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CEFC8319-5D1E-47B3-ABAD-D7508F2A01FE}"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alcs." sheetId="1156" r:id="rId4"/>
    <sheet name="ChatGPT testing" sheetId="908" r:id="rId5"/>
    <sheet name="Macro" sheetId="206" r:id="rId6"/>
    <sheet name="Data" sheetId="532" state="hidden" r:id="rId7"/>
    <sheet name="Validation" sheetId="487" state="hidden" r:id="rId8"/>
    <sheet name="Data validation" sheetId="564" state="hidden" r:id="rId9"/>
    <sheet name="Code list" sheetId="84" r:id="rId10"/>
    <sheet name="Codes" sheetId="64" r:id="rId11"/>
    <sheet name="IS BS CF" sheetId="86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1" hidden="1">#REF!</definedName>
    <definedName name="__123Graph_A" localSheetId="1" hidden="1">#REF!</definedName>
    <definedName name="__123Graph_AA" localSheetId="12" hidden="1">#REF!</definedName>
    <definedName name="__123Graph_AA" localSheetId="13" hidden="1">#REF!</definedName>
    <definedName name="__123Graph_AA" localSheetId="11" hidden="1">#REF!</definedName>
    <definedName name="__123Graph_AA" localSheetId="1" hidden="1">#REF!</definedName>
    <definedName name="__123Graph_B" localSheetId="12" hidden="1">#REF!</definedName>
    <definedName name="__123Graph_B" localSheetId="13" hidden="1">#REF!</definedName>
    <definedName name="__123Graph_B" localSheetId="11" hidden="1">#REF!</definedName>
    <definedName name="__123Graph_B" localSheetId="1" hidden="1">#REF!</definedName>
    <definedName name="__123Graph_C" localSheetId="12" hidden="1">#REF!</definedName>
    <definedName name="__123Graph_C" localSheetId="13" hidden="1">#REF!</definedName>
    <definedName name="__123Graph_C" localSheetId="11" hidden="1">#REF!</definedName>
    <definedName name="__123Graph_C" localSheetId="1" hidden="1">#REF!</definedName>
    <definedName name="__123Graph_D" localSheetId="12" hidden="1">#REF!</definedName>
    <definedName name="__123Graph_D" localSheetId="13" hidden="1">#REF!</definedName>
    <definedName name="__123Graph_D" localSheetId="11" hidden="1">#REF!</definedName>
    <definedName name="__123Graph_D" localSheetId="1" hidden="1">#REF!</definedName>
    <definedName name="__123Graph_E" localSheetId="12" hidden="1">#REF!</definedName>
    <definedName name="__123Graph_E" localSheetId="13" hidden="1">#REF!</definedName>
    <definedName name="__123Graph_E" localSheetId="11" hidden="1">#REF!</definedName>
    <definedName name="__123Graph_E" localSheetId="1" hidden="1">#REF!</definedName>
    <definedName name="__123Graph_F" localSheetId="12" hidden="1">#REF!</definedName>
    <definedName name="__123Graph_F" localSheetId="13" hidden="1">#REF!</definedName>
    <definedName name="__123Graph_F" localSheetId="11" hidden="1">#REF!</definedName>
    <definedName name="__123Graph_F" localSheetId="1" hidden="1">#REF!</definedName>
    <definedName name="__123Graph_X" localSheetId="12" hidden="1">#REF!</definedName>
    <definedName name="__123Graph_X" localSheetId="13" hidden="1">#REF!</definedName>
    <definedName name="__123Graph_X" localSheetId="11" hidden="1">#REF!</definedName>
    <definedName name="__123Graph_X" localSheetId="1" hidden="1">#REF!</definedName>
    <definedName name="__a2" localSheetId="3" hidden="1">{#N/A,#N/A,FALSE,"Sheet1"}</definedName>
    <definedName name="__a2" localSheetId="10" hidden="1">{#N/A,#N/A,FALSE,"Sheet1"}</definedName>
    <definedName name="__a2" localSheetId="2" hidden="1">{#N/A,#N/A,FALSE,"Sheet1"}</definedName>
    <definedName name="__a2" localSheetId="12" hidden="1">{#N/A,#N/A,FALSE,"Sheet1"}</definedName>
    <definedName name="__a2" localSheetId="13" hidden="1">{#N/A,#N/A,FALSE,"Sheet1"}</definedName>
    <definedName name="__a2" localSheetId="11" hidden="1">{#N/A,#N/A,FALSE,"Sheet1"}</definedName>
    <definedName name="__a2" localSheetId="1" hidden="1">{#N/A,#N/A,FALSE,"Sheet1"}</definedName>
    <definedName name="__a2" localSheetId="0" hidden="1">{#N/A,#N/A,FALSE,"Sheet1"}</definedName>
    <definedName name="__a3" localSheetId="3" hidden="1">{#N/A,#N/A,FALSE,"Sheet1"}</definedName>
    <definedName name="__a3" localSheetId="10" hidden="1">{#N/A,#N/A,FALSE,"Sheet1"}</definedName>
    <definedName name="__a3" localSheetId="2" hidden="1">{#N/A,#N/A,FALSE,"Sheet1"}</definedName>
    <definedName name="__a3" localSheetId="12" hidden="1">{#N/A,#N/A,FALSE,"Sheet1"}</definedName>
    <definedName name="__a3" localSheetId="13" hidden="1">{#N/A,#N/A,FALSE,"Sheet1"}</definedName>
    <definedName name="__a3" localSheetId="11"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3" hidden="1">{#N/A,#N/A,FALSE,"Sheet1"}</definedName>
    <definedName name="_a2" localSheetId="10" hidden="1">{#N/A,#N/A,FALSE,"Sheet1"}</definedName>
    <definedName name="_a2" localSheetId="2" hidden="1">{#N/A,#N/A,FALSE,"Sheet1"}</definedName>
    <definedName name="_a2" localSheetId="12" hidden="1">{#N/A,#N/A,FALSE,"Sheet1"}</definedName>
    <definedName name="_a2" localSheetId="13" hidden="1">{#N/A,#N/A,FALSE,"Sheet1"}</definedName>
    <definedName name="_a2" localSheetId="11" hidden="1">{#N/A,#N/A,FALSE,"Sheet1"}</definedName>
    <definedName name="_a2" localSheetId="1" hidden="1">{#N/A,#N/A,FALSE,"Sheet1"}</definedName>
    <definedName name="_a2" localSheetId="0" hidden="1">{#N/A,#N/A,FALSE,"Sheet1"}</definedName>
    <definedName name="_a3" localSheetId="3" hidden="1">{#N/A,#N/A,FALSE,"Sheet1"}</definedName>
    <definedName name="_a3" localSheetId="10" hidden="1">{#N/A,#N/A,FALSE,"Sheet1"}</definedName>
    <definedName name="_a3" localSheetId="2" hidden="1">{#N/A,#N/A,FALSE,"Sheet1"}</definedName>
    <definedName name="_a3" localSheetId="12" hidden="1">{#N/A,#N/A,FALSE,"Sheet1"}</definedName>
    <definedName name="_a3" localSheetId="13" hidden="1">{#N/A,#N/A,FALSE,"Sheet1"}</definedName>
    <definedName name="_a3" localSheetId="11"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1"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1"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1"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1"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1"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1"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1"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1"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1"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1"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1"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1"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1"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1"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1"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1"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1"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1"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1"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1"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1"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1"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1"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1"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1"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1"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1"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1"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1"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1"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1"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1"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1"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1"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1"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1"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1"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1"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1"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1"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1"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1"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1"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1"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1"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1"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1"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1"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1"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1"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1"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1"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1"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1"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1"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1" hidden="1">#REF!</definedName>
    <definedName name="_bdm.13541A28BBC04640A2DE787BDCAFEA1D.edm" localSheetId="1" hidden="1">#REF!</definedName>
    <definedName name="_bdm.1382B97A682E4164B91D9FCAA270A19F.edm" localSheetId="12" hidden="1">#REF!</definedName>
    <definedName name="_bdm.1382B97A682E4164B91D9FCAA270A19F.edm" localSheetId="11"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1"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1"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1"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1"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1"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1"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1"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1"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1"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1"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1"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1"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1"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1"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1"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1"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1"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1"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1"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1"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1"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1"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1"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1"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1"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1"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1"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1"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1"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1"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1"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1"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1"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1"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1"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1"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1"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1"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1"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1"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1"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1"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1"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1"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1"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1"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1"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1"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1"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1"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1"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1"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1"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1"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1"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1"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1"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1"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1"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1"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1"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1"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1"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1"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1"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1"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1"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1"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1"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1"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1"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1"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1"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1"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1"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1"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1"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1"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1"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1"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1"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1"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1"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1"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1"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1"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1"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1"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1"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1"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1"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1"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1"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1"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1"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1"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1"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1"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1"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1"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1"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1"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1"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1"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1"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1"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1"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1"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1"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1"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1"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1"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1"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1"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1"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1"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1"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1"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1"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1"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1"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1"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1"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1"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1"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1"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1"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1"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1"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1"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1"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1"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1"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1"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1"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1"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1"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1"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1"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1"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1"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1"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1"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1"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1"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1"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1"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1"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1"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1"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1"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1"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1"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1"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1"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1"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1"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1"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1"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1"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1"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1"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1"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1"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1"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1"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1"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1"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1"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1"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1"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1"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1"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1"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1"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1"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1"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1"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1"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1"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1"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1"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1"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1"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1"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1"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1"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1"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1"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1"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1"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1"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1"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1"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1"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1"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1"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1"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1"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1"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1"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1"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1"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1"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1"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1"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1"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1"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1"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1"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1"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1"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1"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1"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1"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1"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1"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1"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1"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1"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1"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1"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1"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1"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1"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1"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1"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1"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1"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1"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1"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1"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1"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1"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1"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1"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1"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1"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1"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1"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1"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1"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1"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1"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1"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1"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1"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1"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1"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1"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1"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1"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1"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1"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1"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1"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1"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1"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1"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1"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1"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1"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1"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1"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1"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1"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1"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1"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1"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1"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1"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1"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1"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1"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1"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1"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1"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1"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1"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1"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1"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1"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1"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1"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1"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1"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1"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1"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1"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1"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1"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1"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1"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1"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1"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1"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1"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1"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1"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1"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1"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1"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1"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1"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1"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1"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1"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1"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1"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1"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1"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1"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1"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1"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1"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1"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1"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1"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1"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1"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1"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1"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1"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1"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1"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1"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1"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1"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1"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1"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1"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1"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1"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1"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1"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1"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1"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1"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1"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1"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1"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1"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1"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1"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1"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1"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1"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1"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1"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1"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1"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1"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1"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1"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1"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1"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1"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1"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1"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1"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1"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1"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1"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1"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1"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1"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1"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1"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1"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1"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1"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1"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1"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1"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1"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1"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1"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1"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1"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1"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1"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1"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1"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1"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1"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1"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1"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1"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1"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1"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1"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1"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1"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1"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1"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1"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1"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1"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1"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1"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1"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1"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1"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1"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1"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1"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1"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1"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1"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1"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1"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1"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1"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1"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1"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1"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1"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1"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1"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1"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1"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1"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1"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1"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1"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1"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1"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1"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1"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1"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1"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1"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1"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1"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1"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1"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1"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1"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1"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1"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1"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1"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1"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1"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1"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1"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1"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1"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1"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1"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1"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1"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1"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1"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1"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1"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1"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1"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1"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1"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1"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1"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1"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1"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1"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1"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1"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1"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1"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1"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1"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1"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1"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1"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1"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1"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1"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1"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1"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1"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1"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1"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1"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1"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1"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1"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1"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1"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1"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1"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1"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1"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1"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1"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1"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1"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1"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1"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1"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1"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1"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1"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1"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1"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1"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1"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1"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1"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1"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1"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1"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1"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1"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1"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1"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1"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1"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1"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1"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1"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1"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1"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1"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1"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1"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1"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1"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1"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1"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1"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1"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1"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1"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1"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1"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1"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1"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1"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1"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1"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1"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1"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1"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1"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1"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1"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1"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1"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1"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1"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1"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1"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1"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1"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1"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1"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1"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1"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1"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1"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1"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1"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1"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1"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1"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1"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1"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1"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1"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1"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1"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1"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1"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1"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1"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1"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1"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1"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1"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1"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1"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1"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1"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1"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1"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1"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1"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1"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1"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1"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1"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1"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1"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1"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1"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1"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1"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1"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1"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1"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1"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1"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1"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1"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1"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1"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1"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1"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1"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1"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1"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1"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1"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1"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1"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1"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1"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1"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1"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1"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1"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1"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1"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1"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1"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1"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1"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1"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1"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1"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1"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1"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1"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1"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1"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1"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1"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1"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1"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1"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1"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1"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1"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1"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1"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1"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1"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1"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1"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1"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1"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1"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1"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1"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1"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1"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1"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1"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1"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1"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1"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1"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1"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1"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1"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1"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1"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1"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1"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1"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1"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1"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1"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1"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1"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1"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1"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1"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1"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1"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1"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1"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1"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1"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1"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1"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1"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1"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1"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1"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1"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1"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1"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1"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1"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1"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1"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1"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1"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1"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1"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1"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1"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1"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1"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1"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1"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1"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1"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1"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1"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1"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1"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1"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1"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1"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1"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1"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1"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1"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1"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1"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1"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1"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1"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1"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1"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1"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1"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1"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1"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1"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1"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1"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1"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1"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1"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1"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1"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1"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1"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1"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1"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1"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1"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1"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1"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1"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1"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1"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1"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1"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1" hidden="1">#REF!</definedName>
    <definedName name="_bdm.FDEC38038B2F408899BD2243A847F060.edm" localSheetId="1" hidden="1">#REF!</definedName>
    <definedName name="_bdm.FE006D754D9142EC8F65CA4BA28A409B.edm" localSheetId="12" hidden="1">#REF!</definedName>
    <definedName name="_bdm.FE006D754D9142EC8F65CA4BA28A409B.edm" localSheetId="11"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1"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1"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1"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1" hidden="1">#REF!</definedName>
    <definedName name="_bdm.FFC75D85933A4A29BEAF4CE1F77C1E19.edm" localSheetId="1" hidden="1">#REF!</definedName>
    <definedName name="_Fill" localSheetId="12" hidden="1">#REF!</definedName>
    <definedName name="_Fill" localSheetId="13" hidden="1">#REF!</definedName>
    <definedName name="_Fill" localSheetId="11" hidden="1">#REF!</definedName>
    <definedName name="_Fill" localSheetId="1" hidden="1">#REF!</definedName>
    <definedName name="_fillp" localSheetId="12" hidden="1">#REF!</definedName>
    <definedName name="_fillp" localSheetId="13" hidden="1">#REF!</definedName>
    <definedName name="_fillp" localSheetId="11" hidden="1">#REF!</definedName>
    <definedName name="_fillp" localSheetId="1" hidden="1">#REF!</definedName>
    <definedName name="_FillPP" localSheetId="12" hidden="1">#REF!</definedName>
    <definedName name="_FillPP" localSheetId="11" hidden="1">#REF!</definedName>
    <definedName name="_FillPP" localSheetId="1" hidden="1">#REF!</definedName>
    <definedName name="_xlnm._FilterDatabase" localSheetId="3" hidden="1">'Calcs.'!#REF!</definedName>
    <definedName name="_xlnm._FilterDatabase" localSheetId="10"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10" hidden="1">#REF!</definedName>
    <definedName name="_Key1" localSheetId="2" hidden="1">#REF!</definedName>
    <definedName name="_Key1" localSheetId="13" hidden="1">#REF!</definedName>
    <definedName name="_Key1" localSheetId="11"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1" hidden="1">#REF!</definedName>
    <definedName name="_Screening3" localSheetId="1" hidden="1">#REF!</definedName>
    <definedName name="_Sort" localSheetId="12" hidden="1">#REF!</definedName>
    <definedName name="_Sort" localSheetId="13" hidden="1">#REF!</definedName>
    <definedName name="_Sort" localSheetId="11" hidden="1">#REF!</definedName>
    <definedName name="_Sort" localSheetId="1" hidden="1">#REF!</definedName>
    <definedName name="_Table1_In1" localSheetId="12" hidden="1">#REF!</definedName>
    <definedName name="_Table1_In1" localSheetId="11" hidden="1">#REF!</definedName>
    <definedName name="_Table1_In1" localSheetId="1" hidden="1">#REF!</definedName>
    <definedName name="_Table1_Out" localSheetId="12" hidden="1">#REF!</definedName>
    <definedName name="_Table1_Out" localSheetId="11" hidden="1">#REF!</definedName>
    <definedName name="_Table1_Out" localSheetId="1" hidden="1">#REF!</definedName>
    <definedName name="_Table2_In1" localSheetId="12" hidden="1">#REF!</definedName>
    <definedName name="_Table2_In1" localSheetId="13" hidden="1">#REF!</definedName>
    <definedName name="_Table2_In1" localSheetId="11" hidden="1">#REF!</definedName>
    <definedName name="_Table2_In1" localSheetId="1" hidden="1">#REF!</definedName>
    <definedName name="_Table2_In2" localSheetId="12" hidden="1">#REF!</definedName>
    <definedName name="_Table2_In2" localSheetId="13" hidden="1">#REF!</definedName>
    <definedName name="_Table2_In2" localSheetId="11" hidden="1">#REF!</definedName>
    <definedName name="_Table2_In2" localSheetId="1" hidden="1">#REF!</definedName>
    <definedName name="_Table2_In3" localSheetId="12" hidden="1">#REF!</definedName>
    <definedName name="_Table2_In3" localSheetId="13" hidden="1">#REF!</definedName>
    <definedName name="_Table2_In3" localSheetId="11" hidden="1">#REF!</definedName>
    <definedName name="_Table2_In3" localSheetId="1" hidden="1">#REF!</definedName>
    <definedName name="_Table2_In4" localSheetId="12" hidden="1">#REF!</definedName>
    <definedName name="_Table2_In4" localSheetId="11" hidden="1">#REF!</definedName>
    <definedName name="_Table2_In4" localSheetId="1" hidden="1">#REF!</definedName>
    <definedName name="_Table2_Out" localSheetId="12" hidden="1">#REF!</definedName>
    <definedName name="_Table2_Out" localSheetId="13" hidden="1">#REF!</definedName>
    <definedName name="_Table2_Out" localSheetId="11" hidden="1">#REF!</definedName>
    <definedName name="_Table2_Out" localSheetId="1" hidden="1">#REF!</definedName>
    <definedName name="_Table3_In2" localSheetId="12" hidden="1">#REF!</definedName>
    <definedName name="_Table3_In2" localSheetId="13" hidden="1">#REF!</definedName>
    <definedName name="_Table3_In2" localSheetId="11" hidden="1">#REF!</definedName>
    <definedName name="_Table3_In2" localSheetId="1" hidden="1">#REF!</definedName>
    <definedName name="a" localSheetId="12" hidden="1">#REF!</definedName>
    <definedName name="a" localSheetId="13" hidden="1">#REF!</definedName>
    <definedName name="a" localSheetId="11" hidden="1">#REF!</definedName>
    <definedName name="a" localSheetId="1" hidden="1">#REF!</definedName>
    <definedName name="AA" localSheetId="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1"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10" hidden="1">{#N/A,#N/A,TRUE,"Report"}</definedName>
    <definedName name="ab" localSheetId="2" hidden="1">{#N/A,#N/A,TRUE,"Report"}</definedName>
    <definedName name="ab" localSheetId="12" hidden="1">{#N/A,#N/A,TRUE,"Report"}</definedName>
    <definedName name="ab" localSheetId="13" hidden="1">{#N/A,#N/A,TRUE,"Report"}</definedName>
    <definedName name="ab" localSheetId="11" hidden="1">{#N/A,#N/A,TRUE,"Report"}</definedName>
    <definedName name="ab" localSheetId="1" hidden="1">{#N/A,#N/A,TRUE,"Report"}</definedName>
    <definedName name="ab" localSheetId="0" hidden="1">{#N/A,#N/A,TRUE,"Report"}</definedName>
    <definedName name="abc" localSheetId="3" hidden="1">{"histincome",#N/A,FALSE,"hyfins";"closing balance",#N/A,FALSE,"hyfins"}</definedName>
    <definedName name="abc" localSheetId="10"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1"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1"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10" hidden="1">{#N/A,#N/A,TRUE,"Report"}</definedName>
    <definedName name="ac" localSheetId="2" hidden="1">{#N/A,#N/A,TRUE,"Report"}</definedName>
    <definedName name="ac" localSheetId="12" hidden="1">{#N/A,#N/A,TRUE,"Report"}</definedName>
    <definedName name="ac" localSheetId="13" hidden="1">{#N/A,#N/A,TRUE,"Report"}</definedName>
    <definedName name="ac" localSheetId="11"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1"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1"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1" hidden="1">#REF!</definedName>
    <definedName name="ACwvu.Analysis1Q95." localSheetId="1" hidden="1">#REF!</definedName>
    <definedName name="ACwvu.Analysis2Q95." localSheetId="12" hidden="1">#REF!</definedName>
    <definedName name="ACwvu.Analysis2Q95." localSheetId="11" hidden="1">#REF!</definedName>
    <definedName name="ACwvu.Analysis2Q95." localSheetId="1" hidden="1">#REF!</definedName>
    <definedName name="ACwvu.inputs._.raw._.data." localSheetId="12" hidden="1">#REF!</definedName>
    <definedName name="ACwvu.inputs._.raw._.data." localSheetId="11" hidden="1">#REF!</definedName>
    <definedName name="ACwvu.inputs._.raw._.data." localSheetId="1" hidden="1">#REF!</definedName>
    <definedName name="ACwvu.Margin._.Summary." localSheetId="12" hidden="1">#REF!</definedName>
    <definedName name="ACwvu.Margin._.Summary." localSheetId="11" hidden="1">#REF!</definedName>
    <definedName name="ACwvu.Margin._.Summary." localSheetId="1" hidden="1">#REF!</definedName>
    <definedName name="ACwvu.STORAGE._.RENTS." localSheetId="12" hidden="1">#REF!</definedName>
    <definedName name="ACwvu.STORAGE._.RENTS." localSheetId="11" hidden="1">#REF!</definedName>
    <definedName name="ACwvu.STORAGE._.RENTS." localSheetId="1" hidden="1">#REF!</definedName>
    <definedName name="ACwvu.summary1." localSheetId="12" hidden="1">#REF!</definedName>
    <definedName name="ACwvu.summary1." localSheetId="11" hidden="1">#REF!</definedName>
    <definedName name="ACwvu.summary1." localSheetId="1" hidden="1">#REF!</definedName>
    <definedName name="ACwvu.summary2." localSheetId="12" hidden="1">#REF!</definedName>
    <definedName name="ACwvu.summary2." localSheetId="11" hidden="1">#REF!</definedName>
    <definedName name="ACwvu.summary2." localSheetId="1" hidden="1">#REF!</definedName>
    <definedName name="ACwvu.summary3." localSheetId="12" hidden="1">#REF!</definedName>
    <definedName name="ACwvu.summary3." localSheetId="11" hidden="1">#REF!</definedName>
    <definedName name="ACwvu.summary3." localSheetId="1" hidden="1">#REF!</definedName>
    <definedName name="ad" localSheetId="3" hidden="1">{#N/A,#N/A,TRUE,"Report"}</definedName>
    <definedName name="ad" localSheetId="10" hidden="1">{#N/A,#N/A,TRUE,"Report"}</definedName>
    <definedName name="ad" localSheetId="2" hidden="1">{#N/A,#N/A,TRUE,"Report"}</definedName>
    <definedName name="ad" localSheetId="12" hidden="1">{#N/A,#N/A,TRUE,"Report"}</definedName>
    <definedName name="ad" localSheetId="13" hidden="1">{#N/A,#N/A,TRUE,"Report"}</definedName>
    <definedName name="ad" localSheetId="11" hidden="1">{#N/A,#N/A,TRUE,"Report"}</definedName>
    <definedName name="ad" localSheetId="1" hidden="1">{#N/A,#N/A,TRUE,"Report"}</definedName>
    <definedName name="ad" localSheetId="0" hidden="1">{#N/A,#N/A,TRUE,"Report"}</definedName>
    <definedName name="ae" localSheetId="3" hidden="1">{#N/A,#N/A,TRUE,"Report"}</definedName>
    <definedName name="ae" localSheetId="10" hidden="1">{#N/A,#N/A,TRUE,"Report"}</definedName>
    <definedName name="ae" localSheetId="2" hidden="1">{#N/A,#N/A,TRUE,"Report"}</definedName>
    <definedName name="ae" localSheetId="12" hidden="1">{#N/A,#N/A,TRUE,"Report"}</definedName>
    <definedName name="ae" localSheetId="13" hidden="1">{#N/A,#N/A,TRUE,"Report"}</definedName>
    <definedName name="ae" localSheetId="11" hidden="1">{#N/A,#N/A,TRUE,"Report"}</definedName>
    <definedName name="ae" localSheetId="1" hidden="1">{#N/A,#N/A,TRUE,"Report"}</definedName>
    <definedName name="ae" localSheetId="0" hidden="1">{#N/A,#N/A,TRUE,"Report"}</definedName>
    <definedName name="ag" localSheetId="3" hidden="1">{#N/A,#N/A,TRUE,"Report"}</definedName>
    <definedName name="ag" localSheetId="10" hidden="1">{#N/A,#N/A,TRUE,"Report"}</definedName>
    <definedName name="ag" localSheetId="2" hidden="1">{#N/A,#N/A,TRUE,"Report"}</definedName>
    <definedName name="ag" localSheetId="12" hidden="1">{#N/A,#N/A,TRUE,"Report"}</definedName>
    <definedName name="ag" localSheetId="13" hidden="1">{#N/A,#N/A,TRUE,"Report"}</definedName>
    <definedName name="ag" localSheetId="11" hidden="1">{#N/A,#N/A,TRUE,"Report"}</definedName>
    <definedName name="ag" localSheetId="1" hidden="1">{#N/A,#N/A,TRUE,"Report"}</definedName>
    <definedName name="ag" localSheetId="0"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1" hidden="1">#REF!</definedName>
    <definedName name="APPRZONE" localSheetId="1" hidden="1">#REF!</definedName>
    <definedName name="as" localSheetId="3" hidden="1">{"AT","COMPANIES",TRUE}</definedName>
    <definedName name="as" localSheetId="10" hidden="1">{"AT","COMPANIES",TRUE}</definedName>
    <definedName name="as" localSheetId="2" hidden="1">{"AT","COMPANIES",TRUE}</definedName>
    <definedName name="as" localSheetId="12" hidden="1">{"AT","COMPANIES",TRUE}</definedName>
    <definedName name="as" localSheetId="13" hidden="1">{"AT","COMPANIES",TRUE}</definedName>
    <definedName name="as" localSheetId="11"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1" hidden="1">#REF!</definedName>
    <definedName name="asdf" localSheetId="1" hidden="1">#REF!</definedName>
    <definedName name="asdfasdf" localSheetId="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1"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10"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1" hidden="1">{"ReportTop",#N/A,FALSE,"report top"}</definedName>
    <definedName name="asdfasdfasd" localSheetId="1" hidden="1">{"ReportTop",#N/A,FALSE,"report top"}</definedName>
    <definedName name="asdfasdfasd" localSheetId="0" hidden="1">{"ReportTop",#N/A,FALSE,"report top"}</definedName>
    <definedName name="asdfasdfasd_1" localSheetId="3" hidden="1">{"ReportTop",#N/A,FALSE,"report top"}</definedName>
    <definedName name="asdfasdfasd_1" localSheetId="10"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1" hidden="1">{"ReportTop",#N/A,FALSE,"report top"}</definedName>
    <definedName name="asdfasdfasd_1" localSheetId="1" hidden="1">{"ReportTop",#N/A,FALSE,"report top"}</definedName>
    <definedName name="asdfasdfasd_1" localSheetId="0" hidden="1">{"ReportTop",#N/A,FALSE,"report top"}</definedName>
    <definedName name="asdfasdfasd_2" localSheetId="3" hidden="1">{"ReportTop",#N/A,FALSE,"report top"}</definedName>
    <definedName name="asdfasdfasd_2" localSheetId="10"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1" hidden="1">{"ReportTop",#N/A,FALSE,"report top"}</definedName>
    <definedName name="asdfasdfasd_2" localSheetId="1" hidden="1">{"ReportTop",#N/A,FALSE,"report top"}</definedName>
    <definedName name="asdfasdfasd_2" localSheetId="0" hidden="1">{"ReportTop",#N/A,FALSE,"report top"}</definedName>
    <definedName name="asdfasdfasd_3" localSheetId="3" hidden="1">{"ReportTop",#N/A,FALSE,"report top"}</definedName>
    <definedName name="asdfasdfasd_3" localSheetId="10"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1" hidden="1">{"ReportTop",#N/A,FALSE,"report top"}</definedName>
    <definedName name="asdfasdfasd_3" localSheetId="1" hidden="1">{"ReportTop",#N/A,FALSE,"report top"}</definedName>
    <definedName name="asdfasdfasd_3" localSheetId="0" hidden="1">{"ReportTop",#N/A,FALSE,"report top"}</definedName>
    <definedName name="asdfasdfasd_4" localSheetId="3" hidden="1">{"ReportTop",#N/A,FALSE,"report top"}</definedName>
    <definedName name="asdfasdfasd_4" localSheetId="10"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1" hidden="1">{"ReportTop",#N/A,FALSE,"report top"}</definedName>
    <definedName name="asdfasdfasd_4" localSheetId="1" hidden="1">{"ReportTop",#N/A,FALSE,"report top"}</definedName>
    <definedName name="asdfasdfasd_4" localSheetId="0" hidden="1">{"ReportTop",#N/A,FALSE,"report top"}</definedName>
    <definedName name="asdfasdfasd_5" localSheetId="3" hidden="1">{"ReportTop",#N/A,FALSE,"report top"}</definedName>
    <definedName name="asdfasdfasd_5" localSheetId="10"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1" hidden="1">{"ReportTop",#N/A,FALSE,"report top"}</definedName>
    <definedName name="asdfasdfasd_5" localSheetId="1" hidden="1">{"ReportTop",#N/A,FALSE,"report top"}</definedName>
    <definedName name="asdfasdfasd_5" localSheetId="0"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10"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1" hidden="1">{#N/A,#N/A,FALSE,"Sheet1"}</definedName>
    <definedName name="AUto1" localSheetId="1" hidden="1">{#N/A,#N/A,FALSE,"Sheet1"}</definedName>
    <definedName name="AUto1" localSheetId="0" hidden="1">{#N/A,#N/A,FALSE,"Sheet1"}</definedName>
    <definedName name="AUto2" localSheetId="3" hidden="1">{#N/A,#N/A,FALSE,"Sheet1"}</definedName>
    <definedName name="AUto2" localSheetId="10"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1"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1" hidden="1">#REF!</definedName>
    <definedName name="AZMatch" localSheetId="1"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10" hidden="1">{#N/A,#N/A,TRUE,"Report"}</definedName>
    <definedName name="bd" localSheetId="2" hidden="1">{#N/A,#N/A,TRUE,"Report"}</definedName>
    <definedName name="bd" localSheetId="12" hidden="1">{#N/A,#N/A,TRUE,"Report"}</definedName>
    <definedName name="bd" localSheetId="13" hidden="1">{#N/A,#N/A,TRUE,"Report"}</definedName>
    <definedName name="bd" localSheetId="11" hidden="1">{#N/A,#N/A,TRUE,"Report"}</definedName>
    <definedName name="bd" localSheetId="1" hidden="1">{#N/A,#N/A,TRUE,"Report"}</definedName>
    <definedName name="bd" localSheetId="0" hidden="1">{#N/A,#N/A,TRUE,"Report"}</definedName>
    <definedName name="bdd" localSheetId="3" hidden="1">{#N/A,#N/A,TRUE,"Report"}</definedName>
    <definedName name="bdd" localSheetId="10" hidden="1">{#N/A,#N/A,TRUE,"Report"}</definedName>
    <definedName name="bdd" localSheetId="2" hidden="1">{#N/A,#N/A,TRUE,"Report"}</definedName>
    <definedName name="bdd" localSheetId="12" hidden="1">{#N/A,#N/A,TRUE,"Report"}</definedName>
    <definedName name="bdd" localSheetId="13" hidden="1">{#N/A,#N/A,TRUE,"Report"}</definedName>
    <definedName name="bdd" localSheetId="11" hidden="1">{#N/A,#N/A,TRUE,"Report"}</definedName>
    <definedName name="bdd" localSheetId="1" hidden="1">{#N/A,#N/A,TRUE,"Report"}</definedName>
    <definedName name="bdd" localSheetId="0" hidden="1">{#N/A,#N/A,TRUE,"Report"}</definedName>
    <definedName name="Bear" localSheetId="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1"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1" hidden="1">#REF!</definedName>
    <definedName name="BLPH1" localSheetId="1" hidden="1">#REF!</definedName>
    <definedName name="BLPH10" localSheetId="12" hidden="1">#REF!</definedName>
    <definedName name="BLPH10" localSheetId="13" hidden="1">#REF!</definedName>
    <definedName name="BLPH10" localSheetId="11" hidden="1">#REF!</definedName>
    <definedName name="BLPH10" localSheetId="1" hidden="1">#REF!</definedName>
    <definedName name="BLPH11" localSheetId="12" hidden="1">#REF!</definedName>
    <definedName name="BLPH11" localSheetId="11" hidden="1">#REF!</definedName>
    <definedName name="BLPH11" localSheetId="1" hidden="1">#REF!</definedName>
    <definedName name="BLPH2" localSheetId="12" hidden="1">#REF!</definedName>
    <definedName name="BLPH2" localSheetId="11" hidden="1">#REF!</definedName>
    <definedName name="BLPH2" localSheetId="1" hidden="1">#REF!</definedName>
    <definedName name="BLPH3" localSheetId="12" hidden="1">#REF!</definedName>
    <definedName name="BLPH3" localSheetId="11" hidden="1">#REF!</definedName>
    <definedName name="BLPH3" localSheetId="1" hidden="1">#REF!</definedName>
    <definedName name="BLPH4" localSheetId="12" hidden="1">#REF!</definedName>
    <definedName name="BLPH4" localSheetId="11" hidden="1">#REF!</definedName>
    <definedName name="BLPH4" localSheetId="1" hidden="1">#REF!</definedName>
    <definedName name="BLPH5" localSheetId="12" hidden="1">#REF!</definedName>
    <definedName name="BLPH5" localSheetId="11" hidden="1">#REF!</definedName>
    <definedName name="BLPH5" localSheetId="1" hidden="1">#REF!</definedName>
    <definedName name="BLPH6" localSheetId="12" hidden="1">#REF!</definedName>
    <definedName name="BLPH6" localSheetId="11" hidden="1">#REF!</definedName>
    <definedName name="BLPH6" localSheetId="1" hidden="1">#REF!</definedName>
    <definedName name="BLPH7" localSheetId="12" hidden="1">#REF!</definedName>
    <definedName name="BLPH7" localSheetId="11" hidden="1">#REF!</definedName>
    <definedName name="BLPH7" localSheetId="1" hidden="1">#REF!</definedName>
    <definedName name="BLPH8" localSheetId="12" hidden="1">#REF!</definedName>
    <definedName name="BLPH8" localSheetId="11" hidden="1">#REF!</definedName>
    <definedName name="BLPH8" localSheetId="1" hidden="1">#REF!</definedName>
    <definedName name="BLPH9" localSheetId="12" hidden="1">#REF!</definedName>
    <definedName name="BLPH9" localSheetId="11" hidden="1">#REF!</definedName>
    <definedName name="BLPH9" localSheetId="1"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1" hidden="1">#REF!</definedName>
    <definedName name="BORRATE" localSheetId="1" hidden="1">#REF!</definedName>
    <definedName name="BSPRINT" localSheetId="12" hidden="1">#REF!</definedName>
    <definedName name="BSPRINT" localSheetId="13" hidden="1">#REF!</definedName>
    <definedName name="BSPRINT" localSheetId="11"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1" hidden="1">#REF!</definedName>
    <definedName name="CAPMULTIPLY" localSheetId="1" hidden="1">#REF!</definedName>
    <definedName name="CEP" localSheetId="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1"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1" hidden="1">#REF!</definedName>
    <definedName name="costcategory" localSheetId="1" hidden="1">#REF!</definedName>
    <definedName name="COSTINFOTBL" localSheetId="12" hidden="1">#REF!</definedName>
    <definedName name="COSTINFOTBL" localSheetId="13" hidden="1">#REF!</definedName>
    <definedName name="COSTINFOTBL" localSheetId="11" hidden="1">#REF!</definedName>
    <definedName name="COSTINFOTBL" localSheetId="1" hidden="1">#REF!</definedName>
    <definedName name="CREDITSCORE" localSheetId="12" hidden="1">#REF!</definedName>
    <definedName name="CREDITSCORE" localSheetId="13" hidden="1">#REF!</definedName>
    <definedName name="CREDITSCORE" localSheetId="11"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1"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1"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1"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1"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1"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1"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1"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1"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1"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1"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1"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1"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1"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1" hidden="1">#REF!,#REF!,#REF!,#REF!,#REF!,#REF!,#REF!,#REF!,#REF!</definedName>
    <definedName name="Cwvu.ADMIN._.OTHER._.TRAVEL." localSheetId="1" hidden="1">#REF!,#REF!,#REF!,#REF!,#REF!,#REF!,#REF!,#REF!,#REF!</definedName>
    <definedName name="Cwvu.CAM._.DEPREC." localSheetId="3" hidden="1">#REF!,#REF!,#REF!,#REF!,#REF!,#REF!,#REF!</definedName>
    <definedName name="Cwvu.CAM._.DEPREC." localSheetId="10" hidden="1">#REF!,#REF!,#REF!,#REF!,#REF!,#REF!,#REF!</definedName>
    <definedName name="Cwvu.CAM._.DEPREC." localSheetId="2" hidden="1">#REF!,#REF!,#REF!,#REF!,#REF!,#REF!,#REF!</definedName>
    <definedName name="Cwvu.CAM._.DEPREC." localSheetId="13" hidden="1">#REF!,#REF!,#REF!,#REF!,#REF!,#REF!,#REF!</definedName>
    <definedName name="Cwvu.CAM._.DEPREC." localSheetId="11" hidden="1">#REF!,#REF!,#REF!,#REF!,#REF!,#REF!,#REF!</definedName>
    <definedName name="Cwvu.CAM._.DEPREC." localSheetId="1" hidden="1">#REF!,#REF!,#REF!,#REF!,#REF!,#REF!,#REF!</definedName>
    <definedName name="Cwvu.CAM._.DEPREC." localSheetId="0" hidden="1">#REF!,#REF!,#REF!,#REF!,#REF!,#REF!,#REF!</definedName>
    <definedName name="Cwvu.CAPITAL._.ADDS." localSheetId="3" hidden="1">#REF!</definedName>
    <definedName name="Cwvu.CAPITAL._.ADDS." localSheetId="10" hidden="1">#REF!</definedName>
    <definedName name="Cwvu.CAPITAL._.ADDS." localSheetId="2" hidden="1">#REF!</definedName>
    <definedName name="Cwvu.CAPITAL._.ADDS." localSheetId="13" hidden="1">#REF!</definedName>
    <definedName name="Cwvu.CAPITAL._.ADDS." localSheetId="11"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1" hidden="1">#REF!</definedName>
    <definedName name="Cwvu.CAPITAL._.DEPRECIATION." localSheetId="1" hidden="1">#REF!</definedName>
    <definedName name="Cwvu.clean._.and._.sweep._.bud." localSheetId="3" hidden="1">#REF!,#REF!,#REF!,#REF!,#REF!,#REF!,#REF!,#REF!,#REF!</definedName>
    <definedName name="Cwvu.clean._.and._.sweep._.bud." localSheetId="10"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1"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3" hidden="1">#REF!,#REF!,#REF!,#REF!,#REF!,#REF!,#REF!,#REF!,#REF!</definedName>
    <definedName name="Cwvu.CLEAN._.N._.SWEEP._.BUDGET." localSheetId="10"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1"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1"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1"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1"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1"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1" hidden="1">#REF!,#REF!,#REF!,#REF!</definedName>
    <definedName name="Cwvu.PERS._.PROP._.DETAIL." localSheetId="1" hidden="1">#REF!,#REF!,#REF!,#REF!</definedName>
    <definedName name="D" localSheetId="3" hidden="1">{#N/A,#N/A,FALSE,"AD_Purch";#N/A,#N/A,FALSE,"Projections";#N/A,#N/A,FALSE,"DCF";#N/A,#N/A,FALSE,"Mkt Val"}</definedName>
    <definedName name="D" localSheetId="10"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1"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3" hidden="1">{"histincome",#N/A,FALSE,"hyfins";"closing balance",#N/A,FALSE,"hyfins"}</definedName>
    <definedName name="def" localSheetId="10"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1"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1" hidden="1">#REF!</definedName>
    <definedName name="Depo11914154285" localSheetId="1" hidden="1">#REF!</definedName>
    <definedName name="depositline1" localSheetId="12" hidden="1">#REF!,#REF!</definedName>
    <definedName name="depositline1" localSheetId="13" hidden="1">#REF!,#REF!</definedName>
    <definedName name="depositline1" localSheetId="11" hidden="1">#REF!,#REF!</definedName>
    <definedName name="depositline1" localSheetId="1"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1" hidden="1">#REF!</definedName>
    <definedName name="ECARATES" localSheetId="1" hidden="1">#REF!</definedName>
    <definedName name="EQRATECAPA" localSheetId="12" hidden="1">#REF!</definedName>
    <definedName name="EQRATECAPA" localSheetId="13" hidden="1">#REF!</definedName>
    <definedName name="EQRATECAPA" localSheetId="11" hidden="1">#REF!</definedName>
    <definedName name="EQRATECAPA" localSheetId="1" hidden="1">#REF!</definedName>
    <definedName name="EQRATECURRENT" localSheetId="12" hidden="1">#REF!</definedName>
    <definedName name="EQRATECURRENT" localSheetId="13" hidden="1">#REF!</definedName>
    <definedName name="EQRATECURRENT" localSheetId="11" hidden="1">#REF!</definedName>
    <definedName name="EQRATECURRENT" localSheetId="1" hidden="1">#REF!</definedName>
    <definedName name="EQRATETEXAS" localSheetId="12" hidden="1">#REF!</definedName>
    <definedName name="EQRATETEXAS" localSheetId="13" hidden="1">#REF!</definedName>
    <definedName name="EQRATETEXAS" localSheetId="11" hidden="1">#REF!</definedName>
    <definedName name="EQRATETEXAS" localSheetId="1" hidden="1">#REF!</definedName>
    <definedName name="esnrc39c1_values" localSheetId="3" hidden="1">{"AT","COMPANIES",TRUE}</definedName>
    <definedName name="esnrc39c1_values" localSheetId="10"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1"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1" hidden="1">#REF!</definedName>
    <definedName name="FACRATE" localSheetId="1" hidden="1">#REF!</definedName>
    <definedName name="fdfghdf" localSheetId="3" hidden="1">{"inputs raw data",#N/A,TRUE,"INPUT"}</definedName>
    <definedName name="fdfghdf" localSheetId="10"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1"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1" hidden="1">#REF!</definedName>
    <definedName name="fgh" localSheetId="1" hidden="1">#REF!</definedName>
    <definedName name="FLOORLOCK" localSheetId="12" hidden="1">#REF!</definedName>
    <definedName name="FLOORLOCK" localSheetId="13" hidden="1">#REF!</definedName>
    <definedName name="FLOORLOCK" localSheetId="11" hidden="1">#REF!</definedName>
    <definedName name="FLOORLOCK" localSheetId="1" hidden="1">#REF!</definedName>
    <definedName name="FloorLock2" localSheetId="12" hidden="1">#REF!</definedName>
    <definedName name="FloorLock2" localSheetId="13" hidden="1">#REF!</definedName>
    <definedName name="FloorLock2" localSheetId="11" hidden="1">#REF!</definedName>
    <definedName name="FloorLock2" localSheetId="1" hidden="1">#REF!</definedName>
    <definedName name="FLOORPRIME" localSheetId="12" hidden="1">#REF!</definedName>
    <definedName name="FLOORPRIME" localSheetId="13" hidden="1">#REF!</definedName>
    <definedName name="FLOORPRIME" localSheetId="11" hidden="1">#REF!</definedName>
    <definedName name="FLOORPRIME" localSheetId="1" hidden="1">#REF!</definedName>
    <definedName name="FloorPRIME2" localSheetId="12" hidden="1">#REF!</definedName>
    <definedName name="FloorPRIME2" localSheetId="13" hidden="1">#REF!</definedName>
    <definedName name="FloorPRIME2" localSheetId="11" hidden="1">#REF!</definedName>
    <definedName name="FloorPRIME2" localSheetId="1" hidden="1">#REF!</definedName>
    <definedName name="gf" localSheetId="12" hidden="1">#REF!</definedName>
    <definedName name="gf" localSheetId="13" hidden="1">#REF!</definedName>
    <definedName name="gf" localSheetId="11"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1"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10"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1"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1" hidden="1">#REF!</definedName>
    <definedName name="IQSSheet3B2" localSheetId="1"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1"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1"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1"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1"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1" hidden="1">#REF!</definedName>
    <definedName name="LCES34109736" localSheetId="1" hidden="1">#REF!</definedName>
    <definedName name="LCLEQTBL" localSheetId="12" hidden="1">#REF!</definedName>
    <definedName name="LCLEQTBL" localSheetId="13" hidden="1">#REF!</definedName>
    <definedName name="LCLEQTBL" localSheetId="11" hidden="1">#REF!</definedName>
    <definedName name="LCLEQTBL" localSheetId="1" hidden="1">#REF!</definedName>
    <definedName name="lcline1" localSheetId="12" hidden="1">#REF!,#REF!,#REF!,#REF!,#REF!</definedName>
    <definedName name="lcline1" localSheetId="13" hidden="1">#REF!,#REF!,#REF!,#REF!,#REF!</definedName>
    <definedName name="lcline1" localSheetId="11" hidden="1">#REF!,#REF!,#REF!,#REF!,#REF!</definedName>
    <definedName name="lcline1" localSheetId="1" hidden="1">#REF!,#REF!,#REF!,#REF!,#REF!</definedName>
    <definedName name="LEQTBL" localSheetId="12" hidden="1">#REF!</definedName>
    <definedName name="LEQTBL" localSheetId="13" hidden="1">#REF!</definedName>
    <definedName name="LEQTBL" localSheetId="11" hidden="1">#REF!</definedName>
    <definedName name="LEQTBL" localSheetId="1" hidden="1">#REF!</definedName>
    <definedName name="LIBORLOCK" localSheetId="12" hidden="1">#REF!</definedName>
    <definedName name="LIBORLOCK" localSheetId="13" hidden="1">#REF!</definedName>
    <definedName name="LIBORLOCK" localSheetId="11" hidden="1">#REF!</definedName>
    <definedName name="LIBORLOCK" localSheetId="1" hidden="1">#REF!</definedName>
    <definedName name="LIBORLock2" localSheetId="12" hidden="1">#REF!</definedName>
    <definedName name="LIBORLock2" localSheetId="13" hidden="1">#REF!</definedName>
    <definedName name="LIBORLock2" localSheetId="11" hidden="1">#REF!</definedName>
    <definedName name="LIBORLock2" localSheetId="1" hidden="1">#REF!</definedName>
    <definedName name="LiquidityExp" localSheetId="12" hidden="1">#REF!</definedName>
    <definedName name="LiquidityExp" localSheetId="13" hidden="1">#REF!</definedName>
    <definedName name="LiquidityExp" localSheetId="11"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1" hidden="1">#REF!</definedName>
    <definedName name="LLRRATECAPA" localSheetId="1" hidden="1">#REF!</definedName>
    <definedName name="LLRRATECURRENT" localSheetId="12" hidden="1">#REF!</definedName>
    <definedName name="LLRRATECURRENT" localSheetId="13" hidden="1">#REF!</definedName>
    <definedName name="LLRRATECURRENT" localSheetId="11" hidden="1">#REF!</definedName>
    <definedName name="LLRRATECURRENT" localSheetId="1" hidden="1">#REF!</definedName>
    <definedName name="LN6231554316" localSheetId="12" hidden="1">#REF!</definedName>
    <definedName name="LN6231554316" localSheetId="13" hidden="1">#REF!</definedName>
    <definedName name="LN6231554316" localSheetId="11" hidden="1">#REF!</definedName>
    <definedName name="LN6231554316" localSheetId="1" hidden="1">#REF!</definedName>
    <definedName name="LN62513154387" localSheetId="12" hidden="1">#REF!</definedName>
    <definedName name="LN62513154387" localSheetId="13" hidden="1">#REF!</definedName>
    <definedName name="LN62513154387" localSheetId="11" hidden="1">#REF!</definedName>
    <definedName name="LN62513154387" localSheetId="1" hidden="1">#REF!</definedName>
    <definedName name="LN62513155227" localSheetId="12" hidden="1">#REF!</definedName>
    <definedName name="LN62513155227" localSheetId="13" hidden="1">#REF!</definedName>
    <definedName name="LN62513155227" localSheetId="11" hidden="1">#REF!</definedName>
    <definedName name="LN62513155227" localSheetId="1" hidden="1">#REF!</definedName>
    <definedName name="LN62516321509" localSheetId="12" hidden="1">#REF!</definedName>
    <definedName name="LN62516321509" localSheetId="13" hidden="1">#REF!</definedName>
    <definedName name="LN62516321509" localSheetId="11" hidden="1">#REF!</definedName>
    <definedName name="LN62516321509" localSheetId="1" hidden="1">#REF!</definedName>
    <definedName name="LN62914241690" localSheetId="12" hidden="1">#REF!</definedName>
    <definedName name="LN62914241690" localSheetId="13" hidden="1">#REF!</definedName>
    <definedName name="LN62914241690" localSheetId="11" hidden="1">#REF!</definedName>
    <definedName name="LN62914241690" localSheetId="1" hidden="1">#REF!</definedName>
    <definedName name="LNBSL6231554316" localSheetId="12" hidden="1">#REF!</definedName>
    <definedName name="LNBSL6231554316" localSheetId="13" hidden="1">#REF!</definedName>
    <definedName name="LNBSL6231554316" localSheetId="11" hidden="1">#REF!</definedName>
    <definedName name="LNBSL6231554316" localSheetId="1" hidden="1">#REF!</definedName>
    <definedName name="LNBSL62513154387" localSheetId="12" hidden="1">#REF!</definedName>
    <definedName name="LNBSL62513154387" localSheetId="13" hidden="1">#REF!</definedName>
    <definedName name="LNBSL62513154387" localSheetId="11" hidden="1">#REF!</definedName>
    <definedName name="LNBSL62513154387" localSheetId="1" hidden="1">#REF!</definedName>
    <definedName name="LNBSL62513155227" localSheetId="12" hidden="1">#REF!</definedName>
    <definedName name="LNBSL62513155227" localSheetId="13" hidden="1">#REF!</definedName>
    <definedName name="LNBSL62513155227" localSheetId="11" hidden="1">#REF!</definedName>
    <definedName name="LNBSL62513155227" localSheetId="1" hidden="1">#REF!</definedName>
    <definedName name="LNBSL62516321509" localSheetId="12" hidden="1">#REF!</definedName>
    <definedName name="LNBSL62516321509" localSheetId="13" hidden="1">#REF!</definedName>
    <definedName name="LNBSL62516321509" localSheetId="11" hidden="1">#REF!</definedName>
    <definedName name="LNBSL62516321509" localSheetId="1" hidden="1">#REF!</definedName>
    <definedName name="LNBSL62914241690" localSheetId="12" hidden="1">#REF!</definedName>
    <definedName name="LNBSL62914241690" localSheetId="13" hidden="1">#REF!</definedName>
    <definedName name="LNBSL62914241690" localSheetId="11" hidden="1">#REF!</definedName>
    <definedName name="LNBSL62914241690" localSheetId="1" hidden="1">#REF!</definedName>
    <definedName name="LNBSU6231554316" localSheetId="12" hidden="1">#REF!</definedName>
    <definedName name="LNBSU6231554316" localSheetId="13" hidden="1">#REF!</definedName>
    <definedName name="LNBSU6231554316" localSheetId="11" hidden="1">#REF!</definedName>
    <definedName name="LNBSU6231554316" localSheetId="1" hidden="1">#REF!</definedName>
    <definedName name="LNBSU62513154387" localSheetId="12" hidden="1">#REF!</definedName>
    <definedName name="LNBSU62513154387" localSheetId="13" hidden="1">#REF!</definedName>
    <definedName name="LNBSU62513154387" localSheetId="11" hidden="1">#REF!</definedName>
    <definedName name="LNBSU62513154387" localSheetId="1" hidden="1">#REF!</definedName>
    <definedName name="LNBSU62513155227" localSheetId="12" hidden="1">#REF!</definedName>
    <definedName name="LNBSU62513155227" localSheetId="13" hidden="1">#REF!</definedName>
    <definedName name="LNBSU62513155227" localSheetId="11" hidden="1">#REF!</definedName>
    <definedName name="LNBSU62513155227" localSheetId="1" hidden="1">#REF!</definedName>
    <definedName name="LNBSU62516321509" localSheetId="12" hidden="1">#REF!</definedName>
    <definedName name="LNBSU62516321509" localSheetId="13" hidden="1">#REF!</definedName>
    <definedName name="LNBSU62516321509" localSheetId="11" hidden="1">#REF!</definedName>
    <definedName name="LNBSU62516321509" localSheetId="1" hidden="1">#REF!</definedName>
    <definedName name="LNBSU62914241690" localSheetId="12" hidden="1">#REF!</definedName>
    <definedName name="LNBSU62914241690" localSheetId="13" hidden="1">#REF!</definedName>
    <definedName name="LNBSU62914241690" localSheetId="11" hidden="1">#REF!</definedName>
    <definedName name="LNBSU62914241690" localSheetId="1" hidden="1">#REF!</definedName>
    <definedName name="LNEBSL6231554316" localSheetId="12" hidden="1">#REF!</definedName>
    <definedName name="LNEBSL6231554316" localSheetId="13" hidden="1">#REF!</definedName>
    <definedName name="LNEBSL6231554316" localSheetId="11"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1"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1"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1"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1" hidden="1">#REF!</definedName>
    <definedName name="LNEBSL62914241690" localSheetId="1" hidden="1">#REF!</definedName>
    <definedName name="LNEBSU6231554316" localSheetId="12" hidden="1">#REF!</definedName>
    <definedName name="LNEBSU6231554316" localSheetId="13" hidden="1">#REF!</definedName>
    <definedName name="LNEBSU6231554316" localSheetId="11"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1"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1"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1"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1" hidden="1">#REF!</definedName>
    <definedName name="LNEBSU62914241690" localSheetId="1" hidden="1">#REF!</definedName>
    <definedName name="LNEIS6231554316" localSheetId="12" hidden="1">#REF!</definedName>
    <definedName name="LNEIS6231554316" localSheetId="13" hidden="1">#REF!</definedName>
    <definedName name="LNEIS6231554316" localSheetId="11" hidden="1">#REF!</definedName>
    <definedName name="LNEIS6231554316" localSheetId="1" hidden="1">#REF!</definedName>
    <definedName name="LNEIS62513154387" localSheetId="12" hidden="1">#REF!</definedName>
    <definedName name="LNEIS62513154387" localSheetId="13" hidden="1">#REF!</definedName>
    <definedName name="LNEIS62513154387" localSheetId="11" hidden="1">#REF!</definedName>
    <definedName name="LNEIS62513154387" localSheetId="1" hidden="1">#REF!</definedName>
    <definedName name="LNEIS62513155227" localSheetId="12" hidden="1">#REF!</definedName>
    <definedName name="LNEIS62513155227" localSheetId="13" hidden="1">#REF!</definedName>
    <definedName name="LNEIS62513155227" localSheetId="11" hidden="1">#REF!</definedName>
    <definedName name="LNEIS62513155227" localSheetId="1" hidden="1">#REF!</definedName>
    <definedName name="LNEIS62516321509" localSheetId="12" hidden="1">#REF!</definedName>
    <definedName name="LNEIS62516321509" localSheetId="13" hidden="1">#REF!</definedName>
    <definedName name="LNEIS62516321509" localSheetId="11" hidden="1">#REF!</definedName>
    <definedName name="LNEIS62516321509" localSheetId="1" hidden="1">#REF!</definedName>
    <definedName name="LNEIS62914241690" localSheetId="12" hidden="1">#REF!</definedName>
    <definedName name="LNEIS62914241690" localSheetId="13" hidden="1">#REF!</definedName>
    <definedName name="LNEIS62914241690" localSheetId="11" hidden="1">#REF!</definedName>
    <definedName name="LNEIS62914241690" localSheetId="1" hidden="1">#REF!</definedName>
    <definedName name="LNES2107294445" localSheetId="12" hidden="1">#REF!</definedName>
    <definedName name="LNES2107294445" localSheetId="13" hidden="1">#REF!</definedName>
    <definedName name="LNES2107294445" localSheetId="11" hidden="1">#REF!</definedName>
    <definedName name="LNES2107294445" localSheetId="1" hidden="1">#REF!</definedName>
    <definedName name="LNES551064370" localSheetId="12" hidden="1">#REF!</definedName>
    <definedName name="LNES551064370" localSheetId="13" hidden="1">#REF!</definedName>
    <definedName name="LNES551064370" localSheetId="11" hidden="1">#REF!</definedName>
    <definedName name="LNES551064370" localSheetId="1" hidden="1">#REF!</definedName>
    <definedName name="LNES5910314600" localSheetId="12" hidden="1">#REF!</definedName>
    <definedName name="LNES5910314600" localSheetId="11" hidden="1">#REF!</definedName>
    <definedName name="LNES5910314600" localSheetId="1" hidden="1">#REF!</definedName>
    <definedName name="LNES6231554316" localSheetId="12" hidden="1">#REF!</definedName>
    <definedName name="LNES6231554316" localSheetId="11" hidden="1">#REF!</definedName>
    <definedName name="LNES6231554316" localSheetId="1" hidden="1">#REF!</definedName>
    <definedName name="LNES62513154387" localSheetId="12" hidden="1">#REF!</definedName>
    <definedName name="LNES62513154387" localSheetId="11" hidden="1">#REF!</definedName>
    <definedName name="LNES62513154387" localSheetId="1" hidden="1">#REF!</definedName>
    <definedName name="LNES62513155227" localSheetId="12" hidden="1">#REF!</definedName>
    <definedName name="LNES62513155227" localSheetId="11" hidden="1">#REF!</definedName>
    <definedName name="LNES62513155227" localSheetId="1" hidden="1">#REF!</definedName>
    <definedName name="LNES62516321509" localSheetId="12" hidden="1">#REF!</definedName>
    <definedName name="LNES62516321509" localSheetId="11" hidden="1">#REF!</definedName>
    <definedName name="LNES62516321509" localSheetId="1" hidden="1">#REF!</definedName>
    <definedName name="LNES62914241690" localSheetId="12" hidden="1">#REF!</definedName>
    <definedName name="LNES62914241690" localSheetId="11" hidden="1">#REF!</definedName>
    <definedName name="LNES62914241690" localSheetId="1" hidden="1">#REF!</definedName>
    <definedName name="LNES6814412133" localSheetId="12" hidden="1">#REF!</definedName>
    <definedName name="LNES6814412133" localSheetId="11" hidden="1">#REF!</definedName>
    <definedName name="LNES6814412133" localSheetId="1" hidden="1">#REF!</definedName>
    <definedName name="LNIS6231554316" localSheetId="12" hidden="1">#REF!</definedName>
    <definedName name="LNIS6231554316" localSheetId="13" hidden="1">#REF!</definedName>
    <definedName name="LNIS6231554316" localSheetId="11" hidden="1">#REF!</definedName>
    <definedName name="LNIS6231554316" localSheetId="1" hidden="1">#REF!</definedName>
    <definedName name="LNIS62513154387" localSheetId="12" hidden="1">#REF!</definedName>
    <definedName name="LNIS62513154387" localSheetId="13" hidden="1">#REF!</definedName>
    <definedName name="LNIS62513154387" localSheetId="11" hidden="1">#REF!</definedName>
    <definedName name="LNIS62513154387" localSheetId="1" hidden="1">#REF!</definedName>
    <definedName name="LNIS62513155227" localSheetId="12" hidden="1">#REF!</definedName>
    <definedName name="LNIS62513155227" localSheetId="13" hidden="1">#REF!</definedName>
    <definedName name="LNIS62513155227" localSheetId="11" hidden="1">#REF!</definedName>
    <definedName name="LNIS62513155227" localSheetId="1" hidden="1">#REF!</definedName>
    <definedName name="LNIS62516321509" localSheetId="12" hidden="1">#REF!</definedName>
    <definedName name="LNIS62516321509" localSheetId="13" hidden="1">#REF!</definedName>
    <definedName name="LNIS62516321509" localSheetId="11" hidden="1">#REF!</definedName>
    <definedName name="LNIS62516321509" localSheetId="1" hidden="1">#REF!</definedName>
    <definedName name="LNIS62914241690" localSheetId="12" hidden="1">#REF!</definedName>
    <definedName name="LNIS62914241690" localSheetId="13" hidden="1">#REF!</definedName>
    <definedName name="LNIS62914241690" localSheetId="11" hidden="1">#REF!</definedName>
    <definedName name="LNIS62914241690" localSheetId="1" hidden="1">#REF!</definedName>
    <definedName name="LNNBSL6231554316" localSheetId="12" hidden="1">#REF!</definedName>
    <definedName name="LNNBSL6231554316" localSheetId="13" hidden="1">#REF!</definedName>
    <definedName name="LNNBSL6231554316" localSheetId="11"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1"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1"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1"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1" hidden="1">#REF!</definedName>
    <definedName name="LNNBSL62914241690" localSheetId="1" hidden="1">#REF!</definedName>
    <definedName name="LNNBSU6231554316" localSheetId="12" hidden="1">#REF!</definedName>
    <definedName name="LNNBSU6231554316" localSheetId="13" hidden="1">#REF!</definedName>
    <definedName name="LNNBSU6231554316" localSheetId="11"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1"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1"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1"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1" hidden="1">#REF!</definedName>
    <definedName name="LNNBSU62914241690" localSheetId="1" hidden="1">#REF!</definedName>
    <definedName name="LNNIS6231554316" localSheetId="12" hidden="1">#REF!</definedName>
    <definedName name="LNNIS6231554316" localSheetId="13" hidden="1">#REF!</definedName>
    <definedName name="LNNIS6231554316" localSheetId="11" hidden="1">#REF!</definedName>
    <definedName name="LNNIS6231554316" localSheetId="1" hidden="1">#REF!</definedName>
    <definedName name="LNNIS62513154387" localSheetId="12" hidden="1">#REF!</definedName>
    <definedName name="LNNIS62513154387" localSheetId="13" hidden="1">#REF!</definedName>
    <definedName name="LNNIS62513154387" localSheetId="11" hidden="1">#REF!</definedName>
    <definedName name="LNNIS62513154387" localSheetId="1" hidden="1">#REF!</definedName>
    <definedName name="LNNIS62513155227" localSheetId="12" hidden="1">#REF!</definedName>
    <definedName name="LNNIS62513155227" localSheetId="13" hidden="1">#REF!</definedName>
    <definedName name="LNNIS62513155227" localSheetId="11" hidden="1">#REF!</definedName>
    <definedName name="LNNIS62513155227" localSheetId="1" hidden="1">#REF!</definedName>
    <definedName name="LNNIS62516321509" localSheetId="12" hidden="1">#REF!</definedName>
    <definedName name="LNNIS62516321509" localSheetId="13" hidden="1">#REF!</definedName>
    <definedName name="LNNIS62516321509" localSheetId="11" hidden="1">#REF!</definedName>
    <definedName name="LNNIS62516321509" localSheetId="1" hidden="1">#REF!</definedName>
    <definedName name="LNNIS62914241690" localSheetId="12" hidden="1">#REF!</definedName>
    <definedName name="LNNIS62914241690" localSheetId="13" hidden="1">#REF!</definedName>
    <definedName name="LNNIS62914241690" localSheetId="11"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1" hidden="1">#REF!,#REF!,#REF!,#REF!,#REF!</definedName>
    <definedName name="loanline1" localSheetId="1" hidden="1">#REF!,#REF!,#REF!,#REF!,#REF!</definedName>
    <definedName name="mmm" localSheetId="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1"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1" hidden="1">#REF!</definedName>
    <definedName name="MTG182715124602" localSheetId="1" hidden="1">#REF!</definedName>
    <definedName name="MTG282715124602" localSheetId="12" hidden="1">#REF!</definedName>
    <definedName name="MTG282715124602" localSheetId="13" hidden="1">#REF!</definedName>
    <definedName name="MTG282715124602" localSheetId="11" hidden="1">#REF!</definedName>
    <definedName name="MTG282715124602" localSheetId="1" hidden="1">#REF!</definedName>
    <definedName name="MTG82714404809" localSheetId="12" hidden="1">#REF!</definedName>
    <definedName name="MTG82714404809" localSheetId="13" hidden="1">#REF!</definedName>
    <definedName name="MTG82714404809" localSheetId="11" hidden="1">#REF!</definedName>
    <definedName name="MTG82714404809" localSheetId="1" hidden="1">#REF!</definedName>
    <definedName name="MTG82714444243" localSheetId="12" hidden="1">#REF!</definedName>
    <definedName name="MTG82714444243" localSheetId="13" hidden="1">#REF!</definedName>
    <definedName name="MTG82714444243" localSheetId="11" hidden="1">#REF!</definedName>
    <definedName name="MTG82714444243" localSheetId="1" hidden="1">#REF!</definedName>
    <definedName name="MTG82714452266" localSheetId="12" hidden="1">#REF!</definedName>
    <definedName name="MTG82714452266" localSheetId="13" hidden="1">#REF!</definedName>
    <definedName name="MTG82714452266" localSheetId="11" hidden="1">#REF!</definedName>
    <definedName name="MTG82714452266" localSheetId="1" hidden="1">#REF!</definedName>
    <definedName name="MTG82714461576" localSheetId="12" hidden="1">#REF!</definedName>
    <definedName name="MTG82714461576" localSheetId="13" hidden="1">#REF!</definedName>
    <definedName name="MTG82714461576" localSheetId="11" hidden="1">#REF!</definedName>
    <definedName name="MTG82714461576" localSheetId="1" hidden="1">#REF!</definedName>
    <definedName name="MTG82714575062" localSheetId="12" hidden="1">#REF!</definedName>
    <definedName name="MTG82714575062" localSheetId="13" hidden="1">#REF!</definedName>
    <definedName name="MTG82714575062" localSheetId="11" hidden="1">#REF!</definedName>
    <definedName name="MTG82714575062" localSheetId="1" hidden="1">#REF!</definedName>
    <definedName name="MTG82715105447" localSheetId="12" hidden="1">#REF!</definedName>
    <definedName name="MTG82715105447" localSheetId="13" hidden="1">#REF!</definedName>
    <definedName name="MTG82715105447" localSheetId="11" hidden="1">#REF!</definedName>
    <definedName name="MTG82715105447" localSheetId="1" hidden="1">#REF!</definedName>
    <definedName name="MTG82715124602" localSheetId="12" hidden="1">#REF!</definedName>
    <definedName name="MTG82715124602" localSheetId="13" hidden="1">#REF!</definedName>
    <definedName name="MTG82715124602" localSheetId="11" hidden="1">#REF!</definedName>
    <definedName name="MTG82715124602" localSheetId="1" hidden="1">#REF!</definedName>
    <definedName name="MTG8271514283" localSheetId="12" hidden="1">#REF!</definedName>
    <definedName name="MTG8271514283" localSheetId="13" hidden="1">#REF!</definedName>
    <definedName name="MTG8271514283" localSheetId="11" hidden="1">#REF!</definedName>
    <definedName name="MTG8271514283" localSheetId="1" hidden="1">#REF!</definedName>
    <definedName name="MTGline1" localSheetId="12" hidden="1">#REF!,#REF!</definedName>
    <definedName name="MTGline1" localSheetId="13" hidden="1">#REF!,#REF!</definedName>
    <definedName name="MTGline1" localSheetId="11" hidden="1">#REF!,#REF!</definedName>
    <definedName name="MTGline1" localSheetId="1" hidden="1">#REF!,#REF!</definedName>
    <definedName name="MTGTable" localSheetId="12" hidden="1">#REF!</definedName>
    <definedName name="MTGTable" localSheetId="13" hidden="1">#REF!</definedName>
    <definedName name="MTGTable" localSheetId="11" hidden="1">#REF!</definedName>
    <definedName name="MTGTable" localSheetId="1" hidden="1">#REF!</definedName>
    <definedName name="new" localSheetId="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1"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1" hidden="1">#REF!</definedName>
    <definedName name="NEWPREM" localSheetId="1" hidden="1">#REF!</definedName>
    <definedName name="O611911676" localSheetId="12" hidden="1">#REF!</definedName>
    <definedName name="O611911676" localSheetId="13" hidden="1">#REF!</definedName>
    <definedName name="O611911676" localSheetId="11" hidden="1">#REF!</definedName>
    <definedName name="O611911676" localSheetId="1" hidden="1">#REF!</definedName>
    <definedName name="OEIS611911676" localSheetId="12" hidden="1">#REF!</definedName>
    <definedName name="OEIS611911676" localSheetId="13" hidden="1">#REF!</definedName>
    <definedName name="OEIS611911676" localSheetId="11" hidden="1">#REF!</definedName>
    <definedName name="OEIS611911676" localSheetId="1" hidden="1">#REF!</definedName>
    <definedName name="OIS611911676" localSheetId="12" hidden="1">#REF!</definedName>
    <definedName name="OIS611911676" localSheetId="13" hidden="1">#REF!</definedName>
    <definedName name="OIS611911676" localSheetId="11" hidden="1">#REF!</definedName>
    <definedName name="OIS611911676" localSheetId="1" hidden="1">#REF!</definedName>
    <definedName name="ONIS611911676" localSheetId="12" hidden="1">#REF!</definedName>
    <definedName name="ONIS611911676" localSheetId="13" hidden="1">#REF!</definedName>
    <definedName name="ONIS611911676" localSheetId="11" hidden="1">#REF!</definedName>
    <definedName name="ONIS611911676" localSheetId="1" hidden="1">#REF!</definedName>
    <definedName name="OTHERCOST" localSheetId="12" hidden="1">#REF!</definedName>
    <definedName name="OTHERCOST" localSheetId="13" hidden="1">#REF!</definedName>
    <definedName name="OTHERCOST" localSheetId="11" hidden="1">#REF!</definedName>
    <definedName name="OTHERCOST" localSheetId="1" hidden="1">#REF!</definedName>
    <definedName name="otherline1" localSheetId="12" hidden="1">#REF!,#REF!</definedName>
    <definedName name="otherline1" localSheetId="13" hidden="1">#REF!,#REF!</definedName>
    <definedName name="otherline1" localSheetId="11" hidden="1">#REF!,#REF!</definedName>
    <definedName name="otherline1" localSheetId="1" hidden="1">#REF!,#REF!</definedName>
    <definedName name="PRICEGRID" localSheetId="12" hidden="1">#REF!</definedName>
    <definedName name="PRICEGRID" localSheetId="13" hidden="1">#REF!</definedName>
    <definedName name="PRICEGRID" localSheetId="11" hidden="1">#REF!</definedName>
    <definedName name="PRICEGRID" localSheetId="1" hidden="1">#REF!</definedName>
    <definedName name="PRIMEONLY" localSheetId="12" hidden="1">#REF!</definedName>
    <definedName name="PRIMEONLY" localSheetId="13" hidden="1">#REF!</definedName>
    <definedName name="PRIMEONLY" localSheetId="11" hidden="1">#REF!</definedName>
    <definedName name="PRIMEONLY" localSheetId="1" hidden="1">#REF!</definedName>
    <definedName name="PRIMEOnly2" localSheetId="12" hidden="1">#REF!</definedName>
    <definedName name="PRIMEOnly2" localSheetId="13" hidden="1">#REF!</definedName>
    <definedName name="PRIMEOnly2" localSheetId="11" hidden="1">#REF!</definedName>
    <definedName name="PRIMEOnly2" localSheetId="1" hidden="1">#REF!</definedName>
    <definedName name="PRIMEOPTION" localSheetId="12" hidden="1">#REF!</definedName>
    <definedName name="PRIMEOPTION" localSheetId="13" hidden="1">#REF!</definedName>
    <definedName name="PRIMEOPTION" localSheetId="11" hidden="1">#REF!</definedName>
    <definedName name="PRIMEOPTION" localSheetId="1" hidden="1">#REF!</definedName>
    <definedName name="PRIMEOption2" localSheetId="12" hidden="1">#REF!</definedName>
    <definedName name="PRIMEOption2" localSheetId="13" hidden="1">#REF!</definedName>
    <definedName name="PRIMEOption2" localSheetId="11" hidden="1">#REF!</definedName>
    <definedName name="PRIMEOption2" localSheetId="1" hidden="1">#REF!</definedName>
    <definedName name="quarterlybs" localSheetId="3" hidden="1">{#N/A,#N/A,FALSE,"JKFLASH2";#N/A,#N/A,FALSE,"Page 4";#N/A,#N/A,FALSE,"page 3"}</definedName>
    <definedName name="quarterlybs" localSheetId="10"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1"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3" hidden="1">{"AT","COMPANIES",TRUE}</definedName>
    <definedName name="qwq" localSheetId="10" hidden="1">{"AT","COMPANIES",TRUE}</definedName>
    <definedName name="qwq" localSheetId="2" hidden="1">{"AT","COMPANIES",TRUE}</definedName>
    <definedName name="qwq" localSheetId="12" hidden="1">{"AT","COMPANIES",TRUE}</definedName>
    <definedName name="qwq" localSheetId="13" hidden="1">{"AT","COMPANIES",TRUE}</definedName>
    <definedName name="qwq" localSheetId="11" hidden="1">{"AT","COMPANIES",TRUE}</definedName>
    <definedName name="qwq" localSheetId="1" hidden="1">{"AT","COMPANIES",TRUE}</definedName>
    <definedName name="qwq" localSheetId="0" hidden="1">{"AT","COMPANIES",TRUE}</definedName>
    <definedName name="qwqwqw" localSheetId="3" hidden="1">{"AT","COMPANIES",TRUE}</definedName>
    <definedName name="qwqwqw" localSheetId="10"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1"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1"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1"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1"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1" hidden="1">#REF!,#REF!</definedName>
    <definedName name="Rwvu.Analysis1Q95." localSheetId="1" hidden="1">#REF!,#REF!</definedName>
    <definedName name="Rwvu.Analysis2Q95." localSheetId="12" hidden="1">#REF!,#REF!</definedName>
    <definedName name="Rwvu.Analysis2Q95." localSheetId="11" hidden="1">#REF!,#REF!</definedName>
    <definedName name="Rwvu.Analysis2Q95." localSheetId="1" hidden="1">#REF!,#REF!</definedName>
    <definedName name="Rwvu.Margin._.Summary." localSheetId="12" hidden="1">#REF!,#REF!</definedName>
    <definedName name="Rwvu.Margin._.Summary." localSheetId="11" hidden="1">#REF!,#REF!</definedName>
    <definedName name="Rwvu.Margin._.Summary." localSheetId="1" hidden="1">#REF!,#REF!</definedName>
    <definedName name="s" localSheetId="3" hidden="1">{"AT","COMPANIES",TRUE}</definedName>
    <definedName name="s" localSheetId="10" hidden="1">{"AT","COMPANIES",TRUE}</definedName>
    <definedName name="s" localSheetId="2" hidden="1">{"AT","COMPANIES",TRUE}</definedName>
    <definedName name="s" localSheetId="12" hidden="1">{"AT","COMPANIES",TRUE}</definedName>
    <definedName name="s" localSheetId="13" hidden="1">{"AT","COMPANIES",TRUE}</definedName>
    <definedName name="s" localSheetId="11" hidden="1">{"AT","COMPANIES",TRUE}</definedName>
    <definedName name="s" localSheetId="1" hidden="1">{"AT","COMPANIES",TRUE}</definedName>
    <definedName name="s" localSheetId="0" hidden="1">{"AT","COMPANIES",TRUE}</definedName>
    <definedName name="sadf" localSheetId="3" hidden="1">{"ReportTop",#N/A,FALSE,"report top"}</definedName>
    <definedName name="sadf" localSheetId="10"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1" hidden="1">{"ReportTop",#N/A,FALSE,"report top"}</definedName>
    <definedName name="sadf" localSheetId="1" hidden="1">{"ReportTop",#N/A,FALSE,"report top"}</definedName>
    <definedName name="sadf" localSheetId="0" hidden="1">{"ReportTop",#N/A,FALSE,"report top"}</definedName>
    <definedName name="sadf_1" localSheetId="3" hidden="1">{"ReportTop",#N/A,FALSE,"report top"}</definedName>
    <definedName name="sadf_1" localSheetId="10"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1" hidden="1">{"ReportTop",#N/A,FALSE,"report top"}</definedName>
    <definedName name="sadf_1" localSheetId="1" hidden="1">{"ReportTop",#N/A,FALSE,"report top"}</definedName>
    <definedName name="sadf_1" localSheetId="0" hidden="1">{"ReportTop",#N/A,FALSE,"report top"}</definedName>
    <definedName name="sadf_2" localSheetId="3" hidden="1">{"ReportTop",#N/A,FALSE,"report top"}</definedName>
    <definedName name="sadf_2" localSheetId="10"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1" hidden="1">{"ReportTop",#N/A,FALSE,"report top"}</definedName>
    <definedName name="sadf_2" localSheetId="1" hidden="1">{"ReportTop",#N/A,FALSE,"report top"}</definedName>
    <definedName name="sadf_2" localSheetId="0" hidden="1">{"ReportTop",#N/A,FALSE,"report top"}</definedName>
    <definedName name="sadf_3" localSheetId="3" hidden="1">{"ReportTop",#N/A,FALSE,"report top"}</definedName>
    <definedName name="sadf_3" localSheetId="10"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1" hidden="1">{"ReportTop",#N/A,FALSE,"report top"}</definedName>
    <definedName name="sadf_3" localSheetId="1" hidden="1">{"ReportTop",#N/A,FALSE,"report top"}</definedName>
    <definedName name="sadf_3" localSheetId="0" hidden="1">{"ReportTop",#N/A,FALSE,"report top"}</definedName>
    <definedName name="sadf_4" localSheetId="3" hidden="1">{"ReportTop",#N/A,FALSE,"report top"}</definedName>
    <definedName name="sadf_4" localSheetId="10"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1" hidden="1">{"ReportTop",#N/A,FALSE,"report top"}</definedName>
    <definedName name="sadf_4" localSheetId="1" hidden="1">{"ReportTop",#N/A,FALSE,"report top"}</definedName>
    <definedName name="sadf_4" localSheetId="0" hidden="1">{"ReportTop",#N/A,FALSE,"report top"}</definedName>
    <definedName name="sadf_5" localSheetId="3" hidden="1">{"ReportTop",#N/A,FALSE,"report top"}</definedName>
    <definedName name="sadf_5" localSheetId="10"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1" hidden="1">{"ReportTop",#N/A,FALSE,"report top"}</definedName>
    <definedName name="sadf_5" localSheetId="1" hidden="1">{"ReportTop",#N/A,FALSE,"report top"}</definedName>
    <definedName name="sadf_5" localSheetId="0"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10" hidden="1">{#N/A,#N/A,FALSE,"Sheet1"}</definedName>
    <definedName name="sdfg" localSheetId="2" hidden="1">{#N/A,#N/A,FALSE,"Sheet1"}</definedName>
    <definedName name="sdfg" localSheetId="12" hidden="1">{#N/A,#N/A,FALSE,"Sheet1"}</definedName>
    <definedName name="sdfg" localSheetId="13" hidden="1">{#N/A,#N/A,FALSE,"Sheet1"}</definedName>
    <definedName name="sdfg" localSheetId="11" hidden="1">{#N/A,#N/A,FALSE,"Sheet1"}</definedName>
    <definedName name="sdfg" localSheetId="1" hidden="1">{#N/A,#N/A,FALSE,"Sheet1"}</definedName>
    <definedName name="sdfg" localSheetId="0"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1" hidden="1">#REF!</definedName>
    <definedName name="SPREADREF" localSheetId="1" hidden="1">#REF!</definedName>
    <definedName name="SUMMARY_BOOK" localSheetId="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1"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1"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1" hidden="1">#REF!</definedName>
    <definedName name="Swvu.Analysis1H95." localSheetId="1" hidden="1">#REF!</definedName>
    <definedName name="Swvu.Analysis1Q95." localSheetId="12" hidden="1">#REF!</definedName>
    <definedName name="Swvu.Analysis1Q95." localSheetId="13" hidden="1">#REF!</definedName>
    <definedName name="Swvu.Analysis1Q95." localSheetId="11" hidden="1">#REF!</definedName>
    <definedName name="Swvu.Analysis1Q95." localSheetId="1" hidden="1">#REF!</definedName>
    <definedName name="Swvu.Analysis2Q95." localSheetId="12" hidden="1">#REF!</definedName>
    <definedName name="Swvu.Analysis2Q95." localSheetId="11" hidden="1">#REF!</definedName>
    <definedName name="Swvu.Analysis2Q95." localSheetId="1" hidden="1">#REF!</definedName>
    <definedName name="Swvu.inputs._.raw._.data." localSheetId="12" hidden="1">#REF!</definedName>
    <definedName name="Swvu.inputs._.raw._.data." localSheetId="11" hidden="1">#REF!</definedName>
    <definedName name="Swvu.inputs._.raw._.data." localSheetId="1" hidden="1">#REF!</definedName>
    <definedName name="Swvu.Margin._.Summary." localSheetId="12" hidden="1">#REF!</definedName>
    <definedName name="Swvu.Margin._.Summary." localSheetId="11" hidden="1">#REF!</definedName>
    <definedName name="Swvu.Margin._.Summary." localSheetId="1" hidden="1">#REF!</definedName>
    <definedName name="Swvu.STORAGE._.RENTS." localSheetId="12" hidden="1">#REF!</definedName>
    <definedName name="Swvu.STORAGE._.RENTS." localSheetId="11" hidden="1">#REF!</definedName>
    <definedName name="Swvu.STORAGE._.RENTS." localSheetId="1" hidden="1">#REF!</definedName>
    <definedName name="Swvu.summary1." localSheetId="12" hidden="1">#REF!</definedName>
    <definedName name="Swvu.summary1." localSheetId="11" hidden="1">#REF!</definedName>
    <definedName name="Swvu.summary1." localSheetId="1" hidden="1">#REF!</definedName>
    <definedName name="Swvu.summary2." localSheetId="12" hidden="1">#REF!</definedName>
    <definedName name="Swvu.summary2." localSheetId="11" hidden="1">#REF!</definedName>
    <definedName name="Swvu.summary2." localSheetId="1" hidden="1">#REF!</definedName>
    <definedName name="Swvu.summary3." localSheetId="12" hidden="1">#REF!</definedName>
    <definedName name="Swvu.summary3." localSheetId="11" hidden="1">#REF!</definedName>
    <definedName name="Swvu.summary3." localSheetId="1" hidden="1">#REF!</definedName>
    <definedName name="TargetDCF2" localSheetId="3" hidden="1">{#N/A,#N/A,FALSE,"Sheet1"}</definedName>
    <definedName name="TargetDCF2" localSheetId="10"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1"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1" hidden="1">#REF!</definedName>
    <definedName name="TERMPREM" localSheetId="1" hidden="1">#REF!</definedName>
    <definedName name="TERMTYPE" localSheetId="12" hidden="1">#REF!</definedName>
    <definedName name="TERMTYPE" localSheetId="13" hidden="1">#REF!</definedName>
    <definedName name="TERMTYPE" localSheetId="11" hidden="1">#REF!</definedName>
    <definedName name="TERMTYPE" localSheetId="1" hidden="1">#REF!</definedName>
    <definedName name="test" localSheetId="3" hidden="1">{"histincome",#N/A,FALSE,"hyfins";"closing balance",#N/A,FALSE,"hyfins"}</definedName>
    <definedName name="test" localSheetId="10"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1"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3" hidden="1">{"AT","COMPANIES",TRUE}</definedName>
    <definedName name="test3" localSheetId="10"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1" hidden="1">{"AT","COMPANIES",TRUE}</definedName>
    <definedName name="test3" localSheetId="1" hidden="1">{"AT","COMPANIES",TRUE}</definedName>
    <definedName name="test3" localSheetId="0" hidden="1">{"AT","COMPANIES",TRUE}</definedName>
    <definedName name="test5" localSheetId="3" hidden="1">{"AT","COMPANIES",TRUE}</definedName>
    <definedName name="test5" localSheetId="10"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1"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1" hidden="1">#REF!,#REF!</definedName>
    <definedName name="TMline1" localSheetId="1" hidden="1">#REF!,#REF!</definedName>
    <definedName name="to" localSheetId="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1"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1" hidden="1">#REF!</definedName>
    <definedName name="UNUSEDLEQTBL" localSheetId="1" hidden="1">#REF!</definedName>
    <definedName name="WCC" localSheetId="3" hidden="1">{#N/A,#N/A,TRUE,"Report"}</definedName>
    <definedName name="WCC" localSheetId="10" hidden="1">{#N/A,#N/A,TRUE,"Report"}</definedName>
    <definedName name="WCC" localSheetId="2" hidden="1">{#N/A,#N/A,TRUE,"Report"}</definedName>
    <definedName name="WCC" localSheetId="12" hidden="1">{#N/A,#N/A,TRUE,"Report"}</definedName>
    <definedName name="WCC" localSheetId="13" hidden="1">{#N/A,#N/A,TRUE,"Report"}</definedName>
    <definedName name="WCC" localSheetId="11" hidden="1">{#N/A,#N/A,TRUE,"Report"}</definedName>
    <definedName name="WCC" localSheetId="1" hidden="1">{#N/A,#N/A,TRUE,"Report"}</definedName>
    <definedName name="WCC" localSheetId="0" hidden="1">{#N/A,#N/A,TRUE,"Report"}</definedName>
    <definedName name="WCCa" localSheetId="3" hidden="1">{#N/A,#N/A,TRUE,"Report"}</definedName>
    <definedName name="WCCa" localSheetId="10" hidden="1">{#N/A,#N/A,TRUE,"Report"}</definedName>
    <definedName name="WCCa" localSheetId="2" hidden="1">{#N/A,#N/A,TRUE,"Report"}</definedName>
    <definedName name="WCCa" localSheetId="12" hidden="1">{#N/A,#N/A,TRUE,"Report"}</definedName>
    <definedName name="WCCa" localSheetId="13" hidden="1">{#N/A,#N/A,TRUE,"Report"}</definedName>
    <definedName name="WCCa" localSheetId="11"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1" hidden="1">#REF!</definedName>
    <definedName name="whatever" localSheetId="1"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10" hidden="1">{#N/A,#N/A,FALSE,"Sheet1"}</definedName>
    <definedName name="wr" localSheetId="2" hidden="1">{#N/A,#N/A,FALSE,"Sheet1"}</definedName>
    <definedName name="wr" localSheetId="12" hidden="1">{#N/A,#N/A,FALSE,"Sheet1"}</definedName>
    <definedName name="wr" localSheetId="13" hidden="1">{#N/A,#N/A,FALSE,"Sheet1"}</definedName>
    <definedName name="wr" localSheetId="11" hidden="1">{#N/A,#N/A,FALSE,"Sheet1"}</definedName>
    <definedName name="wr" localSheetId="1" hidden="1">{#N/A,#N/A,FALSE,"Sheet1"}</definedName>
    <definedName name="wr" localSheetId="0" hidden="1">{#N/A,#N/A,FALSE,"Sheet1"}</definedName>
    <definedName name="wrn.1999._.budget." localSheetId="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1"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1"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10"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1"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3" hidden="1">{#N/A,#N/A,TRUE,"Acq-Ass";#N/A,#N/A,TRUE,"Acq-IS";#N/A,#N/A,TRUE,"Acq-BS";#N/A,#N/A,TRUE,"Acq-CF"}</definedName>
    <definedName name="wrn.AcqState." localSheetId="10"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1"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3" hidden="1">{#N/A,#N/A,TRUE,"Acq-Ass";#N/A,#N/A,TRUE,"Acq-IS";#N/A,#N/A,TRUE,"Acq-BS";#N/A,#N/A,TRUE,"Acq-CF"}</definedName>
    <definedName name="wrn.AcqState1" localSheetId="10"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1"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10"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1"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1"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10"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1"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1"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1"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1"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1"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3" hidden="1">{#N/A,#N/A,TRUE,"Historicals";#N/A,#N/A,TRUE,"Charts";#N/A,#N/A,TRUE,"Forecasts"}</definedName>
    <definedName name="wrn.allpages." localSheetId="10"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1"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1"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10"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1"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3" hidden="1">{#N/A,#N/A,FALSE,"Sheet1"}</definedName>
    <definedName name="wrn.Auto._.Comp." localSheetId="10"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1" hidden="1">{#N/A,#N/A,FALSE,"Sheet1"}</definedName>
    <definedName name="wrn.Auto._.Comp." localSheetId="1" hidden="1">{#N/A,#N/A,FALSE,"Sheet1"}</definedName>
    <definedName name="wrn.Auto._.Comp." localSheetId="0"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1"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1"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3" hidden="1">{"book",#N/A,TRUE,"BS";"book",#N/A,TRUE,"CF";"book",#N/A,TRUE,"IS%";"book",#N/A,TRUE,"IS";#N/A,#N/A,TRUE,"Warranty"}</definedName>
    <definedName name="wrn.book." localSheetId="10"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1"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3" hidden="1">{#N/A,#N/A,FALSE,"Rsum";#N/A,#N/A,FALSE,"IS%";#N/A,#N/A,FALSE,"IS";#N/A,#N/A,FALSE,"COSsum";#N/A,#N/A,FALSE,"Warranty"}</definedName>
    <definedName name="wrn.BU." localSheetId="10"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1"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1"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10"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1"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3" hidden="1">{#N/A,#N/A,TRUE,"Report"}</definedName>
    <definedName name="wrn.Capacity._.Calculations._.for._.FM3." localSheetId="10"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1" hidden="1">{#N/A,#N/A,TRUE,"Report"}</definedName>
    <definedName name="wrn.Capacity._.Calculations._.for._.FM3." localSheetId="1" hidden="1">{#N/A,#N/A,TRUE,"Report"}</definedName>
    <definedName name="wrn.Capacity._.Calculations._.for._.FM3." localSheetId="0"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10"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1"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1"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10"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1"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3" hidden="1">{"INCSTMT1",#N/A,FALSE,"COR";"INCSTMT2",#N/A,FALSE,"COR"}</definedName>
    <definedName name="wrn.CORR." localSheetId="10"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1" hidden="1">{"INCSTMT1",#N/A,FALSE,"COR";"INCSTMT2",#N/A,FALSE,"COR"}</definedName>
    <definedName name="wrn.CORR." localSheetId="1" hidden="1">{"INCSTMT1",#N/A,FALSE,"COR";"INCSTMT2",#N/A,FALSE,"COR"}</definedName>
    <definedName name="wrn.CORR." localSheetId="0"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10"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1" hidden="1">{"ReportTop",#N/A,FALSE,"report top"}</definedName>
    <definedName name="wrn.cotop." localSheetId="1" hidden="1">{"ReportTop",#N/A,FALSE,"report top"}</definedName>
    <definedName name="wrn.cotop." localSheetId="0" hidden="1">{"ReportTop",#N/A,FALSE,"report top"}</definedName>
    <definedName name="wrn.cotop._1" localSheetId="3" hidden="1">{"ReportTop",#N/A,FALSE,"report top"}</definedName>
    <definedName name="wrn.cotop._1" localSheetId="10"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1" hidden="1">{"ReportTop",#N/A,FALSE,"report top"}</definedName>
    <definedName name="wrn.cotop._1" localSheetId="1" hidden="1">{"ReportTop",#N/A,FALSE,"report top"}</definedName>
    <definedName name="wrn.cotop._1" localSheetId="0" hidden="1">{"ReportTop",#N/A,FALSE,"report top"}</definedName>
    <definedName name="wrn.cotop._2" localSheetId="3" hidden="1">{"ReportTop",#N/A,FALSE,"report top"}</definedName>
    <definedName name="wrn.cotop._2" localSheetId="10"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1" hidden="1">{"ReportTop",#N/A,FALSE,"report top"}</definedName>
    <definedName name="wrn.cotop._2" localSheetId="1" hidden="1">{"ReportTop",#N/A,FALSE,"report top"}</definedName>
    <definedName name="wrn.cotop._2" localSheetId="0" hidden="1">{"ReportTop",#N/A,FALSE,"report top"}</definedName>
    <definedName name="wrn.cotop._3" localSheetId="3" hidden="1">{"ReportTop",#N/A,FALSE,"report top"}</definedName>
    <definedName name="wrn.cotop._3" localSheetId="10"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1" hidden="1">{"ReportTop",#N/A,FALSE,"report top"}</definedName>
    <definedName name="wrn.cotop._3" localSheetId="1" hidden="1">{"ReportTop",#N/A,FALSE,"report top"}</definedName>
    <definedName name="wrn.cotop._3" localSheetId="0" hidden="1">{"ReportTop",#N/A,FALSE,"report top"}</definedName>
    <definedName name="wrn.cotop._4" localSheetId="3" hidden="1">{"ReportTop",#N/A,FALSE,"report top"}</definedName>
    <definedName name="wrn.cotop._4" localSheetId="10"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1" hidden="1">{"ReportTop",#N/A,FALSE,"report top"}</definedName>
    <definedName name="wrn.cotop._4" localSheetId="1" hidden="1">{"ReportTop",#N/A,FALSE,"report top"}</definedName>
    <definedName name="wrn.cotop._4" localSheetId="0" hidden="1">{"ReportTop",#N/A,FALSE,"report top"}</definedName>
    <definedName name="wrn.cotop._5" localSheetId="3" hidden="1">{"ReportTop",#N/A,FALSE,"report top"}</definedName>
    <definedName name="wrn.cotop._5" localSheetId="10"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1" hidden="1">{"ReportTop",#N/A,FALSE,"report top"}</definedName>
    <definedName name="wrn.cotop._5" localSheetId="1" hidden="1">{"ReportTop",#N/A,FALSE,"report top"}</definedName>
    <definedName name="wrn.cotop._5" localSheetId="0" hidden="1">{"ReportTop",#N/A,FALSE,"report top"}</definedName>
    <definedName name="wrn.Covers." localSheetId="3" hidden="1">{"view1",#N/A,FALSE,"MOTEARN";"view1",#N/A,FALSE,"Bal Sht";"view1",#N/A,FALSE,"Cash Flows"}</definedName>
    <definedName name="wrn.Covers." localSheetId="10"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1"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1"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10"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1"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3" hidden="1">{"fc",#N/A,FALSE,"BS";"fc",#N/A,FALSE,"IS";"fc",#N/A,FALSE,"IS%";"fc",#N/A,FALSE,"CF";"fc",#N/A,FALSE,"Sum"}</definedName>
    <definedName name="wrn.FC." localSheetId="10"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1"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1"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1"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1"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10"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1" hidden="1">{#N/A,#N/A,FALSE,"Overview"}</definedName>
    <definedName name="wrn.First._.Grap._.on._.Things." localSheetId="1" hidden="1">{#N/A,#N/A,FALSE,"Overview"}</definedName>
    <definedName name="wrn.First._.Grap._.on._.Things." localSheetId="0" hidden="1">{#N/A,#N/A,FALSE,"Overview"}</definedName>
    <definedName name="wrn.first2." localSheetId="3" hidden="1">{#N/A,#N/A,FALSE,"sum-don";#N/A,#N/A,FALSE,"inc-don"}</definedName>
    <definedName name="wrn.first2." localSheetId="10"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1" hidden="1">{#N/A,#N/A,FALSE,"sum-don";#N/A,#N/A,FALSE,"inc-don"}</definedName>
    <definedName name="wrn.first2." localSheetId="1" hidden="1">{#N/A,#N/A,FALSE,"sum-don";#N/A,#N/A,FALSE,"inc-don"}</definedName>
    <definedName name="wrn.first2." localSheetId="0" hidden="1">{#N/A,#N/A,FALSE,"sum-don";#N/A,#N/A,FALSE,"inc-don"}</definedName>
    <definedName name="wrn.first3." localSheetId="3" hidden="1">{#N/A,#N/A,FALSE,"Summary";#N/A,#N/A,FALSE,"proj1";#N/A,#N/A,FALSE,"proj2"}</definedName>
    <definedName name="wrn.first3." localSheetId="10"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1"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3" hidden="1">{#N/A,#N/A,FALSE,"Summary";#N/A,#N/A,FALSE,"proj1";#N/A,#N/A,FALSE,"proj2";#N/A,#N/A,FALSE,"DCF"}</definedName>
    <definedName name="wrn.first4." localSheetId="10"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1"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10"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1"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1"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3" hidden="1">{#N/A,#N/A,FALSE,"FY97";#N/A,#N/A,FALSE,"FY98";#N/A,#N/A,FALSE,"FY99";#N/A,#N/A,FALSE,"FY00";#N/A,#N/A,FALSE,"FY01"}</definedName>
    <definedName name="wrn.FY97SBP." localSheetId="10"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1"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1"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1"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10"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1"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3" hidden="1">{"assumptions",#N/A,FALSE,"Scenario 1";"valuation",#N/A,FALSE,"Scenario 1"}</definedName>
    <definedName name="wrn.IPO._.Valuation." localSheetId="10"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1"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1"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1"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1"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10"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1"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3" hidden="1">{"LBO Summary",#N/A,FALSE,"Summary"}</definedName>
    <definedName name="wrn.LBO._.Summary." localSheetId="10"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1" hidden="1">{"LBO Summary",#N/A,FALSE,"Summary"}</definedName>
    <definedName name="wrn.LBO._.Summary." localSheetId="1" hidden="1">{"LBO Summary",#N/A,FALSE,"Summary"}</definedName>
    <definedName name="wrn.LBO._.Summary." localSheetId="0" hidden="1">{"LBO Summary",#N/A,FALSE,"Summary"}</definedName>
    <definedName name="wrn.legal." localSheetId="3" hidden="1">{"long",#N/A,FALSE,"ESC"}</definedName>
    <definedName name="wrn.legal." localSheetId="10"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1" hidden="1">{"long",#N/A,FALSE,"ESC"}</definedName>
    <definedName name="wrn.legal." localSheetId="1" hidden="1">{"long",#N/A,FALSE,"ESC"}</definedName>
    <definedName name="wrn.legal." localSheetId="0"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10"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1"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1"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1"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1"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1"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10"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1"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3" hidden="1">{"Data",#N/A,FALSE,"North America";"Sales Summary",#N/A,FALSE,"North America"}</definedName>
    <definedName name="wrn.No.._.America._.Data." localSheetId="10"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1"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1"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10"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1"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1"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10"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1"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3" hidden="1">{"inputs raw data",#N/A,TRUE,"INPUT"}</definedName>
    <definedName name="wrn.print._.raw._.data._.entry._1" localSheetId="10"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1"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3" hidden="1">{"inputs raw data",#N/A,TRUE,"INPUT"}</definedName>
    <definedName name="wrn.print._.raw._.data._.entry._2" localSheetId="10"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1"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3" hidden="1">{"inputs raw data",#N/A,TRUE,"INPUT"}</definedName>
    <definedName name="wrn.print._.raw._.data._.entry._3" localSheetId="10"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1"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3" hidden="1">{"inputs raw data",#N/A,TRUE,"INPUT"}</definedName>
    <definedName name="wrn.print._.raw._.data._.entry._4" localSheetId="10"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1"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3" hidden="1">{"inputs raw data",#N/A,TRUE,"INPUT"}</definedName>
    <definedName name="wrn.print._.raw._.data._.entry._5" localSheetId="10"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1"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3" hidden="1">{"summary1",#N/A,TRUE,"Comps";"summary2",#N/A,TRUE,"Comps";"summary3",#N/A,TRUE,"Comps"}</definedName>
    <definedName name="wrn.print._.summary._.sheets." localSheetId="10"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1"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3" hidden="1">{"summary1",#N/A,TRUE,"Comps";"summary2",#N/A,TRUE,"Comps";"summary3",#N/A,TRUE,"Comps"}</definedName>
    <definedName name="wrn.print._.summary._.sheets._1" localSheetId="10"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1"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3" hidden="1">{"summary1",#N/A,TRUE,"Comps";"summary2",#N/A,TRUE,"Comps";"summary3",#N/A,TRUE,"Comps"}</definedName>
    <definedName name="wrn.print._.summary._.sheets._2" localSheetId="10"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1"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3" hidden="1">{"summary1",#N/A,TRUE,"Comps";"summary2",#N/A,TRUE,"Comps";"summary3",#N/A,TRUE,"Comps"}</definedName>
    <definedName name="wrn.print._.summary._.sheets._3" localSheetId="10"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1"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3" hidden="1">{"summary1",#N/A,TRUE,"Comps";"summary2",#N/A,TRUE,"Comps";"summary3",#N/A,TRUE,"Comps"}</definedName>
    <definedName name="wrn.print._.summary._.sheets._4" localSheetId="10"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1"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3" hidden="1">{"summary1",#N/A,TRUE,"Comps";"summary2",#N/A,TRUE,"Comps";"summary3",#N/A,TRUE,"Comps"}</definedName>
    <definedName name="wrn.print._.summary._.sheets._5" localSheetId="10"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1"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3" hidden="1">{"page1",#N/A,FALSE,"PF";"page2",#N/A,FALSE,"PF";"page3",#N/A,FALSE,"PF";"page4",#N/A,FALSE,"Bal_Sht"}</definedName>
    <definedName name="wrn.PRINT1." localSheetId="10"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1"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3" hidden="1">{"page1",#N/A,FALSE,"PF";"page2",#N/A,FALSE,"PF";"page3",#N/A,FALSE,"PF";"page4",#N/A,FALSE,"Bal_Sht"}</definedName>
    <definedName name="wrn.print2." localSheetId="10"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1"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3" hidden="1">{"page1",#N/A,FALSE,"PF";"page2",#N/A,FALSE,"PF";"page3",#N/A,FALSE,"PF";"page4",#N/A,FALSE,"Bal_Sht"}</definedName>
    <definedName name="wrn.print3." localSheetId="10"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1"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1"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10"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1"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3" hidden="1">{"Professional Service Detail",#N/A,FALSE,"Q3 Prof Serv"}</definedName>
    <definedName name="wrn.Q3._.Professional._.service._.detail." localSheetId="10"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1"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3" hidden="1">{#N/A,#N/A,FALSE,"AD_Purch";#N/A,#N/A,FALSE,"Projections";#N/A,#N/A,FALSE,"DCF";#N/A,#N/A,FALSE,"Mkt Val"}</definedName>
    <definedName name="wrn.RELEVANTSHEETS." localSheetId="10"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1"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10"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1"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3" hidden="1">{"RptRY",#N/A,FALSE,"CDGy";"RptRQ",#N/A,FALSE,"CDGq";"RptRM",#N/A,FALSE,"CDGm"}</definedName>
    <definedName name="wrn.Restricted._.Rpts._1" localSheetId="10"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1"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3" hidden="1">{"RptRY",#N/A,FALSE,"CDGy";"RptRQ",#N/A,FALSE,"CDGq";"RptRM",#N/A,FALSE,"CDGm"}</definedName>
    <definedName name="wrn.Restricted._.Rpts._2" localSheetId="10"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1"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3" hidden="1">{"RptRY",#N/A,FALSE,"CDGy";"RptRQ",#N/A,FALSE,"CDGq";"RptRM",#N/A,FALSE,"CDGm"}</definedName>
    <definedName name="wrn.Restricted._.Rpts._3" localSheetId="10"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1"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3" hidden="1">{"RptRY",#N/A,FALSE,"CDGy";"RptRQ",#N/A,FALSE,"CDGq";"RptRM",#N/A,FALSE,"CDGm"}</definedName>
    <definedName name="wrn.Restricted._.Rpts._4" localSheetId="10"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1"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3" hidden="1">{"RptRY",#N/A,FALSE,"CDGy";"RptRQ",#N/A,FALSE,"CDGq";"RptRM",#N/A,FALSE,"CDGm"}</definedName>
    <definedName name="wrn.Restricted._.Rpts._5" localSheetId="10"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1"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10"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1"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3" hidden="1">{"sens1\",#N/A,FALSE,"PF";"sens2",#N/A,FALSE,"PF";"sens3",#N/A,FALSE,"PF";"sens4",#N/A,FALSE,"PF"}</definedName>
    <definedName name="wrn.sens3." localSheetId="10"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1"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3" hidden="1">{"view1",#N/A,FALSE,"Tables";"view2",#N/A,FALSE,"Tables";"view3",#N/A,FALSE,"Tables"}</definedName>
    <definedName name="wrn.Tables." localSheetId="10"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1"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10"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1"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1"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1"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10"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1"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3" hidden="1">{#N/A,#N/A,FALSE,"exp-tr";#N/A,#N/A,FALSE,"696PL-TR";#N/A,#N/A,FALSE,"696bs-tr"}</definedName>
    <definedName name="wrn.TRIALS." localSheetId="10"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1"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1"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10"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1"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3" hidden="1">{#N/A,#N/A,FALSE,"Pooling";#N/A,#N/A,FALSE,"income";#N/A,#N/A,FALSE,"valuation"}</definedName>
    <definedName name="wrn.VALUATION." localSheetId="10"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1"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3" hidden="1">{#N/A,#N/A,FALSE,"FACTSHEETS";#N/A,#N/A,FALSE,"pump";#N/A,#N/A,FALSE,"filter"}</definedName>
    <definedName name="wrn.wicor." localSheetId="10"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1"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10"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1"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3" hidden="1">{"histincome",#N/A,FALSE,"hyfins";"closing balance",#N/A,FALSE,"hyfins"}</definedName>
    <definedName name="xyz" localSheetId="10"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1"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1"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1"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1"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1"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1"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1"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1"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1"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1"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1"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1"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1"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1"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1"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1"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1"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1"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1"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1"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1"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1"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1"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1"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1"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1"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1"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1"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1"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1"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1"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1"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1"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1"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1"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1"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1"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1"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1"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1"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1"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1"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1"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1"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1"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1"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1"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1"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1"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1"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1"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1"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1"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1"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1"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1"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1" hidden="1">#REF!</definedName>
    <definedName name="Z_E6414D44_F200_11D2_B949_00C04F5826AB_.wvu.PrintArea" localSheetId="1" hidden="1">#REF!</definedName>
  </definedNames>
  <calcPr calcId="181029" calcMode="autoNoTable"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L104" i="1156" l="1"/>
  <c r="DK104" i="1156"/>
  <c r="DJ104" i="1156"/>
  <c r="DI104" i="1156"/>
  <c r="DH104" i="1156"/>
  <c r="DG104" i="1156"/>
  <c r="DF104" i="1156"/>
  <c r="DE104" i="1156"/>
  <c r="DD104" i="1156"/>
  <c r="DC104" i="1156"/>
  <c r="DB104" i="1156"/>
  <c r="DA104" i="1156"/>
  <c r="CZ104" i="1156"/>
  <c r="CY104" i="1156"/>
  <c r="CX104" i="1156"/>
  <c r="CW104" i="1156"/>
  <c r="CV104" i="1156"/>
  <c r="CU104" i="1156"/>
  <c r="CT104" i="1156"/>
  <c r="CS104" i="1156"/>
  <c r="CR104" i="1156"/>
  <c r="CQ104" i="1156"/>
  <c r="CP104" i="1156"/>
  <c r="CO104" i="1156"/>
  <c r="CL104" i="1156"/>
  <c r="CK104" i="1156"/>
  <c r="CJ104" i="1156"/>
  <c r="CI104" i="1156"/>
  <c r="CH104" i="1156"/>
  <c r="CG104" i="1156"/>
  <c r="CF104" i="1156"/>
  <c r="CE104" i="1156"/>
  <c r="CD104" i="1156"/>
  <c r="CC104" i="1156"/>
  <c r="CB104" i="1156"/>
  <c r="CA104" i="1156"/>
  <c r="BZ104" i="1156"/>
  <c r="BY104" i="1156"/>
  <c r="BX104" i="1156"/>
  <c r="BW104" i="1156"/>
  <c r="BV104" i="1156"/>
  <c r="BU104" i="1156"/>
  <c r="BT104" i="1156"/>
  <c r="BS104" i="1156"/>
  <c r="BR104" i="1156"/>
  <c r="BQ104" i="1156"/>
  <c r="BP104" i="1156"/>
  <c r="BO104" i="1156"/>
  <c r="BN104" i="1156"/>
  <c r="BM104" i="1156"/>
  <c r="BL104" i="1156"/>
  <c r="BK104" i="1156"/>
  <c r="BJ104" i="1156"/>
  <c r="BI104" i="1156"/>
  <c r="BH104" i="1156"/>
  <c r="BG104" i="1156"/>
  <c r="BF104" i="1156"/>
  <c r="BE104" i="1156"/>
  <c r="BD104" i="1156"/>
  <c r="BC104" i="1156"/>
  <c r="BB104" i="1156"/>
  <c r="BA104" i="1156"/>
  <c r="AZ104" i="1156"/>
  <c r="AY104" i="1156"/>
  <c r="AX104" i="1156"/>
  <c r="AW104" i="1156"/>
  <c r="AV104" i="1156"/>
  <c r="AU104" i="1156"/>
  <c r="AT104" i="1156"/>
  <c r="AS104" i="1156"/>
  <c r="AR104" i="1156"/>
  <c r="AQ104" i="1156"/>
  <c r="AP104" i="1156"/>
  <c r="AO104" i="1156"/>
  <c r="AN104" i="1156"/>
  <c r="AM104" i="1156"/>
  <c r="AL104" i="1156"/>
  <c r="AK104" i="1156"/>
  <c r="AJ104" i="1156"/>
  <c r="AI104" i="1156"/>
  <c r="AH104" i="1156"/>
  <c r="AG104" i="1156"/>
  <c r="AF104" i="1156"/>
  <c r="AE104" i="1156"/>
  <c r="AD104" i="1156"/>
  <c r="AC104" i="1156"/>
  <c r="AB104" i="1156"/>
  <c r="AA104" i="1156"/>
  <c r="Z104" i="1156"/>
  <c r="Y104" i="1156"/>
  <c r="X104" i="1156"/>
  <c r="W104" i="1156"/>
  <c r="V104" i="1156"/>
  <c r="U104" i="1156"/>
  <c r="T104" i="1156"/>
  <c r="S104" i="1156"/>
  <c r="G104" i="1156"/>
  <c r="E104" i="1156"/>
  <c r="DL103" i="1156"/>
  <c r="DK103" i="1156"/>
  <c r="DJ103" i="1156"/>
  <c r="DI103" i="1156"/>
  <c r="DH103" i="1156"/>
  <c r="DG103" i="1156"/>
  <c r="DF103" i="1156"/>
  <c r="DE103" i="1156"/>
  <c r="DD103" i="1156"/>
  <c r="DC103" i="1156"/>
  <c r="DB103" i="1156"/>
  <c r="DA103" i="1156"/>
  <c r="CZ103" i="1156"/>
  <c r="CY103" i="1156"/>
  <c r="CX103" i="1156"/>
  <c r="CW103" i="1156"/>
  <c r="CV103" i="1156"/>
  <c r="CU103" i="1156"/>
  <c r="CT103" i="1156"/>
  <c r="CS103" i="1156"/>
  <c r="CR103" i="1156"/>
  <c r="CQ103" i="1156"/>
  <c r="CP103" i="1156"/>
  <c r="CO103" i="1156"/>
  <c r="CL103" i="1156"/>
  <c r="CK103" i="1156"/>
  <c r="CJ103" i="1156"/>
  <c r="CI103" i="1156"/>
  <c r="CH103" i="1156"/>
  <c r="CG103" i="1156"/>
  <c r="CF103" i="1156"/>
  <c r="CE103" i="1156"/>
  <c r="CD103" i="1156"/>
  <c r="CC103" i="1156"/>
  <c r="CB103" i="1156"/>
  <c r="CA103" i="1156"/>
  <c r="BZ103" i="1156"/>
  <c r="BY103" i="1156"/>
  <c r="BX103" i="1156"/>
  <c r="BW103" i="1156"/>
  <c r="BV103" i="1156"/>
  <c r="BU103" i="1156"/>
  <c r="BT103" i="1156"/>
  <c r="BS103" i="1156"/>
  <c r="BR103" i="1156"/>
  <c r="BQ103" i="1156"/>
  <c r="BP103" i="1156"/>
  <c r="BO103" i="1156"/>
  <c r="BN103" i="1156"/>
  <c r="BM103" i="1156"/>
  <c r="BL103" i="1156"/>
  <c r="BK103" i="1156"/>
  <c r="BJ103" i="1156"/>
  <c r="BI103" i="1156"/>
  <c r="BH103" i="1156"/>
  <c r="BG103" i="1156"/>
  <c r="BF103" i="1156"/>
  <c r="BE103" i="1156"/>
  <c r="BD103" i="1156"/>
  <c r="BC103" i="1156"/>
  <c r="BB103" i="1156"/>
  <c r="BA103" i="1156"/>
  <c r="AZ103" i="1156"/>
  <c r="AY103" i="1156"/>
  <c r="AX103" i="1156"/>
  <c r="AW103" i="1156"/>
  <c r="AV103" i="1156"/>
  <c r="AU103" i="1156"/>
  <c r="AT103" i="1156"/>
  <c r="AS103" i="1156"/>
  <c r="AR103" i="1156"/>
  <c r="AQ103" i="1156"/>
  <c r="AP103" i="1156"/>
  <c r="AO103" i="1156"/>
  <c r="AN103" i="1156"/>
  <c r="AM103" i="1156"/>
  <c r="AL103" i="1156"/>
  <c r="AK103" i="1156"/>
  <c r="AJ103" i="1156"/>
  <c r="AI103" i="1156"/>
  <c r="AH103" i="1156"/>
  <c r="AG103" i="1156"/>
  <c r="AF103" i="1156"/>
  <c r="AE103" i="1156"/>
  <c r="AD103" i="1156"/>
  <c r="AC103" i="1156"/>
  <c r="AB103" i="1156"/>
  <c r="AA103" i="1156"/>
  <c r="Z103" i="1156"/>
  <c r="Y103" i="1156"/>
  <c r="X103" i="1156"/>
  <c r="W103" i="1156"/>
  <c r="V103" i="1156"/>
  <c r="U103" i="1156"/>
  <c r="T103" i="1156"/>
  <c r="S103" i="1156"/>
  <c r="G103" i="1156"/>
  <c r="E103" i="1156"/>
  <c r="G102" i="1156"/>
  <c r="E102" i="1156"/>
  <c r="DL101" i="1156"/>
  <c r="DK101" i="1156"/>
  <c r="DJ101" i="1156"/>
  <c r="DI101" i="1156"/>
  <c r="DH101" i="1156"/>
  <c r="DG101" i="1156"/>
  <c r="DF101" i="1156"/>
  <c r="DE101" i="1156"/>
  <c r="DD101" i="1156"/>
  <c r="DC101" i="1156"/>
  <c r="DB101" i="1156"/>
  <c r="DA101" i="1156"/>
  <c r="CZ101" i="1156"/>
  <c r="CY101" i="1156"/>
  <c r="CX101" i="1156"/>
  <c r="CW101" i="1156"/>
  <c r="CV101" i="1156"/>
  <c r="CU101" i="1156"/>
  <c r="CT101" i="1156"/>
  <c r="CS101" i="1156"/>
  <c r="CR101" i="1156"/>
  <c r="CQ101" i="1156"/>
  <c r="CP101" i="1156"/>
  <c r="CO101" i="1156"/>
  <c r="CL101" i="1156"/>
  <c r="CK101" i="1156"/>
  <c r="CJ101" i="1156"/>
  <c r="CI101" i="1156"/>
  <c r="CH101" i="1156"/>
  <c r="CG101" i="1156"/>
  <c r="CF101" i="1156"/>
  <c r="CE101" i="1156"/>
  <c r="CD101" i="1156"/>
  <c r="CC101" i="1156"/>
  <c r="CB101" i="1156"/>
  <c r="CA101" i="1156"/>
  <c r="BZ101" i="1156"/>
  <c r="BY101" i="1156"/>
  <c r="BX101" i="1156"/>
  <c r="BW101" i="1156"/>
  <c r="BV101" i="1156"/>
  <c r="BU101" i="1156"/>
  <c r="BT101" i="1156"/>
  <c r="BS101" i="1156"/>
  <c r="BR101" i="1156"/>
  <c r="BQ101" i="1156"/>
  <c r="BP101" i="1156"/>
  <c r="BO101" i="1156"/>
  <c r="BN101" i="1156"/>
  <c r="BM101" i="1156"/>
  <c r="BL101" i="1156"/>
  <c r="BK101" i="1156"/>
  <c r="BJ101" i="1156"/>
  <c r="BI101" i="1156"/>
  <c r="BH101" i="1156"/>
  <c r="BG101" i="1156"/>
  <c r="BF101" i="1156"/>
  <c r="BE101" i="1156"/>
  <c r="BD101" i="1156"/>
  <c r="BC101" i="1156"/>
  <c r="BB101" i="1156"/>
  <c r="BA101" i="1156"/>
  <c r="AZ101" i="1156"/>
  <c r="AY101" i="1156"/>
  <c r="AX101" i="1156"/>
  <c r="AW101" i="1156"/>
  <c r="AV101" i="1156"/>
  <c r="AU101" i="1156"/>
  <c r="AT101" i="1156"/>
  <c r="AS101" i="1156"/>
  <c r="AR101" i="1156"/>
  <c r="AQ101" i="1156"/>
  <c r="AP101" i="1156"/>
  <c r="AO101" i="1156"/>
  <c r="AN101" i="1156"/>
  <c r="AM101" i="1156"/>
  <c r="AL101" i="1156"/>
  <c r="AK101" i="1156"/>
  <c r="AJ101" i="1156"/>
  <c r="AI101" i="1156"/>
  <c r="AH101" i="1156"/>
  <c r="AG101" i="1156"/>
  <c r="AF101" i="1156"/>
  <c r="AE101" i="1156"/>
  <c r="AD101" i="1156"/>
  <c r="AC101" i="1156"/>
  <c r="AB101" i="1156"/>
  <c r="AA101" i="1156"/>
  <c r="Z101" i="1156"/>
  <c r="Y101" i="1156"/>
  <c r="X101" i="1156"/>
  <c r="W101" i="1156"/>
  <c r="V101" i="1156"/>
  <c r="U101" i="1156"/>
  <c r="T101" i="1156"/>
  <c r="S101" i="1156"/>
  <c r="G101" i="1156"/>
  <c r="E101" i="1156"/>
  <c r="DL100" i="1156"/>
  <c r="DK100" i="1156"/>
  <c r="DJ100" i="1156"/>
  <c r="DI100" i="1156"/>
  <c r="DH100" i="1156"/>
  <c r="DG100" i="1156"/>
  <c r="DF100" i="1156"/>
  <c r="DE100" i="1156"/>
  <c r="DD100" i="1156"/>
  <c r="DC100" i="1156"/>
  <c r="DB100" i="1156"/>
  <c r="DA100" i="1156"/>
  <c r="CZ100" i="1156"/>
  <c r="CY100" i="1156"/>
  <c r="CX100" i="1156"/>
  <c r="CW100" i="1156"/>
  <c r="CV100" i="1156"/>
  <c r="CU100" i="1156"/>
  <c r="CT100" i="1156"/>
  <c r="CS100" i="1156"/>
  <c r="CR100" i="1156"/>
  <c r="CQ100" i="1156"/>
  <c r="CP100" i="1156"/>
  <c r="CO100" i="1156"/>
  <c r="CL100" i="1156"/>
  <c r="CK100" i="1156"/>
  <c r="CJ100" i="1156"/>
  <c r="CI100" i="1156"/>
  <c r="CH100" i="1156"/>
  <c r="CG100" i="1156"/>
  <c r="CF100" i="1156"/>
  <c r="CE100" i="1156"/>
  <c r="CD100" i="1156"/>
  <c r="CC100" i="1156"/>
  <c r="CB100" i="1156"/>
  <c r="CA100" i="1156"/>
  <c r="BZ100" i="1156"/>
  <c r="BY100" i="1156"/>
  <c r="BX100" i="1156"/>
  <c r="BW100" i="1156"/>
  <c r="BV100" i="1156"/>
  <c r="BU100" i="1156"/>
  <c r="BT100" i="1156"/>
  <c r="BS100" i="1156"/>
  <c r="BR100" i="1156"/>
  <c r="BQ100" i="1156"/>
  <c r="BP100" i="1156"/>
  <c r="BO100" i="1156"/>
  <c r="BN100" i="1156"/>
  <c r="BM100" i="1156"/>
  <c r="BL100" i="1156"/>
  <c r="BK100" i="1156"/>
  <c r="BJ100" i="1156"/>
  <c r="BI100" i="1156"/>
  <c r="BH100" i="1156"/>
  <c r="BG100" i="1156"/>
  <c r="BF100" i="1156"/>
  <c r="BE100" i="1156"/>
  <c r="BD100" i="1156"/>
  <c r="BC100" i="1156"/>
  <c r="BB100" i="1156"/>
  <c r="BA100" i="1156"/>
  <c r="AZ100" i="1156"/>
  <c r="AY100" i="1156"/>
  <c r="AX100" i="1156"/>
  <c r="AW100" i="1156"/>
  <c r="AV100" i="1156"/>
  <c r="AU100" i="1156"/>
  <c r="AT100" i="1156"/>
  <c r="AS100" i="1156"/>
  <c r="AR100" i="1156"/>
  <c r="AQ100" i="1156"/>
  <c r="AP100" i="1156"/>
  <c r="AO100" i="1156"/>
  <c r="AN100" i="1156"/>
  <c r="AM100" i="1156"/>
  <c r="AL100" i="1156"/>
  <c r="AK100" i="1156"/>
  <c r="AJ100" i="1156"/>
  <c r="AI100" i="1156"/>
  <c r="AH100" i="1156"/>
  <c r="AG100" i="1156"/>
  <c r="AF100" i="1156"/>
  <c r="AE100" i="1156"/>
  <c r="AD100" i="1156"/>
  <c r="AC100" i="1156"/>
  <c r="AB100" i="1156"/>
  <c r="AA100" i="1156"/>
  <c r="Z100" i="1156"/>
  <c r="Y100" i="1156"/>
  <c r="X100" i="1156"/>
  <c r="W100" i="1156"/>
  <c r="V100" i="1156"/>
  <c r="U100" i="1156"/>
  <c r="T100" i="1156"/>
  <c r="S100" i="1156"/>
  <c r="G100" i="1156"/>
  <c r="E100" i="1156"/>
  <c r="DL99" i="1156"/>
  <c r="DK99" i="1156"/>
  <c r="DJ99" i="1156"/>
  <c r="DI99" i="1156"/>
  <c r="DH99" i="1156"/>
  <c r="DG99" i="1156"/>
  <c r="DF99" i="1156"/>
  <c r="DE99" i="1156"/>
  <c r="DD99" i="1156"/>
  <c r="DC99" i="1156"/>
  <c r="DB99" i="1156"/>
  <c r="DA99" i="1156"/>
  <c r="CZ99" i="1156"/>
  <c r="CY99" i="1156"/>
  <c r="CX99" i="1156"/>
  <c r="CW99" i="1156"/>
  <c r="CV99" i="1156"/>
  <c r="CU99" i="1156"/>
  <c r="CT99" i="1156"/>
  <c r="CS99" i="1156"/>
  <c r="CR99" i="1156"/>
  <c r="CQ99" i="1156"/>
  <c r="CP99" i="1156"/>
  <c r="CO99" i="1156"/>
  <c r="CL99" i="1156"/>
  <c r="CK99" i="1156"/>
  <c r="CJ99" i="1156"/>
  <c r="CI99" i="1156"/>
  <c r="CH99" i="1156"/>
  <c r="CG99" i="1156"/>
  <c r="CF99" i="1156"/>
  <c r="CE99" i="1156"/>
  <c r="CD99" i="1156"/>
  <c r="CC99" i="1156"/>
  <c r="CB99" i="1156"/>
  <c r="CA99" i="1156"/>
  <c r="BZ99" i="1156"/>
  <c r="BY99" i="1156"/>
  <c r="BX99" i="1156"/>
  <c r="BW99" i="1156"/>
  <c r="BV99" i="1156"/>
  <c r="BU99" i="1156"/>
  <c r="BT99" i="1156"/>
  <c r="BS99" i="1156"/>
  <c r="BR99" i="1156"/>
  <c r="BQ99" i="1156"/>
  <c r="BP99" i="1156"/>
  <c r="BO99" i="1156"/>
  <c r="BN99" i="1156"/>
  <c r="BM99" i="1156"/>
  <c r="BL99" i="1156"/>
  <c r="BK99" i="1156"/>
  <c r="BJ99" i="1156"/>
  <c r="BI99" i="1156"/>
  <c r="BH99" i="1156"/>
  <c r="BG99" i="1156"/>
  <c r="BF99" i="1156"/>
  <c r="BE99" i="1156"/>
  <c r="BD99" i="1156"/>
  <c r="BC99" i="1156"/>
  <c r="BB99" i="1156"/>
  <c r="BA99" i="1156"/>
  <c r="AZ99" i="1156"/>
  <c r="AY99" i="1156"/>
  <c r="AX99" i="1156"/>
  <c r="AW99" i="1156"/>
  <c r="AV99" i="1156"/>
  <c r="AU99" i="1156"/>
  <c r="AT99" i="1156"/>
  <c r="AS99" i="1156"/>
  <c r="AR99" i="1156"/>
  <c r="AQ99" i="1156"/>
  <c r="AP99" i="1156"/>
  <c r="AO99" i="1156"/>
  <c r="AN99" i="1156"/>
  <c r="AM99" i="1156"/>
  <c r="AL99" i="1156"/>
  <c r="AK99" i="1156"/>
  <c r="AJ99" i="1156"/>
  <c r="AI99" i="1156"/>
  <c r="AH99" i="1156"/>
  <c r="AG99" i="1156"/>
  <c r="AF99" i="1156"/>
  <c r="AE99" i="1156"/>
  <c r="AD99" i="1156"/>
  <c r="AC99" i="1156"/>
  <c r="AB99" i="1156"/>
  <c r="AA99" i="1156"/>
  <c r="Z99" i="1156"/>
  <c r="Y99" i="1156"/>
  <c r="X99" i="1156"/>
  <c r="W99" i="1156"/>
  <c r="V99" i="1156"/>
  <c r="U99" i="1156"/>
  <c r="T99" i="1156"/>
  <c r="S99" i="1156"/>
  <c r="G99" i="1156"/>
  <c r="E99" i="1156"/>
  <c r="G98" i="1156"/>
  <c r="E98" i="1156"/>
  <c r="G97" i="1156"/>
  <c r="E97" i="1156"/>
  <c r="E96" i="1156"/>
  <c r="P95" i="1156"/>
  <c r="O95" i="1156"/>
  <c r="N95" i="1156"/>
  <c r="M95" i="1156"/>
  <c r="L95" i="1156"/>
  <c r="K95" i="1156"/>
  <c r="E95" i="1156"/>
  <c r="E94" i="1156"/>
  <c r="E93" i="1156"/>
  <c r="P92" i="1156"/>
  <c r="O92" i="1156"/>
  <c r="N92" i="1156"/>
  <c r="M92" i="1156"/>
  <c r="L92" i="1156"/>
  <c r="K92" i="1156"/>
  <c r="G92" i="1156"/>
  <c r="G90" i="1156" s="1"/>
  <c r="E92" i="1156"/>
  <c r="DL91" i="1156" a="1"/>
  <c r="DL91" i="1156" s="1"/>
  <c r="DK91" i="1156" a="1"/>
  <c r="DK91" i="1156" s="1"/>
  <c r="DJ91" i="1156" a="1"/>
  <c r="DJ91" i="1156" s="1"/>
  <c r="DI91" i="1156" a="1"/>
  <c r="DI91" i="1156" s="1"/>
  <c r="DH91" i="1156" a="1"/>
  <c r="DH91" i="1156" s="1"/>
  <c r="DG91" i="1156" a="1"/>
  <c r="DG91" i="1156" s="1"/>
  <c r="DF91" i="1156" a="1"/>
  <c r="DF91" i="1156" s="1"/>
  <c r="DE91" i="1156" a="1"/>
  <c r="DE91" i="1156" s="1"/>
  <c r="DD91" i="1156" a="1"/>
  <c r="DD91" i="1156" s="1"/>
  <c r="DC91" i="1156" a="1"/>
  <c r="DC91" i="1156" s="1"/>
  <c r="DB91" i="1156" a="1"/>
  <c r="DB91" i="1156" s="1"/>
  <c r="DA91" i="1156" a="1"/>
  <c r="DA91" i="1156" s="1"/>
  <c r="CZ91" i="1156" a="1"/>
  <c r="CZ91" i="1156" s="1"/>
  <c r="CY91" i="1156" a="1"/>
  <c r="CY91" i="1156" s="1"/>
  <c r="CX91" i="1156" a="1"/>
  <c r="CX91" i="1156" s="1"/>
  <c r="CW91" i="1156" a="1"/>
  <c r="CW91" i="1156" s="1"/>
  <c r="CV91" i="1156" a="1"/>
  <c r="CV91" i="1156" s="1"/>
  <c r="CU91" i="1156" a="1"/>
  <c r="CU91" i="1156" s="1"/>
  <c r="CT91" i="1156" a="1"/>
  <c r="CT91" i="1156" s="1"/>
  <c r="CS91" i="1156" a="1"/>
  <c r="CS91" i="1156" s="1"/>
  <c r="CR91" i="1156" a="1"/>
  <c r="CR91" i="1156" s="1"/>
  <c r="CQ91" i="1156" a="1"/>
  <c r="CQ91" i="1156" s="1"/>
  <c r="CP91" i="1156" a="1"/>
  <c r="CP91" i="1156" s="1"/>
  <c r="CO91" i="1156" a="1"/>
  <c r="CO91" i="1156" s="1"/>
  <c r="CL91" i="1156" a="1"/>
  <c r="CL91" i="1156" s="1"/>
  <c r="CK91" i="1156" a="1"/>
  <c r="CK91" i="1156" s="1"/>
  <c r="CJ91" i="1156" a="1"/>
  <c r="CJ91" i="1156" s="1"/>
  <c r="CI91" i="1156" a="1"/>
  <c r="CI91" i="1156" s="1"/>
  <c r="CH91" i="1156" a="1"/>
  <c r="CH91" i="1156" s="1"/>
  <c r="CG91" i="1156" a="1"/>
  <c r="CG91" i="1156" s="1"/>
  <c r="CF91" i="1156" a="1"/>
  <c r="CF91" i="1156" s="1"/>
  <c r="CE91" i="1156" a="1"/>
  <c r="CE91" i="1156" s="1"/>
  <c r="CD91" i="1156" a="1"/>
  <c r="CD91" i="1156" s="1"/>
  <c r="CC91" i="1156" a="1"/>
  <c r="CC91" i="1156" s="1"/>
  <c r="CB91" i="1156" a="1"/>
  <c r="CB91" i="1156" s="1"/>
  <c r="CA91" i="1156" a="1"/>
  <c r="CA91" i="1156" s="1"/>
  <c r="BZ91" i="1156" a="1"/>
  <c r="BZ91" i="1156" s="1"/>
  <c r="BY91" i="1156" a="1"/>
  <c r="BY91" i="1156" s="1"/>
  <c r="BX91" i="1156" a="1"/>
  <c r="BX91" i="1156" s="1"/>
  <c r="BW91" i="1156" a="1"/>
  <c r="BW91" i="1156" s="1"/>
  <c r="BV91" i="1156" a="1"/>
  <c r="BV91" i="1156" s="1"/>
  <c r="BU91" i="1156" a="1"/>
  <c r="BU91" i="1156" s="1"/>
  <c r="BT91" i="1156" a="1"/>
  <c r="BT91" i="1156" s="1"/>
  <c r="BS91" i="1156" a="1"/>
  <c r="BS91" i="1156" s="1"/>
  <c r="BR91" i="1156" a="1"/>
  <c r="BR91" i="1156" s="1"/>
  <c r="BQ91" i="1156" a="1"/>
  <c r="BQ91" i="1156" s="1"/>
  <c r="BP91" i="1156" a="1"/>
  <c r="BP91" i="1156" s="1"/>
  <c r="BO91" i="1156" a="1"/>
  <c r="BO91" i="1156" s="1"/>
  <c r="BN91" i="1156" a="1"/>
  <c r="BN91" i="1156" s="1"/>
  <c r="BM91" i="1156" a="1"/>
  <c r="BM91" i="1156" s="1"/>
  <c r="BL91" i="1156" a="1"/>
  <c r="BL91" i="1156" s="1"/>
  <c r="BK91" i="1156" a="1"/>
  <c r="BK91" i="1156" s="1"/>
  <c r="BJ91" i="1156" a="1"/>
  <c r="BJ91" i="1156" s="1"/>
  <c r="BI91" i="1156" a="1"/>
  <c r="BI91" i="1156" s="1"/>
  <c r="BH91" i="1156" a="1"/>
  <c r="BH91" i="1156" s="1"/>
  <c r="BG91" i="1156" a="1"/>
  <c r="BG91" i="1156" s="1"/>
  <c r="BF91" i="1156" a="1"/>
  <c r="BF91" i="1156" s="1"/>
  <c r="BE91" i="1156" a="1"/>
  <c r="BE91" i="1156" s="1"/>
  <c r="BD91" i="1156" a="1"/>
  <c r="BD91" i="1156" s="1"/>
  <c r="BC91" i="1156" a="1"/>
  <c r="BC91" i="1156" s="1"/>
  <c r="BB91" i="1156" a="1"/>
  <c r="BB91" i="1156" s="1"/>
  <c r="BA91" i="1156" a="1"/>
  <c r="BA91" i="1156" s="1"/>
  <c r="AZ91" i="1156" a="1"/>
  <c r="AZ91" i="1156" s="1"/>
  <c r="AY91" i="1156" a="1"/>
  <c r="AY91" i="1156" s="1"/>
  <c r="AX91" i="1156" a="1"/>
  <c r="AX91" i="1156" s="1"/>
  <c r="AW91" i="1156" a="1"/>
  <c r="AW91" i="1156" s="1"/>
  <c r="AV91" i="1156" a="1"/>
  <c r="AV91" i="1156" s="1"/>
  <c r="AU91" i="1156" a="1"/>
  <c r="AU91" i="1156" s="1"/>
  <c r="AT91" i="1156" a="1"/>
  <c r="AT91" i="1156" s="1"/>
  <c r="AS91" i="1156" a="1"/>
  <c r="AS91" i="1156" s="1"/>
  <c r="AR91" i="1156" a="1"/>
  <c r="AR91" i="1156" s="1"/>
  <c r="AQ91" i="1156" a="1"/>
  <c r="AQ91" i="1156" s="1"/>
  <c r="AP91" i="1156" a="1"/>
  <c r="AP91" i="1156" s="1"/>
  <c r="AO91" i="1156" a="1"/>
  <c r="AO91" i="1156" s="1"/>
  <c r="AN91" i="1156" a="1"/>
  <c r="AN91" i="1156" s="1"/>
  <c r="AM91" i="1156" a="1"/>
  <c r="AM91" i="1156" s="1"/>
  <c r="AL91" i="1156" a="1"/>
  <c r="AL91" i="1156" s="1"/>
  <c r="AK91" i="1156" a="1"/>
  <c r="AK91" i="1156" s="1"/>
  <c r="AJ91" i="1156" a="1"/>
  <c r="AJ91" i="1156" s="1"/>
  <c r="AI91" i="1156" a="1"/>
  <c r="AI91" i="1156" s="1"/>
  <c r="AH91" i="1156" a="1"/>
  <c r="AH91" i="1156" s="1"/>
  <c r="AG91" i="1156" a="1"/>
  <c r="AG91" i="1156" s="1"/>
  <c r="AF91" i="1156" a="1"/>
  <c r="AF91" i="1156" s="1"/>
  <c r="AE91" i="1156" a="1"/>
  <c r="AE91" i="1156" s="1"/>
  <c r="AD91" i="1156" a="1"/>
  <c r="AD91" i="1156" s="1"/>
  <c r="AC91" i="1156" a="1"/>
  <c r="AC91" i="1156" s="1"/>
  <c r="AB91" i="1156" a="1"/>
  <c r="AB91" i="1156" s="1"/>
  <c r="AA91" i="1156" a="1"/>
  <c r="AA91" i="1156" s="1"/>
  <c r="Z91" i="1156" a="1"/>
  <c r="Z91" i="1156" s="1"/>
  <c r="Y91" i="1156" a="1"/>
  <c r="Y91" i="1156" s="1"/>
  <c r="X91" i="1156" a="1"/>
  <c r="X91" i="1156" s="1"/>
  <c r="W91" i="1156" a="1"/>
  <c r="W91" i="1156" s="1"/>
  <c r="V91" i="1156" a="1"/>
  <c r="V91" i="1156" s="1"/>
  <c r="U91" i="1156" a="1"/>
  <c r="U91" i="1156" s="1"/>
  <c r="T91" i="1156" a="1"/>
  <c r="T91" i="1156" s="1"/>
  <c r="S91" i="1156" a="1"/>
  <c r="S91" i="1156" s="1"/>
  <c r="G91" i="1156"/>
  <c r="E91" i="1156"/>
  <c r="B91" i="1156" s="1"/>
  <c r="E90" i="1156"/>
  <c r="E89" i="1156"/>
  <c r="G88" i="1156"/>
  <c r="E88" i="1156"/>
  <c r="G87" i="1156"/>
  <c r="E87" i="1156"/>
  <c r="G86" i="1156"/>
  <c r="E86" i="1156"/>
  <c r="G85" i="1156"/>
  <c r="E85" i="1156"/>
  <c r="G84" i="1156"/>
  <c r="E84" i="1156"/>
  <c r="G83" i="1156"/>
  <c r="E83" i="1156"/>
  <c r="CN82" i="1156"/>
  <c r="G82" i="1156"/>
  <c r="G63" i="1156" s="1"/>
  <c r="E82" i="1156"/>
  <c r="DL81" i="1156"/>
  <c r="DK81" i="1156"/>
  <c r="DJ81" i="1156"/>
  <c r="DI81" i="1156"/>
  <c r="DH81" i="1156"/>
  <c r="DG81" i="1156"/>
  <c r="DF81" i="1156"/>
  <c r="DE81" i="1156"/>
  <c r="DD81" i="1156"/>
  <c r="DC81" i="1156"/>
  <c r="DB81" i="1156"/>
  <c r="DA81" i="1156"/>
  <c r="CZ81" i="1156"/>
  <c r="CY81" i="1156"/>
  <c r="CX81" i="1156"/>
  <c r="CW81" i="1156"/>
  <c r="CV81" i="1156"/>
  <c r="CU81" i="1156"/>
  <c r="CT81" i="1156"/>
  <c r="CS81" i="1156"/>
  <c r="CR81" i="1156"/>
  <c r="CQ81" i="1156"/>
  <c r="CP81" i="1156"/>
  <c r="CO81" i="1156"/>
  <c r="CN81" i="1156"/>
  <c r="CM81" i="1156"/>
  <c r="CL81" i="1156"/>
  <c r="CK81" i="1156"/>
  <c r="CJ81" i="1156"/>
  <c r="CI81" i="1156"/>
  <c r="CH81" i="1156"/>
  <c r="CG81" i="1156"/>
  <c r="CF81" i="1156"/>
  <c r="CE81" i="1156"/>
  <c r="CD81" i="1156"/>
  <c r="CC81" i="1156"/>
  <c r="CB81" i="1156"/>
  <c r="CA81" i="1156"/>
  <c r="BZ81" i="1156"/>
  <c r="BY81" i="1156"/>
  <c r="BX81" i="1156"/>
  <c r="BW81" i="1156"/>
  <c r="BV81" i="1156"/>
  <c r="BU81" i="1156"/>
  <c r="BT81" i="1156"/>
  <c r="BS81" i="1156"/>
  <c r="BR81" i="1156"/>
  <c r="BQ81" i="1156"/>
  <c r="BP81" i="1156"/>
  <c r="BO81" i="1156"/>
  <c r="BN81" i="1156"/>
  <c r="BM81" i="1156"/>
  <c r="BL81" i="1156"/>
  <c r="BK81" i="1156"/>
  <c r="BJ81" i="1156"/>
  <c r="BI81" i="1156"/>
  <c r="BH81" i="1156"/>
  <c r="BG81" i="1156"/>
  <c r="BF81" i="1156"/>
  <c r="BE81" i="1156"/>
  <c r="BD81" i="1156"/>
  <c r="BC81" i="1156"/>
  <c r="BB81" i="1156"/>
  <c r="BA81" i="1156"/>
  <c r="AZ81" i="1156"/>
  <c r="AY81" i="1156"/>
  <c r="AX81" i="1156"/>
  <c r="AW81" i="1156"/>
  <c r="AV81" i="1156"/>
  <c r="AU81" i="1156"/>
  <c r="AT81" i="1156"/>
  <c r="AS81" i="1156"/>
  <c r="AR81" i="1156"/>
  <c r="AQ81" i="1156"/>
  <c r="AP81" i="1156"/>
  <c r="AO81" i="1156"/>
  <c r="AN81" i="1156"/>
  <c r="AM81" i="1156"/>
  <c r="AL81" i="1156"/>
  <c r="AK81" i="1156"/>
  <c r="AJ81" i="1156"/>
  <c r="AI81" i="1156"/>
  <c r="AH81" i="1156"/>
  <c r="AG81" i="1156"/>
  <c r="AF81" i="1156"/>
  <c r="AE81" i="1156"/>
  <c r="AD81" i="1156"/>
  <c r="AC81" i="1156"/>
  <c r="AB81" i="1156"/>
  <c r="AA81" i="1156"/>
  <c r="Z81" i="1156"/>
  <c r="Y81" i="1156"/>
  <c r="X81" i="1156"/>
  <c r="W81" i="1156"/>
  <c r="V81" i="1156"/>
  <c r="U81" i="1156"/>
  <c r="T81" i="1156"/>
  <c r="S81" i="1156"/>
  <c r="G81" i="1156"/>
  <c r="E81" i="1156"/>
  <c r="E80" i="1156"/>
  <c r="E79" i="1156"/>
  <c r="E78" i="1156"/>
  <c r="E77" i="1156"/>
  <c r="E76" i="1156"/>
  <c r="E75" i="1156"/>
  <c r="E74" i="1156"/>
  <c r="E73" i="1156"/>
  <c r="E72" i="1156"/>
  <c r="E71" i="1156"/>
  <c r="E70" i="1156"/>
  <c r="E69" i="1156"/>
  <c r="DL68" i="1156" a="1"/>
  <c r="DL68" i="1156" s="1"/>
  <c r="DK68" i="1156" a="1"/>
  <c r="DK68" i="1156" s="1"/>
  <c r="DJ68" i="1156" a="1"/>
  <c r="DJ68" i="1156" s="1"/>
  <c r="DI68" i="1156" a="1"/>
  <c r="DI68" i="1156" s="1"/>
  <c r="DH68" i="1156" a="1"/>
  <c r="DH68" i="1156" s="1"/>
  <c r="DG68" i="1156" a="1"/>
  <c r="DG68" i="1156" s="1"/>
  <c r="DF68" i="1156" a="1"/>
  <c r="DF68" i="1156" s="1"/>
  <c r="DE68" i="1156" a="1"/>
  <c r="DE68" i="1156" s="1"/>
  <c r="DD68" i="1156" a="1"/>
  <c r="DD68" i="1156" s="1"/>
  <c r="DC68" i="1156" a="1"/>
  <c r="DC68" i="1156" s="1"/>
  <c r="DB68" i="1156" a="1"/>
  <c r="DB68" i="1156" s="1"/>
  <c r="DA68" i="1156" a="1"/>
  <c r="DA68" i="1156" s="1"/>
  <c r="CZ68" i="1156" a="1"/>
  <c r="CZ68" i="1156" s="1"/>
  <c r="CY68" i="1156" a="1"/>
  <c r="CY68" i="1156" s="1"/>
  <c r="CX68" i="1156" a="1"/>
  <c r="CX68" i="1156" s="1"/>
  <c r="CW68" i="1156" a="1"/>
  <c r="CW68" i="1156" s="1"/>
  <c r="CV68" i="1156" a="1"/>
  <c r="CV68" i="1156" s="1"/>
  <c r="CU68" i="1156" a="1"/>
  <c r="CU68" i="1156" s="1"/>
  <c r="CT68" i="1156" a="1"/>
  <c r="CT68" i="1156" s="1"/>
  <c r="CS68" i="1156" a="1"/>
  <c r="CS68" i="1156" s="1"/>
  <c r="CR68" i="1156" a="1"/>
  <c r="CR68" i="1156" s="1"/>
  <c r="CQ68" i="1156" a="1"/>
  <c r="CQ68" i="1156" s="1"/>
  <c r="CP68" i="1156" a="1"/>
  <c r="CP68" i="1156" s="1"/>
  <c r="CO68" i="1156" a="1"/>
  <c r="CO68" i="1156" s="1"/>
  <c r="CN68" i="1156" a="1"/>
  <c r="CN68" i="1156" s="1"/>
  <c r="CM68" i="1156" a="1"/>
  <c r="CM68" i="1156" s="1"/>
  <c r="CL68" i="1156" a="1"/>
  <c r="CL68" i="1156" s="1"/>
  <c r="CK68" i="1156" a="1"/>
  <c r="CK68" i="1156" s="1"/>
  <c r="CJ68" i="1156" a="1"/>
  <c r="CJ68" i="1156" s="1"/>
  <c r="CI68" i="1156" a="1"/>
  <c r="CI68" i="1156" s="1"/>
  <c r="CH68" i="1156" a="1"/>
  <c r="CH68" i="1156" s="1"/>
  <c r="CG68" i="1156" a="1"/>
  <c r="CG68" i="1156" s="1"/>
  <c r="CF68" i="1156" a="1"/>
  <c r="CF68" i="1156" s="1"/>
  <c r="CE68" i="1156" a="1"/>
  <c r="CE68" i="1156" s="1"/>
  <c r="CD68" i="1156" a="1"/>
  <c r="CD68" i="1156" s="1"/>
  <c r="CC68" i="1156" a="1"/>
  <c r="CC68" i="1156" s="1"/>
  <c r="CB68" i="1156" a="1"/>
  <c r="CB68" i="1156" s="1"/>
  <c r="CA68" i="1156" a="1"/>
  <c r="CA68" i="1156" s="1"/>
  <c r="BZ68" i="1156" a="1"/>
  <c r="BZ68" i="1156" s="1"/>
  <c r="BY68" i="1156" a="1"/>
  <c r="BY68" i="1156" s="1"/>
  <c r="BX68" i="1156" a="1"/>
  <c r="BX68" i="1156" s="1"/>
  <c r="BW68" i="1156" a="1"/>
  <c r="BW68" i="1156" s="1"/>
  <c r="BV68" i="1156" a="1"/>
  <c r="BV68" i="1156" s="1"/>
  <c r="BU68" i="1156" a="1"/>
  <c r="BU68" i="1156" s="1"/>
  <c r="BT68" i="1156" a="1"/>
  <c r="BT68" i="1156" s="1"/>
  <c r="BS68" i="1156" a="1"/>
  <c r="BS68" i="1156" s="1"/>
  <c r="BR68" i="1156" a="1"/>
  <c r="BR68" i="1156" s="1"/>
  <c r="BQ68" i="1156" a="1"/>
  <c r="BQ68" i="1156" s="1"/>
  <c r="BP68" i="1156" a="1"/>
  <c r="BP68" i="1156" s="1"/>
  <c r="BO68" i="1156" a="1"/>
  <c r="BO68" i="1156" s="1"/>
  <c r="BN68" i="1156" a="1"/>
  <c r="BN68" i="1156" s="1"/>
  <c r="BM68" i="1156" a="1"/>
  <c r="BM68" i="1156" s="1"/>
  <c r="BL68" i="1156" a="1"/>
  <c r="BL68" i="1156" s="1"/>
  <c r="BK68" i="1156" a="1"/>
  <c r="BK68" i="1156" s="1"/>
  <c r="BJ68" i="1156" a="1"/>
  <c r="BJ68" i="1156" s="1"/>
  <c r="BI68" i="1156" a="1"/>
  <c r="BI68" i="1156" s="1"/>
  <c r="BH68" i="1156" a="1"/>
  <c r="BH68" i="1156" s="1"/>
  <c r="BG68" i="1156" a="1"/>
  <c r="BG68" i="1156" s="1"/>
  <c r="BF68" i="1156" a="1"/>
  <c r="BF68" i="1156" s="1"/>
  <c r="BE68" i="1156" a="1"/>
  <c r="BE68" i="1156" s="1"/>
  <c r="BD68" i="1156" a="1"/>
  <c r="BD68" i="1156" s="1"/>
  <c r="BC68" i="1156" a="1"/>
  <c r="BC68" i="1156" s="1"/>
  <c r="BB68" i="1156" a="1"/>
  <c r="BB68" i="1156" s="1"/>
  <c r="BA68" i="1156" a="1"/>
  <c r="BA68" i="1156" s="1"/>
  <c r="AZ68" i="1156" a="1"/>
  <c r="AZ68" i="1156" s="1"/>
  <c r="AY68" i="1156" a="1"/>
  <c r="AY68" i="1156" s="1"/>
  <c r="AX68" i="1156" a="1"/>
  <c r="AX68" i="1156" s="1"/>
  <c r="AW68" i="1156" a="1"/>
  <c r="AW68" i="1156" s="1"/>
  <c r="AV68" i="1156" a="1"/>
  <c r="AV68" i="1156" s="1"/>
  <c r="AU68" i="1156" a="1"/>
  <c r="AU68" i="1156" s="1"/>
  <c r="AT68" i="1156" a="1"/>
  <c r="AT68" i="1156" s="1"/>
  <c r="AS68" i="1156" a="1"/>
  <c r="AS68" i="1156" s="1"/>
  <c r="AR68" i="1156" a="1"/>
  <c r="AR68" i="1156" s="1"/>
  <c r="AQ68" i="1156" a="1"/>
  <c r="AQ68" i="1156" s="1"/>
  <c r="AP68" i="1156" a="1"/>
  <c r="AP68" i="1156" s="1"/>
  <c r="AO68" i="1156" a="1"/>
  <c r="AO68" i="1156" s="1"/>
  <c r="AN68" i="1156" a="1"/>
  <c r="AN68" i="1156" s="1"/>
  <c r="AM68" i="1156" a="1"/>
  <c r="AM68" i="1156" s="1"/>
  <c r="AL68" i="1156" a="1"/>
  <c r="AL68" i="1156" s="1"/>
  <c r="AK68" i="1156" a="1"/>
  <c r="AK68" i="1156" s="1"/>
  <c r="AJ68" i="1156" a="1"/>
  <c r="AJ68" i="1156" s="1"/>
  <c r="AI68" i="1156" a="1"/>
  <c r="AI68" i="1156" s="1"/>
  <c r="AH68" i="1156" a="1"/>
  <c r="AH68" i="1156" s="1"/>
  <c r="AG68" i="1156" a="1"/>
  <c r="AG68" i="1156" s="1"/>
  <c r="AF68" i="1156" a="1"/>
  <c r="AF68" i="1156" s="1"/>
  <c r="AE68" i="1156" a="1"/>
  <c r="AE68" i="1156" s="1"/>
  <c r="AD68" i="1156" a="1"/>
  <c r="AD68" i="1156" s="1"/>
  <c r="AC68" i="1156" a="1"/>
  <c r="AC68" i="1156" s="1"/>
  <c r="AB68" i="1156" a="1"/>
  <c r="AB68" i="1156" s="1"/>
  <c r="AA68" i="1156" a="1"/>
  <c r="AA68" i="1156" s="1"/>
  <c r="Z68" i="1156" a="1"/>
  <c r="Z68" i="1156" s="1"/>
  <c r="Y68" i="1156" a="1"/>
  <c r="Y68" i="1156" s="1"/>
  <c r="X68" i="1156" a="1"/>
  <c r="X68" i="1156" s="1"/>
  <c r="W68" i="1156" a="1"/>
  <c r="W68" i="1156" s="1"/>
  <c r="V68" i="1156" a="1"/>
  <c r="V68" i="1156" s="1"/>
  <c r="U68" i="1156" a="1"/>
  <c r="U68" i="1156" s="1"/>
  <c r="T68" i="1156" a="1"/>
  <c r="T68" i="1156" s="1"/>
  <c r="S68" i="1156" a="1"/>
  <c r="S68" i="1156" s="1"/>
  <c r="E68" i="1156"/>
  <c r="DL67" i="1156" a="1"/>
  <c r="DL67" i="1156" s="1"/>
  <c r="DK67" i="1156" a="1"/>
  <c r="DK67" i="1156" s="1"/>
  <c r="DJ67" i="1156" a="1"/>
  <c r="DJ67" i="1156" s="1"/>
  <c r="DI67" i="1156" a="1"/>
  <c r="DI67" i="1156" s="1"/>
  <c r="DH67" i="1156" a="1"/>
  <c r="DH67" i="1156" s="1"/>
  <c r="DG67" i="1156" a="1"/>
  <c r="DG67" i="1156" s="1"/>
  <c r="DF67" i="1156" a="1"/>
  <c r="DF67" i="1156" s="1"/>
  <c r="DE67" i="1156" a="1"/>
  <c r="DE67" i="1156" s="1"/>
  <c r="DD67" i="1156" a="1"/>
  <c r="DD67" i="1156" s="1"/>
  <c r="DC67" i="1156" a="1"/>
  <c r="DC67" i="1156" s="1"/>
  <c r="DB67" i="1156" a="1"/>
  <c r="DB67" i="1156" s="1"/>
  <c r="DA67" i="1156" a="1"/>
  <c r="DA67" i="1156" s="1"/>
  <c r="CZ67" i="1156" a="1"/>
  <c r="CZ67" i="1156" s="1"/>
  <c r="CY67" i="1156" a="1"/>
  <c r="CY67" i="1156" s="1"/>
  <c r="CX67" i="1156" a="1"/>
  <c r="CX67" i="1156" s="1"/>
  <c r="CW67" i="1156" a="1"/>
  <c r="CW67" i="1156" s="1"/>
  <c r="CV67" i="1156" a="1"/>
  <c r="CV67" i="1156" s="1"/>
  <c r="CU67" i="1156" a="1"/>
  <c r="CU67" i="1156" s="1"/>
  <c r="CT67" i="1156" a="1"/>
  <c r="CT67" i="1156" s="1"/>
  <c r="CS67" i="1156" a="1"/>
  <c r="CS67" i="1156" s="1"/>
  <c r="CR67" i="1156" a="1"/>
  <c r="CR67" i="1156" s="1"/>
  <c r="CQ67" i="1156" a="1"/>
  <c r="CQ67" i="1156" s="1"/>
  <c r="CP67" i="1156" a="1"/>
  <c r="CP67" i="1156" s="1"/>
  <c r="CO67" i="1156" a="1"/>
  <c r="CO67" i="1156" s="1"/>
  <c r="CN67" i="1156" a="1"/>
  <c r="CN67" i="1156" s="1"/>
  <c r="CM67" i="1156" a="1"/>
  <c r="CM67" i="1156" s="1"/>
  <c r="CL67" i="1156" a="1"/>
  <c r="CL67" i="1156" s="1"/>
  <c r="CK67" i="1156" a="1"/>
  <c r="CK67" i="1156" s="1"/>
  <c r="CJ67" i="1156" a="1"/>
  <c r="CJ67" i="1156" s="1"/>
  <c r="CI67" i="1156" a="1"/>
  <c r="CI67" i="1156" s="1"/>
  <c r="CH67" i="1156" a="1"/>
  <c r="CH67" i="1156" s="1"/>
  <c r="CG67" i="1156" a="1"/>
  <c r="CG67" i="1156" s="1"/>
  <c r="CF67" i="1156" a="1"/>
  <c r="CF67" i="1156" s="1"/>
  <c r="CE67" i="1156" a="1"/>
  <c r="CE67" i="1156" s="1"/>
  <c r="CD67" i="1156" a="1"/>
  <c r="CD67" i="1156" s="1"/>
  <c r="CC67" i="1156" a="1"/>
  <c r="CC67" i="1156" s="1"/>
  <c r="CB67" i="1156" a="1"/>
  <c r="CB67" i="1156" s="1"/>
  <c r="CA67" i="1156" a="1"/>
  <c r="CA67" i="1156" s="1"/>
  <c r="BZ67" i="1156" a="1"/>
  <c r="BZ67" i="1156" s="1"/>
  <c r="BY67" i="1156" a="1"/>
  <c r="BY67" i="1156" s="1"/>
  <c r="BX67" i="1156" a="1"/>
  <c r="BX67" i="1156" s="1"/>
  <c r="BW67" i="1156" a="1"/>
  <c r="BW67" i="1156" s="1"/>
  <c r="BV67" i="1156" a="1"/>
  <c r="BV67" i="1156" s="1"/>
  <c r="BU67" i="1156" a="1"/>
  <c r="BU67" i="1156" s="1"/>
  <c r="BT67" i="1156" a="1"/>
  <c r="BT67" i="1156" s="1"/>
  <c r="BS67" i="1156" a="1"/>
  <c r="BS67" i="1156" s="1"/>
  <c r="BR67" i="1156" a="1"/>
  <c r="BR67" i="1156" s="1"/>
  <c r="BQ67" i="1156" a="1"/>
  <c r="BQ67" i="1156" s="1"/>
  <c r="BP67" i="1156" a="1"/>
  <c r="BP67" i="1156" s="1"/>
  <c r="BO67" i="1156" a="1"/>
  <c r="BO67" i="1156" s="1"/>
  <c r="BN67" i="1156" a="1"/>
  <c r="BN67" i="1156" s="1"/>
  <c r="BM67" i="1156" a="1"/>
  <c r="BM67" i="1156" s="1"/>
  <c r="BL67" i="1156" a="1"/>
  <c r="BL67" i="1156" s="1"/>
  <c r="BK67" i="1156" a="1"/>
  <c r="BK67" i="1156" s="1"/>
  <c r="BJ67" i="1156" a="1"/>
  <c r="BJ67" i="1156" s="1"/>
  <c r="BI67" i="1156" a="1"/>
  <c r="BI67" i="1156" s="1"/>
  <c r="BH67" i="1156" a="1"/>
  <c r="BH67" i="1156" s="1"/>
  <c r="BG67" i="1156" a="1"/>
  <c r="BG67" i="1156" s="1"/>
  <c r="BF67" i="1156" a="1"/>
  <c r="BF67" i="1156" s="1"/>
  <c r="BE67" i="1156" a="1"/>
  <c r="BE67" i="1156" s="1"/>
  <c r="BD67" i="1156" a="1"/>
  <c r="BD67" i="1156" s="1"/>
  <c r="BC67" i="1156" a="1"/>
  <c r="BC67" i="1156" s="1"/>
  <c r="BB67" i="1156" a="1"/>
  <c r="BB67" i="1156" s="1"/>
  <c r="BA67" i="1156" a="1"/>
  <c r="BA67" i="1156" s="1"/>
  <c r="AZ67" i="1156" a="1"/>
  <c r="AZ67" i="1156" s="1"/>
  <c r="AY67" i="1156" a="1"/>
  <c r="AY67" i="1156" s="1"/>
  <c r="AX67" i="1156" a="1"/>
  <c r="AX67" i="1156" s="1"/>
  <c r="AW67" i="1156" a="1"/>
  <c r="AW67" i="1156" s="1"/>
  <c r="AV67" i="1156" a="1"/>
  <c r="AV67" i="1156" s="1"/>
  <c r="AU67" i="1156" a="1"/>
  <c r="AU67" i="1156" s="1"/>
  <c r="AT67" i="1156" a="1"/>
  <c r="AT67" i="1156" s="1"/>
  <c r="AS67" i="1156" a="1"/>
  <c r="AS67" i="1156" s="1"/>
  <c r="AR67" i="1156" a="1"/>
  <c r="AR67" i="1156" s="1"/>
  <c r="AQ67" i="1156" a="1"/>
  <c r="AQ67" i="1156" s="1"/>
  <c r="AP67" i="1156" a="1"/>
  <c r="AP67" i="1156" s="1"/>
  <c r="AO67" i="1156" a="1"/>
  <c r="AO67" i="1156" s="1"/>
  <c r="AN67" i="1156" a="1"/>
  <c r="AN67" i="1156" s="1"/>
  <c r="AM67" i="1156" a="1"/>
  <c r="AM67" i="1156" s="1"/>
  <c r="AL67" i="1156" a="1"/>
  <c r="AL67" i="1156" s="1"/>
  <c r="AK67" i="1156" a="1"/>
  <c r="AK67" i="1156" s="1"/>
  <c r="AJ67" i="1156" a="1"/>
  <c r="AJ67" i="1156" s="1"/>
  <c r="AI67" i="1156" a="1"/>
  <c r="AI67" i="1156" s="1"/>
  <c r="AH67" i="1156" a="1"/>
  <c r="AH67" i="1156" s="1"/>
  <c r="AG67" i="1156" a="1"/>
  <c r="AG67" i="1156" s="1"/>
  <c r="AF67" i="1156" a="1"/>
  <c r="AF67" i="1156" s="1"/>
  <c r="AE67" i="1156" a="1"/>
  <c r="AE67" i="1156" s="1"/>
  <c r="AD67" i="1156" a="1"/>
  <c r="AD67" i="1156" s="1"/>
  <c r="AC67" i="1156" a="1"/>
  <c r="AC67" i="1156" s="1"/>
  <c r="AB67" i="1156" a="1"/>
  <c r="AB67" i="1156" s="1"/>
  <c r="AA67" i="1156" a="1"/>
  <c r="AA67" i="1156" s="1"/>
  <c r="Z67" i="1156" a="1"/>
  <c r="Z67" i="1156" s="1"/>
  <c r="Y67" i="1156" a="1"/>
  <c r="Y67" i="1156" s="1"/>
  <c r="X67" i="1156" a="1"/>
  <c r="X67" i="1156" s="1"/>
  <c r="W67" i="1156" a="1"/>
  <c r="W67" i="1156" s="1"/>
  <c r="V67" i="1156" a="1"/>
  <c r="V67" i="1156" s="1"/>
  <c r="U67" i="1156" a="1"/>
  <c r="U67" i="1156" s="1"/>
  <c r="T67" i="1156" a="1"/>
  <c r="T67" i="1156" s="1"/>
  <c r="S67" i="1156" a="1"/>
  <c r="S67" i="1156" s="1"/>
  <c r="E67" i="1156"/>
  <c r="DL66" i="1156" a="1"/>
  <c r="DL66" i="1156" s="1"/>
  <c r="DK66" i="1156" a="1"/>
  <c r="DK66" i="1156" s="1"/>
  <c r="DJ66" i="1156" a="1"/>
  <c r="DJ66" i="1156" s="1"/>
  <c r="DI66" i="1156" a="1"/>
  <c r="DI66" i="1156" s="1"/>
  <c r="DH66" i="1156" a="1"/>
  <c r="DH66" i="1156" s="1"/>
  <c r="DG66" i="1156" a="1"/>
  <c r="DG66" i="1156" s="1"/>
  <c r="DF66" i="1156" a="1"/>
  <c r="DF66" i="1156" s="1"/>
  <c r="DE66" i="1156" a="1"/>
  <c r="DE66" i="1156" s="1"/>
  <c r="DD66" i="1156" a="1"/>
  <c r="DD66" i="1156" s="1"/>
  <c r="DC66" i="1156" a="1"/>
  <c r="DC66" i="1156" s="1"/>
  <c r="DB66" i="1156" a="1"/>
  <c r="DB66" i="1156" s="1"/>
  <c r="DA66" i="1156" a="1"/>
  <c r="DA66" i="1156" s="1"/>
  <c r="CZ66" i="1156" a="1"/>
  <c r="CZ66" i="1156" s="1"/>
  <c r="CY66" i="1156" a="1"/>
  <c r="CY66" i="1156" s="1"/>
  <c r="CX66" i="1156" a="1"/>
  <c r="CX66" i="1156" s="1"/>
  <c r="CW66" i="1156" a="1"/>
  <c r="CW66" i="1156" s="1"/>
  <c r="CV66" i="1156" a="1"/>
  <c r="CV66" i="1156" s="1"/>
  <c r="CU66" i="1156" a="1"/>
  <c r="CU66" i="1156" s="1"/>
  <c r="CT66" i="1156" a="1"/>
  <c r="CT66" i="1156" s="1"/>
  <c r="CS66" i="1156" a="1"/>
  <c r="CS66" i="1156" s="1"/>
  <c r="CR66" i="1156" a="1"/>
  <c r="CR66" i="1156" s="1"/>
  <c r="CQ66" i="1156" a="1"/>
  <c r="CQ66" i="1156" s="1"/>
  <c r="CP66" i="1156" a="1"/>
  <c r="CP66" i="1156" s="1"/>
  <c r="CO66" i="1156" a="1"/>
  <c r="CO66" i="1156" s="1"/>
  <c r="CN66" i="1156" a="1"/>
  <c r="CN66" i="1156" s="1"/>
  <c r="CM66" i="1156" a="1"/>
  <c r="CM66" i="1156" s="1"/>
  <c r="CL66" i="1156" a="1"/>
  <c r="CL66" i="1156" s="1"/>
  <c r="CK66" i="1156" a="1"/>
  <c r="CK66" i="1156" s="1"/>
  <c r="CJ66" i="1156" a="1"/>
  <c r="CJ66" i="1156" s="1"/>
  <c r="CI66" i="1156" a="1"/>
  <c r="CI66" i="1156" s="1"/>
  <c r="CH66" i="1156" a="1"/>
  <c r="CH66" i="1156" s="1"/>
  <c r="CG66" i="1156" a="1"/>
  <c r="CG66" i="1156" s="1"/>
  <c r="CF66" i="1156" a="1"/>
  <c r="CF66" i="1156" s="1"/>
  <c r="CE66" i="1156" a="1"/>
  <c r="CE66" i="1156" s="1"/>
  <c r="CD66" i="1156" a="1"/>
  <c r="CD66" i="1156" s="1"/>
  <c r="CC66" i="1156" a="1"/>
  <c r="CC66" i="1156" s="1"/>
  <c r="CB66" i="1156" a="1"/>
  <c r="CB66" i="1156" s="1"/>
  <c r="CA66" i="1156" a="1"/>
  <c r="CA66" i="1156" s="1"/>
  <c r="BZ66" i="1156" a="1"/>
  <c r="BZ66" i="1156" s="1"/>
  <c r="BY66" i="1156" a="1"/>
  <c r="BY66" i="1156" s="1"/>
  <c r="BX66" i="1156" a="1"/>
  <c r="BX66" i="1156" s="1"/>
  <c r="BW66" i="1156" a="1"/>
  <c r="BW66" i="1156" s="1"/>
  <c r="BV66" i="1156" a="1"/>
  <c r="BV66" i="1156" s="1"/>
  <c r="BU66" i="1156" a="1"/>
  <c r="BU66" i="1156" s="1"/>
  <c r="BT66" i="1156" a="1"/>
  <c r="BT66" i="1156" s="1"/>
  <c r="BS66" i="1156" a="1"/>
  <c r="BS66" i="1156" s="1"/>
  <c r="BR66" i="1156" a="1"/>
  <c r="BR66" i="1156" s="1"/>
  <c r="BQ66" i="1156" a="1"/>
  <c r="BQ66" i="1156" s="1"/>
  <c r="BP66" i="1156" a="1"/>
  <c r="BP66" i="1156" s="1"/>
  <c r="BO66" i="1156" a="1"/>
  <c r="BO66" i="1156" s="1"/>
  <c r="BN66" i="1156" a="1"/>
  <c r="BN66" i="1156" s="1"/>
  <c r="BM66" i="1156" a="1"/>
  <c r="BM66" i="1156" s="1"/>
  <c r="BL66" i="1156" a="1"/>
  <c r="BL66" i="1156" s="1"/>
  <c r="BK66" i="1156" a="1"/>
  <c r="BK66" i="1156" s="1"/>
  <c r="BJ66" i="1156" a="1"/>
  <c r="BJ66" i="1156" s="1"/>
  <c r="BI66" i="1156" a="1"/>
  <c r="BI66" i="1156" s="1"/>
  <c r="BH66" i="1156" a="1"/>
  <c r="BH66" i="1156" s="1"/>
  <c r="BG66" i="1156" a="1"/>
  <c r="BG66" i="1156" s="1"/>
  <c r="BF66" i="1156" a="1"/>
  <c r="BF66" i="1156" s="1"/>
  <c r="BE66" i="1156" a="1"/>
  <c r="BE66" i="1156" s="1"/>
  <c r="BD66" i="1156" a="1"/>
  <c r="BD66" i="1156" s="1"/>
  <c r="BC66" i="1156" a="1"/>
  <c r="BC66" i="1156" s="1"/>
  <c r="BB66" i="1156" a="1"/>
  <c r="BB66" i="1156" s="1"/>
  <c r="BA66" i="1156" a="1"/>
  <c r="BA66" i="1156" s="1"/>
  <c r="AZ66" i="1156" a="1"/>
  <c r="AZ66" i="1156" s="1"/>
  <c r="AY66" i="1156" a="1"/>
  <c r="AY66" i="1156" s="1"/>
  <c r="AX66" i="1156" a="1"/>
  <c r="AX66" i="1156" s="1"/>
  <c r="AW66" i="1156" a="1"/>
  <c r="AW66" i="1156" s="1"/>
  <c r="AV66" i="1156" a="1"/>
  <c r="AV66" i="1156" s="1"/>
  <c r="AU66" i="1156" a="1"/>
  <c r="AU66" i="1156" s="1"/>
  <c r="AT66" i="1156" a="1"/>
  <c r="AT66" i="1156" s="1"/>
  <c r="AS66" i="1156" a="1"/>
  <c r="AS66" i="1156" s="1"/>
  <c r="AR66" i="1156" a="1"/>
  <c r="AR66" i="1156" s="1"/>
  <c r="AQ66" i="1156" a="1"/>
  <c r="AQ66" i="1156" s="1"/>
  <c r="AP66" i="1156" a="1"/>
  <c r="AP66" i="1156" s="1"/>
  <c r="AO66" i="1156" a="1"/>
  <c r="AO66" i="1156" s="1"/>
  <c r="AN66" i="1156" a="1"/>
  <c r="AN66" i="1156" s="1"/>
  <c r="AM66" i="1156" a="1"/>
  <c r="AM66" i="1156" s="1"/>
  <c r="AL66" i="1156" a="1"/>
  <c r="AL66" i="1156" s="1"/>
  <c r="AK66" i="1156" a="1"/>
  <c r="AK66" i="1156" s="1"/>
  <c r="AJ66" i="1156" a="1"/>
  <c r="AJ66" i="1156" s="1"/>
  <c r="AI66" i="1156" a="1"/>
  <c r="AI66" i="1156" s="1"/>
  <c r="AH66" i="1156" a="1"/>
  <c r="AH66" i="1156" s="1"/>
  <c r="AG66" i="1156" a="1"/>
  <c r="AG66" i="1156" s="1"/>
  <c r="AF66" i="1156" a="1"/>
  <c r="AF66" i="1156" s="1"/>
  <c r="AE66" i="1156" a="1"/>
  <c r="AE66" i="1156" s="1"/>
  <c r="AD66" i="1156" a="1"/>
  <c r="AD66" i="1156" s="1"/>
  <c r="AC66" i="1156" a="1"/>
  <c r="AC66" i="1156" s="1"/>
  <c r="AB66" i="1156" a="1"/>
  <c r="AB66" i="1156" s="1"/>
  <c r="AA66" i="1156" a="1"/>
  <c r="AA66" i="1156" s="1"/>
  <c r="Z66" i="1156" a="1"/>
  <c r="Z66" i="1156" s="1"/>
  <c r="Y66" i="1156" a="1"/>
  <c r="Y66" i="1156" s="1"/>
  <c r="X66" i="1156" a="1"/>
  <c r="X66" i="1156" s="1"/>
  <c r="W66" i="1156" a="1"/>
  <c r="W66" i="1156" s="1"/>
  <c r="V66" i="1156" a="1"/>
  <c r="V66" i="1156" s="1"/>
  <c r="U66" i="1156" a="1"/>
  <c r="U66" i="1156" s="1"/>
  <c r="T66" i="1156" a="1"/>
  <c r="T66" i="1156" s="1"/>
  <c r="S66" i="1156" a="1"/>
  <c r="S66" i="1156" s="1"/>
  <c r="E66" i="1156"/>
  <c r="DL65" i="1156" a="1"/>
  <c r="DL65" i="1156" s="1"/>
  <c r="DK65" i="1156" a="1"/>
  <c r="DK65" i="1156" s="1"/>
  <c r="DJ65" i="1156" a="1"/>
  <c r="DJ65" i="1156" s="1"/>
  <c r="DI65" i="1156" a="1"/>
  <c r="DI65" i="1156" s="1"/>
  <c r="DH65" i="1156" a="1"/>
  <c r="DH65" i="1156" s="1"/>
  <c r="DG65" i="1156" a="1"/>
  <c r="DG65" i="1156" s="1"/>
  <c r="DF65" i="1156" a="1"/>
  <c r="DF65" i="1156" s="1"/>
  <c r="DE65" i="1156" a="1"/>
  <c r="DE65" i="1156" s="1"/>
  <c r="DD65" i="1156" a="1"/>
  <c r="DD65" i="1156" s="1"/>
  <c r="DC65" i="1156" a="1"/>
  <c r="DC65" i="1156" s="1"/>
  <c r="DB65" i="1156" a="1"/>
  <c r="DB65" i="1156" s="1"/>
  <c r="DA65" i="1156" a="1"/>
  <c r="DA65" i="1156" s="1"/>
  <c r="CZ65" i="1156" a="1"/>
  <c r="CZ65" i="1156" s="1"/>
  <c r="CY65" i="1156" a="1"/>
  <c r="CY65" i="1156" s="1"/>
  <c r="CX65" i="1156" a="1"/>
  <c r="CX65" i="1156" s="1"/>
  <c r="CW65" i="1156" a="1"/>
  <c r="CW65" i="1156" s="1"/>
  <c r="CV65" i="1156" a="1"/>
  <c r="CV65" i="1156" s="1"/>
  <c r="CU65" i="1156" a="1"/>
  <c r="CU65" i="1156" s="1"/>
  <c r="CT65" i="1156" a="1"/>
  <c r="CT65" i="1156" s="1"/>
  <c r="CS65" i="1156" a="1"/>
  <c r="CS65" i="1156" s="1"/>
  <c r="CR65" i="1156" a="1"/>
  <c r="CR65" i="1156" s="1"/>
  <c r="CQ65" i="1156" a="1"/>
  <c r="CQ65" i="1156" s="1"/>
  <c r="CP65" i="1156" a="1"/>
  <c r="CP65" i="1156" s="1"/>
  <c r="CO65" i="1156" a="1"/>
  <c r="CO65" i="1156" s="1"/>
  <c r="CN65" i="1156" a="1"/>
  <c r="CN65" i="1156" s="1"/>
  <c r="CM65" i="1156" a="1"/>
  <c r="CM65" i="1156" s="1"/>
  <c r="CL65" i="1156" a="1"/>
  <c r="CL65" i="1156" s="1"/>
  <c r="CK65" i="1156" a="1"/>
  <c r="CK65" i="1156" s="1"/>
  <c r="CJ65" i="1156" a="1"/>
  <c r="CJ65" i="1156" s="1"/>
  <c r="CI65" i="1156" a="1"/>
  <c r="CI65" i="1156" s="1"/>
  <c r="CH65" i="1156" a="1"/>
  <c r="CH65" i="1156" s="1"/>
  <c r="CG65" i="1156" a="1"/>
  <c r="CG65" i="1156" s="1"/>
  <c r="CF65" i="1156" a="1"/>
  <c r="CF65" i="1156" s="1"/>
  <c r="CE65" i="1156" a="1"/>
  <c r="CE65" i="1156" s="1"/>
  <c r="CD65" i="1156" a="1"/>
  <c r="CD65" i="1156" s="1"/>
  <c r="CC65" i="1156" a="1"/>
  <c r="CC65" i="1156" s="1"/>
  <c r="CB65" i="1156" a="1"/>
  <c r="CB65" i="1156" s="1"/>
  <c r="CA65" i="1156" a="1"/>
  <c r="CA65" i="1156" s="1"/>
  <c r="BZ65" i="1156" a="1"/>
  <c r="BZ65" i="1156" s="1"/>
  <c r="BY65" i="1156" a="1"/>
  <c r="BY65" i="1156" s="1"/>
  <c r="BX65" i="1156" a="1"/>
  <c r="BX65" i="1156" s="1"/>
  <c r="BW65" i="1156" a="1"/>
  <c r="BW65" i="1156" s="1"/>
  <c r="BV65" i="1156" a="1"/>
  <c r="BV65" i="1156" s="1"/>
  <c r="BU65" i="1156" a="1"/>
  <c r="BU65" i="1156" s="1"/>
  <c r="BT65" i="1156" a="1"/>
  <c r="BT65" i="1156" s="1"/>
  <c r="BS65" i="1156" a="1"/>
  <c r="BS65" i="1156" s="1"/>
  <c r="BR65" i="1156" a="1"/>
  <c r="BR65" i="1156" s="1"/>
  <c r="BQ65" i="1156" a="1"/>
  <c r="BQ65" i="1156" s="1"/>
  <c r="BP65" i="1156" a="1"/>
  <c r="BP65" i="1156" s="1"/>
  <c r="BO65" i="1156" a="1"/>
  <c r="BO65" i="1156" s="1"/>
  <c r="BN65" i="1156" a="1"/>
  <c r="BN65" i="1156" s="1"/>
  <c r="BM65" i="1156" a="1"/>
  <c r="BM65" i="1156" s="1"/>
  <c r="BL65" i="1156" a="1"/>
  <c r="BL65" i="1156" s="1"/>
  <c r="BK65" i="1156" a="1"/>
  <c r="BK65" i="1156" s="1"/>
  <c r="BJ65" i="1156" a="1"/>
  <c r="BJ65" i="1156" s="1"/>
  <c r="BI65" i="1156" a="1"/>
  <c r="BI65" i="1156" s="1"/>
  <c r="BH65" i="1156" a="1"/>
  <c r="BH65" i="1156" s="1"/>
  <c r="BG65" i="1156" a="1"/>
  <c r="BG65" i="1156" s="1"/>
  <c r="BF65" i="1156" a="1"/>
  <c r="BF65" i="1156" s="1"/>
  <c r="BE65" i="1156" a="1"/>
  <c r="BE65" i="1156" s="1"/>
  <c r="BD65" i="1156" a="1"/>
  <c r="BD65" i="1156" s="1"/>
  <c r="BC65" i="1156" a="1"/>
  <c r="BC65" i="1156" s="1"/>
  <c r="BB65" i="1156" a="1"/>
  <c r="BB65" i="1156" s="1"/>
  <c r="BA65" i="1156" a="1"/>
  <c r="BA65" i="1156" s="1"/>
  <c r="AZ65" i="1156" a="1"/>
  <c r="AZ65" i="1156" s="1"/>
  <c r="AY65" i="1156" a="1"/>
  <c r="AY65" i="1156" s="1"/>
  <c r="AX65" i="1156" a="1"/>
  <c r="AX65" i="1156" s="1"/>
  <c r="AW65" i="1156" a="1"/>
  <c r="AW65" i="1156" s="1"/>
  <c r="AV65" i="1156" a="1"/>
  <c r="AV65" i="1156" s="1"/>
  <c r="AU65" i="1156" a="1"/>
  <c r="AU65" i="1156" s="1"/>
  <c r="AT65" i="1156" a="1"/>
  <c r="AT65" i="1156" s="1"/>
  <c r="AS65" i="1156" a="1"/>
  <c r="AS65" i="1156" s="1"/>
  <c r="AR65" i="1156" a="1"/>
  <c r="AR65" i="1156" s="1"/>
  <c r="AQ65" i="1156" a="1"/>
  <c r="AQ65" i="1156" s="1"/>
  <c r="AP65" i="1156" a="1"/>
  <c r="AP65" i="1156" s="1"/>
  <c r="AO65" i="1156" a="1"/>
  <c r="AO65" i="1156" s="1"/>
  <c r="AN65" i="1156" a="1"/>
  <c r="AN65" i="1156" s="1"/>
  <c r="AM65" i="1156" a="1"/>
  <c r="AM65" i="1156" s="1"/>
  <c r="AL65" i="1156" a="1"/>
  <c r="AL65" i="1156" s="1"/>
  <c r="AK65" i="1156" a="1"/>
  <c r="AK65" i="1156" s="1"/>
  <c r="AJ65" i="1156" a="1"/>
  <c r="AJ65" i="1156" s="1"/>
  <c r="AI65" i="1156" a="1"/>
  <c r="AI65" i="1156" s="1"/>
  <c r="AH65" i="1156" a="1"/>
  <c r="AH65" i="1156" s="1"/>
  <c r="AG65" i="1156" a="1"/>
  <c r="AG65" i="1156" s="1"/>
  <c r="AF65" i="1156" a="1"/>
  <c r="AF65" i="1156" s="1"/>
  <c r="AE65" i="1156" a="1"/>
  <c r="AE65" i="1156" s="1"/>
  <c r="AD65" i="1156" a="1"/>
  <c r="AD65" i="1156" s="1"/>
  <c r="AC65" i="1156" a="1"/>
  <c r="AC65" i="1156" s="1"/>
  <c r="AB65" i="1156" a="1"/>
  <c r="AB65" i="1156" s="1"/>
  <c r="AA65" i="1156" a="1"/>
  <c r="AA65" i="1156" s="1"/>
  <c r="Z65" i="1156" a="1"/>
  <c r="Z65" i="1156" s="1"/>
  <c r="Y65" i="1156" a="1"/>
  <c r="Y65" i="1156" s="1"/>
  <c r="X65" i="1156" a="1"/>
  <c r="X65" i="1156" s="1"/>
  <c r="W65" i="1156" a="1"/>
  <c r="W65" i="1156" s="1"/>
  <c r="V65" i="1156" a="1"/>
  <c r="V65" i="1156" s="1"/>
  <c r="U65" i="1156" a="1"/>
  <c r="U65" i="1156" s="1"/>
  <c r="T65" i="1156" a="1"/>
  <c r="T65" i="1156" s="1"/>
  <c r="S65" i="1156" a="1"/>
  <c r="S65" i="1156" s="1"/>
  <c r="E65" i="1156"/>
  <c r="DL64" i="1156" a="1"/>
  <c r="DL64" i="1156" s="1"/>
  <c r="DK64" i="1156" a="1"/>
  <c r="DK64" i="1156" s="1"/>
  <c r="DJ64" i="1156" a="1"/>
  <c r="DJ64" i="1156" s="1"/>
  <c r="DI64" i="1156" a="1"/>
  <c r="DI64" i="1156" s="1"/>
  <c r="DH64" i="1156" a="1"/>
  <c r="DH64" i="1156" s="1"/>
  <c r="DG64" i="1156" a="1"/>
  <c r="DG64" i="1156" s="1"/>
  <c r="DF64" i="1156" a="1"/>
  <c r="DF64" i="1156" s="1"/>
  <c r="DE64" i="1156" a="1"/>
  <c r="DE64" i="1156" s="1"/>
  <c r="DD64" i="1156" a="1"/>
  <c r="DD64" i="1156" s="1"/>
  <c r="DC64" i="1156" a="1"/>
  <c r="DC64" i="1156" s="1"/>
  <c r="DB64" i="1156" a="1"/>
  <c r="DB64" i="1156" s="1"/>
  <c r="DA64" i="1156" a="1"/>
  <c r="DA64" i="1156" s="1"/>
  <c r="CZ64" i="1156" a="1"/>
  <c r="CZ64" i="1156" s="1"/>
  <c r="CY64" i="1156" a="1"/>
  <c r="CY64" i="1156" s="1"/>
  <c r="CX64" i="1156" a="1"/>
  <c r="CX64" i="1156" s="1"/>
  <c r="CW64" i="1156" a="1"/>
  <c r="CW64" i="1156" s="1"/>
  <c r="CV64" i="1156" a="1"/>
  <c r="CV64" i="1156" s="1"/>
  <c r="CU64" i="1156" a="1"/>
  <c r="CU64" i="1156" s="1"/>
  <c r="CT64" i="1156" a="1"/>
  <c r="CT64" i="1156" s="1"/>
  <c r="CS64" i="1156" a="1"/>
  <c r="CS64" i="1156" s="1"/>
  <c r="CR64" i="1156" a="1"/>
  <c r="CR64" i="1156" s="1"/>
  <c r="CQ64" i="1156" a="1"/>
  <c r="CQ64" i="1156" s="1"/>
  <c r="CP64" i="1156" a="1"/>
  <c r="CP64" i="1156" s="1"/>
  <c r="CO64" i="1156" a="1"/>
  <c r="CO64" i="1156" s="1"/>
  <c r="CN64" i="1156" a="1"/>
  <c r="CN64" i="1156" s="1"/>
  <c r="CM64" i="1156" a="1"/>
  <c r="CM64" i="1156" s="1"/>
  <c r="CL64" i="1156" a="1"/>
  <c r="CL64" i="1156" s="1"/>
  <c r="CK64" i="1156" a="1"/>
  <c r="CK64" i="1156" s="1"/>
  <c r="CJ64" i="1156" a="1"/>
  <c r="CJ64" i="1156" s="1"/>
  <c r="CI64" i="1156" a="1"/>
  <c r="CI64" i="1156" s="1"/>
  <c r="CH64" i="1156" a="1"/>
  <c r="CH64" i="1156" s="1"/>
  <c r="CG64" i="1156" a="1"/>
  <c r="CG64" i="1156" s="1"/>
  <c r="CF64" i="1156" a="1"/>
  <c r="CF64" i="1156" s="1"/>
  <c r="CE64" i="1156" a="1"/>
  <c r="CE64" i="1156" s="1"/>
  <c r="CD64" i="1156" a="1"/>
  <c r="CD64" i="1156" s="1"/>
  <c r="CC64" i="1156" a="1"/>
  <c r="CC64" i="1156" s="1"/>
  <c r="CB64" i="1156" a="1"/>
  <c r="CB64" i="1156" s="1"/>
  <c r="CA64" i="1156" a="1"/>
  <c r="CA64" i="1156" s="1"/>
  <c r="BZ64" i="1156" a="1"/>
  <c r="BZ64" i="1156" s="1"/>
  <c r="BY64" i="1156" a="1"/>
  <c r="BY64" i="1156" s="1"/>
  <c r="BX64" i="1156" a="1"/>
  <c r="BX64" i="1156" s="1"/>
  <c r="BW64" i="1156" a="1"/>
  <c r="BW64" i="1156" s="1"/>
  <c r="BV64" i="1156" a="1"/>
  <c r="BV64" i="1156" s="1"/>
  <c r="BU64" i="1156" a="1"/>
  <c r="BU64" i="1156" s="1"/>
  <c r="BT64" i="1156" a="1"/>
  <c r="BT64" i="1156" s="1"/>
  <c r="BS64" i="1156" a="1"/>
  <c r="BS64" i="1156" s="1"/>
  <c r="BR64" i="1156" a="1"/>
  <c r="BR64" i="1156" s="1"/>
  <c r="BQ64" i="1156" a="1"/>
  <c r="BQ64" i="1156" s="1"/>
  <c r="BP64" i="1156" a="1"/>
  <c r="BP64" i="1156" s="1"/>
  <c r="BO64" i="1156" a="1"/>
  <c r="BO64" i="1156" s="1"/>
  <c r="BN64" i="1156" a="1"/>
  <c r="BN64" i="1156" s="1"/>
  <c r="BM64" i="1156" a="1"/>
  <c r="BM64" i="1156" s="1"/>
  <c r="BL64" i="1156" a="1"/>
  <c r="BL64" i="1156" s="1"/>
  <c r="BK64" i="1156" a="1"/>
  <c r="BK64" i="1156" s="1"/>
  <c r="BJ64" i="1156" a="1"/>
  <c r="BJ64" i="1156" s="1"/>
  <c r="BI64" i="1156" a="1"/>
  <c r="BI64" i="1156" s="1"/>
  <c r="BH64" i="1156" a="1"/>
  <c r="BH64" i="1156" s="1"/>
  <c r="BG64" i="1156" a="1"/>
  <c r="BG64" i="1156" s="1"/>
  <c r="BF64" i="1156" a="1"/>
  <c r="BF64" i="1156" s="1"/>
  <c r="BE64" i="1156" a="1"/>
  <c r="BE64" i="1156" s="1"/>
  <c r="BD64" i="1156" a="1"/>
  <c r="BD64" i="1156" s="1"/>
  <c r="BC64" i="1156" a="1"/>
  <c r="BC64" i="1156" s="1"/>
  <c r="BB64" i="1156" a="1"/>
  <c r="BB64" i="1156" s="1"/>
  <c r="BA64" i="1156" a="1"/>
  <c r="BA64" i="1156" s="1"/>
  <c r="AZ64" i="1156" a="1"/>
  <c r="AZ64" i="1156" s="1"/>
  <c r="AY64" i="1156" a="1"/>
  <c r="AY64" i="1156" s="1"/>
  <c r="AX64" i="1156" a="1"/>
  <c r="AX64" i="1156" s="1"/>
  <c r="AW64" i="1156" a="1"/>
  <c r="AW64" i="1156" s="1"/>
  <c r="AV64" i="1156" a="1"/>
  <c r="AV64" i="1156" s="1"/>
  <c r="AU64" i="1156" a="1"/>
  <c r="AU64" i="1156" s="1"/>
  <c r="AT64" i="1156" a="1"/>
  <c r="AT64" i="1156" s="1"/>
  <c r="AS64" i="1156" a="1"/>
  <c r="AS64" i="1156" s="1"/>
  <c r="AR64" i="1156" a="1"/>
  <c r="AR64" i="1156" s="1"/>
  <c r="AQ64" i="1156" a="1"/>
  <c r="AQ64" i="1156" s="1"/>
  <c r="AP64" i="1156" a="1"/>
  <c r="AP64" i="1156" s="1"/>
  <c r="AO64" i="1156" a="1"/>
  <c r="AO64" i="1156" s="1"/>
  <c r="AN64" i="1156" a="1"/>
  <c r="AN64" i="1156" s="1"/>
  <c r="AM64" i="1156" a="1"/>
  <c r="AM64" i="1156" s="1"/>
  <c r="AL64" i="1156" a="1"/>
  <c r="AL64" i="1156" s="1"/>
  <c r="AK64" i="1156" a="1"/>
  <c r="AK64" i="1156" s="1"/>
  <c r="AJ64" i="1156" a="1"/>
  <c r="AJ64" i="1156" s="1"/>
  <c r="AI64" i="1156" a="1"/>
  <c r="AI64" i="1156" s="1"/>
  <c r="AH64" i="1156" a="1"/>
  <c r="AH64" i="1156" s="1"/>
  <c r="AG64" i="1156" a="1"/>
  <c r="AG64" i="1156" s="1"/>
  <c r="AF64" i="1156" a="1"/>
  <c r="AF64" i="1156" s="1"/>
  <c r="AE64" i="1156" a="1"/>
  <c r="AE64" i="1156" s="1"/>
  <c r="AD64" i="1156" a="1"/>
  <c r="AD64" i="1156" s="1"/>
  <c r="AC64" i="1156" a="1"/>
  <c r="AC64" i="1156" s="1"/>
  <c r="AB64" i="1156" a="1"/>
  <c r="AB64" i="1156" s="1"/>
  <c r="AA64" i="1156" a="1"/>
  <c r="AA64" i="1156" s="1"/>
  <c r="Z64" i="1156" a="1"/>
  <c r="Z64" i="1156" s="1"/>
  <c r="Y64" i="1156" a="1"/>
  <c r="Y64" i="1156" s="1"/>
  <c r="X64" i="1156" a="1"/>
  <c r="X64" i="1156" s="1"/>
  <c r="W64" i="1156" a="1"/>
  <c r="W64" i="1156" s="1"/>
  <c r="V64" i="1156" a="1"/>
  <c r="V64" i="1156" s="1"/>
  <c r="U64" i="1156" a="1"/>
  <c r="U64" i="1156" s="1"/>
  <c r="T64" i="1156" a="1"/>
  <c r="T64" i="1156" s="1"/>
  <c r="S64" i="1156" a="1"/>
  <c r="S64" i="1156" s="1"/>
  <c r="E64" i="1156"/>
  <c r="E63" i="1156"/>
  <c r="E62" i="1156"/>
  <c r="E61" i="1156"/>
  <c r="E60" i="1156"/>
  <c r="E59" i="1156"/>
  <c r="E58" i="1156"/>
  <c r="E57" i="1156"/>
  <c r="E56" i="1156"/>
  <c r="E55" i="1156"/>
  <c r="E54" i="1156"/>
  <c r="DL53" i="1156" a="1"/>
  <c r="DL53" i="1156" s="1"/>
  <c r="DK53" i="1156" a="1"/>
  <c r="DK53" i="1156" s="1"/>
  <c r="DJ53" i="1156" a="1"/>
  <c r="DJ53" i="1156" s="1"/>
  <c r="DI53" i="1156" a="1"/>
  <c r="DI53" i="1156" s="1"/>
  <c r="DH53" i="1156" a="1"/>
  <c r="DH53" i="1156" s="1"/>
  <c r="DG53" i="1156" a="1"/>
  <c r="DG53" i="1156" s="1"/>
  <c r="DF53" i="1156" a="1"/>
  <c r="DF53" i="1156" s="1"/>
  <c r="DE53" i="1156" a="1"/>
  <c r="DE53" i="1156" s="1"/>
  <c r="DD53" i="1156" a="1"/>
  <c r="DD53" i="1156" s="1"/>
  <c r="DC53" i="1156" a="1"/>
  <c r="DC53" i="1156" s="1"/>
  <c r="DB53" i="1156" a="1"/>
  <c r="DB53" i="1156" s="1"/>
  <c r="DA53" i="1156" a="1"/>
  <c r="DA53" i="1156" s="1"/>
  <c r="CZ53" i="1156" a="1"/>
  <c r="CZ53" i="1156" s="1"/>
  <c r="CY53" i="1156" a="1"/>
  <c r="CY53" i="1156" s="1"/>
  <c r="CX53" i="1156" a="1"/>
  <c r="CX53" i="1156" s="1"/>
  <c r="CW53" i="1156" a="1"/>
  <c r="CW53" i="1156" s="1"/>
  <c r="CV53" i="1156" a="1"/>
  <c r="CV53" i="1156" s="1"/>
  <c r="CU53" i="1156" a="1"/>
  <c r="CU53" i="1156" s="1"/>
  <c r="CT53" i="1156" a="1"/>
  <c r="CT53" i="1156" s="1"/>
  <c r="CS53" i="1156" a="1"/>
  <c r="CS53" i="1156" s="1"/>
  <c r="CR53" i="1156" a="1"/>
  <c r="CR53" i="1156" s="1"/>
  <c r="CQ53" i="1156" a="1"/>
  <c r="CQ53" i="1156" s="1"/>
  <c r="CP53" i="1156" a="1"/>
  <c r="CP53" i="1156" s="1"/>
  <c r="CO53" i="1156" a="1"/>
  <c r="CO53" i="1156" s="1"/>
  <c r="CN53" i="1156" a="1"/>
  <c r="CN53" i="1156" s="1"/>
  <c r="CM53" i="1156" a="1"/>
  <c r="CM53" i="1156" s="1"/>
  <c r="CL53" i="1156" a="1"/>
  <c r="CL53" i="1156" s="1"/>
  <c r="CK53" i="1156" a="1"/>
  <c r="CK53" i="1156" s="1"/>
  <c r="CJ53" i="1156" a="1"/>
  <c r="CJ53" i="1156" s="1"/>
  <c r="CI53" i="1156" a="1"/>
  <c r="CI53" i="1156" s="1"/>
  <c r="CH53" i="1156" a="1"/>
  <c r="CH53" i="1156" s="1"/>
  <c r="CG53" i="1156" a="1"/>
  <c r="CG53" i="1156" s="1"/>
  <c r="CF53" i="1156" a="1"/>
  <c r="CF53" i="1156" s="1"/>
  <c r="CE53" i="1156" a="1"/>
  <c r="CE53" i="1156" s="1"/>
  <c r="CD53" i="1156" a="1"/>
  <c r="CD53" i="1156" s="1"/>
  <c r="CC53" i="1156" a="1"/>
  <c r="CC53" i="1156" s="1"/>
  <c r="CB53" i="1156" a="1"/>
  <c r="CB53" i="1156" s="1"/>
  <c r="CA53" i="1156" a="1"/>
  <c r="CA53" i="1156" s="1"/>
  <c r="BZ53" i="1156" a="1"/>
  <c r="BZ53" i="1156" s="1"/>
  <c r="BY53" i="1156" a="1"/>
  <c r="BY53" i="1156" s="1"/>
  <c r="BX53" i="1156" a="1"/>
  <c r="BX53" i="1156" s="1"/>
  <c r="BW53" i="1156" a="1"/>
  <c r="BW53" i="1156" s="1"/>
  <c r="BV53" i="1156" a="1"/>
  <c r="BV53" i="1156" s="1"/>
  <c r="BU53" i="1156" a="1"/>
  <c r="BU53" i="1156" s="1"/>
  <c r="BT53" i="1156" a="1"/>
  <c r="BT53" i="1156" s="1"/>
  <c r="BS53" i="1156" a="1"/>
  <c r="BS53" i="1156" s="1"/>
  <c r="BR53" i="1156" a="1"/>
  <c r="BR53" i="1156" s="1"/>
  <c r="BQ53" i="1156" a="1"/>
  <c r="BQ53" i="1156" s="1"/>
  <c r="BP53" i="1156" a="1"/>
  <c r="BP53" i="1156" s="1"/>
  <c r="BO53" i="1156" a="1"/>
  <c r="BO53" i="1156" s="1"/>
  <c r="BN53" i="1156" a="1"/>
  <c r="BN53" i="1156" s="1"/>
  <c r="BM53" i="1156" a="1"/>
  <c r="BM53" i="1156" s="1"/>
  <c r="BL53" i="1156" a="1"/>
  <c r="BL53" i="1156" s="1"/>
  <c r="BK53" i="1156" a="1"/>
  <c r="BK53" i="1156" s="1"/>
  <c r="BJ53" i="1156" a="1"/>
  <c r="BJ53" i="1156" s="1"/>
  <c r="BI53" i="1156" a="1"/>
  <c r="BI53" i="1156" s="1"/>
  <c r="BH53" i="1156" a="1"/>
  <c r="BH53" i="1156" s="1"/>
  <c r="BG53" i="1156" a="1"/>
  <c r="BG53" i="1156" s="1"/>
  <c r="BF53" i="1156" a="1"/>
  <c r="BF53" i="1156" s="1"/>
  <c r="BE53" i="1156" a="1"/>
  <c r="BE53" i="1156" s="1"/>
  <c r="BD53" i="1156" a="1"/>
  <c r="BD53" i="1156" s="1"/>
  <c r="BC53" i="1156" a="1"/>
  <c r="BC53" i="1156" s="1"/>
  <c r="BB53" i="1156" a="1"/>
  <c r="BB53" i="1156" s="1"/>
  <c r="BA53" i="1156" a="1"/>
  <c r="BA53" i="1156" s="1"/>
  <c r="AZ53" i="1156" a="1"/>
  <c r="AZ53" i="1156" s="1"/>
  <c r="AY53" i="1156" a="1"/>
  <c r="AY53" i="1156" s="1"/>
  <c r="AX53" i="1156" a="1"/>
  <c r="AX53" i="1156" s="1"/>
  <c r="AW53" i="1156" a="1"/>
  <c r="AW53" i="1156" s="1"/>
  <c r="AV53" i="1156" a="1"/>
  <c r="AV53" i="1156" s="1"/>
  <c r="AU53" i="1156" a="1"/>
  <c r="AU53" i="1156" s="1"/>
  <c r="AT53" i="1156" a="1"/>
  <c r="AT53" i="1156" s="1"/>
  <c r="AS53" i="1156" a="1"/>
  <c r="AS53" i="1156" s="1"/>
  <c r="AR53" i="1156" a="1"/>
  <c r="AR53" i="1156" s="1"/>
  <c r="AQ53" i="1156" a="1"/>
  <c r="AQ53" i="1156" s="1"/>
  <c r="AP53" i="1156" a="1"/>
  <c r="AP53" i="1156" s="1"/>
  <c r="AO53" i="1156" a="1"/>
  <c r="AO53" i="1156" s="1"/>
  <c r="AN53" i="1156" a="1"/>
  <c r="AN53" i="1156" s="1"/>
  <c r="AM53" i="1156" a="1"/>
  <c r="AM53" i="1156" s="1"/>
  <c r="AL53" i="1156" a="1"/>
  <c r="AL53" i="1156" s="1"/>
  <c r="AK53" i="1156" a="1"/>
  <c r="AK53" i="1156" s="1"/>
  <c r="AJ53" i="1156" a="1"/>
  <c r="AJ53" i="1156" s="1"/>
  <c r="AI53" i="1156" a="1"/>
  <c r="AI53" i="1156" s="1"/>
  <c r="AH53" i="1156" a="1"/>
  <c r="AH53" i="1156" s="1"/>
  <c r="AG53" i="1156" a="1"/>
  <c r="AG53" i="1156" s="1"/>
  <c r="AF53" i="1156" a="1"/>
  <c r="AF53" i="1156" s="1"/>
  <c r="AE53" i="1156" a="1"/>
  <c r="AE53" i="1156" s="1"/>
  <c r="AD53" i="1156" a="1"/>
  <c r="AD53" i="1156" s="1"/>
  <c r="AC53" i="1156" a="1"/>
  <c r="AC53" i="1156" s="1"/>
  <c r="AB53" i="1156" a="1"/>
  <c r="AB53" i="1156" s="1"/>
  <c r="AA53" i="1156" a="1"/>
  <c r="AA53" i="1156" s="1"/>
  <c r="Z53" i="1156" a="1"/>
  <c r="Z53" i="1156" s="1"/>
  <c r="Y53" i="1156" a="1"/>
  <c r="Y53" i="1156" s="1"/>
  <c r="X53" i="1156" a="1"/>
  <c r="X53" i="1156" s="1"/>
  <c r="W53" i="1156" a="1"/>
  <c r="W53" i="1156" s="1"/>
  <c r="V53" i="1156" a="1"/>
  <c r="V53" i="1156" s="1"/>
  <c r="U53" i="1156" a="1"/>
  <c r="U53" i="1156" s="1"/>
  <c r="T53" i="1156" a="1"/>
  <c r="T53" i="1156" s="1"/>
  <c r="S53" i="1156" a="1"/>
  <c r="S53" i="1156" s="1"/>
  <c r="E53" i="1156"/>
  <c r="DL52" i="1156" a="1"/>
  <c r="DL52" i="1156" s="1"/>
  <c r="DK52" i="1156" a="1"/>
  <c r="DK52" i="1156" s="1"/>
  <c r="DJ52" i="1156" a="1"/>
  <c r="DJ52" i="1156" s="1"/>
  <c r="DI52" i="1156" a="1"/>
  <c r="DI52" i="1156" s="1"/>
  <c r="DH52" i="1156" a="1"/>
  <c r="DH52" i="1156" s="1"/>
  <c r="DG52" i="1156" a="1"/>
  <c r="DG52" i="1156" s="1"/>
  <c r="DF52" i="1156" a="1"/>
  <c r="DF52" i="1156" s="1"/>
  <c r="DE52" i="1156" a="1"/>
  <c r="DE52" i="1156" s="1"/>
  <c r="DD52" i="1156" a="1"/>
  <c r="DD52" i="1156" s="1"/>
  <c r="DC52" i="1156" a="1"/>
  <c r="DC52" i="1156" s="1"/>
  <c r="DB52" i="1156" a="1"/>
  <c r="DB52" i="1156" s="1"/>
  <c r="DA52" i="1156" a="1"/>
  <c r="DA52" i="1156" s="1"/>
  <c r="CZ52" i="1156" a="1"/>
  <c r="CZ52" i="1156" s="1"/>
  <c r="CY52" i="1156" a="1"/>
  <c r="CY52" i="1156" s="1"/>
  <c r="CX52" i="1156" a="1"/>
  <c r="CX52" i="1156" s="1"/>
  <c r="CW52" i="1156" a="1"/>
  <c r="CW52" i="1156" s="1"/>
  <c r="CV52" i="1156" a="1"/>
  <c r="CV52" i="1156" s="1"/>
  <c r="CU52" i="1156" a="1"/>
  <c r="CU52" i="1156" s="1"/>
  <c r="CT52" i="1156" a="1"/>
  <c r="CT52" i="1156" s="1"/>
  <c r="CS52" i="1156" a="1"/>
  <c r="CS52" i="1156" s="1"/>
  <c r="CR52" i="1156" a="1"/>
  <c r="CR52" i="1156" s="1"/>
  <c r="CQ52" i="1156" a="1"/>
  <c r="CQ52" i="1156" s="1"/>
  <c r="CP52" i="1156" a="1"/>
  <c r="CP52" i="1156" s="1"/>
  <c r="CO52" i="1156" a="1"/>
  <c r="CO52" i="1156" s="1"/>
  <c r="CN52" i="1156" a="1"/>
  <c r="CN52" i="1156" s="1"/>
  <c r="CM52" i="1156" a="1"/>
  <c r="CM52" i="1156" s="1"/>
  <c r="CL52" i="1156" a="1"/>
  <c r="CL52" i="1156" s="1"/>
  <c r="CK52" i="1156" a="1"/>
  <c r="CK52" i="1156" s="1"/>
  <c r="CJ52" i="1156" a="1"/>
  <c r="CJ52" i="1156" s="1"/>
  <c r="CI52" i="1156" a="1"/>
  <c r="CI52" i="1156" s="1"/>
  <c r="CH52" i="1156" a="1"/>
  <c r="CH52" i="1156" s="1"/>
  <c r="CG52" i="1156" a="1"/>
  <c r="CG52" i="1156" s="1"/>
  <c r="CF52" i="1156" a="1"/>
  <c r="CF52" i="1156" s="1"/>
  <c r="CE52" i="1156" a="1"/>
  <c r="CE52" i="1156" s="1"/>
  <c r="CD52" i="1156" a="1"/>
  <c r="CD52" i="1156" s="1"/>
  <c r="CC52" i="1156" a="1"/>
  <c r="CC52" i="1156" s="1"/>
  <c r="CB52" i="1156" a="1"/>
  <c r="CB52" i="1156" s="1"/>
  <c r="CA52" i="1156" a="1"/>
  <c r="CA52" i="1156" s="1"/>
  <c r="BZ52" i="1156" a="1"/>
  <c r="BZ52" i="1156" s="1"/>
  <c r="BY52" i="1156" a="1"/>
  <c r="BY52" i="1156" s="1"/>
  <c r="BX52" i="1156" a="1"/>
  <c r="BX52" i="1156" s="1"/>
  <c r="BW52" i="1156" a="1"/>
  <c r="BW52" i="1156" s="1"/>
  <c r="BV52" i="1156" a="1"/>
  <c r="BV52" i="1156" s="1"/>
  <c r="BU52" i="1156" a="1"/>
  <c r="BU52" i="1156" s="1"/>
  <c r="BT52" i="1156" a="1"/>
  <c r="BT52" i="1156" s="1"/>
  <c r="BS52" i="1156" a="1"/>
  <c r="BS52" i="1156" s="1"/>
  <c r="BR52" i="1156" a="1"/>
  <c r="BR52" i="1156" s="1"/>
  <c r="BQ52" i="1156" a="1"/>
  <c r="BQ52" i="1156" s="1"/>
  <c r="BP52" i="1156" a="1"/>
  <c r="BP52" i="1156" s="1"/>
  <c r="BO52" i="1156" a="1"/>
  <c r="BO52" i="1156" s="1"/>
  <c r="BN52" i="1156" a="1"/>
  <c r="BN52" i="1156" s="1"/>
  <c r="BM52" i="1156" a="1"/>
  <c r="BM52" i="1156" s="1"/>
  <c r="BL52" i="1156" a="1"/>
  <c r="BL52" i="1156" s="1"/>
  <c r="BK52" i="1156" a="1"/>
  <c r="BK52" i="1156" s="1"/>
  <c r="BJ52" i="1156" a="1"/>
  <c r="BJ52" i="1156" s="1"/>
  <c r="BI52" i="1156" a="1"/>
  <c r="BI52" i="1156" s="1"/>
  <c r="BH52" i="1156" a="1"/>
  <c r="BH52" i="1156" s="1"/>
  <c r="BG52" i="1156" a="1"/>
  <c r="BG52" i="1156" s="1"/>
  <c r="BF52" i="1156" a="1"/>
  <c r="BF52" i="1156" s="1"/>
  <c r="BE52" i="1156" a="1"/>
  <c r="BE52" i="1156" s="1"/>
  <c r="BD52" i="1156" a="1"/>
  <c r="BD52" i="1156" s="1"/>
  <c r="BC52" i="1156" a="1"/>
  <c r="BC52" i="1156" s="1"/>
  <c r="BB52" i="1156" a="1"/>
  <c r="BB52" i="1156" s="1"/>
  <c r="BA52" i="1156" a="1"/>
  <c r="BA52" i="1156" s="1"/>
  <c r="AZ52" i="1156" a="1"/>
  <c r="AZ52" i="1156" s="1"/>
  <c r="AY52" i="1156" a="1"/>
  <c r="AY52" i="1156" s="1"/>
  <c r="AX52" i="1156" a="1"/>
  <c r="AX52" i="1156" s="1"/>
  <c r="AW52" i="1156" a="1"/>
  <c r="AW52" i="1156" s="1"/>
  <c r="AV52" i="1156" a="1"/>
  <c r="AV52" i="1156" s="1"/>
  <c r="AU52" i="1156" a="1"/>
  <c r="AU52" i="1156" s="1"/>
  <c r="AT52" i="1156" a="1"/>
  <c r="AT52" i="1156" s="1"/>
  <c r="AS52" i="1156" a="1"/>
  <c r="AS52" i="1156" s="1"/>
  <c r="AR52" i="1156" a="1"/>
  <c r="AR52" i="1156" s="1"/>
  <c r="AQ52" i="1156" a="1"/>
  <c r="AQ52" i="1156" s="1"/>
  <c r="AP52" i="1156" a="1"/>
  <c r="AP52" i="1156" s="1"/>
  <c r="AO52" i="1156" a="1"/>
  <c r="AO52" i="1156" s="1"/>
  <c r="AN52" i="1156" a="1"/>
  <c r="AN52" i="1156" s="1"/>
  <c r="AM52" i="1156" a="1"/>
  <c r="AM52" i="1156" s="1"/>
  <c r="AL52" i="1156" a="1"/>
  <c r="AL52" i="1156" s="1"/>
  <c r="AK52" i="1156" a="1"/>
  <c r="AK52" i="1156" s="1"/>
  <c r="AJ52" i="1156" a="1"/>
  <c r="AJ52" i="1156" s="1"/>
  <c r="AI52" i="1156" a="1"/>
  <c r="AI52" i="1156" s="1"/>
  <c r="AH52" i="1156" a="1"/>
  <c r="AH52" i="1156" s="1"/>
  <c r="AG52" i="1156" a="1"/>
  <c r="AG52" i="1156" s="1"/>
  <c r="AF52" i="1156" a="1"/>
  <c r="AF52" i="1156" s="1"/>
  <c r="AE52" i="1156" a="1"/>
  <c r="AE52" i="1156" s="1"/>
  <c r="AD52" i="1156" a="1"/>
  <c r="AD52" i="1156" s="1"/>
  <c r="AC52" i="1156" a="1"/>
  <c r="AC52" i="1156" s="1"/>
  <c r="AB52" i="1156" a="1"/>
  <c r="AB52" i="1156" s="1"/>
  <c r="AA52" i="1156" a="1"/>
  <c r="AA52" i="1156" s="1"/>
  <c r="Z52" i="1156" a="1"/>
  <c r="Z52" i="1156" s="1"/>
  <c r="Y52" i="1156" a="1"/>
  <c r="Y52" i="1156" s="1"/>
  <c r="X52" i="1156" a="1"/>
  <c r="X52" i="1156" s="1"/>
  <c r="W52" i="1156" a="1"/>
  <c r="W52" i="1156" s="1"/>
  <c r="V52" i="1156" a="1"/>
  <c r="V52" i="1156" s="1"/>
  <c r="U52" i="1156" a="1"/>
  <c r="U52" i="1156" s="1"/>
  <c r="T52" i="1156" a="1"/>
  <c r="T52" i="1156" s="1"/>
  <c r="S52" i="1156" a="1"/>
  <c r="S52" i="1156" s="1"/>
  <c r="E52" i="1156"/>
  <c r="DL51" i="1156" a="1"/>
  <c r="DL51" i="1156" s="1"/>
  <c r="DK51" i="1156" a="1"/>
  <c r="DK51" i="1156" s="1"/>
  <c r="DJ51" i="1156" a="1"/>
  <c r="DJ51" i="1156" s="1"/>
  <c r="DI51" i="1156" a="1"/>
  <c r="DI51" i="1156" s="1"/>
  <c r="DH51" i="1156" a="1"/>
  <c r="DH51" i="1156" s="1"/>
  <c r="DG51" i="1156" a="1"/>
  <c r="DG51" i="1156" s="1"/>
  <c r="DF51" i="1156" a="1"/>
  <c r="DF51" i="1156" s="1"/>
  <c r="DE51" i="1156" a="1"/>
  <c r="DE51" i="1156" s="1"/>
  <c r="DD51" i="1156" a="1"/>
  <c r="DD51" i="1156" s="1"/>
  <c r="DC51" i="1156" a="1"/>
  <c r="DC51" i="1156" s="1"/>
  <c r="DB51" i="1156" a="1"/>
  <c r="DB51" i="1156" s="1"/>
  <c r="DA51" i="1156" a="1"/>
  <c r="DA51" i="1156" s="1"/>
  <c r="CZ51" i="1156" a="1"/>
  <c r="CZ51" i="1156" s="1"/>
  <c r="CY51" i="1156" a="1"/>
  <c r="CY51" i="1156" s="1"/>
  <c r="CX51" i="1156" a="1"/>
  <c r="CX51" i="1156" s="1"/>
  <c r="CW51" i="1156" a="1"/>
  <c r="CW51" i="1156" s="1"/>
  <c r="CV51" i="1156" a="1"/>
  <c r="CV51" i="1156" s="1"/>
  <c r="CU51" i="1156" a="1"/>
  <c r="CU51" i="1156" s="1"/>
  <c r="CT51" i="1156" a="1"/>
  <c r="CT51" i="1156" s="1"/>
  <c r="CS51" i="1156" a="1"/>
  <c r="CS51" i="1156" s="1"/>
  <c r="CR51" i="1156" a="1"/>
  <c r="CR51" i="1156" s="1"/>
  <c r="CQ51" i="1156" a="1"/>
  <c r="CQ51" i="1156" s="1"/>
  <c r="CP51" i="1156" a="1"/>
  <c r="CP51" i="1156" s="1"/>
  <c r="CO51" i="1156" a="1"/>
  <c r="CO51" i="1156" s="1"/>
  <c r="CN51" i="1156" a="1"/>
  <c r="CN51" i="1156" s="1"/>
  <c r="CM51" i="1156" a="1"/>
  <c r="CM51" i="1156" s="1"/>
  <c r="CL51" i="1156" a="1"/>
  <c r="CL51" i="1156" s="1"/>
  <c r="CK51" i="1156" a="1"/>
  <c r="CK51" i="1156" s="1"/>
  <c r="CJ51" i="1156" a="1"/>
  <c r="CJ51" i="1156" s="1"/>
  <c r="CI51" i="1156" a="1"/>
  <c r="CI51" i="1156" s="1"/>
  <c r="CH51" i="1156" a="1"/>
  <c r="CH51" i="1156" s="1"/>
  <c r="CG51" i="1156" a="1"/>
  <c r="CG51" i="1156" s="1"/>
  <c r="CF51" i="1156" a="1"/>
  <c r="CF51" i="1156" s="1"/>
  <c r="CE51" i="1156" a="1"/>
  <c r="CE51" i="1156" s="1"/>
  <c r="CD51" i="1156" a="1"/>
  <c r="CD51" i="1156" s="1"/>
  <c r="CC51" i="1156" a="1"/>
  <c r="CC51" i="1156" s="1"/>
  <c r="CB51" i="1156" a="1"/>
  <c r="CB51" i="1156" s="1"/>
  <c r="CA51" i="1156" a="1"/>
  <c r="CA51" i="1156" s="1"/>
  <c r="BZ51" i="1156" a="1"/>
  <c r="BZ51" i="1156" s="1"/>
  <c r="BY51" i="1156" a="1"/>
  <c r="BY51" i="1156" s="1"/>
  <c r="BX51" i="1156" a="1"/>
  <c r="BX51" i="1156" s="1"/>
  <c r="BW51" i="1156" a="1"/>
  <c r="BW51" i="1156" s="1"/>
  <c r="BV51" i="1156" a="1"/>
  <c r="BV51" i="1156" s="1"/>
  <c r="BU51" i="1156" a="1"/>
  <c r="BU51" i="1156" s="1"/>
  <c r="BT51" i="1156" a="1"/>
  <c r="BT51" i="1156" s="1"/>
  <c r="BS51" i="1156" a="1"/>
  <c r="BS51" i="1156" s="1"/>
  <c r="BR51" i="1156" a="1"/>
  <c r="BR51" i="1156" s="1"/>
  <c r="BQ51" i="1156" a="1"/>
  <c r="BQ51" i="1156" s="1"/>
  <c r="BP51" i="1156" a="1"/>
  <c r="BP51" i="1156" s="1"/>
  <c r="BO51" i="1156" a="1"/>
  <c r="BO51" i="1156" s="1"/>
  <c r="BN51" i="1156" a="1"/>
  <c r="BN51" i="1156" s="1"/>
  <c r="BM51" i="1156" a="1"/>
  <c r="BM51" i="1156" s="1"/>
  <c r="BL51" i="1156" a="1"/>
  <c r="BL51" i="1156" s="1"/>
  <c r="BK51" i="1156" a="1"/>
  <c r="BK51" i="1156" s="1"/>
  <c r="BJ51" i="1156" a="1"/>
  <c r="BJ51" i="1156" s="1"/>
  <c r="BI51" i="1156" a="1"/>
  <c r="BI51" i="1156" s="1"/>
  <c r="BH51" i="1156" a="1"/>
  <c r="BH51" i="1156" s="1"/>
  <c r="BG51" i="1156" a="1"/>
  <c r="BG51" i="1156" s="1"/>
  <c r="BF51" i="1156" a="1"/>
  <c r="BF51" i="1156" s="1"/>
  <c r="BE51" i="1156" a="1"/>
  <c r="BE51" i="1156" s="1"/>
  <c r="BD51" i="1156" a="1"/>
  <c r="BD51" i="1156" s="1"/>
  <c r="BC51" i="1156" a="1"/>
  <c r="BC51" i="1156" s="1"/>
  <c r="BB51" i="1156" a="1"/>
  <c r="BB51" i="1156" s="1"/>
  <c r="BA51" i="1156" a="1"/>
  <c r="BA51" i="1156" s="1"/>
  <c r="AZ51" i="1156" a="1"/>
  <c r="AZ51" i="1156" s="1"/>
  <c r="AY51" i="1156" a="1"/>
  <c r="AY51" i="1156" s="1"/>
  <c r="AX51" i="1156" a="1"/>
  <c r="AX51" i="1156" s="1"/>
  <c r="AW51" i="1156" a="1"/>
  <c r="AW51" i="1156" s="1"/>
  <c r="AV51" i="1156" a="1"/>
  <c r="AV51" i="1156" s="1"/>
  <c r="AU51" i="1156" a="1"/>
  <c r="AU51" i="1156" s="1"/>
  <c r="AT51" i="1156" a="1"/>
  <c r="AT51" i="1156" s="1"/>
  <c r="AS51" i="1156" a="1"/>
  <c r="AS51" i="1156" s="1"/>
  <c r="AR51" i="1156" a="1"/>
  <c r="AR51" i="1156" s="1"/>
  <c r="AQ51" i="1156" a="1"/>
  <c r="AQ51" i="1156" s="1"/>
  <c r="AP51" i="1156" a="1"/>
  <c r="AP51" i="1156" s="1"/>
  <c r="AO51" i="1156" a="1"/>
  <c r="AO51" i="1156" s="1"/>
  <c r="AN51" i="1156" a="1"/>
  <c r="AN51" i="1156" s="1"/>
  <c r="AM51" i="1156" a="1"/>
  <c r="AM51" i="1156" s="1"/>
  <c r="AL51" i="1156" a="1"/>
  <c r="AL51" i="1156" s="1"/>
  <c r="AK51" i="1156" a="1"/>
  <c r="AK51" i="1156" s="1"/>
  <c r="AJ51" i="1156" a="1"/>
  <c r="AJ51" i="1156" s="1"/>
  <c r="AI51" i="1156" a="1"/>
  <c r="AI51" i="1156" s="1"/>
  <c r="AH51" i="1156" a="1"/>
  <c r="AH51" i="1156" s="1"/>
  <c r="AG51" i="1156" a="1"/>
  <c r="AG51" i="1156" s="1"/>
  <c r="AF51" i="1156" a="1"/>
  <c r="AF51" i="1156" s="1"/>
  <c r="AE51" i="1156" a="1"/>
  <c r="AE51" i="1156" s="1"/>
  <c r="AD51" i="1156" a="1"/>
  <c r="AD51" i="1156" s="1"/>
  <c r="AC51" i="1156" a="1"/>
  <c r="AC51" i="1156" s="1"/>
  <c r="AB51" i="1156" a="1"/>
  <c r="AB51" i="1156" s="1"/>
  <c r="AA51" i="1156" a="1"/>
  <c r="AA51" i="1156" s="1"/>
  <c r="Z51" i="1156" a="1"/>
  <c r="Z51" i="1156" s="1"/>
  <c r="Y51" i="1156" a="1"/>
  <c r="Y51" i="1156" s="1"/>
  <c r="X51" i="1156" a="1"/>
  <c r="X51" i="1156" s="1"/>
  <c r="W51" i="1156" a="1"/>
  <c r="W51" i="1156" s="1"/>
  <c r="V51" i="1156" a="1"/>
  <c r="V51" i="1156" s="1"/>
  <c r="U51" i="1156" a="1"/>
  <c r="U51" i="1156" s="1"/>
  <c r="T51" i="1156" a="1"/>
  <c r="T51" i="1156" s="1"/>
  <c r="S51" i="1156" a="1"/>
  <c r="S51" i="1156" s="1"/>
  <c r="E51" i="1156"/>
  <c r="DL50" i="1156" a="1"/>
  <c r="DL50" i="1156" s="1"/>
  <c r="DK50" i="1156" a="1"/>
  <c r="DK50" i="1156" s="1"/>
  <c r="DJ50" i="1156" a="1"/>
  <c r="DJ50" i="1156" s="1"/>
  <c r="DI50" i="1156" a="1"/>
  <c r="DI50" i="1156" s="1"/>
  <c r="DH50" i="1156" a="1"/>
  <c r="DH50" i="1156" s="1"/>
  <c r="DG50" i="1156" a="1"/>
  <c r="DG50" i="1156" s="1"/>
  <c r="DF50" i="1156" a="1"/>
  <c r="DF50" i="1156" s="1"/>
  <c r="DE50" i="1156" a="1"/>
  <c r="DE50" i="1156" s="1"/>
  <c r="DD50" i="1156" a="1"/>
  <c r="DD50" i="1156" s="1"/>
  <c r="DC50" i="1156" a="1"/>
  <c r="DC50" i="1156" s="1"/>
  <c r="DB50" i="1156" a="1"/>
  <c r="DB50" i="1156" s="1"/>
  <c r="DA50" i="1156" a="1"/>
  <c r="DA50" i="1156" s="1"/>
  <c r="CZ50" i="1156" a="1"/>
  <c r="CZ50" i="1156" s="1"/>
  <c r="CY50" i="1156" a="1"/>
  <c r="CY50" i="1156" s="1"/>
  <c r="CX50" i="1156" a="1"/>
  <c r="CX50" i="1156" s="1"/>
  <c r="CW50" i="1156" a="1"/>
  <c r="CW50" i="1156" s="1"/>
  <c r="CV50" i="1156" a="1"/>
  <c r="CV50" i="1156" s="1"/>
  <c r="CU50" i="1156" a="1"/>
  <c r="CU50" i="1156" s="1"/>
  <c r="CT50" i="1156" a="1"/>
  <c r="CT50" i="1156" s="1"/>
  <c r="CS50" i="1156" a="1"/>
  <c r="CS50" i="1156" s="1"/>
  <c r="CR50" i="1156" a="1"/>
  <c r="CR50" i="1156" s="1"/>
  <c r="CQ50" i="1156" a="1"/>
  <c r="CQ50" i="1156" s="1"/>
  <c r="CP50" i="1156" a="1"/>
  <c r="CP50" i="1156" s="1"/>
  <c r="CO50" i="1156" a="1"/>
  <c r="CO50" i="1156" s="1"/>
  <c r="CN50" i="1156" a="1"/>
  <c r="CN50" i="1156" s="1"/>
  <c r="CM50" i="1156" a="1"/>
  <c r="CM50" i="1156" s="1"/>
  <c r="CL50" i="1156" a="1"/>
  <c r="CL50" i="1156" s="1"/>
  <c r="CK50" i="1156" a="1"/>
  <c r="CK50" i="1156" s="1"/>
  <c r="CJ50" i="1156" a="1"/>
  <c r="CJ50" i="1156" s="1"/>
  <c r="CI50" i="1156" a="1"/>
  <c r="CI50" i="1156" s="1"/>
  <c r="CH50" i="1156" a="1"/>
  <c r="CH50" i="1156" s="1"/>
  <c r="CG50" i="1156" a="1"/>
  <c r="CG50" i="1156" s="1"/>
  <c r="CF50" i="1156" a="1"/>
  <c r="CF50" i="1156" s="1"/>
  <c r="CE50" i="1156" a="1"/>
  <c r="CE50" i="1156" s="1"/>
  <c r="CD50" i="1156" a="1"/>
  <c r="CD50" i="1156" s="1"/>
  <c r="CC50" i="1156" a="1"/>
  <c r="CC50" i="1156" s="1"/>
  <c r="CB50" i="1156" a="1"/>
  <c r="CB50" i="1156" s="1"/>
  <c r="CA50" i="1156" a="1"/>
  <c r="CA50" i="1156" s="1"/>
  <c r="BZ50" i="1156" a="1"/>
  <c r="BZ50" i="1156" s="1"/>
  <c r="BY50" i="1156" a="1"/>
  <c r="BY50" i="1156" s="1"/>
  <c r="BX50" i="1156" a="1"/>
  <c r="BX50" i="1156" s="1"/>
  <c r="BW50" i="1156" a="1"/>
  <c r="BW50" i="1156" s="1"/>
  <c r="BV50" i="1156" a="1"/>
  <c r="BV50" i="1156" s="1"/>
  <c r="BU50" i="1156" a="1"/>
  <c r="BU50" i="1156" s="1"/>
  <c r="BT50" i="1156" a="1"/>
  <c r="BT50" i="1156" s="1"/>
  <c r="BS50" i="1156" a="1"/>
  <c r="BS50" i="1156" s="1"/>
  <c r="BR50" i="1156" a="1"/>
  <c r="BR50" i="1156" s="1"/>
  <c r="BQ50" i="1156" a="1"/>
  <c r="BQ50" i="1156" s="1"/>
  <c r="BP50" i="1156" a="1"/>
  <c r="BP50" i="1156" s="1"/>
  <c r="BO50" i="1156" a="1"/>
  <c r="BO50" i="1156" s="1"/>
  <c r="BN50" i="1156" a="1"/>
  <c r="BN50" i="1156" s="1"/>
  <c r="BM50" i="1156" a="1"/>
  <c r="BM50" i="1156" s="1"/>
  <c r="BL50" i="1156" a="1"/>
  <c r="BL50" i="1156" s="1"/>
  <c r="BK50" i="1156" a="1"/>
  <c r="BK50" i="1156" s="1"/>
  <c r="BJ50" i="1156" a="1"/>
  <c r="BJ50" i="1156" s="1"/>
  <c r="BI50" i="1156" a="1"/>
  <c r="BI50" i="1156" s="1"/>
  <c r="BH50" i="1156" a="1"/>
  <c r="BH50" i="1156" s="1"/>
  <c r="BG50" i="1156" a="1"/>
  <c r="BG50" i="1156" s="1"/>
  <c r="BF50" i="1156" a="1"/>
  <c r="BF50" i="1156" s="1"/>
  <c r="BE50" i="1156" a="1"/>
  <c r="BE50" i="1156" s="1"/>
  <c r="BD50" i="1156" a="1"/>
  <c r="BD50" i="1156" s="1"/>
  <c r="BC50" i="1156" a="1"/>
  <c r="BC50" i="1156" s="1"/>
  <c r="BB50" i="1156" a="1"/>
  <c r="BB50" i="1156" s="1"/>
  <c r="BA50" i="1156" a="1"/>
  <c r="BA50" i="1156" s="1"/>
  <c r="AZ50" i="1156" a="1"/>
  <c r="AZ50" i="1156" s="1"/>
  <c r="AY50" i="1156" a="1"/>
  <c r="AY50" i="1156" s="1"/>
  <c r="AX50" i="1156" a="1"/>
  <c r="AX50" i="1156" s="1"/>
  <c r="AW50" i="1156" a="1"/>
  <c r="AW50" i="1156" s="1"/>
  <c r="AV50" i="1156" a="1"/>
  <c r="AV50" i="1156" s="1"/>
  <c r="AU50" i="1156" a="1"/>
  <c r="AU50" i="1156" s="1"/>
  <c r="AT50" i="1156" a="1"/>
  <c r="AT50" i="1156" s="1"/>
  <c r="AS50" i="1156" a="1"/>
  <c r="AS50" i="1156" s="1"/>
  <c r="AR50" i="1156" a="1"/>
  <c r="AR50" i="1156" s="1"/>
  <c r="AQ50" i="1156" a="1"/>
  <c r="AQ50" i="1156" s="1"/>
  <c r="AP50" i="1156" a="1"/>
  <c r="AP50" i="1156" s="1"/>
  <c r="AO50" i="1156" a="1"/>
  <c r="AO50" i="1156" s="1"/>
  <c r="AN50" i="1156" a="1"/>
  <c r="AN50" i="1156" s="1"/>
  <c r="AM50" i="1156" a="1"/>
  <c r="AM50" i="1156" s="1"/>
  <c r="AL50" i="1156" a="1"/>
  <c r="AL50" i="1156" s="1"/>
  <c r="AK50" i="1156" a="1"/>
  <c r="AK50" i="1156" s="1"/>
  <c r="AJ50" i="1156" a="1"/>
  <c r="AJ50" i="1156" s="1"/>
  <c r="AI50" i="1156" a="1"/>
  <c r="AI50" i="1156" s="1"/>
  <c r="AH50" i="1156" a="1"/>
  <c r="AH50" i="1156" s="1"/>
  <c r="AG50" i="1156" a="1"/>
  <c r="AG50" i="1156" s="1"/>
  <c r="AF50" i="1156" a="1"/>
  <c r="AF50" i="1156" s="1"/>
  <c r="AE50" i="1156" a="1"/>
  <c r="AE50" i="1156" s="1"/>
  <c r="AD50" i="1156" a="1"/>
  <c r="AD50" i="1156" s="1"/>
  <c r="AC50" i="1156" a="1"/>
  <c r="AC50" i="1156" s="1"/>
  <c r="AB50" i="1156" a="1"/>
  <c r="AB50" i="1156" s="1"/>
  <c r="AA50" i="1156" a="1"/>
  <c r="AA50" i="1156" s="1"/>
  <c r="Z50" i="1156" a="1"/>
  <c r="Z50" i="1156" s="1"/>
  <c r="Y50" i="1156" a="1"/>
  <c r="Y50" i="1156" s="1"/>
  <c r="X50" i="1156" a="1"/>
  <c r="X50" i="1156" s="1"/>
  <c r="W50" i="1156" a="1"/>
  <c r="W50" i="1156" s="1"/>
  <c r="V50" i="1156" a="1"/>
  <c r="V50" i="1156" s="1"/>
  <c r="U50" i="1156" a="1"/>
  <c r="U50" i="1156" s="1"/>
  <c r="T50" i="1156" a="1"/>
  <c r="T50" i="1156" s="1"/>
  <c r="S50" i="1156" a="1"/>
  <c r="S50" i="1156" s="1"/>
  <c r="E50" i="1156"/>
  <c r="DL49" i="1156" a="1"/>
  <c r="DL49" i="1156" s="1"/>
  <c r="DK49" i="1156" a="1"/>
  <c r="DK49" i="1156" s="1"/>
  <c r="DJ49" i="1156" a="1"/>
  <c r="DJ49" i="1156" s="1"/>
  <c r="DI49" i="1156" a="1"/>
  <c r="DI49" i="1156" s="1"/>
  <c r="DH49" i="1156" a="1"/>
  <c r="DH49" i="1156" s="1"/>
  <c r="DG49" i="1156" a="1"/>
  <c r="DG49" i="1156" s="1"/>
  <c r="DF49" i="1156" a="1"/>
  <c r="DF49" i="1156" s="1"/>
  <c r="DE49" i="1156" a="1"/>
  <c r="DE49" i="1156" s="1"/>
  <c r="DD49" i="1156" a="1"/>
  <c r="DD49" i="1156" s="1"/>
  <c r="DC49" i="1156" a="1"/>
  <c r="DC49" i="1156" s="1"/>
  <c r="DB49" i="1156" a="1"/>
  <c r="DB49" i="1156" s="1"/>
  <c r="DA49" i="1156" a="1"/>
  <c r="DA49" i="1156" s="1"/>
  <c r="CZ49" i="1156" a="1"/>
  <c r="CZ49" i="1156" s="1"/>
  <c r="CY49" i="1156" a="1"/>
  <c r="CY49" i="1156" s="1"/>
  <c r="CX49" i="1156" a="1"/>
  <c r="CX49" i="1156" s="1"/>
  <c r="CW49" i="1156" a="1"/>
  <c r="CW49" i="1156" s="1"/>
  <c r="CV49" i="1156" a="1"/>
  <c r="CV49" i="1156" s="1"/>
  <c r="CU49" i="1156" a="1"/>
  <c r="CU49" i="1156" s="1"/>
  <c r="CT49" i="1156" a="1"/>
  <c r="CT49" i="1156" s="1"/>
  <c r="CS49" i="1156" a="1"/>
  <c r="CS49" i="1156" s="1"/>
  <c r="CR49" i="1156" a="1"/>
  <c r="CR49" i="1156" s="1"/>
  <c r="CQ49" i="1156" a="1"/>
  <c r="CQ49" i="1156" s="1"/>
  <c r="CP49" i="1156" a="1"/>
  <c r="CP49" i="1156" s="1"/>
  <c r="CO49" i="1156" a="1"/>
  <c r="CO49" i="1156" s="1"/>
  <c r="CN49" i="1156" a="1"/>
  <c r="CN49" i="1156" s="1"/>
  <c r="CM49" i="1156" a="1"/>
  <c r="CM49" i="1156" s="1"/>
  <c r="CL49" i="1156" a="1"/>
  <c r="CL49" i="1156" s="1"/>
  <c r="CK49" i="1156" a="1"/>
  <c r="CK49" i="1156" s="1"/>
  <c r="CJ49" i="1156" a="1"/>
  <c r="CJ49" i="1156" s="1"/>
  <c r="CI49" i="1156" a="1"/>
  <c r="CI49" i="1156" s="1"/>
  <c r="CH49" i="1156" a="1"/>
  <c r="CH49" i="1156" s="1"/>
  <c r="CG49" i="1156" a="1"/>
  <c r="CG49" i="1156" s="1"/>
  <c r="CF49" i="1156" a="1"/>
  <c r="CF49" i="1156" s="1"/>
  <c r="CE49" i="1156" a="1"/>
  <c r="CE49" i="1156" s="1"/>
  <c r="CD49" i="1156" a="1"/>
  <c r="CD49" i="1156" s="1"/>
  <c r="CC49" i="1156" a="1"/>
  <c r="CC49" i="1156" s="1"/>
  <c r="CB49" i="1156" a="1"/>
  <c r="CB49" i="1156" s="1"/>
  <c r="CA49" i="1156" a="1"/>
  <c r="CA49" i="1156" s="1"/>
  <c r="BZ49" i="1156" a="1"/>
  <c r="BZ49" i="1156" s="1"/>
  <c r="BY49" i="1156" a="1"/>
  <c r="BY49" i="1156" s="1"/>
  <c r="BX49" i="1156" a="1"/>
  <c r="BX49" i="1156" s="1"/>
  <c r="BW49" i="1156" a="1"/>
  <c r="BW49" i="1156" s="1"/>
  <c r="BV49" i="1156" a="1"/>
  <c r="BV49" i="1156" s="1"/>
  <c r="BU49" i="1156" a="1"/>
  <c r="BU49" i="1156" s="1"/>
  <c r="BT49" i="1156" a="1"/>
  <c r="BT49" i="1156" s="1"/>
  <c r="BS49" i="1156" a="1"/>
  <c r="BS49" i="1156" s="1"/>
  <c r="BR49" i="1156" a="1"/>
  <c r="BR49" i="1156" s="1"/>
  <c r="BQ49" i="1156" a="1"/>
  <c r="BQ49" i="1156" s="1"/>
  <c r="BP49" i="1156" a="1"/>
  <c r="BP49" i="1156" s="1"/>
  <c r="BO49" i="1156" a="1"/>
  <c r="BO49" i="1156" s="1"/>
  <c r="BN49" i="1156" a="1"/>
  <c r="BN49" i="1156" s="1"/>
  <c r="BM49" i="1156" a="1"/>
  <c r="BM49" i="1156" s="1"/>
  <c r="BL49" i="1156" a="1"/>
  <c r="BL49" i="1156" s="1"/>
  <c r="BK49" i="1156" a="1"/>
  <c r="BK49" i="1156" s="1"/>
  <c r="BJ49" i="1156" a="1"/>
  <c r="BJ49" i="1156" s="1"/>
  <c r="BI49" i="1156" a="1"/>
  <c r="BI49" i="1156" s="1"/>
  <c r="BH49" i="1156" a="1"/>
  <c r="BH49" i="1156" s="1"/>
  <c r="BG49" i="1156" a="1"/>
  <c r="BG49" i="1156" s="1"/>
  <c r="BF49" i="1156" a="1"/>
  <c r="BF49" i="1156" s="1"/>
  <c r="BE49" i="1156" a="1"/>
  <c r="BE49" i="1156" s="1"/>
  <c r="BD49" i="1156" a="1"/>
  <c r="BD49" i="1156" s="1"/>
  <c r="BC49" i="1156" a="1"/>
  <c r="BC49" i="1156" s="1"/>
  <c r="BB49" i="1156" a="1"/>
  <c r="BB49" i="1156" s="1"/>
  <c r="BA49" i="1156" a="1"/>
  <c r="BA49" i="1156" s="1"/>
  <c r="AZ49" i="1156" a="1"/>
  <c r="AZ49" i="1156" s="1"/>
  <c r="AY49" i="1156" a="1"/>
  <c r="AY49" i="1156" s="1"/>
  <c r="AX49" i="1156" a="1"/>
  <c r="AX49" i="1156" s="1"/>
  <c r="AW49" i="1156" a="1"/>
  <c r="AW49" i="1156" s="1"/>
  <c r="AV49" i="1156" a="1"/>
  <c r="AV49" i="1156" s="1"/>
  <c r="AU49" i="1156" a="1"/>
  <c r="AU49" i="1156" s="1"/>
  <c r="AT49" i="1156" a="1"/>
  <c r="AT49" i="1156" s="1"/>
  <c r="AS49" i="1156" a="1"/>
  <c r="AS49" i="1156" s="1"/>
  <c r="AR49" i="1156" a="1"/>
  <c r="AR49" i="1156" s="1"/>
  <c r="AQ49" i="1156" a="1"/>
  <c r="AQ49" i="1156" s="1"/>
  <c r="AP49" i="1156" a="1"/>
  <c r="AP49" i="1156" s="1"/>
  <c r="AO49" i="1156" a="1"/>
  <c r="AO49" i="1156" s="1"/>
  <c r="AN49" i="1156" a="1"/>
  <c r="AN49" i="1156" s="1"/>
  <c r="AM49" i="1156" a="1"/>
  <c r="AM49" i="1156" s="1"/>
  <c r="AL49" i="1156" a="1"/>
  <c r="AL49" i="1156" s="1"/>
  <c r="AK49" i="1156" a="1"/>
  <c r="AK49" i="1156" s="1"/>
  <c r="AJ49" i="1156" a="1"/>
  <c r="AJ49" i="1156" s="1"/>
  <c r="AI49" i="1156" a="1"/>
  <c r="AI49" i="1156" s="1"/>
  <c r="AH49" i="1156" a="1"/>
  <c r="AH49" i="1156" s="1"/>
  <c r="AG49" i="1156" a="1"/>
  <c r="AG49" i="1156" s="1"/>
  <c r="AF49" i="1156" a="1"/>
  <c r="AF49" i="1156" s="1"/>
  <c r="AE49" i="1156" a="1"/>
  <c r="AE49" i="1156" s="1"/>
  <c r="AD49" i="1156" a="1"/>
  <c r="AD49" i="1156" s="1"/>
  <c r="AC49" i="1156" a="1"/>
  <c r="AC49" i="1156" s="1"/>
  <c r="AB49" i="1156" a="1"/>
  <c r="AB49" i="1156" s="1"/>
  <c r="AA49" i="1156" a="1"/>
  <c r="AA49" i="1156" s="1"/>
  <c r="Z49" i="1156" a="1"/>
  <c r="Z49" i="1156" s="1"/>
  <c r="Y49" i="1156" a="1"/>
  <c r="Y49" i="1156" s="1"/>
  <c r="X49" i="1156" a="1"/>
  <c r="X49" i="1156" s="1"/>
  <c r="W49" i="1156" a="1"/>
  <c r="W49" i="1156" s="1"/>
  <c r="V49" i="1156" a="1"/>
  <c r="V49" i="1156" s="1"/>
  <c r="U49" i="1156" a="1"/>
  <c r="U49" i="1156" s="1"/>
  <c r="T49" i="1156" a="1"/>
  <c r="T49" i="1156" s="1"/>
  <c r="S49" i="1156" a="1"/>
  <c r="S49" i="1156" s="1"/>
  <c r="E49" i="1156"/>
  <c r="G48" i="1156"/>
  <c r="E48" i="1156"/>
  <c r="E47" i="1156"/>
  <c r="G46" i="1156"/>
  <c r="E46" i="1156"/>
  <c r="E45" i="1156"/>
  <c r="E44" i="1156"/>
  <c r="E43" i="1156"/>
  <c r="E42" i="1156"/>
  <c r="E41" i="1156"/>
  <c r="E40" i="1156"/>
  <c r="E39" i="1156"/>
  <c r="G38" i="1156"/>
  <c r="E38" i="1156"/>
  <c r="DL37" i="1156" a="1"/>
  <c r="DL37" i="1156" s="1"/>
  <c r="DK37" i="1156" a="1"/>
  <c r="DK37" i="1156" s="1"/>
  <c r="DJ37" i="1156" a="1"/>
  <c r="DJ37" i="1156" s="1"/>
  <c r="DI37" i="1156" a="1"/>
  <c r="DI37" i="1156" s="1"/>
  <c r="DH37" i="1156" a="1"/>
  <c r="DH37" i="1156" s="1"/>
  <c r="DG37" i="1156" a="1"/>
  <c r="DG37" i="1156" s="1"/>
  <c r="DF37" i="1156" a="1"/>
  <c r="DF37" i="1156" s="1"/>
  <c r="DE37" i="1156" a="1"/>
  <c r="DE37" i="1156" s="1"/>
  <c r="DD37" i="1156" a="1"/>
  <c r="DD37" i="1156" s="1"/>
  <c r="DC37" i="1156" a="1"/>
  <c r="DC37" i="1156" s="1"/>
  <c r="DB37" i="1156" a="1"/>
  <c r="DB37" i="1156" s="1"/>
  <c r="DA37" i="1156" a="1"/>
  <c r="DA37" i="1156" s="1"/>
  <c r="CZ37" i="1156" a="1"/>
  <c r="CZ37" i="1156" s="1"/>
  <c r="CY37" i="1156" a="1"/>
  <c r="CY37" i="1156" s="1"/>
  <c r="CX37" i="1156" a="1"/>
  <c r="CX37" i="1156" s="1"/>
  <c r="CW37" i="1156" a="1"/>
  <c r="CW37" i="1156" s="1"/>
  <c r="CV37" i="1156" a="1"/>
  <c r="CV37" i="1156" s="1"/>
  <c r="CU37" i="1156" a="1"/>
  <c r="CU37" i="1156" s="1"/>
  <c r="CT37" i="1156" a="1"/>
  <c r="CT37" i="1156" s="1"/>
  <c r="CS37" i="1156" a="1"/>
  <c r="CS37" i="1156" s="1"/>
  <c r="CR37" i="1156" a="1"/>
  <c r="CR37" i="1156" s="1"/>
  <c r="CQ37" i="1156" a="1"/>
  <c r="CQ37" i="1156" s="1"/>
  <c r="CP37" i="1156" a="1"/>
  <c r="CP37" i="1156" s="1"/>
  <c r="CO37" i="1156" a="1"/>
  <c r="CO37" i="1156" s="1"/>
  <c r="CN37" i="1156" a="1"/>
  <c r="CN37" i="1156" s="1"/>
  <c r="CM37" i="1156" a="1"/>
  <c r="CM37" i="1156" s="1"/>
  <c r="CL37" i="1156" a="1"/>
  <c r="CL37" i="1156" s="1"/>
  <c r="CK37" i="1156" a="1"/>
  <c r="CK37" i="1156" s="1"/>
  <c r="CJ37" i="1156" a="1"/>
  <c r="CJ37" i="1156" s="1"/>
  <c r="CI37" i="1156" a="1"/>
  <c r="CI37" i="1156" s="1"/>
  <c r="CH37" i="1156" a="1"/>
  <c r="CH37" i="1156" s="1"/>
  <c r="CG37" i="1156" a="1"/>
  <c r="CG37" i="1156" s="1"/>
  <c r="CF37" i="1156" a="1"/>
  <c r="CF37" i="1156" s="1"/>
  <c r="CE37" i="1156" a="1"/>
  <c r="CE37" i="1156" s="1"/>
  <c r="CD37" i="1156" a="1"/>
  <c r="CD37" i="1156" s="1"/>
  <c r="CC37" i="1156" a="1"/>
  <c r="CC37" i="1156" s="1"/>
  <c r="CB37" i="1156" a="1"/>
  <c r="CB37" i="1156" s="1"/>
  <c r="CA37" i="1156" a="1"/>
  <c r="CA37" i="1156" s="1"/>
  <c r="BZ37" i="1156" a="1"/>
  <c r="BZ37" i="1156" s="1"/>
  <c r="BY37" i="1156" a="1"/>
  <c r="BY37" i="1156" s="1"/>
  <c r="BX37" i="1156" a="1"/>
  <c r="BX37" i="1156" s="1"/>
  <c r="BW37" i="1156" a="1"/>
  <c r="BW37" i="1156" s="1"/>
  <c r="BV37" i="1156" a="1"/>
  <c r="BV37" i="1156" s="1"/>
  <c r="BU37" i="1156" a="1"/>
  <c r="BU37" i="1156" s="1"/>
  <c r="BT37" i="1156" a="1"/>
  <c r="BT37" i="1156" s="1"/>
  <c r="BS37" i="1156" a="1"/>
  <c r="BS37" i="1156" s="1"/>
  <c r="BR37" i="1156" a="1"/>
  <c r="BR37" i="1156" s="1"/>
  <c r="BQ37" i="1156" a="1"/>
  <c r="BQ37" i="1156" s="1"/>
  <c r="BP37" i="1156" a="1"/>
  <c r="BP37" i="1156" s="1"/>
  <c r="BO37" i="1156" a="1"/>
  <c r="BO37" i="1156" s="1"/>
  <c r="BN37" i="1156" a="1"/>
  <c r="BN37" i="1156" s="1"/>
  <c r="BM37" i="1156" a="1"/>
  <c r="BM37" i="1156" s="1"/>
  <c r="BL37" i="1156" a="1"/>
  <c r="BL37" i="1156" s="1"/>
  <c r="BK37" i="1156" a="1"/>
  <c r="BK37" i="1156" s="1"/>
  <c r="BJ37" i="1156" a="1"/>
  <c r="BJ37" i="1156" s="1"/>
  <c r="BI37" i="1156" a="1"/>
  <c r="BI37" i="1156" s="1"/>
  <c r="BH37" i="1156" a="1"/>
  <c r="BH37" i="1156" s="1"/>
  <c r="BG37" i="1156" a="1"/>
  <c r="BG37" i="1156" s="1"/>
  <c r="BF37" i="1156" a="1"/>
  <c r="BF37" i="1156" s="1"/>
  <c r="BE37" i="1156" a="1"/>
  <c r="BE37" i="1156" s="1"/>
  <c r="BD37" i="1156" a="1"/>
  <c r="BD37" i="1156" s="1"/>
  <c r="BC37" i="1156" a="1"/>
  <c r="BC37" i="1156" s="1"/>
  <c r="BB37" i="1156" a="1"/>
  <c r="BB37" i="1156" s="1"/>
  <c r="BA37" i="1156" a="1"/>
  <c r="BA37" i="1156" s="1"/>
  <c r="AZ37" i="1156" a="1"/>
  <c r="AZ37" i="1156" s="1"/>
  <c r="AY37" i="1156" a="1"/>
  <c r="AY37" i="1156" s="1"/>
  <c r="AX37" i="1156" a="1"/>
  <c r="AX37" i="1156" s="1"/>
  <c r="AW37" i="1156" a="1"/>
  <c r="AW37" i="1156" s="1"/>
  <c r="AV37" i="1156" a="1"/>
  <c r="AV37" i="1156" s="1"/>
  <c r="AU37" i="1156" a="1"/>
  <c r="AU37" i="1156" s="1"/>
  <c r="AT37" i="1156" a="1"/>
  <c r="AT37" i="1156" s="1"/>
  <c r="AS37" i="1156" a="1"/>
  <c r="AS37" i="1156" s="1"/>
  <c r="AR37" i="1156" a="1"/>
  <c r="AR37" i="1156" s="1"/>
  <c r="AQ37" i="1156" a="1"/>
  <c r="AQ37" i="1156" s="1"/>
  <c r="AP37" i="1156" a="1"/>
  <c r="AP37" i="1156" s="1"/>
  <c r="AO37" i="1156" a="1"/>
  <c r="AO37" i="1156" s="1"/>
  <c r="AN37" i="1156" a="1"/>
  <c r="AN37" i="1156" s="1"/>
  <c r="AM37" i="1156" a="1"/>
  <c r="AM37" i="1156" s="1"/>
  <c r="AL37" i="1156" a="1"/>
  <c r="AL37" i="1156" s="1"/>
  <c r="AK37" i="1156" a="1"/>
  <c r="AK37" i="1156" s="1"/>
  <c r="AJ37" i="1156" a="1"/>
  <c r="AJ37" i="1156" s="1"/>
  <c r="AI37" i="1156" a="1"/>
  <c r="AI37" i="1156" s="1"/>
  <c r="AH37" i="1156" a="1"/>
  <c r="AH37" i="1156" s="1"/>
  <c r="AG37" i="1156" a="1"/>
  <c r="AG37" i="1156" s="1"/>
  <c r="AF37" i="1156" a="1"/>
  <c r="AF37" i="1156" s="1"/>
  <c r="AE37" i="1156" a="1"/>
  <c r="AE37" i="1156" s="1"/>
  <c r="AD37" i="1156" a="1"/>
  <c r="AD37" i="1156" s="1"/>
  <c r="AC37" i="1156" a="1"/>
  <c r="AC37" i="1156" s="1"/>
  <c r="AB37" i="1156" a="1"/>
  <c r="AB37" i="1156" s="1"/>
  <c r="AA37" i="1156" a="1"/>
  <c r="AA37" i="1156" s="1"/>
  <c r="Z37" i="1156" a="1"/>
  <c r="Z37" i="1156" s="1"/>
  <c r="Y37" i="1156" a="1"/>
  <c r="Y37" i="1156" s="1"/>
  <c r="X37" i="1156" a="1"/>
  <c r="X37" i="1156" s="1"/>
  <c r="W37" i="1156" a="1"/>
  <c r="W37" i="1156" s="1"/>
  <c r="V37" i="1156" a="1"/>
  <c r="V37" i="1156" s="1"/>
  <c r="U37" i="1156" a="1"/>
  <c r="U37" i="1156" s="1"/>
  <c r="T37" i="1156" a="1"/>
  <c r="T37" i="1156" s="1"/>
  <c r="S37" i="1156" a="1"/>
  <c r="S37" i="1156" s="1"/>
  <c r="E37" i="1156"/>
  <c r="DL36" i="1156" a="1"/>
  <c r="DL36" i="1156" s="1"/>
  <c r="DK36" i="1156" a="1"/>
  <c r="DK36" i="1156" s="1"/>
  <c r="DJ36" i="1156" a="1"/>
  <c r="DJ36" i="1156" s="1"/>
  <c r="DI36" i="1156" a="1"/>
  <c r="DI36" i="1156" s="1"/>
  <c r="DH36" i="1156" a="1"/>
  <c r="DH36" i="1156" s="1"/>
  <c r="DG36" i="1156" a="1"/>
  <c r="DG36" i="1156" s="1"/>
  <c r="DF36" i="1156" a="1"/>
  <c r="DF36" i="1156" s="1"/>
  <c r="DE36" i="1156" a="1"/>
  <c r="DE36" i="1156" s="1"/>
  <c r="DD36" i="1156" a="1"/>
  <c r="DD36" i="1156" s="1"/>
  <c r="DC36" i="1156" a="1"/>
  <c r="DC36" i="1156" s="1"/>
  <c r="DB36" i="1156" a="1"/>
  <c r="DB36" i="1156" s="1"/>
  <c r="DA36" i="1156" a="1"/>
  <c r="DA36" i="1156" s="1"/>
  <c r="CZ36" i="1156" a="1"/>
  <c r="CZ36" i="1156" s="1"/>
  <c r="CY36" i="1156" a="1"/>
  <c r="CY36" i="1156" s="1"/>
  <c r="CX36" i="1156" a="1"/>
  <c r="CX36" i="1156" s="1"/>
  <c r="CW36" i="1156" a="1"/>
  <c r="CW36" i="1156" s="1"/>
  <c r="CV36" i="1156" a="1"/>
  <c r="CV36" i="1156" s="1"/>
  <c r="CU36" i="1156" a="1"/>
  <c r="CU36" i="1156" s="1"/>
  <c r="CT36" i="1156" a="1"/>
  <c r="CT36" i="1156" s="1"/>
  <c r="CS36" i="1156" a="1"/>
  <c r="CS36" i="1156" s="1"/>
  <c r="CR36" i="1156" a="1"/>
  <c r="CR36" i="1156" s="1"/>
  <c r="CQ36" i="1156" a="1"/>
  <c r="CQ36" i="1156" s="1"/>
  <c r="CP36" i="1156" a="1"/>
  <c r="CP36" i="1156" s="1"/>
  <c r="CO36" i="1156" a="1"/>
  <c r="CO36" i="1156" s="1"/>
  <c r="CN36" i="1156" a="1"/>
  <c r="CN36" i="1156" s="1"/>
  <c r="CM36" i="1156" a="1"/>
  <c r="CM36" i="1156" s="1"/>
  <c r="CL36" i="1156" a="1"/>
  <c r="CL36" i="1156" s="1"/>
  <c r="CK36" i="1156" a="1"/>
  <c r="CK36" i="1156" s="1"/>
  <c r="CJ36" i="1156" a="1"/>
  <c r="CJ36" i="1156" s="1"/>
  <c r="CI36" i="1156" a="1"/>
  <c r="CI36" i="1156" s="1"/>
  <c r="CH36" i="1156" a="1"/>
  <c r="CH36" i="1156" s="1"/>
  <c r="CG36" i="1156" a="1"/>
  <c r="CG36" i="1156" s="1"/>
  <c r="CF36" i="1156" a="1"/>
  <c r="CF36" i="1156" s="1"/>
  <c r="CE36" i="1156" a="1"/>
  <c r="CE36" i="1156" s="1"/>
  <c r="CD36" i="1156" a="1"/>
  <c r="CD36" i="1156" s="1"/>
  <c r="CC36" i="1156" a="1"/>
  <c r="CC36" i="1156" s="1"/>
  <c r="CB36" i="1156" a="1"/>
  <c r="CB36" i="1156" s="1"/>
  <c r="CA36" i="1156" a="1"/>
  <c r="CA36" i="1156" s="1"/>
  <c r="BZ36" i="1156" a="1"/>
  <c r="BZ36" i="1156" s="1"/>
  <c r="BY36" i="1156" a="1"/>
  <c r="BY36" i="1156" s="1"/>
  <c r="BX36" i="1156" a="1"/>
  <c r="BX36" i="1156" s="1"/>
  <c r="BW36" i="1156" a="1"/>
  <c r="BW36" i="1156" s="1"/>
  <c r="BV36" i="1156" a="1"/>
  <c r="BV36" i="1156" s="1"/>
  <c r="BU36" i="1156" a="1"/>
  <c r="BU36" i="1156" s="1"/>
  <c r="BT36" i="1156" a="1"/>
  <c r="BT36" i="1156" s="1"/>
  <c r="BS36" i="1156" a="1"/>
  <c r="BS36" i="1156" s="1"/>
  <c r="BR36" i="1156" a="1"/>
  <c r="BR36" i="1156" s="1"/>
  <c r="BQ36" i="1156" a="1"/>
  <c r="BQ36" i="1156" s="1"/>
  <c r="BP36" i="1156" a="1"/>
  <c r="BP36" i="1156" s="1"/>
  <c r="BO36" i="1156" a="1"/>
  <c r="BO36" i="1156" s="1"/>
  <c r="BN36" i="1156" a="1"/>
  <c r="BN36" i="1156" s="1"/>
  <c r="BM36" i="1156" a="1"/>
  <c r="BM36" i="1156" s="1"/>
  <c r="BL36" i="1156" a="1"/>
  <c r="BL36" i="1156" s="1"/>
  <c r="BK36" i="1156" a="1"/>
  <c r="BK36" i="1156" s="1"/>
  <c r="BJ36" i="1156" a="1"/>
  <c r="BJ36" i="1156" s="1"/>
  <c r="BI36" i="1156" a="1"/>
  <c r="BI36" i="1156" s="1"/>
  <c r="BH36" i="1156" a="1"/>
  <c r="BH36" i="1156" s="1"/>
  <c r="BG36" i="1156" a="1"/>
  <c r="BG36" i="1156" s="1"/>
  <c r="BF36" i="1156" a="1"/>
  <c r="BF36" i="1156" s="1"/>
  <c r="BE36" i="1156" a="1"/>
  <c r="BE36" i="1156" s="1"/>
  <c r="BD36" i="1156" a="1"/>
  <c r="BD36" i="1156" s="1"/>
  <c r="BC36" i="1156" a="1"/>
  <c r="BC36" i="1156" s="1"/>
  <c r="BB36" i="1156" a="1"/>
  <c r="BB36" i="1156" s="1"/>
  <c r="BA36" i="1156" a="1"/>
  <c r="BA36" i="1156" s="1"/>
  <c r="AZ36" i="1156" a="1"/>
  <c r="AZ36" i="1156" s="1"/>
  <c r="AY36" i="1156" a="1"/>
  <c r="AY36" i="1156" s="1"/>
  <c r="AX36" i="1156" a="1"/>
  <c r="AX36" i="1156" s="1"/>
  <c r="AW36" i="1156" a="1"/>
  <c r="AW36" i="1156" s="1"/>
  <c r="AV36" i="1156" a="1"/>
  <c r="AV36" i="1156" s="1"/>
  <c r="AU36" i="1156" a="1"/>
  <c r="AU36" i="1156" s="1"/>
  <c r="AT36" i="1156" a="1"/>
  <c r="AT36" i="1156" s="1"/>
  <c r="AS36" i="1156" a="1"/>
  <c r="AS36" i="1156" s="1"/>
  <c r="AR36" i="1156" a="1"/>
  <c r="AR36" i="1156" s="1"/>
  <c r="AQ36" i="1156" a="1"/>
  <c r="AQ36" i="1156" s="1"/>
  <c r="AP36" i="1156" a="1"/>
  <c r="AP36" i="1156" s="1"/>
  <c r="AO36" i="1156" a="1"/>
  <c r="AO36" i="1156" s="1"/>
  <c r="AN36" i="1156" a="1"/>
  <c r="AN36" i="1156" s="1"/>
  <c r="AM36" i="1156" a="1"/>
  <c r="AM36" i="1156" s="1"/>
  <c r="AL36" i="1156" a="1"/>
  <c r="AL36" i="1156" s="1"/>
  <c r="AK36" i="1156" a="1"/>
  <c r="AK36" i="1156" s="1"/>
  <c r="AJ36" i="1156" a="1"/>
  <c r="AJ36" i="1156" s="1"/>
  <c r="AI36" i="1156" a="1"/>
  <c r="AI36" i="1156" s="1"/>
  <c r="AH36" i="1156" a="1"/>
  <c r="AH36" i="1156" s="1"/>
  <c r="AG36" i="1156" a="1"/>
  <c r="AG36" i="1156" s="1"/>
  <c r="AF36" i="1156" a="1"/>
  <c r="AF36" i="1156" s="1"/>
  <c r="AE36" i="1156" a="1"/>
  <c r="AE36" i="1156" s="1"/>
  <c r="AD36" i="1156" a="1"/>
  <c r="AD36" i="1156" s="1"/>
  <c r="AC36" i="1156" a="1"/>
  <c r="AC36" i="1156" s="1"/>
  <c r="AB36" i="1156" a="1"/>
  <c r="AB36" i="1156" s="1"/>
  <c r="AA36" i="1156" a="1"/>
  <c r="AA36" i="1156" s="1"/>
  <c r="Z36" i="1156" a="1"/>
  <c r="Z36" i="1156" s="1"/>
  <c r="Y36" i="1156" a="1"/>
  <c r="Y36" i="1156" s="1"/>
  <c r="X36" i="1156" a="1"/>
  <c r="X36" i="1156" s="1"/>
  <c r="W36" i="1156" a="1"/>
  <c r="W36" i="1156" s="1"/>
  <c r="V36" i="1156" a="1"/>
  <c r="V36" i="1156" s="1"/>
  <c r="U36" i="1156" a="1"/>
  <c r="U36" i="1156" s="1"/>
  <c r="T36" i="1156" a="1"/>
  <c r="T36" i="1156" s="1"/>
  <c r="S36" i="1156" a="1"/>
  <c r="S36" i="1156" s="1"/>
  <c r="E36" i="1156"/>
  <c r="DL35" i="1156" a="1"/>
  <c r="DL35" i="1156" s="1"/>
  <c r="DK35" i="1156" a="1"/>
  <c r="DK35" i="1156" s="1"/>
  <c r="DJ35" i="1156" a="1"/>
  <c r="DJ35" i="1156" s="1"/>
  <c r="DI35" i="1156" a="1"/>
  <c r="DI35" i="1156" s="1"/>
  <c r="DH35" i="1156" a="1"/>
  <c r="DH35" i="1156" s="1"/>
  <c r="DG35" i="1156" a="1"/>
  <c r="DG35" i="1156" s="1"/>
  <c r="DF35" i="1156" a="1"/>
  <c r="DF35" i="1156" s="1"/>
  <c r="DE35" i="1156" a="1"/>
  <c r="DE35" i="1156" s="1"/>
  <c r="DD35" i="1156" a="1"/>
  <c r="DD35" i="1156" s="1"/>
  <c r="DC35" i="1156" a="1"/>
  <c r="DC35" i="1156" s="1"/>
  <c r="DB35" i="1156" a="1"/>
  <c r="DB35" i="1156" s="1"/>
  <c r="DA35" i="1156" a="1"/>
  <c r="DA35" i="1156" s="1"/>
  <c r="CZ35" i="1156" a="1"/>
  <c r="CZ35" i="1156" s="1"/>
  <c r="CY35" i="1156" a="1"/>
  <c r="CY35" i="1156" s="1"/>
  <c r="CX35" i="1156" a="1"/>
  <c r="CX35" i="1156" s="1"/>
  <c r="CW35" i="1156" a="1"/>
  <c r="CW35" i="1156" s="1"/>
  <c r="CV35" i="1156" a="1"/>
  <c r="CV35" i="1156" s="1"/>
  <c r="CU35" i="1156" a="1"/>
  <c r="CU35" i="1156" s="1"/>
  <c r="CT35" i="1156" a="1"/>
  <c r="CT35" i="1156" s="1"/>
  <c r="CS35" i="1156" a="1"/>
  <c r="CS35" i="1156" s="1"/>
  <c r="CR35" i="1156" a="1"/>
  <c r="CR35" i="1156" s="1"/>
  <c r="CQ35" i="1156" a="1"/>
  <c r="CQ35" i="1156" s="1"/>
  <c r="CP35" i="1156" a="1"/>
  <c r="CP35" i="1156" s="1"/>
  <c r="CO35" i="1156" a="1"/>
  <c r="CO35" i="1156" s="1"/>
  <c r="CN35" i="1156" a="1"/>
  <c r="CN35" i="1156" s="1"/>
  <c r="CM35" i="1156" a="1"/>
  <c r="CM35" i="1156" s="1"/>
  <c r="CL35" i="1156" a="1"/>
  <c r="CL35" i="1156" s="1"/>
  <c r="CK35" i="1156" a="1"/>
  <c r="CK35" i="1156" s="1"/>
  <c r="CJ35" i="1156" a="1"/>
  <c r="CJ35" i="1156" s="1"/>
  <c r="CI35" i="1156" a="1"/>
  <c r="CI35" i="1156" s="1"/>
  <c r="CH35" i="1156" a="1"/>
  <c r="CH35" i="1156" s="1"/>
  <c r="CG35" i="1156" a="1"/>
  <c r="CG35" i="1156" s="1"/>
  <c r="CF35" i="1156" a="1"/>
  <c r="CF35" i="1156" s="1"/>
  <c r="CE35" i="1156" a="1"/>
  <c r="CE35" i="1156" s="1"/>
  <c r="CD35" i="1156" a="1"/>
  <c r="CD35" i="1156" s="1"/>
  <c r="CC35" i="1156" a="1"/>
  <c r="CC35" i="1156" s="1"/>
  <c r="CB35" i="1156" a="1"/>
  <c r="CB35" i="1156" s="1"/>
  <c r="CA35" i="1156" a="1"/>
  <c r="CA35" i="1156" s="1"/>
  <c r="BZ35" i="1156" a="1"/>
  <c r="BZ35" i="1156" s="1"/>
  <c r="BY35" i="1156" a="1"/>
  <c r="BY35" i="1156" s="1"/>
  <c r="BX35" i="1156" a="1"/>
  <c r="BX35" i="1156" s="1"/>
  <c r="BW35" i="1156" a="1"/>
  <c r="BW35" i="1156" s="1"/>
  <c r="BV35" i="1156" a="1"/>
  <c r="BV35" i="1156" s="1"/>
  <c r="BU35" i="1156" a="1"/>
  <c r="BU35" i="1156" s="1"/>
  <c r="BT35" i="1156" a="1"/>
  <c r="BT35" i="1156" s="1"/>
  <c r="BS35" i="1156" a="1"/>
  <c r="BS35" i="1156" s="1"/>
  <c r="BR35" i="1156" a="1"/>
  <c r="BR35" i="1156" s="1"/>
  <c r="BQ35" i="1156" a="1"/>
  <c r="BQ35" i="1156" s="1"/>
  <c r="BP35" i="1156" a="1"/>
  <c r="BP35" i="1156" s="1"/>
  <c r="BO35" i="1156" a="1"/>
  <c r="BO35" i="1156" s="1"/>
  <c r="BN35" i="1156" a="1"/>
  <c r="BN35" i="1156" s="1"/>
  <c r="BM35" i="1156" a="1"/>
  <c r="BM35" i="1156" s="1"/>
  <c r="BL35" i="1156" a="1"/>
  <c r="BL35" i="1156" s="1"/>
  <c r="BK35" i="1156" a="1"/>
  <c r="BK35" i="1156" s="1"/>
  <c r="BJ35" i="1156" a="1"/>
  <c r="BJ35" i="1156" s="1"/>
  <c r="BI35" i="1156" a="1"/>
  <c r="BI35" i="1156" s="1"/>
  <c r="BH35" i="1156" a="1"/>
  <c r="BH35" i="1156" s="1"/>
  <c r="BG35" i="1156" a="1"/>
  <c r="BG35" i="1156" s="1"/>
  <c r="BF35" i="1156" a="1"/>
  <c r="BF35" i="1156" s="1"/>
  <c r="BE35" i="1156" a="1"/>
  <c r="BE35" i="1156" s="1"/>
  <c r="BD35" i="1156" a="1"/>
  <c r="BD35" i="1156" s="1"/>
  <c r="BC35" i="1156" a="1"/>
  <c r="BC35" i="1156" s="1"/>
  <c r="BB35" i="1156" a="1"/>
  <c r="BB35" i="1156" s="1"/>
  <c r="BA35" i="1156" a="1"/>
  <c r="BA35" i="1156" s="1"/>
  <c r="AZ35" i="1156" a="1"/>
  <c r="AZ35" i="1156" s="1"/>
  <c r="AY35" i="1156" a="1"/>
  <c r="AY35" i="1156" s="1"/>
  <c r="AX35" i="1156" a="1"/>
  <c r="AX35" i="1156" s="1"/>
  <c r="AW35" i="1156" a="1"/>
  <c r="AW35" i="1156" s="1"/>
  <c r="AV35" i="1156" a="1"/>
  <c r="AV35" i="1156" s="1"/>
  <c r="AU35" i="1156" a="1"/>
  <c r="AU35" i="1156" s="1"/>
  <c r="AT35" i="1156" a="1"/>
  <c r="AT35" i="1156" s="1"/>
  <c r="AS35" i="1156" a="1"/>
  <c r="AS35" i="1156" s="1"/>
  <c r="AR35" i="1156" a="1"/>
  <c r="AR35" i="1156" s="1"/>
  <c r="AQ35" i="1156" a="1"/>
  <c r="AQ35" i="1156" s="1"/>
  <c r="AP35" i="1156" a="1"/>
  <c r="AP35" i="1156" s="1"/>
  <c r="AO35" i="1156" a="1"/>
  <c r="AO35" i="1156" s="1"/>
  <c r="AN35" i="1156" a="1"/>
  <c r="AN35" i="1156" s="1"/>
  <c r="AM35" i="1156" a="1"/>
  <c r="AM35" i="1156" s="1"/>
  <c r="AL35" i="1156" a="1"/>
  <c r="AL35" i="1156" s="1"/>
  <c r="AK35" i="1156" a="1"/>
  <c r="AK35" i="1156" s="1"/>
  <c r="AJ35" i="1156" a="1"/>
  <c r="AJ35" i="1156" s="1"/>
  <c r="AI35" i="1156" a="1"/>
  <c r="AI35" i="1156" s="1"/>
  <c r="AH35" i="1156" a="1"/>
  <c r="AH35" i="1156" s="1"/>
  <c r="AG35" i="1156" a="1"/>
  <c r="AG35" i="1156" s="1"/>
  <c r="AF35" i="1156" a="1"/>
  <c r="AF35" i="1156" s="1"/>
  <c r="AE35" i="1156" a="1"/>
  <c r="AE35" i="1156" s="1"/>
  <c r="AD35" i="1156" a="1"/>
  <c r="AD35" i="1156" s="1"/>
  <c r="AC35" i="1156" a="1"/>
  <c r="AC35" i="1156" s="1"/>
  <c r="AB35" i="1156" a="1"/>
  <c r="AB35" i="1156" s="1"/>
  <c r="AA35" i="1156" a="1"/>
  <c r="AA35" i="1156" s="1"/>
  <c r="Z35" i="1156" a="1"/>
  <c r="Z35" i="1156" s="1"/>
  <c r="Y35" i="1156" a="1"/>
  <c r="Y35" i="1156" s="1"/>
  <c r="X35" i="1156" a="1"/>
  <c r="X35" i="1156" s="1"/>
  <c r="W35" i="1156" a="1"/>
  <c r="W35" i="1156" s="1"/>
  <c r="V35" i="1156" a="1"/>
  <c r="V35" i="1156" s="1"/>
  <c r="U35" i="1156" a="1"/>
  <c r="U35" i="1156" s="1"/>
  <c r="T35" i="1156" a="1"/>
  <c r="T35" i="1156" s="1"/>
  <c r="S35" i="1156" a="1"/>
  <c r="S35" i="1156" s="1"/>
  <c r="E35" i="1156"/>
  <c r="DL34" i="1156" a="1"/>
  <c r="DL34" i="1156" s="1"/>
  <c r="DK34" i="1156" a="1"/>
  <c r="DK34" i="1156" s="1"/>
  <c r="DJ34" i="1156" a="1"/>
  <c r="DJ34" i="1156" s="1"/>
  <c r="DI34" i="1156" a="1"/>
  <c r="DI34" i="1156" s="1"/>
  <c r="DH34" i="1156" a="1"/>
  <c r="DH34" i="1156" s="1"/>
  <c r="DG34" i="1156" a="1"/>
  <c r="DG34" i="1156" s="1"/>
  <c r="DF34" i="1156" a="1"/>
  <c r="DF34" i="1156" s="1"/>
  <c r="DE34" i="1156" a="1"/>
  <c r="DE34" i="1156" s="1"/>
  <c r="DD34" i="1156" a="1"/>
  <c r="DD34" i="1156" s="1"/>
  <c r="DC34" i="1156" a="1"/>
  <c r="DC34" i="1156" s="1"/>
  <c r="DB34" i="1156" a="1"/>
  <c r="DB34" i="1156" s="1"/>
  <c r="DA34" i="1156" a="1"/>
  <c r="DA34" i="1156" s="1"/>
  <c r="CZ34" i="1156" a="1"/>
  <c r="CZ34" i="1156" s="1"/>
  <c r="CY34" i="1156" a="1"/>
  <c r="CY34" i="1156" s="1"/>
  <c r="CX34" i="1156" a="1"/>
  <c r="CX34" i="1156" s="1"/>
  <c r="CW34" i="1156" a="1"/>
  <c r="CW34" i="1156" s="1"/>
  <c r="CV34" i="1156" a="1"/>
  <c r="CV34" i="1156" s="1"/>
  <c r="CU34" i="1156" a="1"/>
  <c r="CU34" i="1156" s="1"/>
  <c r="CT34" i="1156" a="1"/>
  <c r="CT34" i="1156" s="1"/>
  <c r="CS34" i="1156" a="1"/>
  <c r="CS34" i="1156" s="1"/>
  <c r="CR34" i="1156" a="1"/>
  <c r="CR34" i="1156" s="1"/>
  <c r="CQ34" i="1156" a="1"/>
  <c r="CQ34" i="1156" s="1"/>
  <c r="CP34" i="1156" a="1"/>
  <c r="CP34" i="1156" s="1"/>
  <c r="CO34" i="1156" a="1"/>
  <c r="CO34" i="1156" s="1"/>
  <c r="CN34" i="1156" a="1"/>
  <c r="CN34" i="1156" s="1"/>
  <c r="CM34" i="1156" a="1"/>
  <c r="CM34" i="1156" s="1"/>
  <c r="CL34" i="1156" a="1"/>
  <c r="CL34" i="1156" s="1"/>
  <c r="CK34" i="1156" a="1"/>
  <c r="CK34" i="1156" s="1"/>
  <c r="CJ34" i="1156" a="1"/>
  <c r="CJ34" i="1156" s="1"/>
  <c r="CI34" i="1156" a="1"/>
  <c r="CI34" i="1156" s="1"/>
  <c r="CH34" i="1156" a="1"/>
  <c r="CH34" i="1156" s="1"/>
  <c r="CG34" i="1156" a="1"/>
  <c r="CG34" i="1156" s="1"/>
  <c r="CF34" i="1156" a="1"/>
  <c r="CF34" i="1156" s="1"/>
  <c r="CE34" i="1156" a="1"/>
  <c r="CE34" i="1156" s="1"/>
  <c r="CD34" i="1156" a="1"/>
  <c r="CD34" i="1156" s="1"/>
  <c r="CC34" i="1156" a="1"/>
  <c r="CC34" i="1156" s="1"/>
  <c r="CB34" i="1156" a="1"/>
  <c r="CB34" i="1156" s="1"/>
  <c r="CA34" i="1156" a="1"/>
  <c r="CA34" i="1156" s="1"/>
  <c r="BZ34" i="1156" a="1"/>
  <c r="BZ34" i="1156" s="1"/>
  <c r="BY34" i="1156" a="1"/>
  <c r="BY34" i="1156" s="1"/>
  <c r="BX34" i="1156" a="1"/>
  <c r="BX34" i="1156" s="1"/>
  <c r="BW34" i="1156" a="1"/>
  <c r="BW34" i="1156" s="1"/>
  <c r="BV34" i="1156" a="1"/>
  <c r="BV34" i="1156" s="1"/>
  <c r="BU34" i="1156" a="1"/>
  <c r="BU34" i="1156" s="1"/>
  <c r="BT34" i="1156" a="1"/>
  <c r="BT34" i="1156" s="1"/>
  <c r="BS34" i="1156" a="1"/>
  <c r="BS34" i="1156" s="1"/>
  <c r="BR34" i="1156" a="1"/>
  <c r="BR34" i="1156" s="1"/>
  <c r="BQ34" i="1156" a="1"/>
  <c r="BQ34" i="1156" s="1"/>
  <c r="BP34" i="1156" a="1"/>
  <c r="BP34" i="1156" s="1"/>
  <c r="BO34" i="1156" a="1"/>
  <c r="BO34" i="1156" s="1"/>
  <c r="BN34" i="1156" a="1"/>
  <c r="BN34" i="1156" s="1"/>
  <c r="BM34" i="1156" a="1"/>
  <c r="BM34" i="1156" s="1"/>
  <c r="BL34" i="1156" a="1"/>
  <c r="BL34" i="1156" s="1"/>
  <c r="BK34" i="1156" a="1"/>
  <c r="BK34" i="1156" s="1"/>
  <c r="BJ34" i="1156" a="1"/>
  <c r="BJ34" i="1156" s="1"/>
  <c r="BI34" i="1156" a="1"/>
  <c r="BI34" i="1156" s="1"/>
  <c r="BH34" i="1156" a="1"/>
  <c r="BH34" i="1156" s="1"/>
  <c r="BG34" i="1156" a="1"/>
  <c r="BG34" i="1156" s="1"/>
  <c r="BF34" i="1156" a="1"/>
  <c r="BF34" i="1156" s="1"/>
  <c r="BE34" i="1156" a="1"/>
  <c r="BE34" i="1156" s="1"/>
  <c r="BD34" i="1156" a="1"/>
  <c r="BD34" i="1156" s="1"/>
  <c r="BC34" i="1156" a="1"/>
  <c r="BC34" i="1156" s="1"/>
  <c r="BB34" i="1156" a="1"/>
  <c r="BB34" i="1156" s="1"/>
  <c r="BA34" i="1156" a="1"/>
  <c r="BA34" i="1156" s="1"/>
  <c r="AZ34" i="1156" a="1"/>
  <c r="AZ34" i="1156" s="1"/>
  <c r="AY34" i="1156" a="1"/>
  <c r="AY34" i="1156" s="1"/>
  <c r="AX34" i="1156" a="1"/>
  <c r="AX34" i="1156" s="1"/>
  <c r="AW34" i="1156" a="1"/>
  <c r="AW34" i="1156" s="1"/>
  <c r="AV34" i="1156" a="1"/>
  <c r="AV34" i="1156" s="1"/>
  <c r="AU34" i="1156" a="1"/>
  <c r="AU34" i="1156" s="1"/>
  <c r="AT34" i="1156" a="1"/>
  <c r="AT34" i="1156" s="1"/>
  <c r="AS34" i="1156" a="1"/>
  <c r="AS34" i="1156" s="1"/>
  <c r="AR34" i="1156" a="1"/>
  <c r="AR34" i="1156" s="1"/>
  <c r="AQ34" i="1156" a="1"/>
  <c r="AQ34" i="1156" s="1"/>
  <c r="AP34" i="1156" a="1"/>
  <c r="AP34" i="1156" s="1"/>
  <c r="AO34" i="1156" a="1"/>
  <c r="AO34" i="1156" s="1"/>
  <c r="AN34" i="1156" a="1"/>
  <c r="AN34" i="1156" s="1"/>
  <c r="AM34" i="1156" a="1"/>
  <c r="AM34" i="1156" s="1"/>
  <c r="AL34" i="1156" a="1"/>
  <c r="AL34" i="1156" s="1"/>
  <c r="AK34" i="1156" a="1"/>
  <c r="AK34" i="1156" s="1"/>
  <c r="AJ34" i="1156" a="1"/>
  <c r="AJ34" i="1156" s="1"/>
  <c r="AI34" i="1156" a="1"/>
  <c r="AI34" i="1156" s="1"/>
  <c r="AH34" i="1156" a="1"/>
  <c r="AH34" i="1156" s="1"/>
  <c r="AG34" i="1156" a="1"/>
  <c r="AG34" i="1156" s="1"/>
  <c r="AF34" i="1156" a="1"/>
  <c r="AF34" i="1156" s="1"/>
  <c r="AE34" i="1156" a="1"/>
  <c r="AE34" i="1156" s="1"/>
  <c r="AD34" i="1156" a="1"/>
  <c r="AD34" i="1156" s="1"/>
  <c r="AC34" i="1156" a="1"/>
  <c r="AC34" i="1156" s="1"/>
  <c r="AB34" i="1156" a="1"/>
  <c r="AB34" i="1156" s="1"/>
  <c r="AA34" i="1156" a="1"/>
  <c r="AA34" i="1156" s="1"/>
  <c r="Z34" i="1156" a="1"/>
  <c r="Z34" i="1156" s="1"/>
  <c r="Y34" i="1156" a="1"/>
  <c r="Y34" i="1156" s="1"/>
  <c r="X34" i="1156" a="1"/>
  <c r="X34" i="1156" s="1"/>
  <c r="W34" i="1156" a="1"/>
  <c r="W34" i="1156" s="1"/>
  <c r="V34" i="1156" a="1"/>
  <c r="V34" i="1156" s="1"/>
  <c r="U34" i="1156" a="1"/>
  <c r="U34" i="1156" s="1"/>
  <c r="T34" i="1156" a="1"/>
  <c r="T34" i="1156" s="1"/>
  <c r="S34" i="1156" a="1"/>
  <c r="S34" i="1156" s="1"/>
  <c r="E34" i="1156"/>
  <c r="DL33" i="1156" a="1"/>
  <c r="DL33" i="1156" s="1"/>
  <c r="DK33" i="1156" a="1"/>
  <c r="DK33" i="1156" s="1"/>
  <c r="DJ33" i="1156" a="1"/>
  <c r="DJ33" i="1156" s="1"/>
  <c r="DI33" i="1156" a="1"/>
  <c r="DI33" i="1156" s="1"/>
  <c r="DH33" i="1156" a="1"/>
  <c r="DH33" i="1156" s="1"/>
  <c r="DG33" i="1156" a="1"/>
  <c r="DG33" i="1156" s="1"/>
  <c r="DF33" i="1156" a="1"/>
  <c r="DF33" i="1156" s="1"/>
  <c r="DE33" i="1156" a="1"/>
  <c r="DE33" i="1156" s="1"/>
  <c r="DD33" i="1156" a="1"/>
  <c r="DD33" i="1156" s="1"/>
  <c r="DC33" i="1156" a="1"/>
  <c r="DC33" i="1156" s="1"/>
  <c r="DB33" i="1156" a="1"/>
  <c r="DB33" i="1156" s="1"/>
  <c r="DA33" i="1156" a="1"/>
  <c r="DA33" i="1156" s="1"/>
  <c r="CZ33" i="1156" a="1"/>
  <c r="CZ33" i="1156" s="1"/>
  <c r="CY33" i="1156" a="1"/>
  <c r="CY33" i="1156" s="1"/>
  <c r="CX33" i="1156" a="1"/>
  <c r="CX33" i="1156" s="1"/>
  <c r="CW33" i="1156" a="1"/>
  <c r="CW33" i="1156" s="1"/>
  <c r="CV33" i="1156" a="1"/>
  <c r="CV33" i="1156" s="1"/>
  <c r="CU33" i="1156" a="1"/>
  <c r="CU33" i="1156" s="1"/>
  <c r="CT33" i="1156" a="1"/>
  <c r="CT33" i="1156" s="1"/>
  <c r="CS33" i="1156" a="1"/>
  <c r="CS33" i="1156" s="1"/>
  <c r="CR33" i="1156" a="1"/>
  <c r="CR33" i="1156" s="1"/>
  <c r="CQ33" i="1156" a="1"/>
  <c r="CQ33" i="1156" s="1"/>
  <c r="CP33" i="1156" a="1"/>
  <c r="CP33" i="1156" s="1"/>
  <c r="CO33" i="1156" a="1"/>
  <c r="CO33" i="1156" s="1"/>
  <c r="CN33" i="1156" a="1"/>
  <c r="CN33" i="1156" s="1"/>
  <c r="CM33" i="1156" a="1"/>
  <c r="CM33" i="1156" s="1"/>
  <c r="CL33" i="1156" a="1"/>
  <c r="CL33" i="1156" s="1"/>
  <c r="CK33" i="1156" a="1"/>
  <c r="CK33" i="1156" s="1"/>
  <c r="CJ33" i="1156" a="1"/>
  <c r="CJ33" i="1156" s="1"/>
  <c r="CI33" i="1156" a="1"/>
  <c r="CI33" i="1156" s="1"/>
  <c r="CH33" i="1156" a="1"/>
  <c r="CH33" i="1156" s="1"/>
  <c r="CG33" i="1156" a="1"/>
  <c r="CG33" i="1156" s="1"/>
  <c r="CF33" i="1156" a="1"/>
  <c r="CF33" i="1156" s="1"/>
  <c r="CE33" i="1156" a="1"/>
  <c r="CE33" i="1156" s="1"/>
  <c r="CD33" i="1156" a="1"/>
  <c r="CD33" i="1156" s="1"/>
  <c r="CC33" i="1156" a="1"/>
  <c r="CC33" i="1156" s="1"/>
  <c r="CB33" i="1156" a="1"/>
  <c r="CB33" i="1156" s="1"/>
  <c r="CA33" i="1156" a="1"/>
  <c r="CA33" i="1156" s="1"/>
  <c r="BZ33" i="1156" a="1"/>
  <c r="BZ33" i="1156" s="1"/>
  <c r="BY33" i="1156" a="1"/>
  <c r="BY33" i="1156" s="1"/>
  <c r="BX33" i="1156" a="1"/>
  <c r="BX33" i="1156" s="1"/>
  <c r="BW33" i="1156" a="1"/>
  <c r="BW33" i="1156" s="1"/>
  <c r="BV33" i="1156" a="1"/>
  <c r="BV33" i="1156" s="1"/>
  <c r="BU33" i="1156" a="1"/>
  <c r="BU33" i="1156" s="1"/>
  <c r="BT33" i="1156" a="1"/>
  <c r="BT33" i="1156" s="1"/>
  <c r="BS33" i="1156" a="1"/>
  <c r="BS33" i="1156" s="1"/>
  <c r="BR33" i="1156" a="1"/>
  <c r="BR33" i="1156" s="1"/>
  <c r="BQ33" i="1156" a="1"/>
  <c r="BQ33" i="1156" s="1"/>
  <c r="BP33" i="1156" a="1"/>
  <c r="BP33" i="1156" s="1"/>
  <c r="BO33" i="1156" a="1"/>
  <c r="BO33" i="1156" s="1"/>
  <c r="BN33" i="1156" a="1"/>
  <c r="BN33" i="1156" s="1"/>
  <c r="BM33" i="1156" a="1"/>
  <c r="BM33" i="1156" s="1"/>
  <c r="BL33" i="1156" a="1"/>
  <c r="BL33" i="1156" s="1"/>
  <c r="BK33" i="1156" a="1"/>
  <c r="BK33" i="1156" s="1"/>
  <c r="BJ33" i="1156" a="1"/>
  <c r="BJ33" i="1156" s="1"/>
  <c r="BI33" i="1156" a="1"/>
  <c r="BI33" i="1156" s="1"/>
  <c r="BH33" i="1156" a="1"/>
  <c r="BH33" i="1156" s="1"/>
  <c r="BG33" i="1156" a="1"/>
  <c r="BG33" i="1156" s="1"/>
  <c r="BF33" i="1156" a="1"/>
  <c r="BF33" i="1156" s="1"/>
  <c r="BE33" i="1156" a="1"/>
  <c r="BE33" i="1156" s="1"/>
  <c r="BD33" i="1156" a="1"/>
  <c r="BD33" i="1156" s="1"/>
  <c r="BC33" i="1156" a="1"/>
  <c r="BC33" i="1156" s="1"/>
  <c r="BB33" i="1156" a="1"/>
  <c r="BB33" i="1156" s="1"/>
  <c r="BA33" i="1156" a="1"/>
  <c r="BA33" i="1156" s="1"/>
  <c r="AZ33" i="1156" a="1"/>
  <c r="AZ33" i="1156" s="1"/>
  <c r="AY33" i="1156" a="1"/>
  <c r="AY33" i="1156" s="1"/>
  <c r="AX33" i="1156" a="1"/>
  <c r="AX33" i="1156" s="1"/>
  <c r="AW33" i="1156" a="1"/>
  <c r="AW33" i="1156" s="1"/>
  <c r="AV33" i="1156" a="1"/>
  <c r="AV33" i="1156" s="1"/>
  <c r="AU33" i="1156" a="1"/>
  <c r="AU33" i="1156" s="1"/>
  <c r="AT33" i="1156" a="1"/>
  <c r="AT33" i="1156" s="1"/>
  <c r="AS33" i="1156" a="1"/>
  <c r="AS33" i="1156" s="1"/>
  <c r="AR33" i="1156" a="1"/>
  <c r="AR33" i="1156" s="1"/>
  <c r="AQ33" i="1156" a="1"/>
  <c r="AQ33" i="1156" s="1"/>
  <c r="AP33" i="1156" a="1"/>
  <c r="AP33" i="1156" s="1"/>
  <c r="AO33" i="1156" a="1"/>
  <c r="AO33" i="1156" s="1"/>
  <c r="AN33" i="1156" a="1"/>
  <c r="AN33" i="1156" s="1"/>
  <c r="AM33" i="1156" a="1"/>
  <c r="AM33" i="1156" s="1"/>
  <c r="AL33" i="1156" a="1"/>
  <c r="AL33" i="1156" s="1"/>
  <c r="AK33" i="1156" a="1"/>
  <c r="AK33" i="1156" s="1"/>
  <c r="AJ33" i="1156" a="1"/>
  <c r="AJ33" i="1156" s="1"/>
  <c r="AI33" i="1156" a="1"/>
  <c r="AI33" i="1156" s="1"/>
  <c r="AH33" i="1156" a="1"/>
  <c r="AH33" i="1156" s="1"/>
  <c r="AG33" i="1156" a="1"/>
  <c r="AG33" i="1156" s="1"/>
  <c r="AF33" i="1156" a="1"/>
  <c r="AF33" i="1156" s="1"/>
  <c r="AE33" i="1156" a="1"/>
  <c r="AE33" i="1156" s="1"/>
  <c r="AD33" i="1156" a="1"/>
  <c r="AD33" i="1156" s="1"/>
  <c r="AC33" i="1156" a="1"/>
  <c r="AC33" i="1156" s="1"/>
  <c r="AB33" i="1156" a="1"/>
  <c r="AB33" i="1156" s="1"/>
  <c r="AA33" i="1156" a="1"/>
  <c r="AA33" i="1156" s="1"/>
  <c r="Z33" i="1156" a="1"/>
  <c r="Z33" i="1156" s="1"/>
  <c r="Y33" i="1156" a="1"/>
  <c r="Y33" i="1156" s="1"/>
  <c r="X33" i="1156" a="1"/>
  <c r="X33" i="1156" s="1"/>
  <c r="W33" i="1156" a="1"/>
  <c r="W33" i="1156" s="1"/>
  <c r="V33" i="1156" a="1"/>
  <c r="V33" i="1156" s="1"/>
  <c r="U33" i="1156" a="1"/>
  <c r="U33" i="1156" s="1"/>
  <c r="T33" i="1156" a="1"/>
  <c r="T33" i="1156" s="1"/>
  <c r="S33" i="1156" a="1"/>
  <c r="S33" i="1156" s="1"/>
  <c r="E33" i="1156"/>
  <c r="E32" i="1156"/>
  <c r="E31" i="1156"/>
  <c r="E30" i="1156"/>
  <c r="E29" i="1156"/>
  <c r="E28" i="1156"/>
  <c r="E27" i="1156"/>
  <c r="E26" i="1156"/>
  <c r="E25" i="1156"/>
  <c r="DL24" i="1156"/>
  <c r="DL82" i="1156" s="1"/>
  <c r="DK24" i="1156"/>
  <c r="DK82" i="1156" s="1"/>
  <c r="DJ24" i="1156"/>
  <c r="DJ82" i="1156" s="1"/>
  <c r="DI24" i="1156"/>
  <c r="DI82" i="1156" s="1"/>
  <c r="DH24" i="1156"/>
  <c r="DH82" i="1156" s="1"/>
  <c r="DG24" i="1156"/>
  <c r="DG82" i="1156" s="1"/>
  <c r="DF24" i="1156"/>
  <c r="DF82" i="1156" s="1"/>
  <c r="DE24" i="1156"/>
  <c r="DE82" i="1156" s="1"/>
  <c r="DD24" i="1156"/>
  <c r="DD82" i="1156" s="1"/>
  <c r="DC24" i="1156"/>
  <c r="DC82" i="1156" s="1"/>
  <c r="DB24" i="1156"/>
  <c r="DB82" i="1156" s="1"/>
  <c r="DA24" i="1156"/>
  <c r="DA82" i="1156" s="1"/>
  <c r="CZ24" i="1156"/>
  <c r="CZ82" i="1156" s="1"/>
  <c r="CY24" i="1156"/>
  <c r="CY82" i="1156" s="1"/>
  <c r="CX24" i="1156"/>
  <c r="CX82" i="1156" s="1"/>
  <c r="CW24" i="1156"/>
  <c r="CW82" i="1156" s="1"/>
  <c r="CV24" i="1156"/>
  <c r="CV82" i="1156" s="1"/>
  <c r="CU24" i="1156"/>
  <c r="CU82" i="1156" s="1"/>
  <c r="CT24" i="1156"/>
  <c r="CT82" i="1156" s="1"/>
  <c r="CS24" i="1156"/>
  <c r="CS82" i="1156" s="1"/>
  <c r="CR24" i="1156"/>
  <c r="CR82" i="1156" s="1"/>
  <c r="CQ24" i="1156"/>
  <c r="CQ82" i="1156" s="1"/>
  <c r="CP24" i="1156"/>
  <c r="CP82" i="1156" s="1"/>
  <c r="CO24" i="1156"/>
  <c r="CO82" i="1156" s="1"/>
  <c r="CN24" i="1156"/>
  <c r="CM24" i="1156"/>
  <c r="CM82" i="1156" s="1"/>
  <c r="CL24" i="1156"/>
  <c r="CL82" i="1156" s="1"/>
  <c r="CK24" i="1156"/>
  <c r="CK82" i="1156" s="1"/>
  <c r="CJ24" i="1156"/>
  <c r="CJ82" i="1156" s="1"/>
  <c r="CI24" i="1156"/>
  <c r="CI82" i="1156" s="1"/>
  <c r="CH24" i="1156"/>
  <c r="CH82" i="1156" s="1"/>
  <c r="CG24" i="1156"/>
  <c r="CG82" i="1156" s="1"/>
  <c r="CF24" i="1156"/>
  <c r="CF82" i="1156" s="1"/>
  <c r="CE24" i="1156"/>
  <c r="CE82" i="1156" s="1"/>
  <c r="CD24" i="1156"/>
  <c r="CD82" i="1156" s="1"/>
  <c r="CC24" i="1156"/>
  <c r="CC82" i="1156" s="1"/>
  <c r="CB24" i="1156"/>
  <c r="CB82" i="1156" s="1"/>
  <c r="CA24" i="1156"/>
  <c r="CA82" i="1156" s="1"/>
  <c r="BZ24" i="1156"/>
  <c r="BZ82" i="1156" s="1"/>
  <c r="BY24" i="1156"/>
  <c r="BY82" i="1156" s="1"/>
  <c r="BX24" i="1156"/>
  <c r="BX82" i="1156" s="1"/>
  <c r="BW24" i="1156"/>
  <c r="BW82" i="1156" s="1"/>
  <c r="BV24" i="1156"/>
  <c r="BV82" i="1156" s="1"/>
  <c r="BU24" i="1156"/>
  <c r="BU82" i="1156" s="1"/>
  <c r="BT24" i="1156"/>
  <c r="BT82" i="1156" s="1"/>
  <c r="BS24" i="1156"/>
  <c r="BS82" i="1156" s="1"/>
  <c r="BR24" i="1156"/>
  <c r="BR82" i="1156" s="1"/>
  <c r="BQ24" i="1156"/>
  <c r="BQ82" i="1156" s="1"/>
  <c r="BP24" i="1156"/>
  <c r="BP82" i="1156" s="1"/>
  <c r="BO24" i="1156"/>
  <c r="BO82" i="1156" s="1"/>
  <c r="BN24" i="1156"/>
  <c r="BN82" i="1156" s="1"/>
  <c r="BM24" i="1156"/>
  <c r="BM82" i="1156" s="1"/>
  <c r="BL24" i="1156"/>
  <c r="BL82" i="1156" s="1"/>
  <c r="BK24" i="1156"/>
  <c r="BK82" i="1156" s="1"/>
  <c r="BJ24" i="1156"/>
  <c r="BJ82" i="1156" s="1"/>
  <c r="BI24" i="1156"/>
  <c r="BI82" i="1156" s="1"/>
  <c r="BH24" i="1156"/>
  <c r="BH82" i="1156" s="1"/>
  <c r="BG24" i="1156"/>
  <c r="BG82" i="1156" s="1"/>
  <c r="BF24" i="1156"/>
  <c r="BF82" i="1156" s="1"/>
  <c r="BE24" i="1156"/>
  <c r="BE82" i="1156" s="1"/>
  <c r="BD24" i="1156"/>
  <c r="BD82" i="1156" s="1"/>
  <c r="BC24" i="1156"/>
  <c r="BC82" i="1156" s="1"/>
  <c r="BB24" i="1156"/>
  <c r="BB82" i="1156" s="1"/>
  <c r="BA24" i="1156"/>
  <c r="BA82" i="1156" s="1"/>
  <c r="AZ24" i="1156"/>
  <c r="AZ82" i="1156" s="1"/>
  <c r="AY24" i="1156"/>
  <c r="AY82" i="1156" s="1"/>
  <c r="AX24" i="1156"/>
  <c r="AX82" i="1156" s="1"/>
  <c r="AW24" i="1156"/>
  <c r="AW82" i="1156" s="1"/>
  <c r="AV24" i="1156"/>
  <c r="AV82" i="1156" s="1"/>
  <c r="AU24" i="1156"/>
  <c r="AU82" i="1156" s="1"/>
  <c r="AT24" i="1156"/>
  <c r="AT82" i="1156" s="1"/>
  <c r="AS24" i="1156"/>
  <c r="AS82" i="1156" s="1"/>
  <c r="AR24" i="1156"/>
  <c r="AR82" i="1156" s="1"/>
  <c r="AQ24" i="1156"/>
  <c r="AQ82" i="1156" s="1"/>
  <c r="AP24" i="1156"/>
  <c r="AP82" i="1156" s="1"/>
  <c r="AO24" i="1156"/>
  <c r="AO82" i="1156" s="1"/>
  <c r="AN24" i="1156"/>
  <c r="AN82" i="1156" s="1"/>
  <c r="AM24" i="1156"/>
  <c r="AM82" i="1156" s="1"/>
  <c r="AL24" i="1156"/>
  <c r="AL82" i="1156" s="1"/>
  <c r="AK24" i="1156"/>
  <c r="AK82" i="1156" s="1"/>
  <c r="AJ24" i="1156"/>
  <c r="AJ82" i="1156" s="1"/>
  <c r="AI24" i="1156"/>
  <c r="AI82" i="1156" s="1"/>
  <c r="AH24" i="1156"/>
  <c r="AH82" i="1156" s="1"/>
  <c r="AG24" i="1156"/>
  <c r="AG82" i="1156" s="1"/>
  <c r="AF24" i="1156"/>
  <c r="AF82" i="1156" s="1"/>
  <c r="AE24" i="1156"/>
  <c r="AE82" i="1156" s="1"/>
  <c r="AD24" i="1156"/>
  <c r="AD82" i="1156" s="1"/>
  <c r="AC24" i="1156"/>
  <c r="AC82" i="1156" s="1"/>
  <c r="AB24" i="1156"/>
  <c r="AB82" i="1156" s="1"/>
  <c r="AA24" i="1156"/>
  <c r="AA82" i="1156" s="1"/>
  <c r="Z24" i="1156"/>
  <c r="Z82" i="1156" s="1"/>
  <c r="Y24" i="1156"/>
  <c r="Y82" i="1156" s="1"/>
  <c r="X24" i="1156"/>
  <c r="X82" i="1156" s="1"/>
  <c r="W24" i="1156"/>
  <c r="W82" i="1156" s="1"/>
  <c r="V24" i="1156"/>
  <c r="V82" i="1156" s="1"/>
  <c r="U24" i="1156"/>
  <c r="U82" i="1156" s="1"/>
  <c r="T24" i="1156"/>
  <c r="T82" i="1156" s="1"/>
  <c r="S24" i="1156"/>
  <c r="S82" i="1156" s="1"/>
  <c r="E24" i="1156"/>
  <c r="E23" i="1156"/>
  <c r="G22" i="1156"/>
  <c r="E22" i="1156"/>
  <c r="G21" i="1156"/>
  <c r="E21" i="1156"/>
  <c r="CN20" i="1156"/>
  <c r="E20" i="1156"/>
  <c r="B20" i="1156"/>
  <c r="E19" i="1156"/>
  <c r="B19" i="1156"/>
  <c r="G18" i="1156"/>
  <c r="E18" i="1156"/>
  <c r="B18" i="1156" s="1"/>
  <c r="DL17" i="1156" a="1"/>
  <c r="DL17" i="1156" s="1"/>
  <c r="DK17" i="1156" a="1"/>
  <c r="DK17" i="1156" s="1"/>
  <c r="DJ17" i="1156" a="1"/>
  <c r="DJ17" i="1156" s="1"/>
  <c r="DI17" i="1156" a="1"/>
  <c r="DI17" i="1156" s="1"/>
  <c r="DH17" i="1156" a="1"/>
  <c r="DH17" i="1156" s="1"/>
  <c r="DG17" i="1156" a="1"/>
  <c r="DG17" i="1156" s="1"/>
  <c r="DF17" i="1156" a="1"/>
  <c r="DF17" i="1156" s="1"/>
  <c r="DE17" i="1156" a="1"/>
  <c r="DE17" i="1156" s="1"/>
  <c r="DD17" i="1156" a="1"/>
  <c r="DD17" i="1156" s="1"/>
  <c r="DC17" i="1156" a="1"/>
  <c r="DC17" i="1156" s="1"/>
  <c r="DB17" i="1156" a="1"/>
  <c r="DB17" i="1156" s="1"/>
  <c r="DA17" i="1156" a="1"/>
  <c r="DA17" i="1156" s="1"/>
  <c r="CZ17" i="1156" a="1"/>
  <c r="CZ17" i="1156" s="1"/>
  <c r="CY17" i="1156" a="1"/>
  <c r="CY17" i="1156" s="1"/>
  <c r="CX17" i="1156" a="1"/>
  <c r="CX17" i="1156" s="1"/>
  <c r="CW17" i="1156" a="1"/>
  <c r="CW17" i="1156" s="1"/>
  <c r="CV17" i="1156" a="1"/>
  <c r="CV17" i="1156" s="1"/>
  <c r="CU17" i="1156" a="1"/>
  <c r="CU17" i="1156" s="1"/>
  <c r="CT17" i="1156" a="1"/>
  <c r="CT17" i="1156" s="1"/>
  <c r="CS17" i="1156" a="1"/>
  <c r="CS17" i="1156" s="1"/>
  <c r="CR17" i="1156" a="1"/>
  <c r="CR17" i="1156" s="1"/>
  <c r="CQ17" i="1156" a="1"/>
  <c r="CQ17" i="1156" s="1"/>
  <c r="CP17" i="1156" a="1"/>
  <c r="CP17" i="1156" s="1"/>
  <c r="CO17" i="1156" a="1"/>
  <c r="CO17" i="1156" s="1"/>
  <c r="S17" i="1156" a="1"/>
  <c r="S17" i="1156" s="1"/>
  <c r="T17" i="1156" s="1" a="1"/>
  <c r="T17" i="1156" s="1"/>
  <c r="U17" i="1156" s="1" a="1"/>
  <c r="U17" i="1156" s="1"/>
  <c r="V17" i="1156" s="1" a="1"/>
  <c r="V17" i="1156" s="1"/>
  <c r="W17" i="1156" s="1" a="1"/>
  <c r="W17" i="1156" s="1"/>
  <c r="X17" i="1156" s="1" a="1"/>
  <c r="X17" i="1156" s="1"/>
  <c r="Y17" i="1156" s="1" a="1"/>
  <c r="Y17" i="1156" s="1"/>
  <c r="Z17" i="1156" s="1" a="1"/>
  <c r="Z17" i="1156" s="1"/>
  <c r="AA17" i="1156" s="1" a="1"/>
  <c r="AA17" i="1156" s="1"/>
  <c r="AB17" i="1156" s="1" a="1"/>
  <c r="AB17" i="1156" s="1"/>
  <c r="AC17" i="1156" s="1" a="1"/>
  <c r="AC17" i="1156" s="1"/>
  <c r="AD17" i="1156" s="1" a="1"/>
  <c r="AD17" i="1156" s="1"/>
  <c r="AE17" i="1156" s="1" a="1"/>
  <c r="AE17" i="1156" s="1"/>
  <c r="AF17" i="1156" s="1" a="1"/>
  <c r="AF17" i="1156" s="1"/>
  <c r="AG17" i="1156" s="1" a="1"/>
  <c r="AG17" i="1156" s="1"/>
  <c r="AH17" i="1156" s="1" a="1"/>
  <c r="AH17" i="1156" s="1"/>
  <c r="AI17" i="1156" s="1" a="1"/>
  <c r="AI17" i="1156" s="1"/>
  <c r="AJ17" i="1156" s="1" a="1"/>
  <c r="AJ17" i="1156" s="1"/>
  <c r="AK17" i="1156" s="1" a="1"/>
  <c r="AK17" i="1156" s="1"/>
  <c r="AL17" i="1156" s="1" a="1"/>
  <c r="AL17" i="1156" s="1"/>
  <c r="AM17" i="1156" s="1" a="1"/>
  <c r="AM17" i="1156" s="1"/>
  <c r="AN17" i="1156" s="1" a="1"/>
  <c r="AN17" i="1156" s="1"/>
  <c r="AO17" i="1156" s="1" a="1"/>
  <c r="AO17" i="1156" s="1"/>
  <c r="AP17" i="1156" s="1" a="1"/>
  <c r="AP17" i="1156" s="1"/>
  <c r="AQ17" i="1156" s="1" a="1"/>
  <c r="AQ17" i="1156" s="1"/>
  <c r="AR17" i="1156" s="1" a="1"/>
  <c r="AR17" i="1156" s="1"/>
  <c r="AS17" i="1156" s="1" a="1"/>
  <c r="AS17" i="1156" s="1"/>
  <c r="AT17" i="1156" s="1" a="1"/>
  <c r="AT17" i="1156" s="1"/>
  <c r="AU17" i="1156" s="1" a="1"/>
  <c r="AU17" i="1156" s="1"/>
  <c r="AV17" i="1156" s="1" a="1"/>
  <c r="AV17" i="1156" s="1"/>
  <c r="AW17" i="1156" s="1" a="1"/>
  <c r="AW17" i="1156" s="1"/>
  <c r="AX17" i="1156" s="1" a="1"/>
  <c r="AX17" i="1156" s="1"/>
  <c r="AY17" i="1156" s="1" a="1"/>
  <c r="AY17" i="1156" s="1"/>
  <c r="AZ17" i="1156" s="1" a="1"/>
  <c r="AZ17" i="1156" s="1"/>
  <c r="BA17" i="1156" s="1" a="1"/>
  <c r="BA17" i="1156" s="1"/>
  <c r="BB17" i="1156" s="1" a="1"/>
  <c r="BB17" i="1156" s="1"/>
  <c r="BC17" i="1156" s="1" a="1"/>
  <c r="BC17" i="1156" s="1"/>
  <c r="BD17" i="1156" s="1" a="1"/>
  <c r="BD17" i="1156" s="1"/>
  <c r="BE17" i="1156" s="1" a="1"/>
  <c r="BE17" i="1156" s="1"/>
  <c r="BF17" i="1156" s="1" a="1"/>
  <c r="BF17" i="1156" s="1"/>
  <c r="BG17" i="1156" s="1" a="1"/>
  <c r="BG17" i="1156" s="1"/>
  <c r="BH17" i="1156" s="1" a="1"/>
  <c r="BH17" i="1156" s="1"/>
  <c r="BI17" i="1156" s="1" a="1"/>
  <c r="BI17" i="1156" s="1"/>
  <c r="BJ17" i="1156" s="1" a="1"/>
  <c r="BJ17" i="1156" s="1"/>
  <c r="BK17" i="1156" s="1" a="1"/>
  <c r="BK17" i="1156" s="1"/>
  <c r="BL17" i="1156" s="1" a="1"/>
  <c r="BL17" i="1156" s="1"/>
  <c r="BM17" i="1156" s="1" a="1"/>
  <c r="BM17" i="1156" s="1"/>
  <c r="BN17" i="1156" s="1" a="1"/>
  <c r="BN17" i="1156" s="1"/>
  <c r="BO17" i="1156" s="1" a="1"/>
  <c r="BO17" i="1156" s="1"/>
  <c r="BP17" i="1156" s="1" a="1"/>
  <c r="BP17" i="1156" s="1"/>
  <c r="BQ17" i="1156" s="1" a="1"/>
  <c r="BQ17" i="1156" s="1"/>
  <c r="BR17" i="1156" s="1" a="1"/>
  <c r="BR17" i="1156" s="1"/>
  <c r="BS17" i="1156" s="1" a="1"/>
  <c r="BS17" i="1156" s="1"/>
  <c r="BT17" i="1156" s="1" a="1"/>
  <c r="BT17" i="1156" s="1"/>
  <c r="BU17" i="1156" s="1" a="1"/>
  <c r="BU17" i="1156" s="1"/>
  <c r="BV17" i="1156" s="1" a="1"/>
  <c r="BV17" i="1156" s="1"/>
  <c r="BW17" i="1156" s="1" a="1"/>
  <c r="BW17" i="1156" s="1"/>
  <c r="BX17" i="1156" s="1" a="1"/>
  <c r="BX17" i="1156" s="1"/>
  <c r="BY17" i="1156" s="1" a="1"/>
  <c r="BY17" i="1156" s="1"/>
  <c r="BZ17" i="1156" s="1" a="1"/>
  <c r="BZ17" i="1156" s="1"/>
  <c r="CA17" i="1156" s="1" a="1"/>
  <c r="CA17" i="1156" s="1"/>
  <c r="CB17" i="1156" s="1" a="1"/>
  <c r="CB17" i="1156" s="1"/>
  <c r="CC17" i="1156" s="1" a="1"/>
  <c r="CC17" i="1156" s="1"/>
  <c r="CD17" i="1156" s="1" a="1"/>
  <c r="CD17" i="1156" s="1"/>
  <c r="CE17" i="1156" s="1" a="1"/>
  <c r="CE17" i="1156" s="1"/>
  <c r="CF17" i="1156" s="1" a="1"/>
  <c r="CF17" i="1156" s="1"/>
  <c r="CG17" i="1156" s="1" a="1"/>
  <c r="CG17" i="1156" s="1"/>
  <c r="CH17" i="1156" s="1" a="1"/>
  <c r="CH17" i="1156" s="1"/>
  <c r="CI17" i="1156" s="1" a="1"/>
  <c r="CI17" i="1156" s="1"/>
  <c r="CJ17" i="1156" s="1" a="1"/>
  <c r="CJ17" i="1156" s="1"/>
  <c r="CK17" i="1156" s="1" a="1"/>
  <c r="CK17" i="1156" s="1"/>
  <c r="CL17" i="1156" s="1" a="1"/>
  <c r="CL17" i="1156" s="1"/>
  <c r="E17" i="1156"/>
  <c r="B17" i="1156"/>
  <c r="DL16" i="1156" a="1"/>
  <c r="DL16" i="1156" s="1"/>
  <c r="DK16" i="1156" a="1"/>
  <c r="DK16" i="1156" s="1"/>
  <c r="DJ16" i="1156" a="1"/>
  <c r="DJ16" i="1156" s="1"/>
  <c r="DI16" i="1156" a="1"/>
  <c r="DI16" i="1156" s="1"/>
  <c r="DH16" i="1156" a="1"/>
  <c r="DH16" i="1156" s="1"/>
  <c r="DG16" i="1156" a="1"/>
  <c r="DG16" i="1156" s="1"/>
  <c r="DF16" i="1156" a="1"/>
  <c r="DF16" i="1156" s="1"/>
  <c r="DE16" i="1156" a="1"/>
  <c r="DE16" i="1156" s="1"/>
  <c r="DD16" i="1156" a="1"/>
  <c r="DD16" i="1156" s="1"/>
  <c r="DC16" i="1156" a="1"/>
  <c r="DC16" i="1156" s="1"/>
  <c r="DB16" i="1156" a="1"/>
  <c r="DB16" i="1156" s="1"/>
  <c r="DA16" i="1156" a="1"/>
  <c r="DA16" i="1156" s="1"/>
  <c r="CZ16" i="1156" a="1"/>
  <c r="CZ16" i="1156" s="1"/>
  <c r="CY16" i="1156" a="1"/>
  <c r="CY16" i="1156" s="1"/>
  <c r="CX16" i="1156" a="1"/>
  <c r="CX16" i="1156" s="1"/>
  <c r="CW16" i="1156" a="1"/>
  <c r="CW16" i="1156" s="1"/>
  <c r="CV16" i="1156" a="1"/>
  <c r="CV16" i="1156" s="1"/>
  <c r="CU16" i="1156" a="1"/>
  <c r="CU16" i="1156" s="1"/>
  <c r="CT16" i="1156" a="1"/>
  <c r="CT16" i="1156" s="1"/>
  <c r="CS16" i="1156" a="1"/>
  <c r="CS16" i="1156" s="1"/>
  <c r="CR16" i="1156" a="1"/>
  <c r="CR16" i="1156" s="1"/>
  <c r="CQ16" i="1156" a="1"/>
  <c r="CQ16" i="1156" s="1"/>
  <c r="CP16" i="1156" a="1"/>
  <c r="CP16" i="1156" s="1"/>
  <c r="CO16" i="1156" a="1"/>
  <c r="CO16" i="1156" s="1"/>
  <c r="CO15" i="1156" s="1"/>
  <c r="CL16" i="1156" a="1"/>
  <c r="CL16" i="1156" s="1"/>
  <c r="CK16" i="1156" a="1"/>
  <c r="CK16" i="1156" s="1"/>
  <c r="CJ16" i="1156" a="1"/>
  <c r="CJ16" i="1156" s="1"/>
  <c r="CI16" i="1156" a="1"/>
  <c r="CI16" i="1156" s="1"/>
  <c r="CH16" i="1156" a="1"/>
  <c r="CH16" i="1156" s="1"/>
  <c r="CG16" i="1156" a="1"/>
  <c r="CG16" i="1156" s="1"/>
  <c r="CF16" i="1156" a="1"/>
  <c r="CF16" i="1156" s="1"/>
  <c r="CE16" i="1156" a="1"/>
  <c r="CE16" i="1156" s="1"/>
  <c r="CD16" i="1156" a="1"/>
  <c r="CD16" i="1156" s="1"/>
  <c r="CC16" i="1156" a="1"/>
  <c r="CC16" i="1156" s="1"/>
  <c r="CB16" i="1156" a="1"/>
  <c r="CB16" i="1156" s="1"/>
  <c r="CA16" i="1156" a="1"/>
  <c r="CA16" i="1156" s="1"/>
  <c r="BZ16" i="1156" a="1"/>
  <c r="BZ16" i="1156" s="1"/>
  <c r="BY16" i="1156" a="1"/>
  <c r="BY16" i="1156" s="1"/>
  <c r="BX16" i="1156" a="1"/>
  <c r="BX16" i="1156" s="1"/>
  <c r="BW16" i="1156" a="1"/>
  <c r="BW16" i="1156" s="1"/>
  <c r="BV16" i="1156" a="1"/>
  <c r="BV16" i="1156" s="1"/>
  <c r="BU16" i="1156" a="1"/>
  <c r="BU16" i="1156" s="1"/>
  <c r="BT16" i="1156" a="1"/>
  <c r="BT16" i="1156" s="1"/>
  <c r="BS16" i="1156" a="1"/>
  <c r="BS16" i="1156" s="1"/>
  <c r="BR16" i="1156" a="1"/>
  <c r="BR16" i="1156" s="1"/>
  <c r="BQ16" i="1156" a="1"/>
  <c r="BQ16" i="1156" s="1"/>
  <c r="BP16" i="1156" a="1"/>
  <c r="BP16" i="1156" s="1"/>
  <c r="BO16" i="1156" a="1"/>
  <c r="BO16" i="1156" s="1"/>
  <c r="BN16" i="1156" a="1"/>
  <c r="BN16" i="1156" s="1"/>
  <c r="BM16" i="1156" a="1"/>
  <c r="BM16" i="1156" s="1"/>
  <c r="BL16" i="1156" a="1"/>
  <c r="BL16" i="1156" s="1"/>
  <c r="BK16" i="1156" a="1"/>
  <c r="BK16" i="1156" s="1"/>
  <c r="BJ16" i="1156" a="1"/>
  <c r="BJ16" i="1156" s="1"/>
  <c r="BI16" i="1156" a="1"/>
  <c r="BI16" i="1156" s="1"/>
  <c r="BH16" i="1156" a="1"/>
  <c r="BH16" i="1156" s="1"/>
  <c r="BG16" i="1156" a="1"/>
  <c r="BG16" i="1156" s="1"/>
  <c r="BF16" i="1156" a="1"/>
  <c r="BF16" i="1156" s="1"/>
  <c r="BE16" i="1156" a="1"/>
  <c r="BE16" i="1156" s="1"/>
  <c r="BD16" i="1156" a="1"/>
  <c r="BD16" i="1156" s="1"/>
  <c r="BC16" i="1156" a="1"/>
  <c r="BC16" i="1156" s="1"/>
  <c r="BB16" i="1156" a="1"/>
  <c r="BB16" i="1156" s="1"/>
  <c r="BA16" i="1156" a="1"/>
  <c r="BA16" i="1156" s="1"/>
  <c r="AZ16" i="1156" a="1"/>
  <c r="AZ16" i="1156" s="1"/>
  <c r="AY16" i="1156" a="1"/>
  <c r="AY16" i="1156" s="1"/>
  <c r="AX16" i="1156" a="1"/>
  <c r="AX16" i="1156" s="1"/>
  <c r="AW16" i="1156" a="1"/>
  <c r="AW16" i="1156" s="1"/>
  <c r="AV16" i="1156" a="1"/>
  <c r="AV16" i="1156" s="1"/>
  <c r="AU16" i="1156" a="1"/>
  <c r="AU16" i="1156" s="1"/>
  <c r="AT16" i="1156" a="1"/>
  <c r="AT16" i="1156" s="1"/>
  <c r="AS16" i="1156" a="1"/>
  <c r="AS16" i="1156" s="1"/>
  <c r="AR16" i="1156" a="1"/>
  <c r="AR16" i="1156" s="1"/>
  <c r="AQ16" i="1156" a="1"/>
  <c r="AQ16" i="1156" s="1"/>
  <c r="AP16" i="1156" a="1"/>
  <c r="AP16" i="1156" s="1"/>
  <c r="AO16" i="1156" a="1"/>
  <c r="AO16" i="1156" s="1"/>
  <c r="AN16" i="1156" a="1"/>
  <c r="AN16" i="1156" s="1"/>
  <c r="AM16" i="1156" a="1"/>
  <c r="AM16" i="1156" s="1"/>
  <c r="AL16" i="1156" a="1"/>
  <c r="AL16" i="1156" s="1"/>
  <c r="AK16" i="1156" a="1"/>
  <c r="AK16" i="1156" s="1"/>
  <c r="AJ16" i="1156" a="1"/>
  <c r="AJ16" i="1156" s="1"/>
  <c r="AI16" i="1156" a="1"/>
  <c r="AI16" i="1156" s="1"/>
  <c r="AH16" i="1156" a="1"/>
  <c r="AH16" i="1156" s="1"/>
  <c r="AG16" i="1156" a="1"/>
  <c r="AG16" i="1156" s="1"/>
  <c r="AF16" i="1156" a="1"/>
  <c r="AF16" i="1156" s="1"/>
  <c r="AE16" i="1156" a="1"/>
  <c r="AE16" i="1156" s="1"/>
  <c r="AD16" i="1156" a="1"/>
  <c r="AD16" i="1156" s="1"/>
  <c r="AC16" i="1156" a="1"/>
  <c r="AC16" i="1156" s="1"/>
  <c r="AB16" i="1156" a="1"/>
  <c r="AB16" i="1156" s="1"/>
  <c r="AA16" i="1156" a="1"/>
  <c r="AA16" i="1156" s="1"/>
  <c r="Z16" i="1156" a="1"/>
  <c r="Z16" i="1156" s="1"/>
  <c r="Y16" i="1156" a="1"/>
  <c r="Y16" i="1156" s="1"/>
  <c r="X16" i="1156" a="1"/>
  <c r="X16" i="1156" s="1"/>
  <c r="W16" i="1156" a="1"/>
  <c r="W16" i="1156" s="1"/>
  <c r="V16" i="1156" a="1"/>
  <c r="V16" i="1156" s="1"/>
  <c r="U16" i="1156" a="1"/>
  <c r="U16" i="1156" s="1"/>
  <c r="T16" i="1156" a="1"/>
  <c r="T16" i="1156" s="1"/>
  <c r="S16" i="1156" a="1"/>
  <c r="S16" i="1156" s="1"/>
  <c r="R16" i="1156" a="1"/>
  <c r="R16" i="1156" s="1"/>
  <c r="E16" i="1156"/>
  <c r="B16" i="1156"/>
  <c r="R15" i="1156" a="1"/>
  <c r="R15" i="1156" s="1"/>
  <c r="E15" i="1156"/>
  <c r="B15" i="1156"/>
  <c r="E14" i="1156"/>
  <c r="E13" i="1156"/>
  <c r="B13" i="1156" s="1"/>
  <c r="E12" i="1156"/>
  <c r="B12" i="1156"/>
  <c r="E11" i="1156"/>
  <c r="CO8" i="1156"/>
  <c r="CO7" i="1156"/>
  <c r="CO4" i="1156"/>
  <c r="CO3" i="1156"/>
  <c r="CP2" i="1156"/>
  <c r="CN2" i="1156"/>
  <c r="S2" i="1156"/>
  <c r="R2" i="1156" s="1"/>
  <c r="K2" i="1156"/>
  <c r="J2" i="1156" s="1"/>
  <c r="CO1" i="1156"/>
  <c r="K1" i="1156"/>
  <c r="J1" i="1156"/>
  <c r="I1" i="1156"/>
  <c r="N5" i="861"/>
  <c r="E1002" i="64"/>
  <c r="E1003" i="64"/>
  <c r="E1004" i="64"/>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3" i="64"/>
  <c r="DK703" i="64"/>
  <c r="DJ703" i="64"/>
  <c r="DI703" i="64"/>
  <c r="DH703" i="64"/>
  <c r="DG703" i="64"/>
  <c r="DF703" i="64"/>
  <c r="DE703" i="64"/>
  <c r="DD703" i="64"/>
  <c r="DC703" i="64"/>
  <c r="DB703" i="64"/>
  <c r="DA703" i="64"/>
  <c r="CZ703" i="64"/>
  <c r="CY703" i="64"/>
  <c r="CX703" i="64"/>
  <c r="CW703" i="64"/>
  <c r="CV703" i="64"/>
  <c r="CU703" i="64"/>
  <c r="CT703" i="64"/>
  <c r="CS703" i="64"/>
  <c r="CR703" i="64"/>
  <c r="CQ703" i="64"/>
  <c r="CP703" i="64"/>
  <c r="CO703" i="64"/>
  <c r="CN703" i="64"/>
  <c r="CM703" i="64"/>
  <c r="CL703" i="64"/>
  <c r="CK703" i="64"/>
  <c r="CJ703" i="64"/>
  <c r="CI703" i="64"/>
  <c r="CH703" i="64"/>
  <c r="CG703" i="64"/>
  <c r="CF703" i="64"/>
  <c r="CE703" i="64"/>
  <c r="CD703" i="64"/>
  <c r="CC703" i="64"/>
  <c r="CB703" i="64"/>
  <c r="CA703" i="64"/>
  <c r="BZ703" i="64"/>
  <c r="BY703" i="64"/>
  <c r="BX703" i="64"/>
  <c r="BW703" i="64"/>
  <c r="BV703" i="64"/>
  <c r="BU703" i="64"/>
  <c r="BT703" i="64"/>
  <c r="BS703" i="64"/>
  <c r="BR703" i="64"/>
  <c r="BQ703" i="64"/>
  <c r="BP703" i="64"/>
  <c r="BO703" i="64"/>
  <c r="BN703" i="64"/>
  <c r="BM703" i="64"/>
  <c r="BL703" i="64"/>
  <c r="BK703" i="64"/>
  <c r="BJ703" i="64"/>
  <c r="BI703" i="64"/>
  <c r="BH703" i="64"/>
  <c r="BG703" i="64"/>
  <c r="BF703" i="64"/>
  <c r="BE703" i="64"/>
  <c r="BD703" i="64"/>
  <c r="BC703" i="64"/>
  <c r="BB703" i="64"/>
  <c r="BA703" i="64"/>
  <c r="AZ703" i="64"/>
  <c r="AY703" i="64"/>
  <c r="AX703" i="64"/>
  <c r="AW703" i="64"/>
  <c r="AV703" i="64"/>
  <c r="AU703" i="64"/>
  <c r="AT703" i="64"/>
  <c r="AS703" i="64"/>
  <c r="AR703" i="64"/>
  <c r="AQ703" i="64"/>
  <c r="AP703" i="64"/>
  <c r="AO703" i="64"/>
  <c r="AN703" i="64"/>
  <c r="AM703" i="64"/>
  <c r="AL703" i="64"/>
  <c r="AK703" i="64"/>
  <c r="AJ703" i="64"/>
  <c r="AI703" i="64"/>
  <c r="AH703" i="64"/>
  <c r="AG703" i="64"/>
  <c r="AF703" i="64"/>
  <c r="AE703" i="64"/>
  <c r="AD703" i="64"/>
  <c r="AC703" i="64"/>
  <c r="AB703" i="64"/>
  <c r="AA703" i="64"/>
  <c r="Z703" i="64"/>
  <c r="Y703" i="64"/>
  <c r="X703" i="64"/>
  <c r="W703" i="64"/>
  <c r="V703" i="64"/>
  <c r="U703" i="64"/>
  <c r="T703" i="64"/>
  <c r="S703"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4" i="64"/>
  <c r="E864" i="64"/>
  <c r="DL863" i="64"/>
  <c r="DK863" i="64"/>
  <c r="DJ863" i="64"/>
  <c r="DI863" i="64"/>
  <c r="DH863" i="64"/>
  <c r="DG863" i="64"/>
  <c r="DF863" i="64"/>
  <c r="DE863" i="64"/>
  <c r="DD863" i="64"/>
  <c r="DC863" i="64"/>
  <c r="DB863" i="64"/>
  <c r="DA863" i="64"/>
  <c r="CZ863" i="64"/>
  <c r="CY863" i="64"/>
  <c r="CX863" i="64"/>
  <c r="CW863" i="64"/>
  <c r="CV863" i="64"/>
  <c r="CU863" i="64"/>
  <c r="CT863" i="64"/>
  <c r="CS863" i="64"/>
  <c r="CR863" i="64"/>
  <c r="CQ863" i="64"/>
  <c r="CP863" i="64"/>
  <c r="CO863" i="64"/>
  <c r="CL863" i="64"/>
  <c r="CK863" i="64"/>
  <c r="CJ863" i="64"/>
  <c r="CI863" i="64"/>
  <c r="CH863" i="64"/>
  <c r="CG863" i="64"/>
  <c r="CF863" i="64"/>
  <c r="CE863" i="64"/>
  <c r="CD863" i="64"/>
  <c r="CC863" i="64"/>
  <c r="CB863" i="64"/>
  <c r="CA863" i="64"/>
  <c r="BZ863" i="64"/>
  <c r="BY863" i="64"/>
  <c r="BX863" i="64"/>
  <c r="BW863" i="64"/>
  <c r="BV863" i="64"/>
  <c r="BU863" i="64"/>
  <c r="BT863" i="64"/>
  <c r="BS863" i="64"/>
  <c r="BR863" i="64"/>
  <c r="BQ863" i="64"/>
  <c r="BP863" i="64"/>
  <c r="BO863" i="64"/>
  <c r="BN863" i="64"/>
  <c r="BM863" i="64"/>
  <c r="BL863" i="64"/>
  <c r="BK863" i="64"/>
  <c r="BJ863" i="64"/>
  <c r="BI863" i="64"/>
  <c r="BH863" i="64"/>
  <c r="BG863" i="64"/>
  <c r="BF863" i="64"/>
  <c r="BE863" i="64"/>
  <c r="BD863" i="64"/>
  <c r="BC863" i="64"/>
  <c r="BB863" i="64"/>
  <c r="BA863" i="64"/>
  <c r="AZ863" i="64"/>
  <c r="AY863" i="64"/>
  <c r="AX863" i="64"/>
  <c r="AW863" i="64"/>
  <c r="AV863" i="64"/>
  <c r="AU863" i="64"/>
  <c r="AT863" i="64"/>
  <c r="AS863" i="64"/>
  <c r="AR863" i="64"/>
  <c r="AQ863" i="64"/>
  <c r="AP863" i="64"/>
  <c r="AO863" i="64"/>
  <c r="AN863" i="64"/>
  <c r="AM863" i="64"/>
  <c r="AL863" i="64"/>
  <c r="AK863" i="64"/>
  <c r="AJ863" i="64"/>
  <c r="AI863" i="64"/>
  <c r="AH863" i="64"/>
  <c r="AG863" i="64"/>
  <c r="AF863" i="64"/>
  <c r="AE863" i="64"/>
  <c r="AD863" i="64"/>
  <c r="AC863" i="64"/>
  <c r="AB863" i="64"/>
  <c r="AA863" i="64"/>
  <c r="Z863" i="64"/>
  <c r="Y863" i="64"/>
  <c r="X863" i="64"/>
  <c r="W863" i="64"/>
  <c r="V863" i="64"/>
  <c r="U863" i="64"/>
  <c r="T863" i="64"/>
  <c r="S863" i="64"/>
  <c r="G863" i="64"/>
  <c r="E863" i="64"/>
  <c r="G862" i="64"/>
  <c r="E862" i="64"/>
  <c r="DL861" i="64"/>
  <c r="DK861" i="64"/>
  <c r="DJ861" i="64"/>
  <c r="DI861" i="64"/>
  <c r="DH861" i="64"/>
  <c r="DG861" i="64"/>
  <c r="DF861" i="64"/>
  <c r="DE861" i="64"/>
  <c r="DD861" i="64"/>
  <c r="DC861" i="64"/>
  <c r="DB861" i="64"/>
  <c r="DA861" i="64"/>
  <c r="CZ861" i="64"/>
  <c r="CY861" i="64"/>
  <c r="CX861" i="64"/>
  <c r="CW861" i="64"/>
  <c r="CV861" i="64"/>
  <c r="CU861" i="64"/>
  <c r="CT861" i="64"/>
  <c r="CS861" i="64"/>
  <c r="CR861" i="64"/>
  <c r="CQ861" i="64"/>
  <c r="CP861" i="64"/>
  <c r="CO861" i="64"/>
  <c r="CL861" i="64"/>
  <c r="CK861" i="64"/>
  <c r="CJ861" i="64"/>
  <c r="CI861" i="64"/>
  <c r="CH861" i="64"/>
  <c r="CG861" i="64"/>
  <c r="CF861" i="64"/>
  <c r="CE861" i="64"/>
  <c r="CD861" i="64"/>
  <c r="CC861" i="64"/>
  <c r="CB861" i="64"/>
  <c r="CA861" i="64"/>
  <c r="BZ861" i="64"/>
  <c r="BY861" i="64"/>
  <c r="BX861" i="64"/>
  <c r="BW861" i="64"/>
  <c r="BV861" i="64"/>
  <c r="BU861" i="64"/>
  <c r="BT861" i="64"/>
  <c r="BS861" i="64"/>
  <c r="BR861" i="64"/>
  <c r="BQ861" i="64"/>
  <c r="BP861" i="64"/>
  <c r="BO861" i="64"/>
  <c r="BN861" i="64"/>
  <c r="BM861" i="64"/>
  <c r="BL861" i="64"/>
  <c r="BK861" i="64"/>
  <c r="BJ861" i="64"/>
  <c r="BI861" i="64"/>
  <c r="BH861" i="64"/>
  <c r="BG861" i="64"/>
  <c r="BF861" i="64"/>
  <c r="BE861" i="64"/>
  <c r="BD861" i="64"/>
  <c r="BC861" i="64"/>
  <c r="BB861" i="64"/>
  <c r="BA861" i="64"/>
  <c r="AZ861" i="64"/>
  <c r="AY861" i="64"/>
  <c r="AX861" i="64"/>
  <c r="AW861" i="64"/>
  <c r="AV861" i="64"/>
  <c r="AU861" i="64"/>
  <c r="AT861" i="64"/>
  <c r="AS861" i="64"/>
  <c r="AR861" i="64"/>
  <c r="AQ861" i="64"/>
  <c r="AP861" i="64"/>
  <c r="AO861" i="64"/>
  <c r="AN861" i="64"/>
  <c r="AM861" i="64"/>
  <c r="AL861" i="64"/>
  <c r="AK861" i="64"/>
  <c r="AJ861" i="64"/>
  <c r="AI861" i="64"/>
  <c r="AH861" i="64"/>
  <c r="AG861" i="64"/>
  <c r="AF861" i="64"/>
  <c r="AE861" i="64"/>
  <c r="AD861" i="64"/>
  <c r="AC861" i="64"/>
  <c r="AB861" i="64"/>
  <c r="AA861" i="64"/>
  <c r="Z861" i="64"/>
  <c r="Y861" i="64"/>
  <c r="X861" i="64"/>
  <c r="W861" i="64"/>
  <c r="V861" i="64"/>
  <c r="U861" i="64"/>
  <c r="T861" i="64"/>
  <c r="S861" i="64"/>
  <c r="G861" i="64"/>
  <c r="E861" i="64"/>
  <c r="G860" i="64"/>
  <c r="E860" i="64"/>
  <c r="G859" i="64"/>
  <c r="E859" i="64"/>
  <c r="G858" i="64"/>
  <c r="G851" i="64" s="1"/>
  <c r="E858" i="64"/>
  <c r="G857" i="64"/>
  <c r="G852" i="64" s="1"/>
  <c r="G850" i="64" s="1"/>
  <c r="E857" i="64"/>
  <c r="E856" i="64"/>
  <c r="E855" i="64"/>
  <c r="E854" i="64"/>
  <c r="E853" i="64"/>
  <c r="E852" i="64"/>
  <c r="E851" i="64"/>
  <c r="B851" i="64" s="1"/>
  <c r="E850" i="64"/>
  <c r="E849"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CU92" i="1156" a="1"/>
  <c r="DE92" i="1156" a="1"/>
  <c r="CQ92" i="1156" a="1"/>
  <c r="BY92" i="1156" a="1"/>
  <c r="BJ92" i="1156" a="1"/>
  <c r="AW92" i="1156" a="1"/>
  <c r="AH92" i="1156" a="1"/>
  <c r="S92" i="1156" a="1"/>
  <c r="CP92" i="1156" a="1"/>
  <c r="BX92" i="1156" a="1"/>
  <c r="BI92" i="1156" a="1"/>
  <c r="AV92" i="1156" a="1"/>
  <c r="AG92" i="1156" a="1"/>
  <c r="DD92" i="1156" a="1"/>
  <c r="CO92" i="1156" a="1"/>
  <c r="BW92" i="1156" a="1"/>
  <c r="BH92" i="1156" a="1"/>
  <c r="AU92" i="1156" a="1"/>
  <c r="AF92" i="1156" a="1"/>
  <c r="DC92" i="1156" a="1"/>
  <c r="CL92" i="1156" a="1"/>
  <c r="BG92" i="1156" a="1"/>
  <c r="AT92" i="1156" a="1"/>
  <c r="AE92" i="1156" a="1"/>
  <c r="DB92" i="1156" a="1"/>
  <c r="CK92" i="1156" a="1"/>
  <c r="BV92" i="1156" a="1"/>
  <c r="AS92" i="1156" a="1"/>
  <c r="AD92" i="1156" a="1"/>
  <c r="DA92" i="1156" a="1"/>
  <c r="CJ92" i="1156" a="1"/>
  <c r="BU92" i="1156" a="1"/>
  <c r="BF92" i="1156" a="1"/>
  <c r="AR92" i="1156" a="1"/>
  <c r="AC92" i="1156" a="1"/>
  <c r="CI92" i="1156" a="1"/>
  <c r="BT92" i="1156" a="1"/>
  <c r="BE92" i="1156" a="1"/>
  <c r="AQ92" i="1156" a="1"/>
  <c r="AB92" i="1156" a="1"/>
  <c r="CZ92" i="1156" a="1"/>
  <c r="CH92" i="1156" a="1"/>
  <c r="BS92" i="1156" a="1"/>
  <c r="BD92" i="1156" a="1"/>
  <c r="AA92" i="1156" a="1"/>
  <c r="DL92" i="1156" a="1"/>
  <c r="CY92" i="1156" a="1"/>
  <c r="CG92" i="1156" a="1"/>
  <c r="BR92" i="1156" a="1"/>
  <c r="BC92" i="1156" a="1"/>
  <c r="AP92" i="1156" a="1"/>
  <c r="Z92" i="1156" a="1"/>
  <c r="DK92" i="1156" a="1"/>
  <c r="CX92" i="1156" a="1"/>
  <c r="CF92" i="1156" a="1"/>
  <c r="BQ92" i="1156" a="1"/>
  <c r="AO92" i="1156" a="1"/>
  <c r="Y92" i="1156" a="1"/>
  <c r="DJ92" i="1156" a="1"/>
  <c r="CW92" i="1156" a="1"/>
  <c r="CE92" i="1156" a="1"/>
  <c r="BP92" i="1156" a="1"/>
  <c r="BB92" i="1156" a="1"/>
  <c r="AN92" i="1156" a="1"/>
  <c r="X92" i="1156" a="1"/>
  <c r="DI92" i="1156" a="1"/>
  <c r="CV92" i="1156" a="1"/>
  <c r="CD92" i="1156" a="1"/>
  <c r="BO92" i="1156" a="1"/>
  <c r="BA92" i="1156" a="1"/>
  <c r="AM92" i="1156" a="1"/>
  <c r="W92" i="1156" a="1"/>
  <c r="CC92" i="1156" a="1"/>
  <c r="BN92" i="1156" a="1"/>
  <c r="AZ92" i="1156" a="1"/>
  <c r="AL92" i="1156" a="1"/>
  <c r="DH92" i="1156" a="1"/>
  <c r="CT92" i="1156" a="1"/>
  <c r="CB92" i="1156" a="1"/>
  <c r="BM92" i="1156" a="1"/>
  <c r="AY92" i="1156" a="1"/>
  <c r="AK92" i="1156" a="1"/>
  <c r="V92" i="1156" a="1"/>
  <c r="DG92" i="1156" a="1"/>
  <c r="CS92" i="1156" a="1"/>
  <c r="CA92" i="1156" a="1"/>
  <c r="BL92" i="1156" a="1"/>
  <c r="AJ92" i="1156" a="1"/>
  <c r="U92" i="1156" a="1"/>
  <c r="DF92" i="1156" a="1"/>
  <c r="CR92" i="1156" a="1"/>
  <c r="BZ92" i="1156" a="1"/>
  <c r="BK92" i="1156" a="1"/>
  <c r="AX92" i="1156" a="1"/>
  <c r="AI92" i="1156" a="1"/>
  <c r="T92" i="1156" a="1"/>
  <c r="CN46" i="1156" a="1"/>
  <c r="CM586" i="64" a="1"/>
  <c r="CN588" i="64" a="1"/>
  <c r="CM666" i="64" a="1"/>
  <c r="CM588" i="64" a="1"/>
  <c r="CN586" i="64" a="1"/>
  <c r="CN852" i="64" a="1"/>
  <c r="CN666" i="64" a="1"/>
  <c r="T92" i="1156" l="1"/>
  <c r="AI92" i="1156"/>
  <c r="AX92" i="1156"/>
  <c r="BK92" i="1156"/>
  <c r="BZ92" i="1156"/>
  <c r="CR92" i="1156"/>
  <c r="DF92" i="1156"/>
  <c r="U92" i="1156"/>
  <c r="AJ92" i="1156"/>
  <c r="BL92" i="1156"/>
  <c r="CA92" i="1156"/>
  <c r="CS92" i="1156"/>
  <c r="DG92" i="1156"/>
  <c r="V92" i="1156"/>
  <c r="AK92" i="1156"/>
  <c r="AY92" i="1156"/>
  <c r="BM92" i="1156"/>
  <c r="CB92" i="1156"/>
  <c r="CT92" i="1156"/>
  <c r="DH92" i="1156"/>
  <c r="AL92" i="1156"/>
  <c r="AZ92" i="1156"/>
  <c r="BN92" i="1156"/>
  <c r="CC92" i="1156"/>
  <c r="W92" i="1156"/>
  <c r="AM92" i="1156"/>
  <c r="BA92" i="1156"/>
  <c r="BO92" i="1156"/>
  <c r="CD92" i="1156"/>
  <c r="CV92" i="1156"/>
  <c r="DI92" i="1156"/>
  <c r="X92" i="1156"/>
  <c r="AN92" i="1156"/>
  <c r="BB92" i="1156"/>
  <c r="BP92" i="1156"/>
  <c r="CE92" i="1156"/>
  <c r="CW92" i="1156"/>
  <c r="DJ92" i="1156"/>
  <c r="Y92" i="1156"/>
  <c r="AO92" i="1156"/>
  <c r="BQ92" i="1156"/>
  <c r="CF92" i="1156"/>
  <c r="CX92" i="1156"/>
  <c r="DK92" i="1156"/>
  <c r="Z92" i="1156"/>
  <c r="AP92" i="1156"/>
  <c r="BC92" i="1156"/>
  <c r="BR92" i="1156"/>
  <c r="CG92" i="1156"/>
  <c r="CY92" i="1156"/>
  <c r="DL92" i="1156"/>
  <c r="AA92" i="1156"/>
  <c r="BD92" i="1156"/>
  <c r="BS92" i="1156"/>
  <c r="CH92" i="1156"/>
  <c r="CZ92" i="1156"/>
  <c r="AB92" i="1156"/>
  <c r="AQ92" i="1156"/>
  <c r="BE92" i="1156"/>
  <c r="BT92" i="1156"/>
  <c r="CI92" i="1156"/>
  <c r="AC92" i="1156"/>
  <c r="AR92" i="1156"/>
  <c r="BF92" i="1156"/>
  <c r="BU92" i="1156"/>
  <c r="CJ92" i="1156"/>
  <c r="DA92" i="1156"/>
  <c r="AD92" i="1156"/>
  <c r="AS92" i="1156"/>
  <c r="BV92" i="1156"/>
  <c r="CK92" i="1156"/>
  <c r="DB92" i="1156"/>
  <c r="AE92" i="1156"/>
  <c r="AT92" i="1156"/>
  <c r="BG92" i="1156"/>
  <c r="CL92" i="1156"/>
  <c r="DC92" i="1156"/>
  <c r="AF92" i="1156"/>
  <c r="AU92" i="1156"/>
  <c r="BH92" i="1156"/>
  <c r="BW92" i="1156"/>
  <c r="CO92" i="1156"/>
  <c r="DD92" i="1156"/>
  <c r="AG92" i="1156"/>
  <c r="AV92" i="1156"/>
  <c r="BI92" i="1156"/>
  <c r="BX92" i="1156"/>
  <c r="CP92" i="1156"/>
  <c r="S92" i="1156"/>
  <c r="AH92" i="1156"/>
  <c r="AW92" i="1156"/>
  <c r="BJ92" i="1156"/>
  <c r="BY92" i="1156"/>
  <c r="CQ92" i="1156"/>
  <c r="DE92" i="1156"/>
  <c r="CU92" i="1156"/>
  <c r="CN46" i="1156"/>
  <c r="CN45" i="1156" s="1"/>
  <c r="CO18" i="1156"/>
  <c r="CO20" i="1156" s="1"/>
  <c r="CP15" i="1156"/>
  <c r="S15" i="1156"/>
  <c r="R3" i="1156"/>
  <c r="R1" i="1156"/>
  <c r="R7" i="1156"/>
  <c r="T2" i="1156"/>
  <c r="S3" i="1156"/>
  <c r="S7" i="1156"/>
  <c r="S1" i="1156"/>
  <c r="I2" i="1156"/>
  <c r="CN3" i="1156"/>
  <c r="L2" i="1156"/>
  <c r="CQ2" i="1156"/>
  <c r="CP3" i="1156"/>
  <c r="CN7" i="1156"/>
  <c r="CN1" i="1156" s="1"/>
  <c r="CP7" i="1156"/>
  <c r="CP1" i="1156" s="1"/>
  <c r="CN8" i="1156"/>
  <c r="CP8" i="1156"/>
  <c r="G658" i="64"/>
  <c r="G683" i="64"/>
  <c r="G668" i="64"/>
  <c r="CN666" i="64"/>
  <c r="CM666" i="64"/>
  <c r="CM704" i="64"/>
  <c r="CN704" i="64"/>
  <c r="CN852" i="64"/>
  <c r="G628" i="64"/>
  <c r="G629" i="64"/>
  <c r="G625" i="64"/>
  <c r="G596" i="64"/>
  <c r="CM586" i="64"/>
  <c r="CN586" i="64"/>
  <c r="CN588" i="64"/>
  <c r="CN596" i="64" s="1"/>
  <c r="CM588" i="64"/>
  <c r="CM596" i="64" s="1"/>
  <c r="G587" i="64"/>
  <c r="G590" i="64"/>
  <c r="CN34" i="861"/>
  <c r="Q34" i="861"/>
  <c r="G34" i="861"/>
  <c r="CN33" i="861"/>
  <c r="Q33" i="861"/>
  <c r="G33" i="861"/>
  <c r="DL24" i="863"/>
  <c r="DL33" i="861" s="1"/>
  <c r="DK24" i="863"/>
  <c r="DK33" i="861" s="1"/>
  <c r="DJ24" i="863"/>
  <c r="DJ33" i="861" s="1"/>
  <c r="DI24" i="863"/>
  <c r="DI33" i="861" s="1"/>
  <c r="DH24" i="863"/>
  <c r="DH33" i="861" s="1"/>
  <c r="DG24" i="863"/>
  <c r="DG33" i="861" s="1"/>
  <c r="DF24" i="863"/>
  <c r="DF33" i="861" s="1"/>
  <c r="DE24" i="863"/>
  <c r="DE33" i="861" s="1"/>
  <c r="DD24" i="863"/>
  <c r="DD33" i="861" s="1"/>
  <c r="DC24" i="863"/>
  <c r="DC33" i="861" s="1"/>
  <c r="DB24" i="863"/>
  <c r="DB33" i="861" s="1"/>
  <c r="DA24" i="863"/>
  <c r="DA33" i="861" s="1"/>
  <c r="CZ24" i="863"/>
  <c r="CZ33" i="861" s="1"/>
  <c r="CY24" i="863"/>
  <c r="CY33" i="861" s="1"/>
  <c r="CX24" i="863"/>
  <c r="CX33" i="861" s="1"/>
  <c r="CW24" i="863"/>
  <c r="CW33" i="861" s="1"/>
  <c r="CV24" i="863"/>
  <c r="CV33" i="861" s="1"/>
  <c r="CU24" i="863"/>
  <c r="CU33" i="861" s="1"/>
  <c r="CT24" i="863"/>
  <c r="CT33" i="861" s="1"/>
  <c r="CS24" i="863"/>
  <c r="CS33" i="861" s="1"/>
  <c r="CR24" i="863"/>
  <c r="CR33" i="861" s="1"/>
  <c r="CQ24" i="863"/>
  <c r="CQ33" i="861" s="1"/>
  <c r="CP24" i="863"/>
  <c r="CP33" i="861" s="1"/>
  <c r="CO24" i="863"/>
  <c r="CO33" i="861" s="1"/>
  <c r="CL24" i="863"/>
  <c r="CL33" i="861" s="1"/>
  <c r="CK24" i="863"/>
  <c r="CK33" i="861" s="1"/>
  <c r="CJ24" i="863"/>
  <c r="CJ33" i="861" s="1"/>
  <c r="CI24" i="863"/>
  <c r="CI33" i="861" s="1"/>
  <c r="CH24" i="863"/>
  <c r="CH33" i="861" s="1"/>
  <c r="CG24" i="863"/>
  <c r="CG33" i="861" s="1"/>
  <c r="CF24" i="863"/>
  <c r="CF33" i="861" s="1"/>
  <c r="CE24" i="863"/>
  <c r="CE33" i="861" s="1"/>
  <c r="CD24" i="863"/>
  <c r="CD33" i="861" s="1"/>
  <c r="CC24" i="863"/>
  <c r="CC33" i="861" s="1"/>
  <c r="CB24" i="863"/>
  <c r="CB33" i="861" s="1"/>
  <c r="CA24" i="863"/>
  <c r="CA33" i="861" s="1"/>
  <c r="BZ24" i="863"/>
  <c r="BZ33" i="861" s="1"/>
  <c r="BY24" i="863"/>
  <c r="BY33" i="861" s="1"/>
  <c r="BX24" i="863"/>
  <c r="BX33" i="861" s="1"/>
  <c r="BW24" i="863"/>
  <c r="BW33" i="861" s="1"/>
  <c r="BV24" i="863"/>
  <c r="BV33" i="861" s="1"/>
  <c r="BU24" i="863"/>
  <c r="BU33" i="861" s="1"/>
  <c r="BT24" i="863"/>
  <c r="BT33" i="861" s="1"/>
  <c r="BS24" i="863"/>
  <c r="BS33" i="861" s="1"/>
  <c r="BR24" i="863"/>
  <c r="BR33" i="861" s="1"/>
  <c r="BQ24" i="863"/>
  <c r="BQ33" i="861" s="1"/>
  <c r="BP24" i="863"/>
  <c r="BP33" i="861" s="1"/>
  <c r="BO24" i="863"/>
  <c r="BO33" i="861" s="1"/>
  <c r="BN24" i="863"/>
  <c r="BN33" i="861" s="1"/>
  <c r="BM24" i="863"/>
  <c r="BM33" i="861" s="1"/>
  <c r="BL24" i="863"/>
  <c r="BL33" i="861" s="1"/>
  <c r="BK24" i="863"/>
  <c r="BK33" i="861" s="1"/>
  <c r="BJ24" i="863"/>
  <c r="BJ33" i="861" s="1"/>
  <c r="BI24" i="863"/>
  <c r="BI33" i="861" s="1"/>
  <c r="BH24" i="863"/>
  <c r="BH33" i="861" s="1"/>
  <c r="BG24" i="863"/>
  <c r="BG33" i="861" s="1"/>
  <c r="BF24" i="863"/>
  <c r="BF33" i="861" s="1"/>
  <c r="BE24" i="863"/>
  <c r="BE33" i="861" s="1"/>
  <c r="BD24" i="863"/>
  <c r="BD33" i="861" s="1"/>
  <c r="BC24" i="863"/>
  <c r="BC33" i="861" s="1"/>
  <c r="BB24" i="863"/>
  <c r="BB33" i="861" s="1"/>
  <c r="BA24" i="863"/>
  <c r="BA33" i="861" s="1"/>
  <c r="AZ24" i="863"/>
  <c r="AZ33" i="861" s="1"/>
  <c r="AY24" i="863"/>
  <c r="AY33" i="861" s="1"/>
  <c r="AX24" i="863"/>
  <c r="AX33" i="861" s="1"/>
  <c r="AW24" i="863"/>
  <c r="AW33" i="861" s="1"/>
  <c r="AV24" i="863"/>
  <c r="AV33" i="861" s="1"/>
  <c r="AU24" i="863"/>
  <c r="AU33" i="861" s="1"/>
  <c r="AT24" i="863"/>
  <c r="AT33" i="861" s="1"/>
  <c r="AS24" i="863"/>
  <c r="AS33" i="861" s="1"/>
  <c r="AR24" i="863"/>
  <c r="AR33" i="861" s="1"/>
  <c r="AQ24" i="863"/>
  <c r="AQ33" i="861" s="1"/>
  <c r="AP24" i="863"/>
  <c r="AP33" i="861" s="1"/>
  <c r="AO24" i="863"/>
  <c r="AO33" i="861" s="1"/>
  <c r="AN24" i="863"/>
  <c r="AN33" i="861" s="1"/>
  <c r="AM24" i="863"/>
  <c r="AM33" i="861" s="1"/>
  <c r="AL24" i="863"/>
  <c r="AL33" i="861" s="1"/>
  <c r="AK24" i="863"/>
  <c r="AK33" i="861" s="1"/>
  <c r="AJ24" i="863"/>
  <c r="AJ33" i="861" s="1"/>
  <c r="AI24" i="863"/>
  <c r="AI33" i="861" s="1"/>
  <c r="AH24" i="863"/>
  <c r="AH33" i="861" s="1"/>
  <c r="AG24" i="863"/>
  <c r="AG33" i="861" s="1"/>
  <c r="AF24" i="863"/>
  <c r="AF33" i="861" s="1"/>
  <c r="AE24" i="863"/>
  <c r="AE33" i="861" s="1"/>
  <c r="AD24" i="863"/>
  <c r="AD33" i="861" s="1"/>
  <c r="AC24" i="863"/>
  <c r="AC33" i="861" s="1"/>
  <c r="AB24" i="863"/>
  <c r="AB33" i="861" s="1"/>
  <c r="AA24" i="863"/>
  <c r="AA33" i="861" s="1"/>
  <c r="Z24" i="863"/>
  <c r="Z33" i="861" s="1"/>
  <c r="Y24" i="863"/>
  <c r="Y33" i="861" s="1"/>
  <c r="X24" i="863"/>
  <c r="X33" i="861" s="1"/>
  <c r="W24" i="863"/>
  <c r="W33" i="861" s="1"/>
  <c r="V24" i="863"/>
  <c r="V33" i="861" s="1"/>
  <c r="U24" i="863"/>
  <c r="U33" i="861" s="1"/>
  <c r="T24" i="863"/>
  <c r="T33" i="861" s="1"/>
  <c r="S24" i="863"/>
  <c r="S33" i="861" s="1"/>
  <c r="CO40" i="863"/>
  <c r="E546" i="64"/>
  <c r="G1271" i="64"/>
  <c r="G1227" i="64"/>
  <c r="G1120" i="64"/>
  <c r="G1085" i="64"/>
  <c r="E1802" i="64"/>
  <c r="E1758" i="64"/>
  <c r="E1724" i="64"/>
  <c r="E1690" i="64"/>
  <c r="E1658" i="64"/>
  <c r="E1626" i="64"/>
  <c r="E1590" i="64"/>
  <c r="E1525" i="64"/>
  <c r="E1547" i="64"/>
  <c r="E1296" i="64"/>
  <c r="E527" i="64"/>
  <c r="E505" i="64"/>
  <c r="E478" i="64"/>
  <c r="E456" i="64"/>
  <c r="E433" i="64"/>
  <c r="E404" i="64"/>
  <c r="E368" i="64"/>
  <c r="E345" i="64"/>
  <c r="E13" i="64"/>
  <c r="B13" i="64" s="1"/>
  <c r="E321" i="64"/>
  <c r="G1587" i="64"/>
  <c r="G1589" i="64" s="1"/>
  <c r="G1566" i="64"/>
  <c r="G1568" i="64" s="1"/>
  <c r="G1544" i="64"/>
  <c r="G1546" i="64" s="1"/>
  <c r="G1522" i="64"/>
  <c r="G1524" i="64" s="1"/>
  <c r="G2254" i="64"/>
  <c r="G1452" i="64"/>
  <c r="G1065" i="64"/>
  <c r="G993" i="64"/>
  <c r="G971" i="64"/>
  <c r="G1318" i="64"/>
  <c r="G1404" i="64"/>
  <c r="G1350" i="64"/>
  <c r="E1743" i="64"/>
  <c r="B1743" i="64" s="1"/>
  <c r="E1709" i="64"/>
  <c r="B1709" i="64" s="1"/>
  <c r="E1208" i="64"/>
  <c r="E1172" i="64"/>
  <c r="E1137" i="64"/>
  <c r="E1102" i="64"/>
  <c r="E924" i="64"/>
  <c r="E805" i="64"/>
  <c r="B805" i="64" s="1"/>
  <c r="E830" i="64"/>
  <c r="E948" i="64"/>
  <c r="E972" i="64"/>
  <c r="E1677" i="64"/>
  <c r="B1677" i="64" s="1"/>
  <c r="E1777" i="64"/>
  <c r="B1777" i="64" s="1"/>
  <c r="E1645" i="64"/>
  <c r="B1645" i="64" s="1"/>
  <c r="E1609" i="64"/>
  <c r="B1609" i="64" s="1"/>
  <c r="G1164" i="64"/>
  <c r="G1169" i="64"/>
  <c r="G1170" i="64"/>
  <c r="G1171" i="64"/>
  <c r="G1161" i="64"/>
  <c r="G1126" i="64"/>
  <c r="G1099" i="64"/>
  <c r="G1101" i="64"/>
  <c r="G1100" i="64"/>
  <c r="G1094" i="64"/>
  <c r="G1091" i="64"/>
  <c r="G1801" i="64"/>
  <c r="G1800" i="64"/>
  <c r="G1799" i="64"/>
  <c r="G1794" i="64"/>
  <c r="G1791" i="64"/>
  <c r="G1757" i="64"/>
  <c r="G1755" i="64"/>
  <c r="G1723" i="64"/>
  <c r="G1721" i="64"/>
  <c r="G1689" i="64"/>
  <c r="G1687" i="64"/>
  <c r="G1657" i="64"/>
  <c r="G1655" i="64"/>
  <c r="G1621" i="64"/>
  <c r="G1616" i="64"/>
  <c r="G1617" i="64"/>
  <c r="G1618" i="64"/>
  <c r="G1619" i="64"/>
  <c r="G1286" i="64"/>
  <c r="G1281" i="64"/>
  <c r="G1282" i="64"/>
  <c r="G1283" i="64"/>
  <c r="G1284" i="64"/>
  <c r="G1242" i="64"/>
  <c r="G1240" i="64"/>
  <c r="G1239" i="64"/>
  <c r="G1236" i="64"/>
  <c r="G1197" i="64"/>
  <c r="G1207" i="64"/>
  <c r="G1206" i="64"/>
  <c r="G1205" i="64"/>
  <c r="G1200" i="64"/>
  <c r="G1136" i="64"/>
  <c r="G1134" i="64"/>
  <c r="G1135" i="64"/>
  <c r="G1129" i="64"/>
  <c r="G1238" i="64"/>
  <c r="AX94" i="1156" a="1"/>
  <c r="CT94" i="1156" a="1"/>
  <c r="BP94" i="1156" a="1"/>
  <c r="DL94" i="1156" a="1"/>
  <c r="DA94" i="1156" a="1"/>
  <c r="DD94" i="1156" a="1"/>
  <c r="BK94" i="1156" a="1"/>
  <c r="DH94" i="1156" a="1"/>
  <c r="CE94" i="1156" a="1"/>
  <c r="AA94" i="1156" a="1"/>
  <c r="AD94" i="1156" a="1"/>
  <c r="AG94" i="1156" a="1"/>
  <c r="BZ94" i="1156" a="1"/>
  <c r="AL94" i="1156" a="1"/>
  <c r="CW94" i="1156" a="1"/>
  <c r="BD94" i="1156" a="1"/>
  <c r="AS94" i="1156" a="1"/>
  <c r="AV94" i="1156" a="1"/>
  <c r="CR94" i="1156" a="1"/>
  <c r="AZ94" i="1156" a="1"/>
  <c r="DJ94" i="1156" a="1"/>
  <c r="BS94" i="1156" a="1"/>
  <c r="BV94" i="1156" a="1"/>
  <c r="BI94" i="1156" a="1"/>
  <c r="DF94" i="1156" a="1"/>
  <c r="BN94" i="1156" a="1"/>
  <c r="Y94" i="1156" a="1"/>
  <c r="CH94" i="1156" a="1"/>
  <c r="CK94" i="1156" a="1"/>
  <c r="BX94" i="1156" a="1"/>
  <c r="W94" i="1156" a="1"/>
  <c r="BQ94" i="1156" a="1"/>
  <c r="AB94" i="1156" a="1"/>
  <c r="AE94" i="1156" a="1"/>
  <c r="S94" i="1156" a="1"/>
  <c r="BL94" i="1156" a="1"/>
  <c r="AQ94" i="1156" a="1"/>
  <c r="BE94" i="1156" a="1"/>
  <c r="U94" i="1156" a="1"/>
  <c r="CC94" i="1156" a="1"/>
  <c r="AO94" i="1156" a="1"/>
  <c r="CZ94" i="1156" a="1"/>
  <c r="DB94" i="1156" a="1"/>
  <c r="CP94" i="1156" a="1"/>
  <c r="AJ94" i="1156" a="1"/>
  <c r="AM94" i="1156" a="1"/>
  <c r="CF94" i="1156" a="1"/>
  <c r="AT94" i="1156" a="1"/>
  <c r="AH94" i="1156" a="1"/>
  <c r="BG94" i="1156" a="1"/>
  <c r="CA94" i="1156" a="1"/>
  <c r="BA94" i="1156" a="1"/>
  <c r="CX94" i="1156" a="1"/>
  <c r="AW94" i="1156" a="1"/>
  <c r="CS94" i="1156" a="1"/>
  <c r="BO94" i="1156" a="1"/>
  <c r="DK94" i="1156" a="1"/>
  <c r="BT94" i="1156" a="1"/>
  <c r="CL94" i="1156" a="1"/>
  <c r="BJ94" i="1156" a="1"/>
  <c r="DG94" i="1156" a="1"/>
  <c r="CD94" i="1156" a="1"/>
  <c r="Z94" i="1156" a="1"/>
  <c r="CI94" i="1156" a="1"/>
  <c r="DC94" i="1156" a="1"/>
  <c r="BY94" i="1156" a="1"/>
  <c r="CB94" i="1156" a="1"/>
  <c r="CY94" i="1156" a="1"/>
  <c r="V94" i="1156" a="1"/>
  <c r="CV94" i="1156" a="1"/>
  <c r="AP94" i="1156" a="1"/>
  <c r="AC94" i="1156" a="1"/>
  <c r="AF94" i="1156" a="1"/>
  <c r="CQ94" i="1156" a="1"/>
  <c r="AK94" i="1156" a="1"/>
  <c r="DI94" i="1156" a="1"/>
  <c r="BC94" i="1156" a="1"/>
  <c r="AR94" i="1156" a="1"/>
  <c r="AU94" i="1156" a="1"/>
  <c r="DE94" i="1156" a="1"/>
  <c r="AI94" i="1156" a="1"/>
  <c r="CJ94" i="1156" a="1"/>
  <c r="AY94" i="1156" a="1"/>
  <c r="X94" i="1156" a="1"/>
  <c r="BR94" i="1156" a="1"/>
  <c r="BF94" i="1156" a="1"/>
  <c r="BH94" i="1156" a="1"/>
  <c r="CU94" i="1156" a="1"/>
  <c r="T94" i="1156" a="1"/>
  <c r="BM94" i="1156" a="1"/>
  <c r="AN94" i="1156" a="1"/>
  <c r="CG94" i="1156" a="1"/>
  <c r="BU94" i="1156" a="1"/>
  <c r="BW94" i="1156" a="1"/>
  <c r="BB94" i="1156" a="1"/>
  <c r="CO94" i="1156" a="1"/>
  <c r="CO46" i="1156" a="1"/>
  <c r="CN1452" i="64" a="1"/>
  <c r="CM1452" i="64" a="1"/>
  <c r="CO94" i="1156" l="1"/>
  <c r="BB94" i="1156"/>
  <c r="BW94" i="1156"/>
  <c r="BU94" i="1156"/>
  <c r="CG94" i="1156"/>
  <c r="AN94" i="1156"/>
  <c r="BM94" i="1156"/>
  <c r="T94" i="1156"/>
  <c r="CU94" i="1156"/>
  <c r="BH94" i="1156"/>
  <c r="BF94" i="1156"/>
  <c r="BR94" i="1156"/>
  <c r="X94" i="1156"/>
  <c r="AY94" i="1156"/>
  <c r="CJ94" i="1156"/>
  <c r="AI94" i="1156"/>
  <c r="DE94" i="1156"/>
  <c r="AU94" i="1156"/>
  <c r="AR94" i="1156"/>
  <c r="BC94" i="1156"/>
  <c r="DI94" i="1156"/>
  <c r="AK94" i="1156"/>
  <c r="CQ94" i="1156"/>
  <c r="AF94" i="1156"/>
  <c r="AC94" i="1156"/>
  <c r="AP94" i="1156"/>
  <c r="CV94" i="1156"/>
  <c r="V94" i="1156"/>
  <c r="CY94" i="1156"/>
  <c r="CB94" i="1156"/>
  <c r="BY94" i="1156"/>
  <c r="DC94" i="1156"/>
  <c r="CI94" i="1156"/>
  <c r="Z94" i="1156"/>
  <c r="CD94" i="1156"/>
  <c r="DG94" i="1156"/>
  <c r="BJ94" i="1156"/>
  <c r="CL94" i="1156"/>
  <c r="BT94" i="1156"/>
  <c r="DK94" i="1156"/>
  <c r="BO94" i="1156"/>
  <c r="CS94" i="1156"/>
  <c r="AW94" i="1156"/>
  <c r="CX94" i="1156"/>
  <c r="BA94" i="1156"/>
  <c r="CA94" i="1156"/>
  <c r="BG94" i="1156"/>
  <c r="AH94" i="1156"/>
  <c r="AT94" i="1156"/>
  <c r="CF94" i="1156"/>
  <c r="AM94" i="1156"/>
  <c r="AJ94" i="1156"/>
  <c r="CP94" i="1156"/>
  <c r="DB94" i="1156"/>
  <c r="CZ94" i="1156"/>
  <c r="AO94" i="1156"/>
  <c r="CC94" i="1156"/>
  <c r="U94" i="1156"/>
  <c r="BE94" i="1156"/>
  <c r="AQ94" i="1156"/>
  <c r="BL94" i="1156"/>
  <c r="S94" i="1156"/>
  <c r="AE94" i="1156"/>
  <c r="AB94" i="1156"/>
  <c r="BQ94" i="1156"/>
  <c r="W94" i="1156"/>
  <c r="BX94" i="1156"/>
  <c r="CK94" i="1156"/>
  <c r="CH94" i="1156"/>
  <c r="Y94" i="1156"/>
  <c r="BN94" i="1156"/>
  <c r="DF94" i="1156"/>
  <c r="BI94" i="1156"/>
  <c r="BV94" i="1156"/>
  <c r="BS94" i="1156"/>
  <c r="DJ94" i="1156"/>
  <c r="AZ94" i="1156"/>
  <c r="CR94" i="1156"/>
  <c r="AV94" i="1156"/>
  <c r="AS94" i="1156"/>
  <c r="BD94" i="1156"/>
  <c r="CW94" i="1156"/>
  <c r="AL94" i="1156"/>
  <c r="BZ94" i="1156"/>
  <c r="AG94" i="1156"/>
  <c r="AD94" i="1156"/>
  <c r="AA94" i="1156"/>
  <c r="CE94" i="1156"/>
  <c r="DH94" i="1156"/>
  <c r="BK94" i="1156"/>
  <c r="DD94" i="1156"/>
  <c r="DA94" i="1156"/>
  <c r="DL94" i="1156"/>
  <c r="BP94" i="1156"/>
  <c r="CT94" i="1156"/>
  <c r="AX94" i="1156"/>
  <c r="N94" i="1156"/>
  <c r="O94" i="1156"/>
  <c r="P94" i="1156"/>
  <c r="M94" i="1156"/>
  <c r="K94" i="1156"/>
  <c r="L94" i="1156"/>
  <c r="CN60" i="1156"/>
  <c r="CN75" i="1156"/>
  <c r="CN44" i="1156"/>
  <c r="CN42" i="1156"/>
  <c r="CO46" i="1156"/>
  <c r="CN41" i="1156"/>
  <c r="CN43" i="1156"/>
  <c r="CQ15" i="1156"/>
  <c r="CP18" i="1156"/>
  <c r="CP20" i="1156" s="1"/>
  <c r="T15" i="1156"/>
  <c r="S18" i="1156"/>
  <c r="S20" i="1156" s="1"/>
  <c r="CP4" i="1156"/>
  <c r="CN4" i="1156"/>
  <c r="CQ7" i="1156"/>
  <c r="CQ1" i="1156" s="1"/>
  <c r="CQ3" i="1156"/>
  <c r="CR2" i="1156"/>
  <c r="CQ8" i="1156"/>
  <c r="L1" i="1156"/>
  <c r="M2" i="1156"/>
  <c r="S4" i="1156"/>
  <c r="T1" i="1156"/>
  <c r="T7" i="1156"/>
  <c r="T3" i="1156"/>
  <c r="U2" i="1156"/>
  <c r="R8" i="1156"/>
  <c r="R4" i="1156"/>
  <c r="CM1452" i="64"/>
  <c r="CN1452" i="64"/>
  <c r="CO23" i="864"/>
  <c r="P1" i="206"/>
  <c r="R17" i="864"/>
  <c r="E1191" i="64"/>
  <c r="B1191" i="64" s="1"/>
  <c r="E1119" i="64"/>
  <c r="E1085" i="64"/>
  <c r="B1085" i="64" s="1"/>
  <c r="E1155" i="64"/>
  <c r="B1155" i="64" s="1"/>
  <c r="G176" i="64"/>
  <c r="B31" i="206"/>
  <c r="B32" i="206"/>
  <c r="B33" i="206"/>
  <c r="B34" i="206"/>
  <c r="B35" i="206"/>
  <c r="B36" i="206"/>
  <c r="B37" i="206"/>
  <c r="G1155" i="64"/>
  <c r="G1191" i="64"/>
  <c r="G1504" i="64"/>
  <c r="G1479" i="64" s="1"/>
  <c r="G1609" i="64"/>
  <c r="G1645" i="64"/>
  <c r="G1677" i="64"/>
  <c r="G1777" i="64"/>
  <c r="G1743" i="64"/>
  <c r="G1709" i="64"/>
  <c r="E1405" i="64"/>
  <c r="E1370" i="64"/>
  <c r="E1271" i="64"/>
  <c r="B1271" i="64" s="1"/>
  <c r="E1227" i="64"/>
  <c r="B1227"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2" i="861"/>
  <c r="Q32" i="861"/>
  <c r="G32" i="861"/>
  <c r="CN31" i="861"/>
  <c r="Q31" i="861"/>
  <c r="G31" i="861"/>
  <c r="CN30" i="861"/>
  <c r="Q30"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K3" i="861"/>
  <c r="K2" i="86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CO95" i="1156" a="1"/>
  <c r="AT95" i="1156" a="1"/>
  <c r="BB95" i="1156" a="1"/>
  <c r="AU95" i="1156" a="1"/>
  <c r="Z95" i="1156" a="1"/>
  <c r="CF95" i="1156" a="1"/>
  <c r="W95" i="1156" a="1"/>
  <c r="CW95" i="1156" a="1"/>
  <c r="BW95" i="1156" a="1"/>
  <c r="CD95" i="1156" a="1"/>
  <c r="AM95" i="1156" a="1"/>
  <c r="BX95" i="1156" a="1"/>
  <c r="BU95" i="1156" a="1"/>
  <c r="BC95" i="1156" a="1"/>
  <c r="DG95" i="1156" a="1"/>
  <c r="AJ95" i="1156" a="1"/>
  <c r="CK95" i="1156" a="1"/>
  <c r="BZ95" i="1156" a="1"/>
  <c r="CG95" i="1156" a="1"/>
  <c r="DI95" i="1156" a="1"/>
  <c r="BJ95" i="1156" a="1"/>
  <c r="CP95" i="1156" a="1"/>
  <c r="CH95" i="1156" a="1"/>
  <c r="AG95" i="1156" a="1"/>
  <c r="AN95" i="1156" a="1"/>
  <c r="AK95" i="1156" a="1"/>
  <c r="CL95" i="1156" a="1"/>
  <c r="DB95" i="1156" a="1"/>
  <c r="Y95" i="1156" a="1"/>
  <c r="AD95" i="1156" a="1"/>
  <c r="BM95" i="1156" a="1"/>
  <c r="CQ95" i="1156" a="1"/>
  <c r="BT95" i="1156" a="1"/>
  <c r="CZ95" i="1156" a="1"/>
  <c r="BN95" i="1156" a="1"/>
  <c r="AA95" i="1156" a="1"/>
  <c r="T95" i="1156" a="1"/>
  <c r="AF95" i="1156" a="1"/>
  <c r="DK95" i="1156" a="1"/>
  <c r="AO95" i="1156" a="1"/>
  <c r="DF95" i="1156" a="1"/>
  <c r="CE95" i="1156" a="1"/>
  <c r="CU95" i="1156" a="1"/>
  <c r="AC95" i="1156" a="1"/>
  <c r="BO95" i="1156" a="1"/>
  <c r="CC95" i="1156" a="1"/>
  <c r="BI95" i="1156" a="1"/>
  <c r="DH95" i="1156" a="1"/>
  <c r="BH95" i="1156" a="1"/>
  <c r="AP95" i="1156" a="1"/>
  <c r="CS95" i="1156" a="1"/>
  <c r="U95" i="1156" a="1"/>
  <c r="BV95" i="1156" a="1"/>
  <c r="BK95" i="1156" a="1"/>
  <c r="BF95" i="1156" a="1"/>
  <c r="CV95" i="1156" a="1"/>
  <c r="AW95" i="1156" a="1"/>
  <c r="BE95" i="1156" a="1"/>
  <c r="BS95" i="1156" a="1"/>
  <c r="DD95" i="1156" a="1"/>
  <c r="BR95" i="1156" a="1"/>
  <c r="V95" i="1156" a="1"/>
  <c r="CX95" i="1156" a="1"/>
  <c r="AQ95" i="1156" a="1"/>
  <c r="DJ95" i="1156" a="1"/>
  <c r="DA95" i="1156" a="1"/>
  <c r="X95" i="1156" a="1"/>
  <c r="CY95" i="1156" a="1"/>
  <c r="BA95" i="1156" a="1"/>
  <c r="BL95" i="1156" a="1"/>
  <c r="AZ95" i="1156" a="1"/>
  <c r="DL95" i="1156" a="1"/>
  <c r="AY95" i="1156" a="1"/>
  <c r="CB95" i="1156" a="1"/>
  <c r="CA95" i="1156" a="1"/>
  <c r="S95" i="1156" a="1"/>
  <c r="CR95" i="1156" a="1"/>
  <c r="BP95" i="1156" a="1"/>
  <c r="CJ95" i="1156" a="1"/>
  <c r="BY95" i="1156" a="1"/>
  <c r="BG95" i="1156" a="1"/>
  <c r="AE95" i="1156" a="1"/>
  <c r="AV95" i="1156" a="1"/>
  <c r="CT95" i="1156" a="1"/>
  <c r="CI95" i="1156" a="1"/>
  <c r="BD95" i="1156" a="1"/>
  <c r="AR95" i="1156" a="1"/>
  <c r="AI95" i="1156" a="1"/>
  <c r="DC95" i="1156" a="1"/>
  <c r="AH95" i="1156" a="1"/>
  <c r="AB95" i="1156" a="1"/>
  <c r="AS95" i="1156" a="1"/>
  <c r="AX95" i="1156" a="1"/>
  <c r="DE95" i="1156" a="1"/>
  <c r="BQ95" i="1156" a="1"/>
  <c r="AL95" i="1156" a="1"/>
  <c r="CP46" i="1156" a="1"/>
  <c r="S46" i="1156" a="1"/>
  <c r="AL95" i="1156" l="1"/>
  <c r="BQ95" i="1156"/>
  <c r="DE95" i="1156"/>
  <c r="AX95" i="1156"/>
  <c r="AS95" i="1156"/>
  <c r="AB95" i="1156"/>
  <c r="AH95" i="1156"/>
  <c r="DC95" i="1156"/>
  <c r="AI95" i="1156"/>
  <c r="AR95" i="1156"/>
  <c r="BD95" i="1156"/>
  <c r="CI95" i="1156"/>
  <c r="CT95" i="1156"/>
  <c r="AV95" i="1156"/>
  <c r="AE95" i="1156"/>
  <c r="BG95" i="1156"/>
  <c r="BY95" i="1156"/>
  <c r="CJ95" i="1156"/>
  <c r="BP95" i="1156"/>
  <c r="CR95" i="1156"/>
  <c r="S95" i="1156"/>
  <c r="CA95" i="1156"/>
  <c r="CB95" i="1156"/>
  <c r="AY95" i="1156"/>
  <c r="DL95" i="1156"/>
  <c r="AZ95" i="1156"/>
  <c r="BL95" i="1156"/>
  <c r="BA95" i="1156"/>
  <c r="CY95" i="1156"/>
  <c r="X95" i="1156"/>
  <c r="DA95" i="1156"/>
  <c r="DJ95" i="1156"/>
  <c r="AQ95" i="1156"/>
  <c r="CX95" i="1156"/>
  <c r="V95" i="1156"/>
  <c r="BR95" i="1156"/>
  <c r="DD95" i="1156"/>
  <c r="BS95" i="1156"/>
  <c r="BE95" i="1156"/>
  <c r="AW95" i="1156"/>
  <c r="CV95" i="1156"/>
  <c r="BF95" i="1156"/>
  <c r="BK95" i="1156"/>
  <c r="BV95" i="1156"/>
  <c r="U95" i="1156"/>
  <c r="CS95" i="1156"/>
  <c r="AP95" i="1156"/>
  <c r="BH95" i="1156"/>
  <c r="DH95" i="1156"/>
  <c r="BI95" i="1156"/>
  <c r="CC95" i="1156"/>
  <c r="BO95" i="1156"/>
  <c r="AC95" i="1156"/>
  <c r="CU95" i="1156"/>
  <c r="CE95" i="1156"/>
  <c r="DF95" i="1156"/>
  <c r="AO95" i="1156"/>
  <c r="DK95" i="1156"/>
  <c r="AF95" i="1156"/>
  <c r="T95" i="1156"/>
  <c r="AA95" i="1156"/>
  <c r="BN95" i="1156"/>
  <c r="CZ95" i="1156"/>
  <c r="BT95" i="1156"/>
  <c r="CQ95" i="1156"/>
  <c r="BM95" i="1156"/>
  <c r="AD95" i="1156"/>
  <c r="Y95" i="1156"/>
  <c r="DB95" i="1156"/>
  <c r="CL95" i="1156"/>
  <c r="AK95" i="1156"/>
  <c r="AN95" i="1156"/>
  <c r="AG95" i="1156"/>
  <c r="CH95" i="1156"/>
  <c r="CP95" i="1156"/>
  <c r="BJ95" i="1156"/>
  <c r="DI95" i="1156"/>
  <c r="CG95" i="1156"/>
  <c r="BZ95" i="1156"/>
  <c r="CK95" i="1156"/>
  <c r="AJ95" i="1156"/>
  <c r="DG95" i="1156"/>
  <c r="BC95" i="1156"/>
  <c r="BU95" i="1156"/>
  <c r="BX95" i="1156"/>
  <c r="AM95" i="1156"/>
  <c r="CD95" i="1156"/>
  <c r="BW95" i="1156"/>
  <c r="CW95" i="1156"/>
  <c r="W95" i="1156"/>
  <c r="CF95" i="1156"/>
  <c r="Z95" i="1156"/>
  <c r="AU95" i="1156"/>
  <c r="BB95" i="1156"/>
  <c r="AT95" i="1156"/>
  <c r="CO95" i="1156"/>
  <c r="CN59" i="1156"/>
  <c r="CN74" i="1156"/>
  <c r="CN58" i="1156"/>
  <c r="CN73" i="1156"/>
  <c r="CN57" i="1156"/>
  <c r="CN72" i="1156"/>
  <c r="CN56" i="1156"/>
  <c r="CN61" i="1156" s="1"/>
  <c r="CN71" i="1156"/>
  <c r="CN76" i="1156" s="1"/>
  <c r="S46" i="1156"/>
  <c r="CP46" i="1156"/>
  <c r="CO45" i="1156"/>
  <c r="CO43" i="1156"/>
  <c r="CO41" i="1156"/>
  <c r="CO44" i="1156"/>
  <c r="CO42" i="1156"/>
  <c r="CR15" i="1156"/>
  <c r="CQ18" i="1156"/>
  <c r="CQ20" i="1156" s="1"/>
  <c r="U15" i="1156"/>
  <c r="T18" i="1156"/>
  <c r="T20" i="1156" s="1"/>
  <c r="U1" i="1156"/>
  <c r="U7" i="1156"/>
  <c r="U3" i="1156"/>
  <c r="V2" i="1156"/>
  <c r="T4" i="1156"/>
  <c r="T8" i="1156"/>
  <c r="N2" i="1156"/>
  <c r="M1" i="1156"/>
  <c r="S8" i="1156"/>
  <c r="CR3" i="1156"/>
  <c r="CS2" i="1156"/>
  <c r="CR8" i="1156"/>
  <c r="CR7" i="1156"/>
  <c r="CR1" i="1156" s="1"/>
  <c r="CQ4" i="1156"/>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4" i="861"/>
  <c r="AF24" i="861"/>
  <c r="AN24" i="861"/>
  <c r="AV24" i="861"/>
  <c r="BD24" i="861"/>
  <c r="BL24" i="861"/>
  <c r="BT24" i="861"/>
  <c r="CB24" i="861"/>
  <c r="CJ24" i="861"/>
  <c r="CS24" i="861"/>
  <c r="DF24" i="861"/>
  <c r="AK7" i="861"/>
  <c r="CN93" i="861"/>
  <c r="CN84" i="861"/>
  <c r="CN68" i="861"/>
  <c r="CN65" i="861"/>
  <c r="R68" i="861"/>
  <c r="R65" i="861"/>
  <c r="R57" i="861"/>
  <c r="DE47" i="861"/>
  <c r="CW47" i="861"/>
  <c r="CO47" i="861"/>
  <c r="CF47" i="861"/>
  <c r="BX47" i="861"/>
  <c r="BP47" i="861"/>
  <c r="BH47" i="861"/>
  <c r="AZ47" i="861"/>
  <c r="AR47" i="861"/>
  <c r="AJ47" i="861"/>
  <c r="AB47" i="861"/>
  <c r="T47" i="861"/>
  <c r="DL47" i="861"/>
  <c r="DD47" i="861"/>
  <c r="CV47" i="861"/>
  <c r="CN47" i="861"/>
  <c r="CE47" i="861"/>
  <c r="BW47" i="861"/>
  <c r="BO47" i="861"/>
  <c r="BG47" i="861"/>
  <c r="AY47" i="861"/>
  <c r="AQ47" i="861"/>
  <c r="AI47" i="861"/>
  <c r="AA47" i="861"/>
  <c r="S47" i="861"/>
  <c r="CN35" i="861"/>
  <c r="DK24" i="861"/>
  <c r="DC24" i="861"/>
  <c r="DK47" i="861"/>
  <c r="DC47" i="861"/>
  <c r="CU47" i="861"/>
  <c r="CL47" i="861"/>
  <c r="CD47" i="861"/>
  <c r="BV47" i="861"/>
  <c r="BN47" i="861"/>
  <c r="BF47" i="861"/>
  <c r="AX47" i="861"/>
  <c r="AP47" i="861"/>
  <c r="AH47" i="861"/>
  <c r="Z47" i="861"/>
  <c r="DJ47" i="861"/>
  <c r="DB47" i="861"/>
  <c r="CT47" i="861"/>
  <c r="CK47" i="861"/>
  <c r="CC47" i="861"/>
  <c r="BU47" i="861"/>
  <c r="BM47" i="861"/>
  <c r="BE47" i="861"/>
  <c r="AW47" i="861"/>
  <c r="AO47" i="861"/>
  <c r="AG47" i="861"/>
  <c r="Y47" i="861"/>
  <c r="DI24" i="861"/>
  <c r="DA24" i="861"/>
  <c r="DI47" i="861"/>
  <c r="DA47" i="861"/>
  <c r="CS47" i="861"/>
  <c r="CJ47" i="861"/>
  <c r="CB47" i="861"/>
  <c r="BT47" i="861"/>
  <c r="BL47" i="861"/>
  <c r="BD47" i="861"/>
  <c r="AV47" i="861"/>
  <c r="AN47" i="861"/>
  <c r="AF47" i="861"/>
  <c r="X47" i="861"/>
  <c r="DH47" i="861"/>
  <c r="CZ47" i="861"/>
  <c r="CR47" i="861"/>
  <c r="CI47" i="861"/>
  <c r="CA47" i="861"/>
  <c r="BS47" i="861"/>
  <c r="BK47" i="861"/>
  <c r="BC47" i="861"/>
  <c r="AU47" i="861"/>
  <c r="AM47" i="861"/>
  <c r="AE47" i="861"/>
  <c r="W47" i="861"/>
  <c r="DG24" i="861"/>
  <c r="CY24" i="861"/>
  <c r="DG47" i="861"/>
  <c r="CY47" i="861"/>
  <c r="CQ47" i="861"/>
  <c r="CH47" i="861"/>
  <c r="BZ47" i="861"/>
  <c r="BR47" i="861"/>
  <c r="BJ47" i="861"/>
  <c r="BB47" i="861"/>
  <c r="AT47" i="861"/>
  <c r="AL47" i="861"/>
  <c r="AD47" i="861"/>
  <c r="V47" i="861"/>
  <c r="DF47" i="861"/>
  <c r="CX47" i="861"/>
  <c r="CP47" i="861"/>
  <c r="CG47" i="861"/>
  <c r="BY47" i="861"/>
  <c r="BQ47" i="861"/>
  <c r="BI47" i="861"/>
  <c r="BA47" i="861"/>
  <c r="AS47" i="861"/>
  <c r="AK47" i="861"/>
  <c r="AC47" i="861"/>
  <c r="U47" i="861"/>
  <c r="DE24" i="861"/>
  <c r="CW24" i="861"/>
  <c r="Y24" i="861"/>
  <c r="AG24" i="861"/>
  <c r="AO24" i="861"/>
  <c r="AW24" i="861"/>
  <c r="BE24" i="861"/>
  <c r="BM24" i="861"/>
  <c r="BU24" i="861"/>
  <c r="CC24" i="861"/>
  <c r="CK24" i="861"/>
  <c r="CT24" i="861"/>
  <c r="DH24" i="861"/>
  <c r="K1" i="864"/>
  <c r="K1" i="863"/>
  <c r="L1" i="863" s="1"/>
  <c r="M1" i="863" s="1"/>
  <c r="N1" i="863" s="1"/>
  <c r="O1" i="863" s="1"/>
  <c r="P1" i="863" s="1"/>
  <c r="K2" i="864"/>
  <c r="K2" i="863"/>
  <c r="CP9" i="861"/>
  <c r="L2" i="861"/>
  <c r="L3" i="861"/>
  <c r="CQ3" i="861"/>
  <c r="AD7" i="861"/>
  <c r="AL7" i="861"/>
  <c r="Z24" i="861"/>
  <c r="AH24" i="861"/>
  <c r="AP24" i="861"/>
  <c r="AX24" i="861"/>
  <c r="BF24" i="861"/>
  <c r="BN24" i="861"/>
  <c r="BV24" i="861"/>
  <c r="CD24" i="861"/>
  <c r="CL24" i="861"/>
  <c r="CU24" i="861"/>
  <c r="DJ24" i="861"/>
  <c r="AU6" i="861"/>
  <c r="S24" i="861"/>
  <c r="AA24" i="861"/>
  <c r="AI24" i="861"/>
  <c r="AQ24" i="861"/>
  <c r="AY24" i="861"/>
  <c r="BG24" i="861"/>
  <c r="BO24" i="861"/>
  <c r="BW24" i="861"/>
  <c r="CE24" i="861"/>
  <c r="CN24" i="861"/>
  <c r="CV24" i="861"/>
  <c r="DL24" i="861"/>
  <c r="T24" i="861"/>
  <c r="AB24" i="861"/>
  <c r="AJ24" i="861"/>
  <c r="AR24" i="861"/>
  <c r="AZ24" i="861"/>
  <c r="BH24" i="861"/>
  <c r="BP24" i="861"/>
  <c r="BX24" i="861"/>
  <c r="CF24" i="861"/>
  <c r="CO24" i="861"/>
  <c r="CX24" i="861"/>
  <c r="U24" i="861"/>
  <c r="AC24" i="861"/>
  <c r="AK24" i="861"/>
  <c r="AS24" i="861"/>
  <c r="BA24" i="861"/>
  <c r="BI24" i="861"/>
  <c r="BQ24" i="861"/>
  <c r="BY24" i="861"/>
  <c r="CG24" i="861"/>
  <c r="CP24" i="861"/>
  <c r="CZ24" i="861"/>
  <c r="S8" i="861"/>
  <c r="V24" i="861"/>
  <c r="AD24" i="861"/>
  <c r="AL24" i="861"/>
  <c r="AT24" i="861"/>
  <c r="BB24" i="861"/>
  <c r="BJ24" i="861"/>
  <c r="BR24" i="861"/>
  <c r="BZ24" i="861"/>
  <c r="CH24" i="861"/>
  <c r="CQ24" i="861"/>
  <c r="DB24" i="861"/>
  <c r="W24" i="861"/>
  <c r="AE24" i="861"/>
  <c r="AM24" i="861"/>
  <c r="AU24" i="861"/>
  <c r="BC24" i="861"/>
  <c r="BK24" i="861"/>
  <c r="BS24" i="861"/>
  <c r="CA24" i="861"/>
  <c r="CI24" i="861"/>
  <c r="CR24" i="861"/>
  <c r="DD24"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T46" i="1156" a="1"/>
  <c r="CQ46" i="1156" a="1"/>
  <c r="CN78" i="1156" l="1"/>
  <c r="CN79" i="1156" s="1"/>
  <c r="CO60" i="1156"/>
  <c r="CO75" i="1156"/>
  <c r="CO59" i="1156"/>
  <c r="CO74" i="1156"/>
  <c r="CO58" i="1156"/>
  <c r="CO73" i="1156"/>
  <c r="CO57" i="1156"/>
  <c r="CO72" i="1156"/>
  <c r="CO56" i="1156"/>
  <c r="CO61" i="1156" s="1"/>
  <c r="CO71" i="1156"/>
  <c r="CO76" i="1156" s="1"/>
  <c r="CQ46" i="1156"/>
  <c r="T46" i="1156"/>
  <c r="CP45" i="1156"/>
  <c r="CP43" i="1156"/>
  <c r="CP41" i="1156"/>
  <c r="CP44" i="1156"/>
  <c r="CP42" i="1156"/>
  <c r="S43" i="1156"/>
  <c r="S41" i="1156"/>
  <c r="S44" i="1156"/>
  <c r="S42" i="1156"/>
  <c r="S45" i="1156"/>
  <c r="CS15" i="1156"/>
  <c r="CR18" i="1156"/>
  <c r="CR20" i="1156" s="1"/>
  <c r="V15" i="1156"/>
  <c r="U18" i="1156"/>
  <c r="U20" i="1156" s="1"/>
  <c r="V1" i="1156"/>
  <c r="V7" i="1156"/>
  <c r="V3" i="1156"/>
  <c r="W2" i="1156"/>
  <c r="U4" i="1156"/>
  <c r="CS3" i="1156"/>
  <c r="CT2" i="1156"/>
  <c r="CS8" i="1156"/>
  <c r="CS7" i="1156"/>
  <c r="O2" i="1156"/>
  <c r="N1" i="1156"/>
  <c r="U8" i="1156"/>
  <c r="CR4" i="1156"/>
  <c r="K230" i="64"/>
  <c r="K262" i="64"/>
  <c r="CN4" i="64"/>
  <c r="CP4" i="64"/>
  <c r="J2" i="64"/>
  <c r="S5" i="861"/>
  <c r="CQ41" i="863"/>
  <c r="CQ40" i="863"/>
  <c r="I1" i="64"/>
  <c r="J1" i="64"/>
  <c r="CN41" i="861"/>
  <c r="R2124" i="64"/>
  <c r="R2201" i="64"/>
  <c r="R2175" i="64"/>
  <c r="R2227" i="64"/>
  <c r="R2150" i="64"/>
  <c r="CN44" i="861"/>
  <c r="CN85" i="861" s="1"/>
  <c r="T4" i="861"/>
  <c r="T5" i="861" s="1"/>
  <c r="U3" i="861"/>
  <c r="U1" i="861" s="1"/>
  <c r="CQ38" i="863"/>
  <c r="T1" i="861"/>
  <c r="BK6" i="861"/>
  <c r="BW6" i="861" s="1"/>
  <c r="S210" i="64"/>
  <c r="CQ209" i="64"/>
  <c r="S3" i="64"/>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0" i="861"/>
  <c r="AR7" i="861"/>
  <c r="BY6" i="861"/>
  <c r="CK6" i="861" s="1"/>
  <c r="CN70" i="861"/>
  <c r="BX6" i="861"/>
  <c r="CJ6" i="861" s="1"/>
  <c r="AY7" i="861"/>
  <c r="AZ7" i="861"/>
  <c r="CN1" i="863"/>
  <c r="AT8" i="864"/>
  <c r="BF7" i="864"/>
  <c r="AS8" i="864"/>
  <c r="BE7" i="864"/>
  <c r="BD8" i="864" s="1"/>
  <c r="BJ7" i="864"/>
  <c r="BI8" i="864" s="1"/>
  <c r="AX8" i="864"/>
  <c r="AW8" i="864"/>
  <c r="CO30"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U46" i="1156" a="1"/>
  <c r="CR46" i="1156" a="1"/>
  <c r="CO78" i="1156" l="1"/>
  <c r="CO79" i="1156" s="1"/>
  <c r="CP60" i="1156"/>
  <c r="CP75" i="1156"/>
  <c r="S60" i="1156"/>
  <c r="S75" i="1156"/>
  <c r="S59" i="1156"/>
  <c r="S74" i="1156"/>
  <c r="CP59" i="1156"/>
  <c r="CP74" i="1156"/>
  <c r="CP58" i="1156"/>
  <c r="CP73" i="1156"/>
  <c r="S58" i="1156"/>
  <c r="S73" i="1156"/>
  <c r="S57" i="1156"/>
  <c r="S72" i="1156"/>
  <c r="CP57" i="1156"/>
  <c r="CP72" i="1156"/>
  <c r="CP56" i="1156"/>
  <c r="CP61" i="1156" s="1"/>
  <c r="CP71" i="1156"/>
  <c r="CP76" i="1156" s="1"/>
  <c r="S56" i="1156"/>
  <c r="S71" i="1156"/>
  <c r="CR46" i="1156"/>
  <c r="U46" i="1156"/>
  <c r="CQ45" i="1156"/>
  <c r="CQ43" i="1156"/>
  <c r="CQ41" i="1156"/>
  <c r="CQ44" i="1156"/>
  <c r="CQ42" i="1156"/>
  <c r="T42" i="1156"/>
  <c r="T41" i="1156"/>
  <c r="T44" i="1156"/>
  <c r="T45" i="1156"/>
  <c r="T43" i="1156"/>
  <c r="CT15" i="1156"/>
  <c r="CS18" i="1156"/>
  <c r="CS20" i="1156" s="1"/>
  <c r="W15" i="1156"/>
  <c r="V18" i="1156"/>
  <c r="V20" i="1156" s="1"/>
  <c r="CS1" i="1156"/>
  <c r="CT3" i="1156"/>
  <c r="CU2" i="1156"/>
  <c r="CT8" i="1156"/>
  <c r="CT7" i="1156"/>
  <c r="CT1" i="1156" s="1"/>
  <c r="W1" i="1156"/>
  <c r="W7" i="1156"/>
  <c r="W3" i="1156"/>
  <c r="X2" i="1156"/>
  <c r="CS4" i="1156"/>
  <c r="V4" i="1156"/>
  <c r="V8" i="1156"/>
  <c r="P2" i="1156"/>
  <c r="O1" i="1156"/>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51" i="64" a="1"/>
  <c r="S851"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0" i="861"/>
  <c r="R62" i="861" s="1"/>
  <c r="R75"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190" i="64"/>
  <c r="M2" i="64"/>
  <c r="CR7" i="863"/>
  <c r="CR54" i="863" a="1"/>
  <c r="CR54" i="863" s="1"/>
  <c r="CQ42" i="863"/>
  <c r="CQ21" i="863" s="1"/>
  <c r="CQ30"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0"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V46" i="1156" a="1"/>
  <c r="CS46" i="1156" a="1"/>
  <c r="S628" i="64" a="1"/>
  <c r="CP78" i="1156" l="1"/>
  <c r="CP79" i="1156" s="1"/>
  <c r="S76" i="1156"/>
  <c r="T60" i="1156"/>
  <c r="T75" i="1156"/>
  <c r="CQ60" i="1156"/>
  <c r="CQ75" i="1156"/>
  <c r="CQ59" i="1156"/>
  <c r="CQ74" i="1156"/>
  <c r="T59" i="1156"/>
  <c r="T74" i="1156"/>
  <c r="S61" i="1156"/>
  <c r="CQ58" i="1156"/>
  <c r="CQ73" i="1156"/>
  <c r="T58" i="1156"/>
  <c r="T73" i="1156"/>
  <c r="CQ57" i="1156"/>
  <c r="CQ72" i="1156"/>
  <c r="T57" i="1156"/>
  <c r="T72" i="1156"/>
  <c r="T56" i="1156"/>
  <c r="T71" i="1156"/>
  <c r="CQ56" i="1156"/>
  <c r="CQ61" i="1156" s="1"/>
  <c r="CQ71" i="1156"/>
  <c r="CQ76" i="1156" s="1"/>
  <c r="CS46" i="1156"/>
  <c r="V46" i="1156"/>
  <c r="U43" i="1156"/>
  <c r="U41" i="1156"/>
  <c r="U44" i="1156"/>
  <c r="U42" i="1156"/>
  <c r="U45" i="1156"/>
  <c r="CR42" i="1156"/>
  <c r="CR45" i="1156"/>
  <c r="CR43" i="1156"/>
  <c r="CR41" i="1156"/>
  <c r="CR44" i="1156"/>
  <c r="X15" i="1156"/>
  <c r="W18" i="1156"/>
  <c r="W20" i="1156" s="1"/>
  <c r="CU15" i="1156"/>
  <c r="CT18" i="1156"/>
  <c r="CT20" i="1156" s="1"/>
  <c r="P1" i="1156"/>
  <c r="X1" i="1156"/>
  <c r="X7" i="1156"/>
  <c r="X3" i="1156"/>
  <c r="Y2" i="1156"/>
  <c r="W4" i="1156"/>
  <c r="W8" i="1156"/>
  <c r="CU3" i="1156"/>
  <c r="CV2" i="1156"/>
  <c r="CU8" i="1156"/>
  <c r="CU7" i="1156"/>
  <c r="CT4" i="1156"/>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51" i="64" a="1"/>
  <c r="T851" i="64" s="1"/>
  <c r="S628" i="64"/>
  <c r="S630" i="64" s="1"/>
  <c r="L230" i="64"/>
  <c r="L262" i="64"/>
  <c r="T629" i="64" a="1"/>
  <c r="T629" i="64" s="1"/>
  <c r="T230" i="64" a="1"/>
  <c r="T230" i="64" s="1"/>
  <c r="T243" i="64" a="1"/>
  <c r="T243" i="64" s="1"/>
  <c r="T591" i="64" a="1"/>
  <c r="T591" i="64" s="1"/>
  <c r="T595" i="64" a="1"/>
  <c r="T595" i="64" s="1"/>
  <c r="T587" i="64" a="1"/>
  <c r="T587" i="64" s="1"/>
  <c r="CR4" i="64"/>
  <c r="R4" i="64"/>
  <c r="R74" i="861"/>
  <c r="U5" i="861"/>
  <c r="CS38" i="863"/>
  <c r="CS40" i="863"/>
  <c r="S92" i="861"/>
  <c r="T8" i="64"/>
  <c r="S8" i="64"/>
  <c r="S41" i="861"/>
  <c r="R2253" i="64"/>
  <c r="N2" i="64"/>
  <c r="V4" i="861"/>
  <c r="V5" i="861" s="1"/>
  <c r="V8" i="861"/>
  <c r="V1" i="861"/>
  <c r="CS39" i="863"/>
  <c r="CR43" i="863"/>
  <c r="CS193" i="64"/>
  <c r="CR42" i="863"/>
  <c r="CR21" i="863" s="1"/>
  <c r="CR30"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0"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CT46" i="1156" a="1"/>
  <c r="W46" i="1156" a="1"/>
  <c r="T628" i="64" a="1"/>
  <c r="S78" i="1156" l="1"/>
  <c r="S79" i="1156" s="1"/>
  <c r="CQ78" i="1156"/>
  <c r="CQ79" i="1156" s="1"/>
  <c r="T76" i="1156"/>
  <c r="CR60" i="1156"/>
  <c r="CR75" i="1156"/>
  <c r="U60" i="1156"/>
  <c r="U75" i="1156"/>
  <c r="CR59" i="1156"/>
  <c r="CR74" i="1156"/>
  <c r="T61" i="1156"/>
  <c r="U59" i="1156"/>
  <c r="U74" i="1156"/>
  <c r="U58" i="1156"/>
  <c r="U73" i="1156"/>
  <c r="CR58" i="1156"/>
  <c r="CR73" i="1156"/>
  <c r="CR57" i="1156"/>
  <c r="CR72" i="1156"/>
  <c r="U57" i="1156"/>
  <c r="U72" i="1156"/>
  <c r="U56" i="1156"/>
  <c r="U71" i="1156"/>
  <c r="CR56" i="1156"/>
  <c r="CR61" i="1156" s="1"/>
  <c r="CR71" i="1156"/>
  <c r="CR76" i="1156" s="1"/>
  <c r="W46" i="1156"/>
  <c r="CT46" i="1156"/>
  <c r="V45" i="1156"/>
  <c r="V43" i="1156"/>
  <c r="V41" i="1156"/>
  <c r="V44" i="1156"/>
  <c r="V42" i="1156"/>
  <c r="CS42" i="1156"/>
  <c r="CS45" i="1156"/>
  <c r="CS43" i="1156"/>
  <c r="CS41" i="1156"/>
  <c r="CS44" i="1156"/>
  <c r="Y15" i="1156"/>
  <c r="X18" i="1156"/>
  <c r="X20" i="1156" s="1"/>
  <c r="CV15" i="1156"/>
  <c r="CU18" i="1156"/>
  <c r="CU20" i="1156" s="1"/>
  <c r="CU1" i="1156"/>
  <c r="CU4" i="1156"/>
  <c r="CV3" i="1156"/>
  <c r="CW2" i="1156"/>
  <c r="CV8" i="1156"/>
  <c r="CV7" i="1156"/>
  <c r="Y1" i="1156"/>
  <c r="Y7" i="1156"/>
  <c r="Y3" i="1156"/>
  <c r="Z2" i="1156"/>
  <c r="X4" i="1156"/>
  <c r="X8" i="1156"/>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51" i="64" a="1"/>
  <c r="U851" i="64" s="1"/>
  <c r="M230" i="64"/>
  <c r="M262" i="64"/>
  <c r="U243" i="64" a="1"/>
  <c r="U243" i="64" s="1"/>
  <c r="U629" i="64" a="1"/>
  <c r="U629" i="64" s="1"/>
  <c r="U595" i="64" a="1"/>
  <c r="U595" i="64" s="1"/>
  <c r="U230" i="64" a="1"/>
  <c r="U230" i="64" s="1"/>
  <c r="U591" i="64" a="1"/>
  <c r="U591" i="64" s="1"/>
  <c r="N1" i="64"/>
  <c r="U4" i="64"/>
  <c r="U587" i="64" a="1"/>
  <c r="U587" i="64" s="1"/>
  <c r="CS4" i="64"/>
  <c r="CT38" i="863"/>
  <c r="CT40" i="863"/>
  <c r="T92" i="861"/>
  <c r="V190" i="64"/>
  <c r="V7" i="64"/>
  <c r="O2" i="64"/>
  <c r="CS42" i="863"/>
  <c r="CS21" i="863" s="1"/>
  <c r="CS30"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0"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50" i="64"/>
  <c r="G1756" i="64"/>
  <c r="G1713" i="64"/>
  <c r="G1716" i="64"/>
  <c r="G1722" i="64"/>
  <c r="G1124" i="64"/>
  <c r="G1195" i="64"/>
  <c r="E1195" i="64"/>
  <c r="G1159" i="64"/>
  <c r="E1159" i="64"/>
  <c r="G1089" i="64"/>
  <c r="E1089" i="64"/>
  <c r="B1089" i="64" s="1"/>
  <c r="E1796" i="64"/>
  <c r="B1796" i="64" s="1"/>
  <c r="R1798" i="64"/>
  <c r="CN1798" i="64"/>
  <c r="E1797" i="64"/>
  <c r="E1755" i="64"/>
  <c r="E1756" i="64"/>
  <c r="E1757" i="64"/>
  <c r="E1133" i="64"/>
  <c r="E1134" i="64"/>
  <c r="E1135" i="64"/>
  <c r="E1136" i="64"/>
  <c r="E1124" i="64"/>
  <c r="X46" i="1156" a="1"/>
  <c r="CU46" i="1156" a="1"/>
  <c r="U628" i="64" a="1"/>
  <c r="CR78" i="1156" l="1"/>
  <c r="CR79" i="1156" s="1"/>
  <c r="T78" i="1156"/>
  <c r="T79" i="1156" s="1"/>
  <c r="U76" i="1156"/>
  <c r="CS60" i="1156"/>
  <c r="CS75" i="1156"/>
  <c r="V60" i="1156"/>
  <c r="V75" i="1156"/>
  <c r="CS59" i="1156"/>
  <c r="CS74" i="1156"/>
  <c r="V59" i="1156"/>
  <c r="V74" i="1156"/>
  <c r="V58" i="1156"/>
  <c r="V73" i="1156"/>
  <c r="CS58" i="1156"/>
  <c r="CS73" i="1156"/>
  <c r="U61" i="1156"/>
  <c r="CS57" i="1156"/>
  <c r="CS72" i="1156"/>
  <c r="V57" i="1156"/>
  <c r="V72" i="1156"/>
  <c r="CS56" i="1156"/>
  <c r="CS61" i="1156" s="1"/>
  <c r="CS71" i="1156"/>
  <c r="CS76" i="1156" s="1"/>
  <c r="V56" i="1156"/>
  <c r="V71" i="1156"/>
  <c r="CU46" i="1156"/>
  <c r="X46" i="1156"/>
  <c r="CT44" i="1156"/>
  <c r="CT42" i="1156"/>
  <c r="CT45" i="1156"/>
  <c r="CT43" i="1156"/>
  <c r="CT41" i="1156"/>
  <c r="W45" i="1156"/>
  <c r="W43" i="1156"/>
  <c r="W41" i="1156"/>
  <c r="W44" i="1156"/>
  <c r="W42" i="1156"/>
  <c r="CW15" i="1156"/>
  <c r="CV18" i="1156"/>
  <c r="CV20" i="1156" s="1"/>
  <c r="Z15" i="1156"/>
  <c r="Y18" i="1156"/>
  <c r="Y20" i="1156" s="1"/>
  <c r="CV4" i="1156"/>
  <c r="Y4" i="1156"/>
  <c r="CV1" i="1156"/>
  <c r="Z1" i="1156"/>
  <c r="Z7" i="1156"/>
  <c r="Y8" i="1156" s="1"/>
  <c r="Z3" i="1156"/>
  <c r="AA2" i="1156"/>
  <c r="CX2" i="1156"/>
  <c r="CW8" i="1156"/>
  <c r="CW7" i="1156"/>
  <c r="CW3" i="1156"/>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51" i="64" a="1"/>
  <c r="V851" i="64" s="1"/>
  <c r="V243" i="64" a="1"/>
  <c r="V243" i="64" s="1"/>
  <c r="V629" i="64" a="1"/>
  <c r="V629" i="64" s="1"/>
  <c r="N230" i="64"/>
  <c r="N262" i="64"/>
  <c r="V595" i="64" a="1"/>
  <c r="V595" i="64" s="1"/>
  <c r="V230" i="64" a="1"/>
  <c r="V230" i="64" s="1"/>
  <c r="V591" i="64" a="1"/>
  <c r="V591" i="64" s="1"/>
  <c r="CT4" i="64"/>
  <c r="V587" i="64" a="1"/>
  <c r="V587" i="64" s="1"/>
  <c r="CU56" i="863" a="1"/>
  <c r="CU56" i="863" s="1"/>
  <c r="CU40" i="863"/>
  <c r="U92" i="861"/>
  <c r="W190" i="64"/>
  <c r="W7" i="64"/>
  <c r="V8" i="64" s="1"/>
  <c r="U8" i="64"/>
  <c r="S93" i="861"/>
  <c r="O1" i="64"/>
  <c r="P2" i="64"/>
  <c r="CM686" i="64" s="1" a="1"/>
  <c r="CM686"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0" i="861" s="1"/>
  <c r="V4" i="64"/>
  <c r="CT212" i="64"/>
  <c r="CT194" i="64"/>
  <c r="CT1" i="64"/>
  <c r="CU8" i="64"/>
  <c r="CU208" i="64"/>
  <c r="CU190" i="64"/>
  <c r="CU3" i="64"/>
  <c r="CU7" i="64"/>
  <c r="CV2" i="64"/>
  <c r="CU191" i="64"/>
  <c r="CU209" i="64"/>
  <c r="CU210" i="64"/>
  <c r="CU192" i="64"/>
  <c r="CU211" i="64"/>
  <c r="CU193" i="64"/>
  <c r="CK8" i="864"/>
  <c r="CT24" i="864"/>
  <c r="V24" i="864"/>
  <c r="V92"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0" i="861"/>
  <c r="V4" i="864"/>
  <c r="CP2" i="860"/>
  <c r="CO3" i="860"/>
  <c r="CN4" i="860"/>
  <c r="CO8" i="860"/>
  <c r="CO9" i="860"/>
  <c r="G1804" i="64"/>
  <c r="G1805" i="64"/>
  <c r="G1806" i="64"/>
  <c r="G1807" i="64"/>
  <c r="G1808" i="64"/>
  <c r="G1809" i="64"/>
  <c r="G1810" i="64"/>
  <c r="G1803" i="64"/>
  <c r="G2058" i="64"/>
  <c r="G2060"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20" i="64"/>
  <c r="B1120" i="64" s="1"/>
  <c r="E1781" i="64"/>
  <c r="E1782" i="64"/>
  <c r="E1783" i="64"/>
  <c r="E1784" i="64"/>
  <c r="E1785" i="64"/>
  <c r="E1786" i="64"/>
  <c r="E1787" i="64"/>
  <c r="E1788" i="64"/>
  <c r="E1789" i="64"/>
  <c r="E1790" i="64"/>
  <c r="G1781" i="64"/>
  <c r="DL1812" i="64"/>
  <c r="DK1812" i="64"/>
  <c r="DJ1812" i="64"/>
  <c r="DI1812" i="64"/>
  <c r="DH1812" i="64"/>
  <c r="DG1812" i="64"/>
  <c r="DF1812" i="64"/>
  <c r="DE1812" i="64"/>
  <c r="DD1812" i="64"/>
  <c r="DC1812" i="64"/>
  <c r="DB1812" i="64"/>
  <c r="DA1812" i="64"/>
  <c r="CZ1812" i="64"/>
  <c r="CY1812" i="64"/>
  <c r="CX1812" i="64"/>
  <c r="CW1812" i="64"/>
  <c r="CV1812" i="64"/>
  <c r="CU1812" i="64"/>
  <c r="CT1812" i="64"/>
  <c r="CS1812" i="64"/>
  <c r="CR1812" i="64"/>
  <c r="CQ1812" i="64"/>
  <c r="CP1812" i="64"/>
  <c r="CO1812" i="64"/>
  <c r="E1810" i="64"/>
  <c r="DL1811" i="64"/>
  <c r="DK1811" i="64"/>
  <c r="DJ1811" i="64"/>
  <c r="DI1811" i="64"/>
  <c r="DH1811" i="64"/>
  <c r="DG1811" i="64"/>
  <c r="DF1811" i="64"/>
  <c r="DE1811" i="64"/>
  <c r="DD1811" i="64"/>
  <c r="DC1811" i="64"/>
  <c r="DB1811" i="64"/>
  <c r="DA1811" i="64"/>
  <c r="CZ1811" i="64"/>
  <c r="CY1811" i="64"/>
  <c r="CX1811" i="64"/>
  <c r="CW1811" i="64"/>
  <c r="CV1811" i="64"/>
  <c r="CU1811" i="64"/>
  <c r="CT1811" i="64"/>
  <c r="CS1811" i="64"/>
  <c r="CR1811" i="64"/>
  <c r="CQ1811" i="64"/>
  <c r="CP1811" i="64"/>
  <c r="CO1811" i="64"/>
  <c r="E1809" i="64"/>
  <c r="E1808" i="64"/>
  <c r="DL1809" i="64"/>
  <c r="DK1809" i="64"/>
  <c r="DJ1809" i="64"/>
  <c r="DI1809" i="64"/>
  <c r="DH1809" i="64"/>
  <c r="DG1809" i="64"/>
  <c r="DF1809" i="64"/>
  <c r="DE1809" i="64"/>
  <c r="DD1809" i="64"/>
  <c r="DC1809" i="64"/>
  <c r="DB1809" i="64"/>
  <c r="DA1809" i="64"/>
  <c r="CZ1809" i="64"/>
  <c r="CY1809" i="64"/>
  <c r="CX1809" i="64"/>
  <c r="CW1809" i="64"/>
  <c r="CV1809" i="64"/>
  <c r="CU1809" i="64"/>
  <c r="CT1809" i="64"/>
  <c r="CS1809" i="64"/>
  <c r="CR1809" i="64"/>
  <c r="CQ1809" i="64"/>
  <c r="CP1809" i="64"/>
  <c r="CO1809" i="64"/>
  <c r="E1807" i="64"/>
  <c r="E1806" i="64"/>
  <c r="E1805" i="64"/>
  <c r="E1804" i="64"/>
  <c r="E1803" i="64"/>
  <c r="E1801" i="64"/>
  <c r="E1800" i="64"/>
  <c r="J1801" i="64"/>
  <c r="E1799" i="64"/>
  <c r="E1798" i="64"/>
  <c r="CN1801" i="64"/>
  <c r="E1795" i="64"/>
  <c r="E1794" i="64"/>
  <c r="E1793" i="64"/>
  <c r="E1792" i="64"/>
  <c r="E1791" i="64"/>
  <c r="B1791" i="64" s="1"/>
  <c r="E1780" i="64"/>
  <c r="E1779" i="64"/>
  <c r="B1779" i="64" s="1"/>
  <c r="E1778" i="64"/>
  <c r="B1778" i="64" s="1"/>
  <c r="E1776" i="64"/>
  <c r="G2068" i="64"/>
  <c r="E2068" i="64"/>
  <c r="G2067" i="64"/>
  <c r="E2067" i="64"/>
  <c r="G2066" i="64"/>
  <c r="E2066" i="64"/>
  <c r="G2065" i="64"/>
  <c r="E2065" i="64"/>
  <c r="DL2066" i="64"/>
  <c r="DK2066" i="64"/>
  <c r="DJ2066" i="64"/>
  <c r="DI2066" i="64"/>
  <c r="DH2066" i="64"/>
  <c r="DG2066" i="64"/>
  <c r="DF2066" i="64"/>
  <c r="DE2066" i="64"/>
  <c r="DD2066" i="64"/>
  <c r="DC2066" i="64"/>
  <c r="DB2066" i="64"/>
  <c r="DA2066" i="64"/>
  <c r="CZ2066" i="64"/>
  <c r="CY2066" i="64"/>
  <c r="CX2066" i="64"/>
  <c r="CW2066" i="64"/>
  <c r="CV2066" i="64"/>
  <c r="CU2066" i="64"/>
  <c r="CT2066" i="64"/>
  <c r="CS2066" i="64"/>
  <c r="CR2066" i="64"/>
  <c r="CQ2066" i="64"/>
  <c r="CP2066" i="64"/>
  <c r="CO2066" i="64"/>
  <c r="CL2066" i="64"/>
  <c r="CK2066" i="64"/>
  <c r="CJ2066" i="64"/>
  <c r="CI2066" i="64"/>
  <c r="CH2066" i="64"/>
  <c r="CG2066" i="64"/>
  <c r="CF2066" i="64"/>
  <c r="CE2066" i="64"/>
  <c r="CD2066" i="64"/>
  <c r="CC2066" i="64"/>
  <c r="CB2066" i="64"/>
  <c r="CA2066" i="64"/>
  <c r="BZ2066" i="64"/>
  <c r="BY2066" i="64"/>
  <c r="BX2066" i="64"/>
  <c r="BW2066" i="64"/>
  <c r="BV2066" i="64"/>
  <c r="BU2066" i="64"/>
  <c r="BT2066" i="64"/>
  <c r="BS2066" i="64"/>
  <c r="BR2066" i="64"/>
  <c r="BQ2066" i="64"/>
  <c r="BP2066" i="64"/>
  <c r="BO2066" i="64"/>
  <c r="BN2066" i="64"/>
  <c r="BM2066" i="64"/>
  <c r="BL2066" i="64"/>
  <c r="BK2066" i="64"/>
  <c r="BJ2066" i="64"/>
  <c r="BI2066" i="64"/>
  <c r="BH2066" i="64"/>
  <c r="BG2066" i="64"/>
  <c r="BF2066" i="64"/>
  <c r="BE2066" i="64"/>
  <c r="BD2066" i="64"/>
  <c r="BC2066" i="64"/>
  <c r="BB2066" i="64"/>
  <c r="BA2066" i="64"/>
  <c r="AZ2066" i="64"/>
  <c r="AY2066" i="64"/>
  <c r="AX2066" i="64"/>
  <c r="AW2066" i="64"/>
  <c r="AV2066" i="64"/>
  <c r="AU2066" i="64"/>
  <c r="AT2066" i="64"/>
  <c r="AS2066" i="64"/>
  <c r="AR2066" i="64"/>
  <c r="AQ2066" i="64"/>
  <c r="AP2066" i="64"/>
  <c r="AO2066" i="64"/>
  <c r="AN2066" i="64"/>
  <c r="AM2066" i="64"/>
  <c r="AL2066" i="64"/>
  <c r="AK2066" i="64"/>
  <c r="AJ2066" i="64"/>
  <c r="AI2066" i="64"/>
  <c r="AH2066" i="64"/>
  <c r="AG2066" i="64"/>
  <c r="AF2066" i="64"/>
  <c r="AE2066" i="64"/>
  <c r="AD2066" i="64"/>
  <c r="AC2066" i="64"/>
  <c r="AB2066" i="64"/>
  <c r="AA2066" i="64"/>
  <c r="Z2066" i="64"/>
  <c r="Y2066" i="64"/>
  <c r="X2066" i="64"/>
  <c r="W2066" i="64"/>
  <c r="V2066" i="64"/>
  <c r="U2066" i="64"/>
  <c r="T2066" i="64"/>
  <c r="S2066" i="64"/>
  <c r="E2064" i="64"/>
  <c r="E2063" i="64"/>
  <c r="G2062" i="64"/>
  <c r="E2062" i="64"/>
  <c r="G2061" i="64"/>
  <c r="E2061" i="64"/>
  <c r="E2060" i="64"/>
  <c r="E2059" i="64"/>
  <c r="E2058" i="64"/>
  <c r="E2057"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31" i="64"/>
  <c r="E2032" i="64"/>
  <c r="E2033" i="64"/>
  <c r="E2034" i="64"/>
  <c r="E2035" i="64"/>
  <c r="E2036" i="64"/>
  <c r="E2037" i="64"/>
  <c r="E2038" i="64"/>
  <c r="E2039" i="64"/>
  <c r="G2032" i="64"/>
  <c r="CN2049" i="64"/>
  <c r="G2047" i="64"/>
  <c r="E2047" i="64"/>
  <c r="CN2048" i="64"/>
  <c r="G2046" i="64"/>
  <c r="E2046" i="64"/>
  <c r="G2045" i="64"/>
  <c r="E2045" i="64"/>
  <c r="G2044" i="64"/>
  <c r="E2044" i="64"/>
  <c r="CN2045" i="64"/>
  <c r="G2043" i="64"/>
  <c r="E2043" i="64"/>
  <c r="DL2044" i="64"/>
  <c r="DK2044" i="64"/>
  <c r="DJ2044" i="64"/>
  <c r="DI2044" i="64"/>
  <c r="DH2044" i="64"/>
  <c r="DG2044" i="64"/>
  <c r="DF2044" i="64"/>
  <c r="DE2044" i="64"/>
  <c r="DD2044" i="64"/>
  <c r="DC2044" i="64"/>
  <c r="DB2044" i="64"/>
  <c r="DA2044" i="64"/>
  <c r="CZ2044" i="64"/>
  <c r="CY2044" i="64"/>
  <c r="CX2044" i="64"/>
  <c r="CW2044" i="64"/>
  <c r="CV2044" i="64"/>
  <c r="CU2044" i="64"/>
  <c r="CT2044" i="64"/>
  <c r="CS2044" i="64"/>
  <c r="CR2044" i="64"/>
  <c r="CQ2044" i="64"/>
  <c r="CP2044" i="64"/>
  <c r="CO2044" i="64"/>
  <c r="CN2044" i="64"/>
  <c r="G2042" i="64"/>
  <c r="E2042" i="64"/>
  <c r="G2041" i="64"/>
  <c r="E2041" i="64"/>
  <c r="G2040" i="64"/>
  <c r="E2040" i="64"/>
  <c r="H2041" i="64"/>
  <c r="I2038" i="64"/>
  <c r="I2039" i="64" s="1"/>
  <c r="I2040" i="64" s="1"/>
  <c r="G2031" i="64"/>
  <c r="E2030" i="64"/>
  <c r="T1990" i="64"/>
  <c r="U1990" i="64"/>
  <c r="V1990" i="64"/>
  <c r="W1990" i="64"/>
  <c r="X1990" i="64"/>
  <c r="Y1990" i="64"/>
  <c r="Z1990" i="64"/>
  <c r="AA1990" i="64"/>
  <c r="AB1990" i="64"/>
  <c r="AC1990" i="64"/>
  <c r="AD1990" i="64"/>
  <c r="AE1990" i="64"/>
  <c r="AF1990" i="64"/>
  <c r="AG1990" i="64"/>
  <c r="AH1990" i="64"/>
  <c r="AI1990" i="64"/>
  <c r="AJ1990" i="64"/>
  <c r="AK1990" i="64"/>
  <c r="AL1990" i="64"/>
  <c r="AM1990" i="64"/>
  <c r="AN1990" i="64"/>
  <c r="AO1990" i="64"/>
  <c r="AP1990" i="64"/>
  <c r="AQ1990" i="64"/>
  <c r="AR1990" i="64"/>
  <c r="AS1990" i="64"/>
  <c r="AT1990" i="64"/>
  <c r="AU1990" i="64"/>
  <c r="AV1990" i="64"/>
  <c r="AW1990" i="64"/>
  <c r="AX1990" i="64"/>
  <c r="AY1990" i="64"/>
  <c r="AZ1990" i="64"/>
  <c r="BA1990" i="64"/>
  <c r="BB1990" i="64"/>
  <c r="BC1990" i="64"/>
  <c r="BD1990" i="64"/>
  <c r="BE1990" i="64"/>
  <c r="BF1990" i="64"/>
  <c r="BG1990" i="64"/>
  <c r="BH1990" i="64"/>
  <c r="BI1990" i="64"/>
  <c r="BJ1990" i="64"/>
  <c r="BK1990" i="64"/>
  <c r="BL1990" i="64"/>
  <c r="BM1990" i="64"/>
  <c r="BN1990" i="64"/>
  <c r="BO1990" i="64"/>
  <c r="BP1990" i="64"/>
  <c r="BQ1990" i="64"/>
  <c r="BR1990" i="64"/>
  <c r="BS1990" i="64"/>
  <c r="BT1990" i="64"/>
  <c r="BU1990" i="64"/>
  <c r="BV1990" i="64"/>
  <c r="BW1990" i="64"/>
  <c r="BX1990" i="64"/>
  <c r="BY1990" i="64"/>
  <c r="BZ1990" i="64"/>
  <c r="CA1990" i="64"/>
  <c r="CB1990" i="64"/>
  <c r="CC1990" i="64"/>
  <c r="CD1990" i="64"/>
  <c r="CE1990" i="64"/>
  <c r="CF1990" i="64"/>
  <c r="CG1990" i="64"/>
  <c r="CH1990" i="64"/>
  <c r="CI1990" i="64"/>
  <c r="CJ1990" i="64"/>
  <c r="CK1990" i="64"/>
  <c r="CL1990" i="64"/>
  <c r="S1990" i="64"/>
  <c r="T1957" i="64"/>
  <c r="U1957" i="64"/>
  <c r="V1957" i="64"/>
  <c r="W1957" i="64"/>
  <c r="X1957" i="64"/>
  <c r="Y1957" i="64"/>
  <c r="Z1957" i="64"/>
  <c r="AA1957" i="64"/>
  <c r="AB1957" i="64"/>
  <c r="AC1957" i="64"/>
  <c r="AD1957" i="64"/>
  <c r="AE1957" i="64"/>
  <c r="AF1957" i="64"/>
  <c r="AG1957" i="64"/>
  <c r="AH1957" i="64"/>
  <c r="AI1957" i="64"/>
  <c r="AJ1957" i="64"/>
  <c r="AK1957" i="64"/>
  <c r="AL1957" i="64"/>
  <c r="AM1957" i="64"/>
  <c r="AN1957" i="64"/>
  <c r="AO1957" i="64"/>
  <c r="AP1957" i="64"/>
  <c r="AQ1957" i="64"/>
  <c r="AR1957" i="64"/>
  <c r="AS1957" i="64"/>
  <c r="AT1957" i="64"/>
  <c r="AU1957" i="64"/>
  <c r="AV1957" i="64"/>
  <c r="AW1957" i="64"/>
  <c r="AX1957" i="64"/>
  <c r="AY1957" i="64"/>
  <c r="AZ1957" i="64"/>
  <c r="BA1957" i="64"/>
  <c r="BB1957" i="64"/>
  <c r="BC1957" i="64"/>
  <c r="BD1957" i="64"/>
  <c r="BE1957" i="64"/>
  <c r="BF1957" i="64"/>
  <c r="BG1957" i="64"/>
  <c r="BH1957" i="64"/>
  <c r="BI1957" i="64"/>
  <c r="BJ1957" i="64"/>
  <c r="BK1957" i="64"/>
  <c r="BL1957" i="64"/>
  <c r="BM1957" i="64"/>
  <c r="BN1957" i="64"/>
  <c r="BO1957" i="64"/>
  <c r="BP1957" i="64"/>
  <c r="BQ1957" i="64"/>
  <c r="BR1957" i="64"/>
  <c r="BS1957" i="64"/>
  <c r="BT1957" i="64"/>
  <c r="BU1957" i="64"/>
  <c r="BV1957" i="64"/>
  <c r="BW1957" i="64"/>
  <c r="BX1957" i="64"/>
  <c r="BY1957" i="64"/>
  <c r="BZ1957" i="64"/>
  <c r="CA1957" i="64"/>
  <c r="CB1957" i="64"/>
  <c r="CC1957" i="64"/>
  <c r="CD1957" i="64"/>
  <c r="CE1957" i="64"/>
  <c r="CF1957" i="64"/>
  <c r="CG1957" i="64"/>
  <c r="CH1957" i="64"/>
  <c r="CI1957" i="64"/>
  <c r="CJ1957" i="64"/>
  <c r="CK1957" i="64"/>
  <c r="CL1957" i="64"/>
  <c r="S1957" i="64"/>
  <c r="CP2017" i="64"/>
  <c r="CQ2017" i="64"/>
  <c r="CR2017" i="64"/>
  <c r="CS2017" i="64"/>
  <c r="CT2017" i="64"/>
  <c r="CU2017" i="64"/>
  <c r="CV2017" i="64"/>
  <c r="CW2017" i="64"/>
  <c r="CX2017" i="64"/>
  <c r="CY2017" i="64"/>
  <c r="CZ2017" i="64"/>
  <c r="DA2017" i="64"/>
  <c r="DB2017" i="64"/>
  <c r="DC2017" i="64"/>
  <c r="DD2017" i="64"/>
  <c r="DE2017" i="64"/>
  <c r="DF2017" i="64"/>
  <c r="DG2017" i="64"/>
  <c r="DH2017" i="64"/>
  <c r="DI2017" i="64"/>
  <c r="DJ2017" i="64"/>
  <c r="DK2017" i="64"/>
  <c r="DL2017" i="64"/>
  <c r="CO2017" i="64"/>
  <c r="CN2017" i="64"/>
  <c r="CN2018" i="64"/>
  <c r="CN2021" i="64"/>
  <c r="CN2022" i="64"/>
  <c r="G2020" i="64"/>
  <c r="E2020" i="64"/>
  <c r="G2019" i="64"/>
  <c r="E2019" i="64"/>
  <c r="G2018" i="64"/>
  <c r="E2018" i="64"/>
  <c r="G2017" i="64"/>
  <c r="E2017" i="64"/>
  <c r="G2016" i="64"/>
  <c r="E2016" i="64"/>
  <c r="G2015" i="64"/>
  <c r="E2015" i="64"/>
  <c r="G2014" i="64"/>
  <c r="E2014" i="64"/>
  <c r="G2013" i="64"/>
  <c r="E2013" i="64"/>
  <c r="H2014" i="64"/>
  <c r="I2011" i="64"/>
  <c r="I2012" i="64" s="1"/>
  <c r="I2013" i="64" s="1"/>
  <c r="G2005" i="64"/>
  <c r="G2004" i="64"/>
  <c r="E2004" i="64"/>
  <c r="E2003" i="64"/>
  <c r="G1970" i="64"/>
  <c r="G1993" i="64"/>
  <c r="E1993" i="64"/>
  <c r="G1992" i="64"/>
  <c r="E1992" i="64"/>
  <c r="G1991" i="64"/>
  <c r="E1991" i="64"/>
  <c r="G1990" i="64"/>
  <c r="E1990" i="64"/>
  <c r="DL1991" i="64"/>
  <c r="DK1991" i="64"/>
  <c r="DJ1991" i="64"/>
  <c r="DI1991" i="64"/>
  <c r="DH1991" i="64"/>
  <c r="DG1991" i="64"/>
  <c r="DF1991" i="64"/>
  <c r="DE1991" i="64"/>
  <c r="DD1991" i="64"/>
  <c r="DC1991" i="64"/>
  <c r="DB1991" i="64"/>
  <c r="DA1991" i="64"/>
  <c r="CZ1991" i="64"/>
  <c r="CY1991" i="64"/>
  <c r="CX1991" i="64"/>
  <c r="CW1991" i="64"/>
  <c r="CV1991" i="64"/>
  <c r="CU1991" i="64"/>
  <c r="CT1991" i="64"/>
  <c r="CS1991" i="64"/>
  <c r="CR1991" i="64"/>
  <c r="CQ1991" i="64"/>
  <c r="CP1991" i="64"/>
  <c r="CO1991" i="64"/>
  <c r="G1989" i="64"/>
  <c r="E1989" i="64"/>
  <c r="G1988" i="64"/>
  <c r="E1988" i="64"/>
  <c r="G1987" i="64"/>
  <c r="E1987" i="64"/>
  <c r="G1986" i="64"/>
  <c r="E1986" i="64"/>
  <c r="H1987" i="64"/>
  <c r="I1976" i="64"/>
  <c r="I1977" i="64" s="1"/>
  <c r="I1978" i="64" s="1"/>
  <c r="I1979" i="64" s="1"/>
  <c r="I1980" i="64" s="1"/>
  <c r="I1981" i="64" s="1"/>
  <c r="I1982" i="64" s="1"/>
  <c r="I1983" i="64" s="1"/>
  <c r="I1984" i="64" s="1"/>
  <c r="I1985" i="64" s="1"/>
  <c r="I1986" i="64" s="1"/>
  <c r="G1974" i="64"/>
  <c r="G1975" i="64" s="1"/>
  <c r="G1976" i="64" s="1"/>
  <c r="G1977" i="64" s="1"/>
  <c r="G1978" i="64" s="1"/>
  <c r="G1979" i="64" s="1"/>
  <c r="G1980" i="64" s="1"/>
  <c r="G1981" i="64" s="1"/>
  <c r="G1982" i="64" s="1"/>
  <c r="G1983" i="64" s="1"/>
  <c r="G1984" i="64" s="1"/>
  <c r="G1969" i="64"/>
  <c r="E1969" i="64"/>
  <c r="E1968" i="64"/>
  <c r="G1953" i="64"/>
  <c r="G1954" i="64"/>
  <c r="G1955" i="64"/>
  <c r="G1956" i="64"/>
  <c r="G1957" i="64"/>
  <c r="G1958" i="64"/>
  <c r="G1959" i="64"/>
  <c r="G1936" i="64"/>
  <c r="I1942" i="64"/>
  <c r="I1943" i="64" s="1"/>
  <c r="I1944" i="64" s="1"/>
  <c r="I1945" i="64" s="1"/>
  <c r="I1946" i="64" s="1"/>
  <c r="I1947" i="64" s="1"/>
  <c r="I1948" i="64" s="1"/>
  <c r="I1949" i="64" s="1"/>
  <c r="I1950" i="64" s="1"/>
  <c r="I1951" i="64" s="1"/>
  <c r="I1952" i="64" s="1"/>
  <c r="G1940" i="64"/>
  <c r="G1941" i="64" s="1"/>
  <c r="G1942" i="64" s="1"/>
  <c r="G1943" i="64" s="1"/>
  <c r="G1944" i="64" s="1"/>
  <c r="G1945" i="64" s="1"/>
  <c r="G1946" i="64" s="1"/>
  <c r="G1947" i="64" s="1"/>
  <c r="G1948" i="64" s="1"/>
  <c r="G1949" i="64" s="1"/>
  <c r="G1950" i="64" s="1"/>
  <c r="E1959" i="64"/>
  <c r="E1958" i="64"/>
  <c r="E1957" i="64"/>
  <c r="E1956" i="64"/>
  <c r="DL1957" i="64"/>
  <c r="DK1957" i="64"/>
  <c r="DJ1957" i="64"/>
  <c r="DI1957" i="64"/>
  <c r="DH1957" i="64"/>
  <c r="DG1957" i="64"/>
  <c r="DF1957" i="64"/>
  <c r="DE1957" i="64"/>
  <c r="DD1957" i="64"/>
  <c r="DC1957" i="64"/>
  <c r="DB1957" i="64"/>
  <c r="DA1957" i="64"/>
  <c r="CZ1957" i="64"/>
  <c r="CY1957" i="64"/>
  <c r="CX1957" i="64"/>
  <c r="CW1957" i="64"/>
  <c r="CV1957" i="64"/>
  <c r="CU1957" i="64"/>
  <c r="CT1957" i="64"/>
  <c r="CS1957" i="64"/>
  <c r="CR1957" i="64"/>
  <c r="CQ1957" i="64"/>
  <c r="CP1957" i="64"/>
  <c r="CO1957" i="64"/>
  <c r="E1955" i="64"/>
  <c r="E1954" i="64"/>
  <c r="E1953" i="64"/>
  <c r="G1952" i="64"/>
  <c r="E1952" i="64"/>
  <c r="G1935" i="64"/>
  <c r="E1935" i="64"/>
  <c r="E1934" i="64"/>
  <c r="Y46" i="1156" a="1"/>
  <c r="CV46" i="1156" a="1"/>
  <c r="AM547" i="64" a="1"/>
  <c r="BL547" i="64" a="1"/>
  <c r="BH547" i="64" a="1"/>
  <c r="AP547" i="64" a="1"/>
  <c r="AY547" i="64" a="1"/>
  <c r="BQ547" i="64" a="1"/>
  <c r="CA547" i="64" a="1"/>
  <c r="V547" i="64" a="1"/>
  <c r="BR547" i="64" a="1"/>
  <c r="AB547" i="64" a="1"/>
  <c r="T547" i="64" a="1"/>
  <c r="BY547" i="64" a="1"/>
  <c r="CK547" i="64" a="1"/>
  <c r="BO547" i="64" a="1"/>
  <c r="CL547" i="64" a="1"/>
  <c r="BU547" i="64" a="1"/>
  <c r="W547" i="64" a="1"/>
  <c r="AD547" i="64" a="1"/>
  <c r="BI547" i="64" a="1"/>
  <c r="CC547" i="64" a="1"/>
  <c r="BS547" i="64" a="1"/>
  <c r="BN547" i="64" a="1"/>
  <c r="AJ547" i="64" a="1"/>
  <c r="AN547" i="64" a="1"/>
  <c r="AU547" i="64" a="1"/>
  <c r="BZ547" i="64" a="1"/>
  <c r="BP547" i="64" a="1"/>
  <c r="BM547" i="64" a="1"/>
  <c r="CJ547" i="64" a="1"/>
  <c r="CI547" i="64" a="1"/>
  <c r="AH547" i="64" a="1"/>
  <c r="AO547" i="64" a="1"/>
  <c r="AQ547" i="64" a="1"/>
  <c r="CD547" i="64" a="1"/>
  <c r="CN549" i="64" a="1"/>
  <c r="BV547" i="64" a="1"/>
  <c r="AV547" i="64" a="1"/>
  <c r="BG547" i="64" a="1"/>
  <c r="AA547" i="64" a="1"/>
  <c r="BT547" i="64" a="1"/>
  <c r="AF547" i="64" a="1"/>
  <c r="CH547" i="64" a="1"/>
  <c r="BK547" i="64" a="1"/>
  <c r="CB547" i="64" a="1"/>
  <c r="Y547" i="64" a="1"/>
  <c r="BD547" i="64" a="1"/>
  <c r="CN547" i="64" a="1"/>
  <c r="BF547" i="64" a="1"/>
  <c r="U547" i="64" a="1"/>
  <c r="AR547" i="64" a="1"/>
  <c r="BA547" i="64" a="1"/>
  <c r="X547" i="64" a="1"/>
  <c r="CE547" i="64" a="1"/>
  <c r="BC547" i="64" a="1"/>
  <c r="CG547" i="64" a="1"/>
  <c r="BX547" i="64" a="1"/>
  <c r="AE547" i="64" a="1"/>
  <c r="AS547" i="64" a="1"/>
  <c r="AC547" i="64" a="1"/>
  <c r="AW547" i="64" a="1"/>
  <c r="AT547" i="64" a="1"/>
  <c r="AX547" i="64" a="1"/>
  <c r="AG547" i="64" a="1"/>
  <c r="BB547" i="64" a="1"/>
  <c r="AZ547" i="64" a="1"/>
  <c r="BE547" i="64" a="1"/>
  <c r="S547" i="64" a="1"/>
  <c r="BW547" i="64" a="1"/>
  <c r="V628" i="64" a="1"/>
  <c r="AL547" i="64" a="1"/>
  <c r="Z547" i="64" a="1"/>
  <c r="BJ547" i="64" a="1"/>
  <c r="CF547" i="64" a="1"/>
  <c r="AK547" i="64" a="1"/>
  <c r="AI547" i="64" a="1"/>
  <c r="U78" i="1156" l="1"/>
  <c r="U79" i="1156" s="1"/>
  <c r="CS78" i="1156"/>
  <c r="CS79" i="1156" s="1"/>
  <c r="V76" i="1156"/>
  <c r="W60" i="1156"/>
  <c r="W75" i="1156"/>
  <c r="CT60" i="1156"/>
  <c r="CT75" i="1156"/>
  <c r="W59" i="1156"/>
  <c r="W74" i="1156"/>
  <c r="CT59" i="1156"/>
  <c r="CT74" i="1156"/>
  <c r="W58" i="1156"/>
  <c r="W73" i="1156"/>
  <c r="CT58" i="1156"/>
  <c r="CT73" i="1156"/>
  <c r="CT57" i="1156"/>
  <c r="CT72" i="1156"/>
  <c r="V61" i="1156"/>
  <c r="W57" i="1156"/>
  <c r="W72" i="1156"/>
  <c r="W56" i="1156"/>
  <c r="W71" i="1156"/>
  <c r="CT56" i="1156"/>
  <c r="CT61" i="1156" s="1"/>
  <c r="CT71" i="1156"/>
  <c r="CT76" i="1156" s="1"/>
  <c r="CV46" i="1156"/>
  <c r="Y46" i="1156"/>
  <c r="X42" i="1156"/>
  <c r="X45" i="1156"/>
  <c r="X43" i="1156"/>
  <c r="X41" i="1156"/>
  <c r="X44" i="1156"/>
  <c r="CU41" i="1156"/>
  <c r="CU44" i="1156"/>
  <c r="CU42" i="1156"/>
  <c r="CU45" i="1156"/>
  <c r="CU43" i="1156"/>
  <c r="CX15" i="1156"/>
  <c r="CW18" i="1156"/>
  <c r="CW20" i="1156" s="1"/>
  <c r="AA15" i="1156"/>
  <c r="Z18" i="1156"/>
  <c r="Z20" i="1156" s="1"/>
  <c r="CW4" i="1156"/>
  <c r="CW1" i="1156"/>
  <c r="CX8" i="1156"/>
  <c r="CX7" i="1156"/>
  <c r="CX1" i="1156" s="1"/>
  <c r="CX3" i="1156"/>
  <c r="CY2" i="1156"/>
  <c r="AA1" i="1156"/>
  <c r="AA7" i="1156"/>
  <c r="AB2" i="1156"/>
  <c r="AA3" i="1156"/>
  <c r="Z4" i="1156"/>
  <c r="Z8" i="1156"/>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51" i="64" a="1"/>
  <c r="CS851" i="64" s="1"/>
  <c r="CS139" i="64" a="1"/>
  <c r="CS139" i="64" s="1"/>
  <c r="CO140" i="64" a="1"/>
  <c r="CO140" i="64" s="1"/>
  <c r="CT139" i="64" a="1"/>
  <c r="CT139" i="64" s="1"/>
  <c r="W139" i="64" a="1"/>
  <c r="W139" i="64" s="1"/>
  <c r="W140" i="64" a="1"/>
  <c r="W140" i="64" s="1"/>
  <c r="CU140" i="64" a="1"/>
  <c r="CU140" i="64" s="1"/>
  <c r="CU139" i="64" a="1"/>
  <c r="CU139" i="64" s="1"/>
  <c r="CQ851" i="64" a="1"/>
  <c r="CQ851" i="64" s="1"/>
  <c r="CU851" i="64" a="1"/>
  <c r="CU851" i="64" s="1"/>
  <c r="CP262" i="64" a="1"/>
  <c r="CP262" i="64" s="1"/>
  <c r="CP851" i="64" a="1"/>
  <c r="CP851" i="64" s="1"/>
  <c r="CO851" i="64" a="1"/>
  <c r="CO851" i="64" s="1"/>
  <c r="CT851" i="64" a="1"/>
  <c r="CT851" i="64" s="1"/>
  <c r="CR851" i="64" a="1"/>
  <c r="CR851" i="64" s="1"/>
  <c r="V628" i="64"/>
  <c r="V630" i="64" s="1"/>
  <c r="W262" i="64" a="1"/>
  <c r="W262" i="64" s="1"/>
  <c r="W851" i="64" a="1"/>
  <c r="W851"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68" i="861"/>
  <c r="X190" i="64"/>
  <c r="X7" i="64"/>
  <c r="W8" i="64" s="1"/>
  <c r="P1" i="64"/>
  <c r="W4" i="64"/>
  <c r="CU1" i="863"/>
  <c r="CU43" i="863"/>
  <c r="CU42" i="863"/>
  <c r="CU21" i="863" s="1"/>
  <c r="CU30"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2" i="861" s="1"/>
  <c r="CT70" i="863" a="1"/>
  <c r="CT70" i="863" s="1"/>
  <c r="CP66" i="863" a="1"/>
  <c r="CP66" i="863" s="1"/>
  <c r="W43" i="863"/>
  <c r="W42" i="863"/>
  <c r="W21" i="863" s="1"/>
  <c r="V30"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801" i="64"/>
  <c r="J1802" i="64"/>
  <c r="R1802" i="64" s="1"/>
  <c r="CN1802" i="64"/>
  <c r="H1953" i="64"/>
  <c r="CW46" i="1156" a="1"/>
  <c r="Z46" i="1156" a="1"/>
  <c r="CT628" i="64" a="1"/>
  <c r="CP628" i="64" a="1"/>
  <c r="CM628" i="64" a="1"/>
  <c r="CS628" i="64" a="1"/>
  <c r="CR628" i="64" a="1"/>
  <c r="CO628" i="64" a="1"/>
  <c r="CU628" i="64" a="1"/>
  <c r="W628" i="64" a="1"/>
  <c r="CQ628" i="64" a="1"/>
  <c r="CN628" i="64" a="1"/>
  <c r="V78" i="1156" l="1"/>
  <c r="V79" i="1156" s="1"/>
  <c r="CT78" i="1156"/>
  <c r="CT79" i="1156" s="1"/>
  <c r="W76" i="1156"/>
  <c r="W61" i="1156"/>
  <c r="CU60" i="1156"/>
  <c r="CU75" i="1156"/>
  <c r="X60" i="1156"/>
  <c r="X75" i="1156"/>
  <c r="CU59" i="1156"/>
  <c r="CU74" i="1156"/>
  <c r="X59" i="1156"/>
  <c r="X74" i="1156"/>
  <c r="CU58" i="1156"/>
  <c r="CU73" i="1156"/>
  <c r="X58" i="1156"/>
  <c r="X73" i="1156"/>
  <c r="X57" i="1156"/>
  <c r="X72" i="1156"/>
  <c r="CU57" i="1156"/>
  <c r="CU72" i="1156"/>
  <c r="CU56" i="1156"/>
  <c r="CU61" i="1156" s="1"/>
  <c r="CU71" i="1156"/>
  <c r="CU76" i="1156" s="1"/>
  <c r="X56" i="1156"/>
  <c r="X71" i="1156"/>
  <c r="Z46" i="1156"/>
  <c r="CW46" i="1156"/>
  <c r="Y45" i="1156"/>
  <c r="Y43" i="1156"/>
  <c r="Y41" i="1156"/>
  <c r="Y44" i="1156"/>
  <c r="Y42" i="1156"/>
  <c r="CV41" i="1156"/>
  <c r="CV44" i="1156"/>
  <c r="CV42" i="1156"/>
  <c r="CV45" i="1156"/>
  <c r="CV43" i="1156"/>
  <c r="AB15" i="1156"/>
  <c r="AA18" i="1156"/>
  <c r="AA20" i="1156" s="1"/>
  <c r="CY15" i="1156"/>
  <c r="CX18" i="1156"/>
  <c r="CX20" i="1156" s="1"/>
  <c r="AA4" i="1156"/>
  <c r="CY8" i="1156"/>
  <c r="CY7" i="1156"/>
  <c r="CY1" i="1156" s="1"/>
  <c r="CY3" i="1156"/>
  <c r="CZ2" i="1156"/>
  <c r="AB1" i="1156"/>
  <c r="AB7" i="1156"/>
  <c r="AA8" i="1156" s="1"/>
  <c r="AB3" i="1156"/>
  <c r="AC2" i="1156"/>
  <c r="CX4" i="1156"/>
  <c r="CN21" i="86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51" i="64" a="1"/>
  <c r="CV851" i="64" s="1"/>
  <c r="X262" i="64" a="1"/>
  <c r="X262" i="64" s="1"/>
  <c r="X851" i="64" a="1"/>
  <c r="X851"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89" i="861"/>
  <c r="CV43" i="863"/>
  <c r="CV42" i="863"/>
  <c r="CV21" i="863" s="1"/>
  <c r="CV30"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190" i="64"/>
  <c r="CW7" i="64"/>
  <c r="CX2" i="64"/>
  <c r="CW8" i="64"/>
  <c r="CW208" i="64"/>
  <c r="CW191" i="64"/>
  <c r="CW209" i="64"/>
  <c r="CW210" i="64"/>
  <c r="CW192" i="64"/>
  <c r="CW193" i="64"/>
  <c r="CW211" i="64"/>
  <c r="X24" i="864"/>
  <c r="X92"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0" i="861"/>
  <c r="CW22" i="864"/>
  <c r="CW21" i="864"/>
  <c r="CW20" i="864"/>
  <c r="CW3" i="864"/>
  <c r="CW4" i="864" s="1"/>
  <c r="CX2" i="864"/>
  <c r="CX23" i="864" s="1"/>
  <c r="CW7" i="864"/>
  <c r="CW8" i="864"/>
  <c r="CP1" i="860"/>
  <c r="CQ9" i="860"/>
  <c r="CQ8" i="860"/>
  <c r="CQ3" i="860"/>
  <c r="CR2" i="860"/>
  <c r="CP4" i="860"/>
  <c r="CN552" i="64"/>
  <c r="CN1803" i="64"/>
  <c r="J1803" i="64"/>
  <c r="R1803" i="64" s="1"/>
  <c r="E1722" i="64"/>
  <c r="E1721" i="64"/>
  <c r="E1206" i="64"/>
  <c r="E1205" i="64"/>
  <c r="E1207" i="64"/>
  <c r="E1171" i="64"/>
  <c r="E1170" i="64"/>
  <c r="E1169" i="64"/>
  <c r="E1168" i="64"/>
  <c r="I1136" i="64"/>
  <c r="R1136" i="64" s="1"/>
  <c r="AA46" i="1156" a="1"/>
  <c r="CX46" i="1156" a="1"/>
  <c r="CV628" i="64" a="1"/>
  <c r="X628" i="64" a="1"/>
  <c r="X76" i="1156" l="1"/>
  <c r="CU78" i="1156"/>
  <c r="CU79" i="1156" s="1"/>
  <c r="W78" i="1156"/>
  <c r="W79" i="1156" s="1"/>
  <c r="Y60" i="1156"/>
  <c r="Y75" i="1156"/>
  <c r="CV60" i="1156"/>
  <c r="CV75" i="1156"/>
  <c r="CV59" i="1156"/>
  <c r="CV74" i="1156"/>
  <c r="Y59" i="1156"/>
  <c r="Y74" i="1156"/>
  <c r="Y58" i="1156"/>
  <c r="Y73" i="1156"/>
  <c r="X61" i="1156"/>
  <c r="CV58" i="1156"/>
  <c r="CV73" i="1156"/>
  <c r="CV57" i="1156"/>
  <c r="CV72" i="1156"/>
  <c r="Y57" i="1156"/>
  <c r="Y72" i="1156"/>
  <c r="CV56" i="1156"/>
  <c r="CV61" i="1156" s="1"/>
  <c r="CV71" i="1156"/>
  <c r="CV76" i="1156" s="1"/>
  <c r="Y56" i="1156"/>
  <c r="Y71" i="1156"/>
  <c r="CX46" i="1156"/>
  <c r="AA46" i="1156"/>
  <c r="CW42" i="1156"/>
  <c r="CW45" i="1156"/>
  <c r="CW41" i="1156"/>
  <c r="CW44" i="1156"/>
  <c r="CW43" i="1156"/>
  <c r="Z45" i="1156"/>
  <c r="Z43" i="1156"/>
  <c r="Z41" i="1156"/>
  <c r="Z44" i="1156"/>
  <c r="Z42" i="1156"/>
  <c r="CZ15" i="1156"/>
  <c r="CY18" i="1156"/>
  <c r="CY20" i="1156" s="1"/>
  <c r="AC15" i="1156"/>
  <c r="AB18" i="1156"/>
  <c r="AB20" i="1156" s="1"/>
  <c r="AC1" i="1156"/>
  <c r="AC7" i="1156"/>
  <c r="AC3" i="1156"/>
  <c r="AD2" i="1156"/>
  <c r="AB4" i="1156"/>
  <c r="AB8" i="1156"/>
  <c r="CZ8" i="1156"/>
  <c r="CZ7" i="1156"/>
  <c r="CZ1" i="1156" s="1"/>
  <c r="CZ3" i="1156"/>
  <c r="DA2" i="1156"/>
  <c r="CY4" i="1156"/>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51" i="64" a="1"/>
  <c r="CW851" i="64" s="1"/>
  <c r="Y262" i="64" a="1"/>
  <c r="Y262" i="64" s="1"/>
  <c r="Y851" i="64" a="1"/>
  <c r="Y851" i="64" s="1"/>
  <c r="CV628" i="64"/>
  <c r="CV630" i="64" s="1"/>
  <c r="AB46" i="1156" a="1"/>
  <c r="CY46" i="1156" a="1"/>
  <c r="Y628" i="64" a="1"/>
  <c r="X78" i="1156" l="1"/>
  <c r="X79" i="1156" s="1"/>
  <c r="CV78" i="1156"/>
  <c r="CV79" i="1156" s="1"/>
  <c r="Y76" i="1156"/>
  <c r="Z60" i="1156"/>
  <c r="Z75" i="1156"/>
  <c r="CW60" i="1156"/>
  <c r="CW75" i="1156"/>
  <c r="CW59" i="1156"/>
  <c r="CW74" i="1156"/>
  <c r="Y61" i="1156"/>
  <c r="Z59" i="1156"/>
  <c r="Z74" i="1156"/>
  <c r="CW58" i="1156"/>
  <c r="CW73" i="1156"/>
  <c r="Z58" i="1156"/>
  <c r="Z73" i="1156"/>
  <c r="Z57" i="1156"/>
  <c r="Z72" i="1156"/>
  <c r="CW57" i="1156"/>
  <c r="CW72" i="1156"/>
  <c r="Z56" i="1156"/>
  <c r="Z71" i="1156"/>
  <c r="CW56" i="1156"/>
  <c r="CW61" i="1156" s="1"/>
  <c r="CW71" i="1156"/>
  <c r="CW76" i="1156" s="1"/>
  <c r="CY46" i="1156"/>
  <c r="AB46" i="1156"/>
  <c r="AA45" i="1156"/>
  <c r="AA41" i="1156"/>
  <c r="AA44" i="1156"/>
  <c r="AA42" i="1156"/>
  <c r="AA43" i="1156"/>
  <c r="CX45" i="1156"/>
  <c r="CX44" i="1156"/>
  <c r="CX43" i="1156"/>
  <c r="CX41" i="1156"/>
  <c r="CX42" i="1156"/>
  <c r="AD15" i="1156"/>
  <c r="AC18" i="1156"/>
  <c r="AC20" i="1156" s="1"/>
  <c r="DA15" i="1156"/>
  <c r="CZ18" i="1156"/>
  <c r="CZ20" i="1156" s="1"/>
  <c r="DA8" i="1156"/>
  <c r="DA7" i="1156"/>
  <c r="DA1" i="1156" s="1"/>
  <c r="DA3" i="1156"/>
  <c r="DB2" i="1156"/>
  <c r="CZ4" i="1156"/>
  <c r="AD1" i="1156"/>
  <c r="AD7" i="1156"/>
  <c r="AD3" i="1156"/>
  <c r="AE2" i="1156"/>
  <c r="AC4" i="1156"/>
  <c r="AC8" i="1156"/>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1" i="861"/>
  <c r="T93" i="861"/>
  <c r="Z190" i="64"/>
  <c r="Z7" i="64"/>
  <c r="Y8" i="64" s="1"/>
  <c r="CO41" i="861"/>
  <c r="Y4" i="64"/>
  <c r="S44" i="861"/>
  <c r="S85" i="861" s="1"/>
  <c r="CO65"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7" i="861"/>
  <c r="CN26" i="861" s="1"/>
  <c r="CX7" i="863"/>
  <c r="CX53" i="863" a="1"/>
  <c r="CX53" i="863" s="1"/>
  <c r="CY2" i="863"/>
  <c r="CX56" i="863" a="1"/>
  <c r="CX56" i="863" s="1"/>
  <c r="CW43" i="863"/>
  <c r="CW42" i="863"/>
  <c r="CW21" i="863" s="1"/>
  <c r="CW30" i="861" s="1"/>
  <c r="CW57" i="863"/>
  <c r="CO21" i="861"/>
  <c r="Z3" i="64"/>
  <c r="Z1" i="64"/>
  <c r="AA2" i="64"/>
  <c r="CW194" i="64"/>
  <c r="CW1" i="64"/>
  <c r="CW212" i="64"/>
  <c r="CX7" i="64"/>
  <c r="CY2" i="64"/>
  <c r="CX8" i="64"/>
  <c r="CX208" i="64"/>
  <c r="CX190" i="64"/>
  <c r="CX3" i="64"/>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2" i="861" s="1"/>
  <c r="Y43" i="863"/>
  <c r="Y42" i="863"/>
  <c r="Y21" i="863" s="1"/>
  <c r="X30" i="861"/>
  <c r="CQ1" i="860"/>
  <c r="CR9" i="860"/>
  <c r="CR8" i="860"/>
  <c r="CR3" i="860"/>
  <c r="CS2" i="860"/>
  <c r="CQ4" i="860"/>
  <c r="I1137" i="64"/>
  <c r="I1138" i="64" s="1"/>
  <c r="R1138" i="64" s="1"/>
  <c r="CN1524" i="64"/>
  <c r="CN1546" i="64"/>
  <c r="CO1546" i="64" s="1"/>
  <c r="CO1548" i="64" s="1"/>
  <c r="CN1568" i="64"/>
  <c r="CO1568" i="64" s="1"/>
  <c r="CP1568" i="64" s="1"/>
  <c r="CP1507" i="64"/>
  <c r="CQ1507" i="64"/>
  <c r="CR1507" i="64"/>
  <c r="CS1507" i="64"/>
  <c r="CT1507" i="64"/>
  <c r="CU1507" i="64"/>
  <c r="CV1507" i="64"/>
  <c r="CW1507" i="64"/>
  <c r="CX1507" i="64"/>
  <c r="CY1507" i="64"/>
  <c r="CZ1507" i="64"/>
  <c r="DA1507" i="64"/>
  <c r="DB1507" i="64"/>
  <c r="DC1507" i="64"/>
  <c r="DD1507" i="64"/>
  <c r="DE1507" i="64"/>
  <c r="DF1507" i="64"/>
  <c r="DG1507" i="64"/>
  <c r="DH1507" i="64"/>
  <c r="DI1507" i="64"/>
  <c r="DJ1507" i="64"/>
  <c r="DK1507" i="64"/>
  <c r="DL1507" i="64"/>
  <c r="CP1511" i="64"/>
  <c r="CQ1511" i="64"/>
  <c r="CR1511" i="64"/>
  <c r="CS1511" i="64"/>
  <c r="CT1511" i="64"/>
  <c r="CU1511" i="64"/>
  <c r="CV1511" i="64"/>
  <c r="CW1511" i="64"/>
  <c r="CX1511" i="64"/>
  <c r="CY1511" i="64"/>
  <c r="CZ1511" i="64"/>
  <c r="DA1511" i="64"/>
  <c r="DB1511" i="64"/>
  <c r="DC1511" i="64"/>
  <c r="DD1511" i="64"/>
  <c r="DE1511" i="64"/>
  <c r="DF1511" i="64"/>
  <c r="DG1511" i="64"/>
  <c r="DH1511" i="64"/>
  <c r="DI1511" i="64"/>
  <c r="DJ1511" i="64"/>
  <c r="DK1511" i="64"/>
  <c r="DL1511" i="64"/>
  <c r="CO1511" i="64"/>
  <c r="CO1507" i="64"/>
  <c r="CP1901" i="64"/>
  <c r="CQ1901" i="64"/>
  <c r="CR1901" i="64"/>
  <c r="CS1901" i="64"/>
  <c r="CT1901" i="64"/>
  <c r="CU1901" i="64"/>
  <c r="CV1901" i="64"/>
  <c r="CW1901" i="64"/>
  <c r="CX1901" i="64"/>
  <c r="CY1901" i="64"/>
  <c r="CZ1901" i="64"/>
  <c r="DA1901" i="64"/>
  <c r="DB1901" i="64"/>
  <c r="DC1901" i="64"/>
  <c r="DD1901" i="64"/>
  <c r="DE1901" i="64"/>
  <c r="DF1901" i="64"/>
  <c r="DG1901" i="64"/>
  <c r="DH1901" i="64"/>
  <c r="DI1901" i="64"/>
  <c r="DJ1901" i="64"/>
  <c r="DK1901" i="64"/>
  <c r="DL1901" i="64"/>
  <c r="CO1901" i="64"/>
  <c r="CP1922" i="64"/>
  <c r="CQ1922" i="64"/>
  <c r="CR1922" i="64"/>
  <c r="CS1922" i="64"/>
  <c r="CT1922" i="64"/>
  <c r="CU1922" i="64"/>
  <c r="CV1922" i="64"/>
  <c r="CW1922" i="64"/>
  <c r="CX1922" i="64"/>
  <c r="CY1922" i="64"/>
  <c r="CZ1922" i="64"/>
  <c r="DA1922" i="64"/>
  <c r="DB1922" i="64"/>
  <c r="DC1922" i="64"/>
  <c r="DD1922" i="64"/>
  <c r="DE1922" i="64"/>
  <c r="DF1922" i="64"/>
  <c r="DG1922" i="64"/>
  <c r="DH1922" i="64"/>
  <c r="DI1922" i="64"/>
  <c r="DJ1922" i="64"/>
  <c r="DK1922" i="64"/>
  <c r="DL1922" i="64"/>
  <c r="CO1922" i="64"/>
  <c r="DL20" i="64"/>
  <c r="DL843" i="64" s="1"/>
  <c r="DL859" i="64" s="1"/>
  <c r="DL21" i="64"/>
  <c r="DL844" i="64" s="1"/>
  <c r="DL860" i="64" s="1"/>
  <c r="DL22" i="64"/>
  <c r="DL23" i="64"/>
  <c r="DL44" i="64"/>
  <c r="DL2134" i="64" s="1"/>
  <c r="DL65" i="64"/>
  <c r="DL70" i="64"/>
  <c r="DL79" i="64"/>
  <c r="DL97" i="64"/>
  <c r="DL112" i="64"/>
  <c r="DL179" i="64"/>
  <c r="DL324" i="64"/>
  <c r="DL348" i="64"/>
  <c r="DL407" i="64"/>
  <c r="DL437" i="64"/>
  <c r="DL460" i="64"/>
  <c r="DL480" i="64"/>
  <c r="DL508" i="64"/>
  <c r="DL524" i="64"/>
  <c r="DL530" i="64"/>
  <c r="DL532" i="64"/>
  <c r="DL810" i="64"/>
  <c r="DL2139" i="64" s="1"/>
  <c r="DL812" i="64"/>
  <c r="DL835" i="64"/>
  <c r="DL837" i="64"/>
  <c r="DL916" i="64"/>
  <c r="DL929" i="64"/>
  <c r="DL931" i="64"/>
  <c r="DL953" i="64"/>
  <c r="DL977" i="64"/>
  <c r="DL980" i="64"/>
  <c r="DL999" i="64"/>
  <c r="DL1001" i="64"/>
  <c r="DL1073" i="64"/>
  <c r="DL1075" i="64"/>
  <c r="DL1076" i="64"/>
  <c r="DL1109" i="64"/>
  <c r="DL1111" i="64"/>
  <c r="DL1144" i="64"/>
  <c r="DL1146" i="64"/>
  <c r="DL1179" i="64"/>
  <c r="DL1181" i="64"/>
  <c r="DL1215" i="64"/>
  <c r="DL1217" i="64"/>
  <c r="DL1248" i="64"/>
  <c r="DL1259" i="64"/>
  <c r="DL1261" i="64"/>
  <c r="DL1292" i="64"/>
  <c r="DL1303" i="64"/>
  <c r="DL1305" i="64"/>
  <c r="DL1326" i="64"/>
  <c r="DL1328" i="64"/>
  <c r="DL1358" i="64"/>
  <c r="DL1360" i="64"/>
  <c r="DL1361" i="64"/>
  <c r="DL1381" i="64"/>
  <c r="DL1383" i="64"/>
  <c r="DL1412" i="64"/>
  <c r="DL1414" i="64"/>
  <c r="DL1415" i="64"/>
  <c r="DL1436" i="64"/>
  <c r="DL1438" i="64"/>
  <c r="DL1462" i="64"/>
  <c r="DL1463" i="64"/>
  <c r="DL1532" i="64"/>
  <c r="DL1534" i="64"/>
  <c r="DL1554" i="64"/>
  <c r="DL1556" i="64"/>
  <c r="DL1575" i="64"/>
  <c r="DL1577" i="64"/>
  <c r="DL1597" i="64"/>
  <c r="DL1599" i="64"/>
  <c r="DL1633" i="64"/>
  <c r="DL1635" i="64"/>
  <c r="DL1665" i="64"/>
  <c r="DL1667" i="64"/>
  <c r="DL1697" i="64"/>
  <c r="DL1699" i="64"/>
  <c r="DL1731" i="64"/>
  <c r="DL1733" i="64"/>
  <c r="DL1765" i="64"/>
  <c r="DL1808" i="64" s="1"/>
  <c r="DL1767" i="64"/>
  <c r="DL1881" i="64"/>
  <c r="DL1883" i="64"/>
  <c r="DL1884" i="64"/>
  <c r="DL2135" i="64"/>
  <c r="DL2136" i="64"/>
  <c r="DL2138" i="64"/>
  <c r="DL2160" i="64"/>
  <c r="DL2161" i="64"/>
  <c r="DL2163" i="64"/>
  <c r="DL2164" i="64"/>
  <c r="DL2185" i="64"/>
  <c r="DL2187" i="64"/>
  <c r="DL2189" i="64"/>
  <c r="DL2190" i="64"/>
  <c r="DL2212" i="64"/>
  <c r="DL2213" i="64"/>
  <c r="DL2215" i="64"/>
  <c r="DL2216" i="64"/>
  <c r="DL2237" i="64"/>
  <c r="DL2238" i="64"/>
  <c r="DL2239" i="64"/>
  <c r="DL2241" i="64"/>
  <c r="DL2242" i="64"/>
  <c r="DL2262" i="64"/>
  <c r="DL2264" i="64"/>
  <c r="CP1292" i="64"/>
  <c r="CQ1292" i="64"/>
  <c r="CR1292" i="64"/>
  <c r="CS1292" i="64"/>
  <c r="CT1292" i="64"/>
  <c r="CU1292" i="64"/>
  <c r="CV1292" i="64"/>
  <c r="CW1292" i="64"/>
  <c r="CX1292" i="64"/>
  <c r="CY1292" i="64"/>
  <c r="CZ1292" i="64"/>
  <c r="DA1292" i="64"/>
  <c r="DB1292" i="64"/>
  <c r="DC1292" i="64"/>
  <c r="DD1292" i="64"/>
  <c r="DE1292" i="64"/>
  <c r="DF1292" i="64"/>
  <c r="DG1292" i="64"/>
  <c r="DH1292" i="64"/>
  <c r="DI1292" i="64"/>
  <c r="DJ1292" i="64"/>
  <c r="DK1292" i="64"/>
  <c r="CO1292" i="64"/>
  <c r="CN1204" i="64"/>
  <c r="CN1207" i="64" s="1"/>
  <c r="CN1208" i="64" s="1"/>
  <c r="CN1168" i="64"/>
  <c r="CN1171" i="64" s="1"/>
  <c r="CN1172" i="64" s="1"/>
  <c r="CN1133" i="64"/>
  <c r="CN1136" i="64" s="1"/>
  <c r="CN1137" i="64" s="1"/>
  <c r="CN1138" i="64" s="1"/>
  <c r="CN1098" i="64"/>
  <c r="CN1101" i="64" s="1"/>
  <c r="CN1102" i="64" s="1"/>
  <c r="CN1720" i="64"/>
  <c r="CN1723" i="64" s="1"/>
  <c r="CN1754" i="64"/>
  <c r="CN1757" i="64" s="1"/>
  <c r="CN1758" i="64" s="1"/>
  <c r="E1871" i="64"/>
  <c r="E1872" i="64"/>
  <c r="B1872" i="64" s="1"/>
  <c r="E1873" i="64"/>
  <c r="B1873" i="64" s="1"/>
  <c r="E1874" i="64"/>
  <c r="B1874" i="64" s="1"/>
  <c r="E1875" i="64"/>
  <c r="G1875" i="64"/>
  <c r="E1876" i="64"/>
  <c r="G1876" i="64"/>
  <c r="E1877" i="64"/>
  <c r="G1877" i="64"/>
  <c r="E1878" i="64"/>
  <c r="G1878" i="64"/>
  <c r="E1879" i="64"/>
  <c r="G1879" i="64"/>
  <c r="S1881" i="64"/>
  <c r="T1881" i="64"/>
  <c r="U1881" i="64"/>
  <c r="V1881" i="64"/>
  <c r="W1881" i="64"/>
  <c r="X1881" i="64"/>
  <c r="Y1881" i="64"/>
  <c r="Z1881" i="64"/>
  <c r="AA1881" i="64"/>
  <c r="AB1881" i="64"/>
  <c r="AC1881" i="64"/>
  <c r="AD1881" i="64"/>
  <c r="AE1881" i="64"/>
  <c r="AF1881" i="64"/>
  <c r="AG1881" i="64"/>
  <c r="AH1881" i="64"/>
  <c r="AI1881" i="64"/>
  <c r="AJ1881" i="64"/>
  <c r="AK1881" i="64"/>
  <c r="AL1881" i="64"/>
  <c r="AM1881" i="64"/>
  <c r="AN1881" i="64"/>
  <c r="AO1881" i="64"/>
  <c r="AP1881" i="64"/>
  <c r="AQ1881" i="64"/>
  <c r="AR1881" i="64"/>
  <c r="AS1881" i="64"/>
  <c r="AT1881" i="64"/>
  <c r="AU1881" i="64"/>
  <c r="AV1881" i="64"/>
  <c r="AW1881" i="64"/>
  <c r="AX1881" i="64"/>
  <c r="AY1881" i="64"/>
  <c r="AZ1881" i="64"/>
  <c r="BA1881" i="64"/>
  <c r="BB1881" i="64"/>
  <c r="BC1881" i="64"/>
  <c r="BD1881" i="64"/>
  <c r="BE1881" i="64"/>
  <c r="BF1881" i="64"/>
  <c r="BG1881" i="64"/>
  <c r="BH1881" i="64"/>
  <c r="BI1881" i="64"/>
  <c r="BJ1881" i="64"/>
  <c r="BK1881" i="64"/>
  <c r="BL1881" i="64"/>
  <c r="BM1881" i="64"/>
  <c r="BN1881" i="64"/>
  <c r="BO1881" i="64"/>
  <c r="BP1881" i="64"/>
  <c r="BQ1881" i="64"/>
  <c r="BR1881" i="64"/>
  <c r="BS1881" i="64"/>
  <c r="BT1881" i="64"/>
  <c r="BU1881" i="64"/>
  <c r="BV1881" i="64"/>
  <c r="BW1881" i="64"/>
  <c r="BX1881" i="64"/>
  <c r="BY1881" i="64"/>
  <c r="BZ1881" i="64"/>
  <c r="CA1881" i="64"/>
  <c r="CB1881" i="64"/>
  <c r="CC1881" i="64"/>
  <c r="CD1881" i="64"/>
  <c r="CE1881" i="64"/>
  <c r="CF1881" i="64"/>
  <c r="CG1881" i="64"/>
  <c r="CH1881" i="64"/>
  <c r="CI1881" i="64"/>
  <c r="CJ1881" i="64"/>
  <c r="CK1881" i="64"/>
  <c r="CL1881" i="64"/>
  <c r="CO1881" i="64"/>
  <c r="CP1881" i="64"/>
  <c r="CQ1881" i="64"/>
  <c r="CR1881" i="64"/>
  <c r="CS1881" i="64"/>
  <c r="CT1881" i="64"/>
  <c r="CU1881" i="64"/>
  <c r="CV1881" i="64"/>
  <c r="CW1881" i="64"/>
  <c r="CX1881" i="64"/>
  <c r="CY1881" i="64"/>
  <c r="CZ1881" i="64"/>
  <c r="DA1881" i="64"/>
  <c r="DB1881" i="64"/>
  <c r="DC1881" i="64"/>
  <c r="DD1881" i="64"/>
  <c r="DE1881" i="64"/>
  <c r="DF1881" i="64"/>
  <c r="DG1881" i="64"/>
  <c r="DH1881" i="64"/>
  <c r="DI1881" i="64"/>
  <c r="DJ1881" i="64"/>
  <c r="DK1881" i="64"/>
  <c r="E1880" i="64"/>
  <c r="G1880" i="64"/>
  <c r="E1881" i="64"/>
  <c r="G1881" i="64"/>
  <c r="S1883" i="64"/>
  <c r="T1883" i="64"/>
  <c r="U1883" i="64"/>
  <c r="V1883" i="64"/>
  <c r="W1883" i="64"/>
  <c r="X1883" i="64"/>
  <c r="Y1883" i="64"/>
  <c r="Z1883" i="64"/>
  <c r="AA1883" i="64"/>
  <c r="AB1883" i="64"/>
  <c r="AC1883" i="64"/>
  <c r="AD1883" i="64"/>
  <c r="AE1883" i="64"/>
  <c r="AF1883" i="64"/>
  <c r="AG1883" i="64"/>
  <c r="AH1883" i="64"/>
  <c r="AI1883" i="64"/>
  <c r="AJ1883" i="64"/>
  <c r="AK1883" i="64"/>
  <c r="AL1883" i="64"/>
  <c r="AM1883" i="64"/>
  <c r="AN1883" i="64"/>
  <c r="AO1883" i="64"/>
  <c r="AP1883" i="64"/>
  <c r="AQ1883" i="64"/>
  <c r="AR1883" i="64"/>
  <c r="AS1883" i="64"/>
  <c r="AT1883" i="64"/>
  <c r="AU1883" i="64"/>
  <c r="AV1883" i="64"/>
  <c r="AW1883" i="64"/>
  <c r="AX1883" i="64"/>
  <c r="AY1883" i="64"/>
  <c r="AZ1883" i="64"/>
  <c r="BA1883" i="64"/>
  <c r="BB1883" i="64"/>
  <c r="BC1883" i="64"/>
  <c r="BD1883" i="64"/>
  <c r="BE1883" i="64"/>
  <c r="BF1883" i="64"/>
  <c r="BG1883" i="64"/>
  <c r="BH1883" i="64"/>
  <c r="BI1883" i="64"/>
  <c r="BJ1883" i="64"/>
  <c r="BK1883" i="64"/>
  <c r="BL1883" i="64"/>
  <c r="BM1883" i="64"/>
  <c r="BN1883" i="64"/>
  <c r="BO1883" i="64"/>
  <c r="BP1883" i="64"/>
  <c r="BQ1883" i="64"/>
  <c r="BR1883" i="64"/>
  <c r="BS1883" i="64"/>
  <c r="BT1883" i="64"/>
  <c r="BU1883" i="64"/>
  <c r="BV1883" i="64"/>
  <c r="BW1883" i="64"/>
  <c r="BX1883" i="64"/>
  <c r="BY1883" i="64"/>
  <c r="BZ1883" i="64"/>
  <c r="CA1883" i="64"/>
  <c r="CB1883" i="64"/>
  <c r="CC1883" i="64"/>
  <c r="CD1883" i="64"/>
  <c r="CE1883" i="64"/>
  <c r="CF1883" i="64"/>
  <c r="CG1883" i="64"/>
  <c r="CH1883" i="64"/>
  <c r="CI1883" i="64"/>
  <c r="CJ1883" i="64"/>
  <c r="CK1883" i="64"/>
  <c r="CL1883" i="64"/>
  <c r="CO1883" i="64"/>
  <c r="CP1883" i="64"/>
  <c r="CQ1883" i="64"/>
  <c r="CR1883" i="64"/>
  <c r="CS1883" i="64"/>
  <c r="CT1883" i="64"/>
  <c r="CU1883" i="64"/>
  <c r="CV1883" i="64"/>
  <c r="CW1883" i="64"/>
  <c r="CX1883" i="64"/>
  <c r="CY1883" i="64"/>
  <c r="CZ1883" i="64"/>
  <c r="DA1883" i="64"/>
  <c r="DB1883" i="64"/>
  <c r="DC1883" i="64"/>
  <c r="DD1883" i="64"/>
  <c r="DE1883" i="64"/>
  <c r="DF1883" i="64"/>
  <c r="DG1883" i="64"/>
  <c r="DH1883" i="64"/>
  <c r="DI1883" i="64"/>
  <c r="DJ1883" i="64"/>
  <c r="DK1883" i="64"/>
  <c r="E1882" i="64"/>
  <c r="G1882" i="64"/>
  <c r="S1884" i="64"/>
  <c r="T1884" i="64"/>
  <c r="U1884" i="64"/>
  <c r="V1884" i="64"/>
  <c r="W1884" i="64"/>
  <c r="X1884" i="64"/>
  <c r="Y1884" i="64"/>
  <c r="Z1884" i="64"/>
  <c r="AA1884" i="64"/>
  <c r="AB1884" i="64"/>
  <c r="AC1884" i="64"/>
  <c r="AD1884" i="64"/>
  <c r="AE1884" i="64"/>
  <c r="AF1884" i="64"/>
  <c r="AG1884" i="64"/>
  <c r="AH1884" i="64"/>
  <c r="AI1884" i="64"/>
  <c r="AJ1884" i="64"/>
  <c r="AK1884" i="64"/>
  <c r="AL1884" i="64"/>
  <c r="AM1884" i="64"/>
  <c r="AN1884" i="64"/>
  <c r="AO1884" i="64"/>
  <c r="AP1884" i="64"/>
  <c r="AQ1884" i="64"/>
  <c r="AR1884" i="64"/>
  <c r="AS1884" i="64"/>
  <c r="AT1884" i="64"/>
  <c r="AU1884" i="64"/>
  <c r="AV1884" i="64"/>
  <c r="AW1884" i="64"/>
  <c r="AX1884" i="64"/>
  <c r="AY1884" i="64"/>
  <c r="AZ1884" i="64"/>
  <c r="BA1884" i="64"/>
  <c r="BB1884" i="64"/>
  <c r="BC1884" i="64"/>
  <c r="BD1884" i="64"/>
  <c r="BE1884" i="64"/>
  <c r="BF1884" i="64"/>
  <c r="BG1884" i="64"/>
  <c r="BH1884" i="64"/>
  <c r="BI1884" i="64"/>
  <c r="BJ1884" i="64"/>
  <c r="BK1884" i="64"/>
  <c r="BL1884" i="64"/>
  <c r="BM1884" i="64"/>
  <c r="BN1884" i="64"/>
  <c r="BO1884" i="64"/>
  <c r="BP1884" i="64"/>
  <c r="BQ1884" i="64"/>
  <c r="BR1884" i="64"/>
  <c r="BS1884" i="64"/>
  <c r="BT1884" i="64"/>
  <c r="BU1884" i="64"/>
  <c r="BV1884" i="64"/>
  <c r="BW1884" i="64"/>
  <c r="BX1884" i="64"/>
  <c r="BY1884" i="64"/>
  <c r="BZ1884" i="64"/>
  <c r="CA1884" i="64"/>
  <c r="CB1884" i="64"/>
  <c r="CC1884" i="64"/>
  <c r="CD1884" i="64"/>
  <c r="CE1884" i="64"/>
  <c r="CF1884" i="64"/>
  <c r="CG1884" i="64"/>
  <c r="CH1884" i="64"/>
  <c r="CI1884" i="64"/>
  <c r="CJ1884" i="64"/>
  <c r="CK1884" i="64"/>
  <c r="CL1884" i="64"/>
  <c r="CO1884" i="64"/>
  <c r="CP1884" i="64"/>
  <c r="CQ1884" i="64"/>
  <c r="CR1884" i="64"/>
  <c r="CS1884" i="64"/>
  <c r="CT1884" i="64"/>
  <c r="CU1884" i="64"/>
  <c r="CV1884" i="64"/>
  <c r="CW1884" i="64"/>
  <c r="CX1884" i="64"/>
  <c r="CY1884" i="64"/>
  <c r="CZ1884" i="64"/>
  <c r="DA1884" i="64"/>
  <c r="DB1884" i="64"/>
  <c r="DC1884" i="64"/>
  <c r="DD1884" i="64"/>
  <c r="DE1884" i="64"/>
  <c r="DF1884" i="64"/>
  <c r="DG1884" i="64"/>
  <c r="DH1884" i="64"/>
  <c r="DI1884" i="64"/>
  <c r="DJ1884" i="64"/>
  <c r="DK1884" i="64"/>
  <c r="E1892" i="64"/>
  <c r="E1893" i="64"/>
  <c r="G1893" i="64"/>
  <c r="E1894" i="64"/>
  <c r="E1895" i="64"/>
  <c r="E1896" i="64"/>
  <c r="G1896" i="64"/>
  <c r="E1897" i="64"/>
  <c r="G1897" i="64"/>
  <c r="E1898" i="64"/>
  <c r="E1899" i="64"/>
  <c r="S1901" i="64"/>
  <c r="T1901" i="64"/>
  <c r="U1901" i="64"/>
  <c r="V1901" i="64"/>
  <c r="W1901" i="64"/>
  <c r="X1901" i="64"/>
  <c r="Y1901" i="64"/>
  <c r="Z1901" i="64"/>
  <c r="AA1901" i="64"/>
  <c r="AB1901" i="64"/>
  <c r="AC1901" i="64"/>
  <c r="AD1901" i="64"/>
  <c r="AE1901" i="64"/>
  <c r="AF1901" i="64"/>
  <c r="AG1901" i="64"/>
  <c r="AH1901" i="64"/>
  <c r="AI1901" i="64"/>
  <c r="AJ1901" i="64"/>
  <c r="AK1901" i="64"/>
  <c r="AL1901" i="64"/>
  <c r="AM1901" i="64"/>
  <c r="AN1901" i="64"/>
  <c r="AO1901" i="64"/>
  <c r="AP1901" i="64"/>
  <c r="AQ1901" i="64"/>
  <c r="AR1901" i="64"/>
  <c r="AS1901" i="64"/>
  <c r="AT1901" i="64"/>
  <c r="AU1901" i="64"/>
  <c r="AV1901" i="64"/>
  <c r="AW1901" i="64"/>
  <c r="AX1901" i="64"/>
  <c r="AY1901" i="64"/>
  <c r="AZ1901" i="64"/>
  <c r="BA1901" i="64"/>
  <c r="BB1901" i="64"/>
  <c r="BC1901" i="64"/>
  <c r="BD1901" i="64"/>
  <c r="BE1901" i="64"/>
  <c r="BF1901" i="64"/>
  <c r="BG1901" i="64"/>
  <c r="BH1901" i="64"/>
  <c r="BI1901" i="64"/>
  <c r="BJ1901" i="64"/>
  <c r="BK1901" i="64"/>
  <c r="BL1901" i="64"/>
  <c r="BM1901" i="64"/>
  <c r="BN1901" i="64"/>
  <c r="BO1901" i="64"/>
  <c r="BP1901" i="64"/>
  <c r="BQ1901" i="64"/>
  <c r="BR1901" i="64"/>
  <c r="BS1901" i="64"/>
  <c r="BT1901" i="64"/>
  <c r="BU1901" i="64"/>
  <c r="BV1901" i="64"/>
  <c r="BW1901" i="64"/>
  <c r="BX1901" i="64"/>
  <c r="BY1901" i="64"/>
  <c r="BZ1901" i="64"/>
  <c r="CA1901" i="64"/>
  <c r="CB1901" i="64"/>
  <c r="CC1901" i="64"/>
  <c r="CD1901" i="64"/>
  <c r="CE1901" i="64"/>
  <c r="CF1901" i="64"/>
  <c r="CG1901" i="64"/>
  <c r="CH1901" i="64"/>
  <c r="CI1901" i="64"/>
  <c r="CJ1901" i="64"/>
  <c r="CK1901" i="64"/>
  <c r="CL1901" i="64"/>
  <c r="E1900" i="64"/>
  <c r="G1900" i="64"/>
  <c r="E1901" i="64"/>
  <c r="G1901" i="64"/>
  <c r="E1902" i="64"/>
  <c r="G1902" i="64"/>
  <c r="E1903" i="64"/>
  <c r="G1903" i="64"/>
  <c r="G1598" i="64"/>
  <c r="E1598" i="64"/>
  <c r="DK1599" i="64"/>
  <c r="DJ1599" i="64"/>
  <c r="DI1599" i="64"/>
  <c r="DH1599" i="64"/>
  <c r="DG1599" i="64"/>
  <c r="DF1599" i="64"/>
  <c r="DE1599" i="64"/>
  <c r="DD1599" i="64"/>
  <c r="DC1599" i="64"/>
  <c r="DB1599" i="64"/>
  <c r="DA1599" i="64"/>
  <c r="CZ1599" i="64"/>
  <c r="CY1599" i="64"/>
  <c r="CX1599" i="64"/>
  <c r="CW1599" i="64"/>
  <c r="CV1599" i="64"/>
  <c r="CU1599" i="64"/>
  <c r="CT1599" i="64"/>
  <c r="CS1599" i="64"/>
  <c r="CR1599" i="64"/>
  <c r="CQ1599" i="64"/>
  <c r="CP1599" i="64"/>
  <c r="CO1599" i="64"/>
  <c r="CL1599" i="64"/>
  <c r="CK1599" i="64"/>
  <c r="CJ1599" i="64"/>
  <c r="CI1599" i="64"/>
  <c r="CH1599" i="64"/>
  <c r="CG1599" i="64"/>
  <c r="CF1599" i="64"/>
  <c r="CE1599" i="64"/>
  <c r="CD1599" i="64"/>
  <c r="CC1599" i="64"/>
  <c r="CB1599" i="64"/>
  <c r="CA1599" i="64"/>
  <c r="BZ1599" i="64"/>
  <c r="BY1599" i="64"/>
  <c r="BX1599" i="64"/>
  <c r="BW1599" i="64"/>
  <c r="BV1599" i="64"/>
  <c r="BU1599" i="64"/>
  <c r="BT1599" i="64"/>
  <c r="BS1599" i="64"/>
  <c r="BR1599" i="64"/>
  <c r="BQ1599" i="64"/>
  <c r="BP1599" i="64"/>
  <c r="BO1599" i="64"/>
  <c r="BN1599" i="64"/>
  <c r="BM1599" i="64"/>
  <c r="BL1599" i="64"/>
  <c r="BK1599" i="64"/>
  <c r="BJ1599" i="64"/>
  <c r="BI1599" i="64"/>
  <c r="BH1599" i="64"/>
  <c r="BG1599" i="64"/>
  <c r="BF1599" i="64"/>
  <c r="BE1599" i="64"/>
  <c r="BD1599" i="64"/>
  <c r="BC1599" i="64"/>
  <c r="BB1599" i="64"/>
  <c r="BA1599" i="64"/>
  <c r="AZ1599" i="64"/>
  <c r="AY1599" i="64"/>
  <c r="AX1599" i="64"/>
  <c r="AW1599" i="64"/>
  <c r="AV1599" i="64"/>
  <c r="AU1599" i="64"/>
  <c r="AT1599" i="64"/>
  <c r="AS1599" i="64"/>
  <c r="AR1599" i="64"/>
  <c r="AQ1599" i="64"/>
  <c r="AP1599" i="64"/>
  <c r="AO1599" i="64"/>
  <c r="AN1599" i="64"/>
  <c r="AM1599" i="64"/>
  <c r="AL1599" i="64"/>
  <c r="AK1599" i="64"/>
  <c r="AJ1599" i="64"/>
  <c r="AI1599" i="64"/>
  <c r="AH1599" i="64"/>
  <c r="AG1599" i="64"/>
  <c r="AF1599" i="64"/>
  <c r="AE1599" i="64"/>
  <c r="AD1599" i="64"/>
  <c r="AC1599" i="64"/>
  <c r="AB1599" i="64"/>
  <c r="AA1599" i="64"/>
  <c r="Z1599" i="64"/>
  <c r="Y1599" i="64"/>
  <c r="X1599" i="64"/>
  <c r="W1599" i="64"/>
  <c r="V1599" i="64"/>
  <c r="U1599" i="64"/>
  <c r="T1599" i="64"/>
  <c r="S1599" i="64"/>
  <c r="G1597" i="64"/>
  <c r="E1597" i="64"/>
  <c r="G1596" i="64"/>
  <c r="E1596" i="64"/>
  <c r="DK1597" i="64"/>
  <c r="DJ1597" i="64"/>
  <c r="DI1597" i="64"/>
  <c r="DH1597" i="64"/>
  <c r="DG1597" i="64"/>
  <c r="DF1597" i="64"/>
  <c r="DE1597" i="64"/>
  <c r="DD1597" i="64"/>
  <c r="DC1597" i="64"/>
  <c r="DB1597" i="64"/>
  <c r="DA1597" i="64"/>
  <c r="CZ1597" i="64"/>
  <c r="CY1597" i="64"/>
  <c r="CX1597" i="64"/>
  <c r="CW1597" i="64"/>
  <c r="CV1597" i="64"/>
  <c r="CU1597" i="64"/>
  <c r="CT1597" i="64"/>
  <c r="CS1597" i="64"/>
  <c r="CR1597" i="64"/>
  <c r="CQ1597" i="64"/>
  <c r="CP1597" i="64"/>
  <c r="CO1597" i="64"/>
  <c r="CL1597" i="64"/>
  <c r="CK1597" i="64"/>
  <c r="CJ1597" i="64"/>
  <c r="CI1597" i="64"/>
  <c r="CH1597" i="64"/>
  <c r="CG1597" i="64"/>
  <c r="CF1597" i="64"/>
  <c r="CE1597" i="64"/>
  <c r="CD1597" i="64"/>
  <c r="CC1597" i="64"/>
  <c r="CB1597" i="64"/>
  <c r="CA1597" i="64"/>
  <c r="BZ1597" i="64"/>
  <c r="BY1597" i="64"/>
  <c r="BX1597" i="64"/>
  <c r="BW1597" i="64"/>
  <c r="BV1597" i="64"/>
  <c r="BU1597" i="64"/>
  <c r="BT1597" i="64"/>
  <c r="BS1597" i="64"/>
  <c r="BR1597" i="64"/>
  <c r="BQ1597" i="64"/>
  <c r="BP1597" i="64"/>
  <c r="BO1597" i="64"/>
  <c r="BN1597" i="64"/>
  <c r="BM1597" i="64"/>
  <c r="BL1597" i="64"/>
  <c r="BK1597" i="64"/>
  <c r="BJ1597" i="64"/>
  <c r="BI1597" i="64"/>
  <c r="BH1597" i="64"/>
  <c r="BG1597" i="64"/>
  <c r="BF1597" i="64"/>
  <c r="BE1597" i="64"/>
  <c r="BD1597" i="64"/>
  <c r="BC1597" i="64"/>
  <c r="BB1597" i="64"/>
  <c r="BA1597" i="64"/>
  <c r="AZ1597" i="64"/>
  <c r="AY1597" i="64"/>
  <c r="AX1597" i="64"/>
  <c r="AW1597" i="64"/>
  <c r="AV1597" i="64"/>
  <c r="AU1597" i="64"/>
  <c r="AT1597" i="64"/>
  <c r="AS1597" i="64"/>
  <c r="AR1597" i="64"/>
  <c r="AQ1597" i="64"/>
  <c r="AP1597" i="64"/>
  <c r="AO1597" i="64"/>
  <c r="AN1597" i="64"/>
  <c r="AM1597" i="64"/>
  <c r="AL1597" i="64"/>
  <c r="AK1597" i="64"/>
  <c r="AJ1597" i="64"/>
  <c r="AI1597" i="64"/>
  <c r="AH1597" i="64"/>
  <c r="AG1597" i="64"/>
  <c r="AF1597" i="64"/>
  <c r="AE1597" i="64"/>
  <c r="AD1597" i="64"/>
  <c r="AC1597" i="64"/>
  <c r="AB1597" i="64"/>
  <c r="AA1597" i="64"/>
  <c r="Z1597" i="64"/>
  <c r="Y1597" i="64"/>
  <c r="X1597" i="64"/>
  <c r="W1597" i="64"/>
  <c r="V1597" i="64"/>
  <c r="U1597" i="64"/>
  <c r="T1597" i="64"/>
  <c r="S1597" i="64"/>
  <c r="G1595" i="64"/>
  <c r="E1595" i="64"/>
  <c r="G1594" i="64"/>
  <c r="E1594" i="64"/>
  <c r="G1593" i="64"/>
  <c r="E1593" i="64"/>
  <c r="G1592" i="64"/>
  <c r="E1592" i="64"/>
  <c r="G1591" i="64"/>
  <c r="E1591" i="64"/>
  <c r="E1589" i="64"/>
  <c r="E1588" i="64"/>
  <c r="CO1589" i="64"/>
  <c r="R1589" i="64"/>
  <c r="S1589" i="64" s="1"/>
  <c r="E1587" i="64"/>
  <c r="B1587" i="64" s="1"/>
  <c r="E1586" i="64"/>
  <c r="G1576" i="64"/>
  <c r="E1576" i="64"/>
  <c r="DK1577" i="64"/>
  <c r="DJ1577" i="64"/>
  <c r="DI1577" i="64"/>
  <c r="DH1577" i="64"/>
  <c r="DG1577" i="64"/>
  <c r="DF1577" i="64"/>
  <c r="DE1577" i="64"/>
  <c r="DD1577" i="64"/>
  <c r="DC1577" i="64"/>
  <c r="DB1577" i="64"/>
  <c r="DA1577" i="64"/>
  <c r="CZ1577" i="64"/>
  <c r="CY1577" i="64"/>
  <c r="CX1577" i="64"/>
  <c r="CW1577" i="64"/>
  <c r="CV1577" i="64"/>
  <c r="CU1577" i="64"/>
  <c r="CT1577" i="64"/>
  <c r="CS1577" i="64"/>
  <c r="CR1577" i="64"/>
  <c r="CQ1577" i="64"/>
  <c r="CP1577" i="64"/>
  <c r="CO1577" i="64"/>
  <c r="CL1577" i="64"/>
  <c r="CK1577" i="64"/>
  <c r="CJ1577" i="64"/>
  <c r="CI1577" i="64"/>
  <c r="CH1577" i="64"/>
  <c r="CG1577" i="64"/>
  <c r="CF1577" i="64"/>
  <c r="CE1577" i="64"/>
  <c r="CD1577" i="64"/>
  <c r="CC1577" i="64"/>
  <c r="CB1577" i="64"/>
  <c r="CA1577" i="64"/>
  <c r="BZ1577" i="64"/>
  <c r="BY1577" i="64"/>
  <c r="BX1577" i="64"/>
  <c r="BW1577" i="64"/>
  <c r="BV1577" i="64"/>
  <c r="BU1577" i="64"/>
  <c r="BT1577" i="64"/>
  <c r="BS1577" i="64"/>
  <c r="BR1577" i="64"/>
  <c r="BQ1577" i="64"/>
  <c r="BP1577" i="64"/>
  <c r="BO1577" i="64"/>
  <c r="BN1577" i="64"/>
  <c r="BM1577" i="64"/>
  <c r="BL1577" i="64"/>
  <c r="BK1577" i="64"/>
  <c r="BJ1577" i="64"/>
  <c r="BI1577" i="64"/>
  <c r="BH1577" i="64"/>
  <c r="BG1577" i="64"/>
  <c r="BF1577" i="64"/>
  <c r="BE1577" i="64"/>
  <c r="BD1577" i="64"/>
  <c r="BC1577" i="64"/>
  <c r="BB1577" i="64"/>
  <c r="BA1577" i="64"/>
  <c r="AZ1577" i="64"/>
  <c r="AY1577" i="64"/>
  <c r="AX1577" i="64"/>
  <c r="AW1577" i="64"/>
  <c r="AV1577" i="64"/>
  <c r="AU1577" i="64"/>
  <c r="AT1577" i="64"/>
  <c r="AS1577" i="64"/>
  <c r="AR1577" i="64"/>
  <c r="AQ1577" i="64"/>
  <c r="AP1577" i="64"/>
  <c r="AO1577" i="64"/>
  <c r="AN1577" i="64"/>
  <c r="AM1577" i="64"/>
  <c r="AL1577" i="64"/>
  <c r="AK1577" i="64"/>
  <c r="AJ1577" i="64"/>
  <c r="AI1577" i="64"/>
  <c r="AH1577" i="64"/>
  <c r="AG1577" i="64"/>
  <c r="AF1577" i="64"/>
  <c r="AE1577" i="64"/>
  <c r="AD1577" i="64"/>
  <c r="AC1577" i="64"/>
  <c r="AB1577" i="64"/>
  <c r="AA1577" i="64"/>
  <c r="Z1577" i="64"/>
  <c r="Y1577" i="64"/>
  <c r="X1577" i="64"/>
  <c r="W1577" i="64"/>
  <c r="V1577" i="64"/>
  <c r="U1577" i="64"/>
  <c r="T1577" i="64"/>
  <c r="S1577" i="64"/>
  <c r="G1575" i="64"/>
  <c r="E1575" i="64"/>
  <c r="G1574" i="64"/>
  <c r="E1574" i="64"/>
  <c r="DK1575" i="64"/>
  <c r="DJ1575" i="64"/>
  <c r="DI1575" i="64"/>
  <c r="DH1575" i="64"/>
  <c r="DG1575" i="64"/>
  <c r="DF1575" i="64"/>
  <c r="DE1575" i="64"/>
  <c r="DD1575" i="64"/>
  <c r="DC1575" i="64"/>
  <c r="DB1575" i="64"/>
  <c r="DA1575" i="64"/>
  <c r="CZ1575" i="64"/>
  <c r="CY1575" i="64"/>
  <c r="CX1575" i="64"/>
  <c r="CW1575" i="64"/>
  <c r="CV1575" i="64"/>
  <c r="CU1575" i="64"/>
  <c r="CT1575" i="64"/>
  <c r="CS1575" i="64"/>
  <c r="CR1575" i="64"/>
  <c r="CQ1575" i="64"/>
  <c r="CP1575" i="64"/>
  <c r="CO1575" i="64"/>
  <c r="CL1575" i="64"/>
  <c r="CK1575" i="64"/>
  <c r="CJ1575" i="64"/>
  <c r="CI1575" i="64"/>
  <c r="CH1575" i="64"/>
  <c r="CG1575" i="64"/>
  <c r="CF1575" i="64"/>
  <c r="CE1575" i="64"/>
  <c r="CD1575" i="64"/>
  <c r="CC1575" i="64"/>
  <c r="CB1575" i="64"/>
  <c r="CA1575" i="64"/>
  <c r="BZ1575" i="64"/>
  <c r="BY1575" i="64"/>
  <c r="BX1575" i="64"/>
  <c r="BW1575" i="64"/>
  <c r="BV1575" i="64"/>
  <c r="BU1575" i="64"/>
  <c r="BT1575" i="64"/>
  <c r="BS1575" i="64"/>
  <c r="BR1575" i="64"/>
  <c r="BQ1575" i="64"/>
  <c r="BP1575" i="64"/>
  <c r="BO1575" i="64"/>
  <c r="BN1575" i="64"/>
  <c r="BM1575" i="64"/>
  <c r="BL1575" i="64"/>
  <c r="BK1575" i="64"/>
  <c r="BJ1575" i="64"/>
  <c r="BI1575" i="64"/>
  <c r="BH1575" i="64"/>
  <c r="BG1575" i="64"/>
  <c r="BF1575" i="64"/>
  <c r="BE1575" i="64"/>
  <c r="BD1575" i="64"/>
  <c r="BC1575" i="64"/>
  <c r="BB1575" i="64"/>
  <c r="BA1575" i="64"/>
  <c r="AZ1575" i="64"/>
  <c r="AY1575" i="64"/>
  <c r="AX1575" i="64"/>
  <c r="AW1575" i="64"/>
  <c r="AV1575" i="64"/>
  <c r="AU1575" i="64"/>
  <c r="AT1575" i="64"/>
  <c r="AS1575" i="64"/>
  <c r="AR1575" i="64"/>
  <c r="AQ1575" i="64"/>
  <c r="AP1575" i="64"/>
  <c r="AO1575" i="64"/>
  <c r="AN1575" i="64"/>
  <c r="AM1575" i="64"/>
  <c r="AL1575" i="64"/>
  <c r="AK1575" i="64"/>
  <c r="AJ1575" i="64"/>
  <c r="AI1575" i="64"/>
  <c r="AH1575" i="64"/>
  <c r="AG1575" i="64"/>
  <c r="AF1575" i="64"/>
  <c r="AE1575" i="64"/>
  <c r="AD1575" i="64"/>
  <c r="AC1575" i="64"/>
  <c r="AB1575" i="64"/>
  <c r="AA1575" i="64"/>
  <c r="Z1575" i="64"/>
  <c r="Y1575" i="64"/>
  <c r="X1575" i="64"/>
  <c r="W1575" i="64"/>
  <c r="V1575" i="64"/>
  <c r="U1575" i="64"/>
  <c r="T1575" i="64"/>
  <c r="S1575" i="64"/>
  <c r="G1573" i="64"/>
  <c r="E1573" i="64"/>
  <c r="G1572" i="64"/>
  <c r="E1572" i="64"/>
  <c r="G1571" i="64"/>
  <c r="E1571" i="64"/>
  <c r="G1570" i="64"/>
  <c r="E1570" i="64"/>
  <c r="G1569" i="64"/>
  <c r="E1569" i="64"/>
  <c r="E1568" i="64"/>
  <c r="E1567" i="64"/>
  <c r="R1568" i="64"/>
  <c r="S1568" i="64" s="1"/>
  <c r="E1566" i="64"/>
  <c r="B1566" i="64" s="1"/>
  <c r="E1565" i="64"/>
  <c r="G1555" i="64"/>
  <c r="E1555" i="64"/>
  <c r="DK1556" i="64"/>
  <c r="DJ1556" i="64"/>
  <c r="DI1556" i="64"/>
  <c r="DH1556" i="64"/>
  <c r="DG1556" i="64"/>
  <c r="DF1556" i="64"/>
  <c r="DE1556" i="64"/>
  <c r="DD1556" i="64"/>
  <c r="DC1556" i="64"/>
  <c r="DB1556" i="64"/>
  <c r="DA1556" i="64"/>
  <c r="CZ1556" i="64"/>
  <c r="CY1556" i="64"/>
  <c r="CX1556" i="64"/>
  <c r="CW1556" i="64"/>
  <c r="CV1556" i="64"/>
  <c r="CU1556" i="64"/>
  <c r="CT1556" i="64"/>
  <c r="CS1556" i="64"/>
  <c r="CR1556" i="64"/>
  <c r="CQ1556" i="64"/>
  <c r="CP1556" i="64"/>
  <c r="CO1556" i="64"/>
  <c r="CL1556" i="64"/>
  <c r="CK1556" i="64"/>
  <c r="CJ1556" i="64"/>
  <c r="CI1556" i="64"/>
  <c r="CH1556" i="64"/>
  <c r="CG1556" i="64"/>
  <c r="CF1556" i="64"/>
  <c r="CE1556" i="64"/>
  <c r="CD1556" i="64"/>
  <c r="CC1556" i="64"/>
  <c r="CB1556" i="64"/>
  <c r="CA1556" i="64"/>
  <c r="BZ1556" i="64"/>
  <c r="BY1556" i="64"/>
  <c r="BX1556" i="64"/>
  <c r="BW1556" i="64"/>
  <c r="BV1556" i="64"/>
  <c r="BU1556" i="64"/>
  <c r="BT1556" i="64"/>
  <c r="BS1556" i="64"/>
  <c r="BR1556" i="64"/>
  <c r="BQ1556" i="64"/>
  <c r="BP1556" i="64"/>
  <c r="BO1556" i="64"/>
  <c r="BN1556" i="64"/>
  <c r="BM1556" i="64"/>
  <c r="BL1556" i="64"/>
  <c r="BK1556" i="64"/>
  <c r="BJ1556" i="64"/>
  <c r="BI1556" i="64"/>
  <c r="BH1556" i="64"/>
  <c r="BG1556" i="64"/>
  <c r="BF1556" i="64"/>
  <c r="BE1556" i="64"/>
  <c r="BD1556" i="64"/>
  <c r="BC1556" i="64"/>
  <c r="BB1556" i="64"/>
  <c r="BA1556" i="64"/>
  <c r="AZ1556" i="64"/>
  <c r="AY1556" i="64"/>
  <c r="AX1556" i="64"/>
  <c r="AW1556" i="64"/>
  <c r="AV1556" i="64"/>
  <c r="AU1556" i="64"/>
  <c r="AT1556" i="64"/>
  <c r="AS1556" i="64"/>
  <c r="AR1556" i="64"/>
  <c r="AQ1556" i="64"/>
  <c r="AP1556" i="64"/>
  <c r="AO1556" i="64"/>
  <c r="AN1556" i="64"/>
  <c r="AM1556" i="64"/>
  <c r="AL1556" i="64"/>
  <c r="AK1556" i="64"/>
  <c r="AJ1556" i="64"/>
  <c r="AI1556" i="64"/>
  <c r="AH1556" i="64"/>
  <c r="AG1556" i="64"/>
  <c r="AF1556" i="64"/>
  <c r="AE1556" i="64"/>
  <c r="AD1556" i="64"/>
  <c r="AC1556" i="64"/>
  <c r="AB1556" i="64"/>
  <c r="AA1556" i="64"/>
  <c r="Z1556" i="64"/>
  <c r="Y1556" i="64"/>
  <c r="X1556" i="64"/>
  <c r="W1556" i="64"/>
  <c r="V1556" i="64"/>
  <c r="U1556" i="64"/>
  <c r="T1556" i="64"/>
  <c r="S1556" i="64"/>
  <c r="G1554" i="64"/>
  <c r="E1554" i="64"/>
  <c r="G1553" i="64"/>
  <c r="E1553" i="64"/>
  <c r="DK1554" i="64"/>
  <c r="DJ1554" i="64"/>
  <c r="DI1554" i="64"/>
  <c r="DH1554" i="64"/>
  <c r="DG1554" i="64"/>
  <c r="DF1554" i="64"/>
  <c r="DE1554" i="64"/>
  <c r="DD1554" i="64"/>
  <c r="DC1554" i="64"/>
  <c r="DB1554" i="64"/>
  <c r="DA1554" i="64"/>
  <c r="CZ1554" i="64"/>
  <c r="CY1554" i="64"/>
  <c r="CX1554" i="64"/>
  <c r="CW1554" i="64"/>
  <c r="CV1554" i="64"/>
  <c r="CU1554" i="64"/>
  <c r="CT1554" i="64"/>
  <c r="CS1554" i="64"/>
  <c r="CR1554" i="64"/>
  <c r="CQ1554" i="64"/>
  <c r="CP1554" i="64"/>
  <c r="CO1554" i="64"/>
  <c r="CL1554" i="64"/>
  <c r="CK1554" i="64"/>
  <c r="CJ1554" i="64"/>
  <c r="CI1554" i="64"/>
  <c r="CH1554" i="64"/>
  <c r="CG1554" i="64"/>
  <c r="CF1554" i="64"/>
  <c r="CE1554" i="64"/>
  <c r="CD1554" i="64"/>
  <c r="CC1554" i="64"/>
  <c r="CB1554" i="64"/>
  <c r="CA1554" i="64"/>
  <c r="BZ1554" i="64"/>
  <c r="BY1554" i="64"/>
  <c r="BX1554" i="64"/>
  <c r="BW1554" i="64"/>
  <c r="BV1554" i="64"/>
  <c r="BU1554" i="64"/>
  <c r="BT1554" i="64"/>
  <c r="BS1554" i="64"/>
  <c r="BR1554" i="64"/>
  <c r="BQ1554" i="64"/>
  <c r="BP1554" i="64"/>
  <c r="BO1554" i="64"/>
  <c r="BN1554" i="64"/>
  <c r="BM1554" i="64"/>
  <c r="BL1554" i="64"/>
  <c r="BK1554" i="64"/>
  <c r="BJ1554" i="64"/>
  <c r="BI1554" i="64"/>
  <c r="BH1554" i="64"/>
  <c r="BG1554" i="64"/>
  <c r="BF1554" i="64"/>
  <c r="BE1554" i="64"/>
  <c r="BD1554" i="64"/>
  <c r="BC1554" i="64"/>
  <c r="BB1554" i="64"/>
  <c r="BA1554" i="64"/>
  <c r="AZ1554" i="64"/>
  <c r="AY1554" i="64"/>
  <c r="AX1554" i="64"/>
  <c r="AW1554" i="64"/>
  <c r="AV1554" i="64"/>
  <c r="AU1554" i="64"/>
  <c r="AT1554" i="64"/>
  <c r="AS1554" i="64"/>
  <c r="AR1554" i="64"/>
  <c r="AQ1554" i="64"/>
  <c r="AP1554" i="64"/>
  <c r="AO1554" i="64"/>
  <c r="AN1554" i="64"/>
  <c r="AM1554" i="64"/>
  <c r="AL1554" i="64"/>
  <c r="AK1554" i="64"/>
  <c r="AJ1554" i="64"/>
  <c r="AI1554" i="64"/>
  <c r="AH1554" i="64"/>
  <c r="AG1554" i="64"/>
  <c r="AF1554" i="64"/>
  <c r="AE1554" i="64"/>
  <c r="AD1554" i="64"/>
  <c r="AC1554" i="64"/>
  <c r="AB1554" i="64"/>
  <c r="AA1554" i="64"/>
  <c r="Z1554" i="64"/>
  <c r="Y1554" i="64"/>
  <c r="X1554" i="64"/>
  <c r="W1554" i="64"/>
  <c r="V1554" i="64"/>
  <c r="U1554" i="64"/>
  <c r="T1554" i="64"/>
  <c r="S1554" i="64"/>
  <c r="G1552" i="64"/>
  <c r="E1552" i="64"/>
  <c r="G1551" i="64"/>
  <c r="E1551" i="64"/>
  <c r="G1550" i="64"/>
  <c r="E1550" i="64"/>
  <c r="G1549" i="64"/>
  <c r="E1549" i="64"/>
  <c r="G1548" i="64"/>
  <c r="E1548" i="64"/>
  <c r="E1546" i="64"/>
  <c r="E1545" i="64"/>
  <c r="R1546" i="64"/>
  <c r="S1546" i="64" s="1"/>
  <c r="E1544" i="64"/>
  <c r="B1544" i="64" s="1"/>
  <c r="E1543" i="64"/>
  <c r="DK2242" i="64"/>
  <c r="DJ2242" i="64"/>
  <c r="DI2242" i="64"/>
  <c r="DH2242" i="64"/>
  <c r="DG2242" i="64"/>
  <c r="DF2242" i="64"/>
  <c r="DE2242" i="64"/>
  <c r="DD2242" i="64"/>
  <c r="DC2242" i="64"/>
  <c r="DB2242" i="64"/>
  <c r="DA2242" i="64"/>
  <c r="CZ2242" i="64"/>
  <c r="CY2242" i="64"/>
  <c r="CX2242" i="64"/>
  <c r="CW2242" i="64"/>
  <c r="CV2242" i="64"/>
  <c r="CU2242" i="64"/>
  <c r="CT2242" i="64"/>
  <c r="CS2242" i="64"/>
  <c r="CR2242" i="64"/>
  <c r="CQ2242" i="64"/>
  <c r="CP2242" i="64"/>
  <c r="CO2242" i="64"/>
  <c r="CL2242" i="64"/>
  <c r="CK2242" i="64"/>
  <c r="CJ2242" i="64"/>
  <c r="CI2242" i="64"/>
  <c r="CH2242" i="64"/>
  <c r="CG2242" i="64"/>
  <c r="CF2242" i="64"/>
  <c r="CE2242" i="64"/>
  <c r="CD2242" i="64"/>
  <c r="CC2242" i="64"/>
  <c r="CB2242" i="64"/>
  <c r="CA2242" i="64"/>
  <c r="BZ2242" i="64"/>
  <c r="BY2242" i="64"/>
  <c r="BX2242" i="64"/>
  <c r="BW2242" i="64"/>
  <c r="BV2242" i="64"/>
  <c r="BU2242" i="64"/>
  <c r="BT2242" i="64"/>
  <c r="BS2242" i="64"/>
  <c r="BR2242" i="64"/>
  <c r="BQ2242" i="64"/>
  <c r="BP2242" i="64"/>
  <c r="BO2242" i="64"/>
  <c r="BN2242" i="64"/>
  <c r="BM2242" i="64"/>
  <c r="BL2242" i="64"/>
  <c r="BK2242" i="64"/>
  <c r="BJ2242" i="64"/>
  <c r="BI2242" i="64"/>
  <c r="BH2242" i="64"/>
  <c r="BG2242" i="64"/>
  <c r="BF2242" i="64"/>
  <c r="BE2242" i="64"/>
  <c r="BD2242" i="64"/>
  <c r="BC2242" i="64"/>
  <c r="BB2242" i="64"/>
  <c r="BA2242" i="64"/>
  <c r="AZ2242" i="64"/>
  <c r="AY2242" i="64"/>
  <c r="AX2242" i="64"/>
  <c r="AW2242" i="64"/>
  <c r="AV2242" i="64"/>
  <c r="AU2242" i="64"/>
  <c r="AT2242" i="64"/>
  <c r="AS2242" i="64"/>
  <c r="AR2242" i="64"/>
  <c r="AQ2242" i="64"/>
  <c r="AP2242" i="64"/>
  <c r="AO2242" i="64"/>
  <c r="AN2242" i="64"/>
  <c r="AM2242" i="64"/>
  <c r="AL2242" i="64"/>
  <c r="AK2242" i="64"/>
  <c r="AJ2242" i="64"/>
  <c r="AI2242" i="64"/>
  <c r="AH2242" i="64"/>
  <c r="AG2242" i="64"/>
  <c r="AF2242" i="64"/>
  <c r="AE2242" i="64"/>
  <c r="AD2242" i="64"/>
  <c r="AC2242" i="64"/>
  <c r="AB2242" i="64"/>
  <c r="AA2242" i="64"/>
  <c r="Z2242" i="64"/>
  <c r="Y2242" i="64"/>
  <c r="X2242" i="64"/>
  <c r="W2242" i="64"/>
  <c r="V2242" i="64"/>
  <c r="U2242" i="64"/>
  <c r="T2242" i="64"/>
  <c r="S2242" i="64"/>
  <c r="E2240" i="64"/>
  <c r="DK2241" i="64"/>
  <c r="DJ2241" i="64"/>
  <c r="DI2241" i="64"/>
  <c r="DH2241" i="64"/>
  <c r="DG2241" i="64"/>
  <c r="DF2241" i="64"/>
  <c r="DE2241" i="64"/>
  <c r="DD2241" i="64"/>
  <c r="DC2241" i="64"/>
  <c r="DB2241" i="64"/>
  <c r="DA2241" i="64"/>
  <c r="CZ2241" i="64"/>
  <c r="CY2241" i="64"/>
  <c r="CX2241" i="64"/>
  <c r="CW2241" i="64"/>
  <c r="CV2241" i="64"/>
  <c r="CU2241" i="64"/>
  <c r="CT2241" i="64"/>
  <c r="CS2241" i="64"/>
  <c r="CR2241" i="64"/>
  <c r="CQ2241" i="64"/>
  <c r="CP2241" i="64"/>
  <c r="CO2241" i="64"/>
  <c r="CL2241" i="64"/>
  <c r="CK2241" i="64"/>
  <c r="CJ2241" i="64"/>
  <c r="CI2241" i="64"/>
  <c r="CH2241" i="64"/>
  <c r="CG2241" i="64"/>
  <c r="CF2241" i="64"/>
  <c r="CE2241" i="64"/>
  <c r="CD2241" i="64"/>
  <c r="CC2241" i="64"/>
  <c r="CB2241" i="64"/>
  <c r="CA2241" i="64"/>
  <c r="BZ2241" i="64"/>
  <c r="BY2241" i="64"/>
  <c r="BX2241" i="64"/>
  <c r="BW2241" i="64"/>
  <c r="BV2241" i="64"/>
  <c r="BU2241" i="64"/>
  <c r="BT2241" i="64"/>
  <c r="BS2241" i="64"/>
  <c r="BR2241" i="64"/>
  <c r="BQ2241" i="64"/>
  <c r="BP2241" i="64"/>
  <c r="BO2241" i="64"/>
  <c r="BN2241" i="64"/>
  <c r="BM2241" i="64"/>
  <c r="BL2241" i="64"/>
  <c r="BK2241" i="64"/>
  <c r="BJ2241" i="64"/>
  <c r="BI2241" i="64"/>
  <c r="BH2241" i="64"/>
  <c r="BG2241" i="64"/>
  <c r="BF2241" i="64"/>
  <c r="BE2241" i="64"/>
  <c r="BD2241" i="64"/>
  <c r="BC2241" i="64"/>
  <c r="BB2241" i="64"/>
  <c r="BA2241" i="64"/>
  <c r="AZ2241" i="64"/>
  <c r="AY2241" i="64"/>
  <c r="AX2241" i="64"/>
  <c r="AW2241" i="64"/>
  <c r="AV2241" i="64"/>
  <c r="AU2241" i="64"/>
  <c r="AT2241" i="64"/>
  <c r="AS2241" i="64"/>
  <c r="AR2241" i="64"/>
  <c r="AQ2241" i="64"/>
  <c r="AP2241" i="64"/>
  <c r="AO2241" i="64"/>
  <c r="AN2241" i="64"/>
  <c r="AM2241" i="64"/>
  <c r="AL2241" i="64"/>
  <c r="AK2241" i="64"/>
  <c r="AJ2241" i="64"/>
  <c r="AI2241" i="64"/>
  <c r="AH2241" i="64"/>
  <c r="AG2241" i="64"/>
  <c r="AF2241" i="64"/>
  <c r="AE2241" i="64"/>
  <c r="AD2241" i="64"/>
  <c r="AC2241" i="64"/>
  <c r="AB2241" i="64"/>
  <c r="AA2241" i="64"/>
  <c r="Z2241" i="64"/>
  <c r="Y2241" i="64"/>
  <c r="X2241" i="64"/>
  <c r="W2241" i="64"/>
  <c r="V2241" i="64"/>
  <c r="U2241" i="64"/>
  <c r="T2241" i="64"/>
  <c r="S2241" i="64"/>
  <c r="E2239" i="64"/>
  <c r="G2238" i="64"/>
  <c r="E2238" i="64"/>
  <c r="DK2239" i="64"/>
  <c r="DJ2239" i="64"/>
  <c r="DI2239" i="64"/>
  <c r="DH2239" i="64"/>
  <c r="DG2239" i="64"/>
  <c r="DF2239" i="64"/>
  <c r="DE2239" i="64"/>
  <c r="DD2239" i="64"/>
  <c r="DC2239" i="64"/>
  <c r="DB2239" i="64"/>
  <c r="DA2239" i="64"/>
  <c r="CZ2239" i="64"/>
  <c r="CY2239" i="64"/>
  <c r="CX2239" i="64"/>
  <c r="CW2239" i="64"/>
  <c r="CV2239" i="64"/>
  <c r="CU2239" i="64"/>
  <c r="CT2239" i="64"/>
  <c r="CS2239" i="64"/>
  <c r="CR2239" i="64"/>
  <c r="CQ2239" i="64"/>
  <c r="CP2239" i="64"/>
  <c r="CO2239" i="64"/>
  <c r="CL2239" i="64"/>
  <c r="CK2239" i="64"/>
  <c r="CJ2239" i="64"/>
  <c r="CI2239" i="64"/>
  <c r="CH2239" i="64"/>
  <c r="CG2239" i="64"/>
  <c r="CF2239" i="64"/>
  <c r="CE2239" i="64"/>
  <c r="CD2239" i="64"/>
  <c r="CC2239" i="64"/>
  <c r="CB2239" i="64"/>
  <c r="CA2239" i="64"/>
  <c r="BZ2239" i="64"/>
  <c r="BY2239" i="64"/>
  <c r="BX2239" i="64"/>
  <c r="BW2239" i="64"/>
  <c r="BV2239" i="64"/>
  <c r="BU2239" i="64"/>
  <c r="BT2239" i="64"/>
  <c r="BS2239" i="64"/>
  <c r="BR2239" i="64"/>
  <c r="BQ2239" i="64"/>
  <c r="BP2239" i="64"/>
  <c r="BO2239" i="64"/>
  <c r="BN2239" i="64"/>
  <c r="BM2239" i="64"/>
  <c r="BL2239" i="64"/>
  <c r="BK2239" i="64"/>
  <c r="BJ2239" i="64"/>
  <c r="BI2239" i="64"/>
  <c r="BH2239" i="64"/>
  <c r="BG2239" i="64"/>
  <c r="BF2239" i="64"/>
  <c r="BE2239" i="64"/>
  <c r="BD2239" i="64"/>
  <c r="BC2239" i="64"/>
  <c r="BB2239" i="64"/>
  <c r="BA2239" i="64"/>
  <c r="AZ2239" i="64"/>
  <c r="AY2239" i="64"/>
  <c r="AX2239" i="64"/>
  <c r="AW2239" i="64"/>
  <c r="AV2239" i="64"/>
  <c r="AU2239" i="64"/>
  <c r="AT2239" i="64"/>
  <c r="AS2239" i="64"/>
  <c r="AR2239" i="64"/>
  <c r="AQ2239" i="64"/>
  <c r="AP2239" i="64"/>
  <c r="AO2239" i="64"/>
  <c r="AN2239" i="64"/>
  <c r="AM2239" i="64"/>
  <c r="AL2239" i="64"/>
  <c r="AK2239" i="64"/>
  <c r="AJ2239" i="64"/>
  <c r="AI2239" i="64"/>
  <c r="AH2239" i="64"/>
  <c r="AG2239" i="64"/>
  <c r="AF2239" i="64"/>
  <c r="AE2239" i="64"/>
  <c r="AD2239" i="64"/>
  <c r="AC2239" i="64"/>
  <c r="AB2239" i="64"/>
  <c r="AA2239" i="64"/>
  <c r="Z2239" i="64"/>
  <c r="Y2239" i="64"/>
  <c r="X2239" i="64"/>
  <c r="W2239" i="64"/>
  <c r="V2239" i="64"/>
  <c r="U2239" i="64"/>
  <c r="T2239" i="64"/>
  <c r="S2239" i="64"/>
  <c r="E2237" i="64"/>
  <c r="DK2238" i="64"/>
  <c r="DJ2238" i="64"/>
  <c r="DI2238" i="64"/>
  <c r="DH2238" i="64"/>
  <c r="DG2238" i="64"/>
  <c r="DF2238" i="64"/>
  <c r="DE2238" i="64"/>
  <c r="DD2238" i="64"/>
  <c r="DC2238" i="64"/>
  <c r="DB2238" i="64"/>
  <c r="DA2238" i="64"/>
  <c r="CZ2238" i="64"/>
  <c r="CY2238" i="64"/>
  <c r="CX2238" i="64"/>
  <c r="CW2238" i="64"/>
  <c r="CV2238" i="64"/>
  <c r="CU2238" i="64"/>
  <c r="CT2238" i="64"/>
  <c r="CS2238" i="64"/>
  <c r="CR2238" i="64"/>
  <c r="CQ2238" i="64"/>
  <c r="CP2238" i="64"/>
  <c r="CO2238" i="64"/>
  <c r="E2236" i="64"/>
  <c r="DK2237" i="64"/>
  <c r="DJ2237" i="64"/>
  <c r="DI2237" i="64"/>
  <c r="DH2237" i="64"/>
  <c r="DG2237" i="64"/>
  <c r="DF2237" i="64"/>
  <c r="DE2237" i="64"/>
  <c r="DD2237" i="64"/>
  <c r="DC2237" i="64"/>
  <c r="DB2237" i="64"/>
  <c r="DA2237" i="64"/>
  <c r="CZ2237" i="64"/>
  <c r="CY2237" i="64"/>
  <c r="CX2237" i="64"/>
  <c r="CW2237" i="64"/>
  <c r="CV2237" i="64"/>
  <c r="CU2237" i="64"/>
  <c r="CT2237" i="64"/>
  <c r="CS2237" i="64"/>
  <c r="CR2237" i="64"/>
  <c r="CQ2237" i="64"/>
  <c r="CP2237" i="64"/>
  <c r="CO2237" i="64"/>
  <c r="E2235" i="64"/>
  <c r="E2234" i="64"/>
  <c r="E2233" i="64"/>
  <c r="E2232" i="64"/>
  <c r="B2232" i="64" s="1"/>
  <c r="G2231" i="64"/>
  <c r="E2231" i="64"/>
  <c r="B2231" i="64" s="1"/>
  <c r="E2230" i="64"/>
  <c r="B2230" i="64" s="1"/>
  <c r="E2229" i="64"/>
  <c r="B2229" i="64" s="1"/>
  <c r="E2228" i="64"/>
  <c r="B2228" i="64" s="1"/>
  <c r="G2227" i="64"/>
  <c r="E2227" i="64"/>
  <c r="B2227" i="64" s="1"/>
  <c r="E2226" i="64"/>
  <c r="B2226" i="64" s="1"/>
  <c r="E2225" i="64"/>
  <c r="B2225" i="64" s="1"/>
  <c r="E2224" i="64"/>
  <c r="AC46" i="1156" a="1"/>
  <c r="CZ46" i="1156" a="1"/>
  <c r="CW628" i="64" a="1"/>
  <c r="CW78" i="1156" l="1"/>
  <c r="CW79" i="1156" s="1"/>
  <c r="Y78" i="1156"/>
  <c r="Y79" i="1156" s="1"/>
  <c r="Z76" i="1156"/>
  <c r="CX60" i="1156"/>
  <c r="CX75" i="1156"/>
  <c r="AA60" i="1156"/>
  <c r="AA75" i="1156"/>
  <c r="Z61" i="1156"/>
  <c r="CX59" i="1156"/>
  <c r="CX74" i="1156"/>
  <c r="AA59" i="1156"/>
  <c r="AA74" i="1156"/>
  <c r="CX58" i="1156"/>
  <c r="CX73" i="1156"/>
  <c r="AA58" i="1156"/>
  <c r="AA73" i="1156"/>
  <c r="AA57" i="1156"/>
  <c r="AA72" i="1156"/>
  <c r="CX57" i="1156"/>
  <c r="CX72" i="1156"/>
  <c r="CX56" i="1156"/>
  <c r="CX61" i="1156" s="1"/>
  <c r="CX71" i="1156"/>
  <c r="CX76" i="1156" s="1"/>
  <c r="AA56" i="1156"/>
  <c r="AA71" i="1156"/>
  <c r="CZ46" i="1156"/>
  <c r="AC46" i="1156"/>
  <c r="AB43" i="1156"/>
  <c r="AB41" i="1156"/>
  <c r="AB44" i="1156"/>
  <c r="AB42" i="1156"/>
  <c r="AB45" i="1156"/>
  <c r="CY45" i="1156"/>
  <c r="CY43" i="1156"/>
  <c r="CY41" i="1156"/>
  <c r="CY44" i="1156"/>
  <c r="CY42" i="1156"/>
  <c r="AE15" i="1156"/>
  <c r="AD18" i="1156"/>
  <c r="AD20" i="1156" s="1"/>
  <c r="K15" i="1156"/>
  <c r="DB15" i="1156"/>
  <c r="DA18" i="1156"/>
  <c r="DA20" i="1156" s="1"/>
  <c r="DB8" i="1156"/>
  <c r="DB7" i="1156"/>
  <c r="DB3" i="1156"/>
  <c r="DC2" i="1156"/>
  <c r="DA4" i="1156"/>
  <c r="AE3" i="1156"/>
  <c r="AF2" i="1156"/>
  <c r="AE1" i="1156"/>
  <c r="AE7" i="1156"/>
  <c r="AD4" i="1156"/>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8" i="64"/>
  <c r="DL864" i="64" s="1"/>
  <c r="DL648" i="64"/>
  <c r="DL847" i="64"/>
  <c r="DL647" i="64"/>
  <c r="CR143" i="64"/>
  <c r="CS141" i="64"/>
  <c r="CS143" i="64" s="1"/>
  <c r="CT141" i="64"/>
  <c r="CU138" i="64"/>
  <c r="CX139" i="64" a="1"/>
  <c r="CX139" i="64" s="1"/>
  <c r="CX140" i="64" a="1"/>
  <c r="CX140" i="64" s="1"/>
  <c r="Z139" i="64" a="1"/>
  <c r="Z139" i="64" s="1"/>
  <c r="Z138" i="64" s="1"/>
  <c r="Z140" i="64" a="1"/>
  <c r="Z140" i="64" s="1"/>
  <c r="CP21" i="861"/>
  <c r="Y630" i="64"/>
  <c r="Z262" i="64" a="1"/>
  <c r="Z262" i="64" s="1"/>
  <c r="Z851" i="64" a="1"/>
  <c r="Z851" i="64" s="1"/>
  <c r="CX262" i="64" a="1"/>
  <c r="CX262" i="64" s="1"/>
  <c r="CX851" i="64" a="1"/>
  <c r="CX851" i="64" s="1"/>
  <c r="CW628" i="64"/>
  <c r="CW630" i="64" s="1"/>
  <c r="AD46" i="1156" a="1"/>
  <c r="DA46" i="1156" a="1"/>
  <c r="Z628" i="64" a="1"/>
  <c r="Z78" i="1156" l="1"/>
  <c r="Z79" i="1156" s="1"/>
  <c r="CX78" i="1156"/>
  <c r="CX79" i="1156" s="1"/>
  <c r="AA76" i="1156"/>
  <c r="CY60" i="1156"/>
  <c r="CY75" i="1156"/>
  <c r="AB60" i="1156"/>
  <c r="AB75" i="1156"/>
  <c r="CY59" i="1156"/>
  <c r="CY74" i="1156"/>
  <c r="AA61" i="1156"/>
  <c r="AB59" i="1156"/>
  <c r="AB74" i="1156"/>
  <c r="CY58" i="1156"/>
  <c r="CY73" i="1156"/>
  <c r="AB58" i="1156"/>
  <c r="AB73" i="1156"/>
  <c r="AB57" i="1156"/>
  <c r="AB72" i="1156"/>
  <c r="CY57" i="1156"/>
  <c r="CY72" i="1156"/>
  <c r="CY56" i="1156"/>
  <c r="CY61" i="1156" s="1"/>
  <c r="CY71" i="1156"/>
  <c r="CY76" i="1156" s="1"/>
  <c r="AB56" i="1156"/>
  <c r="AB71" i="1156"/>
  <c r="DA46" i="1156"/>
  <c r="AD46" i="1156"/>
  <c r="AC45" i="1156"/>
  <c r="AC43" i="1156"/>
  <c r="AC41" i="1156"/>
  <c r="AC44" i="1156"/>
  <c r="AC42" i="1156"/>
  <c r="CZ42" i="1156"/>
  <c r="CZ45" i="1156"/>
  <c r="CZ43" i="1156"/>
  <c r="CZ41" i="1156"/>
  <c r="CZ44" i="1156"/>
  <c r="AF15" i="1156"/>
  <c r="AE18" i="1156"/>
  <c r="AE20" i="1156" s="1"/>
  <c r="DC15" i="1156"/>
  <c r="DB18" i="1156"/>
  <c r="DB20" i="1156" s="1"/>
  <c r="AF3" i="1156"/>
  <c r="AG2" i="1156"/>
  <c r="AF1" i="1156"/>
  <c r="AF7" i="1156"/>
  <c r="DC8" i="1156"/>
  <c r="DC7" i="1156"/>
  <c r="DC3" i="1156"/>
  <c r="DD2" i="1156"/>
  <c r="AE4" i="1156"/>
  <c r="DB4" i="1156"/>
  <c r="DB1" i="1156"/>
  <c r="AD8" i="1156"/>
  <c r="CT143" i="64"/>
  <c r="Z141" i="64"/>
  <c r="Z143" i="64" s="1"/>
  <c r="CU141" i="64"/>
  <c r="CU143" i="64" s="1"/>
  <c r="CV138" i="64"/>
  <c r="CQ21" i="861"/>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4" i="861"/>
  <c r="T85" i="861" s="1"/>
  <c r="CP65" i="861"/>
  <c r="CX42" i="863"/>
  <c r="CX21" i="863" s="1"/>
  <c r="CX30" i="861" s="1"/>
  <c r="CY3" i="863"/>
  <c r="CY66" i="863" s="1" a="1"/>
  <c r="CY66" i="863" s="1"/>
  <c r="CY54" i="863" a="1"/>
  <c r="CY54" i="863" s="1"/>
  <c r="CY53" i="863" a="1"/>
  <c r="CY53" i="863" s="1"/>
  <c r="CX1" i="863"/>
  <c r="CX4" i="863"/>
  <c r="CX66" i="863" a="1"/>
  <c r="CX66" i="863" s="1"/>
  <c r="CX43" i="863"/>
  <c r="CX70" i="863" a="1"/>
  <c r="CX70" i="863" s="1"/>
  <c r="CY7" i="863"/>
  <c r="CN12" i="863"/>
  <c r="CN71" i="863" s="1"/>
  <c r="CN37" i="861"/>
  <c r="CN27" i="861"/>
  <c r="CY52" i="863" a="1"/>
  <c r="CY52" i="863" s="1"/>
  <c r="CY8" i="863"/>
  <c r="CY55" i="863" a="1"/>
  <c r="CY55" i="863" s="1"/>
  <c r="CZ2" i="863"/>
  <c r="CY39" i="863"/>
  <c r="CX57" i="863"/>
  <c r="CY41" i="863"/>
  <c r="CY56" i="863" a="1"/>
  <c r="CY56" i="863" s="1"/>
  <c r="AA3" i="64"/>
  <c r="AA1" i="64"/>
  <c r="AB2" i="64"/>
  <c r="CX212" i="64"/>
  <c r="CX194" i="64"/>
  <c r="CY8" i="64"/>
  <c r="CY208" i="64"/>
  <c r="CY3" i="64"/>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2" i="861" s="1"/>
  <c r="Z57" i="863"/>
  <c r="CZ3" i="861"/>
  <c r="CY4" i="861"/>
  <c r="CY5" i="861" s="1"/>
  <c r="CY9" i="861"/>
  <c r="CY8" i="861"/>
  <c r="Y30"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21" i="64"/>
  <c r="DL1816" i="64"/>
  <c r="DL1820" i="64"/>
  <c r="DL1817" i="64"/>
  <c r="DL543" i="64"/>
  <c r="DL572" i="64" s="1"/>
  <c r="DL1776" i="64"/>
  <c r="DL540" i="64"/>
  <c r="DL1773" i="64"/>
  <c r="DL539" i="64"/>
  <c r="DL1772" i="64"/>
  <c r="DL544" i="64"/>
  <c r="DL573" i="64" s="1"/>
  <c r="DL1777" i="64"/>
  <c r="DL2030" i="64"/>
  <c r="DL2048" i="64" s="1"/>
  <c r="DL2057" i="64"/>
  <c r="DL361" i="64"/>
  <c r="DL2027" i="64"/>
  <c r="DL2045" i="64" s="1"/>
  <c r="DL2054" i="64"/>
  <c r="DL358" i="64"/>
  <c r="CN1691" i="64"/>
  <c r="CN1796" i="64"/>
  <c r="DL1909" i="64"/>
  <c r="DL1921" i="64" s="1"/>
  <c r="DL2053" i="64"/>
  <c r="DL2065" i="64" s="1"/>
  <c r="DL357" i="64"/>
  <c r="DL2058" i="64"/>
  <c r="DL362" i="64"/>
  <c r="DL1447" i="64"/>
  <c r="DL1871" i="64"/>
  <c r="DL2198" i="64"/>
  <c r="DL497" i="64"/>
  <c r="DL2224" i="64"/>
  <c r="DL1392" i="64"/>
  <c r="DL940" i="64"/>
  <c r="DL955" i="64" s="1"/>
  <c r="DL1586" i="64"/>
  <c r="DL1270" i="64"/>
  <c r="DL964" i="64"/>
  <c r="DL979" i="64" s="1"/>
  <c r="DL821" i="64"/>
  <c r="DL1644" i="64"/>
  <c r="DL2121" i="64"/>
  <c r="DL1543" i="64"/>
  <c r="DL1337" i="64"/>
  <c r="DL1119" i="64"/>
  <c r="DL521" i="64"/>
  <c r="DL534" i="64" s="1"/>
  <c r="R1137" i="64"/>
  <c r="DL473" i="64"/>
  <c r="DL2031" i="64"/>
  <c r="DL2049" i="64" s="1"/>
  <c r="DL1539" i="64"/>
  <c r="DL1552" i="64" s="1"/>
  <c r="DL2026" i="64"/>
  <c r="DL1867" i="64"/>
  <c r="DL1879" i="64" s="1"/>
  <c r="DL1609" i="64"/>
  <c r="DL1636" i="64" s="1"/>
  <c r="DL1227" i="64"/>
  <c r="DL1262" i="64" s="1"/>
  <c r="DL989" i="64"/>
  <c r="DL1002" i="64" s="1"/>
  <c r="DL2173" i="64"/>
  <c r="DL1677" i="64"/>
  <c r="DL1700" i="64" s="1"/>
  <c r="DL522" i="64"/>
  <c r="DL535" i="64" s="1"/>
  <c r="DL2251" i="64"/>
  <c r="DL2265" i="64" s="1"/>
  <c r="DL1544" i="64"/>
  <c r="DL1557" i="64" s="1"/>
  <c r="DL1370" i="64"/>
  <c r="DL1384" i="64" s="1"/>
  <c r="DL1566" i="64"/>
  <c r="DL1578" i="64" s="1"/>
  <c r="DL2199" i="64"/>
  <c r="DL1587" i="64"/>
  <c r="DL1600" i="64" s="1"/>
  <c r="DL1191" i="64"/>
  <c r="DL1218" i="64" s="1"/>
  <c r="DL339" i="64"/>
  <c r="DL349" i="64" s="1"/>
  <c r="DL1893" i="64"/>
  <c r="DL1743" i="64"/>
  <c r="DL1768" i="64" s="1"/>
  <c r="DL1645" i="64"/>
  <c r="DL1668" i="64" s="1"/>
  <c r="DL2225" i="64"/>
  <c r="DL2148" i="64"/>
  <c r="DL1393" i="64"/>
  <c r="DL1935" i="64"/>
  <c r="DL1969" i="64"/>
  <c r="DL2004" i="64"/>
  <c r="DL2022" i="64" s="1"/>
  <c r="DL1738" i="64"/>
  <c r="DL1763" i="64" s="1"/>
  <c r="DL1934" i="64"/>
  <c r="DL1968" i="64"/>
  <c r="DL2003" i="64"/>
  <c r="DL2021" i="64" s="1"/>
  <c r="DL494" i="64"/>
  <c r="DL500" i="64" s="1"/>
  <c r="DL1965" i="64"/>
  <c r="DL2000" i="64"/>
  <c r="DL2018" i="64" s="1"/>
  <c r="DL1999" i="64"/>
  <c r="DL1964" i="64"/>
  <c r="DL1990" i="64" s="1"/>
  <c r="DL1704" i="64"/>
  <c r="DL1729" i="64" s="1"/>
  <c r="DL1186" i="64"/>
  <c r="DL1213" i="64" s="1"/>
  <c r="DL1333" i="64"/>
  <c r="DL1356" i="64" s="1"/>
  <c r="DL1913" i="64"/>
  <c r="DL1708" i="64"/>
  <c r="DL1060" i="64"/>
  <c r="DL420" i="64"/>
  <c r="DL2250" i="64"/>
  <c r="DL1190" i="64"/>
  <c r="DL797" i="64"/>
  <c r="DL388" i="64"/>
  <c r="DL2147" i="64"/>
  <c r="DL1892" i="64"/>
  <c r="DL1742" i="64"/>
  <c r="DL1423" i="64"/>
  <c r="DL1084" i="64"/>
  <c r="DL988" i="64"/>
  <c r="DL472" i="64"/>
  <c r="DL2172" i="64"/>
  <c r="DL1676" i="64"/>
  <c r="DL1608" i="64"/>
  <c r="DL1565" i="64"/>
  <c r="DL1521" i="64"/>
  <c r="DL1369" i="64"/>
  <c r="DL1315" i="64"/>
  <c r="DL1471" i="64"/>
  <c r="DL1226" i="64"/>
  <c r="DL1154" i="64"/>
  <c r="DL448" i="64"/>
  <c r="DL1120" i="64"/>
  <c r="DL1147" i="64" s="1"/>
  <c r="DL917" i="64"/>
  <c r="DL932" i="64" s="1"/>
  <c r="DL798" i="64"/>
  <c r="DL498" i="64"/>
  <c r="DL338" i="64"/>
  <c r="DL1316" i="64"/>
  <c r="DL1329" i="64" s="1"/>
  <c r="DL1061" i="64"/>
  <c r="DL965" i="64"/>
  <c r="DL421" i="64"/>
  <c r="DL2122" i="64"/>
  <c r="DL1448" i="64"/>
  <c r="DL316" i="64"/>
  <c r="DL1914" i="64"/>
  <c r="DL1872" i="64"/>
  <c r="DL1522" i="64"/>
  <c r="DL1535" i="64" s="1"/>
  <c r="DL1338" i="64"/>
  <c r="DL1155" i="64"/>
  <c r="DL1182" i="64" s="1"/>
  <c r="DL1085" i="64"/>
  <c r="DL1112" i="64" s="1"/>
  <c r="DL941" i="64"/>
  <c r="DL956" i="64" s="1"/>
  <c r="DL822" i="64"/>
  <c r="DL838" i="64" s="1"/>
  <c r="DL389" i="64"/>
  <c r="DL1709" i="64"/>
  <c r="DL1734" i="64" s="1"/>
  <c r="DL1472" i="64"/>
  <c r="DL1424" i="64"/>
  <c r="DL1439" i="64" s="1"/>
  <c r="DL1271" i="64"/>
  <c r="DL1306" i="64" s="1"/>
  <c r="DL449" i="64"/>
  <c r="DL1889" i="64"/>
  <c r="DL1540" i="64"/>
  <c r="DL1553" i="64" s="1"/>
  <c r="DL2118" i="64"/>
  <c r="DL1641" i="64"/>
  <c r="DL1664" i="64" s="1"/>
  <c r="DL1468" i="64"/>
  <c r="DL1508" i="64" s="1"/>
  <c r="DL1389" i="64"/>
  <c r="DL1411" i="64" s="1"/>
  <c r="DL1223" i="64"/>
  <c r="DL1258" i="64" s="1"/>
  <c r="DL961" i="64"/>
  <c r="DL976" i="64" s="1"/>
  <c r="DL2144" i="64"/>
  <c r="DL1562" i="64"/>
  <c r="DL1574" i="64" s="1"/>
  <c r="DL985" i="64"/>
  <c r="DL998" i="64" s="1"/>
  <c r="DL2169" i="64"/>
  <c r="DL1673" i="64"/>
  <c r="DL1696" i="64" s="1"/>
  <c r="DL1420" i="64"/>
  <c r="DL1435" i="64" s="1"/>
  <c r="DL1267" i="64"/>
  <c r="DL1302" i="64" s="1"/>
  <c r="DL1116" i="64"/>
  <c r="DL1143" i="64" s="1"/>
  <c r="DL315" i="64"/>
  <c r="DL2195" i="64"/>
  <c r="DL1910" i="64"/>
  <c r="DL1705" i="64"/>
  <c r="DL1730" i="64" s="1"/>
  <c r="DL1312" i="64"/>
  <c r="DL1325" i="64" s="1"/>
  <c r="DL913" i="64"/>
  <c r="DL928" i="64" s="1"/>
  <c r="DL385" i="64"/>
  <c r="DL2247" i="64"/>
  <c r="DL2261" i="64" s="1"/>
  <c r="DL2221" i="64"/>
  <c r="DL1739" i="64"/>
  <c r="DL1764" i="64" s="1"/>
  <c r="DL1807" i="64" s="1"/>
  <c r="DL1583" i="64"/>
  <c r="DL1596" i="64" s="1"/>
  <c r="DL1334" i="64"/>
  <c r="DL1357" i="64" s="1"/>
  <c r="DL1868" i="64"/>
  <c r="DL1880" i="64" s="1"/>
  <c r="DL1518" i="64"/>
  <c r="DL1531" i="64" s="1"/>
  <c r="DL1444" i="64"/>
  <c r="DL1459" i="64" s="1"/>
  <c r="DL937" i="64"/>
  <c r="DL952" i="64" s="1"/>
  <c r="DL1605" i="64"/>
  <c r="DL1632" i="64" s="1"/>
  <c r="DL1366" i="64"/>
  <c r="DL1380" i="64" s="1"/>
  <c r="DL1187" i="64"/>
  <c r="DL1214" i="64" s="1"/>
  <c r="DL417" i="64"/>
  <c r="DL1931" i="64"/>
  <c r="DL416" i="64"/>
  <c r="DL436" i="64" s="1"/>
  <c r="DL1930" i="64"/>
  <c r="DL1956" i="64" s="1"/>
  <c r="DL2168" i="64"/>
  <c r="DL1443" i="64"/>
  <c r="DL1151" i="64"/>
  <c r="DL1178" i="64" s="1"/>
  <c r="DL912" i="64"/>
  <c r="DL927" i="64" s="1"/>
  <c r="DL818" i="64"/>
  <c r="DL834" i="64" s="1"/>
  <c r="DL1582" i="64"/>
  <c r="DL1595" i="64" s="1"/>
  <c r="DL1467" i="64"/>
  <c r="DL1365" i="64"/>
  <c r="DL1379" i="64" s="1"/>
  <c r="DL1150" i="64"/>
  <c r="DL1177" i="64" s="1"/>
  <c r="DL817" i="64"/>
  <c r="DL2194" i="64"/>
  <c r="DL1888" i="64"/>
  <c r="DL1900" i="64" s="1"/>
  <c r="DL1517" i="64"/>
  <c r="DL1530" i="64" s="1"/>
  <c r="DL984" i="64"/>
  <c r="DL997" i="64" s="1"/>
  <c r="DL960" i="64"/>
  <c r="DL936" i="64"/>
  <c r="DL951" i="64" s="1"/>
  <c r="DL493" i="64"/>
  <c r="DL469" i="64"/>
  <c r="DL335" i="64"/>
  <c r="DL1311" i="64"/>
  <c r="DL1324" i="64" s="1"/>
  <c r="DL1115" i="64"/>
  <c r="DL1142" i="64" s="1"/>
  <c r="DL518" i="64"/>
  <c r="DL531" i="64" s="1"/>
  <c r="DL468" i="64"/>
  <c r="DL334" i="64"/>
  <c r="DL2220" i="64"/>
  <c r="DL2117" i="64"/>
  <c r="DL1640" i="64"/>
  <c r="DL1663" i="64" s="1"/>
  <c r="DL1561" i="64"/>
  <c r="DL1573" i="64" s="1"/>
  <c r="DL1388" i="64"/>
  <c r="DL1081" i="64"/>
  <c r="DL1108" i="64" s="1"/>
  <c r="DL1057" i="64"/>
  <c r="DL517" i="64"/>
  <c r="DL445" i="64"/>
  <c r="DL312" i="64"/>
  <c r="DL325" i="64" s="1"/>
  <c r="DL384" i="64"/>
  <c r="DL1672" i="64"/>
  <c r="DL1695" i="64" s="1"/>
  <c r="DL1222" i="64"/>
  <c r="DL1257" i="64" s="1"/>
  <c r="DL1080" i="64"/>
  <c r="DL1107" i="64" s="1"/>
  <c r="DL1056" i="64"/>
  <c r="DL1071" i="64" s="1"/>
  <c r="DL794" i="64"/>
  <c r="DL809" i="64" s="1"/>
  <c r="DL444" i="64"/>
  <c r="DL311" i="64"/>
  <c r="DL2246" i="64"/>
  <c r="DL2260" i="64" s="1"/>
  <c r="DL2143" i="64"/>
  <c r="DL1604" i="64"/>
  <c r="DL1631" i="64" s="1"/>
  <c r="DL1419" i="64"/>
  <c r="DL1434" i="64" s="1"/>
  <c r="DL1266" i="64"/>
  <c r="DL1301" i="64" s="1"/>
  <c r="DL793" i="64"/>
  <c r="DL808" i="64" s="1"/>
  <c r="CN1724" i="64"/>
  <c r="CN1725" i="64" s="1"/>
  <c r="CN1131" i="64"/>
  <c r="CN1096" i="64"/>
  <c r="CN1209" i="64"/>
  <c r="CN1173" i="64"/>
  <c r="CN1103" i="64"/>
  <c r="CN1759" i="64"/>
  <c r="CN1718" i="64"/>
  <c r="CN1623" i="64"/>
  <c r="CN1626" i="64"/>
  <c r="CN1627" i="64"/>
  <c r="CN1659" i="64"/>
  <c r="G1894" i="64"/>
  <c r="G1895" i="64"/>
  <c r="S1591" i="64"/>
  <c r="T1589" i="64"/>
  <c r="CO1591" i="64"/>
  <c r="CP1589" i="64"/>
  <c r="CQ1589" i="64" s="1"/>
  <c r="CR1589" i="64" s="1"/>
  <c r="CS1589" i="64" s="1"/>
  <c r="CT1589" i="64" s="1"/>
  <c r="CT1591" i="64" s="1"/>
  <c r="T1568" i="64"/>
  <c r="T1570" i="64" s="1"/>
  <c r="S1570" i="64"/>
  <c r="CP1570" i="64"/>
  <c r="CO1570" i="64"/>
  <c r="CQ1568" i="64"/>
  <c r="T1546" i="64"/>
  <c r="T1548" i="64" s="1"/>
  <c r="S1548" i="64"/>
  <c r="CP1546" i="64"/>
  <c r="G1499" i="64"/>
  <c r="G177" i="64"/>
  <c r="G125" i="64"/>
  <c r="G109" i="64"/>
  <c r="G94" i="64"/>
  <c r="G76" i="64"/>
  <c r="G63" i="64"/>
  <c r="E1491" i="64"/>
  <c r="E1500" i="64"/>
  <c r="E1501" i="64"/>
  <c r="E1502" i="64"/>
  <c r="T1511" i="64"/>
  <c r="U1511" i="64"/>
  <c r="V1511" i="64"/>
  <c r="W1511" i="64"/>
  <c r="X1511" i="64"/>
  <c r="Y1511" i="64"/>
  <c r="Z1511" i="64"/>
  <c r="AA1511" i="64"/>
  <c r="AB1511" i="64"/>
  <c r="AC1511" i="64"/>
  <c r="AD1511" i="64"/>
  <c r="AE1511" i="64"/>
  <c r="AF1511" i="64"/>
  <c r="AG1511" i="64"/>
  <c r="AH1511" i="64"/>
  <c r="AI1511" i="64"/>
  <c r="AJ1511" i="64"/>
  <c r="AK1511" i="64"/>
  <c r="AL1511" i="64"/>
  <c r="AM1511" i="64"/>
  <c r="AN1511" i="64"/>
  <c r="AO1511" i="64"/>
  <c r="AP1511" i="64"/>
  <c r="AQ1511" i="64"/>
  <c r="AR1511" i="64"/>
  <c r="AS1511" i="64"/>
  <c r="AT1511" i="64"/>
  <c r="AU1511" i="64"/>
  <c r="AV1511" i="64"/>
  <c r="AW1511" i="64"/>
  <c r="AX1511" i="64"/>
  <c r="AY1511" i="64"/>
  <c r="AZ1511" i="64"/>
  <c r="BA1511" i="64"/>
  <c r="BB1511" i="64"/>
  <c r="BC1511" i="64"/>
  <c r="BD1511" i="64"/>
  <c r="BE1511" i="64"/>
  <c r="BF1511" i="64"/>
  <c r="BG1511" i="64"/>
  <c r="BH1511" i="64"/>
  <c r="BI1511" i="64"/>
  <c r="BJ1511" i="64"/>
  <c r="BK1511" i="64"/>
  <c r="BL1511" i="64"/>
  <c r="BM1511" i="64"/>
  <c r="BN1511" i="64"/>
  <c r="BO1511" i="64"/>
  <c r="BP1511" i="64"/>
  <c r="BQ1511" i="64"/>
  <c r="BR1511" i="64"/>
  <c r="BS1511" i="64"/>
  <c r="BT1511" i="64"/>
  <c r="BU1511" i="64"/>
  <c r="BV1511" i="64"/>
  <c r="BW1511" i="64"/>
  <c r="BX1511" i="64"/>
  <c r="BY1511" i="64"/>
  <c r="BZ1511" i="64"/>
  <c r="CA1511" i="64"/>
  <c r="CB1511" i="64"/>
  <c r="CC1511" i="64"/>
  <c r="CD1511" i="64"/>
  <c r="CE1511" i="64"/>
  <c r="CF1511" i="64"/>
  <c r="CG1511" i="64"/>
  <c r="CH1511" i="64"/>
  <c r="CI1511" i="64"/>
  <c r="CJ1511" i="64"/>
  <c r="CK1511" i="64"/>
  <c r="CL1511" i="64"/>
  <c r="S1511" i="64"/>
  <c r="G1483" i="64"/>
  <c r="E1499" i="64"/>
  <c r="E1498" i="64"/>
  <c r="E1497" i="64"/>
  <c r="E1496" i="64"/>
  <c r="E1495" i="64"/>
  <c r="E1494" i="64"/>
  <c r="E1493" i="64"/>
  <c r="E1492" i="64"/>
  <c r="E1473" i="64"/>
  <c r="E1474" i="64"/>
  <c r="E1475" i="64"/>
  <c r="E1476" i="64"/>
  <c r="E1477" i="64"/>
  <c r="E1478" i="64"/>
  <c r="E1479" i="64"/>
  <c r="E1480" i="64"/>
  <c r="E1481" i="64"/>
  <c r="E1482" i="64"/>
  <c r="E1483" i="64"/>
  <c r="E1484" i="64"/>
  <c r="E1485" i="64"/>
  <c r="E1486" i="64"/>
  <c r="E1487" i="64"/>
  <c r="E1488" i="64"/>
  <c r="E1489" i="64"/>
  <c r="T1507" i="64"/>
  <c r="U1507" i="64"/>
  <c r="V1507" i="64"/>
  <c r="W1507" i="64"/>
  <c r="X1507" i="64"/>
  <c r="Y1507" i="64"/>
  <c r="Z1507" i="64"/>
  <c r="AA1507" i="64"/>
  <c r="AB1507" i="64"/>
  <c r="AC1507" i="64"/>
  <c r="AD1507" i="64"/>
  <c r="AE1507" i="64"/>
  <c r="AF1507" i="64"/>
  <c r="AG1507" i="64"/>
  <c r="AH1507" i="64"/>
  <c r="AI1507" i="64"/>
  <c r="AJ1507" i="64"/>
  <c r="AK1507" i="64"/>
  <c r="AL1507" i="64"/>
  <c r="AM1507" i="64"/>
  <c r="AN1507" i="64"/>
  <c r="AO1507" i="64"/>
  <c r="AP1507" i="64"/>
  <c r="AQ1507" i="64"/>
  <c r="AR1507" i="64"/>
  <c r="AS1507" i="64"/>
  <c r="AT1507" i="64"/>
  <c r="AU1507" i="64"/>
  <c r="AV1507" i="64"/>
  <c r="AW1507" i="64"/>
  <c r="AX1507" i="64"/>
  <c r="AY1507" i="64"/>
  <c r="AZ1507" i="64"/>
  <c r="BA1507" i="64"/>
  <c r="BB1507" i="64"/>
  <c r="BC1507" i="64"/>
  <c r="BD1507" i="64"/>
  <c r="BE1507" i="64"/>
  <c r="BF1507" i="64"/>
  <c r="BG1507" i="64"/>
  <c r="BH1507" i="64"/>
  <c r="BI1507" i="64"/>
  <c r="BJ1507" i="64"/>
  <c r="BK1507" i="64"/>
  <c r="BL1507" i="64"/>
  <c r="BM1507" i="64"/>
  <c r="BN1507" i="64"/>
  <c r="BO1507" i="64"/>
  <c r="BP1507" i="64"/>
  <c r="BQ1507" i="64"/>
  <c r="BR1507" i="64"/>
  <c r="BS1507" i="64"/>
  <c r="BT1507" i="64"/>
  <c r="BU1507" i="64"/>
  <c r="BV1507" i="64"/>
  <c r="BW1507" i="64"/>
  <c r="BX1507" i="64"/>
  <c r="BY1507" i="64"/>
  <c r="BZ1507" i="64"/>
  <c r="CA1507" i="64"/>
  <c r="CB1507" i="64"/>
  <c r="CC1507" i="64"/>
  <c r="CD1507" i="64"/>
  <c r="CE1507" i="64"/>
  <c r="CF1507" i="64"/>
  <c r="CG1507" i="64"/>
  <c r="CH1507" i="64"/>
  <c r="CI1507" i="64"/>
  <c r="CJ1507" i="64"/>
  <c r="CK1507" i="64"/>
  <c r="CL1507" i="64"/>
  <c r="S1507" i="64"/>
  <c r="G1490" i="64"/>
  <c r="G1485" i="64"/>
  <c r="G1489" i="64" s="1"/>
  <c r="G1484" i="64"/>
  <c r="G1488" i="64" s="1"/>
  <c r="G1481" i="64"/>
  <c r="G1480" i="64"/>
  <c r="L1478" i="64"/>
  <c r="L1479" i="64" s="1"/>
  <c r="M1478" i="64"/>
  <c r="N1478" i="64"/>
  <c r="N1479" i="64" s="1"/>
  <c r="O1478" i="64"/>
  <c r="O1479" i="64" s="1"/>
  <c r="P1478" i="64"/>
  <c r="P1479" i="64" s="1"/>
  <c r="K1478" i="64"/>
  <c r="K1479" i="64" s="1"/>
  <c r="G1510" i="64"/>
  <c r="E1510" i="64"/>
  <c r="G1509" i="64"/>
  <c r="E1509" i="64"/>
  <c r="G1508" i="64"/>
  <c r="E1508" i="64"/>
  <c r="E1507" i="64"/>
  <c r="E1506" i="64"/>
  <c r="E1505" i="64"/>
  <c r="E1504" i="64"/>
  <c r="G1503" i="64"/>
  <c r="E1503" i="64"/>
  <c r="E1490" i="64"/>
  <c r="G1472" i="64"/>
  <c r="G1474" i="64" s="1"/>
  <c r="E1472" i="64"/>
  <c r="E1471" i="64"/>
  <c r="G178" i="64"/>
  <c r="G126" i="64"/>
  <c r="G110" i="64"/>
  <c r="G95" i="64"/>
  <c r="G77" i="64"/>
  <c r="G64" i="64"/>
  <c r="G42" i="64"/>
  <c r="G1914" i="64"/>
  <c r="G1924" i="64"/>
  <c r="E1924" i="64"/>
  <c r="G1923" i="64"/>
  <c r="E1923" i="64"/>
  <c r="G1922" i="64"/>
  <c r="E1922" i="64"/>
  <c r="G1921" i="64"/>
  <c r="E1921" i="64"/>
  <c r="CL1922" i="64"/>
  <c r="CK1922" i="64"/>
  <c r="CJ1922" i="64"/>
  <c r="CI1922" i="64"/>
  <c r="CH1922" i="64"/>
  <c r="CG1922" i="64"/>
  <c r="CF1922" i="64"/>
  <c r="CE1922" i="64"/>
  <c r="CD1922" i="64"/>
  <c r="CC1922" i="64"/>
  <c r="CB1922" i="64"/>
  <c r="CA1922" i="64"/>
  <c r="BZ1922" i="64"/>
  <c r="BY1922" i="64"/>
  <c r="BX1922" i="64"/>
  <c r="BW1922" i="64"/>
  <c r="BV1922" i="64"/>
  <c r="BU1922" i="64"/>
  <c r="BT1922" i="64"/>
  <c r="BS1922" i="64"/>
  <c r="BR1922" i="64"/>
  <c r="BQ1922" i="64"/>
  <c r="BP1922" i="64"/>
  <c r="BO1922" i="64"/>
  <c r="BN1922" i="64"/>
  <c r="BM1922" i="64"/>
  <c r="BL1922" i="64"/>
  <c r="BK1922" i="64"/>
  <c r="BJ1922" i="64"/>
  <c r="BI1922" i="64"/>
  <c r="BH1922" i="64"/>
  <c r="BG1922" i="64"/>
  <c r="BF1922" i="64"/>
  <c r="BE1922" i="64"/>
  <c r="BD1922" i="64"/>
  <c r="BC1922" i="64"/>
  <c r="BB1922" i="64"/>
  <c r="BA1922" i="64"/>
  <c r="AZ1922" i="64"/>
  <c r="AY1922" i="64"/>
  <c r="AX1922" i="64"/>
  <c r="AW1922" i="64"/>
  <c r="AV1922" i="64"/>
  <c r="AU1922" i="64"/>
  <c r="AT1922" i="64"/>
  <c r="AS1922" i="64"/>
  <c r="AR1922" i="64"/>
  <c r="AQ1922" i="64"/>
  <c r="AP1922" i="64"/>
  <c r="AO1922" i="64"/>
  <c r="AN1922" i="64"/>
  <c r="AM1922" i="64"/>
  <c r="AL1922" i="64"/>
  <c r="AK1922" i="64"/>
  <c r="AJ1922" i="64"/>
  <c r="AI1922" i="64"/>
  <c r="AH1922" i="64"/>
  <c r="AG1922" i="64"/>
  <c r="AF1922" i="64"/>
  <c r="AE1922" i="64"/>
  <c r="AD1922" i="64"/>
  <c r="AC1922" i="64"/>
  <c r="AB1922" i="64"/>
  <c r="AA1922" i="64"/>
  <c r="Z1922" i="64"/>
  <c r="Y1922" i="64"/>
  <c r="X1922" i="64"/>
  <c r="W1922" i="64"/>
  <c r="V1922" i="64"/>
  <c r="U1922" i="64"/>
  <c r="T1922" i="64"/>
  <c r="S1922" i="64"/>
  <c r="E1920" i="64"/>
  <c r="E1919" i="64"/>
  <c r="G1918" i="64"/>
  <c r="G1916" i="64" s="1"/>
  <c r="E1918" i="64"/>
  <c r="G1917" i="64"/>
  <c r="E1917" i="64"/>
  <c r="E1916" i="64"/>
  <c r="E1915" i="64"/>
  <c r="E1914" i="64"/>
  <c r="E1913" i="64"/>
  <c r="AE46" i="1156" a="1"/>
  <c r="DB46" i="1156" a="1"/>
  <c r="DL395" i="64" a="1"/>
  <c r="DL549" i="64" a="1"/>
  <c r="DL547" i="64" a="1"/>
  <c r="CX628" i="64" a="1"/>
  <c r="DL586" i="64" a="1"/>
  <c r="CY78" i="1156" l="1"/>
  <c r="CY79" i="1156" s="1"/>
  <c r="AA78" i="1156"/>
  <c r="AA79" i="1156" s="1"/>
  <c r="AB76" i="1156"/>
  <c r="CZ60" i="1156"/>
  <c r="CZ75" i="1156"/>
  <c r="AC60" i="1156"/>
  <c r="AC75" i="1156"/>
  <c r="AB61" i="1156"/>
  <c r="CZ59" i="1156"/>
  <c r="CZ74" i="1156"/>
  <c r="AC59" i="1156"/>
  <c r="AC74" i="1156"/>
  <c r="AC58" i="1156"/>
  <c r="AC73" i="1156"/>
  <c r="CZ58" i="1156"/>
  <c r="CZ73" i="1156"/>
  <c r="CZ57" i="1156"/>
  <c r="CZ72" i="1156"/>
  <c r="AC57" i="1156"/>
  <c r="AC72" i="1156"/>
  <c r="CZ56" i="1156"/>
  <c r="CZ61" i="1156" s="1"/>
  <c r="CZ71" i="1156"/>
  <c r="CZ76" i="1156" s="1"/>
  <c r="AC56" i="1156"/>
  <c r="AC71" i="1156"/>
  <c r="DB46" i="1156"/>
  <c r="AE46" i="1156"/>
  <c r="AD45" i="1156"/>
  <c r="AD43" i="1156"/>
  <c r="AD41" i="1156"/>
  <c r="AD44" i="1156"/>
  <c r="AD42" i="1156"/>
  <c r="DA42" i="1156"/>
  <c r="DA45" i="1156"/>
  <c r="DA43" i="1156"/>
  <c r="DA41" i="1156"/>
  <c r="DA44" i="1156"/>
  <c r="DD15" i="1156"/>
  <c r="DC18" i="1156"/>
  <c r="DC20" i="1156" s="1"/>
  <c r="AG15" i="1156"/>
  <c r="AF18" i="1156"/>
  <c r="AF20" i="1156" s="1"/>
  <c r="DD8" i="1156"/>
  <c r="DD7" i="1156"/>
  <c r="DD3" i="1156"/>
  <c r="DE2" i="1156"/>
  <c r="AE8" i="1156"/>
  <c r="DC4" i="1156"/>
  <c r="DC1" i="1156"/>
  <c r="AG3" i="1156"/>
  <c r="AH2" i="1156"/>
  <c r="AG1" i="1156"/>
  <c r="AG7" i="1156"/>
  <c r="AF4" i="1156"/>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CR21" i="861"/>
  <c r="Z630" i="64"/>
  <c r="CY262" i="64" a="1"/>
  <c r="CY262" i="64" s="1"/>
  <c r="CY851" i="64" a="1"/>
  <c r="CY851" i="64" s="1"/>
  <c r="AA262" i="64" a="1"/>
  <c r="AA262" i="64" s="1"/>
  <c r="AA851" i="64" a="1"/>
  <c r="AA851"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68" i="861"/>
  <c r="AB190" i="64"/>
  <c r="AB7" i="64"/>
  <c r="AA8" i="64" s="1"/>
  <c r="U44" i="861"/>
  <c r="U85" i="861" s="1"/>
  <c r="CQ65"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49" i="861"/>
  <c r="CN50" i="861" s="1"/>
  <c r="CN51" i="861" s="1"/>
  <c r="CN38" i="861"/>
  <c r="CY42" i="863"/>
  <c r="CY21" i="863" s="1"/>
  <c r="CY30" i="861" s="1"/>
  <c r="CY57" i="863"/>
  <c r="AC2" i="64"/>
  <c r="AB1" i="64"/>
  <c r="AB3" i="64"/>
  <c r="CY212" i="64"/>
  <c r="CY1" i="64"/>
  <c r="CZ8" i="64"/>
  <c r="CZ208" i="64"/>
  <c r="CZ3" i="64"/>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0" i="861"/>
  <c r="AB56" i="863" a="1"/>
  <c r="AB56" i="863" s="1"/>
  <c r="AB55" i="863" a="1"/>
  <c r="AB55" i="863" s="1"/>
  <c r="AB41" i="863"/>
  <c r="AB54" i="863" a="1"/>
  <c r="AB54" i="863" s="1"/>
  <c r="AB53" i="863" a="1"/>
  <c r="AB53" i="863" s="1"/>
  <c r="AB52" i="863" a="1"/>
  <c r="AB52" i="863" s="1"/>
  <c r="AB39" i="863"/>
  <c r="AB38" i="863"/>
  <c r="AB3" i="863"/>
  <c r="AB1" i="863"/>
  <c r="AC2" i="863"/>
  <c r="AC40" i="863" s="1"/>
  <c r="AA24" i="864"/>
  <c r="AA92"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3" i="64"/>
  <c r="DL2162" i="64" s="1"/>
  <c r="DL1458" i="64"/>
  <c r="DL1072" i="64"/>
  <c r="DL975" i="64"/>
  <c r="DL1410" i="64"/>
  <c r="CS1591" i="64"/>
  <c r="CR1591" i="64"/>
  <c r="CQ1591" i="64"/>
  <c r="T1591" i="64"/>
  <c r="U1589" i="64"/>
  <c r="CP1591" i="64"/>
  <c r="CU1589" i="64"/>
  <c r="CU1591" i="64" s="1"/>
  <c r="CR1568" i="64"/>
  <c r="CQ1570" i="64"/>
  <c r="U1568" i="64"/>
  <c r="U1546" i="64"/>
  <c r="U1548" i="64" s="1"/>
  <c r="CQ1546" i="64"/>
  <c r="CP1548" i="64"/>
  <c r="G1493" i="64"/>
  <c r="G1497" i="64" s="1"/>
  <c r="G1494" i="64"/>
  <c r="G1498" i="64" s="1"/>
  <c r="G1492" i="64"/>
  <c r="G1507" i="64"/>
  <c r="M1479" i="64"/>
  <c r="E425" i="64"/>
  <c r="E452" i="64"/>
  <c r="E453" i="64"/>
  <c r="G2212" i="64"/>
  <c r="G2186" i="64"/>
  <c r="G2161" i="64"/>
  <c r="G2135" i="64"/>
  <c r="G1458" i="64"/>
  <c r="G1435" i="64"/>
  <c r="G1411" i="64"/>
  <c r="G1380" i="64"/>
  <c r="G1357" i="64"/>
  <c r="G1325" i="64"/>
  <c r="G1531" i="64"/>
  <c r="G2261" i="64"/>
  <c r="G1302" i="64"/>
  <c r="G1258" i="64"/>
  <c r="G1696" i="64"/>
  <c r="G1664" i="64"/>
  <c r="G1632" i="64"/>
  <c r="G1214" i="64"/>
  <c r="G1178" i="64"/>
  <c r="G1143" i="64"/>
  <c r="G1108" i="64"/>
  <c r="G1090" i="64" s="1"/>
  <c r="G1730" i="64"/>
  <c r="G1764" i="64"/>
  <c r="G1072" i="64"/>
  <c r="G1000" i="64"/>
  <c r="G954" i="64"/>
  <c r="G930" i="64"/>
  <c r="G836" i="64"/>
  <c r="G811" i="64"/>
  <c r="G455" i="64"/>
  <c r="G431" i="64"/>
  <c r="G978" i="64"/>
  <c r="G2131" i="64"/>
  <c r="DC46" i="1156" a="1"/>
  <c r="AF46" i="1156" a="1"/>
  <c r="DL666" i="64" a="1"/>
  <c r="CY628" i="64" a="1"/>
  <c r="AA628" i="64" a="1"/>
  <c r="CZ78" i="1156" l="1"/>
  <c r="CZ79" i="1156" s="1"/>
  <c r="AB78" i="1156"/>
  <c r="AB79" i="1156" s="1"/>
  <c r="AC76" i="1156"/>
  <c r="DA60" i="1156"/>
  <c r="DA75" i="1156"/>
  <c r="AD60" i="1156"/>
  <c r="AD75" i="1156"/>
  <c r="DA59" i="1156"/>
  <c r="DA74" i="1156"/>
  <c r="AD59" i="1156"/>
  <c r="AD74" i="1156"/>
  <c r="AD58" i="1156"/>
  <c r="AD73" i="1156"/>
  <c r="AC61" i="1156"/>
  <c r="DA58" i="1156"/>
  <c r="DA73" i="1156"/>
  <c r="DA57" i="1156"/>
  <c r="DA72" i="1156"/>
  <c r="AD57" i="1156"/>
  <c r="AD72" i="1156"/>
  <c r="DA56" i="1156"/>
  <c r="DA61" i="1156" s="1"/>
  <c r="DA71" i="1156"/>
  <c r="DA76" i="1156" s="1"/>
  <c r="AD56" i="1156"/>
  <c r="AD71" i="1156"/>
  <c r="AF46" i="1156"/>
  <c r="DC46" i="1156"/>
  <c r="AE45" i="1156"/>
  <c r="AE43" i="1156"/>
  <c r="AE41" i="1156"/>
  <c r="AE44" i="1156"/>
  <c r="AE42" i="1156"/>
  <c r="DB44" i="1156"/>
  <c r="DB42" i="1156"/>
  <c r="DB45" i="1156"/>
  <c r="DB43" i="1156"/>
  <c r="DB41" i="1156"/>
  <c r="AH15" i="1156"/>
  <c r="AG18" i="1156"/>
  <c r="AG20" i="1156" s="1"/>
  <c r="DE15" i="1156"/>
  <c r="DD18" i="1156"/>
  <c r="DD20" i="1156" s="1"/>
  <c r="AH3" i="1156"/>
  <c r="AI2" i="1156"/>
  <c r="AH1" i="1156"/>
  <c r="AH7" i="1156"/>
  <c r="AG4" i="1156"/>
  <c r="AF8" i="1156"/>
  <c r="DE8" i="1156"/>
  <c r="DE7" i="1156"/>
  <c r="DE1" i="1156" s="1"/>
  <c r="DE3" i="1156"/>
  <c r="DF2" i="1156"/>
  <c r="DD4" i="1156"/>
  <c r="DD1" i="1156"/>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4"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CS21" i="861"/>
  <c r="AA628" i="64"/>
  <c r="AA630" i="64" s="1"/>
  <c r="AB262" i="64" a="1"/>
  <c r="AB262" i="64" s="1"/>
  <c r="AB851" i="64" a="1"/>
  <c r="AB851" i="64" s="1"/>
  <c r="CZ262" i="64" a="1"/>
  <c r="CZ262" i="64" s="1"/>
  <c r="CZ851" i="64" a="1"/>
  <c r="CZ851"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4" i="861"/>
  <c r="V85" i="861" s="1"/>
  <c r="CR65" i="861"/>
  <c r="DA38" i="863"/>
  <c r="CZ42" i="863"/>
  <c r="CZ21" i="863" s="1"/>
  <c r="CZ30"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1" i="861"/>
  <c r="CN86" i="861" s="1"/>
  <c r="CN95" i="861" s="1"/>
  <c r="CN56" i="861" s="1"/>
  <c r="CN57" i="861" s="1"/>
  <c r="CN74" i="861"/>
  <c r="CN75" i="861" s="1"/>
  <c r="CN52" i="861"/>
  <c r="AC3" i="64"/>
  <c r="AD2" i="64"/>
  <c r="AC1" i="64"/>
  <c r="CZ2" i="861"/>
  <c r="CZ1" i="861" s="1"/>
  <c r="CZ212" i="64"/>
  <c r="DA8" i="64"/>
  <c r="DA208" i="64"/>
  <c r="DA190" i="64"/>
  <c r="DA3" i="64"/>
  <c r="DA7" i="64"/>
  <c r="DB2" i="64"/>
  <c r="DA191" i="64"/>
  <c r="DA209" i="64"/>
  <c r="DA192" i="64"/>
  <c r="DA210" i="64"/>
  <c r="DA211" i="64"/>
  <c r="DA193" i="64"/>
  <c r="CZ1" i="64"/>
  <c r="CZ194" i="64"/>
  <c r="CZ1" i="864"/>
  <c r="AB24" i="864"/>
  <c r="AB92"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0"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91" i="64"/>
  <c r="V1589" i="64"/>
  <c r="CS1568" i="64"/>
  <c r="CS1570" i="64" s="1"/>
  <c r="CR1570" i="64"/>
  <c r="CV1589" i="64"/>
  <c r="CV1591" i="64" s="1"/>
  <c r="V1568" i="64"/>
  <c r="U1570" i="64"/>
  <c r="V1546" i="64"/>
  <c r="V1548" i="64" s="1"/>
  <c r="CR1546" i="64"/>
  <c r="CQ1548" i="64"/>
  <c r="DK2216" i="64"/>
  <c r="DJ2216" i="64"/>
  <c r="DI2216" i="64"/>
  <c r="DH2216" i="64"/>
  <c r="DG2216" i="64"/>
  <c r="DF2216" i="64"/>
  <c r="DE2216" i="64"/>
  <c r="DD2216" i="64"/>
  <c r="DC2216" i="64"/>
  <c r="DB2216" i="64"/>
  <c r="DA2216" i="64"/>
  <c r="CZ2216" i="64"/>
  <c r="CY2216" i="64"/>
  <c r="CX2216" i="64"/>
  <c r="CW2216" i="64"/>
  <c r="CV2216" i="64"/>
  <c r="CU2216" i="64"/>
  <c r="CT2216" i="64"/>
  <c r="CS2216" i="64"/>
  <c r="CR2216" i="64"/>
  <c r="CQ2216" i="64"/>
  <c r="CP2216" i="64"/>
  <c r="CO2216" i="64"/>
  <c r="DK2215" i="64"/>
  <c r="DJ2215" i="64"/>
  <c r="DI2215" i="64"/>
  <c r="DH2215" i="64"/>
  <c r="DG2215" i="64"/>
  <c r="DF2215" i="64"/>
  <c r="DE2215" i="64"/>
  <c r="DD2215" i="64"/>
  <c r="DC2215" i="64"/>
  <c r="DB2215" i="64"/>
  <c r="DA2215" i="64"/>
  <c r="CZ2215" i="64"/>
  <c r="CY2215" i="64"/>
  <c r="CX2215" i="64"/>
  <c r="CW2215" i="64"/>
  <c r="CV2215" i="64"/>
  <c r="CU2215" i="64"/>
  <c r="CT2215" i="64"/>
  <c r="CS2215" i="64"/>
  <c r="CR2215" i="64"/>
  <c r="CQ2215" i="64"/>
  <c r="CP2215" i="64"/>
  <c r="CO2215" i="64"/>
  <c r="DK2213" i="64"/>
  <c r="DJ2213" i="64"/>
  <c r="DI2213" i="64"/>
  <c r="DH2213" i="64"/>
  <c r="DG2213" i="64"/>
  <c r="DF2213" i="64"/>
  <c r="DE2213" i="64"/>
  <c r="DD2213" i="64"/>
  <c r="DC2213" i="64"/>
  <c r="DB2213" i="64"/>
  <c r="DA2213" i="64"/>
  <c r="CZ2213" i="64"/>
  <c r="CY2213" i="64"/>
  <c r="CX2213" i="64"/>
  <c r="CW2213" i="64"/>
  <c r="CV2213" i="64"/>
  <c r="CU2213" i="64"/>
  <c r="CT2213" i="64"/>
  <c r="CS2213" i="64"/>
  <c r="CR2213" i="64"/>
  <c r="CQ2213" i="64"/>
  <c r="CP2213" i="64"/>
  <c r="CO2213" i="64"/>
  <c r="DK2212" i="64"/>
  <c r="DJ2212" i="64"/>
  <c r="DI2212" i="64"/>
  <c r="DH2212" i="64"/>
  <c r="DG2212" i="64"/>
  <c r="DF2212" i="64"/>
  <c r="DE2212" i="64"/>
  <c r="DD2212" i="64"/>
  <c r="DC2212" i="64"/>
  <c r="DB2212" i="64"/>
  <c r="DA2212" i="64"/>
  <c r="CZ2212" i="64"/>
  <c r="CY2212" i="64"/>
  <c r="CX2212" i="64"/>
  <c r="CW2212" i="64"/>
  <c r="CV2212" i="64"/>
  <c r="CU2212" i="64"/>
  <c r="CT2212" i="64"/>
  <c r="CS2212" i="64"/>
  <c r="CR2212" i="64"/>
  <c r="CQ2212" i="64"/>
  <c r="CP2212" i="64"/>
  <c r="CO2212" i="64"/>
  <c r="DK2190" i="64"/>
  <c r="DJ2190" i="64"/>
  <c r="DI2190" i="64"/>
  <c r="DH2190" i="64"/>
  <c r="DG2190" i="64"/>
  <c r="DF2190" i="64"/>
  <c r="DE2190" i="64"/>
  <c r="DD2190" i="64"/>
  <c r="DC2190" i="64"/>
  <c r="DB2190" i="64"/>
  <c r="DA2190" i="64"/>
  <c r="CZ2190" i="64"/>
  <c r="CY2190" i="64"/>
  <c r="CX2190" i="64"/>
  <c r="CW2190" i="64"/>
  <c r="CV2190" i="64"/>
  <c r="CU2190" i="64"/>
  <c r="CT2190" i="64"/>
  <c r="CS2190" i="64"/>
  <c r="CR2190" i="64"/>
  <c r="CQ2190" i="64"/>
  <c r="CP2190" i="64"/>
  <c r="CO2190" i="64"/>
  <c r="DK2189" i="64"/>
  <c r="DJ2189" i="64"/>
  <c r="DI2189" i="64"/>
  <c r="DH2189" i="64"/>
  <c r="DG2189" i="64"/>
  <c r="DF2189" i="64"/>
  <c r="DE2189" i="64"/>
  <c r="DD2189" i="64"/>
  <c r="DC2189" i="64"/>
  <c r="DB2189" i="64"/>
  <c r="DA2189" i="64"/>
  <c r="CZ2189" i="64"/>
  <c r="CY2189" i="64"/>
  <c r="CX2189" i="64"/>
  <c r="CW2189" i="64"/>
  <c r="CV2189" i="64"/>
  <c r="CU2189" i="64"/>
  <c r="CT2189" i="64"/>
  <c r="CS2189" i="64"/>
  <c r="CR2189" i="64"/>
  <c r="CQ2189" i="64"/>
  <c r="CP2189" i="64"/>
  <c r="CO2189" i="64"/>
  <c r="DK2187" i="64"/>
  <c r="DJ2187" i="64"/>
  <c r="DI2187" i="64"/>
  <c r="DH2187" i="64"/>
  <c r="DG2187" i="64"/>
  <c r="DF2187" i="64"/>
  <c r="DE2187" i="64"/>
  <c r="DD2187" i="64"/>
  <c r="DC2187" i="64"/>
  <c r="DB2187" i="64"/>
  <c r="DA2187" i="64"/>
  <c r="CZ2187" i="64"/>
  <c r="CY2187" i="64"/>
  <c r="CX2187" i="64"/>
  <c r="CW2187" i="64"/>
  <c r="CV2187" i="64"/>
  <c r="CU2187" i="64"/>
  <c r="CT2187" i="64"/>
  <c r="CS2187" i="64"/>
  <c r="CR2187" i="64"/>
  <c r="CQ2187" i="64"/>
  <c r="CP2187" i="64"/>
  <c r="CO2187" i="64"/>
  <c r="DK2185" i="64"/>
  <c r="DJ2185" i="64"/>
  <c r="DI2185" i="64"/>
  <c r="DH2185" i="64"/>
  <c r="DG2185" i="64"/>
  <c r="DF2185" i="64"/>
  <c r="DE2185" i="64"/>
  <c r="DD2185" i="64"/>
  <c r="DC2185" i="64"/>
  <c r="DB2185" i="64"/>
  <c r="DA2185" i="64"/>
  <c r="CZ2185" i="64"/>
  <c r="CY2185" i="64"/>
  <c r="CX2185" i="64"/>
  <c r="CW2185" i="64"/>
  <c r="CV2185" i="64"/>
  <c r="CU2185" i="64"/>
  <c r="CT2185" i="64"/>
  <c r="CS2185" i="64"/>
  <c r="CR2185" i="64"/>
  <c r="CQ2185" i="64"/>
  <c r="CP2185" i="64"/>
  <c r="CO2185" i="64"/>
  <c r="DK2164" i="64"/>
  <c r="DJ2164" i="64"/>
  <c r="DI2164" i="64"/>
  <c r="DH2164" i="64"/>
  <c r="DG2164" i="64"/>
  <c r="DF2164" i="64"/>
  <c r="DE2164" i="64"/>
  <c r="DD2164" i="64"/>
  <c r="DC2164" i="64"/>
  <c r="DB2164" i="64"/>
  <c r="DA2164" i="64"/>
  <c r="CZ2164" i="64"/>
  <c r="CY2164" i="64"/>
  <c r="CX2164" i="64"/>
  <c r="CW2164" i="64"/>
  <c r="CV2164" i="64"/>
  <c r="CU2164" i="64"/>
  <c r="CT2164" i="64"/>
  <c r="CS2164" i="64"/>
  <c r="CR2164" i="64"/>
  <c r="CQ2164" i="64"/>
  <c r="CP2164" i="64"/>
  <c r="CO2164" i="64"/>
  <c r="DK2163" i="64"/>
  <c r="DJ2163" i="64"/>
  <c r="DI2163" i="64"/>
  <c r="DH2163" i="64"/>
  <c r="DG2163" i="64"/>
  <c r="DF2163" i="64"/>
  <c r="DE2163" i="64"/>
  <c r="DD2163" i="64"/>
  <c r="DC2163" i="64"/>
  <c r="DB2163" i="64"/>
  <c r="DA2163" i="64"/>
  <c r="CZ2163" i="64"/>
  <c r="CY2163" i="64"/>
  <c r="CX2163" i="64"/>
  <c r="CW2163" i="64"/>
  <c r="CV2163" i="64"/>
  <c r="CU2163" i="64"/>
  <c r="CT2163" i="64"/>
  <c r="CS2163" i="64"/>
  <c r="CR2163" i="64"/>
  <c r="CQ2163" i="64"/>
  <c r="CP2163" i="64"/>
  <c r="CO2163" i="64"/>
  <c r="DK2161" i="64"/>
  <c r="DJ2161" i="64"/>
  <c r="DI2161" i="64"/>
  <c r="DH2161" i="64"/>
  <c r="DG2161" i="64"/>
  <c r="DF2161" i="64"/>
  <c r="DE2161" i="64"/>
  <c r="DD2161" i="64"/>
  <c r="DC2161" i="64"/>
  <c r="DB2161" i="64"/>
  <c r="DA2161" i="64"/>
  <c r="CZ2161" i="64"/>
  <c r="CY2161" i="64"/>
  <c r="CX2161" i="64"/>
  <c r="CW2161" i="64"/>
  <c r="CV2161" i="64"/>
  <c r="CU2161" i="64"/>
  <c r="CT2161" i="64"/>
  <c r="CS2161" i="64"/>
  <c r="CR2161" i="64"/>
  <c r="CQ2161" i="64"/>
  <c r="CP2161" i="64"/>
  <c r="CO2161" i="64"/>
  <c r="DK2160" i="64"/>
  <c r="DJ2160" i="64"/>
  <c r="DI2160" i="64"/>
  <c r="DH2160" i="64"/>
  <c r="DG2160" i="64"/>
  <c r="DF2160" i="64"/>
  <c r="DE2160" i="64"/>
  <c r="DD2160" i="64"/>
  <c r="DC2160" i="64"/>
  <c r="DB2160" i="64"/>
  <c r="DA2160" i="64"/>
  <c r="CZ2160" i="64"/>
  <c r="CY2160" i="64"/>
  <c r="CX2160" i="64"/>
  <c r="CW2160" i="64"/>
  <c r="CV2160" i="64"/>
  <c r="CU2160" i="64"/>
  <c r="CT2160" i="64"/>
  <c r="CS2160" i="64"/>
  <c r="CR2160" i="64"/>
  <c r="CQ2160" i="64"/>
  <c r="CP2160" i="64"/>
  <c r="CO2160" i="64"/>
  <c r="DK2138" i="64"/>
  <c r="DJ2138" i="64"/>
  <c r="DI2138" i="64"/>
  <c r="DH2138" i="64"/>
  <c r="DG2138" i="64"/>
  <c r="DF2138" i="64"/>
  <c r="DE2138" i="64"/>
  <c r="DD2138" i="64"/>
  <c r="DC2138" i="64"/>
  <c r="DB2138" i="64"/>
  <c r="DA2138" i="64"/>
  <c r="CZ2138" i="64"/>
  <c r="CY2138" i="64"/>
  <c r="CX2138" i="64"/>
  <c r="CW2138" i="64"/>
  <c r="CV2138" i="64"/>
  <c r="CU2138" i="64"/>
  <c r="CT2138" i="64"/>
  <c r="CS2138" i="64"/>
  <c r="CR2138" i="64"/>
  <c r="CQ2138" i="64"/>
  <c r="CP2138" i="64"/>
  <c r="CO2138" i="64"/>
  <c r="DK2136" i="64"/>
  <c r="DJ2136" i="64"/>
  <c r="DI2136" i="64"/>
  <c r="DH2136" i="64"/>
  <c r="DG2136" i="64"/>
  <c r="DF2136" i="64"/>
  <c r="DE2136" i="64"/>
  <c r="DD2136" i="64"/>
  <c r="DC2136" i="64"/>
  <c r="DB2136" i="64"/>
  <c r="DA2136" i="64"/>
  <c r="CZ2136" i="64"/>
  <c r="CY2136" i="64"/>
  <c r="CX2136" i="64"/>
  <c r="CW2136" i="64"/>
  <c r="CV2136" i="64"/>
  <c r="CU2136" i="64"/>
  <c r="CT2136" i="64"/>
  <c r="CS2136" i="64"/>
  <c r="CR2136" i="64"/>
  <c r="CQ2136" i="64"/>
  <c r="CP2136" i="64"/>
  <c r="CO2136" i="64"/>
  <c r="DK2135" i="64"/>
  <c r="DJ2135" i="64"/>
  <c r="DI2135" i="64"/>
  <c r="DH2135" i="64"/>
  <c r="DG2135" i="64"/>
  <c r="DF2135" i="64"/>
  <c r="DE2135" i="64"/>
  <c r="DD2135" i="64"/>
  <c r="DC2135" i="64"/>
  <c r="DB2135" i="64"/>
  <c r="DA2135" i="64"/>
  <c r="CZ2135" i="64"/>
  <c r="CY2135" i="64"/>
  <c r="CX2135" i="64"/>
  <c r="CW2135" i="64"/>
  <c r="CV2135" i="64"/>
  <c r="CU2135" i="64"/>
  <c r="CT2135" i="64"/>
  <c r="CS2135" i="64"/>
  <c r="CR2135" i="64"/>
  <c r="CQ2135" i="64"/>
  <c r="CP2135" i="64"/>
  <c r="CO2135" i="64"/>
  <c r="DK1438" i="64"/>
  <c r="DJ1438" i="64"/>
  <c r="DI1438" i="64"/>
  <c r="DH1438" i="64"/>
  <c r="DG1438" i="64"/>
  <c r="DF1438" i="64"/>
  <c r="DE1438" i="64"/>
  <c r="DD1438" i="64"/>
  <c r="DC1438" i="64"/>
  <c r="DB1438" i="64"/>
  <c r="DA1438" i="64"/>
  <c r="CZ1438" i="64"/>
  <c r="CY1438" i="64"/>
  <c r="CX1438" i="64"/>
  <c r="CW1438" i="64"/>
  <c r="CV1438" i="64"/>
  <c r="CU1438" i="64"/>
  <c r="CT1438" i="64"/>
  <c r="CS1438" i="64"/>
  <c r="CR1438" i="64"/>
  <c r="CQ1438" i="64"/>
  <c r="CP1438" i="64"/>
  <c r="CO1438" i="64"/>
  <c r="DK1436" i="64"/>
  <c r="DJ1436" i="64"/>
  <c r="DI1436" i="64"/>
  <c r="DH1436" i="64"/>
  <c r="DG1436" i="64"/>
  <c r="DF1436" i="64"/>
  <c r="DE1436" i="64"/>
  <c r="DD1436" i="64"/>
  <c r="DC1436" i="64"/>
  <c r="DB1436" i="64"/>
  <c r="DA1436" i="64"/>
  <c r="CZ1436" i="64"/>
  <c r="CY1436" i="64"/>
  <c r="CX1436" i="64"/>
  <c r="CW1436" i="64"/>
  <c r="CV1436" i="64"/>
  <c r="CU1436" i="64"/>
  <c r="CT1436" i="64"/>
  <c r="CS1436" i="64"/>
  <c r="CR1436" i="64"/>
  <c r="CQ1436" i="64"/>
  <c r="CP1436" i="64"/>
  <c r="CO1436" i="64"/>
  <c r="DK1328" i="64"/>
  <c r="DJ1328" i="64"/>
  <c r="DI1328" i="64"/>
  <c r="DH1328" i="64"/>
  <c r="DG1328" i="64"/>
  <c r="DF1328" i="64"/>
  <c r="DE1328" i="64"/>
  <c r="DD1328" i="64"/>
  <c r="DC1328" i="64"/>
  <c r="DB1328" i="64"/>
  <c r="DA1328" i="64"/>
  <c r="CZ1328" i="64"/>
  <c r="CY1328" i="64"/>
  <c r="CX1328" i="64"/>
  <c r="CW1328" i="64"/>
  <c r="CV1328" i="64"/>
  <c r="CU1328" i="64"/>
  <c r="CT1328" i="64"/>
  <c r="CS1328" i="64"/>
  <c r="CR1328" i="64"/>
  <c r="CQ1328" i="64"/>
  <c r="CP1328" i="64"/>
  <c r="CO1328"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O843" i="64" s="1"/>
  <c r="CP20" i="64"/>
  <c r="CP843" i="64" s="1"/>
  <c r="CQ20" i="64"/>
  <c r="CQ843" i="64" s="1"/>
  <c r="CR20" i="64"/>
  <c r="CR843" i="64" s="1"/>
  <c r="CS20" i="64"/>
  <c r="CS843" i="64" s="1"/>
  <c r="CT20" i="64"/>
  <c r="CT843" i="64" s="1"/>
  <c r="CU20" i="64"/>
  <c r="CU843" i="64" s="1"/>
  <c r="CV20" i="64"/>
  <c r="CV843" i="64" s="1"/>
  <c r="CW20" i="64"/>
  <c r="CW843" i="64" s="1"/>
  <c r="CX20" i="64"/>
  <c r="CX843" i="64" s="1"/>
  <c r="CY20" i="64"/>
  <c r="CY843" i="64" s="1"/>
  <c r="CY859" i="64" s="1"/>
  <c r="CZ20" i="64"/>
  <c r="CZ843" i="64" s="1"/>
  <c r="CZ859" i="64" s="1"/>
  <c r="DA20" i="64"/>
  <c r="DA843" i="64" s="1"/>
  <c r="DA859" i="64" s="1"/>
  <c r="DB20" i="64"/>
  <c r="DB843" i="64" s="1"/>
  <c r="DB859" i="64" s="1"/>
  <c r="DC20" i="64"/>
  <c r="DC843" i="64" s="1"/>
  <c r="DC859" i="64" s="1"/>
  <c r="DD20" i="64"/>
  <c r="DD843" i="64" s="1"/>
  <c r="DD859" i="64" s="1"/>
  <c r="DE20" i="64"/>
  <c r="DE843" i="64" s="1"/>
  <c r="DE859" i="64" s="1"/>
  <c r="DF20" i="64"/>
  <c r="DF843" i="64" s="1"/>
  <c r="DF859" i="64" s="1"/>
  <c r="DG20" i="64"/>
  <c r="DG843" i="64" s="1"/>
  <c r="DG859" i="64" s="1"/>
  <c r="DH20" i="64"/>
  <c r="DH843" i="64" s="1"/>
  <c r="DH859" i="64" s="1"/>
  <c r="DI20" i="64"/>
  <c r="DI843" i="64" s="1"/>
  <c r="DI859" i="64" s="1"/>
  <c r="DJ20" i="64"/>
  <c r="DJ843" i="64" s="1"/>
  <c r="DJ859" i="64" s="1"/>
  <c r="DK20" i="64"/>
  <c r="DK843" i="64" s="1"/>
  <c r="DK859" i="64" s="1"/>
  <c r="CO21" i="64"/>
  <c r="CO844" i="64" s="1"/>
  <c r="CP21" i="64"/>
  <c r="CP844" i="64" s="1"/>
  <c r="CQ21" i="64"/>
  <c r="CQ844" i="64" s="1"/>
  <c r="CR21" i="64"/>
  <c r="CR844" i="64" s="1"/>
  <c r="CS21" i="64"/>
  <c r="CS844" i="64" s="1"/>
  <c r="CT21" i="64"/>
  <c r="CT844" i="64" s="1"/>
  <c r="CU21" i="64"/>
  <c r="CU844" i="64" s="1"/>
  <c r="CV21" i="64"/>
  <c r="CV844" i="64" s="1"/>
  <c r="CW21" i="64"/>
  <c r="CW844" i="64" s="1"/>
  <c r="CX21" i="64"/>
  <c r="CX844" i="64" s="1"/>
  <c r="CY21" i="64"/>
  <c r="CY844" i="64" s="1"/>
  <c r="CZ21" i="64"/>
  <c r="CZ844" i="64" s="1"/>
  <c r="CZ860" i="64" s="1"/>
  <c r="DA21" i="64"/>
  <c r="DA844" i="64" s="1"/>
  <c r="DA860" i="64" s="1"/>
  <c r="DB21" i="64"/>
  <c r="DB844" i="64" s="1"/>
  <c r="DB860" i="64" s="1"/>
  <c r="DC21" i="64"/>
  <c r="DC844" i="64" s="1"/>
  <c r="DC860" i="64" s="1"/>
  <c r="DD21" i="64"/>
  <c r="DD844" i="64" s="1"/>
  <c r="DD860" i="64" s="1"/>
  <c r="DE21" i="64"/>
  <c r="DE844" i="64" s="1"/>
  <c r="DE860" i="64" s="1"/>
  <c r="DF21" i="64"/>
  <c r="DF844" i="64" s="1"/>
  <c r="DF860" i="64" s="1"/>
  <c r="DG21" i="64"/>
  <c r="DG844" i="64" s="1"/>
  <c r="DG860" i="64" s="1"/>
  <c r="DH21" i="64"/>
  <c r="DH844" i="64" s="1"/>
  <c r="DH860" i="64" s="1"/>
  <c r="DI21" i="64"/>
  <c r="DI844" i="64" s="1"/>
  <c r="DI860" i="64" s="1"/>
  <c r="DJ21" i="64"/>
  <c r="DJ844" i="64" s="1"/>
  <c r="DJ860" i="64" s="1"/>
  <c r="DK21" i="64"/>
  <c r="DK844" i="64" s="1"/>
  <c r="DK860" i="64" s="1"/>
  <c r="CO22" i="64"/>
  <c r="CP22" i="64"/>
  <c r="CQ22" i="64"/>
  <c r="CR22" i="64"/>
  <c r="CS22" i="64"/>
  <c r="CT22" i="64"/>
  <c r="CU22" i="64"/>
  <c r="CV22" i="64"/>
  <c r="CW22" i="64"/>
  <c r="CX22" i="64"/>
  <c r="CY22" i="64"/>
  <c r="CZ22" i="64"/>
  <c r="DA22" i="64"/>
  <c r="DB22" i="64"/>
  <c r="DC22" i="64"/>
  <c r="DD22" i="64"/>
  <c r="DE22" i="64"/>
  <c r="DF22" i="64"/>
  <c r="DG22" i="64"/>
  <c r="DG647"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134" i="64" s="1"/>
  <c r="CP44" i="64"/>
  <c r="CP2134" i="64" s="1"/>
  <c r="CQ44" i="64"/>
  <c r="CQ2134" i="64" s="1"/>
  <c r="CR44" i="64"/>
  <c r="CR2134" i="64" s="1"/>
  <c r="CS44" i="64"/>
  <c r="CS2134" i="64" s="1"/>
  <c r="CT44" i="64"/>
  <c r="CT2134" i="64" s="1"/>
  <c r="CU44" i="64"/>
  <c r="CU2134" i="64" s="1"/>
  <c r="CV44" i="64"/>
  <c r="CV2134" i="64" s="1"/>
  <c r="CW44" i="64"/>
  <c r="CW2134" i="64" s="1"/>
  <c r="CX44" i="64"/>
  <c r="CX2134" i="64" s="1"/>
  <c r="CY44" i="64"/>
  <c r="CY2134" i="64" s="1"/>
  <c r="CZ44" i="64"/>
  <c r="CZ2134" i="64" s="1"/>
  <c r="DA44" i="64"/>
  <c r="DA2134" i="64" s="1"/>
  <c r="DB44" i="64"/>
  <c r="DB2134" i="64" s="1"/>
  <c r="DC44" i="64"/>
  <c r="DC2134" i="64" s="1"/>
  <c r="DD44" i="64"/>
  <c r="DD2134" i="64" s="1"/>
  <c r="DE44" i="64"/>
  <c r="DE2134" i="64" s="1"/>
  <c r="DF44" i="64"/>
  <c r="DF2134" i="64" s="1"/>
  <c r="DG44" i="64"/>
  <c r="DG2134" i="64" s="1"/>
  <c r="DH44" i="64"/>
  <c r="DH2134" i="64" s="1"/>
  <c r="DI44" i="64"/>
  <c r="DI2134" i="64" s="1"/>
  <c r="DJ44" i="64"/>
  <c r="DJ2134" i="64" s="1"/>
  <c r="DK44" i="64"/>
  <c r="DK2134"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10" i="64"/>
  <c r="CO2139" i="64" s="1"/>
  <c r="CP810" i="64"/>
  <c r="CP2139" i="64" s="1"/>
  <c r="CQ810" i="64"/>
  <c r="CQ2139" i="64" s="1"/>
  <c r="CR810" i="64"/>
  <c r="CR2139" i="64" s="1"/>
  <c r="CS810" i="64"/>
  <c r="CS2139" i="64" s="1"/>
  <c r="CT810" i="64"/>
  <c r="CT2139" i="64" s="1"/>
  <c r="CU810" i="64"/>
  <c r="CU2139" i="64" s="1"/>
  <c r="CV810" i="64"/>
  <c r="CV2139" i="64" s="1"/>
  <c r="CW810" i="64"/>
  <c r="CW2139" i="64" s="1"/>
  <c r="CX810" i="64"/>
  <c r="CX2139" i="64" s="1"/>
  <c r="CY810" i="64"/>
  <c r="CY2139" i="64" s="1"/>
  <c r="CZ810" i="64"/>
  <c r="CZ2139" i="64" s="1"/>
  <c r="DA810" i="64"/>
  <c r="DA2139" i="64" s="1"/>
  <c r="DB810" i="64"/>
  <c r="DB2139" i="64" s="1"/>
  <c r="DC810" i="64"/>
  <c r="DC2139" i="64" s="1"/>
  <c r="DD810" i="64"/>
  <c r="DD2139" i="64" s="1"/>
  <c r="DE810" i="64"/>
  <c r="DE2139" i="64" s="1"/>
  <c r="DF810" i="64"/>
  <c r="DF2139" i="64" s="1"/>
  <c r="DG810" i="64"/>
  <c r="DG2139" i="64" s="1"/>
  <c r="DH810" i="64"/>
  <c r="DH2139" i="64" s="1"/>
  <c r="DI810" i="64"/>
  <c r="DI2139" i="64" s="1"/>
  <c r="DJ810" i="64"/>
  <c r="DJ2139" i="64" s="1"/>
  <c r="DK810" i="64"/>
  <c r="DK2139" i="64" s="1"/>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835" i="64"/>
  <c r="CP835" i="64"/>
  <c r="CQ835" i="64"/>
  <c r="CR835" i="64"/>
  <c r="CS835" i="64"/>
  <c r="CT835" i="64"/>
  <c r="CU835" i="64"/>
  <c r="CV835" i="64"/>
  <c r="CW835" i="64"/>
  <c r="CX835" i="64"/>
  <c r="CY835" i="64"/>
  <c r="CZ835" i="64"/>
  <c r="DA835" i="64"/>
  <c r="DB835" i="64"/>
  <c r="DC835" i="64"/>
  <c r="DD835" i="64"/>
  <c r="DE835" i="64"/>
  <c r="DF835" i="64"/>
  <c r="DG835" i="64"/>
  <c r="DH835" i="64"/>
  <c r="DI835" i="64"/>
  <c r="DJ835" i="64"/>
  <c r="DK835" i="64"/>
  <c r="CO837" i="64"/>
  <c r="CP837" i="64"/>
  <c r="CQ837" i="64"/>
  <c r="CR837" i="64"/>
  <c r="CS837" i="64"/>
  <c r="CT837" i="64"/>
  <c r="CU837" i="64"/>
  <c r="CV837" i="64"/>
  <c r="CW837" i="64"/>
  <c r="CX837" i="64"/>
  <c r="CY837" i="64"/>
  <c r="CZ837" i="64"/>
  <c r="DA837" i="64"/>
  <c r="DB837" i="64"/>
  <c r="DC837" i="64"/>
  <c r="DD837" i="64"/>
  <c r="DE837" i="64"/>
  <c r="DF837" i="64"/>
  <c r="DG837" i="64"/>
  <c r="DH837" i="64"/>
  <c r="DI837" i="64"/>
  <c r="DJ837" i="64"/>
  <c r="DK837" i="64"/>
  <c r="CO916" i="64"/>
  <c r="CP916" i="64"/>
  <c r="CQ916" i="64"/>
  <c r="CR916" i="64"/>
  <c r="CS916" i="64"/>
  <c r="CT916" i="64"/>
  <c r="CU916" i="64"/>
  <c r="CV916" i="64"/>
  <c r="CW916" i="64"/>
  <c r="CX916" i="64"/>
  <c r="CY916" i="64"/>
  <c r="CZ916" i="64"/>
  <c r="DA916" i="64"/>
  <c r="DB916" i="64"/>
  <c r="DC916" i="64"/>
  <c r="DD916" i="64"/>
  <c r="DE916" i="64"/>
  <c r="DF916" i="64"/>
  <c r="DG916" i="64"/>
  <c r="DH916" i="64"/>
  <c r="DI916" i="64"/>
  <c r="DJ916" i="64"/>
  <c r="DK916" i="64"/>
  <c r="CO929" i="64"/>
  <c r="CP929" i="64"/>
  <c r="CQ929" i="64"/>
  <c r="CR929" i="64"/>
  <c r="CS929" i="64"/>
  <c r="CT929" i="64"/>
  <c r="CU929" i="64"/>
  <c r="CV929" i="64"/>
  <c r="CW929" i="64"/>
  <c r="CX929" i="64"/>
  <c r="CY929" i="64"/>
  <c r="CZ929" i="64"/>
  <c r="DA929" i="64"/>
  <c r="DB929" i="64"/>
  <c r="DC929" i="64"/>
  <c r="DD929" i="64"/>
  <c r="DE929" i="64"/>
  <c r="DF929" i="64"/>
  <c r="DG929" i="64"/>
  <c r="DH929" i="64"/>
  <c r="DI929" i="64"/>
  <c r="DJ929" i="64"/>
  <c r="DK929" i="64"/>
  <c r="CO931" i="64"/>
  <c r="CP931" i="64"/>
  <c r="CQ931" i="64"/>
  <c r="CR931" i="64"/>
  <c r="CS931" i="64"/>
  <c r="CT931" i="64"/>
  <c r="CU931" i="64"/>
  <c r="CV931" i="64"/>
  <c r="CW931" i="64"/>
  <c r="CX931" i="64"/>
  <c r="CY931" i="64"/>
  <c r="CZ931" i="64"/>
  <c r="DA931" i="64"/>
  <c r="DB931" i="64"/>
  <c r="DC931" i="64"/>
  <c r="DD931" i="64"/>
  <c r="DE931" i="64"/>
  <c r="DF931" i="64"/>
  <c r="DG931" i="64"/>
  <c r="DH931" i="64"/>
  <c r="DI931" i="64"/>
  <c r="DJ931" i="64"/>
  <c r="DK931" i="64"/>
  <c r="CO953" i="64"/>
  <c r="CP953" i="64"/>
  <c r="CQ953" i="64"/>
  <c r="CR953" i="64"/>
  <c r="CS953" i="64"/>
  <c r="CT953" i="64"/>
  <c r="CU953" i="64"/>
  <c r="CV953" i="64"/>
  <c r="CW953" i="64"/>
  <c r="CX953" i="64"/>
  <c r="CY953" i="64"/>
  <c r="CZ953" i="64"/>
  <c r="DA953" i="64"/>
  <c r="DB953" i="64"/>
  <c r="DC953" i="64"/>
  <c r="DD953" i="64"/>
  <c r="DE953" i="64"/>
  <c r="DF953" i="64"/>
  <c r="DG953" i="64"/>
  <c r="DH953" i="64"/>
  <c r="DI953" i="64"/>
  <c r="DJ953" i="64"/>
  <c r="DK953" i="64"/>
  <c r="CO977" i="64"/>
  <c r="CP977" i="64"/>
  <c r="CQ977" i="64"/>
  <c r="CR977" i="64"/>
  <c r="CS977" i="64"/>
  <c r="CT977" i="64"/>
  <c r="CU977" i="64"/>
  <c r="CV977" i="64"/>
  <c r="CW977" i="64"/>
  <c r="CX977" i="64"/>
  <c r="CY977" i="64"/>
  <c r="CZ977" i="64"/>
  <c r="DA977" i="64"/>
  <c r="DB977" i="64"/>
  <c r="DC977" i="64"/>
  <c r="DD977" i="64"/>
  <c r="DE977" i="64"/>
  <c r="DF977" i="64"/>
  <c r="DG977" i="64"/>
  <c r="DH977" i="64"/>
  <c r="DI977" i="64"/>
  <c r="DJ977" i="64"/>
  <c r="DK977" i="64"/>
  <c r="CO980" i="64"/>
  <c r="CP980" i="64"/>
  <c r="CQ980" i="64"/>
  <c r="CR980" i="64"/>
  <c r="CS980" i="64"/>
  <c r="CT980" i="64"/>
  <c r="CU980" i="64"/>
  <c r="CV980" i="64"/>
  <c r="CW980" i="64"/>
  <c r="CX980" i="64"/>
  <c r="CY980" i="64"/>
  <c r="CZ980" i="64"/>
  <c r="DA980" i="64"/>
  <c r="DB980" i="64"/>
  <c r="DC980" i="64"/>
  <c r="DD980" i="64"/>
  <c r="DE980" i="64"/>
  <c r="DF980" i="64"/>
  <c r="DG980" i="64"/>
  <c r="DH980" i="64"/>
  <c r="DI980" i="64"/>
  <c r="DJ980" i="64"/>
  <c r="DK980" i="64"/>
  <c r="CO999" i="64"/>
  <c r="CP999" i="64"/>
  <c r="CQ999" i="64"/>
  <c r="CR999" i="64"/>
  <c r="CS999" i="64"/>
  <c r="CT999" i="64"/>
  <c r="CU999" i="64"/>
  <c r="CV999" i="64"/>
  <c r="CW999" i="64"/>
  <c r="CX999" i="64"/>
  <c r="CY999" i="64"/>
  <c r="CZ999" i="64"/>
  <c r="DA999" i="64"/>
  <c r="DB999" i="64"/>
  <c r="DC999" i="64"/>
  <c r="DD999" i="64"/>
  <c r="DE999" i="64"/>
  <c r="DF999" i="64"/>
  <c r="DG999" i="64"/>
  <c r="DH999" i="64"/>
  <c r="DI999" i="64"/>
  <c r="DJ999" i="64"/>
  <c r="DK999" i="64"/>
  <c r="CO1001" i="64"/>
  <c r="CP1001" i="64"/>
  <c r="CQ1001" i="64"/>
  <c r="CR1001" i="64"/>
  <c r="CS1001" i="64"/>
  <c r="CT1001" i="64"/>
  <c r="CU1001" i="64"/>
  <c r="CV1001" i="64"/>
  <c r="CW1001" i="64"/>
  <c r="CX1001" i="64"/>
  <c r="CY1001" i="64"/>
  <c r="CZ1001" i="64"/>
  <c r="DA1001" i="64"/>
  <c r="DB1001" i="64"/>
  <c r="DC1001" i="64"/>
  <c r="DD1001" i="64"/>
  <c r="DE1001" i="64"/>
  <c r="DF1001" i="64"/>
  <c r="DG1001" i="64"/>
  <c r="DH1001" i="64"/>
  <c r="DI1001" i="64"/>
  <c r="DJ1001" i="64"/>
  <c r="DK1001" i="64"/>
  <c r="CO1073" i="64"/>
  <c r="CP1073" i="64"/>
  <c r="CQ1073" i="64"/>
  <c r="CR1073" i="64"/>
  <c r="CS1073" i="64"/>
  <c r="CT1073" i="64"/>
  <c r="CU1073" i="64"/>
  <c r="CV1073" i="64"/>
  <c r="CW1073" i="64"/>
  <c r="CX1073" i="64"/>
  <c r="CY1073" i="64"/>
  <c r="CZ1073" i="64"/>
  <c r="DA1073" i="64"/>
  <c r="DB1073" i="64"/>
  <c r="DC1073" i="64"/>
  <c r="DD1073" i="64"/>
  <c r="DE1073" i="64"/>
  <c r="DF1073" i="64"/>
  <c r="DG1073" i="64"/>
  <c r="DH1073" i="64"/>
  <c r="DI1073" i="64"/>
  <c r="DJ1073" i="64"/>
  <c r="DK1073" i="64"/>
  <c r="CO1075" i="64"/>
  <c r="CP1075" i="64"/>
  <c r="CQ1075" i="64"/>
  <c r="CR1075" i="64"/>
  <c r="CS1075" i="64"/>
  <c r="CT1075" i="64"/>
  <c r="CU1075" i="64"/>
  <c r="CV1075" i="64"/>
  <c r="CW1075" i="64"/>
  <c r="CX1075" i="64"/>
  <c r="CY1075" i="64"/>
  <c r="CZ1075" i="64"/>
  <c r="DA1075" i="64"/>
  <c r="DB1075" i="64"/>
  <c r="DC1075" i="64"/>
  <c r="DD1075" i="64"/>
  <c r="DE1075" i="64"/>
  <c r="DF1075" i="64"/>
  <c r="DG1075" i="64"/>
  <c r="DH1075" i="64"/>
  <c r="DI1075" i="64"/>
  <c r="DJ1075" i="64"/>
  <c r="DK1075" i="64"/>
  <c r="CO1076" i="64"/>
  <c r="CP1076" i="64"/>
  <c r="CQ1076" i="64"/>
  <c r="CR1076" i="64"/>
  <c r="CS1076" i="64"/>
  <c r="CT1076" i="64"/>
  <c r="CU1076" i="64"/>
  <c r="CV1076" i="64"/>
  <c r="CW1076" i="64"/>
  <c r="CX1076" i="64"/>
  <c r="CY1076" i="64"/>
  <c r="CZ1076" i="64"/>
  <c r="DA1076" i="64"/>
  <c r="DB1076" i="64"/>
  <c r="DC1076" i="64"/>
  <c r="DD1076" i="64"/>
  <c r="DE1076" i="64"/>
  <c r="DF1076" i="64"/>
  <c r="DG1076" i="64"/>
  <c r="DH1076" i="64"/>
  <c r="DI1076" i="64"/>
  <c r="DJ1076" i="64"/>
  <c r="DK1076" i="64"/>
  <c r="CO1765" i="64"/>
  <c r="CO1808" i="64" s="1"/>
  <c r="CP1765" i="64"/>
  <c r="CP1808" i="64" s="1"/>
  <c r="CQ1765" i="64"/>
  <c r="CQ1808" i="64" s="1"/>
  <c r="CR1765" i="64"/>
  <c r="CR1808" i="64" s="1"/>
  <c r="CS1765" i="64"/>
  <c r="CS1808" i="64" s="1"/>
  <c r="CT1765" i="64"/>
  <c r="CT1808" i="64" s="1"/>
  <c r="CU1765" i="64"/>
  <c r="CU1808" i="64" s="1"/>
  <c r="CV1765" i="64"/>
  <c r="CV1808" i="64" s="1"/>
  <c r="CW1765" i="64"/>
  <c r="CW1808" i="64" s="1"/>
  <c r="CX1765" i="64"/>
  <c r="CX1808" i="64" s="1"/>
  <c r="CY1765" i="64"/>
  <c r="CY1808" i="64" s="1"/>
  <c r="CZ1765" i="64"/>
  <c r="CZ1808" i="64" s="1"/>
  <c r="DA1765" i="64"/>
  <c r="DA1808" i="64" s="1"/>
  <c r="DB1765" i="64"/>
  <c r="DB1808" i="64" s="1"/>
  <c r="DC1765" i="64"/>
  <c r="DC1808" i="64" s="1"/>
  <c r="DD1765" i="64"/>
  <c r="DD1808" i="64" s="1"/>
  <c r="DE1765" i="64"/>
  <c r="DE1808" i="64" s="1"/>
  <c r="DF1765" i="64"/>
  <c r="DF1808" i="64" s="1"/>
  <c r="DG1765" i="64"/>
  <c r="DG1808" i="64" s="1"/>
  <c r="DH1765" i="64"/>
  <c r="DH1808" i="64" s="1"/>
  <c r="DI1765" i="64"/>
  <c r="DI1808" i="64" s="1"/>
  <c r="DJ1765" i="64"/>
  <c r="DJ1808" i="64" s="1"/>
  <c r="DK1765" i="64"/>
  <c r="DK1808" i="64" s="1"/>
  <c r="CO1767" i="64"/>
  <c r="CP1767" i="64"/>
  <c r="CQ1767" i="64"/>
  <c r="CR1767" i="64"/>
  <c r="CS1767" i="64"/>
  <c r="CT1767" i="64"/>
  <c r="CU1767" i="64"/>
  <c r="CV1767" i="64"/>
  <c r="CW1767" i="64"/>
  <c r="CX1767" i="64"/>
  <c r="CY1767" i="64"/>
  <c r="CZ1767" i="64"/>
  <c r="DA1767" i="64"/>
  <c r="DB1767" i="64"/>
  <c r="DC1767" i="64"/>
  <c r="DD1767" i="64"/>
  <c r="DE1767" i="64"/>
  <c r="DF1767" i="64"/>
  <c r="DG1767" i="64"/>
  <c r="DH1767" i="64"/>
  <c r="DI1767" i="64"/>
  <c r="DJ1767" i="64"/>
  <c r="DK1767" i="64"/>
  <c r="CO1731" i="64"/>
  <c r="CP1731" i="64"/>
  <c r="CQ1731" i="64"/>
  <c r="CR1731" i="64"/>
  <c r="CS1731" i="64"/>
  <c r="CT1731" i="64"/>
  <c r="CU1731" i="64"/>
  <c r="CV1731" i="64"/>
  <c r="CW1731" i="64"/>
  <c r="CX1731" i="64"/>
  <c r="CY1731" i="64"/>
  <c r="CZ1731" i="64"/>
  <c r="DA1731" i="64"/>
  <c r="DB1731" i="64"/>
  <c r="DC1731" i="64"/>
  <c r="DD1731" i="64"/>
  <c r="DE1731" i="64"/>
  <c r="DF1731" i="64"/>
  <c r="DG1731" i="64"/>
  <c r="DH1731" i="64"/>
  <c r="DI1731" i="64"/>
  <c r="DJ1731" i="64"/>
  <c r="DK1731"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109" i="64"/>
  <c r="CP1109" i="64"/>
  <c r="CQ1109" i="64"/>
  <c r="CR1109" i="64"/>
  <c r="CS1109" i="64"/>
  <c r="CT1109" i="64"/>
  <c r="CU1109" i="64"/>
  <c r="CV1109" i="64"/>
  <c r="CW1109" i="64"/>
  <c r="CX1109" i="64"/>
  <c r="CY1109" i="64"/>
  <c r="CZ1109" i="64"/>
  <c r="DA1109" i="64"/>
  <c r="DB1109" i="64"/>
  <c r="DC1109" i="64"/>
  <c r="DD1109" i="64"/>
  <c r="DE1109" i="64"/>
  <c r="DF1109" i="64"/>
  <c r="DG1109" i="64"/>
  <c r="DH1109" i="64"/>
  <c r="DI1109" i="64"/>
  <c r="DJ1109" i="64"/>
  <c r="DK1109" i="64"/>
  <c r="CO1111" i="64"/>
  <c r="CP1111" i="64"/>
  <c r="CQ1111" i="64"/>
  <c r="CR1111" i="64"/>
  <c r="CS1111" i="64"/>
  <c r="CT1111" i="64"/>
  <c r="CU1111" i="64"/>
  <c r="CV1111" i="64"/>
  <c r="CW1111" i="64"/>
  <c r="CX1111" i="64"/>
  <c r="CY1111" i="64"/>
  <c r="CZ1111" i="64"/>
  <c r="DA1111" i="64"/>
  <c r="DB1111" i="64"/>
  <c r="DC1111" i="64"/>
  <c r="DD1111" i="64"/>
  <c r="DE1111" i="64"/>
  <c r="DF1111" i="64"/>
  <c r="DG1111" i="64"/>
  <c r="DH1111" i="64"/>
  <c r="DI1111" i="64"/>
  <c r="DJ1111" i="64"/>
  <c r="DK1111" i="64"/>
  <c r="CO1144" i="64"/>
  <c r="CP1144" i="64"/>
  <c r="CQ1144" i="64"/>
  <c r="CR1144" i="64"/>
  <c r="CS1144" i="64"/>
  <c r="CT1144" i="64"/>
  <c r="CU1144" i="64"/>
  <c r="CV1144" i="64"/>
  <c r="CW1144" i="64"/>
  <c r="CX1144" i="64"/>
  <c r="CY1144" i="64"/>
  <c r="CZ1144" i="64"/>
  <c r="DA1144" i="64"/>
  <c r="DB1144" i="64"/>
  <c r="DC1144" i="64"/>
  <c r="DD1144" i="64"/>
  <c r="DE1144" i="64"/>
  <c r="DF1144" i="64"/>
  <c r="DG1144" i="64"/>
  <c r="DH1144" i="64"/>
  <c r="DI1144" i="64"/>
  <c r="DJ1144" i="64"/>
  <c r="DK1144" i="64"/>
  <c r="CO1146" i="64"/>
  <c r="CP1146" i="64"/>
  <c r="CQ1146" i="64"/>
  <c r="CR1146" i="64"/>
  <c r="CS1146" i="64"/>
  <c r="CT1146" i="64"/>
  <c r="CU1146" i="64"/>
  <c r="CV1146" i="64"/>
  <c r="CW1146" i="64"/>
  <c r="CX1146" i="64"/>
  <c r="CY1146" i="64"/>
  <c r="CZ1146" i="64"/>
  <c r="DA1146" i="64"/>
  <c r="DB1146" i="64"/>
  <c r="DC1146" i="64"/>
  <c r="DD1146" i="64"/>
  <c r="DE1146" i="64"/>
  <c r="DF1146" i="64"/>
  <c r="DG1146" i="64"/>
  <c r="DH1146" i="64"/>
  <c r="DI1146" i="64"/>
  <c r="DJ1146" i="64"/>
  <c r="DK1146" i="64"/>
  <c r="CO1179" i="64"/>
  <c r="CP1179" i="64"/>
  <c r="CQ1179" i="64"/>
  <c r="CR1179" i="64"/>
  <c r="CS1179" i="64"/>
  <c r="CT1179" i="64"/>
  <c r="CU1179" i="64"/>
  <c r="CV1179" i="64"/>
  <c r="CW1179" i="64"/>
  <c r="CX1179" i="64"/>
  <c r="CY1179" i="64"/>
  <c r="CZ1179" i="64"/>
  <c r="DA1179" i="64"/>
  <c r="DB1179" i="64"/>
  <c r="DC1179" i="64"/>
  <c r="DD1179" i="64"/>
  <c r="DE1179" i="64"/>
  <c r="DF1179" i="64"/>
  <c r="DG1179" i="64"/>
  <c r="DH1179" i="64"/>
  <c r="DI1179" i="64"/>
  <c r="DJ1179" i="64"/>
  <c r="DK1179" i="64"/>
  <c r="CO1181" i="64"/>
  <c r="CP1181" i="64"/>
  <c r="CQ1181" i="64"/>
  <c r="CR1181" i="64"/>
  <c r="CS1181" i="64"/>
  <c r="CT1181" i="64"/>
  <c r="CU1181" i="64"/>
  <c r="CV1181" i="64"/>
  <c r="CW1181" i="64"/>
  <c r="CX1181" i="64"/>
  <c r="CY1181" i="64"/>
  <c r="CZ1181" i="64"/>
  <c r="DA1181" i="64"/>
  <c r="DB1181" i="64"/>
  <c r="DC1181" i="64"/>
  <c r="DD1181" i="64"/>
  <c r="DE1181" i="64"/>
  <c r="DF1181" i="64"/>
  <c r="DG1181" i="64"/>
  <c r="DH1181" i="64"/>
  <c r="DI1181" i="64"/>
  <c r="DJ1181" i="64"/>
  <c r="DK1181" i="64"/>
  <c r="CO1215" i="64"/>
  <c r="CP1215" i="64"/>
  <c r="CQ1215" i="64"/>
  <c r="CR1215" i="64"/>
  <c r="CS1215" i="64"/>
  <c r="CT1215" i="64"/>
  <c r="CU1215" i="64"/>
  <c r="CV1215" i="64"/>
  <c r="CW1215" i="64"/>
  <c r="CX1215" i="64"/>
  <c r="CY1215" i="64"/>
  <c r="CZ1215" i="64"/>
  <c r="DA1215" i="64"/>
  <c r="DB1215" i="64"/>
  <c r="DC1215" i="64"/>
  <c r="DD1215" i="64"/>
  <c r="DE1215" i="64"/>
  <c r="DF1215" i="64"/>
  <c r="DG1215" i="64"/>
  <c r="DH1215" i="64"/>
  <c r="DI1215" i="64"/>
  <c r="DJ1215" i="64"/>
  <c r="DK1215" i="64"/>
  <c r="CO1217" i="64"/>
  <c r="CP1217" i="64"/>
  <c r="CQ1217" i="64"/>
  <c r="CR1217" i="64"/>
  <c r="CS1217" i="64"/>
  <c r="CT1217" i="64"/>
  <c r="CU1217" i="64"/>
  <c r="CV1217" i="64"/>
  <c r="CW1217" i="64"/>
  <c r="CX1217" i="64"/>
  <c r="CY1217" i="64"/>
  <c r="CZ1217" i="64"/>
  <c r="DA1217" i="64"/>
  <c r="DB1217" i="64"/>
  <c r="DC1217" i="64"/>
  <c r="DD1217" i="64"/>
  <c r="DE1217" i="64"/>
  <c r="DF1217" i="64"/>
  <c r="DG1217" i="64"/>
  <c r="DH1217" i="64"/>
  <c r="DI1217" i="64"/>
  <c r="DJ1217" i="64"/>
  <c r="DK1217" i="64"/>
  <c r="CO1633" i="64"/>
  <c r="CP1633" i="64"/>
  <c r="CQ1633" i="64"/>
  <c r="CR1633" i="64"/>
  <c r="CS1633" i="64"/>
  <c r="CT1633" i="64"/>
  <c r="CU1633" i="64"/>
  <c r="CV1633" i="64"/>
  <c r="CW1633" i="64"/>
  <c r="CX1633" i="64"/>
  <c r="CY1633" i="64"/>
  <c r="CZ1633" i="64"/>
  <c r="DA1633" i="64"/>
  <c r="DB1633" i="64"/>
  <c r="DC1633" i="64"/>
  <c r="DD1633" i="64"/>
  <c r="DE1633" i="64"/>
  <c r="DF1633" i="64"/>
  <c r="DG1633" i="64"/>
  <c r="DH1633" i="64"/>
  <c r="DI1633" i="64"/>
  <c r="DJ1633" i="64"/>
  <c r="DK1633" i="64"/>
  <c r="CO1635" i="64"/>
  <c r="CP1635" i="64"/>
  <c r="CQ1635" i="64"/>
  <c r="CR1635" i="64"/>
  <c r="CS1635" i="64"/>
  <c r="CT1635" i="64"/>
  <c r="CU1635" i="64"/>
  <c r="CV1635" i="64"/>
  <c r="CW1635" i="64"/>
  <c r="CX1635" i="64"/>
  <c r="CY1635" i="64"/>
  <c r="CZ1635" i="64"/>
  <c r="DA1635" i="64"/>
  <c r="DB1635" i="64"/>
  <c r="DC1635" i="64"/>
  <c r="DD1635" i="64"/>
  <c r="DE1635" i="64"/>
  <c r="DF1635" i="64"/>
  <c r="DG1635" i="64"/>
  <c r="DH1635" i="64"/>
  <c r="DI1635" i="64"/>
  <c r="DJ1635" i="64"/>
  <c r="DK1635" i="64"/>
  <c r="CO1665" i="64"/>
  <c r="CP1665" i="64"/>
  <c r="CQ1665" i="64"/>
  <c r="CR1665" i="64"/>
  <c r="CS1665" i="64"/>
  <c r="CT1665" i="64"/>
  <c r="CU1665" i="64"/>
  <c r="CV1665" i="64"/>
  <c r="CW1665" i="64"/>
  <c r="CX1665" i="64"/>
  <c r="CY1665" i="64"/>
  <c r="CZ1665" i="64"/>
  <c r="DA1665" i="64"/>
  <c r="DB1665" i="64"/>
  <c r="DC1665" i="64"/>
  <c r="DD1665" i="64"/>
  <c r="DE1665" i="64"/>
  <c r="DF1665" i="64"/>
  <c r="DG1665" i="64"/>
  <c r="DH1665" i="64"/>
  <c r="DI1665" i="64"/>
  <c r="DJ1665" i="64"/>
  <c r="DK1665" i="64"/>
  <c r="CO1667" i="64"/>
  <c r="CP1667" i="64"/>
  <c r="CQ1667" i="64"/>
  <c r="CR1667" i="64"/>
  <c r="CS1667" i="64"/>
  <c r="CT1667" i="64"/>
  <c r="CU1667" i="64"/>
  <c r="CV1667" i="64"/>
  <c r="CW1667" i="64"/>
  <c r="CX1667" i="64"/>
  <c r="CY1667" i="64"/>
  <c r="CZ1667" i="64"/>
  <c r="DA1667" i="64"/>
  <c r="DB1667" i="64"/>
  <c r="DC1667" i="64"/>
  <c r="DD1667" i="64"/>
  <c r="DE1667" i="64"/>
  <c r="DF1667" i="64"/>
  <c r="DG1667" i="64"/>
  <c r="DH1667" i="64"/>
  <c r="DI1667" i="64"/>
  <c r="DJ1667" i="64"/>
  <c r="DK1667" i="64"/>
  <c r="CO1687" i="64"/>
  <c r="CO1697" i="64"/>
  <c r="CP1697" i="64"/>
  <c r="CQ1697" i="64"/>
  <c r="CR1697" i="64"/>
  <c r="CS1697" i="64"/>
  <c r="CT1697" i="64"/>
  <c r="CU1697" i="64"/>
  <c r="CV1697" i="64"/>
  <c r="CW1697" i="64"/>
  <c r="CX1697" i="64"/>
  <c r="CY1697" i="64"/>
  <c r="CZ1697" i="64"/>
  <c r="DA1697" i="64"/>
  <c r="DB1697" i="64"/>
  <c r="DC1697" i="64"/>
  <c r="DD1697" i="64"/>
  <c r="DE1697" i="64"/>
  <c r="DF1697" i="64"/>
  <c r="DG1697" i="64"/>
  <c r="DH1697" i="64"/>
  <c r="DI1697" i="64"/>
  <c r="DJ1697" i="64"/>
  <c r="DK1697" i="64"/>
  <c r="CO1699" i="64"/>
  <c r="CP1699" i="64"/>
  <c r="CQ1699" i="64"/>
  <c r="CR1699" i="64"/>
  <c r="CS1699" i="64"/>
  <c r="CT1699" i="64"/>
  <c r="CU1699" i="64"/>
  <c r="CV1699" i="64"/>
  <c r="CW1699" i="64"/>
  <c r="CX1699" i="64"/>
  <c r="CY1699" i="64"/>
  <c r="CZ1699" i="64"/>
  <c r="DA1699" i="64"/>
  <c r="DB1699" i="64"/>
  <c r="DC1699" i="64"/>
  <c r="DD1699" i="64"/>
  <c r="DE1699" i="64"/>
  <c r="DF1699" i="64"/>
  <c r="DG1699" i="64"/>
  <c r="DH1699" i="64"/>
  <c r="DI1699" i="64"/>
  <c r="DJ1699" i="64"/>
  <c r="DK1699" i="64"/>
  <c r="CO1248" i="64"/>
  <c r="CP1248" i="64"/>
  <c r="CQ1248" i="64"/>
  <c r="CR1248" i="64"/>
  <c r="CS1248" i="64"/>
  <c r="CT1248" i="64"/>
  <c r="CU1248" i="64"/>
  <c r="CV1248" i="64"/>
  <c r="CW1248" i="64"/>
  <c r="CX1248" i="64"/>
  <c r="CY1248" i="64"/>
  <c r="CZ1248" i="64"/>
  <c r="DA1248" i="64"/>
  <c r="DB1248" i="64"/>
  <c r="DC1248" i="64"/>
  <c r="DD1248" i="64"/>
  <c r="DE1248" i="64"/>
  <c r="DF1248" i="64"/>
  <c r="DG1248" i="64"/>
  <c r="DH1248" i="64"/>
  <c r="DI1248" i="64"/>
  <c r="DJ1248" i="64"/>
  <c r="DK1248" i="64"/>
  <c r="CO1259" i="64"/>
  <c r="CP1259" i="64"/>
  <c r="CQ1259" i="64"/>
  <c r="CR1259" i="64"/>
  <c r="CS1259" i="64"/>
  <c r="CT1259" i="64"/>
  <c r="CU1259" i="64"/>
  <c r="CV1259" i="64"/>
  <c r="CW1259" i="64"/>
  <c r="CX1259" i="64"/>
  <c r="CY1259" i="64"/>
  <c r="CZ1259" i="64"/>
  <c r="DA1259" i="64"/>
  <c r="DB1259" i="64"/>
  <c r="DC1259" i="64"/>
  <c r="DD1259" i="64"/>
  <c r="DE1259" i="64"/>
  <c r="DF1259" i="64"/>
  <c r="DG1259" i="64"/>
  <c r="DH1259" i="64"/>
  <c r="DI1259" i="64"/>
  <c r="DJ1259" i="64"/>
  <c r="DK1259" i="64"/>
  <c r="CO1261" i="64"/>
  <c r="CP1261" i="64"/>
  <c r="CQ1261" i="64"/>
  <c r="CR1261" i="64"/>
  <c r="CS1261" i="64"/>
  <c r="CT1261" i="64"/>
  <c r="CU1261" i="64"/>
  <c r="CV1261" i="64"/>
  <c r="CW1261" i="64"/>
  <c r="CX1261" i="64"/>
  <c r="CY1261" i="64"/>
  <c r="CZ1261" i="64"/>
  <c r="DA1261" i="64"/>
  <c r="DB1261" i="64"/>
  <c r="DC1261" i="64"/>
  <c r="DD1261" i="64"/>
  <c r="DE1261" i="64"/>
  <c r="DF1261" i="64"/>
  <c r="DG1261" i="64"/>
  <c r="DH1261" i="64"/>
  <c r="DI1261" i="64"/>
  <c r="DJ1261" i="64"/>
  <c r="DK1261" i="64"/>
  <c r="CO1303" i="64"/>
  <c r="CP1303" i="64"/>
  <c r="CQ1303" i="64"/>
  <c r="CR1303" i="64"/>
  <c r="CS1303" i="64"/>
  <c r="CT1303" i="64"/>
  <c r="CU1303" i="64"/>
  <c r="CV1303" i="64"/>
  <c r="CW1303" i="64"/>
  <c r="CX1303" i="64"/>
  <c r="CY1303" i="64"/>
  <c r="CZ1303" i="64"/>
  <c r="DA1303" i="64"/>
  <c r="DB1303" i="64"/>
  <c r="DC1303" i="64"/>
  <c r="DD1303" i="64"/>
  <c r="DE1303" i="64"/>
  <c r="DF1303" i="64"/>
  <c r="DG1303" i="64"/>
  <c r="DH1303" i="64"/>
  <c r="DI1303" i="64"/>
  <c r="DJ1303" i="64"/>
  <c r="DK1303" i="64"/>
  <c r="CO1305" i="64"/>
  <c r="CP1305" i="64"/>
  <c r="CQ1305" i="64"/>
  <c r="CR1305" i="64"/>
  <c r="CS1305" i="64"/>
  <c r="CT1305" i="64"/>
  <c r="CU1305" i="64"/>
  <c r="CV1305" i="64"/>
  <c r="CW1305" i="64"/>
  <c r="CX1305" i="64"/>
  <c r="CY1305" i="64"/>
  <c r="CZ1305" i="64"/>
  <c r="DA1305" i="64"/>
  <c r="DB1305" i="64"/>
  <c r="DC1305" i="64"/>
  <c r="DD1305" i="64"/>
  <c r="DE1305" i="64"/>
  <c r="DF1305" i="64"/>
  <c r="DG1305" i="64"/>
  <c r="DH1305" i="64"/>
  <c r="DI1305" i="64"/>
  <c r="DJ1305" i="64"/>
  <c r="DK1305" i="64"/>
  <c r="CO2262" i="64"/>
  <c r="CP2262" i="64"/>
  <c r="CQ2262" i="64"/>
  <c r="CR2262" i="64"/>
  <c r="CS2262" i="64"/>
  <c r="CT2262" i="64"/>
  <c r="CU2262" i="64"/>
  <c r="CV2262" i="64"/>
  <c r="CW2262" i="64"/>
  <c r="CX2262" i="64"/>
  <c r="CY2262" i="64"/>
  <c r="CZ2262" i="64"/>
  <c r="DA2262" i="64"/>
  <c r="DB2262" i="64"/>
  <c r="DC2262" i="64"/>
  <c r="DD2262" i="64"/>
  <c r="DE2262" i="64"/>
  <c r="DF2262" i="64"/>
  <c r="DG2262" i="64"/>
  <c r="DH2262" i="64"/>
  <c r="DI2262" i="64"/>
  <c r="DJ2262" i="64"/>
  <c r="DK2262" i="64"/>
  <c r="CO2264" i="64"/>
  <c r="CP2264" i="64"/>
  <c r="CQ2264" i="64"/>
  <c r="CR2264" i="64"/>
  <c r="CS2264" i="64"/>
  <c r="CT2264" i="64"/>
  <c r="CU2264" i="64"/>
  <c r="CV2264" i="64"/>
  <c r="CW2264" i="64"/>
  <c r="CX2264" i="64"/>
  <c r="CY2264" i="64"/>
  <c r="CZ2264" i="64"/>
  <c r="DA2264" i="64"/>
  <c r="DB2264" i="64"/>
  <c r="DC2264" i="64"/>
  <c r="DD2264" i="64"/>
  <c r="DE2264" i="64"/>
  <c r="DF2264" i="64"/>
  <c r="DG2264" i="64"/>
  <c r="DH2264" i="64"/>
  <c r="DI2264" i="64"/>
  <c r="DJ2264" i="64"/>
  <c r="DK2264" i="64"/>
  <c r="CO1532" i="64"/>
  <c r="CP1532" i="64"/>
  <c r="CQ1532" i="64"/>
  <c r="CR1532" i="64"/>
  <c r="CS1532" i="64"/>
  <c r="CT1532" i="64"/>
  <c r="CU1532" i="64"/>
  <c r="CV1532" i="64"/>
  <c r="CW1532" i="64"/>
  <c r="CX1532" i="64"/>
  <c r="CY1532" i="64"/>
  <c r="CZ1532" i="64"/>
  <c r="DA1532" i="64"/>
  <c r="DB1532" i="64"/>
  <c r="DC1532" i="64"/>
  <c r="DD1532" i="64"/>
  <c r="DE1532" i="64"/>
  <c r="DF1532" i="64"/>
  <c r="DG1532" i="64"/>
  <c r="DH1532" i="64"/>
  <c r="DI1532" i="64"/>
  <c r="DJ1532" i="64"/>
  <c r="DK1532" i="64"/>
  <c r="CO1534" i="64"/>
  <c r="CP1534" i="64"/>
  <c r="CQ1534" i="64"/>
  <c r="CR1534" i="64"/>
  <c r="CS1534" i="64"/>
  <c r="CT1534" i="64"/>
  <c r="CU1534" i="64"/>
  <c r="CV1534" i="64"/>
  <c r="CW1534" i="64"/>
  <c r="CX1534" i="64"/>
  <c r="CY1534" i="64"/>
  <c r="CZ1534" i="64"/>
  <c r="DA1534" i="64"/>
  <c r="DB1534" i="64"/>
  <c r="DC1534" i="64"/>
  <c r="DD1534" i="64"/>
  <c r="DE1534" i="64"/>
  <c r="DF1534" i="64"/>
  <c r="DG1534" i="64"/>
  <c r="DH1534" i="64"/>
  <c r="DI1534" i="64"/>
  <c r="DJ1534" i="64"/>
  <c r="DK1534" i="64"/>
  <c r="CO1326" i="64"/>
  <c r="CP1326" i="64"/>
  <c r="CQ1326" i="64"/>
  <c r="CR1326" i="64"/>
  <c r="CS1326" i="64"/>
  <c r="CT1326" i="64"/>
  <c r="CU1326" i="64"/>
  <c r="CV1326" i="64"/>
  <c r="CW1326" i="64"/>
  <c r="CX1326" i="64"/>
  <c r="CY1326" i="64"/>
  <c r="CZ1326" i="64"/>
  <c r="DA1326" i="64"/>
  <c r="DB1326" i="64"/>
  <c r="DC1326" i="64"/>
  <c r="DD1326" i="64"/>
  <c r="DE1326" i="64"/>
  <c r="DF1326" i="64"/>
  <c r="DG1326" i="64"/>
  <c r="DH1326" i="64"/>
  <c r="DI1326" i="64"/>
  <c r="DJ1326" i="64"/>
  <c r="DK1326" i="64"/>
  <c r="CO1358" i="64"/>
  <c r="CP1358" i="64"/>
  <c r="CQ1358" i="64"/>
  <c r="CR1358" i="64"/>
  <c r="CS1358" i="64"/>
  <c r="CT1358" i="64"/>
  <c r="CU1358" i="64"/>
  <c r="CV1358" i="64"/>
  <c r="CW1358" i="64"/>
  <c r="CX1358" i="64"/>
  <c r="CY1358" i="64"/>
  <c r="CZ1358" i="64"/>
  <c r="DA1358" i="64"/>
  <c r="DB1358" i="64"/>
  <c r="DC1358" i="64"/>
  <c r="DD1358" i="64"/>
  <c r="DE1358" i="64"/>
  <c r="DF1358" i="64"/>
  <c r="DG1358" i="64"/>
  <c r="DH1358" i="64"/>
  <c r="DI1358" i="64"/>
  <c r="DJ1358" i="64"/>
  <c r="DK1358" i="64"/>
  <c r="CO1360" i="64"/>
  <c r="CP1360" i="64"/>
  <c r="CQ1360" i="64"/>
  <c r="CR1360" i="64"/>
  <c r="CS1360" i="64"/>
  <c r="CT1360" i="64"/>
  <c r="CU1360" i="64"/>
  <c r="CV1360" i="64"/>
  <c r="CW1360" i="64"/>
  <c r="CX1360" i="64"/>
  <c r="CY1360" i="64"/>
  <c r="CZ1360" i="64"/>
  <c r="DA1360" i="64"/>
  <c r="DB1360" i="64"/>
  <c r="DC1360" i="64"/>
  <c r="DD1360" i="64"/>
  <c r="DE1360" i="64"/>
  <c r="DF1360" i="64"/>
  <c r="DG1360" i="64"/>
  <c r="DH1360" i="64"/>
  <c r="DI1360" i="64"/>
  <c r="DJ1360" i="64"/>
  <c r="DK1360" i="64"/>
  <c r="CO1361" i="64"/>
  <c r="CP1361" i="64"/>
  <c r="CQ1361" i="64"/>
  <c r="CR1361" i="64"/>
  <c r="CS1361" i="64"/>
  <c r="CT1361" i="64"/>
  <c r="CU1361" i="64"/>
  <c r="CV1361" i="64"/>
  <c r="CW1361" i="64"/>
  <c r="CX1361" i="64"/>
  <c r="CY1361" i="64"/>
  <c r="CZ1361" i="64"/>
  <c r="DA1361" i="64"/>
  <c r="DB1361" i="64"/>
  <c r="DC1361" i="64"/>
  <c r="DD1361" i="64"/>
  <c r="DE1361" i="64"/>
  <c r="DF1361" i="64"/>
  <c r="DG1361" i="64"/>
  <c r="DH1361" i="64"/>
  <c r="DI1361" i="64"/>
  <c r="DJ1361" i="64"/>
  <c r="DK1361" i="64"/>
  <c r="CO1381" i="64"/>
  <c r="CP1381" i="64"/>
  <c r="CQ1381" i="64"/>
  <c r="CR1381" i="64"/>
  <c r="CS1381" i="64"/>
  <c r="CT1381" i="64"/>
  <c r="CU1381" i="64"/>
  <c r="CV1381" i="64"/>
  <c r="CW1381" i="64"/>
  <c r="CX1381" i="64"/>
  <c r="CY1381" i="64"/>
  <c r="CZ1381" i="64"/>
  <c r="DA1381" i="64"/>
  <c r="DB1381" i="64"/>
  <c r="DC1381" i="64"/>
  <c r="DD1381" i="64"/>
  <c r="DE1381" i="64"/>
  <c r="DF1381" i="64"/>
  <c r="DG1381" i="64"/>
  <c r="DH1381" i="64"/>
  <c r="DI1381" i="64"/>
  <c r="DJ1381" i="64"/>
  <c r="DK1381" i="64"/>
  <c r="CO1383" i="64"/>
  <c r="CP1383" i="64"/>
  <c r="CQ1383" i="64"/>
  <c r="CR1383" i="64"/>
  <c r="CS1383" i="64"/>
  <c r="CT1383" i="64"/>
  <c r="CU1383" i="64"/>
  <c r="CV1383" i="64"/>
  <c r="CW1383" i="64"/>
  <c r="CX1383" i="64"/>
  <c r="CY1383" i="64"/>
  <c r="CZ1383" i="64"/>
  <c r="DA1383" i="64"/>
  <c r="DB1383" i="64"/>
  <c r="DC1383" i="64"/>
  <c r="DD1383" i="64"/>
  <c r="DE1383" i="64"/>
  <c r="DF1383" i="64"/>
  <c r="DG1383" i="64"/>
  <c r="DH1383" i="64"/>
  <c r="DI1383" i="64"/>
  <c r="DJ1383" i="64"/>
  <c r="DK1383"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15" i="64"/>
  <c r="CP1415" i="64"/>
  <c r="CQ1415" i="64"/>
  <c r="CR1415" i="64"/>
  <c r="CS1415" i="64"/>
  <c r="CT1415" i="64"/>
  <c r="CU1415" i="64"/>
  <c r="CV1415" i="64"/>
  <c r="CW1415" i="64"/>
  <c r="CX1415" i="64"/>
  <c r="CY1415" i="64"/>
  <c r="CZ1415" i="64"/>
  <c r="DA1415" i="64"/>
  <c r="DB1415" i="64"/>
  <c r="DC1415" i="64"/>
  <c r="DD1415" i="64"/>
  <c r="DE1415" i="64"/>
  <c r="DF1415" i="64"/>
  <c r="DG1415" i="64"/>
  <c r="DH1415" i="64"/>
  <c r="DI1415" i="64"/>
  <c r="DJ1415" i="64"/>
  <c r="DK1415" i="64"/>
  <c r="CO1462" i="64"/>
  <c r="CP1462" i="64"/>
  <c r="CQ1462" i="64"/>
  <c r="CR1462" i="64"/>
  <c r="CS1462" i="64"/>
  <c r="CT1462" i="64"/>
  <c r="CU1462" i="64"/>
  <c r="CV1462" i="64"/>
  <c r="CW1462" i="64"/>
  <c r="CX1462" i="64"/>
  <c r="CY1462" i="64"/>
  <c r="CZ1462" i="64"/>
  <c r="DA1462" i="64"/>
  <c r="DB1462" i="64"/>
  <c r="DC1462" i="64"/>
  <c r="DD1462" i="64"/>
  <c r="DE1462" i="64"/>
  <c r="DF1462" i="64"/>
  <c r="DG1462" i="64"/>
  <c r="DH1462" i="64"/>
  <c r="DI1462" i="64"/>
  <c r="DJ1462" i="64"/>
  <c r="DK1462" i="64"/>
  <c r="CO1463" i="64"/>
  <c r="CP1463" i="64"/>
  <c r="CQ1463" i="64"/>
  <c r="CR1463" i="64"/>
  <c r="CS1463" i="64"/>
  <c r="CT1463" i="64"/>
  <c r="CU1463" i="64"/>
  <c r="CV1463" i="64"/>
  <c r="CW1463" i="64"/>
  <c r="CX1463" i="64"/>
  <c r="CY1463" i="64"/>
  <c r="CZ1463" i="64"/>
  <c r="DA1463" i="64"/>
  <c r="DB1463" i="64"/>
  <c r="DC1463" i="64"/>
  <c r="DD1463" i="64"/>
  <c r="DE1463" i="64"/>
  <c r="DF1463" i="64"/>
  <c r="DG1463" i="64"/>
  <c r="DH1463" i="64"/>
  <c r="DI1463" i="64"/>
  <c r="DJ1463" i="64"/>
  <c r="DK1463"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97" i="64"/>
  <c r="U1697" i="64"/>
  <c r="V1697" i="64"/>
  <c r="W1697" i="64"/>
  <c r="X1697" i="64"/>
  <c r="Y1697" i="64"/>
  <c r="Z1697" i="64"/>
  <c r="AA1697" i="64"/>
  <c r="AB1697" i="64"/>
  <c r="AC1697" i="64"/>
  <c r="AD1697" i="64"/>
  <c r="AE1697" i="64"/>
  <c r="AF1697" i="64"/>
  <c r="AG1697" i="64"/>
  <c r="AH1697" i="64"/>
  <c r="AI1697" i="64"/>
  <c r="AJ1697" i="64"/>
  <c r="AK1697" i="64"/>
  <c r="AL1697" i="64"/>
  <c r="AM1697" i="64"/>
  <c r="AN1697" i="64"/>
  <c r="AO1697" i="64"/>
  <c r="AP1697" i="64"/>
  <c r="AQ1697" i="64"/>
  <c r="AR1697" i="64"/>
  <c r="AS1697" i="64"/>
  <c r="AT1697" i="64"/>
  <c r="AU1697" i="64"/>
  <c r="AV1697" i="64"/>
  <c r="AW1697" i="64"/>
  <c r="AX1697" i="64"/>
  <c r="AY1697" i="64"/>
  <c r="AZ1697" i="64"/>
  <c r="BA1697" i="64"/>
  <c r="BB1697" i="64"/>
  <c r="BC1697" i="64"/>
  <c r="BD1697" i="64"/>
  <c r="BE1697" i="64"/>
  <c r="BF1697" i="64"/>
  <c r="BG1697" i="64"/>
  <c r="BH1697" i="64"/>
  <c r="BI1697" i="64"/>
  <c r="BJ1697" i="64"/>
  <c r="BK1697" i="64"/>
  <c r="BL1697" i="64"/>
  <c r="BM1697" i="64"/>
  <c r="BN1697" i="64"/>
  <c r="BO1697" i="64"/>
  <c r="BP1697" i="64"/>
  <c r="BQ1697" i="64"/>
  <c r="BR1697" i="64"/>
  <c r="BS1697" i="64"/>
  <c r="BT1697" i="64"/>
  <c r="BU1697" i="64"/>
  <c r="BV1697" i="64"/>
  <c r="BW1697" i="64"/>
  <c r="BX1697" i="64"/>
  <c r="BY1697" i="64"/>
  <c r="BZ1697" i="64"/>
  <c r="CA1697" i="64"/>
  <c r="CB1697" i="64"/>
  <c r="CC1697" i="64"/>
  <c r="CD1697" i="64"/>
  <c r="CE1697" i="64"/>
  <c r="CF1697" i="64"/>
  <c r="CG1697" i="64"/>
  <c r="CH1697" i="64"/>
  <c r="CI1697" i="64"/>
  <c r="CJ1697" i="64"/>
  <c r="CK1697" i="64"/>
  <c r="CL1697" i="64"/>
  <c r="T1699" i="64"/>
  <c r="U1699" i="64"/>
  <c r="V1699" i="64"/>
  <c r="W1699" i="64"/>
  <c r="X1699" i="64"/>
  <c r="Y1699" i="64"/>
  <c r="Z1699" i="64"/>
  <c r="AA1699" i="64"/>
  <c r="AB1699" i="64"/>
  <c r="AC1699" i="64"/>
  <c r="AD1699" i="64"/>
  <c r="AE1699" i="64"/>
  <c r="AF1699" i="64"/>
  <c r="AG1699" i="64"/>
  <c r="AH1699" i="64"/>
  <c r="AI1699" i="64"/>
  <c r="AJ1699" i="64"/>
  <c r="AK1699" i="64"/>
  <c r="AL1699" i="64"/>
  <c r="AM1699" i="64"/>
  <c r="AN1699" i="64"/>
  <c r="AO1699" i="64"/>
  <c r="AP1699" i="64"/>
  <c r="AQ1699" i="64"/>
  <c r="AR1699" i="64"/>
  <c r="AS1699" i="64"/>
  <c r="AT1699" i="64"/>
  <c r="AU1699" i="64"/>
  <c r="AV1699" i="64"/>
  <c r="AW1699" i="64"/>
  <c r="AX1699" i="64"/>
  <c r="AY1699" i="64"/>
  <c r="AZ1699" i="64"/>
  <c r="BA1699" i="64"/>
  <c r="BB1699" i="64"/>
  <c r="BC1699" i="64"/>
  <c r="BD1699" i="64"/>
  <c r="BE1699" i="64"/>
  <c r="BF1699" i="64"/>
  <c r="BG1699" i="64"/>
  <c r="BH1699" i="64"/>
  <c r="BI1699" i="64"/>
  <c r="BJ1699" i="64"/>
  <c r="BK1699" i="64"/>
  <c r="BL1699" i="64"/>
  <c r="BM1699" i="64"/>
  <c r="BN1699" i="64"/>
  <c r="BO1699" i="64"/>
  <c r="BP1699" i="64"/>
  <c r="BQ1699" i="64"/>
  <c r="BR1699" i="64"/>
  <c r="BS1699" i="64"/>
  <c r="BT1699" i="64"/>
  <c r="BU1699" i="64"/>
  <c r="BV1699" i="64"/>
  <c r="BW1699" i="64"/>
  <c r="BX1699" i="64"/>
  <c r="BY1699" i="64"/>
  <c r="BZ1699" i="64"/>
  <c r="CA1699" i="64"/>
  <c r="CB1699" i="64"/>
  <c r="CC1699" i="64"/>
  <c r="CD1699" i="64"/>
  <c r="CE1699" i="64"/>
  <c r="CF1699" i="64"/>
  <c r="CG1699" i="64"/>
  <c r="CH1699" i="64"/>
  <c r="CI1699" i="64"/>
  <c r="CJ1699" i="64"/>
  <c r="CK1699" i="64"/>
  <c r="CL1699" i="64"/>
  <c r="E44" i="64"/>
  <c r="E45" i="64"/>
  <c r="E46" i="64"/>
  <c r="E47" i="64"/>
  <c r="E48" i="64"/>
  <c r="G93" i="64"/>
  <c r="CL2216" i="64"/>
  <c r="CK2216" i="64"/>
  <c r="CJ2216" i="64"/>
  <c r="CI2216" i="64"/>
  <c r="CH2216" i="64"/>
  <c r="CG2216" i="64"/>
  <c r="CF2216" i="64"/>
  <c r="CE2216" i="64"/>
  <c r="CD2216" i="64"/>
  <c r="CC2216" i="64"/>
  <c r="CB2216" i="64"/>
  <c r="CA2216" i="64"/>
  <c r="BZ2216" i="64"/>
  <c r="BY2216" i="64"/>
  <c r="BX2216" i="64"/>
  <c r="BW2216" i="64"/>
  <c r="BV2216" i="64"/>
  <c r="BU2216" i="64"/>
  <c r="BT2216" i="64"/>
  <c r="BS2216" i="64"/>
  <c r="BR2216" i="64"/>
  <c r="BQ2216" i="64"/>
  <c r="BP2216" i="64"/>
  <c r="BO2216" i="64"/>
  <c r="BN2216" i="64"/>
  <c r="BM2216" i="64"/>
  <c r="BL2216" i="64"/>
  <c r="BK2216" i="64"/>
  <c r="BJ2216" i="64"/>
  <c r="BI2216" i="64"/>
  <c r="BH2216" i="64"/>
  <c r="BG2216" i="64"/>
  <c r="BF2216" i="64"/>
  <c r="BE2216" i="64"/>
  <c r="BD2216" i="64"/>
  <c r="BC2216" i="64"/>
  <c r="BB2216" i="64"/>
  <c r="BA2216" i="64"/>
  <c r="AZ2216" i="64"/>
  <c r="AY2216" i="64"/>
  <c r="AX2216" i="64"/>
  <c r="AW2216" i="64"/>
  <c r="AV2216" i="64"/>
  <c r="AU2216" i="64"/>
  <c r="AT2216" i="64"/>
  <c r="AS2216" i="64"/>
  <c r="AR2216" i="64"/>
  <c r="AQ2216" i="64"/>
  <c r="AP2216" i="64"/>
  <c r="AO2216" i="64"/>
  <c r="AN2216" i="64"/>
  <c r="AM2216" i="64"/>
  <c r="AL2216" i="64"/>
  <c r="AK2216" i="64"/>
  <c r="AJ2216" i="64"/>
  <c r="AI2216" i="64"/>
  <c r="AH2216" i="64"/>
  <c r="AG2216" i="64"/>
  <c r="AF2216" i="64"/>
  <c r="AE2216" i="64"/>
  <c r="AD2216" i="64"/>
  <c r="AC2216" i="64"/>
  <c r="AB2216" i="64"/>
  <c r="AA2216" i="64"/>
  <c r="Z2216" i="64"/>
  <c r="Y2216" i="64"/>
  <c r="X2216" i="64"/>
  <c r="W2216" i="64"/>
  <c r="V2216" i="64"/>
  <c r="U2216" i="64"/>
  <c r="T2216" i="64"/>
  <c r="S2216" i="64"/>
  <c r="CL2215" i="64"/>
  <c r="CK2215" i="64"/>
  <c r="CJ2215" i="64"/>
  <c r="CI2215" i="64"/>
  <c r="CH2215" i="64"/>
  <c r="CG2215" i="64"/>
  <c r="CF2215" i="64"/>
  <c r="CE2215" i="64"/>
  <c r="CD2215" i="64"/>
  <c r="CC2215" i="64"/>
  <c r="CB2215" i="64"/>
  <c r="CA2215" i="64"/>
  <c r="BZ2215" i="64"/>
  <c r="BY2215" i="64"/>
  <c r="BX2215" i="64"/>
  <c r="BW2215" i="64"/>
  <c r="BV2215" i="64"/>
  <c r="BU2215" i="64"/>
  <c r="BT2215" i="64"/>
  <c r="BS2215" i="64"/>
  <c r="BR2215" i="64"/>
  <c r="BQ2215" i="64"/>
  <c r="BP2215" i="64"/>
  <c r="BO2215" i="64"/>
  <c r="BN2215" i="64"/>
  <c r="BM2215" i="64"/>
  <c r="BL2215" i="64"/>
  <c r="BK2215" i="64"/>
  <c r="BJ2215" i="64"/>
  <c r="BI2215" i="64"/>
  <c r="BH2215" i="64"/>
  <c r="BG2215" i="64"/>
  <c r="BF2215" i="64"/>
  <c r="BE2215" i="64"/>
  <c r="BD2215" i="64"/>
  <c r="BC2215" i="64"/>
  <c r="BB2215" i="64"/>
  <c r="BA2215" i="64"/>
  <c r="AZ2215" i="64"/>
  <c r="AY2215" i="64"/>
  <c r="AX2215" i="64"/>
  <c r="AW2215" i="64"/>
  <c r="AV2215" i="64"/>
  <c r="AU2215" i="64"/>
  <c r="AT2215" i="64"/>
  <c r="AS2215" i="64"/>
  <c r="AR2215" i="64"/>
  <c r="AQ2215" i="64"/>
  <c r="AP2215" i="64"/>
  <c r="AO2215" i="64"/>
  <c r="AN2215" i="64"/>
  <c r="AM2215" i="64"/>
  <c r="AL2215" i="64"/>
  <c r="AK2215" i="64"/>
  <c r="AJ2215" i="64"/>
  <c r="AI2215" i="64"/>
  <c r="AH2215" i="64"/>
  <c r="AG2215" i="64"/>
  <c r="AF2215" i="64"/>
  <c r="AE2215" i="64"/>
  <c r="AD2215" i="64"/>
  <c r="AC2215" i="64"/>
  <c r="AB2215" i="64"/>
  <c r="AA2215" i="64"/>
  <c r="Z2215" i="64"/>
  <c r="Y2215" i="64"/>
  <c r="X2215" i="64"/>
  <c r="W2215" i="64"/>
  <c r="V2215" i="64"/>
  <c r="U2215" i="64"/>
  <c r="T2215" i="64"/>
  <c r="S2215" i="64"/>
  <c r="T2189" i="64"/>
  <c r="U2189" i="64"/>
  <c r="V2189" i="64"/>
  <c r="W2189" i="64"/>
  <c r="X2189" i="64"/>
  <c r="Y2189" i="64"/>
  <c r="Z2189" i="64"/>
  <c r="AA2189" i="64"/>
  <c r="AB2189" i="64"/>
  <c r="AC2189" i="64"/>
  <c r="AD2189" i="64"/>
  <c r="AE2189" i="64"/>
  <c r="AF2189" i="64"/>
  <c r="AG2189" i="64"/>
  <c r="AH2189" i="64"/>
  <c r="AI2189" i="64"/>
  <c r="AJ2189" i="64"/>
  <c r="AK2189" i="64"/>
  <c r="AL2189" i="64"/>
  <c r="AM2189" i="64"/>
  <c r="AN2189" i="64"/>
  <c r="AO2189" i="64"/>
  <c r="AP2189" i="64"/>
  <c r="AQ2189" i="64"/>
  <c r="AR2189" i="64"/>
  <c r="AS2189" i="64"/>
  <c r="AT2189" i="64"/>
  <c r="AU2189" i="64"/>
  <c r="AV2189" i="64"/>
  <c r="AW2189" i="64"/>
  <c r="AX2189" i="64"/>
  <c r="AY2189" i="64"/>
  <c r="AZ2189" i="64"/>
  <c r="BA2189" i="64"/>
  <c r="BB2189" i="64"/>
  <c r="BC2189" i="64"/>
  <c r="BD2189" i="64"/>
  <c r="BE2189" i="64"/>
  <c r="BF2189" i="64"/>
  <c r="BG2189" i="64"/>
  <c r="BH2189" i="64"/>
  <c r="BI2189" i="64"/>
  <c r="BJ2189" i="64"/>
  <c r="BK2189" i="64"/>
  <c r="BL2189" i="64"/>
  <c r="BM2189" i="64"/>
  <c r="BN2189" i="64"/>
  <c r="BO2189" i="64"/>
  <c r="BP2189" i="64"/>
  <c r="BQ2189" i="64"/>
  <c r="BR2189" i="64"/>
  <c r="BS2189" i="64"/>
  <c r="BT2189" i="64"/>
  <c r="BU2189" i="64"/>
  <c r="BV2189" i="64"/>
  <c r="BW2189" i="64"/>
  <c r="BX2189" i="64"/>
  <c r="BY2189" i="64"/>
  <c r="BZ2189" i="64"/>
  <c r="CA2189" i="64"/>
  <c r="CB2189" i="64"/>
  <c r="CC2189" i="64"/>
  <c r="CD2189" i="64"/>
  <c r="CE2189" i="64"/>
  <c r="CF2189" i="64"/>
  <c r="CG2189" i="64"/>
  <c r="CH2189" i="64"/>
  <c r="CI2189" i="64"/>
  <c r="CJ2189" i="64"/>
  <c r="CK2189" i="64"/>
  <c r="CL2189" i="64"/>
  <c r="T2190" i="64"/>
  <c r="U2190" i="64"/>
  <c r="V2190" i="64"/>
  <c r="W2190" i="64"/>
  <c r="X2190" i="64"/>
  <c r="Y2190" i="64"/>
  <c r="Z2190" i="64"/>
  <c r="AA2190" i="64"/>
  <c r="AB2190" i="64"/>
  <c r="AC2190" i="64"/>
  <c r="AD2190" i="64"/>
  <c r="AE2190" i="64"/>
  <c r="AF2190" i="64"/>
  <c r="AG2190" i="64"/>
  <c r="AH2190" i="64"/>
  <c r="AI2190" i="64"/>
  <c r="AJ2190" i="64"/>
  <c r="AK2190" i="64"/>
  <c r="AL2190" i="64"/>
  <c r="AM2190" i="64"/>
  <c r="AN2190" i="64"/>
  <c r="AO2190" i="64"/>
  <c r="AP2190" i="64"/>
  <c r="AQ2190" i="64"/>
  <c r="AR2190" i="64"/>
  <c r="AS2190" i="64"/>
  <c r="AT2190" i="64"/>
  <c r="AU2190" i="64"/>
  <c r="AV2190" i="64"/>
  <c r="AW2190" i="64"/>
  <c r="AX2190" i="64"/>
  <c r="AY2190" i="64"/>
  <c r="AZ2190" i="64"/>
  <c r="BA2190" i="64"/>
  <c r="BB2190" i="64"/>
  <c r="BC2190" i="64"/>
  <c r="BD2190" i="64"/>
  <c r="BE2190" i="64"/>
  <c r="BF2190" i="64"/>
  <c r="BG2190" i="64"/>
  <c r="BH2190" i="64"/>
  <c r="BI2190" i="64"/>
  <c r="BJ2190" i="64"/>
  <c r="BK2190" i="64"/>
  <c r="BL2190" i="64"/>
  <c r="BM2190" i="64"/>
  <c r="BN2190" i="64"/>
  <c r="BO2190" i="64"/>
  <c r="BP2190" i="64"/>
  <c r="BQ2190" i="64"/>
  <c r="BR2190" i="64"/>
  <c r="BS2190" i="64"/>
  <c r="BT2190" i="64"/>
  <c r="BU2190" i="64"/>
  <c r="BV2190" i="64"/>
  <c r="BW2190" i="64"/>
  <c r="BX2190" i="64"/>
  <c r="BY2190" i="64"/>
  <c r="BZ2190" i="64"/>
  <c r="CA2190" i="64"/>
  <c r="CB2190" i="64"/>
  <c r="CC2190" i="64"/>
  <c r="CD2190" i="64"/>
  <c r="CE2190" i="64"/>
  <c r="CF2190" i="64"/>
  <c r="CG2190" i="64"/>
  <c r="CH2190" i="64"/>
  <c r="CI2190" i="64"/>
  <c r="CJ2190" i="64"/>
  <c r="CK2190" i="64"/>
  <c r="CL2190" i="64"/>
  <c r="S2190" i="64"/>
  <c r="G2188" i="64"/>
  <c r="G2214" i="64" s="1"/>
  <c r="G2240" i="64" s="1"/>
  <c r="S2189" i="64"/>
  <c r="G2185" i="64"/>
  <c r="G2211" i="64" s="1"/>
  <c r="G2237" i="64" s="1"/>
  <c r="G2182" i="64"/>
  <c r="G2208" i="64" s="1"/>
  <c r="G2234" i="64" s="1"/>
  <c r="G2183" i="64"/>
  <c r="G2209" i="64" s="1"/>
  <c r="G2235" i="64" s="1"/>
  <c r="G2184" i="64"/>
  <c r="G2210" i="64" s="1"/>
  <c r="G2236" i="64" s="1"/>
  <c r="G2187" i="64"/>
  <c r="G2213" i="64" s="1"/>
  <c r="G2239" i="64" s="1"/>
  <c r="G2181" i="64"/>
  <c r="G2207" i="64" s="1"/>
  <c r="G2233" i="64" s="1"/>
  <c r="T2164" i="64"/>
  <c r="U2164" i="64"/>
  <c r="V2164" i="64"/>
  <c r="W2164" i="64"/>
  <c r="X2164" i="64"/>
  <c r="Y2164" i="64"/>
  <c r="Z2164" i="64"/>
  <c r="AA2164" i="64"/>
  <c r="AB2164" i="64"/>
  <c r="AC2164" i="64"/>
  <c r="AD2164" i="64"/>
  <c r="AE2164" i="64"/>
  <c r="AF2164" i="64"/>
  <c r="AG2164" i="64"/>
  <c r="AH2164" i="64"/>
  <c r="AI2164" i="64"/>
  <c r="AJ2164" i="64"/>
  <c r="AK2164" i="64"/>
  <c r="AL2164" i="64"/>
  <c r="AM2164" i="64"/>
  <c r="AN2164" i="64"/>
  <c r="AO2164" i="64"/>
  <c r="AP2164" i="64"/>
  <c r="AQ2164" i="64"/>
  <c r="AR2164" i="64"/>
  <c r="AS2164" i="64"/>
  <c r="AT2164" i="64"/>
  <c r="AU2164" i="64"/>
  <c r="AV2164" i="64"/>
  <c r="AW2164" i="64"/>
  <c r="AX2164" i="64"/>
  <c r="AY2164" i="64"/>
  <c r="AZ2164" i="64"/>
  <c r="BA2164" i="64"/>
  <c r="BB2164" i="64"/>
  <c r="BC2164" i="64"/>
  <c r="BD2164" i="64"/>
  <c r="BE2164" i="64"/>
  <c r="BF2164" i="64"/>
  <c r="BG2164" i="64"/>
  <c r="BH2164" i="64"/>
  <c r="BI2164" i="64"/>
  <c r="BJ2164" i="64"/>
  <c r="BK2164" i="64"/>
  <c r="BL2164" i="64"/>
  <c r="BM2164" i="64"/>
  <c r="BN2164" i="64"/>
  <c r="BO2164" i="64"/>
  <c r="BP2164" i="64"/>
  <c r="BQ2164" i="64"/>
  <c r="BR2164" i="64"/>
  <c r="BS2164" i="64"/>
  <c r="BT2164" i="64"/>
  <c r="BU2164" i="64"/>
  <c r="BV2164" i="64"/>
  <c r="BW2164" i="64"/>
  <c r="BX2164" i="64"/>
  <c r="BY2164" i="64"/>
  <c r="BZ2164" i="64"/>
  <c r="CA2164" i="64"/>
  <c r="CB2164" i="64"/>
  <c r="CC2164" i="64"/>
  <c r="CD2164" i="64"/>
  <c r="CE2164" i="64"/>
  <c r="CF2164" i="64"/>
  <c r="CG2164" i="64"/>
  <c r="CH2164" i="64"/>
  <c r="CI2164" i="64"/>
  <c r="CJ2164" i="64"/>
  <c r="CK2164" i="64"/>
  <c r="CL2164" i="64"/>
  <c r="S2164" i="64"/>
  <c r="T2163" i="64"/>
  <c r="U2163" i="64"/>
  <c r="V2163" i="64"/>
  <c r="W2163" i="64"/>
  <c r="X2163" i="64"/>
  <c r="Y2163" i="64"/>
  <c r="Z2163" i="64"/>
  <c r="AA2163" i="64"/>
  <c r="AB2163" i="64"/>
  <c r="AC2163" i="64"/>
  <c r="AD2163" i="64"/>
  <c r="AE2163" i="64"/>
  <c r="AF2163" i="64"/>
  <c r="AG2163" i="64"/>
  <c r="AH2163" i="64"/>
  <c r="AI2163" i="64"/>
  <c r="AJ2163" i="64"/>
  <c r="AK2163" i="64"/>
  <c r="AL2163" i="64"/>
  <c r="AM2163" i="64"/>
  <c r="AN2163" i="64"/>
  <c r="AO2163" i="64"/>
  <c r="AP2163" i="64"/>
  <c r="AQ2163" i="64"/>
  <c r="AR2163" i="64"/>
  <c r="AS2163" i="64"/>
  <c r="AT2163" i="64"/>
  <c r="AU2163" i="64"/>
  <c r="AV2163" i="64"/>
  <c r="AW2163" i="64"/>
  <c r="AX2163" i="64"/>
  <c r="AY2163" i="64"/>
  <c r="AZ2163" i="64"/>
  <c r="BA2163" i="64"/>
  <c r="BB2163" i="64"/>
  <c r="BC2163" i="64"/>
  <c r="BD2163" i="64"/>
  <c r="BE2163" i="64"/>
  <c r="BF2163" i="64"/>
  <c r="BG2163" i="64"/>
  <c r="BH2163" i="64"/>
  <c r="BI2163" i="64"/>
  <c r="BJ2163" i="64"/>
  <c r="BK2163" i="64"/>
  <c r="BL2163" i="64"/>
  <c r="BM2163" i="64"/>
  <c r="BN2163" i="64"/>
  <c r="BO2163" i="64"/>
  <c r="BP2163" i="64"/>
  <c r="BQ2163" i="64"/>
  <c r="BR2163" i="64"/>
  <c r="BS2163" i="64"/>
  <c r="BT2163" i="64"/>
  <c r="BU2163" i="64"/>
  <c r="BV2163" i="64"/>
  <c r="BW2163" i="64"/>
  <c r="BX2163" i="64"/>
  <c r="BY2163" i="64"/>
  <c r="BZ2163" i="64"/>
  <c r="CA2163" i="64"/>
  <c r="CB2163" i="64"/>
  <c r="CC2163" i="64"/>
  <c r="CD2163" i="64"/>
  <c r="CE2163" i="64"/>
  <c r="CF2163" i="64"/>
  <c r="CG2163" i="64"/>
  <c r="CH2163" i="64"/>
  <c r="CI2163" i="64"/>
  <c r="CJ2163" i="64"/>
  <c r="CK2163" i="64"/>
  <c r="CL2163" i="64"/>
  <c r="S2163" i="64"/>
  <c r="G2160" i="64"/>
  <c r="G2157" i="64"/>
  <c r="G2158" i="64"/>
  <c r="G2159" i="64"/>
  <c r="G2162" i="64"/>
  <c r="G2156" i="64"/>
  <c r="S2138" i="64"/>
  <c r="T2138" i="64"/>
  <c r="U2138" i="64"/>
  <c r="V2138" i="64"/>
  <c r="W2138" i="64"/>
  <c r="X2138" i="64"/>
  <c r="Y2138" i="64"/>
  <c r="Z2138" i="64"/>
  <c r="AA2138" i="64"/>
  <c r="AB2138" i="64"/>
  <c r="AC2138" i="64"/>
  <c r="AD2138" i="64"/>
  <c r="AE2138" i="64"/>
  <c r="AF2138" i="64"/>
  <c r="AG2138" i="64"/>
  <c r="AH2138" i="64"/>
  <c r="AI2138" i="64"/>
  <c r="AJ2138" i="64"/>
  <c r="AK2138" i="64"/>
  <c r="AL2138" i="64"/>
  <c r="AM2138" i="64"/>
  <c r="AN2138" i="64"/>
  <c r="AO2138" i="64"/>
  <c r="AP2138" i="64"/>
  <c r="AQ2138" i="64"/>
  <c r="AR2138" i="64"/>
  <c r="AS2138" i="64"/>
  <c r="AT2138" i="64"/>
  <c r="AU2138" i="64"/>
  <c r="AV2138" i="64"/>
  <c r="AW2138" i="64"/>
  <c r="AX2138" i="64"/>
  <c r="AY2138" i="64"/>
  <c r="AZ2138" i="64"/>
  <c r="BA2138" i="64"/>
  <c r="BB2138" i="64"/>
  <c r="BC2138" i="64"/>
  <c r="BD2138" i="64"/>
  <c r="BE2138" i="64"/>
  <c r="BF2138" i="64"/>
  <c r="BG2138" i="64"/>
  <c r="BH2138" i="64"/>
  <c r="BI2138" i="64"/>
  <c r="BJ2138" i="64"/>
  <c r="BK2138" i="64"/>
  <c r="BL2138" i="64"/>
  <c r="BM2138" i="64"/>
  <c r="BN2138" i="64"/>
  <c r="BO2138" i="64"/>
  <c r="BP2138" i="64"/>
  <c r="BQ2138" i="64"/>
  <c r="BR2138" i="64"/>
  <c r="BS2138" i="64"/>
  <c r="BT2138" i="64"/>
  <c r="BU2138" i="64"/>
  <c r="BV2138" i="64"/>
  <c r="BW2138" i="64"/>
  <c r="BX2138" i="64"/>
  <c r="BY2138" i="64"/>
  <c r="BZ2138" i="64"/>
  <c r="CA2138" i="64"/>
  <c r="CB2138" i="64"/>
  <c r="CC2138" i="64"/>
  <c r="CD2138" i="64"/>
  <c r="CE2138" i="64"/>
  <c r="CF2138" i="64"/>
  <c r="CG2138" i="64"/>
  <c r="CH2138" i="64"/>
  <c r="CI2138" i="64"/>
  <c r="CJ2138" i="64"/>
  <c r="CK2138" i="64"/>
  <c r="CL2138" i="64"/>
  <c r="G2137" i="64"/>
  <c r="G2134" i="64"/>
  <c r="G2132" i="64"/>
  <c r="G2133" i="64"/>
  <c r="G2136" i="64"/>
  <c r="G2130" i="64"/>
  <c r="G1457" i="64"/>
  <c r="G1455" i="64"/>
  <c r="G1456" i="64"/>
  <c r="G1459" i="64"/>
  <c r="G1460" i="64"/>
  <c r="G1461" i="64"/>
  <c r="G1454" i="64"/>
  <c r="CL1438" i="64"/>
  <c r="CK1438" i="64"/>
  <c r="CJ1438" i="64"/>
  <c r="CI1438" i="64"/>
  <c r="CH1438" i="64"/>
  <c r="CG1438" i="64"/>
  <c r="CF1438" i="64"/>
  <c r="CE1438" i="64"/>
  <c r="CD1438" i="64"/>
  <c r="CC1438" i="64"/>
  <c r="CB1438" i="64"/>
  <c r="CA1438" i="64"/>
  <c r="BZ1438" i="64"/>
  <c r="BY1438" i="64"/>
  <c r="BX1438" i="64"/>
  <c r="BW1438" i="64"/>
  <c r="BV1438" i="64"/>
  <c r="BU1438" i="64"/>
  <c r="BT1438" i="64"/>
  <c r="BS1438" i="64"/>
  <c r="BR1438" i="64"/>
  <c r="BQ1438" i="64"/>
  <c r="BP1438" i="64"/>
  <c r="BO1438" i="64"/>
  <c r="BN1438" i="64"/>
  <c r="BM1438" i="64"/>
  <c r="BL1438" i="64"/>
  <c r="BK1438" i="64"/>
  <c r="BJ1438" i="64"/>
  <c r="BI1438" i="64"/>
  <c r="BH1438" i="64"/>
  <c r="BG1438" i="64"/>
  <c r="BF1438" i="64"/>
  <c r="BE1438" i="64"/>
  <c r="BD1438" i="64"/>
  <c r="BC1438" i="64"/>
  <c r="BB1438" i="64"/>
  <c r="BA1438" i="64"/>
  <c r="AZ1438" i="64"/>
  <c r="AY1438" i="64"/>
  <c r="AX1438" i="64"/>
  <c r="AW1438" i="64"/>
  <c r="AV1438" i="64"/>
  <c r="AU1438" i="64"/>
  <c r="AT1438" i="64"/>
  <c r="AS1438" i="64"/>
  <c r="AR1438" i="64"/>
  <c r="AQ1438" i="64"/>
  <c r="AP1438" i="64"/>
  <c r="AO1438" i="64"/>
  <c r="AN1438" i="64"/>
  <c r="AM1438" i="64"/>
  <c r="AL1438" i="64"/>
  <c r="AK1438" i="64"/>
  <c r="AJ1438" i="64"/>
  <c r="AI1438" i="64"/>
  <c r="AH1438" i="64"/>
  <c r="AG1438" i="64"/>
  <c r="AF1438" i="64"/>
  <c r="AE1438" i="64"/>
  <c r="AD1438" i="64"/>
  <c r="AC1438" i="64"/>
  <c r="AB1438" i="64"/>
  <c r="AA1438" i="64"/>
  <c r="Z1438" i="64"/>
  <c r="Y1438" i="64"/>
  <c r="X1438" i="64"/>
  <c r="W1438" i="64"/>
  <c r="V1438" i="64"/>
  <c r="U1438" i="64"/>
  <c r="T1438" i="64"/>
  <c r="S1438" i="64"/>
  <c r="G1434" i="64"/>
  <c r="G1431" i="64"/>
  <c r="G1432" i="64"/>
  <c r="G1433" i="64"/>
  <c r="G1436" i="64"/>
  <c r="G1437" i="64"/>
  <c r="G1430" i="64"/>
  <c r="G1426" i="64" s="1"/>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T1415" i="64"/>
  <c r="U1415" i="64"/>
  <c r="V1415" i="64"/>
  <c r="W1415" i="64"/>
  <c r="X1415" i="64"/>
  <c r="Y1415" i="64"/>
  <c r="Z1415" i="64"/>
  <c r="AA1415" i="64"/>
  <c r="AB1415" i="64"/>
  <c r="AC1415" i="64"/>
  <c r="AD1415" i="64"/>
  <c r="AE1415" i="64"/>
  <c r="AF1415" i="64"/>
  <c r="AG1415" i="64"/>
  <c r="AH1415" i="64"/>
  <c r="AI1415" i="64"/>
  <c r="AJ1415" i="64"/>
  <c r="AK1415" i="64"/>
  <c r="AL1415" i="64"/>
  <c r="AM1415" i="64"/>
  <c r="AN1415" i="64"/>
  <c r="AO1415" i="64"/>
  <c r="AP1415" i="64"/>
  <c r="AQ1415" i="64"/>
  <c r="AR1415" i="64"/>
  <c r="AS1415" i="64"/>
  <c r="AT1415" i="64"/>
  <c r="AU1415" i="64"/>
  <c r="AV1415" i="64"/>
  <c r="AW1415" i="64"/>
  <c r="AX1415" i="64"/>
  <c r="AY1415" i="64"/>
  <c r="AZ1415" i="64"/>
  <c r="BA1415" i="64"/>
  <c r="BB1415" i="64"/>
  <c r="BC1415" i="64"/>
  <c r="BD1415" i="64"/>
  <c r="BE1415" i="64"/>
  <c r="BF1415" i="64"/>
  <c r="BG1415" i="64"/>
  <c r="BH1415" i="64"/>
  <c r="BI1415" i="64"/>
  <c r="BJ1415" i="64"/>
  <c r="BK1415" i="64"/>
  <c r="BL1415" i="64"/>
  <c r="BM1415" i="64"/>
  <c r="BN1415" i="64"/>
  <c r="BO1415" i="64"/>
  <c r="BP1415" i="64"/>
  <c r="BQ1415" i="64"/>
  <c r="BR1415" i="64"/>
  <c r="BS1415" i="64"/>
  <c r="BT1415" i="64"/>
  <c r="BU1415" i="64"/>
  <c r="BV1415" i="64"/>
  <c r="BW1415" i="64"/>
  <c r="BX1415" i="64"/>
  <c r="BY1415" i="64"/>
  <c r="BZ1415" i="64"/>
  <c r="CA1415" i="64"/>
  <c r="CB1415" i="64"/>
  <c r="CC1415" i="64"/>
  <c r="CD1415" i="64"/>
  <c r="CE1415" i="64"/>
  <c r="CF1415" i="64"/>
  <c r="CG1415" i="64"/>
  <c r="CH1415" i="64"/>
  <c r="CI1415" i="64"/>
  <c r="CJ1415" i="64"/>
  <c r="CK1415" i="64"/>
  <c r="CL1415" i="64"/>
  <c r="S1415" i="64"/>
  <c r="S1414" i="64"/>
  <c r="G1410" i="64"/>
  <c r="G1407" i="64"/>
  <c r="G1408" i="64"/>
  <c r="G1409" i="64"/>
  <c r="G1412" i="64"/>
  <c r="G1413" i="64"/>
  <c r="G1406" i="64"/>
  <c r="G1379" i="64"/>
  <c r="CL1383" i="64"/>
  <c r="CK1383" i="64"/>
  <c r="CJ1383" i="64"/>
  <c r="CI1383" i="64"/>
  <c r="CH1383" i="64"/>
  <c r="CG1383" i="64"/>
  <c r="CF1383" i="64"/>
  <c r="CE1383" i="64"/>
  <c r="CD1383" i="64"/>
  <c r="CC1383" i="64"/>
  <c r="CB1383" i="64"/>
  <c r="CA1383" i="64"/>
  <c r="BZ1383" i="64"/>
  <c r="BY1383" i="64"/>
  <c r="BX1383" i="64"/>
  <c r="BW1383" i="64"/>
  <c r="BV1383" i="64"/>
  <c r="BU1383" i="64"/>
  <c r="BT1383" i="64"/>
  <c r="BS1383" i="64"/>
  <c r="BR1383" i="64"/>
  <c r="BQ1383" i="64"/>
  <c r="BP1383" i="64"/>
  <c r="BO1383" i="64"/>
  <c r="BN1383" i="64"/>
  <c r="BM1383" i="64"/>
  <c r="BL1383" i="64"/>
  <c r="BK1383" i="64"/>
  <c r="BJ1383" i="64"/>
  <c r="BI1383" i="64"/>
  <c r="BH1383" i="64"/>
  <c r="BG1383" i="64"/>
  <c r="BF1383" i="64"/>
  <c r="BE1383" i="64"/>
  <c r="BD1383" i="64"/>
  <c r="BC1383" i="64"/>
  <c r="BB1383" i="64"/>
  <c r="BA1383" i="64"/>
  <c r="AZ1383" i="64"/>
  <c r="AY1383" i="64"/>
  <c r="AX1383" i="64"/>
  <c r="AW1383" i="64"/>
  <c r="AV1383" i="64"/>
  <c r="AU1383" i="64"/>
  <c r="AT1383" i="64"/>
  <c r="AS1383" i="64"/>
  <c r="AR1383" i="64"/>
  <c r="AQ1383" i="64"/>
  <c r="AP1383" i="64"/>
  <c r="AO1383" i="64"/>
  <c r="AN1383" i="64"/>
  <c r="AM1383" i="64"/>
  <c r="AL1383" i="64"/>
  <c r="AK1383" i="64"/>
  <c r="AJ1383" i="64"/>
  <c r="AI1383" i="64"/>
  <c r="AH1383" i="64"/>
  <c r="AG1383" i="64"/>
  <c r="AF1383" i="64"/>
  <c r="AE1383" i="64"/>
  <c r="AD1383" i="64"/>
  <c r="AC1383" i="64"/>
  <c r="AB1383" i="64"/>
  <c r="AA1383" i="64"/>
  <c r="Z1383" i="64"/>
  <c r="Y1383" i="64"/>
  <c r="X1383" i="64"/>
  <c r="W1383" i="64"/>
  <c r="V1383" i="64"/>
  <c r="U1383" i="64"/>
  <c r="T1383" i="64"/>
  <c r="S1383" i="64"/>
  <c r="G1376" i="64"/>
  <c r="G1377" i="64"/>
  <c r="G1378" i="64"/>
  <c r="G1381" i="64"/>
  <c r="G1382" i="64"/>
  <c r="G1375" i="64"/>
  <c r="G1356" i="64"/>
  <c r="T1361" i="64"/>
  <c r="U1361" i="64"/>
  <c r="V1361" i="64"/>
  <c r="W1361" i="64"/>
  <c r="X1361" i="64"/>
  <c r="Y1361" i="64"/>
  <c r="Z1361" i="64"/>
  <c r="AA1361" i="64"/>
  <c r="AB1361" i="64"/>
  <c r="AC1361" i="64"/>
  <c r="AD1361" i="64"/>
  <c r="AE1361" i="64"/>
  <c r="AF1361" i="64"/>
  <c r="AG1361" i="64"/>
  <c r="AH1361" i="64"/>
  <c r="AI1361" i="64"/>
  <c r="AJ1361" i="64"/>
  <c r="AK1361" i="64"/>
  <c r="AL1361" i="64"/>
  <c r="AM1361" i="64"/>
  <c r="AN1361" i="64"/>
  <c r="AO1361" i="64"/>
  <c r="AP1361" i="64"/>
  <c r="AQ1361" i="64"/>
  <c r="AR1361" i="64"/>
  <c r="AS1361" i="64"/>
  <c r="AT1361" i="64"/>
  <c r="AU1361" i="64"/>
  <c r="AV1361" i="64"/>
  <c r="AW1361" i="64"/>
  <c r="AX1361" i="64"/>
  <c r="AY1361" i="64"/>
  <c r="AZ1361" i="64"/>
  <c r="BA1361" i="64"/>
  <c r="BB1361" i="64"/>
  <c r="BC1361" i="64"/>
  <c r="BD1361" i="64"/>
  <c r="BE1361" i="64"/>
  <c r="BF1361" i="64"/>
  <c r="BG1361" i="64"/>
  <c r="BH1361" i="64"/>
  <c r="BI1361" i="64"/>
  <c r="BJ1361" i="64"/>
  <c r="BK1361" i="64"/>
  <c r="BL1361" i="64"/>
  <c r="BM1361" i="64"/>
  <c r="BN1361" i="64"/>
  <c r="BO1361" i="64"/>
  <c r="BP1361" i="64"/>
  <c r="BQ1361" i="64"/>
  <c r="BR1361" i="64"/>
  <c r="BS1361" i="64"/>
  <c r="BT1361" i="64"/>
  <c r="BU1361" i="64"/>
  <c r="BV1361" i="64"/>
  <c r="BW1361" i="64"/>
  <c r="BX1361" i="64"/>
  <c r="BY1361" i="64"/>
  <c r="BZ1361" i="64"/>
  <c r="CA1361" i="64"/>
  <c r="CB1361" i="64"/>
  <c r="CC1361" i="64"/>
  <c r="CD1361" i="64"/>
  <c r="CE1361" i="64"/>
  <c r="CF1361" i="64"/>
  <c r="CG1361" i="64"/>
  <c r="CH1361" i="64"/>
  <c r="CI1361" i="64"/>
  <c r="CJ1361" i="64"/>
  <c r="CK1361" i="64"/>
  <c r="CL1361" i="64"/>
  <c r="S1361" i="64"/>
  <c r="T1360" i="64"/>
  <c r="U1360" i="64"/>
  <c r="V1360" i="64"/>
  <c r="W1360" i="64"/>
  <c r="X1360" i="64"/>
  <c r="Y1360" i="64"/>
  <c r="Z1360" i="64"/>
  <c r="AA1360" i="64"/>
  <c r="AB1360" i="64"/>
  <c r="AC1360" i="64"/>
  <c r="AD1360" i="64"/>
  <c r="AE1360" i="64"/>
  <c r="AF1360" i="64"/>
  <c r="AG1360" i="64"/>
  <c r="AH1360" i="64"/>
  <c r="AI1360" i="64"/>
  <c r="AJ1360" i="64"/>
  <c r="AK1360" i="64"/>
  <c r="AL1360" i="64"/>
  <c r="AM1360" i="64"/>
  <c r="AN1360" i="64"/>
  <c r="AO1360" i="64"/>
  <c r="AP1360" i="64"/>
  <c r="AQ1360" i="64"/>
  <c r="AR1360" i="64"/>
  <c r="AS1360" i="64"/>
  <c r="AT1360" i="64"/>
  <c r="AU1360" i="64"/>
  <c r="AV1360" i="64"/>
  <c r="AW1360" i="64"/>
  <c r="AX1360" i="64"/>
  <c r="AY1360" i="64"/>
  <c r="AZ1360" i="64"/>
  <c r="BA1360" i="64"/>
  <c r="BB1360" i="64"/>
  <c r="BC1360" i="64"/>
  <c r="BD1360" i="64"/>
  <c r="BE1360" i="64"/>
  <c r="BF1360" i="64"/>
  <c r="BG1360" i="64"/>
  <c r="BH1360" i="64"/>
  <c r="BI1360" i="64"/>
  <c r="BJ1360" i="64"/>
  <c r="BK1360" i="64"/>
  <c r="BL1360" i="64"/>
  <c r="BM1360" i="64"/>
  <c r="BN1360" i="64"/>
  <c r="BO1360" i="64"/>
  <c r="BP1360" i="64"/>
  <c r="BQ1360" i="64"/>
  <c r="BR1360" i="64"/>
  <c r="BS1360" i="64"/>
  <c r="BT1360" i="64"/>
  <c r="BU1360" i="64"/>
  <c r="BV1360" i="64"/>
  <c r="BW1360" i="64"/>
  <c r="BX1360" i="64"/>
  <c r="BY1360" i="64"/>
  <c r="BZ1360" i="64"/>
  <c r="CA1360" i="64"/>
  <c r="CB1360" i="64"/>
  <c r="CC1360" i="64"/>
  <c r="CD1360" i="64"/>
  <c r="CE1360" i="64"/>
  <c r="CF1360" i="64"/>
  <c r="CG1360" i="64"/>
  <c r="CH1360" i="64"/>
  <c r="CI1360" i="64"/>
  <c r="CJ1360" i="64"/>
  <c r="CK1360" i="64"/>
  <c r="CL1360" i="64"/>
  <c r="S1360" i="64"/>
  <c r="G1353" i="64"/>
  <c r="G1338" i="64" s="1"/>
  <c r="G1354" i="64"/>
  <c r="G1355" i="64"/>
  <c r="G1358" i="64"/>
  <c r="G1359" i="64"/>
  <c r="G1352" i="64"/>
  <c r="G1324" i="64"/>
  <c r="T1328" i="64"/>
  <c r="U1328" i="64"/>
  <c r="V1328" i="64"/>
  <c r="W1328" i="64"/>
  <c r="X1328" i="64"/>
  <c r="Y1328" i="64"/>
  <c r="Z1328" i="64"/>
  <c r="AA1328" i="64"/>
  <c r="AB1328" i="64"/>
  <c r="AC1328" i="64"/>
  <c r="AD1328" i="64"/>
  <c r="AE1328" i="64"/>
  <c r="AF1328" i="64"/>
  <c r="AG1328" i="64"/>
  <c r="AH1328" i="64"/>
  <c r="AI1328" i="64"/>
  <c r="AJ1328" i="64"/>
  <c r="AK1328" i="64"/>
  <c r="AL1328" i="64"/>
  <c r="AM1328" i="64"/>
  <c r="AN1328" i="64"/>
  <c r="AO1328" i="64"/>
  <c r="AP1328" i="64"/>
  <c r="AQ1328" i="64"/>
  <c r="AR1328" i="64"/>
  <c r="AS1328" i="64"/>
  <c r="AT1328" i="64"/>
  <c r="AU1328" i="64"/>
  <c r="AV1328" i="64"/>
  <c r="AW1328" i="64"/>
  <c r="AX1328" i="64"/>
  <c r="AY1328" i="64"/>
  <c r="AZ1328" i="64"/>
  <c r="BA1328" i="64"/>
  <c r="BB1328" i="64"/>
  <c r="BC1328" i="64"/>
  <c r="BD1328" i="64"/>
  <c r="BE1328" i="64"/>
  <c r="BF1328" i="64"/>
  <c r="BG1328" i="64"/>
  <c r="BH1328" i="64"/>
  <c r="BI1328" i="64"/>
  <c r="BJ1328" i="64"/>
  <c r="BK1328" i="64"/>
  <c r="BL1328" i="64"/>
  <c r="BM1328" i="64"/>
  <c r="BN1328" i="64"/>
  <c r="BO1328" i="64"/>
  <c r="BP1328" i="64"/>
  <c r="BQ1328" i="64"/>
  <c r="BR1328" i="64"/>
  <c r="BS1328" i="64"/>
  <c r="BT1328" i="64"/>
  <c r="BU1328" i="64"/>
  <c r="BV1328" i="64"/>
  <c r="BW1328" i="64"/>
  <c r="BX1328" i="64"/>
  <c r="BY1328" i="64"/>
  <c r="BZ1328" i="64"/>
  <c r="CA1328" i="64"/>
  <c r="CB1328" i="64"/>
  <c r="CC1328" i="64"/>
  <c r="CD1328" i="64"/>
  <c r="CE1328" i="64"/>
  <c r="CF1328" i="64"/>
  <c r="CG1328" i="64"/>
  <c r="CH1328" i="64"/>
  <c r="CI1328" i="64"/>
  <c r="CJ1328" i="64"/>
  <c r="CK1328" i="64"/>
  <c r="CL1328" i="64"/>
  <c r="S1328" i="64"/>
  <c r="G1321" i="64"/>
  <c r="G1322" i="64"/>
  <c r="G1323" i="64"/>
  <c r="G1326" i="64"/>
  <c r="G1327" i="64"/>
  <c r="G1320" i="64"/>
  <c r="T1534" i="64"/>
  <c r="U1534" i="64"/>
  <c r="V1534" i="64"/>
  <c r="W1534" i="64"/>
  <c r="X1534" i="64"/>
  <c r="Y1534" i="64"/>
  <c r="Z1534" i="64"/>
  <c r="AA1534" i="64"/>
  <c r="AB1534" i="64"/>
  <c r="AC1534" i="64"/>
  <c r="AD1534" i="64"/>
  <c r="AE1534" i="64"/>
  <c r="AF1534" i="64"/>
  <c r="AG1534" i="64"/>
  <c r="AH1534" i="64"/>
  <c r="AI1534" i="64"/>
  <c r="AJ1534" i="64"/>
  <c r="AK1534" i="64"/>
  <c r="AL1534" i="64"/>
  <c r="AM1534" i="64"/>
  <c r="AN1534" i="64"/>
  <c r="AO1534" i="64"/>
  <c r="AP1534" i="64"/>
  <c r="AQ1534" i="64"/>
  <c r="AR1534" i="64"/>
  <c r="AS1534" i="64"/>
  <c r="AT1534" i="64"/>
  <c r="AU1534" i="64"/>
  <c r="AV1534" i="64"/>
  <c r="AW1534" i="64"/>
  <c r="AX1534" i="64"/>
  <c r="AY1534" i="64"/>
  <c r="AZ1534" i="64"/>
  <c r="BA1534" i="64"/>
  <c r="BB1534" i="64"/>
  <c r="BC1534" i="64"/>
  <c r="BD1534" i="64"/>
  <c r="BE1534" i="64"/>
  <c r="BF1534" i="64"/>
  <c r="BG1534" i="64"/>
  <c r="BH1534" i="64"/>
  <c r="BI1534" i="64"/>
  <c r="BJ1534" i="64"/>
  <c r="BK1534" i="64"/>
  <c r="BL1534" i="64"/>
  <c r="BM1534" i="64"/>
  <c r="BN1534" i="64"/>
  <c r="BO1534" i="64"/>
  <c r="BP1534" i="64"/>
  <c r="BQ1534" i="64"/>
  <c r="BR1534" i="64"/>
  <c r="BS1534" i="64"/>
  <c r="BT1534" i="64"/>
  <c r="BU1534" i="64"/>
  <c r="BV1534" i="64"/>
  <c r="BW1534" i="64"/>
  <c r="BX1534" i="64"/>
  <c r="BY1534" i="64"/>
  <c r="BZ1534" i="64"/>
  <c r="CA1534" i="64"/>
  <c r="CB1534" i="64"/>
  <c r="CC1534" i="64"/>
  <c r="CD1534" i="64"/>
  <c r="CE1534" i="64"/>
  <c r="CF1534" i="64"/>
  <c r="CG1534" i="64"/>
  <c r="CH1534" i="64"/>
  <c r="CI1534" i="64"/>
  <c r="CJ1534" i="64"/>
  <c r="CK1534" i="64"/>
  <c r="CL1534" i="64"/>
  <c r="S1534" i="64"/>
  <c r="G1530" i="64"/>
  <c r="G921" i="64"/>
  <c r="G1527" i="64"/>
  <c r="G1528" i="64"/>
  <c r="G1529" i="64"/>
  <c r="G1532" i="64"/>
  <c r="G1533" i="64"/>
  <c r="G1526" i="64"/>
  <c r="S2264" i="64"/>
  <c r="CL2264" i="64"/>
  <c r="CK2264" i="64"/>
  <c r="CJ2264" i="64"/>
  <c r="CI2264" i="64"/>
  <c r="CH2264" i="64"/>
  <c r="CG2264" i="64"/>
  <c r="CF2264" i="64"/>
  <c r="CE2264" i="64"/>
  <c r="CD2264" i="64"/>
  <c r="CC2264" i="64"/>
  <c r="CB2264" i="64"/>
  <c r="CA2264" i="64"/>
  <c r="BZ2264" i="64"/>
  <c r="BY2264" i="64"/>
  <c r="BX2264" i="64"/>
  <c r="BW2264" i="64"/>
  <c r="BV2264" i="64"/>
  <c r="BU2264" i="64"/>
  <c r="BT2264" i="64"/>
  <c r="BS2264" i="64"/>
  <c r="BR2264" i="64"/>
  <c r="BQ2264" i="64"/>
  <c r="BP2264" i="64"/>
  <c r="BO2264" i="64"/>
  <c r="BN2264" i="64"/>
  <c r="BM2264" i="64"/>
  <c r="BL2264" i="64"/>
  <c r="BK2264" i="64"/>
  <c r="BJ2264" i="64"/>
  <c r="BI2264" i="64"/>
  <c r="BH2264" i="64"/>
  <c r="BG2264" i="64"/>
  <c r="BF2264" i="64"/>
  <c r="BE2264" i="64"/>
  <c r="BD2264" i="64"/>
  <c r="BC2264" i="64"/>
  <c r="BB2264" i="64"/>
  <c r="BA2264" i="64"/>
  <c r="AZ2264" i="64"/>
  <c r="AY2264" i="64"/>
  <c r="AX2264" i="64"/>
  <c r="AW2264" i="64"/>
  <c r="AV2264" i="64"/>
  <c r="AU2264" i="64"/>
  <c r="AT2264" i="64"/>
  <c r="AS2264" i="64"/>
  <c r="AR2264" i="64"/>
  <c r="AQ2264" i="64"/>
  <c r="AP2264" i="64"/>
  <c r="AO2264" i="64"/>
  <c r="AN2264" i="64"/>
  <c r="AM2264" i="64"/>
  <c r="AL2264" i="64"/>
  <c r="AK2264" i="64"/>
  <c r="AJ2264" i="64"/>
  <c r="AI2264" i="64"/>
  <c r="AH2264" i="64"/>
  <c r="AG2264" i="64"/>
  <c r="AF2264" i="64"/>
  <c r="AE2264" i="64"/>
  <c r="AD2264" i="64"/>
  <c r="AC2264" i="64"/>
  <c r="AB2264" i="64"/>
  <c r="AA2264" i="64"/>
  <c r="Z2264" i="64"/>
  <c r="Y2264" i="64"/>
  <c r="X2264" i="64"/>
  <c r="W2264" i="64"/>
  <c r="V2264" i="64"/>
  <c r="U2264" i="64"/>
  <c r="T2264" i="64"/>
  <c r="G2260" i="64"/>
  <c r="G2257" i="64"/>
  <c r="G2258" i="64"/>
  <c r="G2259" i="64"/>
  <c r="G2262" i="64"/>
  <c r="G2263" i="64"/>
  <c r="G2256" i="64"/>
  <c r="G1301" i="64"/>
  <c r="CL1305" i="64"/>
  <c r="CK1305" i="64"/>
  <c r="CJ1305" i="64"/>
  <c r="CI1305" i="64"/>
  <c r="CH1305" i="64"/>
  <c r="CG1305" i="64"/>
  <c r="CF1305" i="64"/>
  <c r="CE1305" i="64"/>
  <c r="CD1305" i="64"/>
  <c r="CC1305" i="64"/>
  <c r="CB1305" i="64"/>
  <c r="CA1305" i="64"/>
  <c r="BZ1305" i="64"/>
  <c r="BY1305" i="64"/>
  <c r="BX1305" i="64"/>
  <c r="BW1305" i="64"/>
  <c r="BV1305" i="64"/>
  <c r="BU1305" i="64"/>
  <c r="BT1305" i="64"/>
  <c r="BS1305" i="64"/>
  <c r="BR1305" i="64"/>
  <c r="BQ1305" i="64"/>
  <c r="BP1305" i="64"/>
  <c r="BO1305" i="64"/>
  <c r="BN1305" i="64"/>
  <c r="BM1305" i="64"/>
  <c r="BL1305" i="64"/>
  <c r="BK1305" i="64"/>
  <c r="BJ1305" i="64"/>
  <c r="BI1305" i="64"/>
  <c r="BH1305" i="64"/>
  <c r="BG1305" i="64"/>
  <c r="BF1305" i="64"/>
  <c r="BE1305" i="64"/>
  <c r="BD1305" i="64"/>
  <c r="BC1305" i="64"/>
  <c r="BB1305" i="64"/>
  <c r="BA1305" i="64"/>
  <c r="AZ1305" i="64"/>
  <c r="AY1305" i="64"/>
  <c r="AX1305" i="64"/>
  <c r="AW1305" i="64"/>
  <c r="AV1305" i="64"/>
  <c r="AU1305" i="64"/>
  <c r="AT1305" i="64"/>
  <c r="AS1305" i="64"/>
  <c r="AR1305" i="64"/>
  <c r="AQ1305" i="64"/>
  <c r="AP1305" i="64"/>
  <c r="AO1305" i="64"/>
  <c r="AN1305" i="64"/>
  <c r="AM1305" i="64"/>
  <c r="AL1305" i="64"/>
  <c r="AK1305" i="64"/>
  <c r="AJ1305" i="64"/>
  <c r="AI1305" i="64"/>
  <c r="AH1305" i="64"/>
  <c r="AG1305" i="64"/>
  <c r="AF1305" i="64"/>
  <c r="AE1305" i="64"/>
  <c r="AD1305" i="64"/>
  <c r="AC1305" i="64"/>
  <c r="AB1305" i="64"/>
  <c r="AA1305" i="64"/>
  <c r="Z1305" i="64"/>
  <c r="Y1305" i="64"/>
  <c r="X1305" i="64"/>
  <c r="W1305" i="64"/>
  <c r="V1305" i="64"/>
  <c r="U1305" i="64"/>
  <c r="T1305" i="64"/>
  <c r="S1305" i="64"/>
  <c r="G1259" i="64"/>
  <c r="G1298" i="64"/>
  <c r="G1299" i="64"/>
  <c r="G1300" i="64"/>
  <c r="G1303" i="64"/>
  <c r="G1304" i="64"/>
  <c r="G1297" i="64"/>
  <c r="T1261" i="64"/>
  <c r="U1261" i="64"/>
  <c r="V1261" i="64"/>
  <c r="W1261" i="64"/>
  <c r="X1261" i="64"/>
  <c r="Y1261" i="64"/>
  <c r="Z1261" i="64"/>
  <c r="AA1261" i="64"/>
  <c r="AB1261" i="64"/>
  <c r="AC1261" i="64"/>
  <c r="AD1261" i="64"/>
  <c r="AE1261" i="64"/>
  <c r="AF1261" i="64"/>
  <c r="AG1261" i="64"/>
  <c r="AH1261" i="64"/>
  <c r="AI1261" i="64"/>
  <c r="AJ1261" i="64"/>
  <c r="AK1261" i="64"/>
  <c r="AL1261" i="64"/>
  <c r="AM1261" i="64"/>
  <c r="AN1261" i="64"/>
  <c r="AO1261" i="64"/>
  <c r="AP1261" i="64"/>
  <c r="AQ1261" i="64"/>
  <c r="AR1261" i="64"/>
  <c r="AS1261" i="64"/>
  <c r="AT1261" i="64"/>
  <c r="AU1261" i="64"/>
  <c r="AV1261" i="64"/>
  <c r="AW1261" i="64"/>
  <c r="AX1261" i="64"/>
  <c r="AY1261" i="64"/>
  <c r="AZ1261" i="64"/>
  <c r="BA1261" i="64"/>
  <c r="BB1261" i="64"/>
  <c r="BC1261" i="64"/>
  <c r="BD1261" i="64"/>
  <c r="BE1261" i="64"/>
  <c r="BF1261" i="64"/>
  <c r="BG1261" i="64"/>
  <c r="BH1261" i="64"/>
  <c r="BI1261" i="64"/>
  <c r="BJ1261" i="64"/>
  <c r="BK1261" i="64"/>
  <c r="BL1261" i="64"/>
  <c r="BM1261" i="64"/>
  <c r="BN1261" i="64"/>
  <c r="BO1261" i="64"/>
  <c r="BP1261" i="64"/>
  <c r="BQ1261" i="64"/>
  <c r="BR1261" i="64"/>
  <c r="BS1261" i="64"/>
  <c r="BT1261" i="64"/>
  <c r="BU1261" i="64"/>
  <c r="BV1261" i="64"/>
  <c r="BW1261" i="64"/>
  <c r="BX1261" i="64"/>
  <c r="BY1261" i="64"/>
  <c r="BZ1261" i="64"/>
  <c r="CA1261" i="64"/>
  <c r="CB1261" i="64"/>
  <c r="CC1261" i="64"/>
  <c r="CD1261" i="64"/>
  <c r="CE1261" i="64"/>
  <c r="CF1261" i="64"/>
  <c r="CG1261" i="64"/>
  <c r="CH1261" i="64"/>
  <c r="CI1261" i="64"/>
  <c r="CJ1261" i="64"/>
  <c r="CK1261" i="64"/>
  <c r="CL1261" i="64"/>
  <c r="S1261" i="64"/>
  <c r="G1257" i="64"/>
  <c r="G1254" i="64"/>
  <c r="G1255" i="64"/>
  <c r="G1256" i="64"/>
  <c r="G1260" i="64"/>
  <c r="G1253" i="64"/>
  <c r="S1699" i="64"/>
  <c r="G1695" i="64"/>
  <c r="G1692" i="64"/>
  <c r="G1693" i="64"/>
  <c r="G1694" i="64"/>
  <c r="G1697" i="64"/>
  <c r="G1698" i="64"/>
  <c r="G1691" i="64"/>
  <c r="T1667" i="64"/>
  <c r="U1667" i="64"/>
  <c r="V1667" i="64"/>
  <c r="W1667" i="64"/>
  <c r="X1667" i="64"/>
  <c r="Y1667" i="64"/>
  <c r="Z1667" i="64"/>
  <c r="AA1667" i="64"/>
  <c r="AB1667" i="64"/>
  <c r="AC1667" i="64"/>
  <c r="AD1667" i="64"/>
  <c r="AE1667" i="64"/>
  <c r="AF1667" i="64"/>
  <c r="AG1667" i="64"/>
  <c r="AH1667" i="64"/>
  <c r="AI1667" i="64"/>
  <c r="AJ1667" i="64"/>
  <c r="AK1667" i="64"/>
  <c r="AL1667" i="64"/>
  <c r="AM1667" i="64"/>
  <c r="AN1667" i="64"/>
  <c r="AO1667" i="64"/>
  <c r="AP1667" i="64"/>
  <c r="AQ1667" i="64"/>
  <c r="AR1667" i="64"/>
  <c r="AS1667" i="64"/>
  <c r="AT1667" i="64"/>
  <c r="AU1667" i="64"/>
  <c r="AV1667" i="64"/>
  <c r="AW1667" i="64"/>
  <c r="AX1667" i="64"/>
  <c r="AY1667" i="64"/>
  <c r="AZ1667" i="64"/>
  <c r="BA1667" i="64"/>
  <c r="BB1667" i="64"/>
  <c r="BC1667" i="64"/>
  <c r="BD1667" i="64"/>
  <c r="BE1667" i="64"/>
  <c r="BF1667" i="64"/>
  <c r="BG1667" i="64"/>
  <c r="BH1667" i="64"/>
  <c r="BI1667" i="64"/>
  <c r="BJ1667" i="64"/>
  <c r="BK1667" i="64"/>
  <c r="BL1667" i="64"/>
  <c r="BM1667" i="64"/>
  <c r="BN1667" i="64"/>
  <c r="BO1667" i="64"/>
  <c r="BP1667" i="64"/>
  <c r="BQ1667" i="64"/>
  <c r="BR1667" i="64"/>
  <c r="BS1667" i="64"/>
  <c r="BT1667" i="64"/>
  <c r="BU1667" i="64"/>
  <c r="BV1667" i="64"/>
  <c r="BW1667" i="64"/>
  <c r="BX1667" i="64"/>
  <c r="BY1667" i="64"/>
  <c r="BZ1667" i="64"/>
  <c r="CA1667" i="64"/>
  <c r="CB1667" i="64"/>
  <c r="CC1667" i="64"/>
  <c r="CD1667" i="64"/>
  <c r="CE1667" i="64"/>
  <c r="CF1667" i="64"/>
  <c r="CG1667" i="64"/>
  <c r="CH1667" i="64"/>
  <c r="CI1667" i="64"/>
  <c r="CJ1667" i="64"/>
  <c r="CK1667" i="64"/>
  <c r="CL1667" i="64"/>
  <c r="S1667" i="64"/>
  <c r="G1663" i="64"/>
  <c r="G1660" i="64"/>
  <c r="G1661" i="64"/>
  <c r="G1662" i="64"/>
  <c r="G1665" i="64"/>
  <c r="G1666" i="64"/>
  <c r="G1659" i="64"/>
  <c r="T1635" i="64"/>
  <c r="U1635" i="64"/>
  <c r="V1635" i="64"/>
  <c r="W1635" i="64"/>
  <c r="X1635" i="64"/>
  <c r="Y1635" i="64"/>
  <c r="Z1635" i="64"/>
  <c r="AA1635" i="64"/>
  <c r="AB1635" i="64"/>
  <c r="AC1635" i="64"/>
  <c r="AD1635" i="64"/>
  <c r="AE1635" i="64"/>
  <c r="AF1635" i="64"/>
  <c r="AG1635" i="64"/>
  <c r="AH1635" i="64"/>
  <c r="AI1635" i="64"/>
  <c r="AJ1635" i="64"/>
  <c r="AK1635" i="64"/>
  <c r="AL1635" i="64"/>
  <c r="AM1635" i="64"/>
  <c r="AN1635" i="64"/>
  <c r="AO1635" i="64"/>
  <c r="AP1635" i="64"/>
  <c r="AQ1635" i="64"/>
  <c r="AR1635" i="64"/>
  <c r="AS1635" i="64"/>
  <c r="AT1635" i="64"/>
  <c r="AU1635" i="64"/>
  <c r="AV1635" i="64"/>
  <c r="AW1635" i="64"/>
  <c r="AX1635" i="64"/>
  <c r="AY1635" i="64"/>
  <c r="AZ1635" i="64"/>
  <c r="BA1635" i="64"/>
  <c r="BB1635" i="64"/>
  <c r="BC1635" i="64"/>
  <c r="BD1635" i="64"/>
  <c r="BE1635" i="64"/>
  <c r="BF1635" i="64"/>
  <c r="BG1635" i="64"/>
  <c r="BH1635" i="64"/>
  <c r="BI1635" i="64"/>
  <c r="BJ1635" i="64"/>
  <c r="BK1635" i="64"/>
  <c r="BL1635" i="64"/>
  <c r="BM1635" i="64"/>
  <c r="BN1635" i="64"/>
  <c r="BO1635" i="64"/>
  <c r="BP1635" i="64"/>
  <c r="BQ1635" i="64"/>
  <c r="BR1635" i="64"/>
  <c r="BS1635" i="64"/>
  <c r="BT1635" i="64"/>
  <c r="BU1635" i="64"/>
  <c r="BV1635" i="64"/>
  <c r="BW1635" i="64"/>
  <c r="BX1635" i="64"/>
  <c r="BY1635" i="64"/>
  <c r="BZ1635" i="64"/>
  <c r="CA1635" i="64"/>
  <c r="CB1635" i="64"/>
  <c r="CC1635" i="64"/>
  <c r="CD1635" i="64"/>
  <c r="CE1635" i="64"/>
  <c r="CF1635" i="64"/>
  <c r="CG1635" i="64"/>
  <c r="CH1635" i="64"/>
  <c r="CI1635" i="64"/>
  <c r="CJ1635" i="64"/>
  <c r="CK1635" i="64"/>
  <c r="CL1635" i="64"/>
  <c r="S1635" i="64"/>
  <c r="G1631" i="64"/>
  <c r="G1628" i="64"/>
  <c r="G1629" i="64"/>
  <c r="G1630" i="64"/>
  <c r="G1633" i="64"/>
  <c r="G1634" i="64"/>
  <c r="G1627" i="64"/>
  <c r="G1213" i="64"/>
  <c r="T1217" i="64"/>
  <c r="U1217" i="64"/>
  <c r="V1217" i="64"/>
  <c r="W1217" i="64"/>
  <c r="X1217" i="64"/>
  <c r="Y1217" i="64"/>
  <c r="Z1217" i="64"/>
  <c r="AA1217" i="64"/>
  <c r="AB1217" i="64"/>
  <c r="AC1217" i="64"/>
  <c r="AD1217" i="64"/>
  <c r="AE1217" i="64"/>
  <c r="AF1217" i="64"/>
  <c r="AG1217" i="64"/>
  <c r="AH1217" i="64"/>
  <c r="AI1217" i="64"/>
  <c r="AJ1217" i="64"/>
  <c r="AK1217" i="64"/>
  <c r="AL1217" i="64"/>
  <c r="AM1217" i="64"/>
  <c r="AN1217" i="64"/>
  <c r="AO1217" i="64"/>
  <c r="AP1217" i="64"/>
  <c r="AQ1217" i="64"/>
  <c r="AR1217" i="64"/>
  <c r="AS1217" i="64"/>
  <c r="AT1217" i="64"/>
  <c r="AU1217" i="64"/>
  <c r="AV1217" i="64"/>
  <c r="AW1217" i="64"/>
  <c r="AX1217" i="64"/>
  <c r="AY1217" i="64"/>
  <c r="AZ1217" i="64"/>
  <c r="BA1217" i="64"/>
  <c r="BB1217" i="64"/>
  <c r="BC1217" i="64"/>
  <c r="BD1217" i="64"/>
  <c r="BE1217" i="64"/>
  <c r="BF1217" i="64"/>
  <c r="BG1217" i="64"/>
  <c r="BH1217" i="64"/>
  <c r="BI1217" i="64"/>
  <c r="BJ1217" i="64"/>
  <c r="BK1217" i="64"/>
  <c r="BL1217" i="64"/>
  <c r="BM1217" i="64"/>
  <c r="BN1217" i="64"/>
  <c r="BO1217" i="64"/>
  <c r="BP1217" i="64"/>
  <c r="BQ1217" i="64"/>
  <c r="BR1217" i="64"/>
  <c r="BS1217" i="64"/>
  <c r="BT1217" i="64"/>
  <c r="BU1217" i="64"/>
  <c r="BV1217" i="64"/>
  <c r="BW1217" i="64"/>
  <c r="BX1217" i="64"/>
  <c r="BY1217" i="64"/>
  <c r="BZ1217" i="64"/>
  <c r="CA1217" i="64"/>
  <c r="CB1217" i="64"/>
  <c r="CC1217" i="64"/>
  <c r="CD1217" i="64"/>
  <c r="CE1217" i="64"/>
  <c r="CF1217" i="64"/>
  <c r="CG1217" i="64"/>
  <c r="CH1217" i="64"/>
  <c r="CI1217" i="64"/>
  <c r="CJ1217" i="64"/>
  <c r="CK1217" i="64"/>
  <c r="CL1217" i="64"/>
  <c r="S1217" i="64"/>
  <c r="G1210" i="64"/>
  <c r="G1211" i="64"/>
  <c r="G1212" i="64"/>
  <c r="G1215" i="64"/>
  <c r="G1216" i="64"/>
  <c r="G1209" i="64"/>
  <c r="T1181" i="64"/>
  <c r="U1181" i="64"/>
  <c r="V1181" i="64"/>
  <c r="W1181" i="64"/>
  <c r="X1181" i="64"/>
  <c r="Y1181" i="64"/>
  <c r="Z1181" i="64"/>
  <c r="AA1181" i="64"/>
  <c r="AB1181" i="64"/>
  <c r="AC1181" i="64"/>
  <c r="AD1181" i="64"/>
  <c r="AE1181" i="64"/>
  <c r="AF1181" i="64"/>
  <c r="AG1181" i="64"/>
  <c r="AH1181" i="64"/>
  <c r="AI1181" i="64"/>
  <c r="AJ1181" i="64"/>
  <c r="AK1181" i="64"/>
  <c r="AL1181" i="64"/>
  <c r="AM1181" i="64"/>
  <c r="AN1181" i="64"/>
  <c r="AO1181" i="64"/>
  <c r="AP1181" i="64"/>
  <c r="AQ1181" i="64"/>
  <c r="AR1181" i="64"/>
  <c r="AS1181" i="64"/>
  <c r="AT1181" i="64"/>
  <c r="AU1181" i="64"/>
  <c r="AV1181" i="64"/>
  <c r="AW1181" i="64"/>
  <c r="AX1181" i="64"/>
  <c r="AY1181" i="64"/>
  <c r="AZ1181" i="64"/>
  <c r="BA1181" i="64"/>
  <c r="BB1181" i="64"/>
  <c r="BC1181" i="64"/>
  <c r="BD1181" i="64"/>
  <c r="BE1181" i="64"/>
  <c r="BF1181" i="64"/>
  <c r="BG1181" i="64"/>
  <c r="BH1181" i="64"/>
  <c r="BI1181" i="64"/>
  <c r="BJ1181" i="64"/>
  <c r="BK1181" i="64"/>
  <c r="BL1181" i="64"/>
  <c r="BM1181" i="64"/>
  <c r="BN1181" i="64"/>
  <c r="BO1181" i="64"/>
  <c r="BP1181" i="64"/>
  <c r="BQ1181" i="64"/>
  <c r="BR1181" i="64"/>
  <c r="BS1181" i="64"/>
  <c r="BT1181" i="64"/>
  <c r="BU1181" i="64"/>
  <c r="BV1181" i="64"/>
  <c r="BW1181" i="64"/>
  <c r="BX1181" i="64"/>
  <c r="BY1181" i="64"/>
  <c r="BZ1181" i="64"/>
  <c r="CA1181" i="64"/>
  <c r="CB1181" i="64"/>
  <c r="CC1181" i="64"/>
  <c r="CD1181" i="64"/>
  <c r="CE1181" i="64"/>
  <c r="CF1181" i="64"/>
  <c r="CG1181" i="64"/>
  <c r="CH1181" i="64"/>
  <c r="CI1181" i="64"/>
  <c r="CJ1181" i="64"/>
  <c r="CK1181" i="64"/>
  <c r="CL1181" i="64"/>
  <c r="S1181" i="64"/>
  <c r="G1177" i="64"/>
  <c r="G1174" i="64"/>
  <c r="G1175" i="64"/>
  <c r="G1176" i="64"/>
  <c r="G1179" i="64"/>
  <c r="G1180" i="64"/>
  <c r="G1173" i="64"/>
  <c r="T1146" i="64"/>
  <c r="U1146" i="64"/>
  <c r="V1146" i="64"/>
  <c r="W1146" i="64"/>
  <c r="X1146" i="64"/>
  <c r="Y1146" i="64"/>
  <c r="Z1146" i="64"/>
  <c r="AA1146" i="64"/>
  <c r="AB1146" i="64"/>
  <c r="AC1146" i="64"/>
  <c r="AD1146" i="64"/>
  <c r="AE1146" i="64"/>
  <c r="AF1146" i="64"/>
  <c r="AG1146" i="64"/>
  <c r="AH1146" i="64"/>
  <c r="AI1146" i="64"/>
  <c r="AJ1146" i="64"/>
  <c r="AK1146" i="64"/>
  <c r="AL1146" i="64"/>
  <c r="AM1146" i="64"/>
  <c r="AN1146" i="64"/>
  <c r="AO1146" i="64"/>
  <c r="AP1146" i="64"/>
  <c r="AQ1146" i="64"/>
  <c r="AR1146" i="64"/>
  <c r="AS1146" i="64"/>
  <c r="AT1146" i="64"/>
  <c r="AU1146" i="64"/>
  <c r="AV1146" i="64"/>
  <c r="AW1146" i="64"/>
  <c r="AX1146" i="64"/>
  <c r="AY1146" i="64"/>
  <c r="AZ1146" i="64"/>
  <c r="BA1146" i="64"/>
  <c r="BB1146" i="64"/>
  <c r="BC1146" i="64"/>
  <c r="BD1146" i="64"/>
  <c r="BE1146" i="64"/>
  <c r="BF1146" i="64"/>
  <c r="BG1146" i="64"/>
  <c r="BH1146" i="64"/>
  <c r="BI1146" i="64"/>
  <c r="BJ1146" i="64"/>
  <c r="BK1146" i="64"/>
  <c r="BL1146" i="64"/>
  <c r="BM1146" i="64"/>
  <c r="BN1146" i="64"/>
  <c r="BO1146" i="64"/>
  <c r="BP1146" i="64"/>
  <c r="BQ1146" i="64"/>
  <c r="BR1146" i="64"/>
  <c r="BS1146" i="64"/>
  <c r="BT1146" i="64"/>
  <c r="BU1146" i="64"/>
  <c r="BV1146" i="64"/>
  <c r="BW1146" i="64"/>
  <c r="BX1146" i="64"/>
  <c r="BY1146" i="64"/>
  <c r="BZ1146" i="64"/>
  <c r="CA1146" i="64"/>
  <c r="CB1146" i="64"/>
  <c r="CC1146" i="64"/>
  <c r="CD1146" i="64"/>
  <c r="CE1146" i="64"/>
  <c r="CF1146" i="64"/>
  <c r="CG1146" i="64"/>
  <c r="CH1146" i="64"/>
  <c r="CI1146" i="64"/>
  <c r="CJ1146" i="64"/>
  <c r="CK1146" i="64"/>
  <c r="CL1146" i="64"/>
  <c r="S1146" i="64"/>
  <c r="G1142" i="64"/>
  <c r="G1139" i="64"/>
  <c r="G1140" i="64"/>
  <c r="G1141" i="64"/>
  <c r="G1144" i="64"/>
  <c r="G1145" i="64"/>
  <c r="G1138" i="64"/>
  <c r="T1111" i="64"/>
  <c r="U1111" i="64"/>
  <c r="V1111" i="64"/>
  <c r="W1111" i="64"/>
  <c r="X1111" i="64"/>
  <c r="Y1111" i="64"/>
  <c r="Z1111" i="64"/>
  <c r="AA1111" i="64"/>
  <c r="AB1111" i="64"/>
  <c r="AC1111" i="64"/>
  <c r="AD1111" i="64"/>
  <c r="AE1111" i="64"/>
  <c r="AF1111" i="64"/>
  <c r="AG1111" i="64"/>
  <c r="AH1111" i="64"/>
  <c r="AI1111" i="64"/>
  <c r="AJ1111" i="64"/>
  <c r="AK1111" i="64"/>
  <c r="AL1111" i="64"/>
  <c r="AM1111" i="64"/>
  <c r="AN1111" i="64"/>
  <c r="AO1111" i="64"/>
  <c r="AP1111" i="64"/>
  <c r="AQ1111" i="64"/>
  <c r="AR1111" i="64"/>
  <c r="AS1111" i="64"/>
  <c r="AT1111" i="64"/>
  <c r="AU1111" i="64"/>
  <c r="AV1111" i="64"/>
  <c r="AW1111" i="64"/>
  <c r="AX1111" i="64"/>
  <c r="AY1111" i="64"/>
  <c r="AZ1111" i="64"/>
  <c r="BA1111" i="64"/>
  <c r="BB1111" i="64"/>
  <c r="BC1111" i="64"/>
  <c r="BD1111" i="64"/>
  <c r="BE1111" i="64"/>
  <c r="BF1111" i="64"/>
  <c r="BG1111" i="64"/>
  <c r="BH1111" i="64"/>
  <c r="BI1111" i="64"/>
  <c r="BJ1111" i="64"/>
  <c r="BK1111" i="64"/>
  <c r="BL1111" i="64"/>
  <c r="BM1111" i="64"/>
  <c r="BN1111" i="64"/>
  <c r="BO1111" i="64"/>
  <c r="BP1111" i="64"/>
  <c r="BQ1111" i="64"/>
  <c r="BR1111" i="64"/>
  <c r="BS1111" i="64"/>
  <c r="BT1111" i="64"/>
  <c r="BU1111" i="64"/>
  <c r="BV1111" i="64"/>
  <c r="BW1111" i="64"/>
  <c r="BX1111" i="64"/>
  <c r="BY1111" i="64"/>
  <c r="BZ1111" i="64"/>
  <c r="CA1111" i="64"/>
  <c r="CB1111" i="64"/>
  <c r="CC1111" i="64"/>
  <c r="CD1111" i="64"/>
  <c r="CE1111" i="64"/>
  <c r="CF1111" i="64"/>
  <c r="CG1111" i="64"/>
  <c r="CH1111" i="64"/>
  <c r="CI1111" i="64"/>
  <c r="CJ1111" i="64"/>
  <c r="CK1111" i="64"/>
  <c r="CL1111" i="64"/>
  <c r="S1111" i="64"/>
  <c r="G1107" i="64"/>
  <c r="G1104" i="64"/>
  <c r="G1125" i="64" s="1"/>
  <c r="G1105" i="64"/>
  <c r="G1106" i="64"/>
  <c r="G1109" i="64"/>
  <c r="G1110" i="64"/>
  <c r="G1103" i="64"/>
  <c r="G1729" i="64"/>
  <c r="T1733" i="64"/>
  <c r="U1733" i="64"/>
  <c r="V1733" i="64"/>
  <c r="W1733" i="64"/>
  <c r="X1733" i="64"/>
  <c r="Y1733" i="64"/>
  <c r="Z1733" i="64"/>
  <c r="AA1733" i="64"/>
  <c r="AB1733" i="64"/>
  <c r="AC1733" i="64"/>
  <c r="AD1733" i="64"/>
  <c r="AE1733" i="64"/>
  <c r="AF1733" i="64"/>
  <c r="AG1733" i="64"/>
  <c r="AH1733" i="64"/>
  <c r="AI1733" i="64"/>
  <c r="AJ1733" i="64"/>
  <c r="AK1733" i="64"/>
  <c r="AL1733" i="64"/>
  <c r="AM1733" i="64"/>
  <c r="AN1733" i="64"/>
  <c r="AO1733" i="64"/>
  <c r="AP1733" i="64"/>
  <c r="AQ1733" i="64"/>
  <c r="AR1733" i="64"/>
  <c r="AS1733" i="64"/>
  <c r="AT1733" i="64"/>
  <c r="AU1733" i="64"/>
  <c r="AV1733" i="64"/>
  <c r="AW1733" i="64"/>
  <c r="AX1733" i="64"/>
  <c r="AY1733" i="64"/>
  <c r="AZ1733" i="64"/>
  <c r="BA1733" i="64"/>
  <c r="BB1733" i="64"/>
  <c r="BC1733" i="64"/>
  <c r="BD1733" i="64"/>
  <c r="BE1733" i="64"/>
  <c r="BF1733" i="64"/>
  <c r="BG1733" i="64"/>
  <c r="BH1733" i="64"/>
  <c r="BI1733" i="64"/>
  <c r="BJ1733" i="64"/>
  <c r="BK1733" i="64"/>
  <c r="BL1733" i="64"/>
  <c r="BM1733" i="64"/>
  <c r="BN1733" i="64"/>
  <c r="BO1733" i="64"/>
  <c r="BP1733" i="64"/>
  <c r="BQ1733" i="64"/>
  <c r="BR1733" i="64"/>
  <c r="BS1733" i="64"/>
  <c r="BT1733" i="64"/>
  <c r="BU1733" i="64"/>
  <c r="BV1733" i="64"/>
  <c r="BW1733" i="64"/>
  <c r="BX1733" i="64"/>
  <c r="BY1733" i="64"/>
  <c r="BZ1733" i="64"/>
  <c r="CA1733" i="64"/>
  <c r="CB1733" i="64"/>
  <c r="CC1733" i="64"/>
  <c r="CD1733" i="64"/>
  <c r="CE1733" i="64"/>
  <c r="CF1733" i="64"/>
  <c r="CG1733" i="64"/>
  <c r="CH1733" i="64"/>
  <c r="CI1733" i="64"/>
  <c r="CJ1733" i="64"/>
  <c r="CK1733" i="64"/>
  <c r="CL1733" i="64"/>
  <c r="S1733" i="64"/>
  <c r="G1726" i="64"/>
  <c r="G1727" i="64"/>
  <c r="G1728" i="64"/>
  <c r="G1731" i="64"/>
  <c r="G1732" i="64"/>
  <c r="G1725" i="64"/>
  <c r="T1767" i="64"/>
  <c r="U1767" i="64"/>
  <c r="V1767" i="64"/>
  <c r="W1767" i="64"/>
  <c r="X1767" i="64"/>
  <c r="Y1767" i="64"/>
  <c r="Z1767" i="64"/>
  <c r="AA1767" i="64"/>
  <c r="AB1767" i="64"/>
  <c r="AC1767" i="64"/>
  <c r="AD1767" i="64"/>
  <c r="AE1767" i="64"/>
  <c r="AF1767" i="64"/>
  <c r="AG1767" i="64"/>
  <c r="AH1767" i="64"/>
  <c r="AI1767" i="64"/>
  <c r="AJ1767" i="64"/>
  <c r="AK1767" i="64"/>
  <c r="AL1767" i="64"/>
  <c r="AM1767" i="64"/>
  <c r="AN1767" i="64"/>
  <c r="AO1767" i="64"/>
  <c r="AP1767" i="64"/>
  <c r="AQ1767" i="64"/>
  <c r="AR1767" i="64"/>
  <c r="AS1767" i="64"/>
  <c r="AT1767" i="64"/>
  <c r="AU1767" i="64"/>
  <c r="AV1767" i="64"/>
  <c r="AW1767" i="64"/>
  <c r="AX1767" i="64"/>
  <c r="AY1767" i="64"/>
  <c r="AZ1767" i="64"/>
  <c r="BA1767" i="64"/>
  <c r="BB1767" i="64"/>
  <c r="BC1767" i="64"/>
  <c r="BD1767" i="64"/>
  <c r="BE1767" i="64"/>
  <c r="BF1767" i="64"/>
  <c r="BG1767" i="64"/>
  <c r="BH1767" i="64"/>
  <c r="BI1767" i="64"/>
  <c r="BJ1767" i="64"/>
  <c r="BK1767" i="64"/>
  <c r="BL1767" i="64"/>
  <c r="BM1767" i="64"/>
  <c r="BN1767" i="64"/>
  <c r="BO1767" i="64"/>
  <c r="BP1767" i="64"/>
  <c r="BQ1767" i="64"/>
  <c r="BR1767" i="64"/>
  <c r="BS1767" i="64"/>
  <c r="BT1767" i="64"/>
  <c r="BU1767" i="64"/>
  <c r="BV1767" i="64"/>
  <c r="BW1767" i="64"/>
  <c r="BX1767" i="64"/>
  <c r="BY1767" i="64"/>
  <c r="BZ1767" i="64"/>
  <c r="CA1767" i="64"/>
  <c r="CB1767" i="64"/>
  <c r="CC1767" i="64"/>
  <c r="CD1767" i="64"/>
  <c r="CE1767" i="64"/>
  <c r="CF1767" i="64"/>
  <c r="CG1767" i="64"/>
  <c r="CH1767" i="64"/>
  <c r="CI1767" i="64"/>
  <c r="CJ1767" i="64"/>
  <c r="CK1767" i="64"/>
  <c r="CL1767" i="64"/>
  <c r="S1767" i="64"/>
  <c r="G1763" i="64"/>
  <c r="G1760" i="64"/>
  <c r="G1761" i="64"/>
  <c r="G1762" i="64"/>
  <c r="G1765" i="64"/>
  <c r="G1766" i="64"/>
  <c r="G1759" i="64"/>
  <c r="T1073" i="64"/>
  <c r="U1073" i="64"/>
  <c r="V1073" i="64"/>
  <c r="W1073" i="64"/>
  <c r="X1073" i="64"/>
  <c r="Y1073" i="64"/>
  <c r="Z1073" i="64"/>
  <c r="AA1073" i="64"/>
  <c r="AB1073" i="64"/>
  <c r="AC1073" i="64"/>
  <c r="AD1073" i="64"/>
  <c r="AE1073" i="64"/>
  <c r="AF1073" i="64"/>
  <c r="AG1073" i="64"/>
  <c r="AH1073" i="64"/>
  <c r="AI1073" i="64"/>
  <c r="AJ1073" i="64"/>
  <c r="AK1073" i="64"/>
  <c r="AL1073" i="64"/>
  <c r="AM1073" i="64"/>
  <c r="AN1073" i="64"/>
  <c r="AO1073" i="64"/>
  <c r="AP1073" i="64"/>
  <c r="AQ1073" i="64"/>
  <c r="AR1073" i="64"/>
  <c r="AS1073" i="64"/>
  <c r="AT1073" i="64"/>
  <c r="AU1073" i="64"/>
  <c r="AV1073" i="64"/>
  <c r="AW1073" i="64"/>
  <c r="AX1073" i="64"/>
  <c r="AY1073" i="64"/>
  <c r="AZ1073" i="64"/>
  <c r="BA1073" i="64"/>
  <c r="BB1073" i="64"/>
  <c r="BC1073" i="64"/>
  <c r="BD1073" i="64"/>
  <c r="BE1073" i="64"/>
  <c r="BF1073" i="64"/>
  <c r="BG1073" i="64"/>
  <c r="BH1073" i="64"/>
  <c r="BI1073" i="64"/>
  <c r="BJ1073" i="64"/>
  <c r="BK1073" i="64"/>
  <c r="BL1073" i="64"/>
  <c r="BM1073" i="64"/>
  <c r="BN1073" i="64"/>
  <c r="BO1073" i="64"/>
  <c r="BP1073" i="64"/>
  <c r="BQ1073" i="64"/>
  <c r="BR1073" i="64"/>
  <c r="BS1073" i="64"/>
  <c r="BT1073" i="64"/>
  <c r="BU1073" i="64"/>
  <c r="BV1073" i="64"/>
  <c r="BW1073" i="64"/>
  <c r="BX1073" i="64"/>
  <c r="BY1073" i="64"/>
  <c r="BZ1073" i="64"/>
  <c r="CA1073" i="64"/>
  <c r="CB1073" i="64"/>
  <c r="CC1073" i="64"/>
  <c r="CD1073" i="64"/>
  <c r="CE1073" i="64"/>
  <c r="CF1073" i="64"/>
  <c r="CG1073" i="64"/>
  <c r="CH1073" i="64"/>
  <c r="CI1073" i="64"/>
  <c r="CJ1073" i="64"/>
  <c r="CK1073" i="64"/>
  <c r="CL1073" i="64"/>
  <c r="T1075" i="64"/>
  <c r="U1075" i="64"/>
  <c r="V1075" i="64"/>
  <c r="W1075" i="64"/>
  <c r="X1075" i="64"/>
  <c r="Y1075" i="64"/>
  <c r="Z1075" i="64"/>
  <c r="AA1075" i="64"/>
  <c r="AB1075" i="64"/>
  <c r="AC1075" i="64"/>
  <c r="AD1075" i="64"/>
  <c r="AE1075" i="64"/>
  <c r="AF1075" i="64"/>
  <c r="AG1075" i="64"/>
  <c r="AH1075" i="64"/>
  <c r="AI1075" i="64"/>
  <c r="AJ1075" i="64"/>
  <c r="AK1075" i="64"/>
  <c r="AL1075" i="64"/>
  <c r="AM1075" i="64"/>
  <c r="AN1075" i="64"/>
  <c r="AO1075" i="64"/>
  <c r="AP1075" i="64"/>
  <c r="AQ1075" i="64"/>
  <c r="AR1075" i="64"/>
  <c r="AS1075" i="64"/>
  <c r="AT1075" i="64"/>
  <c r="AU1075" i="64"/>
  <c r="AV1075" i="64"/>
  <c r="AW1075" i="64"/>
  <c r="AX1075" i="64"/>
  <c r="AY1075" i="64"/>
  <c r="AZ1075" i="64"/>
  <c r="BA1075" i="64"/>
  <c r="BB1075" i="64"/>
  <c r="BC1075" i="64"/>
  <c r="BD1075" i="64"/>
  <c r="BE1075" i="64"/>
  <c r="BF1075" i="64"/>
  <c r="BG1075" i="64"/>
  <c r="BH1075" i="64"/>
  <c r="BI1075" i="64"/>
  <c r="BJ1075" i="64"/>
  <c r="BK1075" i="64"/>
  <c r="BL1075" i="64"/>
  <c r="BM1075" i="64"/>
  <c r="BN1075" i="64"/>
  <c r="BO1075" i="64"/>
  <c r="BP1075" i="64"/>
  <c r="BQ1075" i="64"/>
  <c r="BR1075" i="64"/>
  <c r="BS1075" i="64"/>
  <c r="BT1075" i="64"/>
  <c r="BU1075" i="64"/>
  <c r="BV1075" i="64"/>
  <c r="BW1075" i="64"/>
  <c r="BX1075" i="64"/>
  <c r="BY1075" i="64"/>
  <c r="BZ1075" i="64"/>
  <c r="CA1075" i="64"/>
  <c r="CB1075" i="64"/>
  <c r="CC1075" i="64"/>
  <c r="CD1075" i="64"/>
  <c r="CE1075" i="64"/>
  <c r="CF1075" i="64"/>
  <c r="CG1075" i="64"/>
  <c r="CH1075" i="64"/>
  <c r="CI1075" i="64"/>
  <c r="CJ1075" i="64"/>
  <c r="CK1075" i="64"/>
  <c r="CL1075" i="64"/>
  <c r="T1076" i="64"/>
  <c r="U1076" i="64"/>
  <c r="V1076" i="64"/>
  <c r="W1076" i="64"/>
  <c r="X1076" i="64"/>
  <c r="Y1076" i="64"/>
  <c r="Z1076" i="64"/>
  <c r="AA1076" i="64"/>
  <c r="AB1076" i="64"/>
  <c r="AC1076" i="64"/>
  <c r="AD1076" i="64"/>
  <c r="AE1076" i="64"/>
  <c r="AF1076" i="64"/>
  <c r="AG1076" i="64"/>
  <c r="AH1076" i="64"/>
  <c r="AI1076" i="64"/>
  <c r="AJ1076" i="64"/>
  <c r="AK1076" i="64"/>
  <c r="AL1076" i="64"/>
  <c r="AM1076" i="64"/>
  <c r="AN1076" i="64"/>
  <c r="AO1076" i="64"/>
  <c r="AP1076" i="64"/>
  <c r="AQ1076" i="64"/>
  <c r="AR1076" i="64"/>
  <c r="AS1076" i="64"/>
  <c r="AT1076" i="64"/>
  <c r="AU1076" i="64"/>
  <c r="AV1076" i="64"/>
  <c r="AW1076" i="64"/>
  <c r="AX1076" i="64"/>
  <c r="AY1076" i="64"/>
  <c r="AZ1076" i="64"/>
  <c r="BA1076" i="64"/>
  <c r="BB1076" i="64"/>
  <c r="BC1076" i="64"/>
  <c r="BD1076" i="64"/>
  <c r="BE1076" i="64"/>
  <c r="BF1076" i="64"/>
  <c r="BG1076" i="64"/>
  <c r="BH1076" i="64"/>
  <c r="BI1076" i="64"/>
  <c r="BJ1076" i="64"/>
  <c r="BK1076" i="64"/>
  <c r="BL1076" i="64"/>
  <c r="BM1076" i="64"/>
  <c r="BN1076" i="64"/>
  <c r="BO1076" i="64"/>
  <c r="BP1076" i="64"/>
  <c r="BQ1076" i="64"/>
  <c r="BR1076" i="64"/>
  <c r="BS1076" i="64"/>
  <c r="BT1076" i="64"/>
  <c r="BU1076" i="64"/>
  <c r="BV1076" i="64"/>
  <c r="BW1076" i="64"/>
  <c r="BX1076" i="64"/>
  <c r="BY1076" i="64"/>
  <c r="BZ1076" i="64"/>
  <c r="CA1076" i="64"/>
  <c r="CB1076" i="64"/>
  <c r="CC1076" i="64"/>
  <c r="CD1076" i="64"/>
  <c r="CE1076" i="64"/>
  <c r="CF1076" i="64"/>
  <c r="CG1076" i="64"/>
  <c r="CH1076" i="64"/>
  <c r="CI1076" i="64"/>
  <c r="CJ1076" i="64"/>
  <c r="CK1076" i="64"/>
  <c r="CL1076" i="64"/>
  <c r="S1076" i="64"/>
  <c r="S1075" i="64"/>
  <c r="G1071" i="64"/>
  <c r="G1068" i="64"/>
  <c r="G1062" i="64" s="1"/>
  <c r="G1069" i="64"/>
  <c r="G1070" i="64"/>
  <c r="G1073" i="64"/>
  <c r="G1074" i="64"/>
  <c r="G1067" i="64"/>
  <c r="T1001" i="64"/>
  <c r="U1001" i="64"/>
  <c r="V1001" i="64"/>
  <c r="W1001" i="64"/>
  <c r="X1001" i="64"/>
  <c r="Y1001" i="64"/>
  <c r="Z1001" i="64"/>
  <c r="AA1001" i="64"/>
  <c r="AB1001" i="64"/>
  <c r="AC1001" i="64"/>
  <c r="AD1001" i="64"/>
  <c r="AE1001" i="64"/>
  <c r="AF1001" i="64"/>
  <c r="AG1001" i="64"/>
  <c r="AH1001" i="64"/>
  <c r="AI1001" i="64"/>
  <c r="AJ1001" i="64"/>
  <c r="AK1001" i="64"/>
  <c r="AL1001" i="64"/>
  <c r="AM1001" i="64"/>
  <c r="AN1001" i="64"/>
  <c r="AO1001" i="64"/>
  <c r="AP1001" i="64"/>
  <c r="AQ1001" i="64"/>
  <c r="AR1001" i="64"/>
  <c r="AS1001" i="64"/>
  <c r="AT1001" i="64"/>
  <c r="AU1001" i="64"/>
  <c r="AV1001" i="64"/>
  <c r="AW1001" i="64"/>
  <c r="AX1001" i="64"/>
  <c r="AY1001" i="64"/>
  <c r="AZ1001" i="64"/>
  <c r="BA1001" i="64"/>
  <c r="BB1001" i="64"/>
  <c r="BC1001" i="64"/>
  <c r="BD1001" i="64"/>
  <c r="BE1001" i="64"/>
  <c r="BF1001" i="64"/>
  <c r="BG1001" i="64"/>
  <c r="BH1001" i="64"/>
  <c r="BI1001" i="64"/>
  <c r="BJ1001" i="64"/>
  <c r="BK1001" i="64"/>
  <c r="BL1001" i="64"/>
  <c r="BM1001" i="64"/>
  <c r="BN1001" i="64"/>
  <c r="BO1001" i="64"/>
  <c r="BP1001" i="64"/>
  <c r="BQ1001" i="64"/>
  <c r="BR1001" i="64"/>
  <c r="BS1001" i="64"/>
  <c r="BT1001" i="64"/>
  <c r="BU1001" i="64"/>
  <c r="BV1001" i="64"/>
  <c r="BW1001" i="64"/>
  <c r="BX1001" i="64"/>
  <c r="BY1001" i="64"/>
  <c r="BZ1001" i="64"/>
  <c r="CA1001" i="64"/>
  <c r="CB1001" i="64"/>
  <c r="CC1001" i="64"/>
  <c r="CD1001" i="64"/>
  <c r="CE1001" i="64"/>
  <c r="CF1001" i="64"/>
  <c r="CG1001" i="64"/>
  <c r="CH1001" i="64"/>
  <c r="CI1001" i="64"/>
  <c r="CJ1001" i="64"/>
  <c r="CK1001" i="64"/>
  <c r="CL1001" i="64"/>
  <c r="S1001" i="64"/>
  <c r="G999" i="64"/>
  <c r="G996" i="64"/>
  <c r="G997" i="64"/>
  <c r="G998" i="64"/>
  <c r="G1001" i="64"/>
  <c r="G1002" i="64"/>
  <c r="G995" i="64"/>
  <c r="T980" i="64"/>
  <c r="U980" i="64"/>
  <c r="V980" i="64"/>
  <c r="W980" i="64"/>
  <c r="X980" i="64"/>
  <c r="Y980" i="64"/>
  <c r="Z980" i="64"/>
  <c r="AA980" i="64"/>
  <c r="AB980" i="64"/>
  <c r="AC980" i="64"/>
  <c r="AD980" i="64"/>
  <c r="AE980" i="64"/>
  <c r="AF980" i="64"/>
  <c r="AG980" i="64"/>
  <c r="AH980" i="64"/>
  <c r="AI980" i="64"/>
  <c r="AJ980" i="64"/>
  <c r="AK980" i="64"/>
  <c r="AL980" i="64"/>
  <c r="AM980" i="64"/>
  <c r="AN980" i="64"/>
  <c r="AO980" i="64"/>
  <c r="AP980" i="64"/>
  <c r="AQ980" i="64"/>
  <c r="AR980" i="64"/>
  <c r="AS980" i="64"/>
  <c r="AT980" i="64"/>
  <c r="AU980" i="64"/>
  <c r="AV980" i="64"/>
  <c r="AW980" i="64"/>
  <c r="AX980" i="64"/>
  <c r="AY980" i="64"/>
  <c r="AZ980" i="64"/>
  <c r="BA980" i="64"/>
  <c r="BB980" i="64"/>
  <c r="BC980" i="64"/>
  <c r="BD980" i="64"/>
  <c r="BE980" i="64"/>
  <c r="BF980" i="64"/>
  <c r="BG980" i="64"/>
  <c r="BH980" i="64"/>
  <c r="BI980" i="64"/>
  <c r="BJ980" i="64"/>
  <c r="BK980" i="64"/>
  <c r="BL980" i="64"/>
  <c r="BM980" i="64"/>
  <c r="BN980" i="64"/>
  <c r="BO980" i="64"/>
  <c r="BP980" i="64"/>
  <c r="BQ980" i="64"/>
  <c r="BR980" i="64"/>
  <c r="BS980" i="64"/>
  <c r="BT980" i="64"/>
  <c r="BU980" i="64"/>
  <c r="BV980" i="64"/>
  <c r="BW980" i="64"/>
  <c r="BX980" i="64"/>
  <c r="BY980" i="64"/>
  <c r="BZ980" i="64"/>
  <c r="CA980" i="64"/>
  <c r="CB980" i="64"/>
  <c r="CC980" i="64"/>
  <c r="CD980" i="64"/>
  <c r="CE980" i="64"/>
  <c r="CF980" i="64"/>
  <c r="CG980" i="64"/>
  <c r="CH980" i="64"/>
  <c r="CI980" i="64"/>
  <c r="CJ980" i="64"/>
  <c r="CK980" i="64"/>
  <c r="CL980" i="64"/>
  <c r="S980" i="64"/>
  <c r="S979" i="64"/>
  <c r="G977" i="64"/>
  <c r="G974" i="64"/>
  <c r="G975" i="64"/>
  <c r="G976" i="64"/>
  <c r="G979" i="64"/>
  <c r="G980" i="64"/>
  <c r="G973" i="64"/>
  <c r="G953" i="64"/>
  <c r="T931" i="64"/>
  <c r="U931" i="64"/>
  <c r="V931" i="64"/>
  <c r="W931" i="64"/>
  <c r="X931" i="64"/>
  <c r="Y931" i="64"/>
  <c r="Z931" i="64"/>
  <c r="AA931" i="64"/>
  <c r="AB931" i="64"/>
  <c r="AC931" i="64"/>
  <c r="AD931" i="64"/>
  <c r="AE931" i="64"/>
  <c r="AF931" i="64"/>
  <c r="AG931" i="64"/>
  <c r="AH931" i="64"/>
  <c r="AI931" i="64"/>
  <c r="AJ931" i="64"/>
  <c r="AK931" i="64"/>
  <c r="AL931" i="64"/>
  <c r="AM931" i="64"/>
  <c r="AN931" i="64"/>
  <c r="AO931" i="64"/>
  <c r="AP931" i="64"/>
  <c r="AQ931" i="64"/>
  <c r="AR931" i="64"/>
  <c r="AS931" i="64"/>
  <c r="AT931" i="64"/>
  <c r="AU931" i="64"/>
  <c r="AV931" i="64"/>
  <c r="AW931" i="64"/>
  <c r="AX931" i="64"/>
  <c r="AY931" i="64"/>
  <c r="AZ931" i="64"/>
  <c r="BA931" i="64"/>
  <c r="BB931" i="64"/>
  <c r="BC931" i="64"/>
  <c r="BD931" i="64"/>
  <c r="BE931" i="64"/>
  <c r="BF931" i="64"/>
  <c r="BG931" i="64"/>
  <c r="BH931" i="64"/>
  <c r="BI931" i="64"/>
  <c r="BJ931" i="64"/>
  <c r="BK931" i="64"/>
  <c r="BL931" i="64"/>
  <c r="BM931" i="64"/>
  <c r="BN931" i="64"/>
  <c r="BO931" i="64"/>
  <c r="BP931" i="64"/>
  <c r="BQ931" i="64"/>
  <c r="BR931" i="64"/>
  <c r="BS931" i="64"/>
  <c r="BT931" i="64"/>
  <c r="BU931" i="64"/>
  <c r="BV931" i="64"/>
  <c r="BW931" i="64"/>
  <c r="BX931" i="64"/>
  <c r="BY931" i="64"/>
  <c r="BZ931" i="64"/>
  <c r="CA931" i="64"/>
  <c r="CB931" i="64"/>
  <c r="CC931" i="64"/>
  <c r="CD931" i="64"/>
  <c r="CE931" i="64"/>
  <c r="CF931" i="64"/>
  <c r="CG931" i="64"/>
  <c r="CH931" i="64"/>
  <c r="CI931" i="64"/>
  <c r="CJ931" i="64"/>
  <c r="CK931" i="64"/>
  <c r="CL931" i="64"/>
  <c r="S931" i="64"/>
  <c r="G929" i="64"/>
  <c r="G950" i="64"/>
  <c r="G951" i="64"/>
  <c r="G952" i="64"/>
  <c r="G955" i="64"/>
  <c r="G956" i="64"/>
  <c r="G949" i="64"/>
  <c r="G947" i="64" s="1"/>
  <c r="G926" i="64"/>
  <c r="G927" i="64"/>
  <c r="G928" i="64"/>
  <c r="G931" i="64"/>
  <c r="G932" i="64"/>
  <c r="G925" i="64"/>
  <c r="T916" i="64"/>
  <c r="U916" i="64"/>
  <c r="V916" i="64"/>
  <c r="W916" i="64"/>
  <c r="X916" i="64"/>
  <c r="Y916" i="64"/>
  <c r="Z916" i="64"/>
  <c r="AA916" i="64"/>
  <c r="AB916" i="64"/>
  <c r="AC916" i="64"/>
  <c r="AD916" i="64"/>
  <c r="AE916" i="64"/>
  <c r="AF916" i="64"/>
  <c r="AG916" i="64"/>
  <c r="AH916" i="64"/>
  <c r="AI916" i="64"/>
  <c r="AJ916" i="64"/>
  <c r="AK916" i="64"/>
  <c r="AL916" i="64"/>
  <c r="AM916" i="64"/>
  <c r="AN916" i="64"/>
  <c r="AO916" i="64"/>
  <c r="AP916" i="64"/>
  <c r="AQ916" i="64"/>
  <c r="AR916" i="64"/>
  <c r="AS916" i="64"/>
  <c r="AT916" i="64"/>
  <c r="AU916" i="64"/>
  <c r="AV916" i="64"/>
  <c r="AW916" i="64"/>
  <c r="AX916" i="64"/>
  <c r="AY916" i="64"/>
  <c r="AZ916" i="64"/>
  <c r="BA916" i="64"/>
  <c r="BB916" i="64"/>
  <c r="BC916" i="64"/>
  <c r="BD916" i="64"/>
  <c r="BE916" i="64"/>
  <c r="BF916" i="64"/>
  <c r="BG916" i="64"/>
  <c r="BH916" i="64"/>
  <c r="BI916" i="64"/>
  <c r="BJ916" i="64"/>
  <c r="BK916" i="64"/>
  <c r="BL916" i="64"/>
  <c r="BM916" i="64"/>
  <c r="BN916" i="64"/>
  <c r="BO916" i="64"/>
  <c r="BP916" i="64"/>
  <c r="BQ916" i="64"/>
  <c r="BR916" i="64"/>
  <c r="BS916" i="64"/>
  <c r="BT916" i="64"/>
  <c r="BU916" i="64"/>
  <c r="BV916" i="64"/>
  <c r="BW916" i="64"/>
  <c r="BX916" i="64"/>
  <c r="BY916" i="64"/>
  <c r="BZ916" i="64"/>
  <c r="CA916" i="64"/>
  <c r="CB916" i="64"/>
  <c r="CC916" i="64"/>
  <c r="CD916" i="64"/>
  <c r="CE916" i="64"/>
  <c r="CF916" i="64"/>
  <c r="CG916" i="64"/>
  <c r="CH916" i="64"/>
  <c r="CI916" i="64"/>
  <c r="CJ916" i="64"/>
  <c r="CK916" i="64"/>
  <c r="CL916" i="64"/>
  <c r="S916" i="64"/>
  <c r="G835" i="64"/>
  <c r="G832" i="64"/>
  <c r="G825" i="64" s="1"/>
  <c r="G833" i="64"/>
  <c r="G834" i="64"/>
  <c r="G837" i="64"/>
  <c r="G838" i="64"/>
  <c r="G831"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11" i="64"/>
  <c r="E1377"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7" i="64"/>
  <c r="U837" i="64"/>
  <c r="V837" i="64"/>
  <c r="W837" i="64"/>
  <c r="X837" i="64"/>
  <c r="Y837" i="64"/>
  <c r="Z837" i="64"/>
  <c r="AA837" i="64"/>
  <c r="AB837" i="64"/>
  <c r="AC837" i="64"/>
  <c r="AD837" i="64"/>
  <c r="AE837" i="64"/>
  <c r="AF837" i="64"/>
  <c r="AG837" i="64"/>
  <c r="AH837" i="64"/>
  <c r="AI837" i="64"/>
  <c r="AJ837" i="64"/>
  <c r="AK837" i="64"/>
  <c r="AL837" i="64"/>
  <c r="AM837" i="64"/>
  <c r="AN837" i="64"/>
  <c r="AO837" i="64"/>
  <c r="AP837" i="64"/>
  <c r="AQ837" i="64"/>
  <c r="AR837" i="64"/>
  <c r="AS837" i="64"/>
  <c r="AT837" i="64"/>
  <c r="AU837" i="64"/>
  <c r="AV837" i="64"/>
  <c r="AW837" i="64"/>
  <c r="AX837" i="64"/>
  <c r="AY837" i="64"/>
  <c r="AZ837" i="64"/>
  <c r="BA837" i="64"/>
  <c r="BB837" i="64"/>
  <c r="BC837" i="64"/>
  <c r="BD837" i="64"/>
  <c r="BE837" i="64"/>
  <c r="BF837" i="64"/>
  <c r="BG837" i="64"/>
  <c r="BH837" i="64"/>
  <c r="BI837" i="64"/>
  <c r="BJ837" i="64"/>
  <c r="BK837" i="64"/>
  <c r="BL837" i="64"/>
  <c r="BM837" i="64"/>
  <c r="BN837" i="64"/>
  <c r="BO837" i="64"/>
  <c r="BP837" i="64"/>
  <c r="BQ837" i="64"/>
  <c r="BR837" i="64"/>
  <c r="BS837" i="64"/>
  <c r="BT837" i="64"/>
  <c r="BU837" i="64"/>
  <c r="BV837" i="64"/>
  <c r="BW837" i="64"/>
  <c r="BX837" i="64"/>
  <c r="BY837" i="64"/>
  <c r="BZ837" i="64"/>
  <c r="CA837" i="64"/>
  <c r="CB837" i="64"/>
  <c r="CC837" i="64"/>
  <c r="CD837" i="64"/>
  <c r="CE837" i="64"/>
  <c r="CF837" i="64"/>
  <c r="CG837" i="64"/>
  <c r="CH837" i="64"/>
  <c r="CI837" i="64"/>
  <c r="CJ837" i="64"/>
  <c r="CK837" i="64"/>
  <c r="CL837" i="64"/>
  <c r="S837"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812"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2213" i="64"/>
  <c r="T2213" i="64"/>
  <c r="U2213" i="64"/>
  <c r="V2213" i="64"/>
  <c r="W2213" i="64"/>
  <c r="X2213" i="64"/>
  <c r="Y2213" i="64"/>
  <c r="Z2213" i="64"/>
  <c r="AA2213" i="64"/>
  <c r="AB2213" i="64"/>
  <c r="AC2213" i="64"/>
  <c r="AD2213" i="64"/>
  <c r="AE2213" i="64"/>
  <c r="AF2213" i="64"/>
  <c r="AG2213" i="64"/>
  <c r="AH2213" i="64"/>
  <c r="AI2213" i="64"/>
  <c r="AJ2213" i="64"/>
  <c r="AK2213" i="64"/>
  <c r="AL2213" i="64"/>
  <c r="AM2213" i="64"/>
  <c r="AN2213" i="64"/>
  <c r="AO2213" i="64"/>
  <c r="AP2213" i="64"/>
  <c r="AQ2213" i="64"/>
  <c r="AR2213" i="64"/>
  <c r="AS2213" i="64"/>
  <c r="AT2213" i="64"/>
  <c r="AU2213" i="64"/>
  <c r="AV2213" i="64"/>
  <c r="AW2213" i="64"/>
  <c r="AX2213" i="64"/>
  <c r="AY2213" i="64"/>
  <c r="AZ2213" i="64"/>
  <c r="BA2213" i="64"/>
  <c r="BB2213" i="64"/>
  <c r="BC2213" i="64"/>
  <c r="BD2213" i="64"/>
  <c r="BE2213" i="64"/>
  <c r="BF2213" i="64"/>
  <c r="BG2213" i="64"/>
  <c r="BH2213" i="64"/>
  <c r="BI2213" i="64"/>
  <c r="BJ2213" i="64"/>
  <c r="BK2213" i="64"/>
  <c r="BL2213" i="64"/>
  <c r="BM2213" i="64"/>
  <c r="BN2213" i="64"/>
  <c r="BO2213" i="64"/>
  <c r="BP2213" i="64"/>
  <c r="BQ2213" i="64"/>
  <c r="BR2213" i="64"/>
  <c r="BS2213" i="64"/>
  <c r="BT2213" i="64"/>
  <c r="BU2213" i="64"/>
  <c r="BV2213" i="64"/>
  <c r="BW2213" i="64"/>
  <c r="BX2213" i="64"/>
  <c r="BY2213" i="64"/>
  <c r="BZ2213" i="64"/>
  <c r="CA2213" i="64"/>
  <c r="CB2213" i="64"/>
  <c r="CC2213" i="64"/>
  <c r="CD2213" i="64"/>
  <c r="CE2213" i="64"/>
  <c r="CF2213" i="64"/>
  <c r="CG2213" i="64"/>
  <c r="CH2213" i="64"/>
  <c r="CI2213" i="64"/>
  <c r="CJ2213" i="64"/>
  <c r="CK2213" i="64"/>
  <c r="CL2213" i="64"/>
  <c r="S2187" i="64"/>
  <c r="T2187" i="64"/>
  <c r="U2187" i="64"/>
  <c r="V2187" i="64"/>
  <c r="W2187" i="64"/>
  <c r="X2187" i="64"/>
  <c r="Y2187" i="64"/>
  <c r="Z2187" i="64"/>
  <c r="AA2187" i="64"/>
  <c r="AB2187" i="64"/>
  <c r="AC2187" i="64"/>
  <c r="AD2187" i="64"/>
  <c r="AE2187" i="64"/>
  <c r="AF2187" i="64"/>
  <c r="AG2187" i="64"/>
  <c r="AH2187" i="64"/>
  <c r="AI2187" i="64"/>
  <c r="AJ2187" i="64"/>
  <c r="AK2187" i="64"/>
  <c r="AL2187" i="64"/>
  <c r="AM2187" i="64"/>
  <c r="AN2187" i="64"/>
  <c r="AO2187" i="64"/>
  <c r="AP2187" i="64"/>
  <c r="AQ2187" i="64"/>
  <c r="AR2187" i="64"/>
  <c r="AS2187" i="64"/>
  <c r="AT2187" i="64"/>
  <c r="AU2187" i="64"/>
  <c r="AV2187" i="64"/>
  <c r="AW2187" i="64"/>
  <c r="AX2187" i="64"/>
  <c r="AY2187" i="64"/>
  <c r="AZ2187" i="64"/>
  <c r="BA2187" i="64"/>
  <c r="BB2187" i="64"/>
  <c r="BC2187" i="64"/>
  <c r="BD2187" i="64"/>
  <c r="BE2187" i="64"/>
  <c r="BF2187" i="64"/>
  <c r="BG2187" i="64"/>
  <c r="BH2187" i="64"/>
  <c r="BI2187" i="64"/>
  <c r="BJ2187" i="64"/>
  <c r="BK2187" i="64"/>
  <c r="BL2187" i="64"/>
  <c r="BM2187" i="64"/>
  <c r="BN2187" i="64"/>
  <c r="BO2187" i="64"/>
  <c r="BP2187" i="64"/>
  <c r="BQ2187" i="64"/>
  <c r="BR2187" i="64"/>
  <c r="BS2187" i="64"/>
  <c r="BT2187" i="64"/>
  <c r="BU2187" i="64"/>
  <c r="BV2187" i="64"/>
  <c r="BW2187" i="64"/>
  <c r="BX2187" i="64"/>
  <c r="BY2187" i="64"/>
  <c r="BZ2187" i="64"/>
  <c r="CA2187" i="64"/>
  <c r="CB2187" i="64"/>
  <c r="CC2187" i="64"/>
  <c r="CD2187" i="64"/>
  <c r="CE2187" i="64"/>
  <c r="CF2187" i="64"/>
  <c r="CG2187" i="64"/>
  <c r="CH2187" i="64"/>
  <c r="CI2187" i="64"/>
  <c r="CJ2187" i="64"/>
  <c r="CK2187" i="64"/>
  <c r="CL2187" i="64"/>
  <c r="S2162" i="64"/>
  <c r="T2162" i="64"/>
  <c r="U2162" i="64"/>
  <c r="V2162" i="64"/>
  <c r="W2162" i="64"/>
  <c r="X2162" i="64"/>
  <c r="Y2162" i="64"/>
  <c r="Z2162" i="64"/>
  <c r="AA2162" i="64"/>
  <c r="AB2162" i="64"/>
  <c r="AC2162" i="64"/>
  <c r="AD2162" i="64"/>
  <c r="AE2162" i="64"/>
  <c r="AF2162" i="64"/>
  <c r="AG2162" i="64"/>
  <c r="AH2162" i="64"/>
  <c r="AI2162" i="64"/>
  <c r="AJ2162" i="64"/>
  <c r="AK2162" i="64"/>
  <c r="AL2162" i="64"/>
  <c r="AM2162" i="64"/>
  <c r="AN2162" i="64"/>
  <c r="AO2162" i="64"/>
  <c r="AP2162" i="64"/>
  <c r="AQ2162" i="64"/>
  <c r="AR2162" i="64"/>
  <c r="AS2162" i="64"/>
  <c r="AT2162" i="64"/>
  <c r="AU2162" i="64"/>
  <c r="AV2162" i="64"/>
  <c r="AW2162" i="64"/>
  <c r="AX2162" i="64"/>
  <c r="AY2162" i="64"/>
  <c r="AZ2162" i="64"/>
  <c r="BA2162" i="64"/>
  <c r="BB2162" i="64"/>
  <c r="BC2162" i="64"/>
  <c r="BD2162" i="64"/>
  <c r="BE2162" i="64"/>
  <c r="BF2162" i="64"/>
  <c r="BG2162" i="64"/>
  <c r="BH2162" i="64"/>
  <c r="BI2162" i="64"/>
  <c r="BJ2162" i="64"/>
  <c r="BK2162" i="64"/>
  <c r="BL2162" i="64"/>
  <c r="BM2162" i="64"/>
  <c r="BN2162" i="64"/>
  <c r="BO2162" i="64"/>
  <c r="BP2162" i="64"/>
  <c r="BQ2162" i="64"/>
  <c r="BR2162" i="64"/>
  <c r="BS2162" i="64"/>
  <c r="BT2162" i="64"/>
  <c r="BU2162" i="64"/>
  <c r="BV2162" i="64"/>
  <c r="BW2162" i="64"/>
  <c r="BX2162" i="64"/>
  <c r="BY2162" i="64"/>
  <c r="BZ2162" i="64"/>
  <c r="CA2162" i="64"/>
  <c r="CB2162" i="64"/>
  <c r="CC2162" i="64"/>
  <c r="CD2162" i="64"/>
  <c r="CE2162" i="64"/>
  <c r="CF2162" i="64"/>
  <c r="CG2162" i="64"/>
  <c r="CH2162" i="64"/>
  <c r="CI2162" i="64"/>
  <c r="CJ2162" i="64"/>
  <c r="CK2162" i="64"/>
  <c r="CL2162" i="64"/>
  <c r="S2136" i="64"/>
  <c r="T2136" i="64"/>
  <c r="U2136" i="64"/>
  <c r="V2136" i="64"/>
  <c r="W2136" i="64"/>
  <c r="X2136" i="64"/>
  <c r="Y2136" i="64"/>
  <c r="Z2136" i="64"/>
  <c r="AA2136" i="64"/>
  <c r="AB2136" i="64"/>
  <c r="AC2136" i="64"/>
  <c r="AD2136" i="64"/>
  <c r="AE2136" i="64"/>
  <c r="AF2136" i="64"/>
  <c r="AG2136" i="64"/>
  <c r="AH2136" i="64"/>
  <c r="AI2136" i="64"/>
  <c r="AJ2136" i="64"/>
  <c r="AK2136" i="64"/>
  <c r="AL2136" i="64"/>
  <c r="AM2136" i="64"/>
  <c r="AN2136" i="64"/>
  <c r="AO2136" i="64"/>
  <c r="AP2136" i="64"/>
  <c r="AQ2136" i="64"/>
  <c r="AR2136" i="64"/>
  <c r="AS2136" i="64"/>
  <c r="AT2136" i="64"/>
  <c r="AU2136" i="64"/>
  <c r="AV2136" i="64"/>
  <c r="AW2136" i="64"/>
  <c r="AX2136" i="64"/>
  <c r="AY2136" i="64"/>
  <c r="AZ2136" i="64"/>
  <c r="BA2136" i="64"/>
  <c r="BB2136" i="64"/>
  <c r="BC2136" i="64"/>
  <c r="BD2136" i="64"/>
  <c r="BE2136" i="64"/>
  <c r="BF2136" i="64"/>
  <c r="BG2136" i="64"/>
  <c r="BH2136" i="64"/>
  <c r="BI2136" i="64"/>
  <c r="BJ2136" i="64"/>
  <c r="BK2136" i="64"/>
  <c r="BL2136" i="64"/>
  <c r="BM2136" i="64"/>
  <c r="BN2136" i="64"/>
  <c r="BO2136" i="64"/>
  <c r="BP2136" i="64"/>
  <c r="BQ2136" i="64"/>
  <c r="BR2136" i="64"/>
  <c r="BS2136" i="64"/>
  <c r="BT2136" i="64"/>
  <c r="BU2136" i="64"/>
  <c r="BV2136" i="64"/>
  <c r="BW2136" i="64"/>
  <c r="BX2136" i="64"/>
  <c r="BY2136" i="64"/>
  <c r="BZ2136" i="64"/>
  <c r="CA2136" i="64"/>
  <c r="CB2136" i="64"/>
  <c r="CC2136" i="64"/>
  <c r="CD2136" i="64"/>
  <c r="CE2136" i="64"/>
  <c r="CF2136" i="64"/>
  <c r="CG2136" i="64"/>
  <c r="CH2136" i="64"/>
  <c r="CI2136" i="64"/>
  <c r="CJ2136" i="64"/>
  <c r="CK2136" i="64"/>
  <c r="CL2136" i="64"/>
  <c r="S1381" i="64"/>
  <c r="T1381" i="64"/>
  <c r="U1381" i="64"/>
  <c r="V1381" i="64"/>
  <c r="W1381" i="64"/>
  <c r="X1381" i="64"/>
  <c r="Y1381" i="64"/>
  <c r="Z1381" i="64"/>
  <c r="AA1381" i="64"/>
  <c r="AB1381" i="64"/>
  <c r="AC1381" i="64"/>
  <c r="AD1381" i="64"/>
  <c r="AE1381" i="64"/>
  <c r="AF1381" i="64"/>
  <c r="AG1381" i="64"/>
  <c r="AH1381" i="64"/>
  <c r="AI1381" i="64"/>
  <c r="AJ1381" i="64"/>
  <c r="AK1381" i="64"/>
  <c r="AL1381" i="64"/>
  <c r="AM1381" i="64"/>
  <c r="AN1381" i="64"/>
  <c r="AO1381" i="64"/>
  <c r="AP1381" i="64"/>
  <c r="AQ1381" i="64"/>
  <c r="AR1381" i="64"/>
  <c r="AS1381" i="64"/>
  <c r="AT1381" i="64"/>
  <c r="AU1381" i="64"/>
  <c r="AV1381" i="64"/>
  <c r="AW1381" i="64"/>
  <c r="AX1381" i="64"/>
  <c r="AY1381" i="64"/>
  <c r="AZ1381" i="64"/>
  <c r="BA1381" i="64"/>
  <c r="BB1381" i="64"/>
  <c r="BC1381" i="64"/>
  <c r="BD1381" i="64"/>
  <c r="BE1381" i="64"/>
  <c r="BF1381" i="64"/>
  <c r="BG1381" i="64"/>
  <c r="BH1381" i="64"/>
  <c r="BI1381" i="64"/>
  <c r="BJ1381" i="64"/>
  <c r="BK1381" i="64"/>
  <c r="BL1381" i="64"/>
  <c r="BM1381" i="64"/>
  <c r="BN1381" i="64"/>
  <c r="BO1381" i="64"/>
  <c r="BP1381" i="64"/>
  <c r="BQ1381" i="64"/>
  <c r="BR1381" i="64"/>
  <c r="BS1381" i="64"/>
  <c r="BT1381" i="64"/>
  <c r="BU1381" i="64"/>
  <c r="BV1381" i="64"/>
  <c r="BW1381" i="64"/>
  <c r="BX1381" i="64"/>
  <c r="BY1381" i="64"/>
  <c r="BZ1381" i="64"/>
  <c r="CA1381" i="64"/>
  <c r="CB1381" i="64"/>
  <c r="CC1381" i="64"/>
  <c r="CD1381" i="64"/>
  <c r="CE1381" i="64"/>
  <c r="CF1381" i="64"/>
  <c r="CG1381" i="64"/>
  <c r="CH1381" i="64"/>
  <c r="CI1381" i="64"/>
  <c r="CJ1381" i="64"/>
  <c r="CK1381" i="64"/>
  <c r="CL1381" i="64"/>
  <c r="S1358" i="64"/>
  <c r="T1358" i="64"/>
  <c r="U1358" i="64"/>
  <c r="V1358" i="64"/>
  <c r="W1358" i="64"/>
  <c r="X1358" i="64"/>
  <c r="Y1358" i="64"/>
  <c r="Z1358" i="64"/>
  <c r="AA1358" i="64"/>
  <c r="AB1358" i="64"/>
  <c r="AC1358" i="64"/>
  <c r="AD1358" i="64"/>
  <c r="AE1358" i="64"/>
  <c r="AF1358" i="64"/>
  <c r="AG1358" i="64"/>
  <c r="AH1358" i="64"/>
  <c r="AI1358" i="64"/>
  <c r="AJ1358" i="64"/>
  <c r="AK1358" i="64"/>
  <c r="AL1358" i="64"/>
  <c r="AM1358" i="64"/>
  <c r="AN1358" i="64"/>
  <c r="AO1358" i="64"/>
  <c r="AP1358" i="64"/>
  <c r="AQ1358" i="64"/>
  <c r="AR1358" i="64"/>
  <c r="AS1358" i="64"/>
  <c r="AT1358" i="64"/>
  <c r="AU1358" i="64"/>
  <c r="AV1358" i="64"/>
  <c r="AW1358" i="64"/>
  <c r="AX1358" i="64"/>
  <c r="AY1358" i="64"/>
  <c r="AZ1358" i="64"/>
  <c r="BA1358" i="64"/>
  <c r="BB1358" i="64"/>
  <c r="BC1358" i="64"/>
  <c r="BD1358" i="64"/>
  <c r="BE1358" i="64"/>
  <c r="BF1358" i="64"/>
  <c r="BG1358" i="64"/>
  <c r="BH1358" i="64"/>
  <c r="BI1358" i="64"/>
  <c r="BJ1358" i="64"/>
  <c r="BK1358" i="64"/>
  <c r="BL1358" i="64"/>
  <c r="BM1358" i="64"/>
  <c r="BN1358" i="64"/>
  <c r="BO1358" i="64"/>
  <c r="BP1358" i="64"/>
  <c r="BQ1358" i="64"/>
  <c r="BR1358" i="64"/>
  <c r="BS1358" i="64"/>
  <c r="BT1358" i="64"/>
  <c r="BU1358" i="64"/>
  <c r="BV1358" i="64"/>
  <c r="BW1358" i="64"/>
  <c r="BX1358" i="64"/>
  <c r="BY1358" i="64"/>
  <c r="BZ1358" i="64"/>
  <c r="CA1358" i="64"/>
  <c r="CB1358" i="64"/>
  <c r="CC1358" i="64"/>
  <c r="CD1358" i="64"/>
  <c r="CE1358" i="64"/>
  <c r="CF1358" i="64"/>
  <c r="CG1358" i="64"/>
  <c r="CH1358" i="64"/>
  <c r="CI1358" i="64"/>
  <c r="CJ1358" i="64"/>
  <c r="CK1358" i="64"/>
  <c r="CL1358" i="64"/>
  <c r="S1326" i="64"/>
  <c r="T1326" i="64"/>
  <c r="U1326" i="64"/>
  <c r="V1326" i="64"/>
  <c r="W1326" i="64"/>
  <c r="X1326" i="64"/>
  <c r="Y1326" i="64"/>
  <c r="Z1326" i="64"/>
  <c r="AA1326" i="64"/>
  <c r="AB1326" i="64"/>
  <c r="AC1326" i="64"/>
  <c r="AD1326" i="64"/>
  <c r="AE1326" i="64"/>
  <c r="AF1326" i="64"/>
  <c r="AG1326" i="64"/>
  <c r="AH1326" i="64"/>
  <c r="AI1326" i="64"/>
  <c r="AJ1326" i="64"/>
  <c r="AK1326" i="64"/>
  <c r="AL1326" i="64"/>
  <c r="AM1326" i="64"/>
  <c r="AN1326" i="64"/>
  <c r="AO1326" i="64"/>
  <c r="AP1326" i="64"/>
  <c r="AQ1326" i="64"/>
  <c r="AR1326" i="64"/>
  <c r="AS1326" i="64"/>
  <c r="AT1326" i="64"/>
  <c r="AU1326" i="64"/>
  <c r="AV1326" i="64"/>
  <c r="AW1326" i="64"/>
  <c r="AX1326" i="64"/>
  <c r="AY1326" i="64"/>
  <c r="AZ1326" i="64"/>
  <c r="BA1326" i="64"/>
  <c r="BB1326" i="64"/>
  <c r="BC1326" i="64"/>
  <c r="BD1326" i="64"/>
  <c r="BE1326" i="64"/>
  <c r="BF1326" i="64"/>
  <c r="BG1326" i="64"/>
  <c r="BH1326" i="64"/>
  <c r="BI1326" i="64"/>
  <c r="BJ1326" i="64"/>
  <c r="BK1326" i="64"/>
  <c r="BL1326" i="64"/>
  <c r="BM1326" i="64"/>
  <c r="BN1326" i="64"/>
  <c r="BO1326" i="64"/>
  <c r="BP1326" i="64"/>
  <c r="BQ1326" i="64"/>
  <c r="BR1326" i="64"/>
  <c r="BS1326" i="64"/>
  <c r="BT1326" i="64"/>
  <c r="BU1326" i="64"/>
  <c r="BV1326" i="64"/>
  <c r="BW1326" i="64"/>
  <c r="BX1326" i="64"/>
  <c r="BY1326" i="64"/>
  <c r="BZ1326" i="64"/>
  <c r="CA1326" i="64"/>
  <c r="CB1326" i="64"/>
  <c r="CC1326" i="64"/>
  <c r="CD1326" i="64"/>
  <c r="CE1326" i="64"/>
  <c r="CF1326" i="64"/>
  <c r="CG1326" i="64"/>
  <c r="CH1326" i="64"/>
  <c r="CI1326" i="64"/>
  <c r="CJ1326" i="64"/>
  <c r="CK1326" i="64"/>
  <c r="CL1326" i="64"/>
  <c r="S1532" i="64"/>
  <c r="T1532" i="64"/>
  <c r="U1532" i="64"/>
  <c r="V1532" i="64"/>
  <c r="W1532" i="64"/>
  <c r="X1532" i="64"/>
  <c r="Y1532" i="64"/>
  <c r="Z1532" i="64"/>
  <c r="AA1532" i="64"/>
  <c r="AB1532" i="64"/>
  <c r="AC1532" i="64"/>
  <c r="AD1532" i="64"/>
  <c r="AE1532" i="64"/>
  <c r="AF1532" i="64"/>
  <c r="AG1532" i="64"/>
  <c r="AH1532" i="64"/>
  <c r="AI1532" i="64"/>
  <c r="AJ1532" i="64"/>
  <c r="AK1532" i="64"/>
  <c r="AL1532" i="64"/>
  <c r="AM1532" i="64"/>
  <c r="AN1532" i="64"/>
  <c r="AO1532" i="64"/>
  <c r="AP1532" i="64"/>
  <c r="AQ1532" i="64"/>
  <c r="AR1532" i="64"/>
  <c r="AS1532" i="64"/>
  <c r="AT1532" i="64"/>
  <c r="AU1532" i="64"/>
  <c r="AV1532" i="64"/>
  <c r="AW1532" i="64"/>
  <c r="AX1532" i="64"/>
  <c r="AY1532" i="64"/>
  <c r="AZ1532" i="64"/>
  <c r="BA1532" i="64"/>
  <c r="BB1532" i="64"/>
  <c r="BC1532" i="64"/>
  <c r="BD1532" i="64"/>
  <c r="BE1532" i="64"/>
  <c r="BF1532" i="64"/>
  <c r="BG1532" i="64"/>
  <c r="BH1532" i="64"/>
  <c r="BI1532" i="64"/>
  <c r="BJ1532" i="64"/>
  <c r="BK1532" i="64"/>
  <c r="BL1532" i="64"/>
  <c r="BM1532" i="64"/>
  <c r="BN1532" i="64"/>
  <c r="BO1532" i="64"/>
  <c r="BP1532" i="64"/>
  <c r="BQ1532" i="64"/>
  <c r="BR1532" i="64"/>
  <c r="BS1532" i="64"/>
  <c r="BT1532" i="64"/>
  <c r="BU1532" i="64"/>
  <c r="BV1532" i="64"/>
  <c r="BW1532" i="64"/>
  <c r="BX1532" i="64"/>
  <c r="BY1532" i="64"/>
  <c r="BZ1532" i="64"/>
  <c r="CA1532" i="64"/>
  <c r="CB1532" i="64"/>
  <c r="CC1532" i="64"/>
  <c r="CD1532" i="64"/>
  <c r="CE1532" i="64"/>
  <c r="CF1532" i="64"/>
  <c r="CG1532" i="64"/>
  <c r="CH1532" i="64"/>
  <c r="CI1532" i="64"/>
  <c r="CJ1532" i="64"/>
  <c r="CK1532" i="64"/>
  <c r="CL1532" i="64"/>
  <c r="S2262" i="64"/>
  <c r="T2262" i="64"/>
  <c r="U2262" i="64"/>
  <c r="V2262" i="64"/>
  <c r="W2262" i="64"/>
  <c r="X2262" i="64"/>
  <c r="Y2262" i="64"/>
  <c r="Z2262" i="64"/>
  <c r="AA2262" i="64"/>
  <c r="AB2262" i="64"/>
  <c r="AC2262" i="64"/>
  <c r="AD2262" i="64"/>
  <c r="AE2262" i="64"/>
  <c r="AF2262" i="64"/>
  <c r="AG2262" i="64"/>
  <c r="AH2262" i="64"/>
  <c r="AI2262" i="64"/>
  <c r="AJ2262" i="64"/>
  <c r="AK2262" i="64"/>
  <c r="AL2262" i="64"/>
  <c r="AM2262" i="64"/>
  <c r="AN2262" i="64"/>
  <c r="AO2262" i="64"/>
  <c r="AP2262" i="64"/>
  <c r="AQ2262" i="64"/>
  <c r="AR2262" i="64"/>
  <c r="AS2262" i="64"/>
  <c r="AT2262" i="64"/>
  <c r="AU2262" i="64"/>
  <c r="AV2262" i="64"/>
  <c r="AW2262" i="64"/>
  <c r="AX2262" i="64"/>
  <c r="AY2262" i="64"/>
  <c r="AZ2262" i="64"/>
  <c r="BA2262" i="64"/>
  <c r="BB2262" i="64"/>
  <c r="BC2262" i="64"/>
  <c r="BD2262" i="64"/>
  <c r="BE2262" i="64"/>
  <c r="BF2262" i="64"/>
  <c r="BG2262" i="64"/>
  <c r="BH2262" i="64"/>
  <c r="BI2262" i="64"/>
  <c r="BJ2262" i="64"/>
  <c r="BK2262" i="64"/>
  <c r="BL2262" i="64"/>
  <c r="BM2262" i="64"/>
  <c r="BN2262" i="64"/>
  <c r="BO2262" i="64"/>
  <c r="BP2262" i="64"/>
  <c r="BQ2262" i="64"/>
  <c r="BR2262" i="64"/>
  <c r="BS2262" i="64"/>
  <c r="BT2262" i="64"/>
  <c r="BU2262" i="64"/>
  <c r="BV2262" i="64"/>
  <c r="BW2262" i="64"/>
  <c r="BX2262" i="64"/>
  <c r="BY2262" i="64"/>
  <c r="BZ2262" i="64"/>
  <c r="CA2262" i="64"/>
  <c r="CB2262" i="64"/>
  <c r="CC2262" i="64"/>
  <c r="CD2262" i="64"/>
  <c r="CE2262" i="64"/>
  <c r="CF2262" i="64"/>
  <c r="CG2262" i="64"/>
  <c r="CH2262" i="64"/>
  <c r="CI2262" i="64"/>
  <c r="CJ2262" i="64"/>
  <c r="CK2262" i="64"/>
  <c r="CL2262" i="64"/>
  <c r="S1303" i="64"/>
  <c r="T1303" i="64"/>
  <c r="U1303" i="64"/>
  <c r="V1303" i="64"/>
  <c r="W1303" i="64"/>
  <c r="X1303" i="64"/>
  <c r="Y1303" i="64"/>
  <c r="Z1303" i="64"/>
  <c r="AA1303" i="64"/>
  <c r="AB1303" i="64"/>
  <c r="AC1303" i="64"/>
  <c r="AD1303" i="64"/>
  <c r="AE1303" i="64"/>
  <c r="AF1303" i="64"/>
  <c r="AG1303" i="64"/>
  <c r="AH1303" i="64"/>
  <c r="AI1303" i="64"/>
  <c r="AJ1303" i="64"/>
  <c r="AK1303" i="64"/>
  <c r="AL1303" i="64"/>
  <c r="AM1303" i="64"/>
  <c r="AN1303" i="64"/>
  <c r="AO1303" i="64"/>
  <c r="AP1303" i="64"/>
  <c r="AQ1303" i="64"/>
  <c r="AR1303" i="64"/>
  <c r="AS1303" i="64"/>
  <c r="AT1303" i="64"/>
  <c r="AU1303" i="64"/>
  <c r="AV1303" i="64"/>
  <c r="AW1303" i="64"/>
  <c r="AX1303" i="64"/>
  <c r="AY1303" i="64"/>
  <c r="AZ1303" i="64"/>
  <c r="BA1303" i="64"/>
  <c r="BB1303" i="64"/>
  <c r="BC1303" i="64"/>
  <c r="BD1303" i="64"/>
  <c r="BE1303" i="64"/>
  <c r="BF1303" i="64"/>
  <c r="BG1303" i="64"/>
  <c r="BH1303" i="64"/>
  <c r="BI1303" i="64"/>
  <c r="BJ1303" i="64"/>
  <c r="BK1303" i="64"/>
  <c r="BL1303" i="64"/>
  <c r="BM1303" i="64"/>
  <c r="BN1303" i="64"/>
  <c r="BO1303" i="64"/>
  <c r="BP1303" i="64"/>
  <c r="BQ1303" i="64"/>
  <c r="BR1303" i="64"/>
  <c r="BS1303" i="64"/>
  <c r="BT1303" i="64"/>
  <c r="BU1303" i="64"/>
  <c r="BV1303" i="64"/>
  <c r="BW1303" i="64"/>
  <c r="BX1303" i="64"/>
  <c r="BY1303" i="64"/>
  <c r="BZ1303" i="64"/>
  <c r="CA1303" i="64"/>
  <c r="CB1303" i="64"/>
  <c r="CC1303" i="64"/>
  <c r="CD1303" i="64"/>
  <c r="CE1303" i="64"/>
  <c r="CF1303" i="64"/>
  <c r="CG1303" i="64"/>
  <c r="CH1303" i="64"/>
  <c r="CI1303" i="64"/>
  <c r="CJ1303" i="64"/>
  <c r="CK1303" i="64"/>
  <c r="CL1303" i="64"/>
  <c r="S1259" i="64"/>
  <c r="T1259" i="64"/>
  <c r="U1259" i="64"/>
  <c r="V1259" i="64"/>
  <c r="W1259" i="64"/>
  <c r="X1259" i="64"/>
  <c r="Y1259" i="64"/>
  <c r="Z1259" i="64"/>
  <c r="AA1259" i="64"/>
  <c r="AB1259" i="64"/>
  <c r="AC1259" i="64"/>
  <c r="AD1259" i="64"/>
  <c r="AE1259" i="64"/>
  <c r="AF1259" i="64"/>
  <c r="AG1259" i="64"/>
  <c r="AH1259" i="64"/>
  <c r="AI1259" i="64"/>
  <c r="AJ1259" i="64"/>
  <c r="AK1259" i="64"/>
  <c r="AL1259" i="64"/>
  <c r="AM1259" i="64"/>
  <c r="AN1259" i="64"/>
  <c r="AO1259" i="64"/>
  <c r="AP1259" i="64"/>
  <c r="AQ1259" i="64"/>
  <c r="AR1259" i="64"/>
  <c r="AS1259" i="64"/>
  <c r="AT1259" i="64"/>
  <c r="AU1259" i="64"/>
  <c r="AV1259" i="64"/>
  <c r="AW1259" i="64"/>
  <c r="AX1259" i="64"/>
  <c r="AY1259" i="64"/>
  <c r="AZ1259" i="64"/>
  <c r="BA1259" i="64"/>
  <c r="BB1259" i="64"/>
  <c r="BC1259" i="64"/>
  <c r="BD1259" i="64"/>
  <c r="BE1259" i="64"/>
  <c r="BF1259" i="64"/>
  <c r="BG1259" i="64"/>
  <c r="BH1259" i="64"/>
  <c r="BI1259" i="64"/>
  <c r="BJ1259" i="64"/>
  <c r="BK1259" i="64"/>
  <c r="BL1259" i="64"/>
  <c r="BM1259" i="64"/>
  <c r="BN1259" i="64"/>
  <c r="BO1259" i="64"/>
  <c r="BP1259" i="64"/>
  <c r="BQ1259" i="64"/>
  <c r="BR1259" i="64"/>
  <c r="BS1259" i="64"/>
  <c r="BT1259" i="64"/>
  <c r="BU1259" i="64"/>
  <c r="BV1259" i="64"/>
  <c r="BW1259" i="64"/>
  <c r="BX1259" i="64"/>
  <c r="BY1259" i="64"/>
  <c r="BZ1259" i="64"/>
  <c r="CA1259" i="64"/>
  <c r="CB1259" i="64"/>
  <c r="CC1259" i="64"/>
  <c r="CD1259" i="64"/>
  <c r="CE1259" i="64"/>
  <c r="CF1259" i="64"/>
  <c r="CG1259" i="64"/>
  <c r="CH1259" i="64"/>
  <c r="CI1259" i="64"/>
  <c r="CJ1259" i="64"/>
  <c r="CK1259" i="64"/>
  <c r="CL1259" i="64"/>
  <c r="S1697" i="64"/>
  <c r="S1665" i="64"/>
  <c r="T1665" i="64"/>
  <c r="U1665" i="64"/>
  <c r="V1665" i="64"/>
  <c r="W1665" i="64"/>
  <c r="X1665" i="64"/>
  <c r="Y1665" i="64"/>
  <c r="Z1665" i="64"/>
  <c r="AA1665" i="64"/>
  <c r="AB1665" i="64"/>
  <c r="AC1665" i="64"/>
  <c r="AD1665" i="64"/>
  <c r="AE1665" i="64"/>
  <c r="AF1665" i="64"/>
  <c r="AG1665" i="64"/>
  <c r="AH1665" i="64"/>
  <c r="AI1665" i="64"/>
  <c r="AJ1665" i="64"/>
  <c r="AK1665" i="64"/>
  <c r="AL1665" i="64"/>
  <c r="AM1665" i="64"/>
  <c r="AN1665" i="64"/>
  <c r="AO1665" i="64"/>
  <c r="AP1665" i="64"/>
  <c r="AQ1665" i="64"/>
  <c r="AR1665" i="64"/>
  <c r="AS1665" i="64"/>
  <c r="AT1665" i="64"/>
  <c r="AU1665" i="64"/>
  <c r="AV1665" i="64"/>
  <c r="AW1665" i="64"/>
  <c r="AX1665" i="64"/>
  <c r="AY1665" i="64"/>
  <c r="AZ1665" i="64"/>
  <c r="BA1665" i="64"/>
  <c r="BB1665" i="64"/>
  <c r="BC1665" i="64"/>
  <c r="BD1665" i="64"/>
  <c r="BE1665" i="64"/>
  <c r="BF1665" i="64"/>
  <c r="BG1665" i="64"/>
  <c r="BH1665" i="64"/>
  <c r="BI1665" i="64"/>
  <c r="BJ1665" i="64"/>
  <c r="BK1665" i="64"/>
  <c r="BL1665" i="64"/>
  <c r="BM1665" i="64"/>
  <c r="BN1665" i="64"/>
  <c r="BO1665" i="64"/>
  <c r="BP1665" i="64"/>
  <c r="BQ1665" i="64"/>
  <c r="BR1665" i="64"/>
  <c r="BS1665" i="64"/>
  <c r="BT1665" i="64"/>
  <c r="BU1665" i="64"/>
  <c r="BV1665" i="64"/>
  <c r="BW1665" i="64"/>
  <c r="BX1665" i="64"/>
  <c r="BY1665" i="64"/>
  <c r="BZ1665" i="64"/>
  <c r="CA1665" i="64"/>
  <c r="CB1665" i="64"/>
  <c r="CC1665" i="64"/>
  <c r="CD1665" i="64"/>
  <c r="CE1665" i="64"/>
  <c r="CF1665" i="64"/>
  <c r="CG1665" i="64"/>
  <c r="CH1665" i="64"/>
  <c r="CI1665" i="64"/>
  <c r="CJ1665" i="64"/>
  <c r="CK1665" i="64"/>
  <c r="CL1665" i="64"/>
  <c r="S1633" i="64"/>
  <c r="T1633" i="64"/>
  <c r="U1633" i="64"/>
  <c r="V1633" i="64"/>
  <c r="W1633" i="64"/>
  <c r="X1633" i="64"/>
  <c r="Y1633" i="64"/>
  <c r="Z1633" i="64"/>
  <c r="AA1633" i="64"/>
  <c r="AB1633" i="64"/>
  <c r="AC1633" i="64"/>
  <c r="AD1633" i="64"/>
  <c r="AE1633" i="64"/>
  <c r="AF1633" i="64"/>
  <c r="AG1633" i="64"/>
  <c r="AH1633" i="64"/>
  <c r="AI1633" i="64"/>
  <c r="AJ1633" i="64"/>
  <c r="AK1633" i="64"/>
  <c r="AL1633" i="64"/>
  <c r="AM1633" i="64"/>
  <c r="AN1633" i="64"/>
  <c r="AO1633" i="64"/>
  <c r="AP1633" i="64"/>
  <c r="AQ1633" i="64"/>
  <c r="AR1633" i="64"/>
  <c r="AS1633" i="64"/>
  <c r="AT1633" i="64"/>
  <c r="AU1633" i="64"/>
  <c r="AV1633" i="64"/>
  <c r="AW1633" i="64"/>
  <c r="AX1633" i="64"/>
  <c r="AY1633" i="64"/>
  <c r="AZ1633" i="64"/>
  <c r="BA1633" i="64"/>
  <c r="BB1633" i="64"/>
  <c r="BC1633" i="64"/>
  <c r="BD1633" i="64"/>
  <c r="BE1633" i="64"/>
  <c r="BF1633" i="64"/>
  <c r="BG1633" i="64"/>
  <c r="BH1633" i="64"/>
  <c r="BI1633" i="64"/>
  <c r="BJ1633" i="64"/>
  <c r="BK1633" i="64"/>
  <c r="BL1633" i="64"/>
  <c r="BM1633" i="64"/>
  <c r="BN1633" i="64"/>
  <c r="BO1633" i="64"/>
  <c r="BP1633" i="64"/>
  <c r="BQ1633" i="64"/>
  <c r="BR1633" i="64"/>
  <c r="BS1633" i="64"/>
  <c r="BT1633" i="64"/>
  <c r="BU1633" i="64"/>
  <c r="BV1633" i="64"/>
  <c r="BW1633" i="64"/>
  <c r="BX1633" i="64"/>
  <c r="BY1633" i="64"/>
  <c r="BZ1633" i="64"/>
  <c r="CA1633" i="64"/>
  <c r="CB1633" i="64"/>
  <c r="CC1633" i="64"/>
  <c r="CD1633" i="64"/>
  <c r="CE1633" i="64"/>
  <c r="CF1633" i="64"/>
  <c r="CG1633" i="64"/>
  <c r="CH1633" i="64"/>
  <c r="CI1633" i="64"/>
  <c r="CJ1633" i="64"/>
  <c r="CK1633" i="64"/>
  <c r="CL1633" i="64"/>
  <c r="S1215" i="64"/>
  <c r="T1215" i="64"/>
  <c r="U1215" i="64"/>
  <c r="V1215" i="64"/>
  <c r="W1215" i="64"/>
  <c r="X1215" i="64"/>
  <c r="Y1215" i="64"/>
  <c r="Z1215" i="64"/>
  <c r="AA1215" i="64"/>
  <c r="AB1215" i="64"/>
  <c r="AC1215" i="64"/>
  <c r="AD1215" i="64"/>
  <c r="AE1215" i="64"/>
  <c r="AF1215" i="64"/>
  <c r="AG1215" i="64"/>
  <c r="AH1215" i="64"/>
  <c r="AI1215" i="64"/>
  <c r="AJ1215" i="64"/>
  <c r="AK1215" i="64"/>
  <c r="AL1215" i="64"/>
  <c r="AM1215" i="64"/>
  <c r="AN1215" i="64"/>
  <c r="AO1215" i="64"/>
  <c r="AP1215" i="64"/>
  <c r="AQ1215" i="64"/>
  <c r="AR1215" i="64"/>
  <c r="AS1215" i="64"/>
  <c r="AT1215" i="64"/>
  <c r="AU1215" i="64"/>
  <c r="AV1215" i="64"/>
  <c r="AW1215" i="64"/>
  <c r="AX1215" i="64"/>
  <c r="AY1215" i="64"/>
  <c r="AZ1215" i="64"/>
  <c r="BA1215" i="64"/>
  <c r="BB1215" i="64"/>
  <c r="BC1215" i="64"/>
  <c r="BD1215" i="64"/>
  <c r="BE1215" i="64"/>
  <c r="BF1215" i="64"/>
  <c r="BG1215" i="64"/>
  <c r="BH1215" i="64"/>
  <c r="BI1215" i="64"/>
  <c r="BJ1215" i="64"/>
  <c r="BK1215" i="64"/>
  <c r="BL1215" i="64"/>
  <c r="BM1215" i="64"/>
  <c r="BN1215" i="64"/>
  <c r="BO1215" i="64"/>
  <c r="BP1215" i="64"/>
  <c r="BQ1215" i="64"/>
  <c r="BR1215" i="64"/>
  <c r="BS1215" i="64"/>
  <c r="BT1215" i="64"/>
  <c r="BU1215" i="64"/>
  <c r="BV1215" i="64"/>
  <c r="BW1215" i="64"/>
  <c r="BX1215" i="64"/>
  <c r="BY1215" i="64"/>
  <c r="BZ1215" i="64"/>
  <c r="CA1215" i="64"/>
  <c r="CB1215" i="64"/>
  <c r="CC1215" i="64"/>
  <c r="CD1215" i="64"/>
  <c r="CE1215" i="64"/>
  <c r="CF1215" i="64"/>
  <c r="CG1215" i="64"/>
  <c r="CH1215" i="64"/>
  <c r="CI1215" i="64"/>
  <c r="CJ1215" i="64"/>
  <c r="CK1215" i="64"/>
  <c r="CL1215" i="64"/>
  <c r="S1179" i="64"/>
  <c r="T1179" i="64"/>
  <c r="U1179" i="64"/>
  <c r="V1179" i="64"/>
  <c r="W1179" i="64"/>
  <c r="X1179" i="64"/>
  <c r="Y1179" i="64"/>
  <c r="Z1179" i="64"/>
  <c r="AA1179" i="64"/>
  <c r="AB1179" i="64"/>
  <c r="AC1179" i="64"/>
  <c r="AD1179" i="64"/>
  <c r="AE1179" i="64"/>
  <c r="AF1179" i="64"/>
  <c r="AG1179" i="64"/>
  <c r="AH1179" i="64"/>
  <c r="AI1179" i="64"/>
  <c r="AJ1179" i="64"/>
  <c r="AK1179" i="64"/>
  <c r="AL1179" i="64"/>
  <c r="AM1179" i="64"/>
  <c r="AN1179" i="64"/>
  <c r="AO1179" i="64"/>
  <c r="AP1179" i="64"/>
  <c r="AQ1179" i="64"/>
  <c r="AR1179" i="64"/>
  <c r="AS1179" i="64"/>
  <c r="AT1179" i="64"/>
  <c r="AU1179" i="64"/>
  <c r="AV1179" i="64"/>
  <c r="AW1179" i="64"/>
  <c r="AX1179" i="64"/>
  <c r="AY1179" i="64"/>
  <c r="AZ1179" i="64"/>
  <c r="BA1179" i="64"/>
  <c r="BB1179" i="64"/>
  <c r="BC1179" i="64"/>
  <c r="BD1179" i="64"/>
  <c r="BE1179" i="64"/>
  <c r="BF1179" i="64"/>
  <c r="BG1179" i="64"/>
  <c r="BH1179" i="64"/>
  <c r="BI1179" i="64"/>
  <c r="BJ1179" i="64"/>
  <c r="BK1179" i="64"/>
  <c r="BL1179" i="64"/>
  <c r="BM1179" i="64"/>
  <c r="BN1179" i="64"/>
  <c r="BO1179" i="64"/>
  <c r="BP1179" i="64"/>
  <c r="BQ1179" i="64"/>
  <c r="BR1179" i="64"/>
  <c r="BS1179" i="64"/>
  <c r="BT1179" i="64"/>
  <c r="BU1179" i="64"/>
  <c r="BV1179" i="64"/>
  <c r="BW1179" i="64"/>
  <c r="BX1179" i="64"/>
  <c r="BY1179" i="64"/>
  <c r="BZ1179" i="64"/>
  <c r="CA1179" i="64"/>
  <c r="CB1179" i="64"/>
  <c r="CC1179" i="64"/>
  <c r="CD1179" i="64"/>
  <c r="CE1179" i="64"/>
  <c r="CF1179" i="64"/>
  <c r="CG1179" i="64"/>
  <c r="CH1179" i="64"/>
  <c r="CI1179" i="64"/>
  <c r="CJ1179" i="64"/>
  <c r="CK1179" i="64"/>
  <c r="CL1179" i="64"/>
  <c r="S1144" i="64"/>
  <c r="T1144" i="64"/>
  <c r="U1144" i="64"/>
  <c r="V1144" i="64"/>
  <c r="W1144" i="64"/>
  <c r="X1144" i="64"/>
  <c r="Y1144" i="64"/>
  <c r="Z1144" i="64"/>
  <c r="AA1144" i="64"/>
  <c r="AB1144" i="64"/>
  <c r="AC1144" i="64"/>
  <c r="AD1144" i="64"/>
  <c r="AE1144" i="64"/>
  <c r="AF1144" i="64"/>
  <c r="AG1144" i="64"/>
  <c r="AH1144" i="64"/>
  <c r="AI1144" i="64"/>
  <c r="AJ1144" i="64"/>
  <c r="AK1144" i="64"/>
  <c r="AL1144" i="64"/>
  <c r="AM1144" i="64"/>
  <c r="AN1144" i="64"/>
  <c r="AO1144" i="64"/>
  <c r="AP1144" i="64"/>
  <c r="AQ1144" i="64"/>
  <c r="AR1144" i="64"/>
  <c r="AS1144" i="64"/>
  <c r="AT1144" i="64"/>
  <c r="AU1144" i="64"/>
  <c r="AV1144" i="64"/>
  <c r="AW1144" i="64"/>
  <c r="AX1144" i="64"/>
  <c r="AY1144" i="64"/>
  <c r="AZ1144" i="64"/>
  <c r="BA1144" i="64"/>
  <c r="BB1144" i="64"/>
  <c r="BC1144" i="64"/>
  <c r="BD1144" i="64"/>
  <c r="BE1144" i="64"/>
  <c r="BF1144" i="64"/>
  <c r="BG1144" i="64"/>
  <c r="BH1144" i="64"/>
  <c r="BI1144" i="64"/>
  <c r="BJ1144" i="64"/>
  <c r="BK1144" i="64"/>
  <c r="BL1144" i="64"/>
  <c r="BM1144" i="64"/>
  <c r="BN1144" i="64"/>
  <c r="BO1144" i="64"/>
  <c r="BP1144" i="64"/>
  <c r="BQ1144" i="64"/>
  <c r="BR1144" i="64"/>
  <c r="BS1144" i="64"/>
  <c r="BT1144" i="64"/>
  <c r="BU1144" i="64"/>
  <c r="BV1144" i="64"/>
  <c r="BW1144" i="64"/>
  <c r="BX1144" i="64"/>
  <c r="BY1144" i="64"/>
  <c r="BZ1144" i="64"/>
  <c r="CA1144" i="64"/>
  <c r="CB1144" i="64"/>
  <c r="CC1144" i="64"/>
  <c r="CD1144" i="64"/>
  <c r="CE1144" i="64"/>
  <c r="CF1144" i="64"/>
  <c r="CG1144" i="64"/>
  <c r="CH1144" i="64"/>
  <c r="CI1144" i="64"/>
  <c r="CJ1144" i="64"/>
  <c r="CK1144" i="64"/>
  <c r="CL1144" i="64"/>
  <c r="S1109" i="64"/>
  <c r="T1109" i="64"/>
  <c r="U1109" i="64"/>
  <c r="V1109" i="64"/>
  <c r="W1109" i="64"/>
  <c r="X1109" i="64"/>
  <c r="Y1109" i="64"/>
  <c r="Z1109" i="64"/>
  <c r="AA1109" i="64"/>
  <c r="AB1109" i="64"/>
  <c r="AC1109" i="64"/>
  <c r="AD1109" i="64"/>
  <c r="AE1109" i="64"/>
  <c r="AF1109" i="64"/>
  <c r="AG1109" i="64"/>
  <c r="AH1109" i="64"/>
  <c r="AI1109" i="64"/>
  <c r="AJ1109" i="64"/>
  <c r="AK1109" i="64"/>
  <c r="AL1109" i="64"/>
  <c r="AM1109" i="64"/>
  <c r="AN1109" i="64"/>
  <c r="AO1109" i="64"/>
  <c r="AP1109" i="64"/>
  <c r="AQ1109" i="64"/>
  <c r="AR1109" i="64"/>
  <c r="AS1109" i="64"/>
  <c r="AT1109" i="64"/>
  <c r="AU1109" i="64"/>
  <c r="AV1109" i="64"/>
  <c r="AW1109" i="64"/>
  <c r="AX1109" i="64"/>
  <c r="AY1109" i="64"/>
  <c r="AZ1109" i="64"/>
  <c r="BA1109" i="64"/>
  <c r="BB1109" i="64"/>
  <c r="BC1109" i="64"/>
  <c r="BD1109" i="64"/>
  <c r="BE1109" i="64"/>
  <c r="BF1109" i="64"/>
  <c r="BG1109" i="64"/>
  <c r="BH1109" i="64"/>
  <c r="BI1109" i="64"/>
  <c r="BJ1109" i="64"/>
  <c r="BK1109" i="64"/>
  <c r="BL1109" i="64"/>
  <c r="BM1109" i="64"/>
  <c r="BN1109" i="64"/>
  <c r="BO1109" i="64"/>
  <c r="BP1109" i="64"/>
  <c r="BQ1109" i="64"/>
  <c r="BR1109" i="64"/>
  <c r="BS1109" i="64"/>
  <c r="BT1109" i="64"/>
  <c r="BU1109" i="64"/>
  <c r="BV1109" i="64"/>
  <c r="BW1109" i="64"/>
  <c r="BX1109" i="64"/>
  <c r="BY1109" i="64"/>
  <c r="BZ1109" i="64"/>
  <c r="CA1109" i="64"/>
  <c r="CB1109" i="64"/>
  <c r="CC1109" i="64"/>
  <c r="CD1109" i="64"/>
  <c r="CE1109" i="64"/>
  <c r="CF1109" i="64"/>
  <c r="CG1109" i="64"/>
  <c r="CH1109" i="64"/>
  <c r="CI1109" i="64"/>
  <c r="CJ1109" i="64"/>
  <c r="CK1109" i="64"/>
  <c r="CL1109" i="64"/>
  <c r="S1731" i="64"/>
  <c r="T1731" i="64"/>
  <c r="U1731" i="64"/>
  <c r="V1731" i="64"/>
  <c r="W1731" i="64"/>
  <c r="X1731" i="64"/>
  <c r="Y1731" i="64"/>
  <c r="Z1731" i="64"/>
  <c r="AA1731" i="64"/>
  <c r="AB1731" i="64"/>
  <c r="AC1731" i="64"/>
  <c r="AD1731" i="64"/>
  <c r="AE1731" i="64"/>
  <c r="AF1731" i="64"/>
  <c r="AG1731" i="64"/>
  <c r="AH1731" i="64"/>
  <c r="AI1731" i="64"/>
  <c r="AJ1731" i="64"/>
  <c r="AK1731" i="64"/>
  <c r="AL1731" i="64"/>
  <c r="AM1731" i="64"/>
  <c r="AN1731" i="64"/>
  <c r="AO1731" i="64"/>
  <c r="AP1731" i="64"/>
  <c r="AQ1731" i="64"/>
  <c r="AR1731" i="64"/>
  <c r="AS1731" i="64"/>
  <c r="AT1731" i="64"/>
  <c r="AU1731" i="64"/>
  <c r="AV1731" i="64"/>
  <c r="AW1731" i="64"/>
  <c r="AX1731" i="64"/>
  <c r="AY1731" i="64"/>
  <c r="AZ1731" i="64"/>
  <c r="BA1731" i="64"/>
  <c r="BB1731" i="64"/>
  <c r="BC1731" i="64"/>
  <c r="BD1731" i="64"/>
  <c r="BE1731" i="64"/>
  <c r="BF1731" i="64"/>
  <c r="BG1731" i="64"/>
  <c r="BH1731" i="64"/>
  <c r="BI1731" i="64"/>
  <c r="BJ1731" i="64"/>
  <c r="BK1731" i="64"/>
  <c r="BL1731" i="64"/>
  <c r="BM1731" i="64"/>
  <c r="BN1731" i="64"/>
  <c r="BO1731" i="64"/>
  <c r="BP1731" i="64"/>
  <c r="BQ1731" i="64"/>
  <c r="BR1731" i="64"/>
  <c r="BS1731" i="64"/>
  <c r="BT1731" i="64"/>
  <c r="BU1731" i="64"/>
  <c r="BV1731" i="64"/>
  <c r="BW1731" i="64"/>
  <c r="BX1731" i="64"/>
  <c r="BY1731" i="64"/>
  <c r="BZ1731" i="64"/>
  <c r="CA1731" i="64"/>
  <c r="CB1731" i="64"/>
  <c r="CC1731" i="64"/>
  <c r="CD1731" i="64"/>
  <c r="CE1731" i="64"/>
  <c r="CF1731" i="64"/>
  <c r="CG1731" i="64"/>
  <c r="CH1731" i="64"/>
  <c r="CI1731" i="64"/>
  <c r="CJ1731" i="64"/>
  <c r="CK1731" i="64"/>
  <c r="CL1731" i="64"/>
  <c r="S1765" i="64"/>
  <c r="T1765" i="64"/>
  <c r="U1765" i="64"/>
  <c r="V1765" i="64"/>
  <c r="W1765" i="64"/>
  <c r="X1765" i="64"/>
  <c r="Y1765" i="64"/>
  <c r="Z1765" i="64"/>
  <c r="AA1765" i="64"/>
  <c r="AB1765" i="64"/>
  <c r="AC1765" i="64"/>
  <c r="AD1765" i="64"/>
  <c r="AE1765" i="64"/>
  <c r="AF1765" i="64"/>
  <c r="AG1765" i="64"/>
  <c r="AH1765" i="64"/>
  <c r="AI1765" i="64"/>
  <c r="AJ1765" i="64"/>
  <c r="AK1765" i="64"/>
  <c r="AL1765" i="64"/>
  <c r="AM1765" i="64"/>
  <c r="AN1765" i="64"/>
  <c r="AO1765" i="64"/>
  <c r="AP1765" i="64"/>
  <c r="AQ1765" i="64"/>
  <c r="AR1765" i="64"/>
  <c r="AS1765" i="64"/>
  <c r="AT1765" i="64"/>
  <c r="AU1765" i="64"/>
  <c r="AV1765" i="64"/>
  <c r="AW1765" i="64"/>
  <c r="AX1765" i="64"/>
  <c r="AY1765" i="64"/>
  <c r="AZ1765" i="64"/>
  <c r="BA1765" i="64"/>
  <c r="BB1765" i="64"/>
  <c r="BC1765" i="64"/>
  <c r="BD1765" i="64"/>
  <c r="BE1765" i="64"/>
  <c r="BF1765" i="64"/>
  <c r="BG1765" i="64"/>
  <c r="BH1765" i="64"/>
  <c r="BI1765" i="64"/>
  <c r="BJ1765" i="64"/>
  <c r="BK1765" i="64"/>
  <c r="BL1765" i="64"/>
  <c r="BM1765" i="64"/>
  <c r="BN1765" i="64"/>
  <c r="BO1765" i="64"/>
  <c r="BP1765" i="64"/>
  <c r="BQ1765" i="64"/>
  <c r="BR1765" i="64"/>
  <c r="BS1765" i="64"/>
  <c r="BT1765" i="64"/>
  <c r="BU1765" i="64"/>
  <c r="BV1765" i="64"/>
  <c r="BW1765" i="64"/>
  <c r="BX1765" i="64"/>
  <c r="BY1765" i="64"/>
  <c r="BZ1765" i="64"/>
  <c r="CA1765" i="64"/>
  <c r="CB1765" i="64"/>
  <c r="CC1765" i="64"/>
  <c r="CD1765" i="64"/>
  <c r="CE1765" i="64"/>
  <c r="CF1765" i="64"/>
  <c r="CG1765" i="64"/>
  <c r="CH1765" i="64"/>
  <c r="CI1765" i="64"/>
  <c r="CJ1765" i="64"/>
  <c r="CK1765" i="64"/>
  <c r="CL1765" i="64"/>
  <c r="S1073" i="64"/>
  <c r="S999" i="64"/>
  <c r="T999" i="64"/>
  <c r="U999" i="64"/>
  <c r="V999" i="64"/>
  <c r="W999" i="64"/>
  <c r="X999" i="64"/>
  <c r="Y999" i="64"/>
  <c r="Z999" i="64"/>
  <c r="AA999" i="64"/>
  <c r="AB999" i="64"/>
  <c r="AC999" i="64"/>
  <c r="AD999" i="64"/>
  <c r="AE999" i="64"/>
  <c r="AF999" i="64"/>
  <c r="AG999" i="64"/>
  <c r="AH999" i="64"/>
  <c r="AI999" i="64"/>
  <c r="AJ999" i="64"/>
  <c r="AK999" i="64"/>
  <c r="AL999" i="64"/>
  <c r="AM999" i="64"/>
  <c r="AN999" i="64"/>
  <c r="AO999" i="64"/>
  <c r="AP999" i="64"/>
  <c r="AQ999" i="64"/>
  <c r="AR999" i="64"/>
  <c r="AS999" i="64"/>
  <c r="AT999" i="64"/>
  <c r="AU999" i="64"/>
  <c r="AV999" i="64"/>
  <c r="AW999" i="64"/>
  <c r="AX999" i="64"/>
  <c r="AY999" i="64"/>
  <c r="AZ999" i="64"/>
  <c r="BA999" i="64"/>
  <c r="BB999" i="64"/>
  <c r="BC999" i="64"/>
  <c r="BD999" i="64"/>
  <c r="BE999" i="64"/>
  <c r="BF999" i="64"/>
  <c r="BG999" i="64"/>
  <c r="BH999" i="64"/>
  <c r="BI999" i="64"/>
  <c r="BJ999" i="64"/>
  <c r="BK999" i="64"/>
  <c r="BL999" i="64"/>
  <c r="BM999" i="64"/>
  <c r="BN999" i="64"/>
  <c r="BO999" i="64"/>
  <c r="BP999" i="64"/>
  <c r="BQ999" i="64"/>
  <c r="BR999" i="64"/>
  <c r="BS999" i="64"/>
  <c r="BT999" i="64"/>
  <c r="BU999" i="64"/>
  <c r="BV999" i="64"/>
  <c r="BW999" i="64"/>
  <c r="BX999" i="64"/>
  <c r="BY999" i="64"/>
  <c r="BZ999" i="64"/>
  <c r="CA999" i="64"/>
  <c r="CB999" i="64"/>
  <c r="CC999" i="64"/>
  <c r="CD999" i="64"/>
  <c r="CE999" i="64"/>
  <c r="CF999" i="64"/>
  <c r="CG999" i="64"/>
  <c r="CH999" i="64"/>
  <c r="CI999" i="64"/>
  <c r="CJ999" i="64"/>
  <c r="CK999" i="64"/>
  <c r="CL999" i="64"/>
  <c r="S977" i="64"/>
  <c r="T977" i="64"/>
  <c r="U977" i="64"/>
  <c r="V977" i="64"/>
  <c r="W977" i="64"/>
  <c r="X977" i="64"/>
  <c r="Y977" i="64"/>
  <c r="Z977" i="64"/>
  <c r="AA977" i="64"/>
  <c r="AB977" i="64"/>
  <c r="AC977" i="64"/>
  <c r="AD977" i="64"/>
  <c r="AE977" i="64"/>
  <c r="AF977" i="64"/>
  <c r="AG977" i="64"/>
  <c r="AH977" i="64"/>
  <c r="AI977" i="64"/>
  <c r="AJ977" i="64"/>
  <c r="AK977" i="64"/>
  <c r="AL977" i="64"/>
  <c r="AM977" i="64"/>
  <c r="AN977" i="64"/>
  <c r="AO977" i="64"/>
  <c r="AP977" i="64"/>
  <c r="AQ977" i="64"/>
  <c r="AR977" i="64"/>
  <c r="AS977" i="64"/>
  <c r="AT977" i="64"/>
  <c r="AU977" i="64"/>
  <c r="AV977" i="64"/>
  <c r="AW977" i="64"/>
  <c r="AX977" i="64"/>
  <c r="AY977" i="64"/>
  <c r="AZ977" i="64"/>
  <c r="BA977" i="64"/>
  <c r="BB977" i="64"/>
  <c r="BC977" i="64"/>
  <c r="BD977" i="64"/>
  <c r="BE977" i="64"/>
  <c r="BF977" i="64"/>
  <c r="BG977" i="64"/>
  <c r="BH977" i="64"/>
  <c r="BI977" i="64"/>
  <c r="BJ977" i="64"/>
  <c r="BK977" i="64"/>
  <c r="BL977" i="64"/>
  <c r="BM977" i="64"/>
  <c r="BN977" i="64"/>
  <c r="BO977" i="64"/>
  <c r="BP977" i="64"/>
  <c r="BQ977" i="64"/>
  <c r="BR977" i="64"/>
  <c r="BS977" i="64"/>
  <c r="BT977" i="64"/>
  <c r="BU977" i="64"/>
  <c r="BV977" i="64"/>
  <c r="BW977" i="64"/>
  <c r="BX977" i="64"/>
  <c r="BY977" i="64"/>
  <c r="BZ977" i="64"/>
  <c r="CA977" i="64"/>
  <c r="CB977" i="64"/>
  <c r="CC977" i="64"/>
  <c r="CD977" i="64"/>
  <c r="CE977" i="64"/>
  <c r="CF977" i="64"/>
  <c r="CG977" i="64"/>
  <c r="CH977" i="64"/>
  <c r="CI977" i="64"/>
  <c r="CJ977" i="64"/>
  <c r="CK977" i="64"/>
  <c r="CL977" i="64"/>
  <c r="S953" i="64"/>
  <c r="T953" i="64"/>
  <c r="U953" i="64"/>
  <c r="V953" i="64"/>
  <c r="W953" i="64"/>
  <c r="X953" i="64"/>
  <c r="Y953" i="64"/>
  <c r="Z953" i="64"/>
  <c r="AA953" i="64"/>
  <c r="AB953" i="64"/>
  <c r="AC953" i="64"/>
  <c r="AD953" i="64"/>
  <c r="AE953" i="64"/>
  <c r="AF953" i="64"/>
  <c r="AG953" i="64"/>
  <c r="AH953" i="64"/>
  <c r="AI953" i="64"/>
  <c r="AJ953" i="64"/>
  <c r="AK953" i="64"/>
  <c r="AL953" i="64"/>
  <c r="AM953" i="64"/>
  <c r="AN953" i="64"/>
  <c r="AO953" i="64"/>
  <c r="AP953" i="64"/>
  <c r="AQ953" i="64"/>
  <c r="AR953" i="64"/>
  <c r="AS953" i="64"/>
  <c r="AT953" i="64"/>
  <c r="AU953" i="64"/>
  <c r="AV953" i="64"/>
  <c r="AW953" i="64"/>
  <c r="AX953" i="64"/>
  <c r="AY953" i="64"/>
  <c r="AZ953" i="64"/>
  <c r="BA953" i="64"/>
  <c r="BB953" i="64"/>
  <c r="BC953" i="64"/>
  <c r="BD953" i="64"/>
  <c r="BE953" i="64"/>
  <c r="BF953" i="64"/>
  <c r="BG953" i="64"/>
  <c r="BH953" i="64"/>
  <c r="BI953" i="64"/>
  <c r="BJ953" i="64"/>
  <c r="BK953" i="64"/>
  <c r="BL953" i="64"/>
  <c r="BM953" i="64"/>
  <c r="BN953" i="64"/>
  <c r="BO953" i="64"/>
  <c r="BP953" i="64"/>
  <c r="BQ953" i="64"/>
  <c r="BR953" i="64"/>
  <c r="BS953" i="64"/>
  <c r="BT953" i="64"/>
  <c r="BU953" i="64"/>
  <c r="BV953" i="64"/>
  <c r="BW953" i="64"/>
  <c r="BX953" i="64"/>
  <c r="BY953" i="64"/>
  <c r="BZ953" i="64"/>
  <c r="CA953" i="64"/>
  <c r="CB953" i="64"/>
  <c r="CC953" i="64"/>
  <c r="CD953" i="64"/>
  <c r="CE953" i="64"/>
  <c r="CF953" i="64"/>
  <c r="CG953" i="64"/>
  <c r="CH953" i="64"/>
  <c r="CI953" i="64"/>
  <c r="CJ953" i="64"/>
  <c r="CK953" i="64"/>
  <c r="CL953" i="64"/>
  <c r="S929" i="64"/>
  <c r="T929" i="64"/>
  <c r="U929" i="64"/>
  <c r="V929" i="64"/>
  <c r="W929" i="64"/>
  <c r="X929" i="64"/>
  <c r="Y929" i="64"/>
  <c r="Z929" i="64"/>
  <c r="AA929" i="64"/>
  <c r="AB929" i="64"/>
  <c r="AC929" i="64"/>
  <c r="AD929" i="64"/>
  <c r="AE929" i="64"/>
  <c r="AF929" i="64"/>
  <c r="AG929" i="64"/>
  <c r="AH929" i="64"/>
  <c r="AI929" i="64"/>
  <c r="AJ929" i="64"/>
  <c r="AK929" i="64"/>
  <c r="AL929" i="64"/>
  <c r="AM929" i="64"/>
  <c r="AN929" i="64"/>
  <c r="AO929" i="64"/>
  <c r="AP929" i="64"/>
  <c r="AQ929" i="64"/>
  <c r="AR929" i="64"/>
  <c r="AS929" i="64"/>
  <c r="AT929" i="64"/>
  <c r="AU929" i="64"/>
  <c r="AV929" i="64"/>
  <c r="AW929" i="64"/>
  <c r="AX929" i="64"/>
  <c r="AY929" i="64"/>
  <c r="AZ929" i="64"/>
  <c r="BA929" i="64"/>
  <c r="BB929" i="64"/>
  <c r="BC929" i="64"/>
  <c r="BD929" i="64"/>
  <c r="BE929" i="64"/>
  <c r="BF929" i="64"/>
  <c r="BG929" i="64"/>
  <c r="BH929" i="64"/>
  <c r="BI929" i="64"/>
  <c r="BJ929" i="64"/>
  <c r="BK929" i="64"/>
  <c r="BL929" i="64"/>
  <c r="BM929" i="64"/>
  <c r="BN929" i="64"/>
  <c r="BO929" i="64"/>
  <c r="BP929" i="64"/>
  <c r="BQ929" i="64"/>
  <c r="BR929" i="64"/>
  <c r="BS929" i="64"/>
  <c r="BT929" i="64"/>
  <c r="BU929" i="64"/>
  <c r="BV929" i="64"/>
  <c r="BW929" i="64"/>
  <c r="BX929" i="64"/>
  <c r="BY929" i="64"/>
  <c r="BZ929" i="64"/>
  <c r="CA929" i="64"/>
  <c r="CB929" i="64"/>
  <c r="CC929" i="64"/>
  <c r="CD929" i="64"/>
  <c r="CE929" i="64"/>
  <c r="CF929" i="64"/>
  <c r="CG929" i="64"/>
  <c r="CH929" i="64"/>
  <c r="CI929" i="64"/>
  <c r="CJ929" i="64"/>
  <c r="CK929" i="64"/>
  <c r="CL929"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5"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S810"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1436" i="64"/>
  <c r="T1436" i="64"/>
  <c r="U1436" i="64"/>
  <c r="V1436" i="64"/>
  <c r="W1436" i="64"/>
  <c r="X1436" i="64"/>
  <c r="Y1436" i="64"/>
  <c r="Z1436" i="64"/>
  <c r="AA1436" i="64"/>
  <c r="AB1436" i="64"/>
  <c r="AC1436" i="64"/>
  <c r="AD1436" i="64"/>
  <c r="AE1436" i="64"/>
  <c r="AF1436" i="64"/>
  <c r="AG1436" i="64"/>
  <c r="AH1436" i="64"/>
  <c r="AI1436" i="64"/>
  <c r="AJ1436" i="64"/>
  <c r="AK1436" i="64"/>
  <c r="AL1436" i="64"/>
  <c r="AM1436" i="64"/>
  <c r="AN1436" i="64"/>
  <c r="AO1436" i="64"/>
  <c r="AP1436" i="64"/>
  <c r="AQ1436" i="64"/>
  <c r="AR1436" i="64"/>
  <c r="AS1436" i="64"/>
  <c r="AT1436" i="64"/>
  <c r="AU1436" i="64"/>
  <c r="AV1436" i="64"/>
  <c r="AW1436" i="64"/>
  <c r="AX1436" i="64"/>
  <c r="AY1436" i="64"/>
  <c r="AZ1436" i="64"/>
  <c r="BA1436" i="64"/>
  <c r="BB1436" i="64"/>
  <c r="BC1436" i="64"/>
  <c r="BD1436" i="64"/>
  <c r="BE1436" i="64"/>
  <c r="BF1436" i="64"/>
  <c r="BG1436" i="64"/>
  <c r="BH1436" i="64"/>
  <c r="BI1436" i="64"/>
  <c r="BJ1436" i="64"/>
  <c r="BK1436" i="64"/>
  <c r="BL1436" i="64"/>
  <c r="BM1436" i="64"/>
  <c r="BN1436" i="64"/>
  <c r="BO1436" i="64"/>
  <c r="BP1436" i="64"/>
  <c r="BQ1436" i="64"/>
  <c r="BR1436" i="64"/>
  <c r="BS1436" i="64"/>
  <c r="BT1436" i="64"/>
  <c r="BU1436" i="64"/>
  <c r="BV1436" i="64"/>
  <c r="BW1436" i="64"/>
  <c r="BX1436" i="64"/>
  <c r="BY1436" i="64"/>
  <c r="BZ1436" i="64"/>
  <c r="CA1436" i="64"/>
  <c r="CB1436" i="64"/>
  <c r="CC1436" i="64"/>
  <c r="CD1436" i="64"/>
  <c r="CE1436" i="64"/>
  <c r="CF1436" i="64"/>
  <c r="CG1436" i="64"/>
  <c r="CH1436" i="64"/>
  <c r="CI1436" i="64"/>
  <c r="CJ1436" i="64"/>
  <c r="CK1436" i="64"/>
  <c r="CL1436" i="64"/>
  <c r="T1463" i="64"/>
  <c r="U1463" i="64"/>
  <c r="V1463" i="64"/>
  <c r="W1463" i="64"/>
  <c r="X1463" i="64"/>
  <c r="Y1463" i="64"/>
  <c r="Z1463" i="64"/>
  <c r="AA1463" i="64"/>
  <c r="AB1463" i="64"/>
  <c r="AC1463" i="64"/>
  <c r="AD1463" i="64"/>
  <c r="AE1463" i="64"/>
  <c r="AF1463" i="64"/>
  <c r="AG1463" i="64"/>
  <c r="AH1463" i="64"/>
  <c r="AI1463" i="64"/>
  <c r="AJ1463" i="64"/>
  <c r="AK1463" i="64"/>
  <c r="AL1463" i="64"/>
  <c r="AM1463" i="64"/>
  <c r="AN1463" i="64"/>
  <c r="AO1463" i="64"/>
  <c r="AP1463" i="64"/>
  <c r="AQ1463" i="64"/>
  <c r="AR1463" i="64"/>
  <c r="AS1463" i="64"/>
  <c r="AT1463" i="64"/>
  <c r="AU1463" i="64"/>
  <c r="AV1463" i="64"/>
  <c r="AW1463" i="64"/>
  <c r="AX1463" i="64"/>
  <c r="AY1463" i="64"/>
  <c r="AZ1463" i="64"/>
  <c r="BA1463" i="64"/>
  <c r="BB1463" i="64"/>
  <c r="BC1463" i="64"/>
  <c r="BD1463" i="64"/>
  <c r="BE1463" i="64"/>
  <c r="BF1463" i="64"/>
  <c r="BG1463" i="64"/>
  <c r="BH1463" i="64"/>
  <c r="BI1463" i="64"/>
  <c r="BJ1463" i="64"/>
  <c r="BK1463" i="64"/>
  <c r="BL1463" i="64"/>
  <c r="BM1463" i="64"/>
  <c r="BN1463" i="64"/>
  <c r="BO1463" i="64"/>
  <c r="BP1463" i="64"/>
  <c r="BQ1463" i="64"/>
  <c r="BR1463" i="64"/>
  <c r="BS1463" i="64"/>
  <c r="BT1463" i="64"/>
  <c r="BU1463" i="64"/>
  <c r="BV1463" i="64"/>
  <c r="BW1463" i="64"/>
  <c r="BX1463" i="64"/>
  <c r="BY1463" i="64"/>
  <c r="BZ1463" i="64"/>
  <c r="CA1463" i="64"/>
  <c r="CB1463" i="64"/>
  <c r="CC1463" i="64"/>
  <c r="CD1463" i="64"/>
  <c r="CE1463" i="64"/>
  <c r="CF1463" i="64"/>
  <c r="CG1463" i="64"/>
  <c r="CH1463" i="64"/>
  <c r="CI1463" i="64"/>
  <c r="CJ1463" i="64"/>
  <c r="CK1463" i="64"/>
  <c r="CL1463" i="64"/>
  <c r="S1463" i="64"/>
  <c r="CL1462" i="64"/>
  <c r="CK1462" i="64"/>
  <c r="CJ1462" i="64"/>
  <c r="CI1462" i="64"/>
  <c r="CH1462" i="64"/>
  <c r="CG1462" i="64"/>
  <c r="CF1462" i="64"/>
  <c r="CE1462" i="64"/>
  <c r="CD1462" i="64"/>
  <c r="CC1462" i="64"/>
  <c r="CB1462" i="64"/>
  <c r="CA1462" i="64"/>
  <c r="BZ1462" i="64"/>
  <c r="BY1462" i="64"/>
  <c r="BX1462" i="64"/>
  <c r="BW1462" i="64"/>
  <c r="BV1462" i="64"/>
  <c r="BU1462" i="64"/>
  <c r="BT1462" i="64"/>
  <c r="BS1462" i="64"/>
  <c r="BR1462" i="64"/>
  <c r="BQ1462" i="64"/>
  <c r="BP1462" i="64"/>
  <c r="BO1462" i="64"/>
  <c r="BN1462" i="64"/>
  <c r="BM1462" i="64"/>
  <c r="BL1462" i="64"/>
  <c r="BK1462" i="64"/>
  <c r="BJ1462" i="64"/>
  <c r="BI1462" i="64"/>
  <c r="BH1462" i="64"/>
  <c r="BG1462" i="64"/>
  <c r="BF1462" i="64"/>
  <c r="BE1462" i="64"/>
  <c r="BD1462" i="64"/>
  <c r="BC1462" i="64"/>
  <c r="BB1462" i="64"/>
  <c r="BA1462" i="64"/>
  <c r="AZ1462" i="64"/>
  <c r="AY1462" i="64"/>
  <c r="AX1462" i="64"/>
  <c r="AW1462" i="64"/>
  <c r="AV1462" i="64"/>
  <c r="AU1462" i="64"/>
  <c r="AT1462" i="64"/>
  <c r="AS1462" i="64"/>
  <c r="AR1462" i="64"/>
  <c r="AQ1462" i="64"/>
  <c r="AP1462" i="64"/>
  <c r="AO1462" i="64"/>
  <c r="AN1462" i="64"/>
  <c r="AM1462" i="64"/>
  <c r="AL1462" i="64"/>
  <c r="AK1462" i="64"/>
  <c r="AJ1462" i="64"/>
  <c r="AI1462" i="64"/>
  <c r="AH1462" i="64"/>
  <c r="AG1462" i="64"/>
  <c r="AF1462" i="64"/>
  <c r="AE1462" i="64"/>
  <c r="AD1462" i="64"/>
  <c r="AC1462" i="64"/>
  <c r="AB1462" i="64"/>
  <c r="AA1462" i="64"/>
  <c r="Z1462" i="64"/>
  <c r="Y1462" i="64"/>
  <c r="X1462" i="64"/>
  <c r="W1462" i="64"/>
  <c r="V1462" i="64"/>
  <c r="U1462" i="64"/>
  <c r="T1462" i="64"/>
  <c r="S1462" i="64"/>
  <c r="E1270" i="64"/>
  <c r="G326" i="64"/>
  <c r="E2147" i="64"/>
  <c r="E523" i="64"/>
  <c r="E918"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S844" i="64" s="1"/>
  <c r="T21" i="64"/>
  <c r="T844" i="64" s="1"/>
  <c r="U21" i="64"/>
  <c r="U844" i="64" s="1"/>
  <c r="V21" i="64"/>
  <c r="V844" i="64" s="1"/>
  <c r="W21" i="64"/>
  <c r="W844" i="64" s="1"/>
  <c r="X21" i="64"/>
  <c r="X844" i="64" s="1"/>
  <c r="Y21" i="64"/>
  <c r="Y844" i="64" s="1"/>
  <c r="Z21" i="64"/>
  <c r="Z844" i="64" s="1"/>
  <c r="AA21" i="64"/>
  <c r="AA844" i="64" s="1"/>
  <c r="AB21" i="64"/>
  <c r="AB844" i="64" s="1"/>
  <c r="AB860" i="64" s="1"/>
  <c r="AC21" i="64"/>
  <c r="AC844" i="64" s="1"/>
  <c r="AC860" i="64" s="1"/>
  <c r="AD21" i="64"/>
  <c r="AD844" i="64" s="1"/>
  <c r="AD860" i="64" s="1"/>
  <c r="AE21" i="64"/>
  <c r="AE844" i="64" s="1"/>
  <c r="AE860" i="64" s="1"/>
  <c r="AF21" i="64"/>
  <c r="AF844" i="64" s="1"/>
  <c r="AF860" i="64" s="1"/>
  <c r="AG21" i="64"/>
  <c r="AG844" i="64" s="1"/>
  <c r="AG860" i="64" s="1"/>
  <c r="AH21" i="64"/>
  <c r="AH844" i="64" s="1"/>
  <c r="AH860" i="64" s="1"/>
  <c r="AI21" i="64"/>
  <c r="AI844" i="64" s="1"/>
  <c r="AI860" i="64" s="1"/>
  <c r="AJ21" i="64"/>
  <c r="AJ844" i="64" s="1"/>
  <c r="AJ860" i="64" s="1"/>
  <c r="AK21" i="64"/>
  <c r="AK844" i="64" s="1"/>
  <c r="AK860" i="64" s="1"/>
  <c r="AL21" i="64"/>
  <c r="AL844" i="64" s="1"/>
  <c r="AL860" i="64" s="1"/>
  <c r="AM21" i="64"/>
  <c r="AM844" i="64" s="1"/>
  <c r="AM860" i="64" s="1"/>
  <c r="AN21" i="64"/>
  <c r="AN844" i="64" s="1"/>
  <c r="AN860" i="64" s="1"/>
  <c r="AO21" i="64"/>
  <c r="AO844" i="64" s="1"/>
  <c r="AO860" i="64" s="1"/>
  <c r="AP21" i="64"/>
  <c r="AP844" i="64" s="1"/>
  <c r="AP860" i="64" s="1"/>
  <c r="AQ21" i="64"/>
  <c r="AQ844" i="64" s="1"/>
  <c r="AQ860" i="64" s="1"/>
  <c r="AR21" i="64"/>
  <c r="AR844" i="64" s="1"/>
  <c r="AR860" i="64" s="1"/>
  <c r="AS21" i="64"/>
  <c r="AS844" i="64" s="1"/>
  <c r="AS860" i="64" s="1"/>
  <c r="AT21" i="64"/>
  <c r="AT844" i="64" s="1"/>
  <c r="AT860" i="64" s="1"/>
  <c r="AU21" i="64"/>
  <c r="AU844" i="64" s="1"/>
  <c r="AU860" i="64" s="1"/>
  <c r="AV21" i="64"/>
  <c r="AV844" i="64" s="1"/>
  <c r="AV860" i="64" s="1"/>
  <c r="AW21" i="64"/>
  <c r="AW844" i="64" s="1"/>
  <c r="AW860" i="64" s="1"/>
  <c r="AX21" i="64"/>
  <c r="AX844" i="64" s="1"/>
  <c r="AX860" i="64" s="1"/>
  <c r="AY21" i="64"/>
  <c r="AY844" i="64" s="1"/>
  <c r="AY860" i="64" s="1"/>
  <c r="AZ21" i="64"/>
  <c r="AZ844" i="64" s="1"/>
  <c r="AZ860" i="64" s="1"/>
  <c r="BA21" i="64"/>
  <c r="BA844" i="64" s="1"/>
  <c r="BA860" i="64" s="1"/>
  <c r="BB21" i="64"/>
  <c r="BB844" i="64" s="1"/>
  <c r="BB860" i="64" s="1"/>
  <c r="BC21" i="64"/>
  <c r="BC844" i="64" s="1"/>
  <c r="BC860" i="64" s="1"/>
  <c r="BD21" i="64"/>
  <c r="BD844" i="64" s="1"/>
  <c r="BD860" i="64" s="1"/>
  <c r="BE21" i="64"/>
  <c r="BE844" i="64" s="1"/>
  <c r="BE860" i="64" s="1"/>
  <c r="BF21" i="64"/>
  <c r="BF844" i="64" s="1"/>
  <c r="BF860" i="64" s="1"/>
  <c r="BG21" i="64"/>
  <c r="BG844" i="64" s="1"/>
  <c r="BG860" i="64" s="1"/>
  <c r="BH21" i="64"/>
  <c r="BH844" i="64" s="1"/>
  <c r="BH860" i="64" s="1"/>
  <c r="BI21" i="64"/>
  <c r="BI844" i="64" s="1"/>
  <c r="BI860" i="64" s="1"/>
  <c r="BJ21" i="64"/>
  <c r="BJ844" i="64" s="1"/>
  <c r="BJ860" i="64" s="1"/>
  <c r="BK21" i="64"/>
  <c r="BK844" i="64" s="1"/>
  <c r="BK860" i="64" s="1"/>
  <c r="BL21" i="64"/>
  <c r="BL844" i="64" s="1"/>
  <c r="BL860" i="64" s="1"/>
  <c r="BM21" i="64"/>
  <c r="BM844" i="64" s="1"/>
  <c r="BM860" i="64" s="1"/>
  <c r="BN21" i="64"/>
  <c r="BN844" i="64" s="1"/>
  <c r="BN860" i="64" s="1"/>
  <c r="BO21" i="64"/>
  <c r="BO844" i="64" s="1"/>
  <c r="BO860" i="64" s="1"/>
  <c r="BP21" i="64"/>
  <c r="BP844" i="64" s="1"/>
  <c r="BP860" i="64" s="1"/>
  <c r="BQ21" i="64"/>
  <c r="BQ844" i="64" s="1"/>
  <c r="BQ860" i="64" s="1"/>
  <c r="BR21" i="64"/>
  <c r="BR844" i="64" s="1"/>
  <c r="BR860" i="64" s="1"/>
  <c r="BS21" i="64"/>
  <c r="BS844" i="64" s="1"/>
  <c r="BS860" i="64" s="1"/>
  <c r="BT21" i="64"/>
  <c r="BT844" i="64" s="1"/>
  <c r="BT860" i="64" s="1"/>
  <c r="BU21" i="64"/>
  <c r="BU844" i="64" s="1"/>
  <c r="BU860" i="64" s="1"/>
  <c r="BV21" i="64"/>
  <c r="BV844" i="64" s="1"/>
  <c r="BV860" i="64" s="1"/>
  <c r="BW21" i="64"/>
  <c r="BW844" i="64" s="1"/>
  <c r="BW860" i="64" s="1"/>
  <c r="BX21" i="64"/>
  <c r="BX844" i="64" s="1"/>
  <c r="BX860" i="64" s="1"/>
  <c r="BY21" i="64"/>
  <c r="BY844" i="64" s="1"/>
  <c r="BY860" i="64" s="1"/>
  <c r="BZ21" i="64"/>
  <c r="BZ844" i="64" s="1"/>
  <c r="BZ860" i="64" s="1"/>
  <c r="CA21" i="64"/>
  <c r="CA844" i="64" s="1"/>
  <c r="CA860" i="64" s="1"/>
  <c r="CB21" i="64"/>
  <c r="CB844" i="64" s="1"/>
  <c r="CB860" i="64" s="1"/>
  <c r="CC21" i="64"/>
  <c r="CC844" i="64" s="1"/>
  <c r="CC860" i="64" s="1"/>
  <c r="CD21" i="64"/>
  <c r="CD844" i="64" s="1"/>
  <c r="CD860" i="64" s="1"/>
  <c r="CE21" i="64"/>
  <c r="CE844" i="64" s="1"/>
  <c r="CE860" i="64" s="1"/>
  <c r="CF21" i="64"/>
  <c r="CF844" i="64" s="1"/>
  <c r="CF860" i="64" s="1"/>
  <c r="CG21" i="64"/>
  <c r="CG844" i="64" s="1"/>
  <c r="CG860" i="64" s="1"/>
  <c r="CH21" i="64"/>
  <c r="CH844" i="64" s="1"/>
  <c r="CH860" i="64" s="1"/>
  <c r="CI21" i="64"/>
  <c r="CI844" i="64" s="1"/>
  <c r="CI860" i="64" s="1"/>
  <c r="CJ21" i="64"/>
  <c r="CJ844" i="64" s="1"/>
  <c r="CJ860" i="64" s="1"/>
  <c r="CK21" i="64"/>
  <c r="CK844" i="64" s="1"/>
  <c r="CK860" i="64" s="1"/>
  <c r="CL21" i="64"/>
  <c r="CL844" i="64" s="1"/>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S843" i="64" s="1"/>
  <c r="T20" i="64"/>
  <c r="T843" i="64" s="1"/>
  <c r="U20" i="64"/>
  <c r="U843" i="64" s="1"/>
  <c r="V20" i="64"/>
  <c r="V843" i="64" s="1"/>
  <c r="W20" i="64"/>
  <c r="W843" i="64" s="1"/>
  <c r="X20" i="64"/>
  <c r="X843" i="64" s="1"/>
  <c r="Y20" i="64"/>
  <c r="Y843" i="64" s="1"/>
  <c r="Z20" i="64"/>
  <c r="Z843" i="64" s="1"/>
  <c r="AA20" i="64"/>
  <c r="AA843" i="64" s="1"/>
  <c r="AA859" i="64" s="1"/>
  <c r="AB20" i="64"/>
  <c r="AB843" i="64" s="1"/>
  <c r="AB859" i="64" s="1"/>
  <c r="AC20" i="64"/>
  <c r="AC843" i="64" s="1"/>
  <c r="AC859" i="64" s="1"/>
  <c r="AD20" i="64"/>
  <c r="AD843" i="64" s="1"/>
  <c r="AD859" i="64" s="1"/>
  <c r="AE20" i="64"/>
  <c r="AE843" i="64" s="1"/>
  <c r="AE859" i="64" s="1"/>
  <c r="AF20" i="64"/>
  <c r="AF843" i="64" s="1"/>
  <c r="AF859" i="64" s="1"/>
  <c r="AG20" i="64"/>
  <c r="AG843" i="64" s="1"/>
  <c r="AG859" i="64" s="1"/>
  <c r="AH20" i="64"/>
  <c r="AH843" i="64" s="1"/>
  <c r="AH859" i="64" s="1"/>
  <c r="AI20" i="64"/>
  <c r="AI843" i="64" s="1"/>
  <c r="AI859" i="64" s="1"/>
  <c r="AJ20" i="64"/>
  <c r="AJ843" i="64" s="1"/>
  <c r="AJ859" i="64" s="1"/>
  <c r="AK20" i="64"/>
  <c r="AK843" i="64" s="1"/>
  <c r="AK859" i="64" s="1"/>
  <c r="AL20" i="64"/>
  <c r="AL843" i="64" s="1"/>
  <c r="AL859" i="64" s="1"/>
  <c r="AM20" i="64"/>
  <c r="AM843" i="64" s="1"/>
  <c r="AM859" i="64" s="1"/>
  <c r="AN20" i="64"/>
  <c r="AN843" i="64" s="1"/>
  <c r="AN859" i="64" s="1"/>
  <c r="AO20" i="64"/>
  <c r="AO843" i="64" s="1"/>
  <c r="AO859" i="64" s="1"/>
  <c r="AP20" i="64"/>
  <c r="AP843" i="64" s="1"/>
  <c r="AP859" i="64" s="1"/>
  <c r="AQ20" i="64"/>
  <c r="AQ843" i="64" s="1"/>
  <c r="AQ859" i="64" s="1"/>
  <c r="AR20" i="64"/>
  <c r="AR843" i="64" s="1"/>
  <c r="AR859" i="64" s="1"/>
  <c r="AS20" i="64"/>
  <c r="AS843" i="64" s="1"/>
  <c r="AS859" i="64" s="1"/>
  <c r="AT20" i="64"/>
  <c r="AT843" i="64" s="1"/>
  <c r="AT859" i="64" s="1"/>
  <c r="AU20" i="64"/>
  <c r="AU843" i="64" s="1"/>
  <c r="AU859" i="64" s="1"/>
  <c r="AV20" i="64"/>
  <c r="AV843" i="64" s="1"/>
  <c r="AV859" i="64" s="1"/>
  <c r="AW20" i="64"/>
  <c r="AW843" i="64" s="1"/>
  <c r="AW859" i="64" s="1"/>
  <c r="AX20" i="64"/>
  <c r="AX843" i="64" s="1"/>
  <c r="AX859" i="64" s="1"/>
  <c r="AY20" i="64"/>
  <c r="AY843" i="64" s="1"/>
  <c r="AY859" i="64" s="1"/>
  <c r="AZ20" i="64"/>
  <c r="AZ843" i="64" s="1"/>
  <c r="AZ859" i="64" s="1"/>
  <c r="BA20" i="64"/>
  <c r="BA843" i="64" s="1"/>
  <c r="BA859" i="64" s="1"/>
  <c r="BB20" i="64"/>
  <c r="BB843" i="64" s="1"/>
  <c r="BB859" i="64" s="1"/>
  <c r="BC20" i="64"/>
  <c r="BC843" i="64" s="1"/>
  <c r="BC859" i="64" s="1"/>
  <c r="BD20" i="64"/>
  <c r="BD843" i="64" s="1"/>
  <c r="BD859" i="64" s="1"/>
  <c r="BE20" i="64"/>
  <c r="BE843" i="64" s="1"/>
  <c r="BE859" i="64" s="1"/>
  <c r="BF20" i="64"/>
  <c r="BF843" i="64" s="1"/>
  <c r="BF859" i="64" s="1"/>
  <c r="BG20" i="64"/>
  <c r="BG843" i="64" s="1"/>
  <c r="BG859" i="64" s="1"/>
  <c r="BH20" i="64"/>
  <c r="BH843" i="64" s="1"/>
  <c r="BH859" i="64" s="1"/>
  <c r="BI20" i="64"/>
  <c r="BI843" i="64" s="1"/>
  <c r="BI859" i="64" s="1"/>
  <c r="BJ20" i="64"/>
  <c r="BJ843" i="64" s="1"/>
  <c r="BJ859" i="64" s="1"/>
  <c r="BK20" i="64"/>
  <c r="BK843" i="64" s="1"/>
  <c r="BK859" i="64" s="1"/>
  <c r="BL20" i="64"/>
  <c r="BL843" i="64" s="1"/>
  <c r="BL859" i="64" s="1"/>
  <c r="BM20" i="64"/>
  <c r="BM843" i="64" s="1"/>
  <c r="BM859" i="64" s="1"/>
  <c r="BN20" i="64"/>
  <c r="BN843" i="64" s="1"/>
  <c r="BN859" i="64" s="1"/>
  <c r="BO20" i="64"/>
  <c r="BO843" i="64" s="1"/>
  <c r="BO859" i="64" s="1"/>
  <c r="BP20" i="64"/>
  <c r="BP843" i="64" s="1"/>
  <c r="BP859" i="64" s="1"/>
  <c r="BQ20" i="64"/>
  <c r="BQ843" i="64" s="1"/>
  <c r="BQ859" i="64" s="1"/>
  <c r="BR20" i="64"/>
  <c r="BR843" i="64" s="1"/>
  <c r="BR859" i="64" s="1"/>
  <c r="BS20" i="64"/>
  <c r="BS843" i="64" s="1"/>
  <c r="BS859" i="64" s="1"/>
  <c r="BT20" i="64"/>
  <c r="BT843" i="64" s="1"/>
  <c r="BT859" i="64" s="1"/>
  <c r="BU20" i="64"/>
  <c r="BU843" i="64" s="1"/>
  <c r="BU859" i="64" s="1"/>
  <c r="BV20" i="64"/>
  <c r="BV843" i="64" s="1"/>
  <c r="BV859" i="64" s="1"/>
  <c r="BW20" i="64"/>
  <c r="BW843" i="64" s="1"/>
  <c r="BW859" i="64" s="1"/>
  <c r="BX20" i="64"/>
  <c r="BX843" i="64" s="1"/>
  <c r="BX859" i="64" s="1"/>
  <c r="BY20" i="64"/>
  <c r="BY843" i="64" s="1"/>
  <c r="BY859" i="64" s="1"/>
  <c r="BZ20" i="64"/>
  <c r="BZ843" i="64" s="1"/>
  <c r="BZ859" i="64" s="1"/>
  <c r="CA20" i="64"/>
  <c r="CA843" i="64" s="1"/>
  <c r="CA859" i="64" s="1"/>
  <c r="CB20" i="64"/>
  <c r="CB843" i="64" s="1"/>
  <c r="CB859" i="64" s="1"/>
  <c r="CC20" i="64"/>
  <c r="CC843" i="64" s="1"/>
  <c r="CC859" i="64" s="1"/>
  <c r="CD20" i="64"/>
  <c r="CD843" i="64" s="1"/>
  <c r="CD859" i="64" s="1"/>
  <c r="CE20" i="64"/>
  <c r="CE843" i="64" s="1"/>
  <c r="CE859" i="64" s="1"/>
  <c r="CF20" i="64"/>
  <c r="CF843" i="64" s="1"/>
  <c r="CF859" i="64" s="1"/>
  <c r="CG20" i="64"/>
  <c r="CG843" i="64" s="1"/>
  <c r="CG859" i="64" s="1"/>
  <c r="CH20" i="64"/>
  <c r="CH843" i="64" s="1"/>
  <c r="CH859" i="64" s="1"/>
  <c r="CI20" i="64"/>
  <c r="CI843" i="64" s="1"/>
  <c r="CI859" i="64" s="1"/>
  <c r="CJ20" i="64"/>
  <c r="CJ843" i="64" s="1"/>
  <c r="CJ859" i="64" s="1"/>
  <c r="CK20" i="64"/>
  <c r="CK843" i="64" s="1"/>
  <c r="CK859" i="64" s="1"/>
  <c r="CL20" i="64"/>
  <c r="CL843" i="64" s="1"/>
  <c r="CL859" i="64" s="1"/>
  <c r="R20" i="64"/>
  <c r="G21" i="64"/>
  <c r="G22" i="64"/>
  <c r="G23" i="64"/>
  <c r="G20" i="64"/>
  <c r="E1608" i="64"/>
  <c r="E1190" i="64"/>
  <c r="E390" i="64"/>
  <c r="E1447" i="64"/>
  <c r="G40" i="64"/>
  <c r="E2135" i="64"/>
  <c r="E1380" i="64"/>
  <c r="E1631" i="64"/>
  <c r="E930"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9" i="64"/>
  <c r="G1345" i="64"/>
  <c r="E57" i="64"/>
  <c r="B57" i="64" s="1"/>
  <c r="E55" i="64"/>
  <c r="B55" i="64" s="1"/>
  <c r="E54" i="64"/>
  <c r="B54" i="64" s="1"/>
  <c r="E53" i="64"/>
  <c r="B53" i="64" s="1"/>
  <c r="E52" i="64"/>
  <c r="G475" i="64"/>
  <c r="E474" i="64"/>
  <c r="G1373" i="64"/>
  <c r="G1370" i="64" s="1"/>
  <c r="DD46" i="1156" a="1"/>
  <c r="AG46" i="1156" a="1"/>
  <c r="Z852" i="64" a="1"/>
  <c r="S852" i="64" a="1"/>
  <c r="AB852" i="64" a="1"/>
  <c r="CX852" i="64" a="1"/>
  <c r="CO852" i="64" a="1"/>
  <c r="AA852" i="64" a="1"/>
  <c r="AB628" i="64" a="1"/>
  <c r="W852" i="64" a="1"/>
  <c r="CV852" i="64" a="1"/>
  <c r="CT852" i="64" a="1"/>
  <c r="CP852" i="64" a="1"/>
  <c r="V852" i="64" a="1"/>
  <c r="CR852" i="64" a="1"/>
  <c r="CZ852" i="64" a="1"/>
  <c r="X852" i="64" a="1"/>
  <c r="CS852" i="64" a="1"/>
  <c r="CW852" i="64" a="1"/>
  <c r="Y852" i="64" a="1"/>
  <c r="CZ628" i="64" a="1"/>
  <c r="CQ852" i="64" a="1"/>
  <c r="CM852" i="64" a="1"/>
  <c r="CY852" i="64" a="1"/>
  <c r="CU852" i="64" a="1"/>
  <c r="T852" i="64" a="1"/>
  <c r="U852" i="64" a="1"/>
  <c r="AC78" i="1156" l="1"/>
  <c r="AC79" i="1156" s="1"/>
  <c r="DA78" i="1156"/>
  <c r="DA79" i="1156" s="1"/>
  <c r="AD76" i="1156"/>
  <c r="DB60" i="1156"/>
  <c r="DB75" i="1156"/>
  <c r="AE60" i="1156"/>
  <c r="AE75" i="1156"/>
  <c r="AD61" i="1156"/>
  <c r="DB59" i="1156"/>
  <c r="DB74" i="1156"/>
  <c r="AE59" i="1156"/>
  <c r="AE74" i="1156"/>
  <c r="DB58" i="1156"/>
  <c r="DB73" i="1156"/>
  <c r="AE58" i="1156"/>
  <c r="AE73" i="1156"/>
  <c r="AE57" i="1156"/>
  <c r="AE72" i="1156"/>
  <c r="DB57" i="1156"/>
  <c r="DB72" i="1156"/>
  <c r="AE56" i="1156"/>
  <c r="AE71" i="1156"/>
  <c r="DB56" i="1156"/>
  <c r="DB61" i="1156" s="1"/>
  <c r="DB71" i="1156"/>
  <c r="DB76" i="1156" s="1"/>
  <c r="AG46" i="1156"/>
  <c r="DD46" i="1156"/>
  <c r="DC41" i="1156"/>
  <c r="DC44" i="1156"/>
  <c r="DC42" i="1156"/>
  <c r="DC45" i="1156"/>
  <c r="DC43" i="1156"/>
  <c r="AF42" i="1156"/>
  <c r="AF45" i="1156"/>
  <c r="AF43" i="1156"/>
  <c r="AF41" i="1156"/>
  <c r="AF44" i="1156"/>
  <c r="DF15" i="1156"/>
  <c r="DE18" i="1156"/>
  <c r="DE20" i="1156" s="1"/>
  <c r="AI15" i="1156"/>
  <c r="AH18" i="1156"/>
  <c r="AH20" i="1156" s="1"/>
  <c r="DF7" i="1156"/>
  <c r="DF3" i="1156"/>
  <c r="DG2" i="1156"/>
  <c r="DF8" i="1156"/>
  <c r="DE4" i="1156"/>
  <c r="AH8" i="1156"/>
  <c r="AI3" i="1156"/>
  <c r="AJ2" i="1156"/>
  <c r="AI1" i="1156"/>
  <c r="AI7" i="1156"/>
  <c r="AH4" i="1156"/>
  <c r="AG8" i="1156"/>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8" i="64"/>
  <c r="CB864" i="64" s="1"/>
  <c r="CB648" i="64"/>
  <c r="AN848" i="64"/>
  <c r="AN864" i="64" s="1"/>
  <c r="AN648" i="64"/>
  <c r="BM847" i="64"/>
  <c r="BM647" i="64"/>
  <c r="DC847" i="64"/>
  <c r="DC647" i="64"/>
  <c r="BC848" i="64"/>
  <c r="BC864" i="64" s="1"/>
  <c r="BC648" i="64"/>
  <c r="CJ847" i="64"/>
  <c r="CJ647" i="64"/>
  <c r="AV847" i="64"/>
  <c r="AV647" i="64"/>
  <c r="CT847" i="64"/>
  <c r="CT647" i="64"/>
  <c r="BJ848" i="64"/>
  <c r="BJ864" i="64" s="1"/>
  <c r="BJ648" i="64"/>
  <c r="CI847" i="64"/>
  <c r="CI647" i="64"/>
  <c r="AU847" i="64"/>
  <c r="AU647" i="64"/>
  <c r="W847" i="64"/>
  <c r="W647" i="64"/>
  <c r="DJ848" i="64"/>
  <c r="DJ864" i="64" s="1"/>
  <c r="DJ648" i="64"/>
  <c r="DB848" i="64"/>
  <c r="DB864" i="64" s="1"/>
  <c r="DB648" i="64"/>
  <c r="CT848" i="64"/>
  <c r="CT864" i="64" s="1"/>
  <c r="CT648" i="64"/>
  <c r="DI847" i="64"/>
  <c r="DI647" i="64"/>
  <c r="DA847" i="64"/>
  <c r="DA647" i="64"/>
  <c r="CS847" i="64"/>
  <c r="CS647" i="64"/>
  <c r="BD848" i="64"/>
  <c r="BD864" i="64" s="1"/>
  <c r="BD648" i="64"/>
  <c r="CC847" i="64"/>
  <c r="CC647" i="64"/>
  <c r="Y847" i="64"/>
  <c r="Y647" i="64"/>
  <c r="DD848" i="64"/>
  <c r="DD864" i="64" s="1"/>
  <c r="DD648" i="64"/>
  <c r="W848" i="64"/>
  <c r="W864" i="64" s="1"/>
  <c r="W648" i="64"/>
  <c r="CH848" i="64"/>
  <c r="CH864" i="64" s="1"/>
  <c r="CH648" i="64"/>
  <c r="V848" i="64"/>
  <c r="V864" i="64" s="1"/>
  <c r="V648" i="64"/>
  <c r="AM847" i="64"/>
  <c r="AM647" i="64"/>
  <c r="CG848" i="64"/>
  <c r="CG864" i="64" s="1"/>
  <c r="CG648" i="64"/>
  <c r="BY848" i="64"/>
  <c r="BY864" i="64" s="1"/>
  <c r="BY648" i="64"/>
  <c r="BQ848" i="64"/>
  <c r="BQ864" i="64" s="1"/>
  <c r="BQ648" i="64"/>
  <c r="BI848" i="64"/>
  <c r="BI864" i="64" s="1"/>
  <c r="BI648" i="64"/>
  <c r="BA848" i="64"/>
  <c r="BA864" i="64" s="1"/>
  <c r="BA648" i="64"/>
  <c r="AS848" i="64"/>
  <c r="AS864" i="64" s="1"/>
  <c r="AS648" i="64"/>
  <c r="AK848" i="64"/>
  <c r="AK864" i="64" s="1"/>
  <c r="AK648" i="64"/>
  <c r="AC848" i="64"/>
  <c r="AC864" i="64" s="1"/>
  <c r="AC648" i="64"/>
  <c r="U848" i="64"/>
  <c r="U864" i="64" s="1"/>
  <c r="U648" i="64"/>
  <c r="CH847" i="64"/>
  <c r="CH647" i="64"/>
  <c r="BZ847" i="64"/>
  <c r="BZ647" i="64"/>
  <c r="BR847" i="64"/>
  <c r="BR647" i="64"/>
  <c r="BJ847" i="64"/>
  <c r="BJ647" i="64"/>
  <c r="BB847" i="64"/>
  <c r="BB647" i="64"/>
  <c r="AT847" i="64"/>
  <c r="AT647" i="64"/>
  <c r="AL847" i="64"/>
  <c r="AL647" i="64"/>
  <c r="AD847" i="64"/>
  <c r="AD647" i="64"/>
  <c r="V847" i="64"/>
  <c r="V647" i="64"/>
  <c r="DI848" i="64"/>
  <c r="DI864" i="64" s="1"/>
  <c r="DI648" i="64"/>
  <c r="DA848" i="64"/>
  <c r="DA864" i="64" s="1"/>
  <c r="DA648" i="64"/>
  <c r="CS848" i="64"/>
  <c r="CS864" i="64" s="1"/>
  <c r="CS648" i="64"/>
  <c r="DH847" i="64"/>
  <c r="DH647" i="64"/>
  <c r="CZ847" i="64"/>
  <c r="CZ647" i="64"/>
  <c r="CR847" i="64"/>
  <c r="CR647" i="64"/>
  <c r="X848" i="64"/>
  <c r="X864" i="64" s="1"/>
  <c r="X648" i="64"/>
  <c r="AG847" i="64"/>
  <c r="AG647" i="64"/>
  <c r="CA848" i="64"/>
  <c r="CA864" i="64" s="1"/>
  <c r="CA648" i="64"/>
  <c r="BD847" i="64"/>
  <c r="BD647" i="64"/>
  <c r="DC848" i="64"/>
  <c r="DC864" i="64" s="1"/>
  <c r="DC648" i="64"/>
  <c r="BB848" i="64"/>
  <c r="BB864" i="64" s="1"/>
  <c r="BB648" i="64"/>
  <c r="BC847" i="64"/>
  <c r="BC647" i="64"/>
  <c r="CF848" i="64"/>
  <c r="CF864" i="64" s="1"/>
  <c r="CF648" i="64"/>
  <c r="AZ848" i="64"/>
  <c r="AZ864" i="64" s="1"/>
  <c r="AZ648" i="64"/>
  <c r="T848" i="64"/>
  <c r="T864" i="64" s="1"/>
  <c r="T648" i="64"/>
  <c r="BQ847" i="64"/>
  <c r="BQ647" i="64"/>
  <c r="AK847" i="64"/>
  <c r="AK647" i="64"/>
  <c r="DH848" i="64"/>
  <c r="DH864" i="64" s="1"/>
  <c r="DH648" i="64"/>
  <c r="CZ848" i="64"/>
  <c r="CZ864" i="64" s="1"/>
  <c r="CZ648" i="64"/>
  <c r="CR848" i="64"/>
  <c r="CR864" i="64" s="1"/>
  <c r="CR648" i="64"/>
  <c r="CY847" i="64"/>
  <c r="CY647" i="64"/>
  <c r="CQ847" i="64"/>
  <c r="CQ647" i="64"/>
  <c r="BT848" i="64"/>
  <c r="BT864" i="64" s="1"/>
  <c r="BT648" i="64"/>
  <c r="AF848" i="64"/>
  <c r="AF864" i="64" s="1"/>
  <c r="AF648" i="64"/>
  <c r="AW847" i="64"/>
  <c r="AW647" i="64"/>
  <c r="DK847" i="64"/>
  <c r="DK647" i="64"/>
  <c r="BK848" i="64"/>
  <c r="BK864" i="64" s="1"/>
  <c r="BK648" i="64"/>
  <c r="AM848" i="64"/>
  <c r="AM864" i="64" s="1"/>
  <c r="AM648" i="64"/>
  <c r="CB847" i="64"/>
  <c r="CB647" i="64"/>
  <c r="AN847" i="64"/>
  <c r="AN647" i="64"/>
  <c r="DK848" i="64"/>
  <c r="DK864" i="64" s="1"/>
  <c r="DK648" i="64"/>
  <c r="BR848" i="64"/>
  <c r="BR864" i="64" s="1"/>
  <c r="BR648" i="64"/>
  <c r="AD848" i="64"/>
  <c r="AD864" i="64" s="1"/>
  <c r="AD648" i="64"/>
  <c r="BK847" i="64"/>
  <c r="BK647" i="64"/>
  <c r="BX848" i="64"/>
  <c r="BX864" i="64" s="1"/>
  <c r="BX648" i="64"/>
  <c r="U847" i="64"/>
  <c r="U647" i="64"/>
  <c r="CE848" i="64"/>
  <c r="CE864" i="64" s="1"/>
  <c r="CE648" i="64"/>
  <c r="BO848" i="64"/>
  <c r="BO864" i="64" s="1"/>
  <c r="BO648" i="64"/>
  <c r="AY848" i="64"/>
  <c r="AY864" i="64" s="1"/>
  <c r="AY648" i="64"/>
  <c r="AI848" i="64"/>
  <c r="AI864" i="64" s="1"/>
  <c r="AI648" i="64"/>
  <c r="S848" i="64"/>
  <c r="S864" i="64" s="1"/>
  <c r="S648" i="64"/>
  <c r="BX847" i="64"/>
  <c r="BX647" i="64"/>
  <c r="BH847" i="64"/>
  <c r="BH647" i="64"/>
  <c r="AR847" i="64"/>
  <c r="AR647" i="64"/>
  <c r="AB847" i="64"/>
  <c r="AB647" i="64"/>
  <c r="DG848" i="64"/>
  <c r="DG864" i="64" s="1"/>
  <c r="DG648" i="64"/>
  <c r="CY848" i="64"/>
  <c r="CY864" i="64" s="1"/>
  <c r="CY648" i="64"/>
  <c r="CQ848" i="64"/>
  <c r="CQ864" i="64" s="1"/>
  <c r="CQ648" i="64"/>
  <c r="DF847" i="64"/>
  <c r="DF647" i="64"/>
  <c r="CX847" i="64"/>
  <c r="CX647" i="64"/>
  <c r="CP847" i="64"/>
  <c r="CP647" i="64"/>
  <c r="CJ848" i="64"/>
  <c r="CJ864" i="64" s="1"/>
  <c r="CJ648" i="64"/>
  <c r="AV848" i="64"/>
  <c r="AV864" i="64" s="1"/>
  <c r="AV648" i="64"/>
  <c r="BU847" i="64"/>
  <c r="BU647" i="64"/>
  <c r="AO847" i="64"/>
  <c r="AO647" i="64"/>
  <c r="CV848" i="64"/>
  <c r="CV864" i="64" s="1"/>
  <c r="CV648" i="64"/>
  <c r="BS848" i="64"/>
  <c r="BS864" i="64" s="1"/>
  <c r="BS648" i="64"/>
  <c r="AE848" i="64"/>
  <c r="AE864" i="64" s="1"/>
  <c r="AE648" i="64"/>
  <c r="BL847" i="64"/>
  <c r="BL647" i="64"/>
  <c r="X847" i="64"/>
  <c r="X647" i="64"/>
  <c r="DJ847" i="64"/>
  <c r="DJ647" i="64"/>
  <c r="AT848" i="64"/>
  <c r="AT864" i="64" s="1"/>
  <c r="AT648" i="64"/>
  <c r="CA847" i="64"/>
  <c r="CA647" i="64"/>
  <c r="BP848" i="64"/>
  <c r="BP864" i="64" s="1"/>
  <c r="BP648" i="64"/>
  <c r="AR848" i="64"/>
  <c r="AR864" i="64" s="1"/>
  <c r="AR648" i="64"/>
  <c r="AB848" i="64"/>
  <c r="AB864" i="64" s="1"/>
  <c r="AB648" i="64"/>
  <c r="CG847" i="64"/>
  <c r="CG647" i="64"/>
  <c r="BI847" i="64"/>
  <c r="BI647" i="64"/>
  <c r="AS847" i="64"/>
  <c r="AS647" i="64"/>
  <c r="BW848" i="64"/>
  <c r="BW864" i="64" s="1"/>
  <c r="BW648" i="64"/>
  <c r="BG848" i="64"/>
  <c r="BG864" i="64" s="1"/>
  <c r="BG648" i="64"/>
  <c r="AQ848" i="64"/>
  <c r="AQ864" i="64" s="1"/>
  <c r="AQ648" i="64"/>
  <c r="AA848" i="64"/>
  <c r="AA864" i="64" s="1"/>
  <c r="AA648" i="64"/>
  <c r="CF847" i="64"/>
  <c r="CF647" i="64"/>
  <c r="BP847" i="64"/>
  <c r="BP647" i="64"/>
  <c r="AZ847" i="64"/>
  <c r="AZ647" i="64"/>
  <c r="AJ847" i="64"/>
  <c r="AJ647" i="64"/>
  <c r="T847" i="64"/>
  <c r="T647" i="64"/>
  <c r="CL848" i="64"/>
  <c r="CL864" i="64" s="1"/>
  <c r="CL648" i="64"/>
  <c r="CD848" i="64"/>
  <c r="CD864" i="64" s="1"/>
  <c r="CD648" i="64"/>
  <c r="BV848" i="64"/>
  <c r="BV864" i="64" s="1"/>
  <c r="BV648" i="64"/>
  <c r="BN848" i="64"/>
  <c r="BN864" i="64" s="1"/>
  <c r="BN648" i="64"/>
  <c r="BF848" i="64"/>
  <c r="BF864" i="64" s="1"/>
  <c r="BF648" i="64"/>
  <c r="AX848" i="64"/>
  <c r="AX864" i="64" s="1"/>
  <c r="AX648" i="64"/>
  <c r="AP848" i="64"/>
  <c r="AP864" i="64" s="1"/>
  <c r="AP648" i="64"/>
  <c r="AH848" i="64"/>
  <c r="AH864" i="64" s="1"/>
  <c r="AH648" i="64"/>
  <c r="Z848" i="64"/>
  <c r="Z864" i="64" s="1"/>
  <c r="Z648" i="64"/>
  <c r="CE847" i="64"/>
  <c r="CE647" i="64"/>
  <c r="BW847" i="64"/>
  <c r="BW647" i="64"/>
  <c r="BO847" i="64"/>
  <c r="BO647" i="64"/>
  <c r="BG847" i="64"/>
  <c r="BG647" i="64"/>
  <c r="AY847" i="64"/>
  <c r="AY647" i="64"/>
  <c r="AQ847" i="64"/>
  <c r="AQ647" i="64"/>
  <c r="AI847" i="64"/>
  <c r="AI647" i="64"/>
  <c r="AA847" i="64"/>
  <c r="AA647" i="64"/>
  <c r="S847" i="64"/>
  <c r="S647" i="64"/>
  <c r="DF848" i="64"/>
  <c r="DF864" i="64" s="1"/>
  <c r="DF648" i="64"/>
  <c r="CX848" i="64"/>
  <c r="CX864" i="64" s="1"/>
  <c r="CX648" i="64"/>
  <c r="CP848" i="64"/>
  <c r="CP864" i="64" s="1"/>
  <c r="CP648" i="64"/>
  <c r="DE847" i="64"/>
  <c r="DE647" i="64"/>
  <c r="CW847" i="64"/>
  <c r="CW647" i="64"/>
  <c r="CO847" i="64"/>
  <c r="CO647" i="64"/>
  <c r="BL848" i="64"/>
  <c r="BL864" i="64" s="1"/>
  <c r="BL648" i="64"/>
  <c r="CK847" i="64"/>
  <c r="CK647" i="64"/>
  <c r="BE847" i="64"/>
  <c r="BE647" i="64"/>
  <c r="CU847" i="64"/>
  <c r="CU647" i="64"/>
  <c r="CI848" i="64"/>
  <c r="CI864" i="64" s="1"/>
  <c r="CI648" i="64"/>
  <c r="AU848" i="64"/>
  <c r="AU864" i="64" s="1"/>
  <c r="AU648" i="64"/>
  <c r="BT847" i="64"/>
  <c r="BT647" i="64"/>
  <c r="AF847" i="64"/>
  <c r="AF647" i="64"/>
  <c r="CU848" i="64"/>
  <c r="CU864" i="64" s="1"/>
  <c r="CU648" i="64"/>
  <c r="DB847" i="64"/>
  <c r="DB647" i="64"/>
  <c r="BZ848" i="64"/>
  <c r="BZ864" i="64" s="1"/>
  <c r="BZ648" i="64"/>
  <c r="AL848" i="64"/>
  <c r="AL864" i="64" s="1"/>
  <c r="AL648" i="64"/>
  <c r="BS847" i="64"/>
  <c r="BS647" i="64"/>
  <c r="AE847" i="64"/>
  <c r="AE647" i="64"/>
  <c r="BH848" i="64"/>
  <c r="BH864" i="64" s="1"/>
  <c r="BH648" i="64"/>
  <c r="AJ848" i="64"/>
  <c r="AJ864" i="64" s="1"/>
  <c r="AJ648" i="64"/>
  <c r="BY847" i="64"/>
  <c r="BY647" i="64"/>
  <c r="BA847" i="64"/>
  <c r="BA647" i="64"/>
  <c r="AC847" i="64"/>
  <c r="AC647" i="64"/>
  <c r="CK848" i="64"/>
  <c r="CK864" i="64" s="1"/>
  <c r="CK648" i="64"/>
  <c r="CC848" i="64"/>
  <c r="CC864" i="64" s="1"/>
  <c r="CC648" i="64"/>
  <c r="BU848" i="64"/>
  <c r="BU864" i="64" s="1"/>
  <c r="BU648" i="64"/>
  <c r="BM848" i="64"/>
  <c r="BM864" i="64" s="1"/>
  <c r="BM648" i="64"/>
  <c r="BE848" i="64"/>
  <c r="BE864" i="64" s="1"/>
  <c r="BE648" i="64"/>
  <c r="AW848" i="64"/>
  <c r="AW864" i="64" s="1"/>
  <c r="AW648" i="64"/>
  <c r="AO848" i="64"/>
  <c r="AO864" i="64" s="1"/>
  <c r="AO648" i="64"/>
  <c r="AG848" i="64"/>
  <c r="AG864" i="64" s="1"/>
  <c r="AG648" i="64"/>
  <c r="Y848" i="64"/>
  <c r="Y864" i="64" s="1"/>
  <c r="Y648" i="64"/>
  <c r="CL847" i="64"/>
  <c r="CL647" i="64"/>
  <c r="CD847" i="64"/>
  <c r="CD647" i="64"/>
  <c r="BV847" i="64"/>
  <c r="BV647" i="64"/>
  <c r="BN847" i="64"/>
  <c r="BN647" i="64"/>
  <c r="BF847" i="64"/>
  <c r="BF647" i="64"/>
  <c r="AX847" i="64"/>
  <c r="AX647" i="64"/>
  <c r="AP847" i="64"/>
  <c r="AP647" i="64"/>
  <c r="AH847" i="64"/>
  <c r="AH647" i="64"/>
  <c r="Z847" i="64"/>
  <c r="Z647" i="64"/>
  <c r="DE848" i="64"/>
  <c r="DE864" i="64" s="1"/>
  <c r="DE648" i="64"/>
  <c r="CW848" i="64"/>
  <c r="CW864" i="64" s="1"/>
  <c r="CW648" i="64"/>
  <c r="CO848" i="64"/>
  <c r="CO864" i="64" s="1"/>
  <c r="CO648" i="64"/>
  <c r="DD847" i="64"/>
  <c r="DD647" i="64"/>
  <c r="CV847" i="64"/>
  <c r="CV647" i="64"/>
  <c r="CX143" i="64"/>
  <c r="CY138" i="64"/>
  <c r="CY141" i="64" s="1"/>
  <c r="CY143" i="64" s="1"/>
  <c r="AB141" i="64"/>
  <c r="AB143" i="64" s="1"/>
  <c r="DA140" i="64" a="1"/>
  <c r="DA140" i="64" s="1"/>
  <c r="DA139" i="64" a="1"/>
  <c r="DA139" i="64" s="1"/>
  <c r="AC139" i="64" a="1"/>
  <c r="AC139" i="64" s="1"/>
  <c r="AC138" i="64" s="1"/>
  <c r="AC140" i="64" a="1"/>
  <c r="AC140" i="64" s="1"/>
  <c r="CM852" i="64"/>
  <c r="CT852" i="64"/>
  <c r="S852" i="64"/>
  <c r="Y852" i="64"/>
  <c r="CS852" i="64"/>
  <c r="CR852" i="64"/>
  <c r="W852" i="64"/>
  <c r="CY852" i="64"/>
  <c r="CQ852" i="64"/>
  <c r="V852" i="64"/>
  <c r="CX852" i="64"/>
  <c r="CP852" i="64"/>
  <c r="X852" i="64"/>
  <c r="U852" i="64"/>
  <c r="CW852" i="64"/>
  <c r="CO852" i="64"/>
  <c r="AA852" i="64"/>
  <c r="Z852" i="64"/>
  <c r="T852" i="64"/>
  <c r="CV852" i="64"/>
  <c r="CU852" i="64"/>
  <c r="Y859" i="64"/>
  <c r="CL860" i="64"/>
  <c r="CT860" i="64"/>
  <c r="CS859" i="64"/>
  <c r="S860" i="64"/>
  <c r="X859" i="64"/>
  <c r="W859" i="64"/>
  <c r="Y860" i="64"/>
  <c r="CS860" i="64"/>
  <c r="CR859" i="64"/>
  <c r="CR860" i="64"/>
  <c r="CQ859" i="64"/>
  <c r="W860" i="64"/>
  <c r="CY860" i="64"/>
  <c r="CQ860" i="64"/>
  <c r="CX859" i="64"/>
  <c r="CP859" i="64"/>
  <c r="U859" i="64"/>
  <c r="T859" i="64"/>
  <c r="V860" i="64"/>
  <c r="DG622" i="64"/>
  <c r="DG847" i="64"/>
  <c r="CX860" i="64"/>
  <c r="CP860" i="64"/>
  <c r="CW859" i="64"/>
  <c r="CO859" i="64"/>
  <c r="X860" i="64"/>
  <c r="S859" i="64"/>
  <c r="U860" i="64"/>
  <c r="CW860" i="64"/>
  <c r="CO860" i="64"/>
  <c r="CV859" i="64"/>
  <c r="AA860" i="64"/>
  <c r="Z860" i="64"/>
  <c r="V859" i="64"/>
  <c r="Z859" i="64"/>
  <c r="T860" i="64"/>
  <c r="CV860" i="64"/>
  <c r="CU859" i="64"/>
  <c r="CU860" i="64"/>
  <c r="CT859" i="64"/>
  <c r="CT21" i="861"/>
  <c r="AB852" i="64"/>
  <c r="AB628" i="64"/>
  <c r="AB630" i="64" s="1"/>
  <c r="CZ852" i="64"/>
  <c r="DA262" i="64" a="1"/>
  <c r="DA262" i="64" s="1"/>
  <c r="DA851" i="64" a="1"/>
  <c r="DA851" i="64" s="1"/>
  <c r="AC262" i="64" a="1"/>
  <c r="AC262" i="64" s="1"/>
  <c r="AC851" i="64" a="1"/>
  <c r="AC851"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16" i="64"/>
  <c r="CP579" i="64"/>
  <c r="BK1817" i="64"/>
  <c r="BK580" i="64"/>
  <c r="BK644" i="64" s="1"/>
  <c r="AE1817" i="64"/>
  <c r="AE580" i="64"/>
  <c r="AE644" i="64" s="1"/>
  <c r="AT1817" i="64"/>
  <c r="AT580" i="64"/>
  <c r="AT644" i="64" s="1"/>
  <c r="BI1817" i="64"/>
  <c r="BI580" i="64"/>
  <c r="BI644" i="64" s="1"/>
  <c r="DG1820" i="64"/>
  <c r="DG583" i="64"/>
  <c r="DG604" i="64" s="1"/>
  <c r="CO1816" i="64"/>
  <c r="CO579" i="64"/>
  <c r="CA1817" i="64"/>
  <c r="CA580" i="64"/>
  <c r="CA644" i="64" s="1"/>
  <c r="W1817" i="64"/>
  <c r="W580" i="64"/>
  <c r="W644" i="64" s="1"/>
  <c r="BZ1817" i="64"/>
  <c r="BZ580" i="64"/>
  <c r="BZ644" i="64" s="1"/>
  <c r="AL1817" i="64"/>
  <c r="AL580" i="64"/>
  <c r="AL644" i="64" s="1"/>
  <c r="AK1817" i="64"/>
  <c r="AK580" i="64"/>
  <c r="AK644" i="64" s="1"/>
  <c r="CF1817" i="64"/>
  <c r="CF580" i="64"/>
  <c r="CF644" i="64" s="1"/>
  <c r="BX1817" i="64"/>
  <c r="BX580" i="64"/>
  <c r="BX644" i="64" s="1"/>
  <c r="BP1817" i="64"/>
  <c r="BP580" i="64"/>
  <c r="BP644" i="64" s="1"/>
  <c r="BH1817" i="64"/>
  <c r="BH580" i="64"/>
  <c r="BH644" i="64" s="1"/>
  <c r="AZ1817" i="64"/>
  <c r="AZ580" i="64"/>
  <c r="AZ644" i="64" s="1"/>
  <c r="AR1817" i="64"/>
  <c r="AR580" i="64"/>
  <c r="AR644" i="64" s="1"/>
  <c r="AJ1817" i="64"/>
  <c r="AJ580" i="64"/>
  <c r="AJ644" i="64" s="1"/>
  <c r="AB1817" i="64"/>
  <c r="AB580" i="64"/>
  <c r="AB644" i="64" s="1"/>
  <c r="T1817" i="64"/>
  <c r="T580" i="64"/>
  <c r="T644" i="64" s="1"/>
  <c r="CI1817" i="64"/>
  <c r="CI580" i="64"/>
  <c r="CI644" i="64" s="1"/>
  <c r="AU1817" i="64"/>
  <c r="AU580" i="64"/>
  <c r="AU644" i="64" s="1"/>
  <c r="CH1817" i="64"/>
  <c r="CH580" i="64"/>
  <c r="CH644" i="64" s="1"/>
  <c r="AD1817" i="64"/>
  <c r="AD580" i="64"/>
  <c r="AD644" i="64" s="1"/>
  <c r="CG1817" i="64"/>
  <c r="CG580" i="64"/>
  <c r="CG644" i="64" s="1"/>
  <c r="AS1817" i="64"/>
  <c r="AS580" i="64"/>
  <c r="AS644" i="64" s="1"/>
  <c r="CE1817" i="64"/>
  <c r="CE580" i="64"/>
  <c r="CE644" i="64" s="1"/>
  <c r="BW1817" i="64"/>
  <c r="BW580" i="64"/>
  <c r="BW644" i="64" s="1"/>
  <c r="BO1817" i="64"/>
  <c r="BO580" i="64"/>
  <c r="BO644" i="64" s="1"/>
  <c r="BG1817" i="64"/>
  <c r="BG580" i="64"/>
  <c r="BG644" i="64" s="1"/>
  <c r="AY1817" i="64"/>
  <c r="AY580" i="64"/>
  <c r="AY644" i="64" s="1"/>
  <c r="AQ1817" i="64"/>
  <c r="AQ580" i="64"/>
  <c r="AQ644" i="64" s="1"/>
  <c r="AI1817" i="64"/>
  <c r="AI580" i="64"/>
  <c r="AI644" i="64" s="1"/>
  <c r="AA1817" i="64"/>
  <c r="AA580" i="64"/>
  <c r="AA644" i="64" s="1"/>
  <c r="S1817" i="64"/>
  <c r="S580" i="64"/>
  <c r="S644" i="64" s="1"/>
  <c r="BC1817" i="64"/>
  <c r="BC580" i="64"/>
  <c r="BC644" i="64" s="1"/>
  <c r="BB1817" i="64"/>
  <c r="BB580" i="64"/>
  <c r="BB644" i="64" s="1"/>
  <c r="BQ1817" i="64"/>
  <c r="BQ580" i="64"/>
  <c r="BQ644" i="64" s="1"/>
  <c r="AC1817" i="64"/>
  <c r="AC580" i="64"/>
  <c r="AC644" i="64" s="1"/>
  <c r="CD1817" i="64"/>
  <c r="CD580" i="64"/>
  <c r="CD644" i="64" s="1"/>
  <c r="BF1817" i="64"/>
  <c r="BF580" i="64"/>
  <c r="BF644" i="64" s="1"/>
  <c r="Z1817" i="64"/>
  <c r="Z580" i="64"/>
  <c r="Z644" i="64" s="1"/>
  <c r="BS1817" i="64"/>
  <c r="BS580" i="64"/>
  <c r="BS644" i="64" s="1"/>
  <c r="AM1817" i="64"/>
  <c r="AM580" i="64"/>
  <c r="AM644" i="64" s="1"/>
  <c r="BR1817" i="64"/>
  <c r="BR580" i="64"/>
  <c r="BR644" i="64" s="1"/>
  <c r="V1817" i="64"/>
  <c r="V580" i="64"/>
  <c r="V644" i="64" s="1"/>
  <c r="BA1817" i="64"/>
  <c r="BA580" i="64"/>
  <c r="BA644" i="64" s="1"/>
  <c r="BV1817" i="64"/>
  <c r="BV580" i="64"/>
  <c r="BV644" i="64" s="1"/>
  <c r="AX1817" i="64"/>
  <c r="AX580" i="64"/>
  <c r="AX644" i="64" s="1"/>
  <c r="AH1817" i="64"/>
  <c r="AH580" i="64"/>
  <c r="AH644" i="64" s="1"/>
  <c r="CK1817" i="64"/>
  <c r="CK580" i="64"/>
  <c r="CK644" i="64" s="1"/>
  <c r="CC1817" i="64"/>
  <c r="CC580" i="64"/>
  <c r="CC644" i="64" s="1"/>
  <c r="BU1817" i="64"/>
  <c r="BU580" i="64"/>
  <c r="BU644" i="64" s="1"/>
  <c r="BM1817" i="64"/>
  <c r="BM580" i="64"/>
  <c r="BM644" i="64" s="1"/>
  <c r="BE1817" i="64"/>
  <c r="BE580" i="64"/>
  <c r="BE644" i="64" s="1"/>
  <c r="AW1817" i="64"/>
  <c r="AW580" i="64"/>
  <c r="AW644" i="64" s="1"/>
  <c r="AO1817" i="64"/>
  <c r="AO580" i="64"/>
  <c r="AO644" i="64" s="1"/>
  <c r="AG1817" i="64"/>
  <c r="AG580" i="64"/>
  <c r="AG644" i="64" s="1"/>
  <c r="Y1817" i="64"/>
  <c r="Y580" i="64"/>
  <c r="Y644" i="64" s="1"/>
  <c r="BJ1817" i="64"/>
  <c r="BJ580" i="64"/>
  <c r="BJ644" i="64" s="1"/>
  <c r="BY1817" i="64"/>
  <c r="BY580" i="64"/>
  <c r="BY644" i="64" s="1"/>
  <c r="U1817" i="64"/>
  <c r="U580" i="64"/>
  <c r="U644" i="64" s="1"/>
  <c r="CL1817" i="64"/>
  <c r="CL580" i="64"/>
  <c r="CL644" i="64" s="1"/>
  <c r="BN1817" i="64"/>
  <c r="BN580" i="64"/>
  <c r="BN644" i="64" s="1"/>
  <c r="AP1817" i="64"/>
  <c r="AP580" i="64"/>
  <c r="AP644" i="64" s="1"/>
  <c r="CJ1817" i="64"/>
  <c r="CJ580" i="64"/>
  <c r="CJ644" i="64" s="1"/>
  <c r="CB1817" i="64"/>
  <c r="CB580" i="64"/>
  <c r="CB644" i="64" s="1"/>
  <c r="BT1817" i="64"/>
  <c r="BT580" i="64"/>
  <c r="BT644" i="64" s="1"/>
  <c r="BL1817" i="64"/>
  <c r="BL580" i="64"/>
  <c r="BL644" i="64" s="1"/>
  <c r="BD1817" i="64"/>
  <c r="BD580" i="64"/>
  <c r="BD644" i="64" s="1"/>
  <c r="AV1817" i="64"/>
  <c r="AV580" i="64"/>
  <c r="AV644" i="64" s="1"/>
  <c r="AN1817" i="64"/>
  <c r="AN580" i="64"/>
  <c r="AN644" i="64" s="1"/>
  <c r="AF1817" i="64"/>
  <c r="AF580" i="64"/>
  <c r="AF644" i="64" s="1"/>
  <c r="X1817" i="64"/>
  <c r="X580" i="64"/>
  <c r="X644" i="64" s="1"/>
  <c r="DA4" i="64"/>
  <c r="DA587" i="64" a="1"/>
  <c r="DA587" i="64" s="1"/>
  <c r="AC4" i="64"/>
  <c r="AC587" i="64" a="1"/>
  <c r="AC587" i="64" s="1"/>
  <c r="DB41" i="863"/>
  <c r="DB40" i="863"/>
  <c r="U41" i="861"/>
  <c r="U93" i="861"/>
  <c r="AD190" i="64"/>
  <c r="AD7" i="64"/>
  <c r="AC8" i="64" s="1"/>
  <c r="W44" i="861"/>
  <c r="W85" i="861" s="1"/>
  <c r="G403" i="64"/>
  <c r="CS65" i="861"/>
  <c r="DB8" i="863"/>
  <c r="DB39" i="863"/>
  <c r="DA43" i="863"/>
  <c r="DB38" i="863"/>
  <c r="DB56" i="863" a="1"/>
  <c r="DB56" i="863" s="1"/>
  <c r="DB52" i="863" a="1"/>
  <c r="DB52" i="863" s="1"/>
  <c r="DA42" i="863"/>
  <c r="DA21" i="863" s="1"/>
  <c r="DA30"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DA212" i="64"/>
  <c r="DA194" i="64"/>
  <c r="DA1" i="64"/>
  <c r="DB8" i="64"/>
  <c r="DB208" i="64"/>
  <c r="DB3" i="64"/>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2" i="861" s="1"/>
  <c r="DA2" i="861"/>
  <c r="DA1" i="861" s="1"/>
  <c r="AC57" i="863"/>
  <c r="DA24" i="864"/>
  <c r="AE5" i="861"/>
  <c r="AB30"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16" i="64"/>
  <c r="BE1821" i="64"/>
  <c r="CD1820" i="64"/>
  <c r="AH1820" i="64"/>
  <c r="DJ1817" i="64"/>
  <c r="CJ1816" i="64"/>
  <c r="CB1816" i="64"/>
  <c r="BT1816" i="64"/>
  <c r="BL1816" i="64"/>
  <c r="BD1816" i="64"/>
  <c r="AV1816" i="64"/>
  <c r="AN1816" i="64"/>
  <c r="AF1816" i="64"/>
  <c r="X1816" i="64"/>
  <c r="CJ1821" i="64"/>
  <c r="CB1821" i="64"/>
  <c r="BT1821" i="64"/>
  <c r="BL1821" i="64"/>
  <c r="BD1821" i="64"/>
  <c r="AV1821" i="64"/>
  <c r="AN1821" i="64"/>
  <c r="AF1821" i="64"/>
  <c r="X1821" i="64"/>
  <c r="CK1820" i="64"/>
  <c r="CC1820" i="64"/>
  <c r="BU1820" i="64"/>
  <c r="BM1820" i="64"/>
  <c r="BE1820" i="64"/>
  <c r="AW1820" i="64"/>
  <c r="AO1820" i="64"/>
  <c r="AG1820" i="64"/>
  <c r="Y1820" i="64"/>
  <c r="DK1821" i="64"/>
  <c r="DC1821" i="64"/>
  <c r="CU1821" i="64"/>
  <c r="DJ1820" i="64"/>
  <c r="DB1820" i="64"/>
  <c r="CT1820" i="64"/>
  <c r="DI1817" i="64"/>
  <c r="DA1817" i="64"/>
  <c r="CS1817" i="64"/>
  <c r="DH1816" i="64"/>
  <c r="CZ1816" i="64"/>
  <c r="CR1816" i="64"/>
  <c r="BE1816" i="64"/>
  <c r="BU1821" i="64"/>
  <c r="BV1820" i="64"/>
  <c r="CU1820" i="64"/>
  <c r="CI1816" i="64"/>
  <c r="CA1816" i="64"/>
  <c r="BS1816" i="64"/>
  <c r="BK1816" i="64"/>
  <c r="BC1816" i="64"/>
  <c r="AU1816" i="64"/>
  <c r="AM1816" i="64"/>
  <c r="AE1816" i="64"/>
  <c r="W1816" i="64"/>
  <c r="CI1821" i="64"/>
  <c r="CA1821" i="64"/>
  <c r="BS1821" i="64"/>
  <c r="BK1821" i="64"/>
  <c r="BC1821" i="64"/>
  <c r="AU1821" i="64"/>
  <c r="AM1821" i="64"/>
  <c r="AE1821" i="64"/>
  <c r="W1821" i="64"/>
  <c r="CJ1820" i="64"/>
  <c r="CB1820" i="64"/>
  <c r="BT1820" i="64"/>
  <c r="BL1820" i="64"/>
  <c r="BD1820" i="64"/>
  <c r="AV1820" i="64"/>
  <c r="AN1820" i="64"/>
  <c r="AF1820" i="64"/>
  <c r="X1820" i="64"/>
  <c r="DJ1821" i="64"/>
  <c r="DB1821" i="64"/>
  <c r="CT1821" i="64"/>
  <c r="DI1820" i="64"/>
  <c r="DA1820" i="64"/>
  <c r="CS1820" i="64"/>
  <c r="DH1817" i="64"/>
  <c r="CZ1817" i="64"/>
  <c r="CR1817" i="64"/>
  <c r="DG1816" i="64"/>
  <c r="CY1816" i="64"/>
  <c r="CQ1816" i="64"/>
  <c r="AW1816" i="64"/>
  <c r="AW1821" i="64"/>
  <c r="AP1820" i="64"/>
  <c r="CS1816" i="64"/>
  <c r="CH1816" i="64"/>
  <c r="BZ1816" i="64"/>
  <c r="BR1816" i="64"/>
  <c r="BJ1816" i="64"/>
  <c r="BB1816" i="64"/>
  <c r="AT1816" i="64"/>
  <c r="AL1816" i="64"/>
  <c r="AD1816" i="64"/>
  <c r="V1816" i="64"/>
  <c r="CH1821" i="64"/>
  <c r="BZ1821" i="64"/>
  <c r="BR1821" i="64"/>
  <c r="BJ1821" i="64"/>
  <c r="BB1821" i="64"/>
  <c r="AT1821" i="64"/>
  <c r="AL1821" i="64"/>
  <c r="AD1821" i="64"/>
  <c r="V1821" i="64"/>
  <c r="CI1820" i="64"/>
  <c r="CA1820" i="64"/>
  <c r="BS1820" i="64"/>
  <c r="BK1820" i="64"/>
  <c r="BC1820" i="64"/>
  <c r="AU1820" i="64"/>
  <c r="AM1820" i="64"/>
  <c r="AE1820" i="64"/>
  <c r="W1820" i="64"/>
  <c r="DI1821" i="64"/>
  <c r="DA1821" i="64"/>
  <c r="CS1821" i="64"/>
  <c r="DH1820" i="64"/>
  <c r="CZ1820" i="64"/>
  <c r="CR1820" i="64"/>
  <c r="DG1817" i="64"/>
  <c r="CY1817" i="64"/>
  <c r="CQ1817" i="64"/>
  <c r="DF1816" i="64"/>
  <c r="CX1816" i="64"/>
  <c r="BU1816" i="64"/>
  <c r="CK1821" i="64"/>
  <c r="AG1821" i="64"/>
  <c r="BF1820" i="64"/>
  <c r="DD1821" i="64"/>
  <c r="DB1817" i="64"/>
  <c r="CG1816" i="64"/>
  <c r="BY1816" i="64"/>
  <c r="BQ1816" i="64"/>
  <c r="BI1816" i="64"/>
  <c r="BA1816" i="64"/>
  <c r="AS1816" i="64"/>
  <c r="AK1816" i="64"/>
  <c r="AC1816" i="64"/>
  <c r="U1816" i="64"/>
  <c r="CG1821" i="64"/>
  <c r="BY1821" i="64"/>
  <c r="BQ1821" i="64"/>
  <c r="BI1821" i="64"/>
  <c r="BA1821" i="64"/>
  <c r="AS1821" i="64"/>
  <c r="AK1821" i="64"/>
  <c r="AC1821" i="64"/>
  <c r="U1821" i="64"/>
  <c r="CH1820" i="64"/>
  <c r="BZ1820" i="64"/>
  <c r="BR1820" i="64"/>
  <c r="BJ1820" i="64"/>
  <c r="BB1820" i="64"/>
  <c r="AT1820" i="64"/>
  <c r="AL1820" i="64"/>
  <c r="AD1820" i="64"/>
  <c r="V1820" i="64"/>
  <c r="DH1821" i="64"/>
  <c r="CZ1821" i="64"/>
  <c r="CR1821" i="64"/>
  <c r="CY1820" i="64"/>
  <c r="CQ1820" i="64"/>
  <c r="DF1817" i="64"/>
  <c r="CX1817" i="64"/>
  <c r="CP1817" i="64"/>
  <c r="DE1816" i="64"/>
  <c r="CW1816" i="64"/>
  <c r="CC1816" i="64"/>
  <c r="Y1816" i="64"/>
  <c r="AO1821" i="64"/>
  <c r="BN1820" i="64"/>
  <c r="Z1820" i="64"/>
  <c r="CV1821" i="64"/>
  <c r="DA1816" i="64"/>
  <c r="CF1816" i="64"/>
  <c r="BX1816" i="64"/>
  <c r="BP1816" i="64"/>
  <c r="BH1816" i="64"/>
  <c r="AZ1816" i="64"/>
  <c r="AR1816" i="64"/>
  <c r="AJ1816" i="64"/>
  <c r="AB1816" i="64"/>
  <c r="T1816" i="64"/>
  <c r="CF1821" i="64"/>
  <c r="BX1821" i="64"/>
  <c r="BP1821" i="64"/>
  <c r="BH1821" i="64"/>
  <c r="AZ1821" i="64"/>
  <c r="AR1821" i="64"/>
  <c r="AJ1821" i="64"/>
  <c r="AB1821" i="64"/>
  <c r="T1821" i="64"/>
  <c r="CG1820" i="64"/>
  <c r="BY1820" i="64"/>
  <c r="BQ1820" i="64"/>
  <c r="BI1820" i="64"/>
  <c r="BA1820" i="64"/>
  <c r="AS1820" i="64"/>
  <c r="AK1820" i="64"/>
  <c r="AC1820" i="64"/>
  <c r="U1820" i="64"/>
  <c r="DG1821" i="64"/>
  <c r="CY1821" i="64"/>
  <c r="CQ1821" i="64"/>
  <c r="DF1820" i="64"/>
  <c r="CX1820" i="64"/>
  <c r="CP1820" i="64"/>
  <c r="DE1817" i="64"/>
  <c r="CW1817" i="64"/>
  <c r="CO1817" i="64"/>
  <c r="DD1816" i="64"/>
  <c r="CV1816" i="64"/>
  <c r="CK1816" i="64"/>
  <c r="AG1816" i="64"/>
  <c r="BM1821" i="64"/>
  <c r="Y1821" i="64"/>
  <c r="AX1820" i="64"/>
  <c r="DC1820" i="64"/>
  <c r="CT1817" i="64"/>
  <c r="CE1816" i="64"/>
  <c r="BW1816" i="64"/>
  <c r="BO1816" i="64"/>
  <c r="BG1816" i="64"/>
  <c r="AY1816" i="64"/>
  <c r="AQ1816" i="64"/>
  <c r="AI1816" i="64"/>
  <c r="AA1816" i="64"/>
  <c r="S1816" i="64"/>
  <c r="CE1821" i="64"/>
  <c r="BW1821" i="64"/>
  <c r="BO1821" i="64"/>
  <c r="BG1821" i="64"/>
  <c r="AY1821" i="64"/>
  <c r="AQ1821" i="64"/>
  <c r="AI1821" i="64"/>
  <c r="AA1821" i="64"/>
  <c r="S1821" i="64"/>
  <c r="CF1820" i="64"/>
  <c r="BX1820" i="64"/>
  <c r="BP1820" i="64"/>
  <c r="BH1820" i="64"/>
  <c r="AZ1820" i="64"/>
  <c r="AR1820" i="64"/>
  <c r="AJ1820" i="64"/>
  <c r="AB1820" i="64"/>
  <c r="T1820" i="64"/>
  <c r="DF1821" i="64"/>
  <c r="CX1821" i="64"/>
  <c r="CP1821" i="64"/>
  <c r="DE1820" i="64"/>
  <c r="CW1820" i="64"/>
  <c r="CO1820" i="64"/>
  <c r="DD1817" i="64"/>
  <c r="CV1817" i="64"/>
  <c r="DK1816" i="64"/>
  <c r="DC1816" i="64"/>
  <c r="CU1816" i="64"/>
  <c r="BM1816" i="64"/>
  <c r="CC1821" i="64"/>
  <c r="CL1820" i="64"/>
  <c r="DK1820" i="64"/>
  <c r="DI1816" i="64"/>
  <c r="CL1816" i="64"/>
  <c r="CD1816" i="64"/>
  <c r="BV1816" i="64"/>
  <c r="BN1816" i="64"/>
  <c r="BF1816" i="64"/>
  <c r="AX1816" i="64"/>
  <c r="AP1816" i="64"/>
  <c r="AH1816" i="64"/>
  <c r="Z1816" i="64"/>
  <c r="CL1821" i="64"/>
  <c r="CD1821" i="64"/>
  <c r="BV1821" i="64"/>
  <c r="BN1821" i="64"/>
  <c r="BF1821" i="64"/>
  <c r="AX1821" i="64"/>
  <c r="AP1821" i="64"/>
  <c r="AH1821" i="64"/>
  <c r="Z1821" i="64"/>
  <c r="CE1820" i="64"/>
  <c r="BW1820" i="64"/>
  <c r="BO1820" i="64"/>
  <c r="BG1820" i="64"/>
  <c r="AY1820" i="64"/>
  <c r="AQ1820" i="64"/>
  <c r="AI1820" i="64"/>
  <c r="AA1820" i="64"/>
  <c r="S1820" i="64"/>
  <c r="DE1821" i="64"/>
  <c r="CW1821" i="64"/>
  <c r="CO1821" i="64"/>
  <c r="DD1820" i="64"/>
  <c r="CV1820" i="64"/>
  <c r="DK1817" i="64"/>
  <c r="DC1817" i="64"/>
  <c r="CU1817" i="64"/>
  <c r="DJ1816" i="64"/>
  <c r="DB1816" i="64"/>
  <c r="CT1816" i="64"/>
  <c r="AC1773" i="64"/>
  <c r="AC1808" i="64" s="1"/>
  <c r="CE1773" i="64"/>
  <c r="CE1808" i="64" s="1"/>
  <c r="BW1773" i="64"/>
  <c r="BW1808" i="64" s="1"/>
  <c r="BO1773" i="64"/>
  <c r="BO1808" i="64" s="1"/>
  <c r="BG1773" i="64"/>
  <c r="BG1808" i="64" s="1"/>
  <c r="AY1773" i="64"/>
  <c r="AY1808" i="64" s="1"/>
  <c r="AQ1773" i="64"/>
  <c r="AQ1808" i="64" s="1"/>
  <c r="AI1773" i="64"/>
  <c r="AI1808" i="64" s="1"/>
  <c r="AA1773" i="64"/>
  <c r="AA1808" i="64" s="1"/>
  <c r="S1773" i="64"/>
  <c r="S1808" i="64" s="1"/>
  <c r="CL1773" i="64"/>
  <c r="CL1808" i="64" s="1"/>
  <c r="CD1773" i="64"/>
  <c r="CD1808" i="64" s="1"/>
  <c r="BV1773" i="64"/>
  <c r="BV1808" i="64" s="1"/>
  <c r="BN1773" i="64"/>
  <c r="BN1808" i="64" s="1"/>
  <c r="BF1773" i="64"/>
  <c r="BF1808" i="64" s="1"/>
  <c r="AX1773" i="64"/>
  <c r="AX1808" i="64" s="1"/>
  <c r="AP1773" i="64"/>
  <c r="AP1808" i="64" s="1"/>
  <c r="AH1773" i="64"/>
  <c r="AH1808" i="64" s="1"/>
  <c r="Z1773" i="64"/>
  <c r="Z1808" i="64" s="1"/>
  <c r="CC1773" i="64"/>
  <c r="CC1808" i="64" s="1"/>
  <c r="BM1773" i="64"/>
  <c r="BM1808" i="64" s="1"/>
  <c r="BE1773" i="64"/>
  <c r="BE1808" i="64" s="1"/>
  <c r="AO1773" i="64"/>
  <c r="AO1808" i="64" s="1"/>
  <c r="AG1773" i="64"/>
  <c r="AG1808" i="64" s="1"/>
  <c r="CK1773" i="64"/>
  <c r="CK1808" i="64" s="1"/>
  <c r="AW1773" i="64"/>
  <c r="AW1808" i="64" s="1"/>
  <c r="CJ1773" i="64"/>
  <c r="CJ1808" i="64" s="1"/>
  <c r="CB1773" i="64"/>
  <c r="CB1808" i="64" s="1"/>
  <c r="BT1773" i="64"/>
  <c r="BT1808" i="64" s="1"/>
  <c r="BL1773" i="64"/>
  <c r="BL1808" i="64" s="1"/>
  <c r="BD1773" i="64"/>
  <c r="BD1808" i="64" s="1"/>
  <c r="AV1773" i="64"/>
  <c r="AV1808" i="64" s="1"/>
  <c r="AN1773" i="64"/>
  <c r="AN1808" i="64" s="1"/>
  <c r="AF1773" i="64"/>
  <c r="AF1808" i="64" s="1"/>
  <c r="X1773" i="64"/>
  <c r="X1808" i="64" s="1"/>
  <c r="CP311" i="64"/>
  <c r="BU1773" i="64"/>
  <c r="BU1808" i="64" s="1"/>
  <c r="Y1773" i="64"/>
  <c r="Y1808" i="64" s="1"/>
  <c r="CI1773" i="64"/>
  <c r="CI1808" i="64" s="1"/>
  <c r="CA1773" i="64"/>
  <c r="CA1808" i="64" s="1"/>
  <c r="BS1773" i="64"/>
  <c r="BS1808" i="64" s="1"/>
  <c r="BK1773" i="64"/>
  <c r="BK1808" i="64" s="1"/>
  <c r="BC1773" i="64"/>
  <c r="BC1808" i="64" s="1"/>
  <c r="AU1773" i="64"/>
  <c r="AU1808" i="64" s="1"/>
  <c r="AM1773" i="64"/>
  <c r="AM1808" i="64" s="1"/>
  <c r="AE1773" i="64"/>
  <c r="AE1808" i="64" s="1"/>
  <c r="W1773" i="64"/>
  <c r="W1808" i="64" s="1"/>
  <c r="DG1776" i="64"/>
  <c r="CO1772" i="64"/>
  <c r="CH1773" i="64"/>
  <c r="CH1808" i="64" s="1"/>
  <c r="BZ1773" i="64"/>
  <c r="BZ1808" i="64" s="1"/>
  <c r="BR1773" i="64"/>
  <c r="BR1808" i="64" s="1"/>
  <c r="BJ1773" i="64"/>
  <c r="BJ1808" i="64" s="1"/>
  <c r="BB1773" i="64"/>
  <c r="BB1808" i="64" s="1"/>
  <c r="AT1773" i="64"/>
  <c r="AT1808" i="64" s="1"/>
  <c r="AL1773" i="64"/>
  <c r="AL1808" i="64" s="1"/>
  <c r="AD1773" i="64"/>
  <c r="AD1808" i="64" s="1"/>
  <c r="V1773" i="64"/>
  <c r="V1808" i="64" s="1"/>
  <c r="BY1773" i="64"/>
  <c r="BY1808" i="64" s="1"/>
  <c r="BQ1773" i="64"/>
  <c r="BQ1808" i="64" s="1"/>
  <c r="BI1773" i="64"/>
  <c r="BI1808" i="64" s="1"/>
  <c r="BA1773" i="64"/>
  <c r="BA1808" i="64" s="1"/>
  <c r="AS1773" i="64"/>
  <c r="AS1808" i="64" s="1"/>
  <c r="U1773" i="64"/>
  <c r="U1808" i="64" s="1"/>
  <c r="CG1773" i="64"/>
  <c r="CG1808" i="64" s="1"/>
  <c r="AK1773" i="64"/>
  <c r="AK1808" i="64" s="1"/>
  <c r="CF1773" i="64"/>
  <c r="CF1808" i="64" s="1"/>
  <c r="BX1773" i="64"/>
  <c r="BX1808" i="64" s="1"/>
  <c r="BP1773" i="64"/>
  <c r="BP1808" i="64" s="1"/>
  <c r="BH1773" i="64"/>
  <c r="BH1808" i="64" s="1"/>
  <c r="AZ1773" i="64"/>
  <c r="AZ1808" i="64" s="1"/>
  <c r="AR1773" i="64"/>
  <c r="AR1808" i="64" s="1"/>
  <c r="AJ1773" i="64"/>
  <c r="AJ1808" i="64" s="1"/>
  <c r="AB1773" i="64"/>
  <c r="AB1808" i="64" s="1"/>
  <c r="T1773" i="64"/>
  <c r="T1808" i="64" s="1"/>
  <c r="AS539" i="64"/>
  <c r="AS1772" i="64"/>
  <c r="AS1807" i="64" s="1"/>
  <c r="BQ544" i="64"/>
  <c r="BQ573" i="64" s="1"/>
  <c r="BQ1777" i="64"/>
  <c r="BQ1812" i="64" s="1"/>
  <c r="CH543" i="64"/>
  <c r="CH572" i="64" s="1"/>
  <c r="CH1776" i="64"/>
  <c r="CH1811" i="64" s="1"/>
  <c r="BB543" i="64"/>
  <c r="BB572" i="64" s="1"/>
  <c r="BB1776" i="64"/>
  <c r="BB1811" i="64" s="1"/>
  <c r="BX539" i="64"/>
  <c r="BX1772" i="64"/>
  <c r="BX1807" i="64" s="1"/>
  <c r="AZ539" i="64"/>
  <c r="AZ1772" i="64"/>
  <c r="AZ1807" i="64" s="1"/>
  <c r="AJ539" i="64"/>
  <c r="AJ1772" i="64"/>
  <c r="AJ1807" i="64" s="1"/>
  <c r="CF544" i="64"/>
  <c r="CF573" i="64" s="1"/>
  <c r="CF1777" i="64"/>
  <c r="CF1812" i="64" s="1"/>
  <c r="BH544" i="64"/>
  <c r="BH573" i="64" s="1"/>
  <c r="BH1777" i="64"/>
  <c r="BH1812" i="64" s="1"/>
  <c r="AJ544" i="64"/>
  <c r="AJ573" i="64" s="1"/>
  <c r="AJ1777" i="64"/>
  <c r="AJ1812" i="64" s="1"/>
  <c r="BY543" i="64"/>
  <c r="BY572" i="64" s="1"/>
  <c r="BY1776" i="64"/>
  <c r="BY1811" i="64" s="1"/>
  <c r="BA543" i="64"/>
  <c r="BA572" i="64" s="1"/>
  <c r="BA1776" i="64"/>
  <c r="BA1811" i="64" s="1"/>
  <c r="AC543" i="64"/>
  <c r="AC572" i="64" s="1"/>
  <c r="AC1776" i="64"/>
  <c r="AC1811" i="64" s="1"/>
  <c r="CE539" i="64"/>
  <c r="CE1772" i="64"/>
  <c r="CE1807" i="64" s="1"/>
  <c r="BO539" i="64"/>
  <c r="BO1772" i="64"/>
  <c r="BO1807" i="64" s="1"/>
  <c r="AY539" i="64"/>
  <c r="AY1772" i="64"/>
  <c r="AY1807" i="64" s="1"/>
  <c r="AI539" i="64"/>
  <c r="AI1772" i="64"/>
  <c r="AI1807" i="64" s="1"/>
  <c r="BW544" i="64"/>
  <c r="BW573" i="64" s="1"/>
  <c r="BW1777" i="64"/>
  <c r="BW1812" i="64" s="1"/>
  <c r="BG544" i="64"/>
  <c r="BG573" i="64" s="1"/>
  <c r="BG1777" i="64"/>
  <c r="BG1812" i="64" s="1"/>
  <c r="AQ544" i="64"/>
  <c r="AQ573" i="64" s="1"/>
  <c r="AQ1777" i="64"/>
  <c r="AQ1812" i="64" s="1"/>
  <c r="AA544" i="64"/>
  <c r="AA573" i="64" s="1"/>
  <c r="AA1777" i="64"/>
  <c r="AA1812" i="64" s="1"/>
  <c r="BP543" i="64"/>
  <c r="BP572" i="64" s="1"/>
  <c r="BP1776" i="64"/>
  <c r="BP1811" i="64" s="1"/>
  <c r="CL539" i="64"/>
  <c r="CL1772" i="64"/>
  <c r="CL1807" i="64" s="1"/>
  <c r="CD539" i="64"/>
  <c r="CD1772" i="64"/>
  <c r="CD1807" i="64" s="1"/>
  <c r="BV539" i="64"/>
  <c r="BV1772" i="64"/>
  <c r="BV1807" i="64" s="1"/>
  <c r="BN539" i="64"/>
  <c r="BN1772" i="64"/>
  <c r="BN1807" i="64" s="1"/>
  <c r="BF539" i="64"/>
  <c r="BF1772" i="64"/>
  <c r="BF1807" i="64" s="1"/>
  <c r="AX539" i="64"/>
  <c r="AX1772" i="64"/>
  <c r="AX1807" i="64" s="1"/>
  <c r="AP539" i="64"/>
  <c r="AP1772" i="64"/>
  <c r="AP1807" i="64" s="1"/>
  <c r="AH539" i="64"/>
  <c r="AH1772" i="64"/>
  <c r="AH1807" i="64" s="1"/>
  <c r="Z539" i="64"/>
  <c r="Z1772" i="64"/>
  <c r="Z1807" i="64" s="1"/>
  <c r="CL544" i="64"/>
  <c r="CL573" i="64" s="1"/>
  <c r="CL1777" i="64"/>
  <c r="CL1812" i="64" s="1"/>
  <c r="CD544" i="64"/>
  <c r="CD573" i="64" s="1"/>
  <c r="CD1777" i="64"/>
  <c r="CD1812" i="64" s="1"/>
  <c r="BV544" i="64"/>
  <c r="BV573" i="64" s="1"/>
  <c r="BV1777" i="64"/>
  <c r="BV1812" i="64" s="1"/>
  <c r="BN544" i="64"/>
  <c r="BN573" i="64" s="1"/>
  <c r="BN1777" i="64"/>
  <c r="BN1812" i="64" s="1"/>
  <c r="BF544" i="64"/>
  <c r="BF573" i="64" s="1"/>
  <c r="BF1777" i="64"/>
  <c r="BF1812" i="64" s="1"/>
  <c r="AX544" i="64"/>
  <c r="AX573" i="64" s="1"/>
  <c r="AX1777" i="64"/>
  <c r="AX1812" i="64" s="1"/>
  <c r="AP544" i="64"/>
  <c r="AP573" i="64" s="1"/>
  <c r="AP1777" i="64"/>
  <c r="AP1812" i="64" s="1"/>
  <c r="AH544" i="64"/>
  <c r="AH573" i="64" s="1"/>
  <c r="AH1777" i="64"/>
  <c r="AH1812" i="64" s="1"/>
  <c r="Z544" i="64"/>
  <c r="Z573" i="64" s="1"/>
  <c r="Z1777" i="64"/>
  <c r="Z1812" i="64" s="1"/>
  <c r="CE543" i="64"/>
  <c r="CE572" i="64" s="1"/>
  <c r="CE1776" i="64"/>
  <c r="CE1811" i="64" s="1"/>
  <c r="BW543" i="64"/>
  <c r="BW572" i="64" s="1"/>
  <c r="BW1776" i="64"/>
  <c r="BW1811" i="64" s="1"/>
  <c r="BO543" i="64"/>
  <c r="BO572" i="64" s="1"/>
  <c r="BO1776" i="64"/>
  <c r="BO1811" i="64" s="1"/>
  <c r="BG543" i="64"/>
  <c r="BG572" i="64" s="1"/>
  <c r="BG1776" i="64"/>
  <c r="BG1811" i="64" s="1"/>
  <c r="AY543" i="64"/>
  <c r="AY572" i="64" s="1"/>
  <c r="AY1776" i="64"/>
  <c r="AY1811" i="64" s="1"/>
  <c r="AQ543" i="64"/>
  <c r="AQ572" i="64" s="1"/>
  <c r="AQ1776" i="64"/>
  <c r="AQ1811" i="64" s="1"/>
  <c r="AI543" i="64"/>
  <c r="AI572" i="64" s="1"/>
  <c r="AI1776" i="64"/>
  <c r="AI1811" i="64" s="1"/>
  <c r="AA543" i="64"/>
  <c r="AA572" i="64" s="1"/>
  <c r="AA1776" i="64"/>
  <c r="AA1811" i="64" s="1"/>
  <c r="S543" i="64"/>
  <c r="S572" i="64" s="1"/>
  <c r="S1776" i="64"/>
  <c r="S1811" i="64" s="1"/>
  <c r="DF544" i="64"/>
  <c r="DF573" i="64" s="1"/>
  <c r="DF1777" i="64"/>
  <c r="CX544" i="64"/>
  <c r="CX573" i="64" s="1"/>
  <c r="CX1777" i="64"/>
  <c r="CP544" i="64"/>
  <c r="CP573" i="64" s="1"/>
  <c r="CP1777" i="64"/>
  <c r="DE543" i="64"/>
  <c r="DE572" i="64" s="1"/>
  <c r="DE1776" i="64"/>
  <c r="CW543" i="64"/>
  <c r="CW572" i="64" s="1"/>
  <c r="CW1776" i="64"/>
  <c r="CO543" i="64"/>
  <c r="CO572" i="64" s="1"/>
  <c r="CO1776" i="64"/>
  <c r="DD540" i="64"/>
  <c r="DD569" i="64" s="1"/>
  <c r="DD1773" i="64"/>
  <c r="CV540" i="64"/>
  <c r="CV569" i="64" s="1"/>
  <c r="CV1773" i="64"/>
  <c r="DK539" i="64"/>
  <c r="DK1772" i="64"/>
  <c r="DC539" i="64"/>
  <c r="DC1772" i="64"/>
  <c r="CU539" i="64"/>
  <c r="CU1772" i="64"/>
  <c r="BA539" i="64"/>
  <c r="BA1772" i="64"/>
  <c r="BA1807" i="64" s="1"/>
  <c r="AS544" i="64"/>
  <c r="AS573" i="64" s="1"/>
  <c r="AS1777" i="64"/>
  <c r="AS1812" i="64" s="1"/>
  <c r="CK539" i="64"/>
  <c r="CK1772" i="64"/>
  <c r="CK1807" i="64" s="1"/>
  <c r="BM539" i="64"/>
  <c r="BM1772" i="64"/>
  <c r="BM1807" i="64" s="1"/>
  <c r="AO539" i="64"/>
  <c r="AO1772" i="64"/>
  <c r="AO1807" i="64" s="1"/>
  <c r="CK544" i="64"/>
  <c r="CK573" i="64" s="1"/>
  <c r="CK1777" i="64"/>
  <c r="CK1812" i="64" s="1"/>
  <c r="BM544" i="64"/>
  <c r="BM573" i="64" s="1"/>
  <c r="BM1777" i="64"/>
  <c r="BM1812" i="64" s="1"/>
  <c r="AO544" i="64"/>
  <c r="AO573" i="64" s="1"/>
  <c r="AO1777" i="64"/>
  <c r="AO1812" i="64" s="1"/>
  <c r="CL543" i="64"/>
  <c r="CL572" i="64" s="1"/>
  <c r="CL1776" i="64"/>
  <c r="CL1811" i="64" s="1"/>
  <c r="BN543" i="64"/>
  <c r="BN572" i="64" s="1"/>
  <c r="BN1776" i="64"/>
  <c r="BN1811" i="64" s="1"/>
  <c r="AP543" i="64"/>
  <c r="AP572" i="64" s="1"/>
  <c r="AP1776" i="64"/>
  <c r="AP1811" i="64" s="1"/>
  <c r="DE544" i="64"/>
  <c r="DE573" i="64" s="1"/>
  <c r="DE1777" i="64"/>
  <c r="CW544" i="64"/>
  <c r="CW573" i="64" s="1"/>
  <c r="CW1777" i="64"/>
  <c r="CO544" i="64"/>
  <c r="CO573" i="64" s="1"/>
  <c r="CO1777" i="64"/>
  <c r="DD543" i="64"/>
  <c r="DD572" i="64" s="1"/>
  <c r="DD1776" i="64"/>
  <c r="CV543" i="64"/>
  <c r="CV572" i="64" s="1"/>
  <c r="CV1776" i="64"/>
  <c r="DK540" i="64"/>
  <c r="DK569" i="64" s="1"/>
  <c r="DK1773" i="64"/>
  <c r="DC540" i="64"/>
  <c r="DC569" i="64" s="1"/>
  <c r="DC1773" i="64"/>
  <c r="CU540" i="64"/>
  <c r="CU569" i="64" s="1"/>
  <c r="CU1773" i="64"/>
  <c r="DJ539" i="64"/>
  <c r="DJ1772" i="64"/>
  <c r="DB539" i="64"/>
  <c r="DB1772" i="64"/>
  <c r="CT539" i="64"/>
  <c r="CT1772" i="64"/>
  <c r="CG539" i="64"/>
  <c r="CG1772" i="64"/>
  <c r="CG1807" i="64" s="1"/>
  <c r="AC539" i="64"/>
  <c r="AC1772" i="64"/>
  <c r="AC1807" i="64" s="1"/>
  <c r="AC544" i="64"/>
  <c r="AC573" i="64" s="1"/>
  <c r="AC1777" i="64"/>
  <c r="AC1812" i="64" s="1"/>
  <c r="BU539" i="64"/>
  <c r="BU1772" i="64"/>
  <c r="BU1807" i="64" s="1"/>
  <c r="AW539" i="64"/>
  <c r="AW1772" i="64"/>
  <c r="AW1807" i="64" s="1"/>
  <c r="Y539" i="64"/>
  <c r="Y1772" i="64"/>
  <c r="Y1807" i="64" s="1"/>
  <c r="BU544" i="64"/>
  <c r="BU573" i="64" s="1"/>
  <c r="BU1777" i="64"/>
  <c r="BU1812" i="64" s="1"/>
  <c r="AW544" i="64"/>
  <c r="AW573" i="64" s="1"/>
  <c r="AW1777" i="64"/>
  <c r="AW1812" i="64" s="1"/>
  <c r="Y544" i="64"/>
  <c r="Y573" i="64" s="1"/>
  <c r="Y1777" i="64"/>
  <c r="Y1812" i="64" s="1"/>
  <c r="BV543" i="64"/>
  <c r="BV572" i="64" s="1"/>
  <c r="BV1776" i="64"/>
  <c r="BV1811" i="64" s="1"/>
  <c r="AX543" i="64"/>
  <c r="AX572" i="64" s="1"/>
  <c r="AX1776" i="64"/>
  <c r="AX1811" i="64" s="1"/>
  <c r="Z543" i="64"/>
  <c r="Z572" i="64" s="1"/>
  <c r="Z1776" i="64"/>
  <c r="Z1811" i="64" s="1"/>
  <c r="CB539" i="64"/>
  <c r="CB1772" i="64"/>
  <c r="CB1807" i="64" s="1"/>
  <c r="BL539" i="64"/>
  <c r="BL1772" i="64"/>
  <c r="BL1807" i="64" s="1"/>
  <c r="AV539" i="64"/>
  <c r="AV1772" i="64"/>
  <c r="AV1807" i="64" s="1"/>
  <c r="AF539" i="64"/>
  <c r="AF1772" i="64"/>
  <c r="AF1807" i="64" s="1"/>
  <c r="CJ544" i="64"/>
  <c r="CJ573" i="64" s="1"/>
  <c r="CJ1777" i="64"/>
  <c r="CJ1812" i="64" s="1"/>
  <c r="CB544" i="64"/>
  <c r="CB573" i="64" s="1"/>
  <c r="CB1777" i="64"/>
  <c r="CB1812" i="64" s="1"/>
  <c r="BT544" i="64"/>
  <c r="BT573" i="64" s="1"/>
  <c r="BT1777" i="64"/>
  <c r="BT1812" i="64" s="1"/>
  <c r="BD544" i="64"/>
  <c r="BD573" i="64" s="1"/>
  <c r="BD1777" i="64"/>
  <c r="BD1812" i="64" s="1"/>
  <c r="AN544" i="64"/>
  <c r="AN573" i="64" s="1"/>
  <c r="AN1777" i="64"/>
  <c r="AN1812" i="64" s="1"/>
  <c r="AF544" i="64"/>
  <c r="AF573" i="64" s="1"/>
  <c r="AF1777" i="64"/>
  <c r="AF1812" i="64" s="1"/>
  <c r="X544" i="64"/>
  <c r="X573" i="64" s="1"/>
  <c r="X1777" i="64"/>
  <c r="X1812" i="64" s="1"/>
  <c r="CC543" i="64"/>
  <c r="CC572" i="64" s="1"/>
  <c r="CC1776" i="64"/>
  <c r="CC1811" i="64" s="1"/>
  <c r="BU543" i="64"/>
  <c r="BU572" i="64" s="1"/>
  <c r="BU1776" i="64"/>
  <c r="BU1811" i="64" s="1"/>
  <c r="BM543" i="64"/>
  <c r="BM572" i="64" s="1"/>
  <c r="BM1776" i="64"/>
  <c r="BM1811" i="64" s="1"/>
  <c r="BE543" i="64"/>
  <c r="BE572" i="64" s="1"/>
  <c r="BE1776" i="64"/>
  <c r="BE1811" i="64" s="1"/>
  <c r="AW543" i="64"/>
  <c r="AW572" i="64" s="1"/>
  <c r="AW1776" i="64"/>
  <c r="AW1811" i="64" s="1"/>
  <c r="AO543" i="64"/>
  <c r="AO572" i="64" s="1"/>
  <c r="AO1776" i="64"/>
  <c r="AO1811" i="64" s="1"/>
  <c r="AG543" i="64"/>
  <c r="AG572" i="64" s="1"/>
  <c r="AG1776" i="64"/>
  <c r="AG1811" i="64" s="1"/>
  <c r="Y543" i="64"/>
  <c r="Y572" i="64" s="1"/>
  <c r="Y1776" i="64"/>
  <c r="Y1811" i="64" s="1"/>
  <c r="DD544" i="64"/>
  <c r="DD573" i="64" s="1"/>
  <c r="DD1777" i="64"/>
  <c r="CV544" i="64"/>
  <c r="CV573" i="64" s="1"/>
  <c r="CV1777" i="64"/>
  <c r="DK543" i="64"/>
  <c r="DK572" i="64" s="1"/>
  <c r="DK1776" i="64"/>
  <c r="DC543" i="64"/>
  <c r="DC572" i="64" s="1"/>
  <c r="DC1776" i="64"/>
  <c r="CU543" i="64"/>
  <c r="CU572" i="64" s="1"/>
  <c r="CU1776" i="64"/>
  <c r="DJ540" i="64"/>
  <c r="DJ569" i="64" s="1"/>
  <c r="DJ1773" i="64"/>
  <c r="DB540" i="64"/>
  <c r="DB569" i="64" s="1"/>
  <c r="DB1773" i="64"/>
  <c r="CT540" i="64"/>
  <c r="CT569" i="64" s="1"/>
  <c r="CT1773" i="64"/>
  <c r="DI539" i="64"/>
  <c r="DI1772" i="64"/>
  <c r="DA539" i="64"/>
  <c r="DA1772" i="64"/>
  <c r="CS539" i="64"/>
  <c r="CS1772" i="64"/>
  <c r="BQ539" i="64"/>
  <c r="BQ1772" i="64"/>
  <c r="BQ1807" i="64" s="1"/>
  <c r="CG544" i="64"/>
  <c r="CG573" i="64" s="1"/>
  <c r="CG1777" i="64"/>
  <c r="CG1812" i="64" s="1"/>
  <c r="U544" i="64"/>
  <c r="U573" i="64" s="1"/>
  <c r="U1777" i="64"/>
  <c r="U1812" i="64" s="1"/>
  <c r="CC539" i="64"/>
  <c r="CC1772" i="64"/>
  <c r="CC1807" i="64" s="1"/>
  <c r="BE539" i="64"/>
  <c r="BE1772" i="64"/>
  <c r="BE1807" i="64" s="1"/>
  <c r="AG539" i="64"/>
  <c r="AG1772" i="64"/>
  <c r="AG1807" i="64" s="1"/>
  <c r="CC544" i="64"/>
  <c r="CC573" i="64" s="1"/>
  <c r="CC1777" i="64"/>
  <c r="CC1812" i="64" s="1"/>
  <c r="BE544" i="64"/>
  <c r="BE573" i="64" s="1"/>
  <c r="BE1777" i="64"/>
  <c r="BE1812" i="64" s="1"/>
  <c r="AG544" i="64"/>
  <c r="AG573" i="64" s="1"/>
  <c r="AG1777" i="64"/>
  <c r="AG1812" i="64" s="1"/>
  <c r="CD543" i="64"/>
  <c r="CD572" i="64" s="1"/>
  <c r="CD1776" i="64"/>
  <c r="CD1811" i="64" s="1"/>
  <c r="BF543" i="64"/>
  <c r="BF572" i="64" s="1"/>
  <c r="BF1776" i="64"/>
  <c r="BF1811" i="64" s="1"/>
  <c r="AH543" i="64"/>
  <c r="AH572" i="64" s="1"/>
  <c r="AH1776" i="64"/>
  <c r="AH1811" i="64" s="1"/>
  <c r="CJ539" i="64"/>
  <c r="CJ1772" i="64"/>
  <c r="CJ1807" i="64" s="1"/>
  <c r="BT539" i="64"/>
  <c r="BT1772" i="64"/>
  <c r="BT1807" i="64" s="1"/>
  <c r="BD539" i="64"/>
  <c r="BD1772" i="64"/>
  <c r="BD1807" i="64" s="1"/>
  <c r="AN539" i="64"/>
  <c r="AN1772" i="64"/>
  <c r="AN1807" i="64" s="1"/>
  <c r="X539" i="64"/>
  <c r="X1772" i="64"/>
  <c r="X1807" i="64" s="1"/>
  <c r="BL544" i="64"/>
  <c r="BL573" i="64" s="1"/>
  <c r="BL1777" i="64"/>
  <c r="BL1812" i="64" s="1"/>
  <c r="AV544" i="64"/>
  <c r="AV573" i="64" s="1"/>
  <c r="AV1777" i="64"/>
  <c r="AV1812" i="64" s="1"/>
  <c r="CK543" i="64"/>
  <c r="CK572" i="64" s="1"/>
  <c r="CK1776" i="64"/>
  <c r="CK1811" i="64" s="1"/>
  <c r="CI539" i="64"/>
  <c r="CI1772" i="64"/>
  <c r="CI1807" i="64" s="1"/>
  <c r="CA539" i="64"/>
  <c r="CA1772" i="64"/>
  <c r="CA1807" i="64" s="1"/>
  <c r="BS539" i="64"/>
  <c r="BS1772" i="64"/>
  <c r="BS1807" i="64" s="1"/>
  <c r="BK539" i="64"/>
  <c r="BK1772" i="64"/>
  <c r="BK1807" i="64" s="1"/>
  <c r="BC539" i="64"/>
  <c r="BC1772" i="64"/>
  <c r="BC1807" i="64" s="1"/>
  <c r="AU539" i="64"/>
  <c r="AU1772" i="64"/>
  <c r="AU1807" i="64" s="1"/>
  <c r="AM539" i="64"/>
  <c r="AM1772" i="64"/>
  <c r="AM1807" i="64" s="1"/>
  <c r="AE539" i="64"/>
  <c r="AE1772" i="64"/>
  <c r="AE1807" i="64" s="1"/>
  <c r="W539" i="64"/>
  <c r="W1772" i="64"/>
  <c r="W1807" i="64" s="1"/>
  <c r="CI544" i="64"/>
  <c r="CI573" i="64" s="1"/>
  <c r="CI1777" i="64"/>
  <c r="CI1812" i="64" s="1"/>
  <c r="CA544" i="64"/>
  <c r="CA573" i="64" s="1"/>
  <c r="CA1777" i="64"/>
  <c r="CA1812" i="64" s="1"/>
  <c r="BS544" i="64"/>
  <c r="BS573" i="64" s="1"/>
  <c r="BS1777" i="64"/>
  <c r="BS1812" i="64" s="1"/>
  <c r="BK544" i="64"/>
  <c r="BK573" i="64" s="1"/>
  <c r="BK1777" i="64"/>
  <c r="BK1812" i="64" s="1"/>
  <c r="BC544" i="64"/>
  <c r="BC573" i="64" s="1"/>
  <c r="BC1777" i="64"/>
  <c r="BC1812" i="64" s="1"/>
  <c r="AU544" i="64"/>
  <c r="AU573" i="64" s="1"/>
  <c r="AU1777" i="64"/>
  <c r="AU1812" i="64" s="1"/>
  <c r="AM544" i="64"/>
  <c r="AM573" i="64" s="1"/>
  <c r="AM1777" i="64"/>
  <c r="AM1812" i="64" s="1"/>
  <c r="AE544" i="64"/>
  <c r="AE573" i="64" s="1"/>
  <c r="AE1777" i="64"/>
  <c r="AE1812" i="64" s="1"/>
  <c r="W544" i="64"/>
  <c r="W573" i="64" s="1"/>
  <c r="W1777" i="64"/>
  <c r="W1812" i="64" s="1"/>
  <c r="CJ543" i="64"/>
  <c r="CJ572" i="64" s="1"/>
  <c r="CJ1776" i="64"/>
  <c r="CJ1811" i="64" s="1"/>
  <c r="CB543" i="64"/>
  <c r="CB572" i="64" s="1"/>
  <c r="CB1776" i="64"/>
  <c r="CB1811" i="64" s="1"/>
  <c r="BT543" i="64"/>
  <c r="BT572" i="64" s="1"/>
  <c r="BT1776" i="64"/>
  <c r="BT1811" i="64" s="1"/>
  <c r="BL543" i="64"/>
  <c r="BL572" i="64" s="1"/>
  <c r="BL1776" i="64"/>
  <c r="BL1811" i="64" s="1"/>
  <c r="BD543" i="64"/>
  <c r="BD572" i="64" s="1"/>
  <c r="BD1776" i="64"/>
  <c r="BD1811" i="64" s="1"/>
  <c r="AV543" i="64"/>
  <c r="AV572" i="64" s="1"/>
  <c r="AV1776" i="64"/>
  <c r="AV1811" i="64" s="1"/>
  <c r="AN543" i="64"/>
  <c r="AN572" i="64" s="1"/>
  <c r="AN1776" i="64"/>
  <c r="AN1811" i="64" s="1"/>
  <c r="AF543" i="64"/>
  <c r="AF572" i="64" s="1"/>
  <c r="AF1776" i="64"/>
  <c r="AF1811" i="64" s="1"/>
  <c r="X543" i="64"/>
  <c r="X572" i="64" s="1"/>
  <c r="X1776" i="64"/>
  <c r="X1811" i="64" s="1"/>
  <c r="DK544" i="64"/>
  <c r="DK573" i="64" s="1"/>
  <c r="DK1777" i="64"/>
  <c r="DC544" i="64"/>
  <c r="DC573" i="64" s="1"/>
  <c r="DC1777" i="64"/>
  <c r="CU544" i="64"/>
  <c r="CU573" i="64" s="1"/>
  <c r="CU1777" i="64"/>
  <c r="DJ543" i="64"/>
  <c r="DJ572" i="64" s="1"/>
  <c r="DJ1776" i="64"/>
  <c r="DB543" i="64"/>
  <c r="DB572" i="64" s="1"/>
  <c r="DB1776" i="64"/>
  <c r="CT543" i="64"/>
  <c r="CT572" i="64" s="1"/>
  <c r="CT1776" i="64"/>
  <c r="DI540" i="64"/>
  <c r="DI569" i="64" s="1"/>
  <c r="DI1773" i="64"/>
  <c r="DA540" i="64"/>
  <c r="DA569" i="64" s="1"/>
  <c r="DA1773" i="64"/>
  <c r="CS540" i="64"/>
  <c r="CS1773" i="64"/>
  <c r="DH539" i="64"/>
  <c r="DH1772" i="64"/>
  <c r="CZ539" i="64"/>
  <c r="CZ1772" i="64"/>
  <c r="CR539" i="64"/>
  <c r="CR1772" i="64"/>
  <c r="CH539" i="64"/>
  <c r="CH1772" i="64"/>
  <c r="CH1807" i="64" s="1"/>
  <c r="BZ539" i="64"/>
  <c r="BZ1772" i="64"/>
  <c r="BZ1807" i="64" s="1"/>
  <c r="BR539" i="64"/>
  <c r="BR1772" i="64"/>
  <c r="BR1807" i="64" s="1"/>
  <c r="BJ539" i="64"/>
  <c r="BJ1772" i="64"/>
  <c r="BJ1807" i="64" s="1"/>
  <c r="BB539" i="64"/>
  <c r="BB1772" i="64"/>
  <c r="BB1807" i="64" s="1"/>
  <c r="AT539" i="64"/>
  <c r="AT1772" i="64"/>
  <c r="AT1807" i="64" s="1"/>
  <c r="AL539" i="64"/>
  <c r="AL1772" i="64"/>
  <c r="AL1807" i="64" s="1"/>
  <c r="AD539" i="64"/>
  <c r="AD1772" i="64"/>
  <c r="AD1807" i="64" s="1"/>
  <c r="V539" i="64"/>
  <c r="V1772" i="64"/>
  <c r="V1807" i="64" s="1"/>
  <c r="CH544" i="64"/>
  <c r="CH573" i="64" s="1"/>
  <c r="CH1777" i="64"/>
  <c r="CH1812" i="64" s="1"/>
  <c r="BZ544" i="64"/>
  <c r="BZ573" i="64" s="1"/>
  <c r="BZ1777" i="64"/>
  <c r="BZ1812" i="64" s="1"/>
  <c r="BR544" i="64"/>
  <c r="BR573" i="64" s="1"/>
  <c r="BR1777" i="64"/>
  <c r="BR1812" i="64" s="1"/>
  <c r="BJ544" i="64"/>
  <c r="BJ573" i="64" s="1"/>
  <c r="BJ1777" i="64"/>
  <c r="BJ1812" i="64" s="1"/>
  <c r="BB544" i="64"/>
  <c r="BB573" i="64" s="1"/>
  <c r="BB1777" i="64"/>
  <c r="BB1812" i="64" s="1"/>
  <c r="AT544" i="64"/>
  <c r="AT573" i="64" s="1"/>
  <c r="AT1777" i="64"/>
  <c r="AT1812" i="64" s="1"/>
  <c r="AL544" i="64"/>
  <c r="AL573" i="64" s="1"/>
  <c r="AL1777" i="64"/>
  <c r="AL1812" i="64" s="1"/>
  <c r="AD544" i="64"/>
  <c r="AD573" i="64" s="1"/>
  <c r="AD1777" i="64"/>
  <c r="AD1812" i="64" s="1"/>
  <c r="V544" i="64"/>
  <c r="V573" i="64" s="1"/>
  <c r="V1777" i="64"/>
  <c r="V1812" i="64" s="1"/>
  <c r="CI543" i="64"/>
  <c r="CI572" i="64" s="1"/>
  <c r="CI1776" i="64"/>
  <c r="CI1811" i="64" s="1"/>
  <c r="CA543" i="64"/>
  <c r="CA572" i="64" s="1"/>
  <c r="CA1776" i="64"/>
  <c r="CA1811" i="64" s="1"/>
  <c r="BS543" i="64"/>
  <c r="BS572" i="64" s="1"/>
  <c r="BS1776" i="64"/>
  <c r="BS1811" i="64" s="1"/>
  <c r="BK543" i="64"/>
  <c r="BK572" i="64" s="1"/>
  <c r="BK1776" i="64"/>
  <c r="BK1811" i="64" s="1"/>
  <c r="BC543" i="64"/>
  <c r="BC572" i="64" s="1"/>
  <c r="BC1776" i="64"/>
  <c r="BC1811" i="64" s="1"/>
  <c r="AU543" i="64"/>
  <c r="AU572" i="64" s="1"/>
  <c r="AU1776" i="64"/>
  <c r="AU1811" i="64" s="1"/>
  <c r="AM543" i="64"/>
  <c r="AM572" i="64" s="1"/>
  <c r="AM1776" i="64"/>
  <c r="AM1811" i="64" s="1"/>
  <c r="AE543" i="64"/>
  <c r="AE572" i="64" s="1"/>
  <c r="AE1776" i="64"/>
  <c r="AE1811" i="64" s="1"/>
  <c r="W543" i="64"/>
  <c r="W572" i="64" s="1"/>
  <c r="W1776" i="64"/>
  <c r="W1811" i="64" s="1"/>
  <c r="DJ544" i="64"/>
  <c r="DJ573" i="64" s="1"/>
  <c r="DJ1777" i="64"/>
  <c r="DB544" i="64"/>
  <c r="DB573" i="64" s="1"/>
  <c r="DB1777" i="64"/>
  <c r="CT544" i="64"/>
  <c r="CT573" i="64" s="1"/>
  <c r="CT1777" i="64"/>
  <c r="DI543" i="64"/>
  <c r="DI572" i="64" s="1"/>
  <c r="DI1776" i="64"/>
  <c r="DA543" i="64"/>
  <c r="DA572" i="64" s="1"/>
  <c r="DA1776" i="64"/>
  <c r="CS543" i="64"/>
  <c r="CS572" i="64" s="1"/>
  <c r="CS1776" i="64"/>
  <c r="DH540" i="64"/>
  <c r="DH1773" i="64"/>
  <c r="CZ540" i="64"/>
  <c r="CZ569" i="64" s="1"/>
  <c r="CZ1773" i="64"/>
  <c r="CR540" i="64"/>
  <c r="CR569" i="64" s="1"/>
  <c r="CR1773" i="64"/>
  <c r="DG539" i="64"/>
  <c r="DG1772" i="64"/>
  <c r="CY539" i="64"/>
  <c r="CY1772" i="64"/>
  <c r="CQ539" i="64"/>
  <c r="CQ1772" i="64"/>
  <c r="BI539" i="64"/>
  <c r="BI1772" i="64"/>
  <c r="BI1807" i="64" s="1"/>
  <c r="BY544" i="64"/>
  <c r="BY573" i="64" s="1"/>
  <c r="BY1777" i="64"/>
  <c r="BY1812" i="64" s="1"/>
  <c r="AK544" i="64"/>
  <c r="AK573" i="64" s="1"/>
  <c r="AK1777" i="64"/>
  <c r="AK1812" i="64" s="1"/>
  <c r="BJ543" i="64"/>
  <c r="BJ572" i="64" s="1"/>
  <c r="BJ1776" i="64"/>
  <c r="BJ1811" i="64" s="1"/>
  <c r="AD543" i="64"/>
  <c r="AD572" i="64" s="1"/>
  <c r="AD1776" i="64"/>
  <c r="AD1811" i="64" s="1"/>
  <c r="DI544" i="64"/>
  <c r="DI573" i="64" s="1"/>
  <c r="DI1777" i="64"/>
  <c r="DA544" i="64"/>
  <c r="DA573" i="64" s="1"/>
  <c r="DA1777" i="64"/>
  <c r="CS544" i="64"/>
  <c r="CS573" i="64" s="1"/>
  <c r="CS1777" i="64"/>
  <c r="DH543" i="64"/>
  <c r="DH572" i="64" s="1"/>
  <c r="DH1776" i="64"/>
  <c r="CZ543" i="64"/>
  <c r="CZ572" i="64" s="1"/>
  <c r="CZ1776" i="64"/>
  <c r="CR543" i="64"/>
  <c r="CR572" i="64" s="1"/>
  <c r="CR1776" i="64"/>
  <c r="DG540" i="64"/>
  <c r="DG1773" i="64"/>
  <c r="CY540" i="64"/>
  <c r="CY569" i="64" s="1"/>
  <c r="CY1773" i="64"/>
  <c r="CQ540" i="64"/>
  <c r="CQ1773" i="64"/>
  <c r="DF539" i="64"/>
  <c r="DF1772" i="64"/>
  <c r="CX539" i="64"/>
  <c r="CX1772" i="64"/>
  <c r="CP539" i="64"/>
  <c r="CP1772" i="64"/>
  <c r="BY539" i="64"/>
  <c r="BY1772" i="64"/>
  <c r="BY1807" i="64" s="1"/>
  <c r="U539" i="64"/>
  <c r="U1772" i="64"/>
  <c r="U1807" i="64" s="1"/>
  <c r="BA544" i="64"/>
  <c r="BA573" i="64" s="1"/>
  <c r="BA1777" i="64"/>
  <c r="BA1812" i="64" s="1"/>
  <c r="BR543" i="64"/>
  <c r="BR572" i="64" s="1"/>
  <c r="BR1776" i="64"/>
  <c r="BR1811" i="64" s="1"/>
  <c r="AL543" i="64"/>
  <c r="AL572" i="64" s="1"/>
  <c r="AL1776" i="64"/>
  <c r="AL1811" i="64" s="1"/>
  <c r="CF539" i="64"/>
  <c r="CF1772" i="64"/>
  <c r="CF1807" i="64" s="1"/>
  <c r="BP539" i="64"/>
  <c r="BP1772" i="64"/>
  <c r="BP1807" i="64" s="1"/>
  <c r="AR539" i="64"/>
  <c r="AR1772" i="64"/>
  <c r="AR1807" i="64" s="1"/>
  <c r="T539" i="64"/>
  <c r="T1772" i="64"/>
  <c r="T1807" i="64" s="1"/>
  <c r="BP544" i="64"/>
  <c r="BP573" i="64" s="1"/>
  <c r="BP1777" i="64"/>
  <c r="BP1812" i="64" s="1"/>
  <c r="AR544" i="64"/>
  <c r="AR573" i="64" s="1"/>
  <c r="AR1777" i="64"/>
  <c r="AR1812" i="64" s="1"/>
  <c r="T544" i="64"/>
  <c r="T573" i="64" s="1"/>
  <c r="T1777" i="64"/>
  <c r="T1812" i="64" s="1"/>
  <c r="BQ543" i="64"/>
  <c r="BQ572" i="64" s="1"/>
  <c r="BQ1776" i="64"/>
  <c r="BQ1811" i="64" s="1"/>
  <c r="AS543" i="64"/>
  <c r="AS572" i="64" s="1"/>
  <c r="AS1776" i="64"/>
  <c r="AS1811" i="64" s="1"/>
  <c r="U543" i="64"/>
  <c r="U572" i="64" s="1"/>
  <c r="U1776" i="64"/>
  <c r="U1811" i="64" s="1"/>
  <c r="DH544" i="64"/>
  <c r="DH573" i="64" s="1"/>
  <c r="DH1777" i="64"/>
  <c r="CZ544" i="64"/>
  <c r="CZ573" i="64" s="1"/>
  <c r="CZ1777" i="64"/>
  <c r="CR544" i="64"/>
  <c r="CR573" i="64" s="1"/>
  <c r="CR1777" i="64"/>
  <c r="CY543" i="64"/>
  <c r="CY572" i="64" s="1"/>
  <c r="CY1776" i="64"/>
  <c r="CQ543" i="64"/>
  <c r="CQ572" i="64" s="1"/>
  <c r="CQ1776" i="64"/>
  <c r="DF540" i="64"/>
  <c r="DF1773" i="64"/>
  <c r="CX540" i="64"/>
  <c r="CX569" i="64" s="1"/>
  <c r="CX1773" i="64"/>
  <c r="CP540" i="64"/>
  <c r="CP569" i="64" s="1"/>
  <c r="CP1773" i="64"/>
  <c r="DE539" i="64"/>
  <c r="DE1772" i="64"/>
  <c r="CW539" i="64"/>
  <c r="CW1772" i="64"/>
  <c r="AK539" i="64"/>
  <c r="AK1772" i="64"/>
  <c r="AK1807" i="64" s="1"/>
  <c r="BI544" i="64"/>
  <c r="BI573" i="64" s="1"/>
  <c r="BI1777" i="64"/>
  <c r="BI1812" i="64" s="1"/>
  <c r="BZ543" i="64"/>
  <c r="BZ572" i="64" s="1"/>
  <c r="BZ1776" i="64"/>
  <c r="BZ1811" i="64" s="1"/>
  <c r="AT543" i="64"/>
  <c r="AT572" i="64" s="1"/>
  <c r="AT1776" i="64"/>
  <c r="AT1811" i="64" s="1"/>
  <c r="V543" i="64"/>
  <c r="V572" i="64" s="1"/>
  <c r="V1776" i="64"/>
  <c r="V1811" i="64" s="1"/>
  <c r="BH539" i="64"/>
  <c r="BH1772" i="64"/>
  <c r="BH1807" i="64" s="1"/>
  <c r="AB539" i="64"/>
  <c r="AB1772" i="64"/>
  <c r="AB1807" i="64" s="1"/>
  <c r="BX544" i="64"/>
  <c r="BX573" i="64" s="1"/>
  <c r="BX1777" i="64"/>
  <c r="BX1812" i="64" s="1"/>
  <c r="AZ544" i="64"/>
  <c r="AZ573" i="64" s="1"/>
  <c r="AZ1777" i="64"/>
  <c r="AZ1812" i="64" s="1"/>
  <c r="AB544" i="64"/>
  <c r="AB573" i="64" s="1"/>
  <c r="AB1777" i="64"/>
  <c r="AB1812" i="64" s="1"/>
  <c r="CG543" i="64"/>
  <c r="CG572" i="64" s="1"/>
  <c r="CG1776" i="64"/>
  <c r="CG1811" i="64" s="1"/>
  <c r="BI543" i="64"/>
  <c r="BI572" i="64" s="1"/>
  <c r="BI1776" i="64"/>
  <c r="BI1811" i="64" s="1"/>
  <c r="AK543" i="64"/>
  <c r="AK572" i="64" s="1"/>
  <c r="AK1776" i="64"/>
  <c r="AK1811" i="64" s="1"/>
  <c r="BW539" i="64"/>
  <c r="BW1772" i="64"/>
  <c r="BW1807" i="64" s="1"/>
  <c r="BG539" i="64"/>
  <c r="BG1772" i="64"/>
  <c r="BG1807" i="64" s="1"/>
  <c r="AQ539" i="64"/>
  <c r="AQ1772" i="64"/>
  <c r="AQ1807" i="64" s="1"/>
  <c r="AA539" i="64"/>
  <c r="AA1772" i="64"/>
  <c r="AA1807" i="64" s="1"/>
  <c r="S539" i="64"/>
  <c r="S1772" i="64"/>
  <c r="S1807" i="64" s="1"/>
  <c r="CE544" i="64"/>
  <c r="CE573" i="64" s="1"/>
  <c r="CE1777" i="64"/>
  <c r="CE1812" i="64" s="1"/>
  <c r="BO544" i="64"/>
  <c r="BO573" i="64" s="1"/>
  <c r="BO1777" i="64"/>
  <c r="BO1812" i="64" s="1"/>
  <c r="AY544" i="64"/>
  <c r="AY573" i="64" s="1"/>
  <c r="AY1777" i="64"/>
  <c r="AY1812" i="64" s="1"/>
  <c r="AI544" i="64"/>
  <c r="AI573" i="64" s="1"/>
  <c r="AI1777" i="64"/>
  <c r="AI1812" i="64" s="1"/>
  <c r="S544" i="64"/>
  <c r="S573" i="64" s="1"/>
  <c r="S1777" i="64"/>
  <c r="S1812" i="64" s="1"/>
  <c r="CF543" i="64"/>
  <c r="CF572" i="64" s="1"/>
  <c r="CF1776" i="64"/>
  <c r="CF1811" i="64" s="1"/>
  <c r="BX543" i="64"/>
  <c r="BX572" i="64" s="1"/>
  <c r="BX1776" i="64"/>
  <c r="BX1811" i="64" s="1"/>
  <c r="BH543" i="64"/>
  <c r="BH572" i="64" s="1"/>
  <c r="BH1776" i="64"/>
  <c r="BH1811" i="64" s="1"/>
  <c r="AZ543" i="64"/>
  <c r="AZ572" i="64" s="1"/>
  <c r="AZ1776" i="64"/>
  <c r="AZ1811" i="64" s="1"/>
  <c r="AR543" i="64"/>
  <c r="AR572" i="64" s="1"/>
  <c r="AR1776" i="64"/>
  <c r="AR1811" i="64" s="1"/>
  <c r="AJ543" i="64"/>
  <c r="AJ572" i="64" s="1"/>
  <c r="AJ1776" i="64"/>
  <c r="AJ1811" i="64" s="1"/>
  <c r="AB543" i="64"/>
  <c r="AB572" i="64" s="1"/>
  <c r="AB1776" i="64"/>
  <c r="AB1811" i="64" s="1"/>
  <c r="T543" i="64"/>
  <c r="T572" i="64" s="1"/>
  <c r="T1776" i="64"/>
  <c r="T1811" i="64" s="1"/>
  <c r="DG544" i="64"/>
  <c r="DG573" i="64" s="1"/>
  <c r="DG1777" i="64"/>
  <c r="CY544" i="64"/>
  <c r="CY573" i="64" s="1"/>
  <c r="CY1777" i="64"/>
  <c r="CQ544" i="64"/>
  <c r="CQ573" i="64" s="1"/>
  <c r="CQ1777" i="64"/>
  <c r="DF543" i="64"/>
  <c r="DF572" i="64" s="1"/>
  <c r="DF1776" i="64"/>
  <c r="CX543" i="64"/>
  <c r="CX572" i="64" s="1"/>
  <c r="CX1776" i="64"/>
  <c r="CP543" i="64"/>
  <c r="CP572" i="64" s="1"/>
  <c r="CP1776" i="64"/>
  <c r="DE540" i="64"/>
  <c r="DE569" i="64" s="1"/>
  <c r="DE1773" i="64"/>
  <c r="CW540" i="64"/>
  <c r="CW569" i="64" s="1"/>
  <c r="CW1773" i="64"/>
  <c r="CO540" i="64"/>
  <c r="CO1773" i="64"/>
  <c r="DD539" i="64"/>
  <c r="DD1772" i="64"/>
  <c r="CV539" i="64"/>
  <c r="CV1772"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26" i="64"/>
  <c r="AV357" i="64"/>
  <c r="AV2053" i="64"/>
  <c r="AV2065" i="64" s="1"/>
  <c r="BT2031" i="64"/>
  <c r="BT2058" i="64"/>
  <c r="BT362" i="64"/>
  <c r="AN2031" i="64"/>
  <c r="AN2058" i="64"/>
  <c r="AN362" i="64"/>
  <c r="BM2030" i="64"/>
  <c r="BM361" i="64"/>
  <c r="BM2057" i="64"/>
  <c r="CD2027" i="64"/>
  <c r="CD2054" i="64"/>
  <c r="CD358" i="64"/>
  <c r="AH2027" i="64"/>
  <c r="AH2054" i="64"/>
  <c r="AH358" i="64"/>
  <c r="DF2031" i="64"/>
  <c r="DF2049" i="64" s="1"/>
  <c r="DF2058" i="64"/>
  <c r="DF362" i="64"/>
  <c r="CX2031" i="64"/>
  <c r="CX2049" i="64" s="1"/>
  <c r="CX2058" i="64"/>
  <c r="CX362" i="64"/>
  <c r="CP2031" i="64"/>
  <c r="CP2049" i="64" s="1"/>
  <c r="CP2058" i="64"/>
  <c r="CP362" i="64"/>
  <c r="DE2030" i="64"/>
  <c r="DE2048" i="64" s="1"/>
  <c r="DE2057" i="64"/>
  <c r="DE361" i="64"/>
  <c r="CW2030" i="64"/>
  <c r="CW2048" i="64" s="1"/>
  <c r="CW2057" i="64"/>
  <c r="CW361" i="64"/>
  <c r="CO2030" i="64"/>
  <c r="CO2048" i="64" s="1"/>
  <c r="CO2057" i="64"/>
  <c r="CO361" i="64"/>
  <c r="DD2027" i="64"/>
  <c r="DD2045" i="64" s="1"/>
  <c r="DD2054" i="64"/>
  <c r="DD358" i="64"/>
  <c r="CV2027" i="64"/>
  <c r="CV2045" i="64" s="1"/>
  <c r="CV2054" i="64"/>
  <c r="CV358" i="64"/>
  <c r="DK2026" i="64"/>
  <c r="DK357" i="64"/>
  <c r="DK2053" i="64"/>
  <c r="DK2065" i="64" s="1"/>
  <c r="CI2026" i="64"/>
  <c r="CI2053" i="64"/>
  <c r="CI2065" i="64" s="1"/>
  <c r="CI357" i="64"/>
  <c r="CA2026" i="64"/>
  <c r="CA2053" i="64"/>
  <c r="CA2065" i="64" s="1"/>
  <c r="CA357" i="64"/>
  <c r="BS2026" i="64"/>
  <c r="BS2053" i="64"/>
  <c r="BS2065" i="64" s="1"/>
  <c r="BS357" i="64"/>
  <c r="BK2026" i="64"/>
  <c r="BK2053" i="64"/>
  <c r="BK2065" i="64" s="1"/>
  <c r="BK357" i="64"/>
  <c r="BC2026" i="64"/>
  <c r="BC2053" i="64"/>
  <c r="BC2065" i="64" s="1"/>
  <c r="BC357" i="64"/>
  <c r="AU2026" i="64"/>
  <c r="AU2053" i="64"/>
  <c r="AU2065" i="64" s="1"/>
  <c r="AU357" i="64"/>
  <c r="AM2026" i="64"/>
  <c r="AM2053" i="64"/>
  <c r="AM2065" i="64" s="1"/>
  <c r="AM357" i="64"/>
  <c r="AE2026" i="64"/>
  <c r="AE2053" i="64"/>
  <c r="AE2065" i="64" s="1"/>
  <c r="AE357" i="64"/>
  <c r="W2026" i="64"/>
  <c r="W2053" i="64"/>
  <c r="W2065" i="64" s="1"/>
  <c r="W357" i="64"/>
  <c r="CI2031" i="64"/>
  <c r="CI2058" i="64"/>
  <c r="CI362" i="64"/>
  <c r="CA2031" i="64"/>
  <c r="CA2058" i="64"/>
  <c r="CA362" i="64"/>
  <c r="BS2031" i="64"/>
  <c r="BS2058" i="64"/>
  <c r="BS362" i="64"/>
  <c r="BK2031" i="64"/>
  <c r="BK2058" i="64"/>
  <c r="BK362" i="64"/>
  <c r="BC2031" i="64"/>
  <c r="BC2058" i="64"/>
  <c r="BC362" i="64"/>
  <c r="AU2031" i="64"/>
  <c r="AU2058" i="64"/>
  <c r="AU362" i="64"/>
  <c r="AM2031" i="64"/>
  <c r="AM2058" i="64"/>
  <c r="AM362" i="64"/>
  <c r="AE2031" i="64"/>
  <c r="AE2058" i="64"/>
  <c r="AE362" i="64"/>
  <c r="W2031" i="64"/>
  <c r="W2058" i="64"/>
  <c r="W362" i="64"/>
  <c r="CJ2030" i="64"/>
  <c r="CJ2057" i="64"/>
  <c r="CJ361" i="64"/>
  <c r="CB2030" i="64"/>
  <c r="CB2057" i="64"/>
  <c r="CB361" i="64"/>
  <c r="BT2030" i="64"/>
  <c r="BT2057" i="64"/>
  <c r="BT361" i="64"/>
  <c r="BL2030" i="64"/>
  <c r="BL2057" i="64"/>
  <c r="BL361" i="64"/>
  <c r="BD2030" i="64"/>
  <c r="BD2057" i="64"/>
  <c r="BD361" i="64"/>
  <c r="AV2030" i="64"/>
  <c r="AV2057" i="64"/>
  <c r="AV361" i="64"/>
  <c r="AN2030" i="64"/>
  <c r="AN2057" i="64"/>
  <c r="AN361" i="64"/>
  <c r="AF2030" i="64"/>
  <c r="AF2057" i="64"/>
  <c r="AF361" i="64"/>
  <c r="X2030" i="64"/>
  <c r="X2057" i="64"/>
  <c r="X361" i="64"/>
  <c r="CK2027" i="64"/>
  <c r="CK2054" i="64"/>
  <c r="CK358" i="64"/>
  <c r="CC2027" i="64"/>
  <c r="CC2054" i="64"/>
  <c r="CC358" i="64"/>
  <c r="BU2027" i="64"/>
  <c r="BU2054" i="64"/>
  <c r="BU358" i="64"/>
  <c r="BM2027" i="64"/>
  <c r="BM358" i="64"/>
  <c r="BM2054" i="64"/>
  <c r="BE2027" i="64"/>
  <c r="BE2054" i="64"/>
  <c r="BE358" i="64"/>
  <c r="AW2027" i="64"/>
  <c r="AW2054" i="64"/>
  <c r="AW358" i="64"/>
  <c r="AO2027" i="64"/>
  <c r="AO2054" i="64"/>
  <c r="AO358" i="64"/>
  <c r="AG2027" i="64"/>
  <c r="AG2054" i="64"/>
  <c r="AG358" i="64"/>
  <c r="Y2027" i="64"/>
  <c r="Y2054" i="64"/>
  <c r="Y358" i="64"/>
  <c r="DE2031" i="64"/>
  <c r="DE2049" i="64" s="1"/>
  <c r="DE2058" i="64"/>
  <c r="DE362" i="64"/>
  <c r="CW2031" i="64"/>
  <c r="CW2049" i="64" s="1"/>
  <c r="CW2058" i="64"/>
  <c r="CW362" i="64"/>
  <c r="CO2031" i="64"/>
  <c r="CO2049" i="64" s="1"/>
  <c r="CO2058" i="64"/>
  <c r="CO362" i="64"/>
  <c r="DD2030" i="64"/>
  <c r="DD2048" i="64" s="1"/>
  <c r="DD2057" i="64"/>
  <c r="DD361" i="64"/>
  <c r="CV2030" i="64"/>
  <c r="CV2048" i="64" s="1"/>
  <c r="CV2057" i="64"/>
  <c r="CV361" i="64"/>
  <c r="DK2027" i="64"/>
  <c r="DK2045" i="64" s="1"/>
  <c r="DK2054" i="64"/>
  <c r="DK358" i="64"/>
  <c r="DC2027" i="64"/>
  <c r="DC2045" i="64" s="1"/>
  <c r="DC2054" i="64"/>
  <c r="DC358" i="64"/>
  <c r="CU2027" i="64"/>
  <c r="CU2045" i="64" s="1"/>
  <c r="CU2054" i="64"/>
  <c r="CU358" i="64"/>
  <c r="DJ2026" i="64"/>
  <c r="DJ2053" i="64"/>
  <c r="DJ2065" i="64" s="1"/>
  <c r="DJ357" i="64"/>
  <c r="DB2026" i="64"/>
  <c r="DB2053" i="64"/>
  <c r="DB2065" i="64" s="1"/>
  <c r="DB357" i="64"/>
  <c r="CT2026" i="64"/>
  <c r="CT2053" i="64"/>
  <c r="CT2065" i="64" s="1"/>
  <c r="CT357" i="64"/>
  <c r="CB2026" i="64"/>
  <c r="CB2053" i="64"/>
  <c r="CB2065" i="64" s="1"/>
  <c r="CB357" i="64"/>
  <c r="X2026" i="64"/>
  <c r="X2053" i="64"/>
  <c r="X2065" i="64" s="1"/>
  <c r="X357" i="64"/>
  <c r="X2031" i="64"/>
  <c r="X2058" i="64"/>
  <c r="X362" i="64"/>
  <c r="AO2030" i="64"/>
  <c r="AO2057" i="64"/>
  <c r="AO361" i="64"/>
  <c r="BF2027" i="64"/>
  <c r="BF2054" i="64"/>
  <c r="BF358" i="64"/>
  <c r="DC2026" i="64"/>
  <c r="DC2053" i="64"/>
  <c r="DC2065" i="64" s="1"/>
  <c r="DC357" i="64"/>
  <c r="BR2026" i="64"/>
  <c r="BR2053" i="64"/>
  <c r="BR2065" i="64" s="1"/>
  <c r="BR357" i="64"/>
  <c r="V2026" i="64"/>
  <c r="V2053" i="64"/>
  <c r="V2065" i="64" s="1"/>
  <c r="V357" i="64"/>
  <c r="BB2031" i="64"/>
  <c r="BB2058" i="64"/>
  <c r="BB362" i="64"/>
  <c r="CI2030" i="64"/>
  <c r="CI2057" i="64"/>
  <c r="CI361" i="64"/>
  <c r="CJ2027" i="64"/>
  <c r="CJ2054" i="64"/>
  <c r="CJ358" i="64"/>
  <c r="DD2031" i="64"/>
  <c r="DD2049" i="64" s="1"/>
  <c r="DD2058" i="64"/>
  <c r="DD362" i="64"/>
  <c r="CV2031" i="64"/>
  <c r="CV2049" i="64" s="1"/>
  <c r="CV2058" i="64"/>
  <c r="CV362" i="64"/>
  <c r="DK2030" i="64"/>
  <c r="DK2048" i="64" s="1"/>
  <c r="DK2057" i="64"/>
  <c r="DK361" i="64"/>
  <c r="DC2030" i="64"/>
  <c r="DC2048" i="64" s="1"/>
  <c r="DC2057" i="64"/>
  <c r="DC361" i="64"/>
  <c r="CU2030" i="64"/>
  <c r="CU2048" i="64" s="1"/>
  <c r="CU361" i="64"/>
  <c r="CU2057" i="64"/>
  <c r="DJ2027" i="64"/>
  <c r="DJ2045" i="64" s="1"/>
  <c r="DJ2054" i="64"/>
  <c r="DJ358" i="64"/>
  <c r="DB2027" i="64"/>
  <c r="DB2045" i="64" s="1"/>
  <c r="DB2054" i="64"/>
  <c r="DB358" i="64"/>
  <c r="CT2027" i="64"/>
  <c r="CT2045" i="64" s="1"/>
  <c r="CT2054" i="64"/>
  <c r="CT358" i="64"/>
  <c r="DI2026" i="64"/>
  <c r="DI2053" i="64"/>
  <c r="DI2065" i="64" s="1"/>
  <c r="DI357" i="64"/>
  <c r="DA2026" i="64"/>
  <c r="DA2053" i="64"/>
  <c r="DA2065" i="64" s="1"/>
  <c r="DA357" i="64"/>
  <c r="CS2026" i="64"/>
  <c r="CS2053" i="64"/>
  <c r="CS2065" i="64" s="1"/>
  <c r="CS357" i="64"/>
  <c r="CG2026" i="64"/>
  <c r="CG2053" i="64"/>
  <c r="CG2065" i="64" s="1"/>
  <c r="CG357" i="64"/>
  <c r="BY2026" i="64"/>
  <c r="BY2053" i="64"/>
  <c r="BY2065" i="64" s="1"/>
  <c r="BY357" i="64"/>
  <c r="BY371" i="64" s="1"/>
  <c r="BQ2026" i="64"/>
  <c r="BQ2053" i="64"/>
  <c r="BQ2065" i="64" s="1"/>
  <c r="BQ357" i="64"/>
  <c r="AK2026" i="64"/>
  <c r="AK2053" i="64"/>
  <c r="AK2065" i="64" s="1"/>
  <c r="AK357" i="64"/>
  <c r="AC2026" i="64"/>
  <c r="AC2053" i="64"/>
  <c r="AC2065" i="64" s="1"/>
  <c r="AC357" i="64"/>
  <c r="U2026" i="64"/>
  <c r="U2053" i="64"/>
  <c r="U2065" i="64" s="1"/>
  <c r="U357" i="64"/>
  <c r="CG2031" i="64"/>
  <c r="CG2058" i="64"/>
  <c r="CG362" i="64"/>
  <c r="BY2031" i="64"/>
  <c r="BY2058" i="64"/>
  <c r="BY362" i="64"/>
  <c r="BQ2031" i="64"/>
  <c r="BQ2058" i="64"/>
  <c r="BQ362" i="64"/>
  <c r="BI2031" i="64"/>
  <c r="BI2058" i="64"/>
  <c r="BI362" i="64"/>
  <c r="BA2031" i="64"/>
  <c r="BA2058" i="64"/>
  <c r="BA362" i="64"/>
  <c r="AS2031" i="64"/>
  <c r="AS2058" i="64"/>
  <c r="AS362" i="64"/>
  <c r="AK2031" i="64"/>
  <c r="AK2058" i="64"/>
  <c r="AK362" i="64"/>
  <c r="AC2031" i="64"/>
  <c r="AC2058" i="64"/>
  <c r="AC362" i="64"/>
  <c r="U2031" i="64"/>
  <c r="U2058" i="64"/>
  <c r="U362" i="64"/>
  <c r="CH2030" i="64"/>
  <c r="CH2057" i="64"/>
  <c r="CH361" i="64"/>
  <c r="BZ2030" i="64"/>
  <c r="BZ2057" i="64"/>
  <c r="BZ361" i="64"/>
  <c r="BR2030" i="64"/>
  <c r="BR2057" i="64"/>
  <c r="BR361" i="64"/>
  <c r="BJ2030" i="64"/>
  <c r="BJ361" i="64"/>
  <c r="BJ2057" i="64"/>
  <c r="BB2030" i="64"/>
  <c r="BB2057" i="64"/>
  <c r="BB361" i="64"/>
  <c r="AT2030" i="64"/>
  <c r="AT2057" i="64"/>
  <c r="AT361" i="64"/>
  <c r="AL2030" i="64"/>
  <c r="AL2057" i="64"/>
  <c r="AL361" i="64"/>
  <c r="AD2030" i="64"/>
  <c r="AD2057" i="64"/>
  <c r="AD361" i="64"/>
  <c r="V2030" i="64"/>
  <c r="V2057" i="64"/>
  <c r="V361" i="64"/>
  <c r="CI2027" i="64"/>
  <c r="CI2054" i="64"/>
  <c r="CI358" i="64"/>
  <c r="CA2027" i="64"/>
  <c r="CA2054" i="64"/>
  <c r="CA358" i="64"/>
  <c r="BS2027" i="64"/>
  <c r="BS2054" i="64"/>
  <c r="BS358" i="64"/>
  <c r="BK2027" i="64"/>
  <c r="BK2054" i="64"/>
  <c r="BK358" i="64"/>
  <c r="BC2027" i="64"/>
  <c r="BC2054" i="64"/>
  <c r="BC358" i="64"/>
  <c r="AU2027" i="64"/>
  <c r="AU2054" i="64"/>
  <c r="AU358" i="64"/>
  <c r="AM2027" i="64"/>
  <c r="AM2054" i="64"/>
  <c r="AM358" i="64"/>
  <c r="AE2027" i="64"/>
  <c r="AE2054" i="64"/>
  <c r="AE358" i="64"/>
  <c r="W2027" i="64"/>
  <c r="W2054" i="64"/>
  <c r="W358" i="64"/>
  <c r="DK2031" i="64"/>
  <c r="DK2049" i="64" s="1"/>
  <c r="DK2058" i="64"/>
  <c r="DK362" i="64"/>
  <c r="DC2031" i="64"/>
  <c r="DC2049" i="64" s="1"/>
  <c r="DC2058" i="64"/>
  <c r="DC362" i="64"/>
  <c r="CU2031" i="64"/>
  <c r="CU2049" i="64" s="1"/>
  <c r="CU2058" i="64"/>
  <c r="CU362" i="64"/>
  <c r="DJ2030" i="64"/>
  <c r="DJ2048" i="64" s="1"/>
  <c r="DJ2057" i="64"/>
  <c r="DJ361" i="64"/>
  <c r="DB2030" i="64"/>
  <c r="DB2048" i="64" s="1"/>
  <c r="DB2057" i="64"/>
  <c r="DB361" i="64"/>
  <c r="CT2030" i="64"/>
  <c r="CT2048" i="64" s="1"/>
  <c r="CT2057" i="64"/>
  <c r="CT361" i="64"/>
  <c r="DI2027" i="64"/>
  <c r="DI2045" i="64" s="1"/>
  <c r="DI2054" i="64"/>
  <c r="DI358" i="64"/>
  <c r="DA2027" i="64"/>
  <c r="DA2045" i="64" s="1"/>
  <c r="DA2054" i="64"/>
  <c r="DA358" i="64"/>
  <c r="CS2027" i="64"/>
  <c r="CS2045" i="64" s="1"/>
  <c r="CS2054" i="64"/>
  <c r="CS358" i="64"/>
  <c r="DH2026" i="64"/>
  <c r="DH2053" i="64"/>
  <c r="DH2065" i="64" s="1"/>
  <c r="DH357" i="64"/>
  <c r="CZ2026" i="64"/>
  <c r="CZ2053" i="64"/>
  <c r="CZ2065" i="64" s="1"/>
  <c r="CZ357" i="64"/>
  <c r="CR2026" i="64"/>
  <c r="CR2053" i="64"/>
  <c r="CR2065" i="64" s="1"/>
  <c r="CR357" i="64"/>
  <c r="BT2026" i="64"/>
  <c r="BT2053" i="64"/>
  <c r="BT2065" i="64" s="1"/>
  <c r="BT357" i="64"/>
  <c r="AF2026" i="64"/>
  <c r="AF2053" i="64"/>
  <c r="AF2065" i="64" s="1"/>
  <c r="AF357" i="64"/>
  <c r="BD2031" i="64"/>
  <c r="BD2058" i="64"/>
  <c r="BD362" i="64"/>
  <c r="CC2030" i="64"/>
  <c r="CC2057" i="64"/>
  <c r="CC361" i="64"/>
  <c r="Y2030" i="64"/>
  <c r="Y2057" i="64"/>
  <c r="Y361" i="64"/>
  <c r="AP2027" i="64"/>
  <c r="AP2054" i="64"/>
  <c r="AP358" i="64"/>
  <c r="CU2026" i="64"/>
  <c r="CU2053" i="64"/>
  <c r="CU2065" i="64" s="1"/>
  <c r="CU357" i="64"/>
  <c r="BJ2026" i="64"/>
  <c r="BJ2053" i="64"/>
  <c r="BJ2065" i="64" s="1"/>
  <c r="BJ357" i="64"/>
  <c r="AD2026" i="64"/>
  <c r="AD2053" i="64"/>
  <c r="AD2065" i="64" s="1"/>
  <c r="AD357" i="64"/>
  <c r="BJ2031" i="64"/>
  <c r="BJ362" i="64"/>
  <c r="BJ2058" i="64"/>
  <c r="V2031" i="64"/>
  <c r="V2058" i="64"/>
  <c r="V362" i="64"/>
  <c r="BC2030" i="64"/>
  <c r="BC2057" i="64"/>
  <c r="BC361" i="64"/>
  <c r="W2030" i="64"/>
  <c r="W2057" i="64"/>
  <c r="W361" i="64"/>
  <c r="BD2027" i="64"/>
  <c r="BD2054" i="64"/>
  <c r="BD358" i="64"/>
  <c r="X2027" i="64"/>
  <c r="X2054" i="64"/>
  <c r="X358" i="64"/>
  <c r="AS2026" i="64"/>
  <c r="AS2053" i="64"/>
  <c r="AS2065" i="64" s="1"/>
  <c r="AS357" i="64"/>
  <c r="CF2026" i="64"/>
  <c r="CF2053" i="64"/>
  <c r="CF2065" i="64" s="1"/>
  <c r="CF357" i="64"/>
  <c r="BX2026" i="64"/>
  <c r="BX2053" i="64"/>
  <c r="BX2065" i="64" s="1"/>
  <c r="BX357" i="64"/>
  <c r="BP2026" i="64"/>
  <c r="BP2053" i="64"/>
  <c r="BP2065" i="64" s="1"/>
  <c r="BP357" i="64"/>
  <c r="BH2026" i="64"/>
  <c r="BH2053" i="64"/>
  <c r="BH2065" i="64" s="1"/>
  <c r="BH357" i="64"/>
  <c r="AZ2026" i="64"/>
  <c r="AZ2053" i="64"/>
  <c r="AZ2065" i="64" s="1"/>
  <c r="AZ357" i="64"/>
  <c r="AR2026" i="64"/>
  <c r="AR2053" i="64"/>
  <c r="AR2065" i="64" s="1"/>
  <c r="AR357" i="64"/>
  <c r="AJ2026" i="64"/>
  <c r="AJ2053" i="64"/>
  <c r="AJ2065" i="64" s="1"/>
  <c r="AJ357" i="64"/>
  <c r="AB2026" i="64"/>
  <c r="AB2053" i="64"/>
  <c r="AB2065" i="64" s="1"/>
  <c r="AB357" i="64"/>
  <c r="T2026" i="64"/>
  <c r="T2053" i="64"/>
  <c r="T2065" i="64" s="1"/>
  <c r="T357" i="64"/>
  <c r="CF2031" i="64"/>
  <c r="CF2058" i="64"/>
  <c r="CF362" i="64"/>
  <c r="BX2031" i="64"/>
  <c r="BX2058" i="64"/>
  <c r="BX362" i="64"/>
  <c r="BP2031" i="64"/>
  <c r="BP2058" i="64"/>
  <c r="BP362" i="64"/>
  <c r="BH2031" i="64"/>
  <c r="BH2058" i="64"/>
  <c r="BH362" i="64"/>
  <c r="AZ2031" i="64"/>
  <c r="AZ2058" i="64"/>
  <c r="AZ362" i="64"/>
  <c r="AR2031" i="64"/>
  <c r="AR2058" i="64"/>
  <c r="AR362" i="64"/>
  <c r="AJ2031" i="64"/>
  <c r="AJ2058" i="64"/>
  <c r="AJ362" i="64"/>
  <c r="AB2031" i="64"/>
  <c r="AB2058" i="64"/>
  <c r="AB362" i="64"/>
  <c r="T2031" i="64"/>
  <c r="T2058" i="64"/>
  <c r="T362" i="64"/>
  <c r="CG2030" i="64"/>
  <c r="CG2057" i="64"/>
  <c r="CG361" i="64"/>
  <c r="BY2030" i="64"/>
  <c r="BY2057" i="64"/>
  <c r="BY361" i="64"/>
  <c r="BQ2030" i="64"/>
  <c r="BQ2057" i="64"/>
  <c r="BQ361" i="64"/>
  <c r="BI2030" i="64"/>
  <c r="BI2057" i="64"/>
  <c r="BI361" i="64"/>
  <c r="BA2030" i="64"/>
  <c r="BA2057" i="64"/>
  <c r="BA361" i="64"/>
  <c r="AS2030" i="64"/>
  <c r="AS2057" i="64"/>
  <c r="AS361" i="64"/>
  <c r="AK2030" i="64"/>
  <c r="AK2057" i="64"/>
  <c r="AK361" i="64"/>
  <c r="AC2030" i="64"/>
  <c r="AC2057" i="64"/>
  <c r="AC361" i="64"/>
  <c r="U2030" i="64"/>
  <c r="U2057" i="64"/>
  <c r="U361" i="64"/>
  <c r="CH2027" i="64"/>
  <c r="CH358" i="64"/>
  <c r="CH2054" i="64"/>
  <c r="BZ2027" i="64"/>
  <c r="BZ2054" i="64"/>
  <c r="BZ358" i="64"/>
  <c r="BR2027" i="64"/>
  <c r="BR2054" i="64"/>
  <c r="BR358" i="64"/>
  <c r="BJ2027" i="64"/>
  <c r="BJ2054" i="64"/>
  <c r="BJ358" i="64"/>
  <c r="BB2027" i="64"/>
  <c r="BB2054" i="64"/>
  <c r="BB358" i="64"/>
  <c r="AT2027" i="64"/>
  <c r="AT2054" i="64"/>
  <c r="AT358" i="64"/>
  <c r="AL2027" i="64"/>
  <c r="AL2054" i="64"/>
  <c r="AL358" i="64"/>
  <c r="AD2027" i="64"/>
  <c r="AD2054" i="64"/>
  <c r="AD358" i="64"/>
  <c r="V2027" i="64"/>
  <c r="V2054" i="64"/>
  <c r="V358" i="64"/>
  <c r="DJ2031" i="64"/>
  <c r="DJ2049" i="64" s="1"/>
  <c r="DJ2058" i="64"/>
  <c r="DJ362" i="64"/>
  <c r="DB2031" i="64"/>
  <c r="DB2049" i="64" s="1"/>
  <c r="DB2058" i="64"/>
  <c r="DB362" i="64"/>
  <c r="CT2031" i="64"/>
  <c r="CT2049" i="64" s="1"/>
  <c r="CT2058" i="64"/>
  <c r="CT362" i="64"/>
  <c r="DI2030" i="64"/>
  <c r="DI2048" i="64" s="1"/>
  <c r="DI2057" i="64"/>
  <c r="DI361" i="64"/>
  <c r="DA2030" i="64"/>
  <c r="DA2048" i="64" s="1"/>
  <c r="DA2057" i="64"/>
  <c r="DA361" i="64"/>
  <c r="CS2030" i="64"/>
  <c r="CS2048" i="64" s="1"/>
  <c r="CS2057" i="64"/>
  <c r="CS361" i="64"/>
  <c r="DH2027" i="64"/>
  <c r="DH2045" i="64" s="1"/>
  <c r="DH2054" i="64"/>
  <c r="DH358" i="64"/>
  <c r="CZ2027" i="64"/>
  <c r="CZ2045" i="64" s="1"/>
  <c r="CZ2054" i="64"/>
  <c r="CZ358" i="64"/>
  <c r="CR2027" i="64"/>
  <c r="CR2045" i="64" s="1"/>
  <c r="CR2054" i="64"/>
  <c r="CR358" i="64"/>
  <c r="DG2026" i="64"/>
  <c r="DG2053" i="64"/>
  <c r="DG2065" i="64" s="1"/>
  <c r="DG357" i="64"/>
  <c r="CY2026" i="64"/>
  <c r="CY2053" i="64"/>
  <c r="CY2065" i="64" s="1"/>
  <c r="CY357" i="64"/>
  <c r="CQ2026" i="64"/>
  <c r="CQ2053" i="64"/>
  <c r="CQ2065" i="64" s="1"/>
  <c r="CQ357" i="64"/>
  <c r="CJ2026" i="64"/>
  <c r="CJ2053" i="64"/>
  <c r="CJ2065" i="64" s="1"/>
  <c r="CJ357" i="64"/>
  <c r="AN2026" i="64"/>
  <c r="AN2053" i="64"/>
  <c r="AN2065" i="64" s="1"/>
  <c r="AN357" i="64"/>
  <c r="BL2031" i="64"/>
  <c r="BL2058" i="64"/>
  <c r="BL362" i="64"/>
  <c r="CK2030" i="64"/>
  <c r="CK2057" i="64"/>
  <c r="CK361" i="64"/>
  <c r="AW2030" i="64"/>
  <c r="AW2057" i="64"/>
  <c r="AW361" i="64"/>
  <c r="BV2027" i="64"/>
  <c r="BV2054" i="64"/>
  <c r="BV358" i="64"/>
  <c r="Z2027" i="64"/>
  <c r="Z2054" i="64"/>
  <c r="Z358" i="64"/>
  <c r="BZ2026" i="64"/>
  <c r="BZ2053" i="64"/>
  <c r="BZ2065" i="64" s="1"/>
  <c r="BZ357" i="64"/>
  <c r="BB2026" i="64"/>
  <c r="BB2053" i="64"/>
  <c r="BB2065" i="64" s="1"/>
  <c r="BB357" i="64"/>
  <c r="CH2031" i="64"/>
  <c r="CH2058" i="64"/>
  <c r="CH362" i="64"/>
  <c r="AT2031" i="64"/>
  <c r="AT2058" i="64"/>
  <c r="AT362" i="64"/>
  <c r="CA2030" i="64"/>
  <c r="CA2057" i="64"/>
  <c r="CA361" i="64"/>
  <c r="AU2030" i="64"/>
  <c r="AU2057" i="64"/>
  <c r="AU361" i="64"/>
  <c r="CB2027" i="64"/>
  <c r="CB2054" i="64"/>
  <c r="CB358" i="64"/>
  <c r="AV2027" i="64"/>
  <c r="AV2054" i="64"/>
  <c r="AV358" i="64"/>
  <c r="BA2026" i="64"/>
  <c r="BA2053" i="64"/>
  <c r="BA2065" i="64" s="1"/>
  <c r="BA357" i="64"/>
  <c r="CE2026" i="64"/>
  <c r="CE2053" i="64"/>
  <c r="CE2065" i="64" s="1"/>
  <c r="CE357" i="64"/>
  <c r="BW2026" i="64"/>
  <c r="BW2053" i="64"/>
  <c r="BW2065" i="64" s="1"/>
  <c r="BW357" i="64"/>
  <c r="BO2026" i="64"/>
  <c r="BO2053" i="64"/>
  <c r="BO2065" i="64" s="1"/>
  <c r="BO357" i="64"/>
  <c r="BG2026" i="64"/>
  <c r="BG2053" i="64"/>
  <c r="BG2065" i="64" s="1"/>
  <c r="BG357" i="64"/>
  <c r="AY2026" i="64"/>
  <c r="AY2053" i="64"/>
  <c r="AY2065" i="64" s="1"/>
  <c r="AY357" i="64"/>
  <c r="AQ2026" i="64"/>
  <c r="AQ2053" i="64"/>
  <c r="AQ2065" i="64" s="1"/>
  <c r="AQ357" i="64"/>
  <c r="AI2026" i="64"/>
  <c r="AI2053" i="64"/>
  <c r="AI2065" i="64" s="1"/>
  <c r="AI357" i="64"/>
  <c r="AA2026" i="64"/>
  <c r="AA2053" i="64"/>
  <c r="AA2065" i="64" s="1"/>
  <c r="AA357" i="64"/>
  <c r="S2026" i="64"/>
  <c r="S2053" i="64"/>
  <c r="S2065" i="64" s="1"/>
  <c r="S357" i="64"/>
  <c r="CE2031" i="64"/>
  <c r="CE2058" i="64"/>
  <c r="CE362" i="64"/>
  <c r="BW2031" i="64"/>
  <c r="BW2058" i="64"/>
  <c r="BW362" i="64"/>
  <c r="BO2031" i="64"/>
  <c r="BO2058" i="64"/>
  <c r="BO362" i="64"/>
  <c r="BG2031" i="64"/>
  <c r="BG2058" i="64"/>
  <c r="BG362" i="64"/>
  <c r="AY2031" i="64"/>
  <c r="AY2058" i="64"/>
  <c r="AY362" i="64"/>
  <c r="AQ2031" i="64"/>
  <c r="AQ2058" i="64"/>
  <c r="AQ362" i="64"/>
  <c r="AI2031" i="64"/>
  <c r="AI2058" i="64"/>
  <c r="AI362" i="64"/>
  <c r="AA2031" i="64"/>
  <c r="AA2058" i="64"/>
  <c r="AA362" i="64"/>
  <c r="S2031" i="64"/>
  <c r="S2058" i="64"/>
  <c r="S362" i="64"/>
  <c r="CF2030" i="64"/>
  <c r="CF2057" i="64"/>
  <c r="CF361" i="64"/>
  <c r="BX2030" i="64"/>
  <c r="BX2057" i="64"/>
  <c r="BX361" i="64"/>
  <c r="BP2030" i="64"/>
  <c r="BP2057" i="64"/>
  <c r="BP361" i="64"/>
  <c r="BH2030" i="64"/>
  <c r="BH2057" i="64"/>
  <c r="BH361" i="64"/>
  <c r="AZ2030" i="64"/>
  <c r="AZ2057" i="64"/>
  <c r="AZ361" i="64"/>
  <c r="AR2030" i="64"/>
  <c r="AR2057" i="64"/>
  <c r="AR361" i="64"/>
  <c r="AJ2030" i="64"/>
  <c r="AJ361" i="64"/>
  <c r="AJ2057" i="64"/>
  <c r="AB2030" i="64"/>
  <c r="AB2057" i="64"/>
  <c r="AB361" i="64"/>
  <c r="T2030" i="64"/>
  <c r="T2057" i="64"/>
  <c r="T361" i="64"/>
  <c r="CG2027" i="64"/>
  <c r="CG2054" i="64"/>
  <c r="CG358" i="64"/>
  <c r="BY2027" i="64"/>
  <c r="BY2054" i="64"/>
  <c r="BY358" i="64"/>
  <c r="BQ2027" i="64"/>
  <c r="BQ2054" i="64"/>
  <c r="BQ358" i="64"/>
  <c r="BI2027" i="64"/>
  <c r="BI2054" i="64"/>
  <c r="BI358" i="64"/>
  <c r="BA2027" i="64"/>
  <c r="BA2054" i="64"/>
  <c r="BA358" i="64"/>
  <c r="AS2027" i="64"/>
  <c r="AS2054" i="64"/>
  <c r="AS358" i="64"/>
  <c r="AK2027" i="64"/>
  <c r="AK2054" i="64"/>
  <c r="AK358" i="64"/>
  <c r="AC2027" i="64"/>
  <c r="AC2054" i="64"/>
  <c r="AC358" i="64"/>
  <c r="U2027" i="64"/>
  <c r="U2054" i="64"/>
  <c r="U358" i="64"/>
  <c r="DI2031" i="64"/>
  <c r="DI2049" i="64" s="1"/>
  <c r="DI2058" i="64"/>
  <c r="DI362" i="64"/>
  <c r="DA2031" i="64"/>
  <c r="DA2049" i="64" s="1"/>
  <c r="DA2058" i="64"/>
  <c r="DA362" i="64"/>
  <c r="CS2031" i="64"/>
  <c r="CS2049" i="64" s="1"/>
  <c r="CS2058" i="64"/>
  <c r="CS362" i="64"/>
  <c r="DH2030" i="64"/>
  <c r="DH2048" i="64" s="1"/>
  <c r="DH2057" i="64"/>
  <c r="DH361" i="64"/>
  <c r="CZ2030" i="64"/>
  <c r="CZ2048" i="64" s="1"/>
  <c r="CZ2057" i="64"/>
  <c r="CZ361" i="64"/>
  <c r="CR2030" i="64"/>
  <c r="CR2048" i="64" s="1"/>
  <c r="CR2057" i="64"/>
  <c r="CR361" i="64"/>
  <c r="DG2027" i="64"/>
  <c r="DG2045" i="64" s="1"/>
  <c r="DG2054" i="64"/>
  <c r="DG358" i="64"/>
  <c r="CY2027" i="64"/>
  <c r="CY2045" i="64" s="1"/>
  <c r="CY2054" i="64"/>
  <c r="CY358" i="64"/>
  <c r="CQ2027" i="64"/>
  <c r="CQ2045" i="64" s="1"/>
  <c r="CQ2054" i="64"/>
  <c r="CQ358" i="64"/>
  <c r="DF2026" i="64"/>
  <c r="DF2053" i="64"/>
  <c r="DF2065" i="64" s="1"/>
  <c r="DF357" i="64"/>
  <c r="CX2026" i="64"/>
  <c r="CX2053" i="64"/>
  <c r="CX2065" i="64" s="1"/>
  <c r="CX357" i="64"/>
  <c r="CP2026" i="64"/>
  <c r="CP2053" i="64"/>
  <c r="CP2065" i="64" s="1"/>
  <c r="CP357" i="64"/>
  <c r="BD2026" i="64"/>
  <c r="BD2053" i="64"/>
  <c r="BD2065" i="64" s="1"/>
  <c r="BD357" i="64"/>
  <c r="CB2031" i="64"/>
  <c r="CB2058" i="64"/>
  <c r="CB362" i="64"/>
  <c r="AF2031" i="64"/>
  <c r="AF2058" i="64"/>
  <c r="AF362" i="64"/>
  <c r="BE2030" i="64"/>
  <c r="BE2057" i="64"/>
  <c r="BE361" i="64"/>
  <c r="CL2027" i="64"/>
  <c r="CL2054" i="64"/>
  <c r="CL358" i="64"/>
  <c r="AX2027" i="64"/>
  <c r="AX2054" i="64"/>
  <c r="AX358" i="64"/>
  <c r="AL2026" i="64"/>
  <c r="AL2053" i="64"/>
  <c r="AL2065" i="64" s="1"/>
  <c r="AL357" i="64"/>
  <c r="BR2031" i="64"/>
  <c r="BR2058" i="64"/>
  <c r="BR362" i="64"/>
  <c r="AL2031" i="64"/>
  <c r="AL2058" i="64"/>
  <c r="AL362" i="64"/>
  <c r="BS2030" i="64"/>
  <c r="BS2057" i="64"/>
  <c r="BS361" i="64"/>
  <c r="AM2030" i="64"/>
  <c r="AM2057" i="64"/>
  <c r="AM361" i="64"/>
  <c r="BT2027" i="64"/>
  <c r="BT2054" i="64"/>
  <c r="BT358" i="64"/>
  <c r="AF2027" i="64"/>
  <c r="AF2054" i="64"/>
  <c r="AF358" i="64"/>
  <c r="BI2026" i="64"/>
  <c r="BI2053" i="64"/>
  <c r="BI2065" i="64" s="1"/>
  <c r="BI357" i="64"/>
  <c r="CL2026" i="64"/>
  <c r="CL2053" i="64"/>
  <c r="CL2065" i="64" s="1"/>
  <c r="CL357" i="64"/>
  <c r="CD2026" i="64"/>
  <c r="CD2053" i="64"/>
  <c r="CD2065" i="64" s="1"/>
  <c r="CD357" i="64"/>
  <c r="BV2026" i="64"/>
  <c r="BV2053" i="64"/>
  <c r="BV2065" i="64" s="1"/>
  <c r="BV357" i="64"/>
  <c r="BN2026" i="64"/>
  <c r="BN2053" i="64"/>
  <c r="BN2065" i="64" s="1"/>
  <c r="BN357" i="64"/>
  <c r="BF2026" i="64"/>
  <c r="BF2053" i="64"/>
  <c r="BF2065" i="64" s="1"/>
  <c r="BF357" i="64"/>
  <c r="AX2026" i="64"/>
  <c r="AX2053" i="64"/>
  <c r="AX2065" i="64" s="1"/>
  <c r="AX357" i="64"/>
  <c r="AP2026" i="64"/>
  <c r="AP2053" i="64"/>
  <c r="AP2065" i="64" s="1"/>
  <c r="AP357" i="64"/>
  <c r="AH2026" i="64"/>
  <c r="AH2053" i="64"/>
  <c r="AH2065" i="64" s="1"/>
  <c r="AH357" i="64"/>
  <c r="Z2026" i="64"/>
  <c r="Z2053" i="64"/>
  <c r="Z2065" i="64" s="1"/>
  <c r="Z357" i="64"/>
  <c r="CL2031" i="64"/>
  <c r="CL2058" i="64"/>
  <c r="CL362" i="64"/>
  <c r="CD2031" i="64"/>
  <c r="CD2058" i="64"/>
  <c r="CD362" i="64"/>
  <c r="BV2031" i="64"/>
  <c r="BV2058" i="64"/>
  <c r="BV362" i="64"/>
  <c r="BN2031" i="64"/>
  <c r="BN2058" i="64"/>
  <c r="BN362" i="64"/>
  <c r="BF2031" i="64"/>
  <c r="BF2058" i="64"/>
  <c r="BF362" i="64"/>
  <c r="AX2031" i="64"/>
  <c r="AX2058" i="64"/>
  <c r="AX362" i="64"/>
  <c r="AP2031" i="64"/>
  <c r="AP2058" i="64"/>
  <c r="AP362" i="64"/>
  <c r="AH2031" i="64"/>
  <c r="AH2058" i="64"/>
  <c r="AH362" i="64"/>
  <c r="Z2031" i="64"/>
  <c r="Z2058" i="64"/>
  <c r="Z362" i="64"/>
  <c r="CE2030" i="64"/>
  <c r="CE2057" i="64"/>
  <c r="CE361" i="64"/>
  <c r="BW2030" i="64"/>
  <c r="BW2057" i="64"/>
  <c r="BW361" i="64"/>
  <c r="BO2030" i="64"/>
  <c r="BO2057" i="64"/>
  <c r="BO361" i="64"/>
  <c r="BG2030" i="64"/>
  <c r="BG2057" i="64"/>
  <c r="BG361" i="64"/>
  <c r="AY2030" i="64"/>
  <c r="AY2057" i="64"/>
  <c r="AY361" i="64"/>
  <c r="AQ2030" i="64"/>
  <c r="AQ2057" i="64"/>
  <c r="AQ361" i="64"/>
  <c r="AI2030" i="64"/>
  <c r="AI2057" i="64"/>
  <c r="AI361" i="64"/>
  <c r="AA2030" i="64"/>
  <c r="AA2057" i="64"/>
  <c r="AA361" i="64"/>
  <c r="S2030" i="64"/>
  <c r="S2057" i="64"/>
  <c r="S361" i="64"/>
  <c r="CF2027" i="64"/>
  <c r="CF2054" i="64"/>
  <c r="CF358" i="64"/>
  <c r="BX2027" i="64"/>
  <c r="BX2054" i="64"/>
  <c r="BX358" i="64"/>
  <c r="BP2027" i="64"/>
  <c r="BP358" i="64"/>
  <c r="BP2054" i="64"/>
  <c r="BH2027" i="64"/>
  <c r="BH2054" i="64"/>
  <c r="BH358" i="64"/>
  <c r="AZ2027" i="64"/>
  <c r="AZ358" i="64"/>
  <c r="AZ2054" i="64"/>
  <c r="AR2027" i="64"/>
  <c r="AR2054" i="64"/>
  <c r="AR358" i="64"/>
  <c r="AJ2027" i="64"/>
  <c r="AJ2054" i="64"/>
  <c r="AJ358" i="64"/>
  <c r="AB2027" i="64"/>
  <c r="AB2054" i="64"/>
  <c r="AB358" i="64"/>
  <c r="T2027" i="64"/>
  <c r="T2054" i="64"/>
  <c r="T358" i="64"/>
  <c r="DH2031" i="64"/>
  <c r="DH2049" i="64" s="1"/>
  <c r="DH2058" i="64"/>
  <c r="DH362" i="64"/>
  <c r="CZ2031" i="64"/>
  <c r="CZ2049" i="64" s="1"/>
  <c r="CZ2058" i="64"/>
  <c r="CZ362" i="64"/>
  <c r="CR2031" i="64"/>
  <c r="CR2049" i="64" s="1"/>
  <c r="CR2058" i="64"/>
  <c r="CR362" i="64"/>
  <c r="DG2030" i="64"/>
  <c r="DG2048" i="64" s="1"/>
  <c r="DG2057" i="64"/>
  <c r="DG361" i="64"/>
  <c r="CY2030" i="64"/>
  <c r="CY2048" i="64" s="1"/>
  <c r="CY2057" i="64"/>
  <c r="CY361" i="64"/>
  <c r="CQ2030" i="64"/>
  <c r="CQ2048" i="64" s="1"/>
  <c r="CQ2057" i="64"/>
  <c r="CQ361" i="64"/>
  <c r="DF2027" i="64"/>
  <c r="DF2045" i="64" s="1"/>
  <c r="DF2054" i="64"/>
  <c r="DF358" i="64"/>
  <c r="CX2027" i="64"/>
  <c r="CX2045" i="64" s="1"/>
  <c r="CX2054" i="64"/>
  <c r="CX358" i="64"/>
  <c r="CP2027" i="64"/>
  <c r="CP2045" i="64" s="1"/>
  <c r="CP2054" i="64"/>
  <c r="CP358" i="64"/>
  <c r="DE2026" i="64"/>
  <c r="DE2053" i="64"/>
  <c r="DE2065" i="64" s="1"/>
  <c r="DE357" i="64"/>
  <c r="CW2026" i="64"/>
  <c r="CW2053" i="64"/>
  <c r="CW2065" i="64" s="1"/>
  <c r="CW357" i="64"/>
  <c r="CO2026" i="64"/>
  <c r="CO2053" i="64"/>
  <c r="CO2065" i="64" s="1"/>
  <c r="CO357" i="64"/>
  <c r="BL2026" i="64"/>
  <c r="BL2053" i="64"/>
  <c r="BL2065" i="64" s="1"/>
  <c r="BL357" i="64"/>
  <c r="CJ2031" i="64"/>
  <c r="CJ2058" i="64"/>
  <c r="CJ362" i="64"/>
  <c r="AV2031" i="64"/>
  <c r="AV2058" i="64"/>
  <c r="AV362" i="64"/>
  <c r="BU2030" i="64"/>
  <c r="BU2057" i="64"/>
  <c r="BU361" i="64"/>
  <c r="AG2030" i="64"/>
  <c r="AG361" i="64"/>
  <c r="AG2057" i="64"/>
  <c r="BN2027" i="64"/>
  <c r="BN2054" i="64"/>
  <c r="BN358" i="64"/>
  <c r="CH2026" i="64"/>
  <c r="CH2053" i="64"/>
  <c r="CH2065" i="64" s="1"/>
  <c r="CH357" i="64"/>
  <c r="AT2026" i="64"/>
  <c r="AT2053" i="64"/>
  <c r="AT2065" i="64" s="1"/>
  <c r="AT357" i="64"/>
  <c r="BZ2031" i="64"/>
  <c r="BZ2058" i="64"/>
  <c r="BZ362" i="64"/>
  <c r="AD2031" i="64"/>
  <c r="AD2058" i="64"/>
  <c r="AD362" i="64"/>
  <c r="BK2030" i="64"/>
  <c r="BK2057" i="64"/>
  <c r="BK361" i="64"/>
  <c r="AE2030" i="64"/>
  <c r="AE2057" i="64"/>
  <c r="AE361" i="64"/>
  <c r="BL2027" i="64"/>
  <c r="BL2054" i="64"/>
  <c r="BL358" i="64"/>
  <c r="AN2027" i="64"/>
  <c r="AN2054" i="64"/>
  <c r="AN358" i="64"/>
  <c r="CK2026" i="64"/>
  <c r="CK2053" i="64"/>
  <c r="CK2065" i="64" s="1"/>
  <c r="CK357" i="64"/>
  <c r="CC2026" i="64"/>
  <c r="CC357" i="64"/>
  <c r="CC2053" i="64"/>
  <c r="CC2065" i="64" s="1"/>
  <c r="BU2026" i="64"/>
  <c r="BU2053" i="64"/>
  <c r="BU2065" i="64" s="1"/>
  <c r="BU357" i="64"/>
  <c r="BM2026" i="64"/>
  <c r="BM2053" i="64"/>
  <c r="BM2065" i="64" s="1"/>
  <c r="BM357" i="64"/>
  <c r="BE2026" i="64"/>
  <c r="BE2053" i="64"/>
  <c r="BE2065" i="64" s="1"/>
  <c r="BE357" i="64"/>
  <c r="AW2026" i="64"/>
  <c r="AW357" i="64"/>
  <c r="AW2053" i="64"/>
  <c r="AW2065" i="64" s="1"/>
  <c r="AO2026" i="64"/>
  <c r="AO2053" i="64"/>
  <c r="AO2065" i="64" s="1"/>
  <c r="AO357" i="64"/>
  <c r="AG2026" i="64"/>
  <c r="AG2053" i="64"/>
  <c r="AG2065" i="64" s="1"/>
  <c r="AG357" i="64"/>
  <c r="Y2026" i="64"/>
  <c r="Y2053" i="64"/>
  <c r="Y2065" i="64" s="1"/>
  <c r="Y357" i="64"/>
  <c r="CK2031" i="64"/>
  <c r="CK2058" i="64"/>
  <c r="CK362" i="64"/>
  <c r="CC2031" i="64"/>
  <c r="CC2058" i="64"/>
  <c r="CC362" i="64"/>
  <c r="BU2031" i="64"/>
  <c r="BU2058" i="64"/>
  <c r="BU362" i="64"/>
  <c r="BM2031" i="64"/>
  <c r="BM362" i="64"/>
  <c r="BM2058" i="64"/>
  <c r="BE2031" i="64"/>
  <c r="BE2058" i="64"/>
  <c r="BE362" i="64"/>
  <c r="AW2031" i="64"/>
  <c r="AW2058" i="64"/>
  <c r="AW362" i="64"/>
  <c r="AO2031" i="64"/>
  <c r="AO2058" i="64"/>
  <c r="AO362" i="64"/>
  <c r="AG2031" i="64"/>
  <c r="AG2058" i="64"/>
  <c r="AG362" i="64"/>
  <c r="Y2031" i="64"/>
  <c r="Y2058" i="64"/>
  <c r="Y362" i="64"/>
  <c r="CL2030" i="64"/>
  <c r="CL2057" i="64"/>
  <c r="CL361" i="64"/>
  <c r="CD2030" i="64"/>
  <c r="CD2057" i="64"/>
  <c r="CD361" i="64"/>
  <c r="BV2030" i="64"/>
  <c r="BV2057" i="64"/>
  <c r="BV361" i="64"/>
  <c r="BN2030" i="64"/>
  <c r="BN2057" i="64"/>
  <c r="BN361" i="64"/>
  <c r="BF2030" i="64"/>
  <c r="BF2057" i="64"/>
  <c r="BF361" i="64"/>
  <c r="AX2030" i="64"/>
  <c r="AX2057" i="64"/>
  <c r="AX361" i="64"/>
  <c r="AP2030" i="64"/>
  <c r="AP2057" i="64"/>
  <c r="AP361" i="64"/>
  <c r="AH2030" i="64"/>
  <c r="AH2057" i="64"/>
  <c r="AH361" i="64"/>
  <c r="Z2030" i="64"/>
  <c r="Z2057" i="64"/>
  <c r="Z361" i="64"/>
  <c r="CE2027" i="64"/>
  <c r="CE2054" i="64"/>
  <c r="CE358" i="64"/>
  <c r="BW2027" i="64"/>
  <c r="BW2054" i="64"/>
  <c r="BW358" i="64"/>
  <c r="BO2027" i="64"/>
  <c r="BO2054" i="64"/>
  <c r="BO358" i="64"/>
  <c r="BG2027" i="64"/>
  <c r="BG2054" i="64"/>
  <c r="BG358" i="64"/>
  <c r="AY2027" i="64"/>
  <c r="AY2054" i="64"/>
  <c r="AY358" i="64"/>
  <c r="AQ2027" i="64"/>
  <c r="AQ2054" i="64"/>
  <c r="AQ358" i="64"/>
  <c r="AI2027" i="64"/>
  <c r="AI2054" i="64"/>
  <c r="AI358" i="64"/>
  <c r="AA2027" i="64"/>
  <c r="AA2054" i="64"/>
  <c r="AA358" i="64"/>
  <c r="S2027" i="64"/>
  <c r="S2054" i="64"/>
  <c r="S358" i="64"/>
  <c r="DG2031" i="64"/>
  <c r="DG2049" i="64" s="1"/>
  <c r="DG2058" i="64"/>
  <c r="DG362" i="64"/>
  <c r="CY2031" i="64"/>
  <c r="CY2049" i="64" s="1"/>
  <c r="CY2058" i="64"/>
  <c r="CY362" i="64"/>
  <c r="CQ2031" i="64"/>
  <c r="CQ2049" i="64" s="1"/>
  <c r="CQ2058" i="64"/>
  <c r="CQ362" i="64"/>
  <c r="DF2030" i="64"/>
  <c r="DF2048" i="64" s="1"/>
  <c r="DF2057" i="64"/>
  <c r="DF361" i="64"/>
  <c r="CX2030" i="64"/>
  <c r="CX2048" i="64" s="1"/>
  <c r="CX2057" i="64"/>
  <c r="CX361" i="64"/>
  <c r="CP2030" i="64"/>
  <c r="CP2048" i="64" s="1"/>
  <c r="CP2057" i="64"/>
  <c r="CP361" i="64"/>
  <c r="DE2027" i="64"/>
  <c r="DE2045" i="64" s="1"/>
  <c r="DE2054" i="64"/>
  <c r="DE358" i="64"/>
  <c r="CW2027" i="64"/>
  <c r="CW2045" i="64" s="1"/>
  <c r="CW2054" i="64"/>
  <c r="CW358" i="64"/>
  <c r="CO2027" i="64"/>
  <c r="CO2054" i="64"/>
  <c r="CO358" i="64"/>
  <c r="DD2026" i="64"/>
  <c r="DD2053" i="64"/>
  <c r="DD2065" i="64" s="1"/>
  <c r="DD357" i="64"/>
  <c r="CV2026" i="64"/>
  <c r="CV2053" i="64"/>
  <c r="CV2065" i="64" s="1"/>
  <c r="CV357" i="64"/>
  <c r="DJ1935" i="64"/>
  <c r="DJ1969" i="64"/>
  <c r="DJ2004" i="64"/>
  <c r="DJ2022" i="64" s="1"/>
  <c r="DB1935" i="64"/>
  <c r="DB2004" i="64"/>
  <c r="DB2022" i="64" s="1"/>
  <c r="DB1969" i="64"/>
  <c r="CT1935" i="64"/>
  <c r="CT1969" i="64"/>
  <c r="CT2004" i="64"/>
  <c r="CT2022" i="64" s="1"/>
  <c r="DI1934" i="64"/>
  <c r="DI2003" i="64"/>
  <c r="DI2021" i="64" s="1"/>
  <c r="DI1968" i="64"/>
  <c r="DA1934" i="64"/>
  <c r="DA2003" i="64"/>
  <c r="DA2021" i="64" s="1"/>
  <c r="DA1968" i="64"/>
  <c r="CS1934" i="64"/>
  <c r="CS2003" i="64"/>
  <c r="CS2021" i="64" s="1"/>
  <c r="CS1968" i="64"/>
  <c r="DH1931" i="64"/>
  <c r="DH2000" i="64"/>
  <c r="DH2018" i="64" s="1"/>
  <c r="DH1965" i="64"/>
  <c r="CZ1931" i="64"/>
  <c r="CZ2000" i="64"/>
  <c r="CZ2018" i="64" s="1"/>
  <c r="CZ1965" i="64"/>
  <c r="CR1931" i="64"/>
  <c r="CR2000" i="64"/>
  <c r="CR2018" i="64" s="1"/>
  <c r="CR1965" i="64"/>
  <c r="DG1930" i="64"/>
  <c r="DG1956" i="64" s="1"/>
  <c r="DG1999" i="64"/>
  <c r="DG1964" i="64"/>
  <c r="DG1990" i="64" s="1"/>
  <c r="CY1930" i="64"/>
  <c r="CY1956" i="64" s="1"/>
  <c r="CY1999" i="64"/>
  <c r="CY1964" i="64"/>
  <c r="CY1990" i="64" s="1"/>
  <c r="CQ1930" i="64"/>
  <c r="CQ1956" i="64" s="1"/>
  <c r="CQ1999" i="64"/>
  <c r="CQ1964" i="64"/>
  <c r="CQ1990" i="64" s="1"/>
  <c r="AZ1930" i="64"/>
  <c r="AZ1956" i="64" s="1"/>
  <c r="AZ1999" i="64"/>
  <c r="AZ1964" i="64"/>
  <c r="BP1935" i="64"/>
  <c r="BP1961" i="64" s="1"/>
  <c r="BP1969" i="64"/>
  <c r="BP1995" i="64" s="1"/>
  <c r="BP2004" i="64"/>
  <c r="CG1934" i="64"/>
  <c r="CG1960" i="64" s="1"/>
  <c r="CG1968" i="64"/>
  <c r="CG1994" i="64" s="1"/>
  <c r="CG2003" i="64"/>
  <c r="AK1934" i="64"/>
  <c r="AK1960" i="64" s="1"/>
  <c r="AK1968" i="64"/>
  <c r="AK1994" i="64" s="1"/>
  <c r="AK2003" i="64"/>
  <c r="BJ1931" i="64"/>
  <c r="BJ2000" i="64"/>
  <c r="BJ1965" i="64"/>
  <c r="BJ1991" i="64" s="1"/>
  <c r="CE1930" i="64"/>
  <c r="CE1956" i="64" s="1"/>
  <c r="CE1999" i="64"/>
  <c r="CE1964" i="64"/>
  <c r="BW1930" i="64"/>
  <c r="BW1956" i="64" s="1"/>
  <c r="BW1999" i="64"/>
  <c r="BW1964" i="64"/>
  <c r="BO1930" i="64"/>
  <c r="BO1956" i="64" s="1"/>
  <c r="BO1999" i="64"/>
  <c r="BO1964" i="64"/>
  <c r="BG1930" i="64"/>
  <c r="BG1956" i="64" s="1"/>
  <c r="BG1999" i="64"/>
  <c r="BG1964" i="64"/>
  <c r="AY1930" i="64"/>
  <c r="AY1956" i="64" s="1"/>
  <c r="AY1964" i="64"/>
  <c r="AY1999" i="64"/>
  <c r="AQ1930" i="64"/>
  <c r="AQ1956" i="64" s="1"/>
  <c r="AQ1999" i="64"/>
  <c r="AQ1964" i="64"/>
  <c r="AI1930" i="64"/>
  <c r="AI1956" i="64" s="1"/>
  <c r="AI1999" i="64"/>
  <c r="AI1964" i="64"/>
  <c r="AA1930" i="64"/>
  <c r="AA1956" i="64" s="1"/>
  <c r="AA1999" i="64"/>
  <c r="AA1964" i="64"/>
  <c r="S1930" i="64"/>
  <c r="S1956" i="64" s="1"/>
  <c r="S1999" i="64"/>
  <c r="S1964" i="64"/>
  <c r="CE1935" i="64"/>
  <c r="CE1961" i="64" s="1"/>
  <c r="CE1969" i="64"/>
  <c r="CE1995" i="64" s="1"/>
  <c r="CE2004" i="64"/>
  <c r="BW1935" i="64"/>
  <c r="BW1961" i="64" s="1"/>
  <c r="BW1969" i="64"/>
  <c r="BW1995" i="64" s="1"/>
  <c r="BW2004" i="64"/>
  <c r="BO1935" i="64"/>
  <c r="BO1961" i="64" s="1"/>
  <c r="BO1969" i="64"/>
  <c r="BO1995" i="64" s="1"/>
  <c r="BO2004" i="64"/>
  <c r="BG1935" i="64"/>
  <c r="BG1961" i="64" s="1"/>
  <c r="BG1969" i="64"/>
  <c r="BG1995" i="64" s="1"/>
  <c r="BG2004" i="64"/>
  <c r="AY1935" i="64"/>
  <c r="AY1961" i="64" s="1"/>
  <c r="AY1969" i="64"/>
  <c r="AY1995" i="64" s="1"/>
  <c r="AY2004" i="64"/>
  <c r="AQ1935" i="64"/>
  <c r="AQ1961" i="64" s="1"/>
  <c r="AQ1969" i="64"/>
  <c r="AQ1995" i="64" s="1"/>
  <c r="AQ2004" i="64"/>
  <c r="AI1935" i="64"/>
  <c r="AI1961" i="64" s="1"/>
  <c r="AI1969" i="64"/>
  <c r="AI1995" i="64" s="1"/>
  <c r="AI2004" i="64"/>
  <c r="AA1935" i="64"/>
  <c r="AA1961" i="64" s="1"/>
  <c r="AA1969" i="64"/>
  <c r="AA1995" i="64" s="1"/>
  <c r="AA2004" i="64"/>
  <c r="S1935" i="64"/>
  <c r="S1961" i="64" s="1"/>
  <c r="S1969" i="64"/>
  <c r="S1995" i="64" s="1"/>
  <c r="S2004" i="64"/>
  <c r="CF1934" i="64"/>
  <c r="CF1960" i="64" s="1"/>
  <c r="CF1968" i="64"/>
  <c r="CF1994" i="64" s="1"/>
  <c r="CF2003" i="64"/>
  <c r="BX1934" i="64"/>
  <c r="BX1960" i="64" s="1"/>
  <c r="BX1968" i="64"/>
  <c r="BX1994" i="64" s="1"/>
  <c r="BX2003" i="64"/>
  <c r="BP1934" i="64"/>
  <c r="BP1960" i="64" s="1"/>
  <c r="BP1968" i="64"/>
  <c r="BP1994" i="64" s="1"/>
  <c r="BP2003" i="64"/>
  <c r="BH1934" i="64"/>
  <c r="BH1960" i="64" s="1"/>
  <c r="BH1968" i="64"/>
  <c r="BH1994" i="64" s="1"/>
  <c r="BH2003" i="64"/>
  <c r="AZ1934" i="64"/>
  <c r="AZ1960" i="64" s="1"/>
  <c r="AZ1968" i="64"/>
  <c r="AZ1994" i="64" s="1"/>
  <c r="AZ2003" i="64"/>
  <c r="AR1934" i="64"/>
  <c r="AR1960" i="64" s="1"/>
  <c r="AR1968" i="64"/>
  <c r="AR1994" i="64" s="1"/>
  <c r="AR2003" i="64"/>
  <c r="AJ1934" i="64"/>
  <c r="AJ1960" i="64" s="1"/>
  <c r="AJ1968" i="64"/>
  <c r="AJ1994" i="64" s="1"/>
  <c r="AJ2003" i="64"/>
  <c r="AB1934" i="64"/>
  <c r="AB1960" i="64" s="1"/>
  <c r="AB1968" i="64"/>
  <c r="AB1994" i="64" s="1"/>
  <c r="AB2003" i="64"/>
  <c r="T1934" i="64"/>
  <c r="T1960" i="64" s="1"/>
  <c r="T1968" i="64"/>
  <c r="T1994" i="64" s="1"/>
  <c r="T2003" i="64"/>
  <c r="CG1931" i="64"/>
  <c r="CG2000" i="64"/>
  <c r="CG1965" i="64"/>
  <c r="CG1991" i="64" s="1"/>
  <c r="BY1931" i="64"/>
  <c r="BY2000" i="64"/>
  <c r="BY1965" i="64"/>
  <c r="BY1991" i="64" s="1"/>
  <c r="BQ1931" i="64"/>
  <c r="BQ2000" i="64"/>
  <c r="BQ1965" i="64"/>
  <c r="BQ1991" i="64" s="1"/>
  <c r="BI1931" i="64"/>
  <c r="BI2000" i="64"/>
  <c r="BI1965" i="64"/>
  <c r="BI1991" i="64" s="1"/>
  <c r="BA1931" i="64"/>
  <c r="BA2000" i="64"/>
  <c r="BA1965" i="64"/>
  <c r="BA1991" i="64" s="1"/>
  <c r="AS1931" i="64"/>
  <c r="AS2000" i="64"/>
  <c r="AS1965" i="64"/>
  <c r="AS1991" i="64" s="1"/>
  <c r="AK1931" i="64"/>
  <c r="AK2000" i="64"/>
  <c r="AK1965" i="64"/>
  <c r="AK1991" i="64" s="1"/>
  <c r="AC1931" i="64"/>
  <c r="AC2000" i="64"/>
  <c r="AC1965" i="64"/>
  <c r="AC1991" i="64" s="1"/>
  <c r="U1931" i="64"/>
  <c r="U2000" i="64"/>
  <c r="U1965" i="64"/>
  <c r="U1991" i="64" s="1"/>
  <c r="DI1935" i="64"/>
  <c r="DI2004" i="64"/>
  <c r="DI2022" i="64" s="1"/>
  <c r="DI1969" i="64"/>
  <c r="DA1935" i="64"/>
  <c r="DA2004" i="64"/>
  <c r="DA2022" i="64" s="1"/>
  <c r="DA1969" i="64"/>
  <c r="CS1935" i="64"/>
  <c r="CS2004" i="64"/>
  <c r="CS2022" i="64" s="1"/>
  <c r="CS1969" i="64"/>
  <c r="DH1934" i="64"/>
  <c r="DH2003" i="64"/>
  <c r="DH2021" i="64" s="1"/>
  <c r="DH1968" i="64"/>
  <c r="CZ1934" i="64"/>
  <c r="CZ2003" i="64"/>
  <c r="CZ2021" i="64" s="1"/>
  <c r="CZ1968" i="64"/>
  <c r="CR1934" i="64"/>
  <c r="CR2003" i="64"/>
  <c r="CR2021" i="64" s="1"/>
  <c r="CR1968" i="64"/>
  <c r="DG1931" i="64"/>
  <c r="DG1965" i="64"/>
  <c r="DG2000" i="64"/>
  <c r="DG2018" i="64" s="1"/>
  <c r="CY1931" i="64"/>
  <c r="CY1965" i="64"/>
  <c r="CY2000" i="64"/>
  <c r="CY2018" i="64" s="1"/>
  <c r="CQ1931" i="64"/>
  <c r="CQ2000" i="64"/>
  <c r="CQ2018" i="64" s="1"/>
  <c r="CQ1965" i="64"/>
  <c r="DF1930" i="64"/>
  <c r="DF1956" i="64" s="1"/>
  <c r="DF1999" i="64"/>
  <c r="DF1964" i="64"/>
  <c r="DF1990" i="64" s="1"/>
  <c r="CX1930" i="64"/>
  <c r="CX1956" i="64" s="1"/>
  <c r="CX1999" i="64"/>
  <c r="CX1964" i="64"/>
  <c r="CX1990" i="64" s="1"/>
  <c r="CP1930" i="64"/>
  <c r="CP1956" i="64" s="1"/>
  <c r="CP1999" i="64"/>
  <c r="CP1964" i="64"/>
  <c r="CP1990" i="64" s="1"/>
  <c r="AJ1930" i="64"/>
  <c r="AJ1956" i="64" s="1"/>
  <c r="AJ1999" i="64"/>
  <c r="AJ1964" i="64"/>
  <c r="AR1935" i="64"/>
  <c r="AR1961" i="64" s="1"/>
  <c r="AR1969" i="64"/>
  <c r="AR1995" i="64" s="1"/>
  <c r="AR2004" i="64"/>
  <c r="AS1934" i="64"/>
  <c r="AS1960" i="64" s="1"/>
  <c r="AS1968" i="64"/>
  <c r="AS1994" i="64" s="1"/>
  <c r="AS2003" i="64"/>
  <c r="AL1931" i="64"/>
  <c r="AL2000" i="64"/>
  <c r="AL1965" i="64"/>
  <c r="AL1991" i="64" s="1"/>
  <c r="AX1930" i="64"/>
  <c r="AX1956" i="64" s="1"/>
  <c r="AX1999" i="64"/>
  <c r="AX1964" i="64"/>
  <c r="CL1935" i="64"/>
  <c r="CL1961" i="64" s="1"/>
  <c r="CL1969" i="64"/>
  <c r="CL1995" i="64" s="1"/>
  <c r="CL2004" i="64"/>
  <c r="BF1935" i="64"/>
  <c r="BF1961" i="64" s="1"/>
  <c r="BF1969" i="64"/>
  <c r="BF1995" i="64" s="1"/>
  <c r="BF2004" i="64"/>
  <c r="AH1935" i="64"/>
  <c r="AH1961" i="64" s="1"/>
  <c r="AH1969" i="64"/>
  <c r="AH1995" i="64" s="1"/>
  <c r="AH2004" i="64"/>
  <c r="CE1934" i="64"/>
  <c r="CE1960" i="64" s="1"/>
  <c r="CE1968" i="64"/>
  <c r="CE1994" i="64" s="1"/>
  <c r="CE2003" i="64"/>
  <c r="BG1934" i="64"/>
  <c r="BG1960" i="64" s="1"/>
  <c r="BG1968" i="64"/>
  <c r="BG1994" i="64" s="1"/>
  <c r="BG2003" i="64"/>
  <c r="AQ1934" i="64"/>
  <c r="AQ1960" i="64" s="1"/>
  <c r="AQ1968" i="64"/>
  <c r="AQ1994" i="64" s="1"/>
  <c r="AQ2003" i="64"/>
  <c r="S1934" i="64"/>
  <c r="S1960" i="64" s="1"/>
  <c r="S1968" i="64"/>
  <c r="S1994" i="64" s="1"/>
  <c r="S2003" i="64"/>
  <c r="BX1931" i="64"/>
  <c r="BX2000" i="64"/>
  <c r="BX1965" i="64"/>
  <c r="BX1991" i="64" s="1"/>
  <c r="BH1931" i="64"/>
  <c r="BH2000" i="64"/>
  <c r="BH1965" i="64"/>
  <c r="BH1991" i="64" s="1"/>
  <c r="AJ1931" i="64"/>
  <c r="AJ2000" i="64"/>
  <c r="AJ1965" i="64"/>
  <c r="AJ1991" i="64" s="1"/>
  <c r="DH1935" i="64"/>
  <c r="DH2004" i="64"/>
  <c r="DH2022" i="64" s="1"/>
  <c r="DH1969" i="64"/>
  <c r="CZ1935" i="64"/>
  <c r="CZ2004" i="64"/>
  <c r="CZ2022" i="64" s="1"/>
  <c r="CZ1969" i="64"/>
  <c r="CR1935" i="64"/>
  <c r="CR2004" i="64"/>
  <c r="CR2022" i="64" s="1"/>
  <c r="CR1969" i="64"/>
  <c r="DG1934" i="64"/>
  <c r="DG1968" i="64"/>
  <c r="DG2003" i="64"/>
  <c r="DG2021" i="64" s="1"/>
  <c r="CY1934" i="64"/>
  <c r="CY1968" i="64"/>
  <c r="CY2003" i="64"/>
  <c r="CY2021" i="64" s="1"/>
  <c r="CQ1934" i="64"/>
  <c r="CQ1968" i="64"/>
  <c r="CQ2003" i="64"/>
  <c r="CQ2021" i="64" s="1"/>
  <c r="DF1931" i="64"/>
  <c r="DF2000" i="64"/>
  <c r="DF2018" i="64" s="1"/>
  <c r="DF1965" i="64"/>
  <c r="CX1931" i="64"/>
  <c r="CX2000" i="64"/>
  <c r="CX2018" i="64" s="1"/>
  <c r="CX1965" i="64"/>
  <c r="CP1931" i="64"/>
  <c r="CP2000" i="64"/>
  <c r="CP2018" i="64" s="1"/>
  <c r="CP1965" i="64"/>
  <c r="DE1930" i="64"/>
  <c r="DE1956" i="64" s="1"/>
  <c r="DE1999" i="64"/>
  <c r="DE1964" i="64"/>
  <c r="DE1990" i="64" s="1"/>
  <c r="CW1930" i="64"/>
  <c r="CW1956" i="64" s="1"/>
  <c r="CW1999" i="64"/>
  <c r="CW1964" i="64"/>
  <c r="CW1990" i="64" s="1"/>
  <c r="CO1930" i="64"/>
  <c r="CO1956" i="64" s="1"/>
  <c r="CO1999" i="64"/>
  <c r="CO1964" i="64"/>
  <c r="CO1990" i="64" s="1"/>
  <c r="AR1930" i="64"/>
  <c r="AR1956" i="64" s="1"/>
  <c r="AR1999" i="64"/>
  <c r="AR1964" i="64"/>
  <c r="BH1935" i="64"/>
  <c r="BH1961" i="64" s="1"/>
  <c r="BH1969" i="64"/>
  <c r="BH1995" i="64" s="1"/>
  <c r="BH2004" i="64"/>
  <c r="BY1934" i="64"/>
  <c r="BY1960" i="64" s="1"/>
  <c r="BY1968" i="64"/>
  <c r="BY1994" i="64" s="1"/>
  <c r="BY2003" i="64"/>
  <c r="AC1934" i="64"/>
  <c r="AC1960" i="64" s="1"/>
  <c r="AC1968" i="64"/>
  <c r="AC1994" i="64" s="1"/>
  <c r="AC2003" i="64"/>
  <c r="BB1931" i="64"/>
  <c r="BB2000" i="64"/>
  <c r="BB1965" i="64"/>
  <c r="BB1991" i="64" s="1"/>
  <c r="CL1930" i="64"/>
  <c r="CL1956" i="64" s="1"/>
  <c r="CL1999" i="64"/>
  <c r="CL1964" i="64"/>
  <c r="AP1930" i="64"/>
  <c r="AP1956" i="64" s="1"/>
  <c r="AP1999" i="64"/>
  <c r="AP1964" i="64"/>
  <c r="CD1935" i="64"/>
  <c r="CD1961" i="64" s="1"/>
  <c r="CD1969" i="64"/>
  <c r="CD1995" i="64" s="1"/>
  <c r="CD2004" i="64"/>
  <c r="BN1935" i="64"/>
  <c r="BN1961" i="64" s="1"/>
  <c r="BN1969" i="64"/>
  <c r="BN1995" i="64" s="1"/>
  <c r="BN2004" i="64"/>
  <c r="AP1935" i="64"/>
  <c r="AP1961" i="64" s="1"/>
  <c r="AP1969" i="64"/>
  <c r="AP1995" i="64" s="1"/>
  <c r="AP2004" i="64"/>
  <c r="Z1935" i="64"/>
  <c r="Z1961" i="64" s="1"/>
  <c r="Z1969" i="64"/>
  <c r="Z1995" i="64" s="1"/>
  <c r="Z2004" i="64"/>
  <c r="BO1934" i="64"/>
  <c r="BO1960" i="64" s="1"/>
  <c r="BO1968" i="64"/>
  <c r="BO1994" i="64" s="1"/>
  <c r="BO2003" i="64"/>
  <c r="AY1934" i="64"/>
  <c r="AY1960" i="64" s="1"/>
  <c r="AY1968" i="64"/>
  <c r="AY1994" i="64" s="1"/>
  <c r="AY2003" i="64"/>
  <c r="AI1934" i="64"/>
  <c r="AI1960" i="64" s="1"/>
  <c r="AI1968" i="64"/>
  <c r="AI1994" i="64" s="1"/>
  <c r="AI2003" i="64"/>
  <c r="AA1934" i="64"/>
  <c r="AA1960" i="64" s="1"/>
  <c r="AA1968" i="64"/>
  <c r="AA1994" i="64" s="1"/>
  <c r="AA2003" i="64"/>
  <c r="CF1931" i="64"/>
  <c r="CF2000" i="64"/>
  <c r="CF1965" i="64"/>
  <c r="CF1991" i="64" s="1"/>
  <c r="BP1931" i="64"/>
  <c r="BP2000" i="64"/>
  <c r="BP1965" i="64"/>
  <c r="BP1991" i="64" s="1"/>
  <c r="AZ1931" i="64"/>
  <c r="AZ2000" i="64"/>
  <c r="AZ1965" i="64"/>
  <c r="AZ1991" i="64" s="1"/>
  <c r="AR1931" i="64"/>
  <c r="AR2000" i="64"/>
  <c r="AR1965" i="64"/>
  <c r="AR1991" i="64" s="1"/>
  <c r="AB1931" i="64"/>
  <c r="AB2000" i="64"/>
  <c r="AB1965" i="64"/>
  <c r="AB1991" i="64" s="1"/>
  <c r="T1931" i="64"/>
  <c r="T2000" i="64"/>
  <c r="T1965" i="64"/>
  <c r="T1991" i="64" s="1"/>
  <c r="BU1930" i="64"/>
  <c r="BU1956" i="64" s="1"/>
  <c r="BU1999" i="64"/>
  <c r="BU1964" i="64"/>
  <c r="AG1930" i="64"/>
  <c r="AG1956" i="64" s="1"/>
  <c r="AG1999" i="64"/>
  <c r="AG1964" i="64"/>
  <c r="BM1935" i="64"/>
  <c r="BM1961" i="64" s="1"/>
  <c r="BM2004" i="64"/>
  <c r="BM1969" i="64"/>
  <c r="BM1995" i="64" s="1"/>
  <c r="Y1935" i="64"/>
  <c r="Y1961" i="64" s="1"/>
  <c r="Y2004" i="64"/>
  <c r="Y1969" i="64"/>
  <c r="Y1995" i="64" s="1"/>
  <c r="BF1934" i="64"/>
  <c r="BF1960" i="64" s="1"/>
  <c r="BF1968" i="64"/>
  <c r="BF1994" i="64" s="1"/>
  <c r="BF2003" i="64"/>
  <c r="AY1931" i="64"/>
  <c r="AY2000" i="64"/>
  <c r="AY1965" i="64"/>
  <c r="AY1991" i="64" s="1"/>
  <c r="S1931" i="64"/>
  <c r="S1965" i="64"/>
  <c r="S1991" i="64" s="1"/>
  <c r="S2000" i="64"/>
  <c r="DG1935" i="64"/>
  <c r="DG1969" i="64"/>
  <c r="DG2004" i="64"/>
  <c r="DG2022" i="64" s="1"/>
  <c r="CY1935" i="64"/>
  <c r="CY1969" i="64"/>
  <c r="CY2004" i="64"/>
  <c r="CY2022" i="64" s="1"/>
  <c r="CQ1935" i="64"/>
  <c r="CQ1969" i="64"/>
  <c r="CQ2004" i="64"/>
  <c r="CQ2022" i="64" s="1"/>
  <c r="DF1934" i="64"/>
  <c r="DF1968" i="64"/>
  <c r="DF2003" i="64"/>
  <c r="DF2021" i="64" s="1"/>
  <c r="CX1934" i="64"/>
  <c r="CX1968" i="64"/>
  <c r="CX2003" i="64"/>
  <c r="CX2021" i="64" s="1"/>
  <c r="CP1934" i="64"/>
  <c r="CP1968" i="64"/>
  <c r="CP2003" i="64"/>
  <c r="CP2021" i="64" s="1"/>
  <c r="DE1931" i="64"/>
  <c r="DE1965" i="64"/>
  <c r="DE2000" i="64"/>
  <c r="DE2018" i="64" s="1"/>
  <c r="CW1931" i="64"/>
  <c r="CW1965" i="64"/>
  <c r="CW2000" i="64"/>
  <c r="CW2018" i="64" s="1"/>
  <c r="CO1931" i="64"/>
  <c r="CO1965" i="64"/>
  <c r="CO2000" i="64"/>
  <c r="CO2018" i="64" s="1"/>
  <c r="DD1930" i="64"/>
  <c r="DD1956" i="64" s="1"/>
  <c r="DD1964" i="64"/>
  <c r="DD1990" i="64" s="1"/>
  <c r="DD1999" i="64"/>
  <c r="CV1930" i="64"/>
  <c r="CV1956" i="64" s="1"/>
  <c r="CV1999" i="64"/>
  <c r="CV1964" i="64"/>
  <c r="CV1990" i="64" s="1"/>
  <c r="BH1930" i="64"/>
  <c r="BH1956" i="64" s="1"/>
  <c r="BH1999" i="64"/>
  <c r="BH1964" i="64"/>
  <c r="BX1935" i="64"/>
  <c r="BX1961" i="64" s="1"/>
  <c r="BX1969" i="64"/>
  <c r="BX1995" i="64" s="1"/>
  <c r="BX2004" i="64"/>
  <c r="T1935" i="64"/>
  <c r="T1961" i="64" s="1"/>
  <c r="T1969" i="64"/>
  <c r="T1995" i="64" s="1"/>
  <c r="T2004" i="64"/>
  <c r="CH1931" i="64"/>
  <c r="CH2000" i="64"/>
  <c r="CH1965" i="64"/>
  <c r="CH1991" i="64" s="1"/>
  <c r="BF1930" i="64"/>
  <c r="BF1956" i="64" s="1"/>
  <c r="BF1999" i="64"/>
  <c r="BF1964" i="64"/>
  <c r="BM1930" i="64"/>
  <c r="BM1956" i="64" s="1"/>
  <c r="BM1999" i="64"/>
  <c r="BM1964" i="64"/>
  <c r="Y1930" i="64"/>
  <c r="Y1956" i="64" s="1"/>
  <c r="Y1999" i="64"/>
  <c r="Y1964" i="64"/>
  <c r="BE1935" i="64"/>
  <c r="BE1961" i="64" s="1"/>
  <c r="BE2004" i="64"/>
  <c r="BE1969" i="64"/>
  <c r="BE1995" i="64" s="1"/>
  <c r="CD1934" i="64"/>
  <c r="CD1960" i="64" s="1"/>
  <c r="CD1968" i="64"/>
  <c r="CD1994" i="64" s="1"/>
  <c r="CD2003" i="64"/>
  <c r="AH1934" i="64"/>
  <c r="AH1960" i="64" s="1"/>
  <c r="AH1968" i="64"/>
  <c r="AH1994" i="64" s="1"/>
  <c r="AH2003" i="64"/>
  <c r="BO1931" i="64"/>
  <c r="BO2000" i="64"/>
  <c r="BO1965" i="64"/>
  <c r="BO1991" i="64" s="1"/>
  <c r="AA1931" i="64"/>
  <c r="AA2000" i="64"/>
  <c r="AA1965" i="64"/>
  <c r="AA1991" i="64" s="1"/>
  <c r="CJ1930" i="64"/>
  <c r="CJ1956" i="64" s="1"/>
  <c r="CJ1964" i="64"/>
  <c r="CJ1999" i="64"/>
  <c r="CB1930" i="64"/>
  <c r="CB1956" i="64" s="1"/>
  <c r="CB1964" i="64"/>
  <c r="CB1999" i="64"/>
  <c r="BT1930" i="64"/>
  <c r="BT1956" i="64" s="1"/>
  <c r="BT1999" i="64"/>
  <c r="BT1964" i="64"/>
  <c r="BL1930" i="64"/>
  <c r="BL1956" i="64" s="1"/>
  <c r="BL1964" i="64"/>
  <c r="BL1999" i="64"/>
  <c r="BD1930" i="64"/>
  <c r="BD1956" i="64" s="1"/>
  <c r="BD1964" i="64"/>
  <c r="BD1999" i="64"/>
  <c r="AV1930" i="64"/>
  <c r="AV1956" i="64" s="1"/>
  <c r="AV1999" i="64"/>
  <c r="AV1964" i="64"/>
  <c r="AN1930" i="64"/>
  <c r="AN1956" i="64" s="1"/>
  <c r="AN1964" i="64"/>
  <c r="AN1999" i="64"/>
  <c r="AF1930" i="64"/>
  <c r="AF1956" i="64" s="1"/>
  <c r="AF1964" i="64"/>
  <c r="AF1999" i="64"/>
  <c r="X1930" i="64"/>
  <c r="X1956" i="64" s="1"/>
  <c r="X1964" i="64"/>
  <c r="X1999" i="64"/>
  <c r="CJ1935" i="64"/>
  <c r="CJ1961" i="64" s="1"/>
  <c r="CJ1969" i="64"/>
  <c r="CJ1995" i="64" s="1"/>
  <c r="CJ2004" i="64"/>
  <c r="CB1935" i="64"/>
  <c r="CB1961" i="64" s="1"/>
  <c r="CB2004" i="64"/>
  <c r="CB1969" i="64"/>
  <c r="CB1995" i="64" s="1"/>
  <c r="BT1935" i="64"/>
  <c r="BT1961" i="64" s="1"/>
  <c r="BT1969" i="64"/>
  <c r="BT1995" i="64" s="1"/>
  <c r="BT2004" i="64"/>
  <c r="BL1935" i="64"/>
  <c r="BL1961" i="64" s="1"/>
  <c r="BL1969" i="64"/>
  <c r="BL1995" i="64" s="1"/>
  <c r="BL2004" i="64"/>
  <c r="BD1935" i="64"/>
  <c r="BD1961" i="64" s="1"/>
  <c r="BD2004" i="64"/>
  <c r="BD1969" i="64"/>
  <c r="BD1995" i="64" s="1"/>
  <c r="AV1935" i="64"/>
  <c r="AV1961" i="64" s="1"/>
  <c r="AV1969" i="64"/>
  <c r="AV1995" i="64" s="1"/>
  <c r="AV2004" i="64"/>
  <c r="AN1935" i="64"/>
  <c r="AN1961" i="64" s="1"/>
  <c r="AN2004" i="64"/>
  <c r="AN1969" i="64"/>
  <c r="AN1995" i="64" s="1"/>
  <c r="AF1935" i="64"/>
  <c r="AF1961" i="64" s="1"/>
  <c r="AF1969" i="64"/>
  <c r="AF1995" i="64" s="1"/>
  <c r="AF2004" i="64"/>
  <c r="X1935" i="64"/>
  <c r="X1961" i="64" s="1"/>
  <c r="X1969" i="64"/>
  <c r="X1995" i="64" s="1"/>
  <c r="X2004" i="64"/>
  <c r="CK1934" i="64"/>
  <c r="CK1960" i="64" s="1"/>
  <c r="CK2003" i="64"/>
  <c r="CK1968" i="64"/>
  <c r="CK1994" i="64" s="1"/>
  <c r="CC1934" i="64"/>
  <c r="CC1960" i="64" s="1"/>
  <c r="CC2003" i="64"/>
  <c r="CC1968" i="64"/>
  <c r="CC1994" i="64" s="1"/>
  <c r="BU1934" i="64"/>
  <c r="BU1960" i="64" s="1"/>
  <c r="BU2003" i="64"/>
  <c r="BU1968" i="64"/>
  <c r="BU1994" i="64" s="1"/>
  <c r="BM1934" i="64"/>
  <c r="BM1960" i="64" s="1"/>
  <c r="BM2003" i="64"/>
  <c r="BM1968" i="64"/>
  <c r="BM1994" i="64" s="1"/>
  <c r="BE1934" i="64"/>
  <c r="BE1960" i="64" s="1"/>
  <c r="BE2003" i="64"/>
  <c r="BE1968" i="64"/>
  <c r="BE1994" i="64" s="1"/>
  <c r="AW1934" i="64"/>
  <c r="AW1960" i="64" s="1"/>
  <c r="AW2003" i="64"/>
  <c r="AW1968" i="64"/>
  <c r="AW1994" i="64" s="1"/>
  <c r="AO1934" i="64"/>
  <c r="AO1960" i="64" s="1"/>
  <c r="AO2003" i="64"/>
  <c r="AO1968" i="64"/>
  <c r="AO1994" i="64" s="1"/>
  <c r="AG1934" i="64"/>
  <c r="AG1960" i="64" s="1"/>
  <c r="AG2003" i="64"/>
  <c r="AG1968" i="64"/>
  <c r="AG1994" i="64" s="1"/>
  <c r="Y1934" i="64"/>
  <c r="Y1960" i="64" s="1"/>
  <c r="Y2003" i="64"/>
  <c r="Y1968" i="64"/>
  <c r="Y1994" i="64" s="1"/>
  <c r="CL1931" i="64"/>
  <c r="CL1965" i="64"/>
  <c r="CL1991" i="64" s="1"/>
  <c r="CL2000" i="64"/>
  <c r="CD1931" i="64"/>
  <c r="CD2000" i="64"/>
  <c r="CD1965" i="64"/>
  <c r="CD1991" i="64" s="1"/>
  <c r="BV1931" i="64"/>
  <c r="BV1965" i="64"/>
  <c r="BV1991" i="64" s="1"/>
  <c r="BV2000" i="64"/>
  <c r="BN1931" i="64"/>
  <c r="BN2000" i="64"/>
  <c r="BN1965" i="64"/>
  <c r="BN1991" i="64" s="1"/>
  <c r="BF1931" i="64"/>
  <c r="BF2000" i="64"/>
  <c r="BF1965" i="64"/>
  <c r="BF1991" i="64" s="1"/>
  <c r="AX1931" i="64"/>
  <c r="AX1965" i="64"/>
  <c r="AX1991" i="64" s="1"/>
  <c r="AX2000" i="64"/>
  <c r="AP1931" i="64"/>
  <c r="AP2000" i="64"/>
  <c r="AP1965" i="64"/>
  <c r="AP1991" i="64" s="1"/>
  <c r="AH1931" i="64"/>
  <c r="AH2000" i="64"/>
  <c r="AH1965" i="64"/>
  <c r="AH1991" i="64" s="1"/>
  <c r="Z1931" i="64"/>
  <c r="Z1965" i="64"/>
  <c r="Z1991" i="64" s="1"/>
  <c r="Z2000" i="64"/>
  <c r="DF1935" i="64"/>
  <c r="DF1969" i="64"/>
  <c r="DF2004" i="64"/>
  <c r="DF2022" i="64" s="1"/>
  <c r="CX1935" i="64"/>
  <c r="CX1969" i="64"/>
  <c r="CX2004" i="64"/>
  <c r="CX2022" i="64" s="1"/>
  <c r="CP1935" i="64"/>
  <c r="CP1969" i="64"/>
  <c r="CP2004" i="64"/>
  <c r="CP2022" i="64" s="1"/>
  <c r="DE1934" i="64"/>
  <c r="DE1968" i="64"/>
  <c r="DE2003" i="64"/>
  <c r="DE2021" i="64" s="1"/>
  <c r="CW1934" i="64"/>
  <c r="CW1968" i="64"/>
  <c r="CW2003" i="64"/>
  <c r="CW2021" i="64" s="1"/>
  <c r="CO1934" i="64"/>
  <c r="CO1968" i="64"/>
  <c r="CO2003" i="64"/>
  <c r="CO2021" i="64" s="1"/>
  <c r="DD1931" i="64"/>
  <c r="DD1965" i="64"/>
  <c r="DD2000" i="64"/>
  <c r="DD2018" i="64" s="1"/>
  <c r="CV1931" i="64"/>
  <c r="CV1965" i="64"/>
  <c r="CV2000" i="64"/>
  <c r="CV2018" i="64" s="1"/>
  <c r="DK1930" i="64"/>
  <c r="DK1956" i="64" s="1"/>
  <c r="DK1999" i="64"/>
  <c r="DK1964" i="64"/>
  <c r="DK1990" i="64" s="1"/>
  <c r="DC1930" i="64"/>
  <c r="DC1956" i="64" s="1"/>
  <c r="DC1999" i="64"/>
  <c r="DC1964" i="64"/>
  <c r="DC1990" i="64" s="1"/>
  <c r="CU1930" i="64"/>
  <c r="CU1956" i="64" s="1"/>
  <c r="CU1999" i="64"/>
  <c r="CU1964" i="64"/>
  <c r="CU1990" i="64" s="1"/>
  <c r="BX1930" i="64"/>
  <c r="BX1956" i="64" s="1"/>
  <c r="BX1999" i="64"/>
  <c r="BX1964" i="64"/>
  <c r="T1930" i="64"/>
  <c r="T1956" i="64" s="1"/>
  <c r="T1999" i="64"/>
  <c r="T1964" i="64"/>
  <c r="AJ1935" i="64"/>
  <c r="AJ1961" i="64" s="1"/>
  <c r="AJ1969" i="64"/>
  <c r="AJ1995" i="64" s="1"/>
  <c r="AJ2004" i="64"/>
  <c r="BI1934" i="64"/>
  <c r="BI1960" i="64" s="1"/>
  <c r="BI1968" i="64"/>
  <c r="BI1994" i="64" s="1"/>
  <c r="BI2003" i="64"/>
  <c r="BZ1931" i="64"/>
  <c r="BZ2000" i="64"/>
  <c r="BZ1965" i="64"/>
  <c r="BZ1991" i="64" s="1"/>
  <c r="AD1931" i="64"/>
  <c r="AD2000" i="64"/>
  <c r="AD1965" i="64"/>
  <c r="AD1991" i="64" s="1"/>
  <c r="BV1930" i="64"/>
  <c r="BV1956" i="64" s="1"/>
  <c r="BV1964" i="64"/>
  <c r="BV1999" i="64"/>
  <c r="AH1930" i="64"/>
  <c r="AH1956" i="64" s="1"/>
  <c r="AH1964" i="64"/>
  <c r="AH1999" i="64"/>
  <c r="AX1935" i="64"/>
  <c r="AX1961" i="64" s="1"/>
  <c r="AX1969" i="64"/>
  <c r="AX1995" i="64" s="1"/>
  <c r="AX2004" i="64"/>
  <c r="BE1930" i="64"/>
  <c r="BE1956" i="64" s="1"/>
  <c r="BE1999" i="64"/>
  <c r="BE1964" i="64"/>
  <c r="CK1935" i="64"/>
  <c r="CK1961" i="64" s="1"/>
  <c r="CK2004" i="64"/>
  <c r="CK1969" i="64"/>
  <c r="CK1995" i="64" s="1"/>
  <c r="AW1935" i="64"/>
  <c r="AW1961" i="64" s="1"/>
  <c r="AW2004" i="64"/>
  <c r="AW1969" i="64"/>
  <c r="AW1995" i="64" s="1"/>
  <c r="CL1934" i="64"/>
  <c r="CL1960" i="64" s="1"/>
  <c r="CL1968" i="64"/>
  <c r="CL1994" i="64" s="1"/>
  <c r="CL2003" i="64"/>
  <c r="AX1934" i="64"/>
  <c r="AX1960" i="64" s="1"/>
  <c r="AX1968" i="64"/>
  <c r="AX1994" i="64" s="1"/>
  <c r="AX2003" i="64"/>
  <c r="CE1931" i="64"/>
  <c r="CE1965" i="64"/>
  <c r="CE1991" i="64" s="1"/>
  <c r="CE2000" i="64"/>
  <c r="AI1931" i="64"/>
  <c r="AI2000" i="64"/>
  <c r="AI1965" i="64"/>
  <c r="AI1991" i="64" s="1"/>
  <c r="CI1930" i="64"/>
  <c r="CI1956" i="64" s="1"/>
  <c r="CI1999" i="64"/>
  <c r="CI1964" i="64"/>
  <c r="CA1930" i="64"/>
  <c r="CA1956" i="64" s="1"/>
  <c r="CA1999" i="64"/>
  <c r="CA1964" i="64"/>
  <c r="BS1930" i="64"/>
  <c r="BS1956" i="64" s="1"/>
  <c r="BS1999" i="64"/>
  <c r="BS1964" i="64"/>
  <c r="BK1930" i="64"/>
  <c r="BK1956" i="64" s="1"/>
  <c r="BK1999" i="64"/>
  <c r="BK1964" i="64"/>
  <c r="BC1930" i="64"/>
  <c r="BC1956" i="64" s="1"/>
  <c r="BC1999" i="64"/>
  <c r="BC1964" i="64"/>
  <c r="AU1930" i="64"/>
  <c r="AU1956" i="64" s="1"/>
  <c r="AU1999" i="64"/>
  <c r="AU1964" i="64"/>
  <c r="AM1930" i="64"/>
  <c r="AM1956" i="64" s="1"/>
  <c r="AM1999" i="64"/>
  <c r="AM1964" i="64"/>
  <c r="AE1930" i="64"/>
  <c r="AE1956" i="64" s="1"/>
  <c r="AE1999" i="64"/>
  <c r="AE1964" i="64"/>
  <c r="W1930" i="64"/>
  <c r="W1956" i="64" s="1"/>
  <c r="W1999" i="64"/>
  <c r="W1964" i="64"/>
  <c r="CI1935" i="64"/>
  <c r="CI1961" i="64" s="1"/>
  <c r="CI2004" i="64"/>
  <c r="CI1969" i="64"/>
  <c r="CI1995" i="64" s="1"/>
  <c r="CA1935" i="64"/>
  <c r="CA1961" i="64" s="1"/>
  <c r="CA2004" i="64"/>
  <c r="CA1969" i="64"/>
  <c r="CA1995" i="64" s="1"/>
  <c r="BS1935" i="64"/>
  <c r="BS1961" i="64" s="1"/>
  <c r="BS2004" i="64"/>
  <c r="BS1969" i="64"/>
  <c r="BS1995" i="64" s="1"/>
  <c r="BK1935" i="64"/>
  <c r="BK1961" i="64" s="1"/>
  <c r="BK2004" i="64"/>
  <c r="BK1969" i="64"/>
  <c r="BK1995" i="64" s="1"/>
  <c r="BC1935" i="64"/>
  <c r="BC1961" i="64" s="1"/>
  <c r="BC2004" i="64"/>
  <c r="BC1969" i="64"/>
  <c r="BC1995" i="64" s="1"/>
  <c r="AU1935" i="64"/>
  <c r="AU1961" i="64" s="1"/>
  <c r="AU2004" i="64"/>
  <c r="AU1969" i="64"/>
  <c r="AU1995" i="64" s="1"/>
  <c r="AM1935" i="64"/>
  <c r="AM1961" i="64" s="1"/>
  <c r="AM2004" i="64"/>
  <c r="AM1969" i="64"/>
  <c r="AM1995" i="64" s="1"/>
  <c r="AE1935" i="64"/>
  <c r="AE1961" i="64" s="1"/>
  <c r="AE2004" i="64"/>
  <c r="AE1969" i="64"/>
  <c r="AE1995" i="64" s="1"/>
  <c r="W1935" i="64"/>
  <c r="W1961" i="64" s="1"/>
  <c r="W2004" i="64"/>
  <c r="W1969" i="64"/>
  <c r="W1995" i="64" s="1"/>
  <c r="CJ1934" i="64"/>
  <c r="CJ1960" i="64" s="1"/>
  <c r="CJ1968" i="64"/>
  <c r="CJ1994" i="64" s="1"/>
  <c r="CJ2003" i="64"/>
  <c r="CB1934" i="64"/>
  <c r="CB1960" i="64" s="1"/>
  <c r="CB1968" i="64"/>
  <c r="CB1994" i="64" s="1"/>
  <c r="CB2003" i="64"/>
  <c r="BT1934" i="64"/>
  <c r="BT1960" i="64" s="1"/>
  <c r="BT2003" i="64"/>
  <c r="BT1968" i="64"/>
  <c r="BT1994" i="64" s="1"/>
  <c r="BL1934" i="64"/>
  <c r="BL1960" i="64" s="1"/>
  <c r="BL1968" i="64"/>
  <c r="BL1994" i="64" s="1"/>
  <c r="BL2003" i="64"/>
  <c r="BD1934" i="64"/>
  <c r="BD1960" i="64" s="1"/>
  <c r="BD1968" i="64"/>
  <c r="BD1994" i="64" s="1"/>
  <c r="BD2003" i="64"/>
  <c r="AV1934" i="64"/>
  <c r="AV1960" i="64" s="1"/>
  <c r="AV2003" i="64"/>
  <c r="AV1968" i="64"/>
  <c r="AV1994" i="64" s="1"/>
  <c r="AN1934" i="64"/>
  <c r="AN1960" i="64" s="1"/>
  <c r="AN1968" i="64"/>
  <c r="AN1994" i="64" s="1"/>
  <c r="AN2003" i="64"/>
  <c r="AF1934" i="64"/>
  <c r="AF1960" i="64" s="1"/>
  <c r="AF1968" i="64"/>
  <c r="AF1994" i="64" s="1"/>
  <c r="AF2003" i="64"/>
  <c r="X1934" i="64"/>
  <c r="X1960" i="64" s="1"/>
  <c r="X2003" i="64"/>
  <c r="X1968" i="64"/>
  <c r="X1994" i="64" s="1"/>
  <c r="CK1931" i="64"/>
  <c r="CK2000" i="64"/>
  <c r="CK1965" i="64"/>
  <c r="CK1991" i="64" s="1"/>
  <c r="CC1931" i="64"/>
  <c r="CC2000" i="64"/>
  <c r="CC1965" i="64"/>
  <c r="CC1991" i="64" s="1"/>
  <c r="BU1931" i="64"/>
  <c r="BU2000" i="64"/>
  <c r="BU1965" i="64"/>
  <c r="BU1991" i="64" s="1"/>
  <c r="BM1931" i="64"/>
  <c r="BM2000" i="64"/>
  <c r="BM1965" i="64"/>
  <c r="BM1991" i="64" s="1"/>
  <c r="BE1931" i="64"/>
  <c r="BE2000" i="64"/>
  <c r="BE1965" i="64"/>
  <c r="BE1991" i="64" s="1"/>
  <c r="AW1931" i="64"/>
  <c r="AW2000" i="64"/>
  <c r="AW1965" i="64"/>
  <c r="AW1991" i="64" s="1"/>
  <c r="AO1931" i="64"/>
  <c r="AO2000" i="64"/>
  <c r="AO1965" i="64"/>
  <c r="AO1991" i="64" s="1"/>
  <c r="AG1931" i="64"/>
  <c r="AG2000" i="64"/>
  <c r="AG1965" i="64"/>
  <c r="AG1991" i="64" s="1"/>
  <c r="Y1931" i="64"/>
  <c r="Y2000" i="64"/>
  <c r="Y1965" i="64"/>
  <c r="Y1991" i="64" s="1"/>
  <c r="DE1935" i="64"/>
  <c r="DE1969" i="64"/>
  <c r="DE2004" i="64"/>
  <c r="DE2022" i="64" s="1"/>
  <c r="CW1935" i="64"/>
  <c r="CW1969" i="64"/>
  <c r="CW2004" i="64"/>
  <c r="CW2022" i="64" s="1"/>
  <c r="CO1935" i="64"/>
  <c r="CO1969" i="64"/>
  <c r="CO2004" i="64"/>
  <c r="CO2022" i="64" s="1"/>
  <c r="DD1934" i="64"/>
  <c r="DD1968" i="64"/>
  <c r="DD2003" i="64"/>
  <c r="DD2021" i="64" s="1"/>
  <c r="CV1934" i="64"/>
  <c r="CV1968" i="64"/>
  <c r="CV2003" i="64"/>
  <c r="CV2021" i="64" s="1"/>
  <c r="DK1931" i="64"/>
  <c r="DK2000" i="64"/>
  <c r="DK2018" i="64" s="1"/>
  <c r="DK1965" i="64"/>
  <c r="DC1931" i="64"/>
  <c r="DC2000" i="64"/>
  <c r="DC2018" i="64" s="1"/>
  <c r="DC1965" i="64"/>
  <c r="CU1931" i="64"/>
  <c r="CU2000" i="64"/>
  <c r="CU2018" i="64" s="1"/>
  <c r="CU1965" i="64"/>
  <c r="DJ1930" i="64"/>
  <c r="DJ1956" i="64" s="1"/>
  <c r="DJ1999" i="64"/>
  <c r="DJ1964" i="64"/>
  <c r="DJ1990" i="64" s="1"/>
  <c r="DB1930" i="64"/>
  <c r="DB1956" i="64" s="1"/>
  <c r="DB1964" i="64"/>
  <c r="DB1990" i="64" s="1"/>
  <c r="DB1999" i="64"/>
  <c r="CT1930" i="64"/>
  <c r="CT1956" i="64" s="1"/>
  <c r="CT1964" i="64"/>
  <c r="CT1990" i="64" s="1"/>
  <c r="CT1999" i="64"/>
  <c r="BP1930" i="64"/>
  <c r="BP1956" i="64" s="1"/>
  <c r="BP1999" i="64"/>
  <c r="BP1964" i="64"/>
  <c r="CF1935" i="64"/>
  <c r="CF1961" i="64" s="1"/>
  <c r="CF1969" i="64"/>
  <c r="CF1995" i="64" s="1"/>
  <c r="CF2004" i="64"/>
  <c r="AB1935" i="64"/>
  <c r="AB1961" i="64" s="1"/>
  <c r="AB1969" i="64"/>
  <c r="AB1995" i="64" s="1"/>
  <c r="AB2004" i="64"/>
  <c r="BA1934" i="64"/>
  <c r="BA1960" i="64" s="1"/>
  <c r="BA1968" i="64"/>
  <c r="BA1994" i="64" s="1"/>
  <c r="BA2003" i="64"/>
  <c r="BR1931" i="64"/>
  <c r="BR2000" i="64"/>
  <c r="BR1965" i="64"/>
  <c r="BR1991" i="64" s="1"/>
  <c r="V1931" i="64"/>
  <c r="V2000" i="64"/>
  <c r="V1965" i="64"/>
  <c r="V1991" i="64" s="1"/>
  <c r="BN1930" i="64"/>
  <c r="BN1956" i="64" s="1"/>
  <c r="BN1999" i="64"/>
  <c r="BN1964" i="64"/>
  <c r="CK1930" i="64"/>
  <c r="CK1956" i="64" s="1"/>
  <c r="CK1999" i="64"/>
  <c r="CK1964" i="64"/>
  <c r="AW1930" i="64"/>
  <c r="AW1956" i="64" s="1"/>
  <c r="AW1999" i="64"/>
  <c r="AW1964" i="64"/>
  <c r="CC1935" i="64"/>
  <c r="CC1961" i="64" s="1"/>
  <c r="CC2004" i="64"/>
  <c r="CC1969" i="64"/>
  <c r="CC1995" i="64" s="1"/>
  <c r="AO1935" i="64"/>
  <c r="AO1961" i="64" s="1"/>
  <c r="AO2004" i="64"/>
  <c r="AO1969" i="64"/>
  <c r="AO1995" i="64" s="1"/>
  <c r="BV1934" i="64"/>
  <c r="BV1960" i="64" s="1"/>
  <c r="BV1968" i="64"/>
  <c r="BV1994" i="64" s="1"/>
  <c r="BV2003" i="64"/>
  <c r="AP1934" i="64"/>
  <c r="AP1960" i="64" s="1"/>
  <c r="AP1968" i="64"/>
  <c r="AP1994" i="64" s="1"/>
  <c r="AP2003" i="64"/>
  <c r="BW1931" i="64"/>
  <c r="BW2000" i="64"/>
  <c r="BW1965" i="64"/>
  <c r="BW1991" i="64" s="1"/>
  <c r="AQ1931" i="64"/>
  <c r="AQ2000" i="64"/>
  <c r="AQ1965" i="64"/>
  <c r="AQ1991" i="64" s="1"/>
  <c r="CH1930" i="64"/>
  <c r="CH1956" i="64" s="1"/>
  <c r="CH1999" i="64"/>
  <c r="CH1964" i="64"/>
  <c r="BZ1930" i="64"/>
  <c r="BZ1956" i="64" s="1"/>
  <c r="BZ1999" i="64"/>
  <c r="BZ1964" i="64"/>
  <c r="BR1930" i="64"/>
  <c r="BR1956" i="64" s="1"/>
  <c r="BR1999" i="64"/>
  <c r="BR1964" i="64"/>
  <c r="BJ1930" i="64"/>
  <c r="BJ1956" i="64" s="1"/>
  <c r="BJ1999" i="64"/>
  <c r="BJ1964" i="64"/>
  <c r="BB1930" i="64"/>
  <c r="BB1956" i="64" s="1"/>
  <c r="BB1999" i="64"/>
  <c r="BB1964" i="64"/>
  <c r="AT1930" i="64"/>
  <c r="AT1956" i="64" s="1"/>
  <c r="AT1999" i="64"/>
  <c r="AT1964" i="64"/>
  <c r="AL1930" i="64"/>
  <c r="AL1956" i="64" s="1"/>
  <c r="AL1999" i="64"/>
  <c r="AL1964" i="64"/>
  <c r="AD1930" i="64"/>
  <c r="AD1956" i="64" s="1"/>
  <c r="AD1999" i="64"/>
  <c r="AD1964" i="64"/>
  <c r="V1930" i="64"/>
  <c r="V1956" i="64" s="1"/>
  <c r="V1999" i="64"/>
  <c r="V1964" i="64"/>
  <c r="CH1935" i="64"/>
  <c r="CH1961" i="64" s="1"/>
  <c r="CH2004" i="64"/>
  <c r="CH1969" i="64"/>
  <c r="CH1995" i="64" s="1"/>
  <c r="BZ1935" i="64"/>
  <c r="BZ1961" i="64" s="1"/>
  <c r="BZ2004" i="64"/>
  <c r="BZ1969" i="64"/>
  <c r="BZ1995" i="64" s="1"/>
  <c r="BR1935" i="64"/>
  <c r="BR1961" i="64" s="1"/>
  <c r="BR2004" i="64"/>
  <c r="BR1969" i="64"/>
  <c r="BR1995" i="64" s="1"/>
  <c r="BJ1935" i="64"/>
  <c r="BJ1961" i="64" s="1"/>
  <c r="BJ2004" i="64"/>
  <c r="BJ1969" i="64"/>
  <c r="BJ1995" i="64" s="1"/>
  <c r="BB1935" i="64"/>
  <c r="BB1961" i="64" s="1"/>
  <c r="BB2004" i="64"/>
  <c r="BB1969" i="64"/>
  <c r="BB1995" i="64" s="1"/>
  <c r="AT1935" i="64"/>
  <c r="AT1961" i="64" s="1"/>
  <c r="AT2004" i="64"/>
  <c r="AT1969" i="64"/>
  <c r="AT1995" i="64" s="1"/>
  <c r="AL1935" i="64"/>
  <c r="AL1961" i="64" s="1"/>
  <c r="AL2004" i="64"/>
  <c r="AL1969" i="64"/>
  <c r="AL1995" i="64" s="1"/>
  <c r="AD1935" i="64"/>
  <c r="AD1961" i="64" s="1"/>
  <c r="AD2004" i="64"/>
  <c r="AD1969" i="64"/>
  <c r="AD1995" i="64" s="1"/>
  <c r="V1935" i="64"/>
  <c r="V1961" i="64" s="1"/>
  <c r="V2004" i="64"/>
  <c r="V1969" i="64"/>
  <c r="V1995" i="64" s="1"/>
  <c r="CI1934" i="64"/>
  <c r="CI1960" i="64" s="1"/>
  <c r="CI2003" i="64"/>
  <c r="CI1968" i="64"/>
  <c r="CI1994" i="64" s="1"/>
  <c r="CA1934" i="64"/>
  <c r="CA1960" i="64" s="1"/>
  <c r="CA2003" i="64"/>
  <c r="CA1968" i="64"/>
  <c r="CA1994" i="64" s="1"/>
  <c r="BS1934" i="64"/>
  <c r="BS1960" i="64" s="1"/>
  <c r="BS2003" i="64"/>
  <c r="BS1968" i="64"/>
  <c r="BS1994" i="64" s="1"/>
  <c r="BK1934" i="64"/>
  <c r="BK1960" i="64" s="1"/>
  <c r="BK2003" i="64"/>
  <c r="BK1968" i="64"/>
  <c r="BK1994" i="64" s="1"/>
  <c r="BC1934" i="64"/>
  <c r="BC1960" i="64" s="1"/>
  <c r="BC2003" i="64"/>
  <c r="BC1968" i="64"/>
  <c r="BC1994" i="64" s="1"/>
  <c r="AU1934" i="64"/>
  <c r="AU1960" i="64" s="1"/>
  <c r="AU2003" i="64"/>
  <c r="AU1968" i="64"/>
  <c r="AU1994" i="64" s="1"/>
  <c r="AM1934" i="64"/>
  <c r="AM1960" i="64" s="1"/>
  <c r="AM2003" i="64"/>
  <c r="AM1968" i="64"/>
  <c r="AM1994" i="64" s="1"/>
  <c r="AE1934" i="64"/>
  <c r="AE1960" i="64" s="1"/>
  <c r="AE2003" i="64"/>
  <c r="AE1968" i="64"/>
  <c r="AE1994" i="64" s="1"/>
  <c r="W1934" i="64"/>
  <c r="W1960" i="64" s="1"/>
  <c r="W2003" i="64"/>
  <c r="W1968" i="64"/>
  <c r="W1994" i="64" s="1"/>
  <c r="CJ1931" i="64"/>
  <c r="CJ1965" i="64"/>
  <c r="CJ1991" i="64" s="1"/>
  <c r="CJ2000" i="64"/>
  <c r="CB1931" i="64"/>
  <c r="CB2000" i="64"/>
  <c r="CB1965" i="64"/>
  <c r="CB1991" i="64" s="1"/>
  <c r="BT1931" i="64"/>
  <c r="BT1965" i="64"/>
  <c r="BT1991" i="64" s="1"/>
  <c r="BT2000" i="64"/>
  <c r="BL1931" i="64"/>
  <c r="BL1965" i="64"/>
  <c r="BL1991" i="64" s="1"/>
  <c r="BL2000" i="64"/>
  <c r="BD1931" i="64"/>
  <c r="BD1965" i="64"/>
  <c r="BD1991" i="64" s="1"/>
  <c r="BD2000" i="64"/>
  <c r="AV1931" i="64"/>
  <c r="AV1965" i="64"/>
  <c r="AV1991" i="64" s="1"/>
  <c r="AV2000" i="64"/>
  <c r="AN1931" i="64"/>
  <c r="AN2000" i="64"/>
  <c r="AN1965" i="64"/>
  <c r="AN1991" i="64" s="1"/>
  <c r="AF1931" i="64"/>
  <c r="AF1965" i="64"/>
  <c r="AF1991" i="64" s="1"/>
  <c r="AF2000" i="64"/>
  <c r="X1931" i="64"/>
  <c r="X1965" i="64"/>
  <c r="X1991" i="64" s="1"/>
  <c r="X2000" i="64"/>
  <c r="DD1935" i="64"/>
  <c r="DD1969" i="64"/>
  <c r="DD2004" i="64"/>
  <c r="DD2022" i="64" s="1"/>
  <c r="CV1935" i="64"/>
  <c r="CV1969" i="64"/>
  <c r="CV2004" i="64"/>
  <c r="CV2022" i="64" s="1"/>
  <c r="DK1934" i="64"/>
  <c r="DK2003" i="64"/>
  <c r="DK2021" i="64" s="1"/>
  <c r="DK1968" i="64"/>
  <c r="DC1934" i="64"/>
  <c r="DC2003" i="64"/>
  <c r="DC2021" i="64" s="1"/>
  <c r="DC1968" i="64"/>
  <c r="CU1934" i="64"/>
  <c r="CU2003" i="64"/>
  <c r="CU2021" i="64" s="1"/>
  <c r="CU1968" i="64"/>
  <c r="DJ1931" i="64"/>
  <c r="DJ1965" i="64"/>
  <c r="DJ2000" i="64"/>
  <c r="DJ2018" i="64" s="1"/>
  <c r="DB1931" i="64"/>
  <c r="DB2000" i="64"/>
  <c r="DB2018" i="64" s="1"/>
  <c r="DB1965" i="64"/>
  <c r="CT1931" i="64"/>
  <c r="CT1965" i="64"/>
  <c r="CT2000" i="64"/>
  <c r="CT2018" i="64" s="1"/>
  <c r="DI1930" i="64"/>
  <c r="DI1956" i="64" s="1"/>
  <c r="DI1999" i="64"/>
  <c r="DI1964" i="64"/>
  <c r="DI1990" i="64" s="1"/>
  <c r="DA1930" i="64"/>
  <c r="DA1956" i="64" s="1"/>
  <c r="DA1999" i="64"/>
  <c r="DA1964" i="64"/>
  <c r="DA1990" i="64" s="1"/>
  <c r="CS1930" i="64"/>
  <c r="CS1956" i="64" s="1"/>
  <c r="CS1999" i="64"/>
  <c r="CS1964" i="64"/>
  <c r="CS1990" i="64" s="1"/>
  <c r="CF1930" i="64"/>
  <c r="CF1956" i="64" s="1"/>
  <c r="CF1999" i="64"/>
  <c r="CF1964" i="64"/>
  <c r="AB1930" i="64"/>
  <c r="AB1956" i="64" s="1"/>
  <c r="AB1999" i="64"/>
  <c r="AB1964" i="64"/>
  <c r="AZ1935" i="64"/>
  <c r="AZ1961" i="64" s="1"/>
  <c r="AZ1969" i="64"/>
  <c r="AZ1995" i="64" s="1"/>
  <c r="AZ2004" i="64"/>
  <c r="BQ1934" i="64"/>
  <c r="BQ1960" i="64" s="1"/>
  <c r="BQ1968" i="64"/>
  <c r="BQ1994" i="64" s="1"/>
  <c r="BQ2003" i="64"/>
  <c r="U1934" i="64"/>
  <c r="U1960" i="64" s="1"/>
  <c r="U1968" i="64"/>
  <c r="U1994" i="64" s="1"/>
  <c r="U2003" i="64"/>
  <c r="AT1931" i="64"/>
  <c r="AT2000" i="64"/>
  <c r="AT1965" i="64"/>
  <c r="AT1991" i="64" s="1"/>
  <c r="CD1930" i="64"/>
  <c r="CD1956" i="64" s="1"/>
  <c r="CD1964" i="64"/>
  <c r="CD1999" i="64"/>
  <c r="Z1930" i="64"/>
  <c r="Z1956" i="64" s="1"/>
  <c r="Z1999" i="64"/>
  <c r="Z1964" i="64"/>
  <c r="BV1935" i="64"/>
  <c r="BV1961" i="64" s="1"/>
  <c r="BV1969" i="64"/>
  <c r="BV1995" i="64" s="1"/>
  <c r="BV2004" i="64"/>
  <c r="BW1934" i="64"/>
  <c r="BW1960" i="64" s="1"/>
  <c r="BW1968" i="64"/>
  <c r="BW1994" i="64" s="1"/>
  <c r="BW2003" i="64"/>
  <c r="CC1930" i="64"/>
  <c r="CC1956" i="64" s="1"/>
  <c r="CC1999" i="64"/>
  <c r="CC1964" i="64"/>
  <c r="AO1930" i="64"/>
  <c r="AO1956" i="64" s="1"/>
  <c r="AO1999" i="64"/>
  <c r="AO1964" i="64"/>
  <c r="BU1935" i="64"/>
  <c r="BU1961" i="64" s="1"/>
  <c r="BU2004" i="64"/>
  <c r="BU1969" i="64"/>
  <c r="BU1995" i="64" s="1"/>
  <c r="AG1935" i="64"/>
  <c r="AG1961" i="64" s="1"/>
  <c r="AG2004" i="64"/>
  <c r="AG1969" i="64"/>
  <c r="AG1995" i="64" s="1"/>
  <c r="BN1934" i="64"/>
  <c r="BN1960" i="64" s="1"/>
  <c r="BN1968" i="64"/>
  <c r="BN1994" i="64" s="1"/>
  <c r="BN2003" i="64"/>
  <c r="Z1934" i="64"/>
  <c r="Z1960" i="64" s="1"/>
  <c r="Z1968" i="64"/>
  <c r="Z1994" i="64" s="1"/>
  <c r="Z2003" i="64"/>
  <c r="BG1931" i="64"/>
  <c r="BG2000" i="64"/>
  <c r="BG1965" i="64"/>
  <c r="BG1991" i="64" s="1"/>
  <c r="CG1930" i="64"/>
  <c r="CG1956" i="64" s="1"/>
  <c r="CG1999" i="64"/>
  <c r="CG1964" i="64"/>
  <c r="BY1930" i="64"/>
  <c r="BY1956" i="64" s="1"/>
  <c r="BY1999" i="64"/>
  <c r="BY1964" i="64"/>
  <c r="BQ1930" i="64"/>
  <c r="BQ1956" i="64" s="1"/>
  <c r="BQ1999" i="64"/>
  <c r="BQ1964" i="64"/>
  <c r="BI1930" i="64"/>
  <c r="BI1956" i="64" s="1"/>
  <c r="BI1999" i="64"/>
  <c r="BI1964" i="64"/>
  <c r="BA1930" i="64"/>
  <c r="BA1956" i="64" s="1"/>
  <c r="BA1999" i="64"/>
  <c r="BA1964" i="64"/>
  <c r="AS1930" i="64"/>
  <c r="AS1956" i="64" s="1"/>
  <c r="AS1999" i="64"/>
  <c r="AS1964" i="64"/>
  <c r="AK1930" i="64"/>
  <c r="AK1956" i="64" s="1"/>
  <c r="AK1999" i="64"/>
  <c r="AK1964" i="64"/>
  <c r="AC1930" i="64"/>
  <c r="AC1956" i="64" s="1"/>
  <c r="AC1999" i="64"/>
  <c r="AC1964" i="64"/>
  <c r="U1930" i="64"/>
  <c r="U1956" i="64" s="1"/>
  <c r="U1999" i="64"/>
  <c r="U1964" i="64"/>
  <c r="CG1935" i="64"/>
  <c r="CG1961" i="64" s="1"/>
  <c r="CG1969" i="64"/>
  <c r="CG1995" i="64" s="1"/>
  <c r="CG2004" i="64"/>
  <c r="BY1935" i="64"/>
  <c r="BY1961" i="64" s="1"/>
  <c r="BY1969" i="64"/>
  <c r="BY1995" i="64" s="1"/>
  <c r="BY2004" i="64"/>
  <c r="BQ1935" i="64"/>
  <c r="BQ1961" i="64" s="1"/>
  <c r="BQ1969" i="64"/>
  <c r="BQ1995" i="64" s="1"/>
  <c r="BQ2004" i="64"/>
  <c r="BI1935" i="64"/>
  <c r="BI1961" i="64" s="1"/>
  <c r="BI1969" i="64"/>
  <c r="BI1995" i="64" s="1"/>
  <c r="BI2004" i="64"/>
  <c r="BA1935" i="64"/>
  <c r="BA1961" i="64" s="1"/>
  <c r="BA1969" i="64"/>
  <c r="BA1995" i="64" s="1"/>
  <c r="BA2004" i="64"/>
  <c r="AS1935" i="64"/>
  <c r="AS1961" i="64" s="1"/>
  <c r="AS1969" i="64"/>
  <c r="AS1995" i="64" s="1"/>
  <c r="AS2004" i="64"/>
  <c r="AK1935" i="64"/>
  <c r="AK1961" i="64" s="1"/>
  <c r="AK1969" i="64"/>
  <c r="AK1995" i="64" s="1"/>
  <c r="AK2004" i="64"/>
  <c r="AC1935" i="64"/>
  <c r="AC1961" i="64" s="1"/>
  <c r="AC1969" i="64"/>
  <c r="AC1995" i="64" s="1"/>
  <c r="AC2004" i="64"/>
  <c r="U1935" i="64"/>
  <c r="U1961" i="64" s="1"/>
  <c r="U1969" i="64"/>
  <c r="U1995" i="64" s="1"/>
  <c r="U2004" i="64"/>
  <c r="CH1934" i="64"/>
  <c r="CH1960" i="64" s="1"/>
  <c r="CH2003" i="64"/>
  <c r="CH1968" i="64"/>
  <c r="CH1994" i="64" s="1"/>
  <c r="BZ1934" i="64"/>
  <c r="BZ1960" i="64" s="1"/>
  <c r="BZ2003" i="64"/>
  <c r="BZ1968" i="64"/>
  <c r="BZ1994" i="64" s="1"/>
  <c r="BR1934" i="64"/>
  <c r="BR1960" i="64" s="1"/>
  <c r="BR2003" i="64"/>
  <c r="BR1968" i="64"/>
  <c r="BR1994" i="64" s="1"/>
  <c r="BJ1934" i="64"/>
  <c r="BJ1960" i="64" s="1"/>
  <c r="BJ2003" i="64"/>
  <c r="BJ1968" i="64"/>
  <c r="BJ1994" i="64" s="1"/>
  <c r="BB1934" i="64"/>
  <c r="BB1960" i="64" s="1"/>
  <c r="BB2003" i="64"/>
  <c r="BB1968" i="64"/>
  <c r="BB1994" i="64" s="1"/>
  <c r="AT1934" i="64"/>
  <c r="AT1960" i="64" s="1"/>
  <c r="AT2003" i="64"/>
  <c r="AT1968" i="64"/>
  <c r="AT1994" i="64" s="1"/>
  <c r="AL1934" i="64"/>
  <c r="AL1960" i="64" s="1"/>
  <c r="AL2003" i="64"/>
  <c r="AL1968" i="64"/>
  <c r="AL1994" i="64" s="1"/>
  <c r="AD1934" i="64"/>
  <c r="AD1960" i="64" s="1"/>
  <c r="AD2003" i="64"/>
  <c r="AD1968" i="64"/>
  <c r="AD1994" i="64" s="1"/>
  <c r="V1934" i="64"/>
  <c r="V1960" i="64" s="1"/>
  <c r="V2003" i="64"/>
  <c r="V1968" i="64"/>
  <c r="V1994" i="64" s="1"/>
  <c r="CI1931" i="64"/>
  <c r="CI2000" i="64"/>
  <c r="CI1965" i="64"/>
  <c r="CI1991" i="64" s="1"/>
  <c r="CA1931" i="64"/>
  <c r="CA2000" i="64"/>
  <c r="CA1965" i="64"/>
  <c r="CA1991" i="64" s="1"/>
  <c r="BS1931" i="64"/>
  <c r="BS2000" i="64"/>
  <c r="BS1965" i="64"/>
  <c r="BS1991" i="64" s="1"/>
  <c r="BK1931" i="64"/>
  <c r="BK2000" i="64"/>
  <c r="BK1965" i="64"/>
  <c r="BK1991" i="64" s="1"/>
  <c r="BC1931" i="64"/>
  <c r="BC2000" i="64"/>
  <c r="BC1965" i="64"/>
  <c r="BC1991" i="64" s="1"/>
  <c r="AU1931" i="64"/>
  <c r="AU2000" i="64"/>
  <c r="AU1965" i="64"/>
  <c r="AU1991" i="64" s="1"/>
  <c r="AM1931" i="64"/>
  <c r="AM2000" i="64"/>
  <c r="AM1965" i="64"/>
  <c r="AM1991" i="64" s="1"/>
  <c r="AE1931" i="64"/>
  <c r="AE2000" i="64"/>
  <c r="AE1965" i="64"/>
  <c r="AE1991" i="64" s="1"/>
  <c r="W1931" i="64"/>
  <c r="W2000" i="64"/>
  <c r="W1965" i="64"/>
  <c r="W1991" i="64" s="1"/>
  <c r="DK1935" i="64"/>
  <c r="DK2004" i="64"/>
  <c r="DK2022" i="64" s="1"/>
  <c r="DK1969" i="64"/>
  <c r="DC1935" i="64"/>
  <c r="DC2004" i="64"/>
  <c r="DC2022" i="64" s="1"/>
  <c r="DC1969" i="64"/>
  <c r="CU1935" i="64"/>
  <c r="CU2004" i="64"/>
  <c r="CU2022" i="64" s="1"/>
  <c r="CU1969" i="64"/>
  <c r="DJ1934" i="64"/>
  <c r="DJ2003" i="64"/>
  <c r="DJ2021" i="64" s="1"/>
  <c r="DJ1968" i="64"/>
  <c r="DB1934" i="64"/>
  <c r="DB1968" i="64"/>
  <c r="DB2003" i="64"/>
  <c r="DB2021" i="64" s="1"/>
  <c r="CT1934" i="64"/>
  <c r="CT1968" i="64"/>
  <c r="CT2003" i="64"/>
  <c r="CT2021" i="64" s="1"/>
  <c r="DI1931" i="64"/>
  <c r="DI2000" i="64"/>
  <c r="DI2018" i="64" s="1"/>
  <c r="DI1965" i="64"/>
  <c r="DA1931" i="64"/>
  <c r="DA2000" i="64"/>
  <c r="DA2018" i="64" s="1"/>
  <c r="DA1965" i="64"/>
  <c r="CS1931" i="64"/>
  <c r="CS2000" i="64"/>
  <c r="CS2018" i="64" s="1"/>
  <c r="CS1965" i="64"/>
  <c r="DH1930" i="64"/>
  <c r="DH1956" i="64" s="1"/>
  <c r="DH1999" i="64"/>
  <c r="DH1964" i="64"/>
  <c r="DH1990" i="64" s="1"/>
  <c r="CZ1930" i="64"/>
  <c r="CZ1956" i="64" s="1"/>
  <c r="CZ1999" i="64"/>
  <c r="CZ1964" i="64"/>
  <c r="CZ1990" i="64" s="1"/>
  <c r="CR1930" i="64"/>
  <c r="CR1956" i="64" s="1"/>
  <c r="CR1999" i="64"/>
  <c r="CR1964" i="64"/>
  <c r="CR1990" i="64" s="1"/>
  <c r="BA1867" i="64"/>
  <c r="BA1879" i="64" s="1"/>
  <c r="BA1888" i="64"/>
  <c r="BA1900" i="64" s="1"/>
  <c r="CL1867" i="64"/>
  <c r="CL1879" i="64" s="1"/>
  <c r="CL1888" i="64"/>
  <c r="CL1900" i="64" s="1"/>
  <c r="CD1867" i="64"/>
  <c r="CD1879" i="64" s="1"/>
  <c r="CD1888" i="64"/>
  <c r="CD1900" i="64" s="1"/>
  <c r="BV1867" i="64"/>
  <c r="BV1879" i="64" s="1"/>
  <c r="BV1888" i="64"/>
  <c r="BV1900" i="64" s="1"/>
  <c r="BN1867" i="64"/>
  <c r="BN1879" i="64" s="1"/>
  <c r="BN1888" i="64"/>
  <c r="BN1900" i="64" s="1"/>
  <c r="BF1867" i="64"/>
  <c r="BF1879" i="64" s="1"/>
  <c r="BF1888" i="64"/>
  <c r="BF1900" i="64" s="1"/>
  <c r="AX1867" i="64"/>
  <c r="AX1879" i="64" s="1"/>
  <c r="AX1888" i="64"/>
  <c r="AX1900" i="64" s="1"/>
  <c r="AP1867" i="64"/>
  <c r="AP1879" i="64" s="1"/>
  <c r="AP1888" i="64"/>
  <c r="AP1900" i="64" s="1"/>
  <c r="AH1867" i="64"/>
  <c r="AH1879" i="64" s="1"/>
  <c r="AH1888" i="64"/>
  <c r="AH1900" i="64" s="1"/>
  <c r="Z1867" i="64"/>
  <c r="Z1879" i="64" s="1"/>
  <c r="Z1888" i="64"/>
  <c r="Z1900" i="64" s="1"/>
  <c r="CL1872" i="64"/>
  <c r="CL1893" i="64"/>
  <c r="CD1872" i="64"/>
  <c r="CD1893" i="64"/>
  <c r="BV1872" i="64"/>
  <c r="BV1893" i="64"/>
  <c r="BN1872" i="64"/>
  <c r="BN1893" i="64"/>
  <c r="BF1872" i="64"/>
  <c r="BF1893" i="64"/>
  <c r="AX1872" i="64"/>
  <c r="AX1893" i="64"/>
  <c r="AP1872" i="64"/>
  <c r="AP1893" i="64"/>
  <c r="AH1872" i="64"/>
  <c r="AH1893" i="64"/>
  <c r="Z1872" i="64"/>
  <c r="Z1893" i="64"/>
  <c r="CE1871" i="64"/>
  <c r="CE1892" i="64"/>
  <c r="BW1871" i="64"/>
  <c r="BW1892" i="64"/>
  <c r="BO1871" i="64"/>
  <c r="BO1892" i="64"/>
  <c r="BG1871" i="64"/>
  <c r="BG1892" i="64"/>
  <c r="AY1871" i="64"/>
  <c r="AY1892" i="64"/>
  <c r="AQ1871" i="64"/>
  <c r="AQ1892" i="64"/>
  <c r="AI1871" i="64"/>
  <c r="AI1892" i="64"/>
  <c r="AA1871" i="64"/>
  <c r="AA1892" i="64"/>
  <c r="S1871" i="64"/>
  <c r="S1892" i="64"/>
  <c r="CF1868" i="64"/>
  <c r="CF1880" i="64" s="1"/>
  <c r="CF1889" i="64"/>
  <c r="BX1868" i="64"/>
  <c r="BX1880" i="64" s="1"/>
  <c r="BX1889" i="64"/>
  <c r="BP1868" i="64"/>
  <c r="BP1880" i="64" s="1"/>
  <c r="BP1889" i="64"/>
  <c r="BH1868" i="64"/>
  <c r="BH1880" i="64" s="1"/>
  <c r="BH1889" i="64"/>
  <c r="AZ1868" i="64"/>
  <c r="AZ1880" i="64" s="1"/>
  <c r="AZ1889" i="64"/>
  <c r="AR1868" i="64"/>
  <c r="AR1880" i="64" s="1"/>
  <c r="AR1889" i="64"/>
  <c r="AJ1868" i="64"/>
  <c r="AJ1880" i="64" s="1"/>
  <c r="AJ1889" i="64"/>
  <c r="AB1868" i="64"/>
  <c r="AB1880" i="64" s="1"/>
  <c r="AB1889" i="64"/>
  <c r="T1868" i="64"/>
  <c r="T1880" i="64" s="1"/>
  <c r="T1889" i="64"/>
  <c r="DF1872" i="64"/>
  <c r="DF1893" i="64"/>
  <c r="CX1872" i="64"/>
  <c r="CX1893" i="64"/>
  <c r="CP1872" i="64"/>
  <c r="CP1893" i="64"/>
  <c r="DF1871" i="64"/>
  <c r="DF1892" i="64"/>
  <c r="CX1871" i="64"/>
  <c r="CX1892" i="64"/>
  <c r="CP1871" i="64"/>
  <c r="CP1892" i="64"/>
  <c r="DF1868" i="64"/>
  <c r="DF1880" i="64" s="1"/>
  <c r="DF1889" i="64"/>
  <c r="CX1868" i="64"/>
  <c r="CX1880" i="64" s="1"/>
  <c r="CX1889" i="64"/>
  <c r="CP1868" i="64"/>
  <c r="CP1880" i="64" s="1"/>
  <c r="CP1889" i="64"/>
  <c r="DF1867" i="64"/>
  <c r="DF1879" i="64" s="1"/>
  <c r="DF1888" i="64"/>
  <c r="DF1900" i="64" s="1"/>
  <c r="CX1867" i="64"/>
  <c r="CX1879" i="64" s="1"/>
  <c r="CX1888" i="64"/>
  <c r="CX1900" i="64" s="1"/>
  <c r="CP1867" i="64"/>
  <c r="CP1879" i="64" s="1"/>
  <c r="CP1888" i="64"/>
  <c r="CP1900" i="64" s="1"/>
  <c r="BI1867" i="64"/>
  <c r="BI1879" i="64" s="1"/>
  <c r="BI1888" i="64"/>
  <c r="BI1900" i="64" s="1"/>
  <c r="CK1867" i="64"/>
  <c r="CK1879" i="64" s="1"/>
  <c r="CK1888" i="64"/>
  <c r="CK1900" i="64" s="1"/>
  <c r="CC1867" i="64"/>
  <c r="CC1879" i="64" s="1"/>
  <c r="CC1888" i="64"/>
  <c r="CC1900" i="64" s="1"/>
  <c r="BU1867" i="64"/>
  <c r="BU1879" i="64" s="1"/>
  <c r="BU1888" i="64"/>
  <c r="BU1900" i="64" s="1"/>
  <c r="BM1867" i="64"/>
  <c r="BM1879" i="64" s="1"/>
  <c r="BM1888" i="64"/>
  <c r="BM1900" i="64" s="1"/>
  <c r="BE1867" i="64"/>
  <c r="BE1879" i="64" s="1"/>
  <c r="BE1888" i="64"/>
  <c r="BE1900" i="64" s="1"/>
  <c r="AW1867" i="64"/>
  <c r="AW1879" i="64" s="1"/>
  <c r="AW1888" i="64"/>
  <c r="AW1900" i="64" s="1"/>
  <c r="AO1867" i="64"/>
  <c r="AO1879" i="64" s="1"/>
  <c r="AO1888" i="64"/>
  <c r="AO1900" i="64" s="1"/>
  <c r="AG1867" i="64"/>
  <c r="AG1879" i="64" s="1"/>
  <c r="AG1888" i="64"/>
  <c r="AG1900" i="64" s="1"/>
  <c r="Y1867" i="64"/>
  <c r="Y1879" i="64" s="1"/>
  <c r="Y1888" i="64"/>
  <c r="Y1900" i="64" s="1"/>
  <c r="CK1872" i="64"/>
  <c r="CK1893" i="64"/>
  <c r="CC1872" i="64"/>
  <c r="CC1893" i="64"/>
  <c r="BU1872" i="64"/>
  <c r="BU1893" i="64"/>
  <c r="BM1872" i="64"/>
  <c r="BM1893" i="64"/>
  <c r="BE1872" i="64"/>
  <c r="BE1893" i="64"/>
  <c r="AW1872" i="64"/>
  <c r="AW1893" i="64"/>
  <c r="AO1872" i="64"/>
  <c r="AO1893" i="64"/>
  <c r="AG1872" i="64"/>
  <c r="AG1893" i="64"/>
  <c r="Y1872" i="64"/>
  <c r="Y1893" i="64"/>
  <c r="CL1871" i="64"/>
  <c r="CL1892" i="64"/>
  <c r="CD1871" i="64"/>
  <c r="CD1892" i="64"/>
  <c r="BV1871" i="64"/>
  <c r="BV1892" i="64"/>
  <c r="BN1871" i="64"/>
  <c r="BN1892" i="64"/>
  <c r="BF1871" i="64"/>
  <c r="BF1892" i="64"/>
  <c r="AX1871" i="64"/>
  <c r="AX1892" i="64"/>
  <c r="AP1871" i="64"/>
  <c r="AP1892" i="64"/>
  <c r="AH1871" i="64"/>
  <c r="AH1892" i="64"/>
  <c r="Z1871" i="64"/>
  <c r="Z1892" i="64"/>
  <c r="CE1868" i="64"/>
  <c r="CE1880" i="64" s="1"/>
  <c r="CE1889" i="64"/>
  <c r="BW1868" i="64"/>
  <c r="BW1880" i="64" s="1"/>
  <c r="BW1889" i="64"/>
  <c r="BO1868" i="64"/>
  <c r="BO1880" i="64" s="1"/>
  <c r="BO1889" i="64"/>
  <c r="BG1868" i="64"/>
  <c r="BG1880" i="64" s="1"/>
  <c r="BG1889" i="64"/>
  <c r="AY1868" i="64"/>
  <c r="AY1880" i="64" s="1"/>
  <c r="AY1889" i="64"/>
  <c r="AQ1868" i="64"/>
  <c r="AQ1880" i="64" s="1"/>
  <c r="AQ1889" i="64"/>
  <c r="AI1868" i="64"/>
  <c r="AI1880" i="64" s="1"/>
  <c r="AI1889" i="64"/>
  <c r="AA1868" i="64"/>
  <c r="AA1880" i="64" s="1"/>
  <c r="AA1889" i="64"/>
  <c r="S1868" i="64"/>
  <c r="S1880" i="64" s="1"/>
  <c r="S1889" i="64"/>
  <c r="DE1872" i="64"/>
  <c r="DE1893" i="64"/>
  <c r="CW1872" i="64"/>
  <c r="CW1893" i="64"/>
  <c r="CO1872" i="64"/>
  <c r="CO1893" i="64"/>
  <c r="DE1871" i="64"/>
  <c r="DE1892" i="64"/>
  <c r="CW1871" i="64"/>
  <c r="CW1892" i="64"/>
  <c r="CO1871" i="64"/>
  <c r="CO1892" i="64"/>
  <c r="DE1868" i="64"/>
  <c r="DE1880" i="64" s="1"/>
  <c r="DE1889" i="64"/>
  <c r="CW1868" i="64"/>
  <c r="CW1880" i="64" s="1"/>
  <c r="CW1889" i="64"/>
  <c r="CO1868" i="64"/>
  <c r="CO1880" i="64" s="1"/>
  <c r="CO1889" i="64"/>
  <c r="DE1867" i="64"/>
  <c r="DE1879" i="64" s="1"/>
  <c r="DE1888" i="64"/>
  <c r="DE1900" i="64" s="1"/>
  <c r="CW1867" i="64"/>
  <c r="CW1879" i="64" s="1"/>
  <c r="CW1888" i="64"/>
  <c r="CW1900" i="64" s="1"/>
  <c r="CO1867" i="64"/>
  <c r="CO1879" i="64" s="1"/>
  <c r="CO1888" i="64"/>
  <c r="CO1900" i="64" s="1"/>
  <c r="CG1867" i="64"/>
  <c r="CG1879" i="64" s="1"/>
  <c r="CG1888" i="64"/>
  <c r="CG1900" i="64" s="1"/>
  <c r="AC1867" i="64"/>
  <c r="AC1879" i="64" s="1"/>
  <c r="AC1888" i="64"/>
  <c r="AC1900" i="64" s="1"/>
  <c r="CJ1867" i="64"/>
  <c r="CJ1879" i="64" s="1"/>
  <c r="CJ1888" i="64"/>
  <c r="CJ1900" i="64" s="1"/>
  <c r="CB1867" i="64"/>
  <c r="CB1879" i="64" s="1"/>
  <c r="CB1888" i="64"/>
  <c r="CB1900" i="64" s="1"/>
  <c r="BT1867" i="64"/>
  <c r="BT1879" i="64" s="1"/>
  <c r="BT1888" i="64"/>
  <c r="BT1900" i="64" s="1"/>
  <c r="BL1867" i="64"/>
  <c r="BL1879" i="64" s="1"/>
  <c r="BL1888" i="64"/>
  <c r="BL1900" i="64" s="1"/>
  <c r="BD1867" i="64"/>
  <c r="BD1879" i="64" s="1"/>
  <c r="BD1888" i="64"/>
  <c r="BD1900" i="64" s="1"/>
  <c r="AV1867" i="64"/>
  <c r="AV1879" i="64" s="1"/>
  <c r="AV1888" i="64"/>
  <c r="AV1900" i="64" s="1"/>
  <c r="AN1867" i="64"/>
  <c r="AN1879" i="64" s="1"/>
  <c r="AN1888" i="64"/>
  <c r="AN1900" i="64" s="1"/>
  <c r="AF1867" i="64"/>
  <c r="AF1879" i="64" s="1"/>
  <c r="AF1888" i="64"/>
  <c r="AF1900" i="64" s="1"/>
  <c r="X1867" i="64"/>
  <c r="X1879" i="64" s="1"/>
  <c r="X1888" i="64"/>
  <c r="X1900" i="64" s="1"/>
  <c r="CJ1872" i="64"/>
  <c r="CJ1893" i="64"/>
  <c r="CB1872" i="64"/>
  <c r="CB1893" i="64"/>
  <c r="BT1872" i="64"/>
  <c r="BT1893" i="64"/>
  <c r="BL1872" i="64"/>
  <c r="BL1893" i="64"/>
  <c r="BD1872" i="64"/>
  <c r="BD1893" i="64"/>
  <c r="AV1872" i="64"/>
  <c r="AV1893" i="64"/>
  <c r="AN1872" i="64"/>
  <c r="AN1893" i="64"/>
  <c r="AF1872" i="64"/>
  <c r="AF1893" i="64"/>
  <c r="X1872" i="64"/>
  <c r="X1893" i="64"/>
  <c r="CK1871" i="64"/>
  <c r="CK1892" i="64"/>
  <c r="CC1871" i="64"/>
  <c r="CC1892" i="64"/>
  <c r="BU1871" i="64"/>
  <c r="BU1892" i="64"/>
  <c r="BM1871" i="64"/>
  <c r="BM1892" i="64"/>
  <c r="BE1871" i="64"/>
  <c r="BE1892" i="64"/>
  <c r="AW1871" i="64"/>
  <c r="AW1892" i="64"/>
  <c r="AO1871" i="64"/>
  <c r="AO1892" i="64"/>
  <c r="AG1871" i="64"/>
  <c r="AG1892" i="64"/>
  <c r="Y1871" i="64"/>
  <c r="Y1892" i="64"/>
  <c r="CL1868" i="64"/>
  <c r="CL1880" i="64" s="1"/>
  <c r="CL1889" i="64"/>
  <c r="CD1868" i="64"/>
  <c r="CD1880" i="64" s="1"/>
  <c r="CD1889" i="64"/>
  <c r="BV1868" i="64"/>
  <c r="BV1880" i="64" s="1"/>
  <c r="BV1889" i="64"/>
  <c r="BN1868" i="64"/>
  <c r="BN1880" i="64" s="1"/>
  <c r="BN1889" i="64"/>
  <c r="BF1868" i="64"/>
  <c r="BF1880" i="64" s="1"/>
  <c r="BF1889" i="64"/>
  <c r="AX1868" i="64"/>
  <c r="AX1880" i="64" s="1"/>
  <c r="AX1889" i="64"/>
  <c r="AP1868" i="64"/>
  <c r="AP1880" i="64" s="1"/>
  <c r="AP1889" i="64"/>
  <c r="AH1868" i="64"/>
  <c r="AH1880" i="64" s="1"/>
  <c r="AH1889" i="64"/>
  <c r="Z1868" i="64"/>
  <c r="Z1880" i="64" s="1"/>
  <c r="Z1889" i="64"/>
  <c r="DD1872" i="64"/>
  <c r="DD1893" i="64"/>
  <c r="CV1872" i="64"/>
  <c r="CV1893" i="64"/>
  <c r="DD1871" i="64"/>
  <c r="DD1892" i="64"/>
  <c r="CV1871" i="64"/>
  <c r="CV1892" i="64"/>
  <c r="DD1868" i="64"/>
  <c r="DD1880" i="64" s="1"/>
  <c r="DD1889" i="64"/>
  <c r="CV1868" i="64"/>
  <c r="CV1880" i="64" s="1"/>
  <c r="CV1889" i="64"/>
  <c r="DD1867" i="64"/>
  <c r="DD1879" i="64" s="1"/>
  <c r="DD1888" i="64"/>
  <c r="DD1900" i="64" s="1"/>
  <c r="CV1867" i="64"/>
  <c r="CV1879" i="64" s="1"/>
  <c r="CV1888" i="64"/>
  <c r="CV1900" i="64" s="1"/>
  <c r="CI1867" i="64"/>
  <c r="CI1879" i="64" s="1"/>
  <c r="CI1888" i="64"/>
  <c r="CI1900" i="64" s="1"/>
  <c r="CA1867" i="64"/>
  <c r="CA1879" i="64" s="1"/>
  <c r="CA1888" i="64"/>
  <c r="CA1900" i="64" s="1"/>
  <c r="BS1867" i="64"/>
  <c r="BS1879" i="64" s="1"/>
  <c r="BS1888" i="64"/>
  <c r="BS1900" i="64" s="1"/>
  <c r="BK1867" i="64"/>
  <c r="BK1879" i="64" s="1"/>
  <c r="BK1888" i="64"/>
  <c r="BK1900" i="64" s="1"/>
  <c r="BC1867" i="64"/>
  <c r="BC1879" i="64" s="1"/>
  <c r="BC1888" i="64"/>
  <c r="BC1900" i="64" s="1"/>
  <c r="AU1867" i="64"/>
  <c r="AU1879" i="64" s="1"/>
  <c r="AU1888" i="64"/>
  <c r="AU1900" i="64" s="1"/>
  <c r="AM1867" i="64"/>
  <c r="AM1879" i="64" s="1"/>
  <c r="AM1888" i="64"/>
  <c r="AM1900" i="64" s="1"/>
  <c r="AE1867" i="64"/>
  <c r="AE1879" i="64" s="1"/>
  <c r="AE1888" i="64"/>
  <c r="AE1900" i="64" s="1"/>
  <c r="W1867" i="64"/>
  <c r="W1879" i="64" s="1"/>
  <c r="W1888" i="64"/>
  <c r="W1900" i="64" s="1"/>
  <c r="CI1872" i="64"/>
  <c r="CI1893" i="64"/>
  <c r="CA1872" i="64"/>
  <c r="CA1893" i="64"/>
  <c r="BS1872" i="64"/>
  <c r="BS1893" i="64"/>
  <c r="BK1872" i="64"/>
  <c r="BK1893" i="64"/>
  <c r="BC1872" i="64"/>
  <c r="BC1893" i="64"/>
  <c r="AU1872" i="64"/>
  <c r="AU1893" i="64"/>
  <c r="AM1872" i="64"/>
  <c r="AM1893" i="64"/>
  <c r="AE1872" i="64"/>
  <c r="AE1893" i="64"/>
  <c r="W1872" i="64"/>
  <c r="W1893" i="64"/>
  <c r="CJ1871" i="64"/>
  <c r="CJ1892" i="64"/>
  <c r="CB1871" i="64"/>
  <c r="CB1892" i="64"/>
  <c r="BT1871" i="64"/>
  <c r="BT1892" i="64"/>
  <c r="BL1871" i="64"/>
  <c r="BL1892" i="64"/>
  <c r="BD1871" i="64"/>
  <c r="BD1892" i="64"/>
  <c r="AV1871" i="64"/>
  <c r="AV1892" i="64"/>
  <c r="AN1871" i="64"/>
  <c r="AN1892" i="64"/>
  <c r="AF1871" i="64"/>
  <c r="AF1892" i="64"/>
  <c r="X1871" i="64"/>
  <c r="X1892" i="64"/>
  <c r="CK1868" i="64"/>
  <c r="CK1880" i="64" s="1"/>
  <c r="CK1889" i="64"/>
  <c r="CC1868" i="64"/>
  <c r="CC1880" i="64" s="1"/>
  <c r="CC1889" i="64"/>
  <c r="BU1868" i="64"/>
  <c r="BU1880" i="64" s="1"/>
  <c r="BU1889" i="64"/>
  <c r="BM1868" i="64"/>
  <c r="BM1880" i="64" s="1"/>
  <c r="BM1889" i="64"/>
  <c r="BE1868" i="64"/>
  <c r="BE1880" i="64" s="1"/>
  <c r="BE1889" i="64"/>
  <c r="AW1868" i="64"/>
  <c r="AW1880" i="64" s="1"/>
  <c r="AW1889" i="64"/>
  <c r="AO1868" i="64"/>
  <c r="AO1880" i="64" s="1"/>
  <c r="AO1889" i="64"/>
  <c r="AG1868" i="64"/>
  <c r="AG1880" i="64" s="1"/>
  <c r="AG1889" i="64"/>
  <c r="Y1868" i="64"/>
  <c r="Y1880" i="64" s="1"/>
  <c r="Y1889" i="64"/>
  <c r="DK1872" i="64"/>
  <c r="DK1893" i="64"/>
  <c r="DC1872" i="64"/>
  <c r="DC1893" i="64"/>
  <c r="CU1872" i="64"/>
  <c r="CU1893" i="64"/>
  <c r="DK1871" i="64"/>
  <c r="DK1892" i="64"/>
  <c r="DC1871" i="64"/>
  <c r="DC1892" i="64"/>
  <c r="CU1871" i="64"/>
  <c r="CU1892" i="64"/>
  <c r="DK1868" i="64"/>
  <c r="DK1880" i="64" s="1"/>
  <c r="DK1889" i="64"/>
  <c r="DC1868" i="64"/>
  <c r="DC1880" i="64" s="1"/>
  <c r="DC1889" i="64"/>
  <c r="CU1868" i="64"/>
  <c r="CU1880" i="64" s="1"/>
  <c r="CU1889" i="64"/>
  <c r="DK1867" i="64"/>
  <c r="DK1879" i="64" s="1"/>
  <c r="DK1888" i="64"/>
  <c r="DK1900" i="64" s="1"/>
  <c r="DC1867" i="64"/>
  <c r="DC1879" i="64" s="1"/>
  <c r="DC1888" i="64"/>
  <c r="DC1900" i="64" s="1"/>
  <c r="CU1867" i="64"/>
  <c r="CU1879" i="64" s="1"/>
  <c r="CU1888" i="64"/>
  <c r="CU1900" i="64" s="1"/>
  <c r="CH1867" i="64"/>
  <c r="CH1879" i="64" s="1"/>
  <c r="CH1888" i="64"/>
  <c r="CH1900" i="64" s="1"/>
  <c r="BZ1867" i="64"/>
  <c r="BZ1879" i="64" s="1"/>
  <c r="BZ1888" i="64"/>
  <c r="BZ1900" i="64" s="1"/>
  <c r="BR1867" i="64"/>
  <c r="BR1879" i="64" s="1"/>
  <c r="BR1888" i="64"/>
  <c r="BR1900" i="64" s="1"/>
  <c r="BJ1867" i="64"/>
  <c r="BJ1879" i="64" s="1"/>
  <c r="BJ1888" i="64"/>
  <c r="BJ1900" i="64" s="1"/>
  <c r="BB1867" i="64"/>
  <c r="BB1879" i="64" s="1"/>
  <c r="BB1888" i="64"/>
  <c r="BB1900" i="64" s="1"/>
  <c r="AT1867" i="64"/>
  <c r="AT1879" i="64" s="1"/>
  <c r="AT1888" i="64"/>
  <c r="AT1900" i="64" s="1"/>
  <c r="AL1867" i="64"/>
  <c r="AL1879" i="64" s="1"/>
  <c r="AL1888" i="64"/>
  <c r="AL1900" i="64" s="1"/>
  <c r="AD1867" i="64"/>
  <c r="AD1879" i="64" s="1"/>
  <c r="AD1888" i="64"/>
  <c r="AD1900" i="64" s="1"/>
  <c r="V1867" i="64"/>
  <c r="V1879" i="64" s="1"/>
  <c r="V1888" i="64"/>
  <c r="V1900" i="64" s="1"/>
  <c r="CH1872" i="64"/>
  <c r="CH1893" i="64"/>
  <c r="BZ1872" i="64"/>
  <c r="BZ1893" i="64"/>
  <c r="BR1872" i="64"/>
  <c r="BR1893" i="64"/>
  <c r="BJ1872" i="64"/>
  <c r="BJ1893" i="64"/>
  <c r="BB1872" i="64"/>
  <c r="BB1893" i="64"/>
  <c r="AT1872" i="64"/>
  <c r="AT1893" i="64"/>
  <c r="AL1872" i="64"/>
  <c r="AL1893" i="64"/>
  <c r="AD1872" i="64"/>
  <c r="AD1893" i="64"/>
  <c r="V1872" i="64"/>
  <c r="V1893" i="64"/>
  <c r="CI1871" i="64"/>
  <c r="CI1892" i="64"/>
  <c r="CA1871" i="64"/>
  <c r="CA1892" i="64"/>
  <c r="BS1871" i="64"/>
  <c r="BS1892" i="64"/>
  <c r="BK1871" i="64"/>
  <c r="BK1892" i="64"/>
  <c r="BC1871" i="64"/>
  <c r="BC1892" i="64"/>
  <c r="AU1871" i="64"/>
  <c r="AU1892" i="64"/>
  <c r="AM1871" i="64"/>
  <c r="AM1892" i="64"/>
  <c r="AE1871" i="64"/>
  <c r="AE1892" i="64"/>
  <c r="W1871" i="64"/>
  <c r="W1892" i="64"/>
  <c r="CJ1868" i="64"/>
  <c r="CJ1880" i="64" s="1"/>
  <c r="CJ1889" i="64"/>
  <c r="CB1868" i="64"/>
  <c r="CB1880" i="64" s="1"/>
  <c r="CB1889" i="64"/>
  <c r="BT1868" i="64"/>
  <c r="BT1880" i="64" s="1"/>
  <c r="BT1889" i="64"/>
  <c r="BL1868" i="64"/>
  <c r="BL1880" i="64" s="1"/>
  <c r="BL1889" i="64"/>
  <c r="BD1868" i="64"/>
  <c r="BD1880" i="64" s="1"/>
  <c r="BD1889" i="64"/>
  <c r="AV1868" i="64"/>
  <c r="AV1880" i="64" s="1"/>
  <c r="AV1889" i="64"/>
  <c r="AN1868" i="64"/>
  <c r="AN1880" i="64" s="1"/>
  <c r="AN1889" i="64"/>
  <c r="AF1868" i="64"/>
  <c r="AF1880" i="64" s="1"/>
  <c r="AF1889" i="64"/>
  <c r="X1868" i="64"/>
  <c r="X1880" i="64" s="1"/>
  <c r="X1889" i="64"/>
  <c r="DJ1872" i="64"/>
  <c r="DJ1893" i="64"/>
  <c r="DB1872" i="64"/>
  <c r="DB1893" i="64"/>
  <c r="CT1872" i="64"/>
  <c r="CT1893" i="64"/>
  <c r="DJ1871" i="64"/>
  <c r="DJ1892" i="64"/>
  <c r="DB1871" i="64"/>
  <c r="DB1892" i="64"/>
  <c r="CT1871" i="64"/>
  <c r="CT1892" i="64"/>
  <c r="DJ1868" i="64"/>
  <c r="DJ1880" i="64" s="1"/>
  <c r="DJ1889" i="64"/>
  <c r="DB1868" i="64"/>
  <c r="DB1880" i="64" s="1"/>
  <c r="DB1889" i="64"/>
  <c r="CT1868" i="64"/>
  <c r="CT1880" i="64" s="1"/>
  <c r="CT1889" i="64"/>
  <c r="DJ1867" i="64"/>
  <c r="DJ1879" i="64" s="1"/>
  <c r="DJ1888" i="64"/>
  <c r="DJ1900" i="64" s="1"/>
  <c r="DB1867" i="64"/>
  <c r="DB1879" i="64" s="1"/>
  <c r="DB1888" i="64"/>
  <c r="DB1900" i="64" s="1"/>
  <c r="CT1867" i="64"/>
  <c r="CT1879" i="64" s="1"/>
  <c r="CT1888" i="64"/>
  <c r="CT1900" i="64" s="1"/>
  <c r="BY1867" i="64"/>
  <c r="BY1879" i="64" s="1"/>
  <c r="BY1888" i="64"/>
  <c r="BY1900" i="64" s="1"/>
  <c r="BQ1867" i="64"/>
  <c r="BQ1879" i="64" s="1"/>
  <c r="BQ1888" i="64"/>
  <c r="BQ1900" i="64" s="1"/>
  <c r="AS1867" i="64"/>
  <c r="AS1879" i="64" s="1"/>
  <c r="AS1888" i="64"/>
  <c r="AS1900" i="64" s="1"/>
  <c r="CG1872" i="64"/>
  <c r="CG1893" i="64"/>
  <c r="BY1872" i="64"/>
  <c r="BY1893" i="64"/>
  <c r="BQ1872" i="64"/>
  <c r="BQ1893" i="64"/>
  <c r="BI1872" i="64"/>
  <c r="BI1893" i="64"/>
  <c r="BA1872" i="64"/>
  <c r="BA1893" i="64"/>
  <c r="AS1872" i="64"/>
  <c r="AS1893" i="64"/>
  <c r="AK1872" i="64"/>
  <c r="AK1893" i="64"/>
  <c r="AC1872" i="64"/>
  <c r="AC1893" i="64"/>
  <c r="U1872" i="64"/>
  <c r="U1893" i="64"/>
  <c r="CH1871" i="64"/>
  <c r="CH1892" i="64"/>
  <c r="BZ1871" i="64"/>
  <c r="BZ1892" i="64"/>
  <c r="BR1871" i="64"/>
  <c r="BR1892" i="64"/>
  <c r="BJ1871" i="64"/>
  <c r="BJ1892" i="64"/>
  <c r="BB1871" i="64"/>
  <c r="BB1892" i="64"/>
  <c r="AT1871" i="64"/>
  <c r="AT1892" i="64"/>
  <c r="AL1871" i="64"/>
  <c r="AL1892" i="64"/>
  <c r="AD1871" i="64"/>
  <c r="AD1892" i="64"/>
  <c r="V1871" i="64"/>
  <c r="V1892" i="64"/>
  <c r="CI1868" i="64"/>
  <c r="CI1880" i="64" s="1"/>
  <c r="CI1889" i="64"/>
  <c r="CA1868" i="64"/>
  <c r="CA1880" i="64" s="1"/>
  <c r="CA1889" i="64"/>
  <c r="BS1868" i="64"/>
  <c r="BS1880" i="64" s="1"/>
  <c r="BS1889" i="64"/>
  <c r="BK1868" i="64"/>
  <c r="BK1880" i="64" s="1"/>
  <c r="BK1889" i="64"/>
  <c r="BC1868" i="64"/>
  <c r="BC1880" i="64" s="1"/>
  <c r="BC1889" i="64"/>
  <c r="AU1868" i="64"/>
  <c r="AU1880" i="64" s="1"/>
  <c r="AU1889" i="64"/>
  <c r="AM1868" i="64"/>
  <c r="AM1880" i="64" s="1"/>
  <c r="AM1889" i="64"/>
  <c r="AE1868" i="64"/>
  <c r="AE1880" i="64" s="1"/>
  <c r="AE1889" i="64"/>
  <c r="W1868" i="64"/>
  <c r="W1880" i="64" s="1"/>
  <c r="W1889" i="64"/>
  <c r="DI1872" i="64"/>
  <c r="DI1893" i="64"/>
  <c r="DA1872" i="64"/>
  <c r="DA1893" i="64"/>
  <c r="CS1872" i="64"/>
  <c r="CS1893" i="64"/>
  <c r="DI1871" i="64"/>
  <c r="DI1892" i="64"/>
  <c r="DA1871" i="64"/>
  <c r="DA1892" i="64"/>
  <c r="CS1871" i="64"/>
  <c r="CS1892" i="64"/>
  <c r="DI1868" i="64"/>
  <c r="DI1880" i="64" s="1"/>
  <c r="DI1889" i="64"/>
  <c r="DA1868" i="64"/>
  <c r="DA1880" i="64" s="1"/>
  <c r="DA1889" i="64"/>
  <c r="CS1868" i="64"/>
  <c r="CS1880" i="64" s="1"/>
  <c r="CS1889" i="64"/>
  <c r="DI1867" i="64"/>
  <c r="DI1879" i="64" s="1"/>
  <c r="DI1888" i="64"/>
  <c r="DI1900" i="64" s="1"/>
  <c r="DA1867" i="64"/>
  <c r="DA1879" i="64" s="1"/>
  <c r="DA1888" i="64"/>
  <c r="DA1900" i="64" s="1"/>
  <c r="CS1867" i="64"/>
  <c r="CS1879" i="64" s="1"/>
  <c r="CS1888" i="64"/>
  <c r="CS1900" i="64" s="1"/>
  <c r="U1867" i="64"/>
  <c r="U1879" i="64" s="1"/>
  <c r="U1888" i="64"/>
  <c r="U1900" i="64" s="1"/>
  <c r="CF1867" i="64"/>
  <c r="CF1879" i="64" s="1"/>
  <c r="CF1888" i="64"/>
  <c r="CF1900" i="64" s="1"/>
  <c r="BX1867" i="64"/>
  <c r="BX1879" i="64" s="1"/>
  <c r="BX1888" i="64"/>
  <c r="BX1900" i="64" s="1"/>
  <c r="BP1867" i="64"/>
  <c r="BP1879" i="64" s="1"/>
  <c r="BP1888" i="64"/>
  <c r="BP1900" i="64" s="1"/>
  <c r="BH1867" i="64"/>
  <c r="BH1879" i="64" s="1"/>
  <c r="BH1888" i="64"/>
  <c r="BH1900" i="64" s="1"/>
  <c r="AZ1867" i="64"/>
  <c r="AZ1879" i="64" s="1"/>
  <c r="AZ1888" i="64"/>
  <c r="AZ1900" i="64" s="1"/>
  <c r="AR1867" i="64"/>
  <c r="AR1879" i="64" s="1"/>
  <c r="AR1888" i="64"/>
  <c r="AR1900" i="64" s="1"/>
  <c r="AJ1867" i="64"/>
  <c r="AJ1879" i="64" s="1"/>
  <c r="AJ1888" i="64"/>
  <c r="AJ1900" i="64" s="1"/>
  <c r="AB1867" i="64"/>
  <c r="AB1879" i="64" s="1"/>
  <c r="AB1888" i="64"/>
  <c r="AB1900" i="64" s="1"/>
  <c r="T1867" i="64"/>
  <c r="T1879" i="64" s="1"/>
  <c r="T1888" i="64"/>
  <c r="T1900" i="64" s="1"/>
  <c r="CF1872" i="64"/>
  <c r="CF1893" i="64"/>
  <c r="BX1872" i="64"/>
  <c r="BX1893" i="64"/>
  <c r="BP1872" i="64"/>
  <c r="BP1893" i="64"/>
  <c r="BH1872" i="64"/>
  <c r="BH1893" i="64"/>
  <c r="AZ1872" i="64"/>
  <c r="AZ1893" i="64"/>
  <c r="AR1872" i="64"/>
  <c r="AR1893" i="64"/>
  <c r="AJ1872" i="64"/>
  <c r="AJ1893" i="64"/>
  <c r="AB1872" i="64"/>
  <c r="AB1893" i="64"/>
  <c r="T1872" i="64"/>
  <c r="T1893" i="64"/>
  <c r="CG1871" i="64"/>
  <c r="CG1892" i="64"/>
  <c r="BY1871" i="64"/>
  <c r="BY1892" i="64"/>
  <c r="BQ1871" i="64"/>
  <c r="BQ1892" i="64"/>
  <c r="BI1871" i="64"/>
  <c r="BI1892" i="64"/>
  <c r="BA1871" i="64"/>
  <c r="BA1892" i="64"/>
  <c r="AS1871" i="64"/>
  <c r="AS1892" i="64"/>
  <c r="AK1871" i="64"/>
  <c r="AK1892" i="64"/>
  <c r="AC1871" i="64"/>
  <c r="AC1892" i="64"/>
  <c r="U1871" i="64"/>
  <c r="U1892" i="64"/>
  <c r="CH1868" i="64"/>
  <c r="CH1880" i="64" s="1"/>
  <c r="CH1889" i="64"/>
  <c r="BZ1868" i="64"/>
  <c r="BZ1880" i="64" s="1"/>
  <c r="BZ1889" i="64"/>
  <c r="BR1868" i="64"/>
  <c r="BR1880" i="64" s="1"/>
  <c r="BR1889" i="64"/>
  <c r="BJ1868" i="64"/>
  <c r="BJ1880" i="64" s="1"/>
  <c r="BJ1889" i="64"/>
  <c r="BB1868" i="64"/>
  <c r="BB1880" i="64" s="1"/>
  <c r="BB1889" i="64"/>
  <c r="AT1868" i="64"/>
  <c r="AT1880" i="64" s="1"/>
  <c r="AT1889" i="64"/>
  <c r="AL1868" i="64"/>
  <c r="AL1880" i="64" s="1"/>
  <c r="AL1889" i="64"/>
  <c r="AD1868" i="64"/>
  <c r="AD1880" i="64" s="1"/>
  <c r="AD1889" i="64"/>
  <c r="V1868" i="64"/>
  <c r="V1880" i="64" s="1"/>
  <c r="V1889" i="64"/>
  <c r="DH1872" i="64"/>
  <c r="DH1893" i="64"/>
  <c r="CZ1872" i="64"/>
  <c r="CZ1893" i="64"/>
  <c r="CR1872" i="64"/>
  <c r="CR1893" i="64"/>
  <c r="DH1871" i="64"/>
  <c r="DH1892" i="64"/>
  <c r="CZ1871" i="64"/>
  <c r="CZ1892" i="64"/>
  <c r="CR1871" i="64"/>
  <c r="CR1892" i="64"/>
  <c r="DH1868" i="64"/>
  <c r="DH1880" i="64" s="1"/>
  <c r="DH1889" i="64"/>
  <c r="CZ1868" i="64"/>
  <c r="CZ1880" i="64" s="1"/>
  <c r="CZ1889" i="64"/>
  <c r="CR1868" i="64"/>
  <c r="CR1880" i="64" s="1"/>
  <c r="CR1889" i="64"/>
  <c r="DH1867" i="64"/>
  <c r="DH1879" i="64" s="1"/>
  <c r="DH1888" i="64"/>
  <c r="DH1900" i="64" s="1"/>
  <c r="CZ1867" i="64"/>
  <c r="CZ1879" i="64" s="1"/>
  <c r="CZ1888" i="64"/>
  <c r="CZ1900" i="64" s="1"/>
  <c r="CR1867" i="64"/>
  <c r="CR1879" i="64" s="1"/>
  <c r="CR1888" i="64"/>
  <c r="CR1900" i="64" s="1"/>
  <c r="AK1867" i="64"/>
  <c r="AK1879" i="64" s="1"/>
  <c r="AK1888" i="64"/>
  <c r="AK1900" i="64" s="1"/>
  <c r="CE1867" i="64"/>
  <c r="CE1879" i="64" s="1"/>
  <c r="CE1888" i="64"/>
  <c r="CE1900" i="64" s="1"/>
  <c r="BW1867" i="64"/>
  <c r="BW1879" i="64" s="1"/>
  <c r="BW1888" i="64"/>
  <c r="BW1900" i="64" s="1"/>
  <c r="BO1867" i="64"/>
  <c r="BO1879" i="64" s="1"/>
  <c r="BO1888" i="64"/>
  <c r="BO1900" i="64" s="1"/>
  <c r="BG1867" i="64"/>
  <c r="BG1879" i="64" s="1"/>
  <c r="BG1888" i="64"/>
  <c r="BG1900" i="64" s="1"/>
  <c r="AY1867" i="64"/>
  <c r="AY1879" i="64" s="1"/>
  <c r="AY1888" i="64"/>
  <c r="AY1900" i="64" s="1"/>
  <c r="AQ1867" i="64"/>
  <c r="AQ1879" i="64" s="1"/>
  <c r="AQ1888" i="64"/>
  <c r="AQ1900" i="64" s="1"/>
  <c r="AI1867" i="64"/>
  <c r="AI1879" i="64" s="1"/>
  <c r="AI1888" i="64"/>
  <c r="AI1900" i="64" s="1"/>
  <c r="AA1867" i="64"/>
  <c r="AA1879" i="64" s="1"/>
  <c r="AA1888" i="64"/>
  <c r="AA1900" i="64" s="1"/>
  <c r="S1867" i="64"/>
  <c r="S1879" i="64" s="1"/>
  <c r="S1888" i="64"/>
  <c r="S1900" i="64" s="1"/>
  <c r="CE1872" i="64"/>
  <c r="CE1893" i="64"/>
  <c r="BW1872" i="64"/>
  <c r="BW1893" i="64"/>
  <c r="BO1872" i="64"/>
  <c r="BO1893" i="64"/>
  <c r="BG1872" i="64"/>
  <c r="BG1893" i="64"/>
  <c r="AY1872" i="64"/>
  <c r="AY1893" i="64"/>
  <c r="AQ1872" i="64"/>
  <c r="AQ1893" i="64"/>
  <c r="AI1872" i="64"/>
  <c r="AI1893" i="64"/>
  <c r="AA1872" i="64"/>
  <c r="AA1893" i="64"/>
  <c r="S1872" i="64"/>
  <c r="S1893" i="64"/>
  <c r="CF1871" i="64"/>
  <c r="CF1892" i="64"/>
  <c r="BX1871" i="64"/>
  <c r="BX1892" i="64"/>
  <c r="BP1871" i="64"/>
  <c r="BP1892" i="64"/>
  <c r="BH1871" i="64"/>
  <c r="BH1892" i="64"/>
  <c r="AZ1871" i="64"/>
  <c r="AZ1892" i="64"/>
  <c r="AR1871" i="64"/>
  <c r="AR1892" i="64"/>
  <c r="AJ1871" i="64"/>
  <c r="AJ1892" i="64"/>
  <c r="AB1871" i="64"/>
  <c r="AB1892" i="64"/>
  <c r="T1871" i="64"/>
  <c r="T1892" i="64"/>
  <c r="CG1868" i="64"/>
  <c r="CG1880" i="64" s="1"/>
  <c r="CG1889" i="64"/>
  <c r="BY1868" i="64"/>
  <c r="BY1880" i="64" s="1"/>
  <c r="BY1889" i="64"/>
  <c r="BQ1868" i="64"/>
  <c r="BQ1880" i="64" s="1"/>
  <c r="BQ1889" i="64"/>
  <c r="BI1868" i="64"/>
  <c r="BI1880" i="64" s="1"/>
  <c r="BI1889" i="64"/>
  <c r="BA1868" i="64"/>
  <c r="BA1880" i="64" s="1"/>
  <c r="BA1889" i="64"/>
  <c r="AS1868" i="64"/>
  <c r="AS1880" i="64" s="1"/>
  <c r="AS1889" i="64"/>
  <c r="AK1868" i="64"/>
  <c r="AK1880" i="64" s="1"/>
  <c r="AK1889" i="64"/>
  <c r="AC1868" i="64"/>
  <c r="AC1880" i="64" s="1"/>
  <c r="AC1889" i="64"/>
  <c r="U1868" i="64"/>
  <c r="U1880" i="64" s="1"/>
  <c r="U1889" i="64"/>
  <c r="DG1872" i="64"/>
  <c r="DG1893" i="64"/>
  <c r="CY1872" i="64"/>
  <c r="CY1893" i="64"/>
  <c r="CQ1872" i="64"/>
  <c r="CQ1893" i="64"/>
  <c r="DG1871" i="64"/>
  <c r="DG1892" i="64"/>
  <c r="CY1871" i="64"/>
  <c r="CY1892" i="64"/>
  <c r="CQ1871" i="64"/>
  <c r="CQ1892" i="64"/>
  <c r="DG1868" i="64"/>
  <c r="DG1880" i="64" s="1"/>
  <c r="DG1889" i="64"/>
  <c r="CY1868" i="64"/>
  <c r="CY1880" i="64" s="1"/>
  <c r="CY1889" i="64"/>
  <c r="CQ1868" i="64"/>
  <c r="CQ1880" i="64" s="1"/>
  <c r="CQ1889" i="64"/>
  <c r="DG1867" i="64"/>
  <c r="DG1879" i="64" s="1"/>
  <c r="DG1888" i="64"/>
  <c r="DG1900" i="64" s="1"/>
  <c r="CY1867" i="64"/>
  <c r="CY1879" i="64" s="1"/>
  <c r="CY1888" i="64"/>
  <c r="CY1900" i="64" s="1"/>
  <c r="CQ1867" i="64"/>
  <c r="CQ1879" i="64" s="1"/>
  <c r="CQ1888" i="64"/>
  <c r="CQ1900" i="64" s="1"/>
  <c r="AS1539" i="64"/>
  <c r="AS1552" i="64" s="1"/>
  <c r="AS1582" i="64"/>
  <c r="AS1595" i="64" s="1"/>
  <c r="AS1561" i="64"/>
  <c r="AS1573" i="64" s="1"/>
  <c r="BZ1543" i="64"/>
  <c r="BZ1586" i="64"/>
  <c r="BZ1565" i="64"/>
  <c r="AD1543" i="64"/>
  <c r="AD1586" i="64"/>
  <c r="AD1565" i="64"/>
  <c r="AM1540" i="64"/>
  <c r="AM1553" i="64" s="1"/>
  <c r="AM1583" i="64"/>
  <c r="AM1596" i="64" s="1"/>
  <c r="AM1562" i="64"/>
  <c r="AM1574" i="64" s="1"/>
  <c r="DH1543" i="64"/>
  <c r="DH1586" i="64"/>
  <c r="DH1565" i="64"/>
  <c r="CZ1539" i="64"/>
  <c r="CZ1552" i="64" s="1"/>
  <c r="CZ1582" i="64"/>
  <c r="CZ1595" i="64" s="1"/>
  <c r="CZ1561" i="64"/>
  <c r="CZ1573" i="64" s="1"/>
  <c r="CF1539" i="64"/>
  <c r="CF1552" i="64" s="1"/>
  <c r="CF1582" i="64"/>
  <c r="CF1595" i="64" s="1"/>
  <c r="CF1561" i="64"/>
  <c r="CF1573" i="64" s="1"/>
  <c r="BX1539" i="64"/>
  <c r="BX1552" i="64" s="1"/>
  <c r="BX1582" i="64"/>
  <c r="BX1595" i="64" s="1"/>
  <c r="BX1561" i="64"/>
  <c r="BX1573" i="64" s="1"/>
  <c r="BP1582" i="64"/>
  <c r="BP1595" i="64" s="1"/>
  <c r="BP1561" i="64"/>
  <c r="BP1573" i="64" s="1"/>
  <c r="BH1582" i="64"/>
  <c r="BH1595" i="64" s="1"/>
  <c r="BH1561" i="64"/>
  <c r="BH1573" i="64" s="1"/>
  <c r="AZ1582" i="64"/>
  <c r="AZ1595" i="64" s="1"/>
  <c r="AZ1561" i="64"/>
  <c r="AZ1573" i="64" s="1"/>
  <c r="AR1539" i="64"/>
  <c r="AR1552" i="64" s="1"/>
  <c r="AR1582" i="64"/>
  <c r="AR1595" i="64" s="1"/>
  <c r="AR1561" i="64"/>
  <c r="AR1573" i="64" s="1"/>
  <c r="AJ1582" i="64"/>
  <c r="AJ1595" i="64" s="1"/>
  <c r="AJ1561" i="64"/>
  <c r="AJ1573" i="64" s="1"/>
  <c r="AB1582" i="64"/>
  <c r="AB1595" i="64" s="1"/>
  <c r="AB1561" i="64"/>
  <c r="AB1573" i="64" s="1"/>
  <c r="T1582" i="64"/>
  <c r="T1595" i="64" s="1"/>
  <c r="T1561" i="64"/>
  <c r="T1573" i="64" s="1"/>
  <c r="CF1587" i="64"/>
  <c r="CF1600" i="64" s="1"/>
  <c r="CF1566" i="64"/>
  <c r="CF1578" i="64" s="1"/>
  <c r="BX1587" i="64"/>
  <c r="BX1600" i="64" s="1"/>
  <c r="BX1566" i="64"/>
  <c r="BX1578" i="64" s="1"/>
  <c r="BP1587" i="64"/>
  <c r="BP1600" i="64" s="1"/>
  <c r="BP1566" i="64"/>
  <c r="BP1578" i="64" s="1"/>
  <c r="BH1587" i="64"/>
  <c r="BH1600" i="64" s="1"/>
  <c r="BH1566" i="64"/>
  <c r="BH1578" i="64" s="1"/>
  <c r="AZ1587" i="64"/>
  <c r="AZ1600" i="64" s="1"/>
  <c r="AZ1566" i="64"/>
  <c r="AZ1578" i="64" s="1"/>
  <c r="AR1587" i="64"/>
  <c r="AR1600" i="64" s="1"/>
  <c r="AR1566" i="64"/>
  <c r="AR1578" i="64" s="1"/>
  <c r="AJ1587" i="64"/>
  <c r="AJ1600" i="64" s="1"/>
  <c r="AJ1566" i="64"/>
  <c r="AJ1578" i="64" s="1"/>
  <c r="AB1544" i="64"/>
  <c r="AB1557" i="64" s="1"/>
  <c r="AB1587" i="64"/>
  <c r="AB1600" i="64" s="1"/>
  <c r="AB1566" i="64"/>
  <c r="AB1578" i="64" s="1"/>
  <c r="T1587" i="64"/>
  <c r="T1600" i="64" s="1"/>
  <c r="T1566" i="64"/>
  <c r="T1578" i="64" s="1"/>
  <c r="CG1586" i="64"/>
  <c r="CG1565" i="64"/>
  <c r="BY1586" i="64"/>
  <c r="BY1565" i="64"/>
  <c r="BQ1565" i="64"/>
  <c r="BQ1586" i="64"/>
  <c r="BI1543" i="64"/>
  <c r="BI1586" i="64"/>
  <c r="BI1565" i="64"/>
  <c r="BA1586" i="64"/>
  <c r="BA1565" i="64"/>
  <c r="AS1586" i="64"/>
  <c r="AS1565" i="64"/>
  <c r="AK1586" i="64"/>
  <c r="AK1565" i="64"/>
  <c r="AC1586" i="64"/>
  <c r="AC1565" i="64"/>
  <c r="U1543" i="64"/>
  <c r="U1586" i="64"/>
  <c r="U1565" i="64"/>
  <c r="CH1540" i="64"/>
  <c r="CH1553" i="64" s="1"/>
  <c r="CH1583" i="64"/>
  <c r="CH1596" i="64" s="1"/>
  <c r="CH1562" i="64"/>
  <c r="CH1574" i="64" s="1"/>
  <c r="BZ1540" i="64"/>
  <c r="BZ1553" i="64" s="1"/>
  <c r="BZ1583" i="64"/>
  <c r="BZ1596" i="64" s="1"/>
  <c r="BZ1562" i="64"/>
  <c r="BZ1574" i="64" s="1"/>
  <c r="BR1540" i="64"/>
  <c r="BR1553" i="64" s="1"/>
  <c r="BR1583" i="64"/>
  <c r="BR1596" i="64" s="1"/>
  <c r="BR1562" i="64"/>
  <c r="BR1574" i="64" s="1"/>
  <c r="BJ1540" i="64"/>
  <c r="BJ1553" i="64" s="1"/>
  <c r="BJ1583" i="64"/>
  <c r="BJ1596" i="64" s="1"/>
  <c r="BJ1562" i="64"/>
  <c r="BJ1574" i="64" s="1"/>
  <c r="BB1583" i="64"/>
  <c r="BB1596" i="64" s="1"/>
  <c r="BB1562" i="64"/>
  <c r="BB1574" i="64" s="1"/>
  <c r="AT1540" i="64"/>
  <c r="AT1553" i="64" s="1"/>
  <c r="AT1583" i="64"/>
  <c r="AT1596" i="64" s="1"/>
  <c r="AT1562" i="64"/>
  <c r="AT1574" i="64" s="1"/>
  <c r="AL1583" i="64"/>
  <c r="AL1596" i="64" s="1"/>
  <c r="AL1562" i="64"/>
  <c r="AL1574" i="64" s="1"/>
  <c r="AD1540" i="64"/>
  <c r="AD1553" i="64" s="1"/>
  <c r="AD1583" i="64"/>
  <c r="AD1596" i="64" s="1"/>
  <c r="AD1562" i="64"/>
  <c r="AD1574" i="64" s="1"/>
  <c r="V1540" i="64"/>
  <c r="V1553" i="64" s="1"/>
  <c r="V1583" i="64"/>
  <c r="V1596" i="64" s="1"/>
  <c r="V1562" i="64"/>
  <c r="V1574" i="64" s="1"/>
  <c r="DG1544" i="64"/>
  <c r="DG1557" i="64" s="1"/>
  <c r="DG1566" i="64"/>
  <c r="DG1578" i="64" s="1"/>
  <c r="DG1587" i="64"/>
  <c r="DG1600" i="64" s="1"/>
  <c r="CY1544" i="64"/>
  <c r="CY1557" i="64" s="1"/>
  <c r="CY1566" i="64"/>
  <c r="CY1578" i="64" s="1"/>
  <c r="CY1587" i="64"/>
  <c r="CY1600" i="64" s="1"/>
  <c r="CQ1544" i="64"/>
  <c r="CQ1557" i="64" s="1"/>
  <c r="CQ1587" i="64"/>
  <c r="CQ1600" i="64" s="1"/>
  <c r="CQ1566" i="64"/>
  <c r="CQ1578" i="64" s="1"/>
  <c r="DG1543" i="64"/>
  <c r="DG1586" i="64"/>
  <c r="DG1565" i="64"/>
  <c r="CY1543" i="64"/>
  <c r="CY1565" i="64"/>
  <c r="CY1586" i="64"/>
  <c r="CQ1543" i="64"/>
  <c r="CQ1586" i="64"/>
  <c r="CQ1565" i="64"/>
  <c r="DG1540" i="64"/>
  <c r="DG1553" i="64" s="1"/>
  <c r="DG1583" i="64"/>
  <c r="DG1596" i="64" s="1"/>
  <c r="DG1562" i="64"/>
  <c r="DG1574" i="64" s="1"/>
  <c r="CY1540" i="64"/>
  <c r="CY1553" i="64" s="1"/>
  <c r="CY1562" i="64"/>
  <c r="CY1574" i="64" s="1"/>
  <c r="CY1583" i="64"/>
  <c r="CY1596" i="64" s="1"/>
  <c r="CQ1540" i="64"/>
  <c r="CQ1553" i="64" s="1"/>
  <c r="CQ1583" i="64"/>
  <c r="CQ1596" i="64" s="1"/>
  <c r="CQ1562" i="64"/>
  <c r="CQ1574" i="64" s="1"/>
  <c r="DG1539" i="64"/>
  <c r="DG1552" i="64" s="1"/>
  <c r="DG1582" i="64"/>
  <c r="DG1595" i="64" s="1"/>
  <c r="DG1561" i="64"/>
  <c r="DG1573" i="64" s="1"/>
  <c r="CY1539" i="64"/>
  <c r="CY1552" i="64" s="1"/>
  <c r="CY1582" i="64"/>
  <c r="CY1595" i="64" s="1"/>
  <c r="CY1561" i="64"/>
  <c r="CY1573" i="64" s="1"/>
  <c r="CQ1539" i="64"/>
  <c r="CQ1552" i="64" s="1"/>
  <c r="CQ1582" i="64"/>
  <c r="CQ1595" i="64" s="1"/>
  <c r="CQ1561" i="64"/>
  <c r="CQ1573" i="64" s="1"/>
  <c r="BQ1539" i="64"/>
  <c r="BQ1552" i="64" s="1"/>
  <c r="BQ1561" i="64"/>
  <c r="BQ1573" i="64" s="1"/>
  <c r="BQ1582" i="64"/>
  <c r="BQ1595" i="64" s="1"/>
  <c r="CG1587" i="64"/>
  <c r="CG1600" i="64" s="1"/>
  <c r="CG1566" i="64"/>
  <c r="CG1578" i="64" s="1"/>
  <c r="AS1587" i="64"/>
  <c r="AS1600" i="64" s="1"/>
  <c r="AS1566" i="64"/>
  <c r="AS1578" i="64" s="1"/>
  <c r="CH1586" i="64"/>
  <c r="CH1565" i="64"/>
  <c r="V1586" i="64"/>
  <c r="V1565" i="64"/>
  <c r="AU1540" i="64"/>
  <c r="AU1553" i="64" s="1"/>
  <c r="AU1583" i="64"/>
  <c r="AU1596" i="64" s="1"/>
  <c r="AU1562" i="64"/>
  <c r="AU1574" i="64" s="1"/>
  <c r="CR1544" i="64"/>
  <c r="CR1557" i="64" s="1"/>
  <c r="CR1587" i="64"/>
  <c r="CR1600" i="64" s="1"/>
  <c r="CR1566" i="64"/>
  <c r="CR1578" i="64" s="1"/>
  <c r="DH1539" i="64"/>
  <c r="DH1552" i="64" s="1"/>
  <c r="DH1582" i="64"/>
  <c r="DH1595" i="64" s="1"/>
  <c r="DH1561" i="64"/>
  <c r="DH1573" i="64" s="1"/>
  <c r="CE1582" i="64"/>
  <c r="CE1595" i="64" s="1"/>
  <c r="CE1561" i="64"/>
  <c r="CE1573" i="64" s="1"/>
  <c r="BW1582" i="64"/>
  <c r="BW1595" i="64" s="1"/>
  <c r="BW1561" i="64"/>
  <c r="BW1573" i="64" s="1"/>
  <c r="BO1582" i="64"/>
  <c r="BO1595" i="64" s="1"/>
  <c r="BO1561" i="64"/>
  <c r="BO1573" i="64" s="1"/>
  <c r="BG1582" i="64"/>
  <c r="BG1595" i="64" s="1"/>
  <c r="BG1561" i="64"/>
  <c r="BG1573" i="64" s="1"/>
  <c r="AY1582" i="64"/>
  <c r="AY1595" i="64" s="1"/>
  <c r="AY1561" i="64"/>
  <c r="AY1573" i="64" s="1"/>
  <c r="AQ1582" i="64"/>
  <c r="AQ1595" i="64" s="1"/>
  <c r="AQ1561" i="64"/>
  <c r="AQ1573" i="64" s="1"/>
  <c r="AI1582" i="64"/>
  <c r="AI1595" i="64" s="1"/>
  <c r="AI1561" i="64"/>
  <c r="AI1573" i="64" s="1"/>
  <c r="AA1582" i="64"/>
  <c r="AA1595" i="64" s="1"/>
  <c r="AA1561" i="64"/>
  <c r="AA1573" i="64" s="1"/>
  <c r="S1582" i="64"/>
  <c r="S1595" i="64" s="1"/>
  <c r="S1561" i="64"/>
  <c r="S1573" i="64" s="1"/>
  <c r="CE1587" i="64"/>
  <c r="CE1600" i="64" s="1"/>
  <c r="CE1566" i="64"/>
  <c r="CE1578" i="64" s="1"/>
  <c r="BW1587" i="64"/>
  <c r="BW1600" i="64" s="1"/>
  <c r="BW1566" i="64"/>
  <c r="BW1578" i="64" s="1"/>
  <c r="BO1587" i="64"/>
  <c r="BO1600" i="64" s="1"/>
  <c r="BO1566" i="64"/>
  <c r="BO1578" i="64" s="1"/>
  <c r="BG1587" i="64"/>
  <c r="BG1600" i="64" s="1"/>
  <c r="BG1566" i="64"/>
  <c r="BG1578" i="64" s="1"/>
  <c r="AY1587" i="64"/>
  <c r="AY1600" i="64" s="1"/>
  <c r="AY1566" i="64"/>
  <c r="AY1578" i="64" s="1"/>
  <c r="AQ1544" i="64"/>
  <c r="AQ1557" i="64" s="1"/>
  <c r="AQ1587" i="64"/>
  <c r="AQ1600" i="64" s="1"/>
  <c r="AQ1566" i="64"/>
  <c r="AQ1578" i="64" s="1"/>
  <c r="AI1587" i="64"/>
  <c r="AI1600" i="64" s="1"/>
  <c r="AI1566" i="64"/>
  <c r="AI1578" i="64" s="1"/>
  <c r="AA1587" i="64"/>
  <c r="AA1600" i="64" s="1"/>
  <c r="AA1566" i="64"/>
  <c r="AA1578" i="64" s="1"/>
  <c r="S1587" i="64"/>
  <c r="S1600" i="64" s="1"/>
  <c r="S1566" i="64"/>
  <c r="S1578" i="64" s="1"/>
  <c r="CF1586" i="64"/>
  <c r="CF1565" i="64"/>
  <c r="BX1543" i="64"/>
  <c r="BX1586" i="64"/>
  <c r="BX1565" i="64"/>
  <c r="BP1586" i="64"/>
  <c r="BP1565" i="64"/>
  <c r="BH1543" i="64"/>
  <c r="BH1586" i="64"/>
  <c r="BH1565" i="64"/>
  <c r="AZ1586" i="64"/>
  <c r="AZ1565" i="64"/>
  <c r="AR1586" i="64"/>
  <c r="AR1565" i="64"/>
  <c r="AJ1543" i="64"/>
  <c r="AJ1586" i="64"/>
  <c r="AJ1565" i="64"/>
  <c r="AB1586" i="64"/>
  <c r="AB1565" i="64"/>
  <c r="T1586" i="64"/>
  <c r="T1565" i="64"/>
  <c r="CG1540" i="64"/>
  <c r="CG1553" i="64" s="1"/>
  <c r="CG1583" i="64"/>
  <c r="CG1596" i="64" s="1"/>
  <c r="CG1562" i="64"/>
  <c r="CG1574" i="64" s="1"/>
  <c r="BY1583" i="64"/>
  <c r="BY1596" i="64" s="1"/>
  <c r="BY1562" i="64"/>
  <c r="BY1574" i="64" s="1"/>
  <c r="BQ1583" i="64"/>
  <c r="BQ1596" i="64" s="1"/>
  <c r="BQ1562" i="64"/>
  <c r="BQ1574" i="64" s="1"/>
  <c r="BI1540" i="64"/>
  <c r="BI1553" i="64" s="1"/>
  <c r="BI1583" i="64"/>
  <c r="BI1596" i="64" s="1"/>
  <c r="BI1562" i="64"/>
  <c r="BI1574" i="64" s="1"/>
  <c r="BA1540" i="64"/>
  <c r="BA1553" i="64" s="1"/>
  <c r="BA1583" i="64"/>
  <c r="BA1596" i="64" s="1"/>
  <c r="BA1562" i="64"/>
  <c r="BA1574" i="64" s="1"/>
  <c r="AS1540" i="64"/>
  <c r="AS1553" i="64" s="1"/>
  <c r="AS1583" i="64"/>
  <c r="AS1596" i="64" s="1"/>
  <c r="AS1562" i="64"/>
  <c r="AS1574" i="64" s="1"/>
  <c r="AK1540" i="64"/>
  <c r="AK1553" i="64" s="1"/>
  <c r="AK1562" i="64"/>
  <c r="AK1574" i="64" s="1"/>
  <c r="AK1583" i="64"/>
  <c r="AK1596" i="64" s="1"/>
  <c r="AC1583" i="64"/>
  <c r="AC1596" i="64" s="1"/>
  <c r="AC1562" i="64"/>
  <c r="AC1574" i="64" s="1"/>
  <c r="U1540" i="64"/>
  <c r="U1553" i="64" s="1"/>
  <c r="U1583" i="64"/>
  <c r="U1596" i="64" s="1"/>
  <c r="U1562" i="64"/>
  <c r="U1574" i="64" s="1"/>
  <c r="DF1544" i="64"/>
  <c r="DF1557" i="64" s="1"/>
  <c r="DF1587" i="64"/>
  <c r="DF1600" i="64" s="1"/>
  <c r="DF1566" i="64"/>
  <c r="DF1578" i="64" s="1"/>
  <c r="CX1544" i="64"/>
  <c r="CX1557" i="64" s="1"/>
  <c r="CX1587" i="64"/>
  <c r="CX1600" i="64" s="1"/>
  <c r="CX1566" i="64"/>
  <c r="CX1578" i="64" s="1"/>
  <c r="CP1544" i="64"/>
  <c r="CP1557" i="64" s="1"/>
  <c r="CP1587" i="64"/>
  <c r="CP1600" i="64" s="1"/>
  <c r="CP1566" i="64"/>
  <c r="CP1578" i="64" s="1"/>
  <c r="DF1543" i="64"/>
  <c r="DF1586" i="64"/>
  <c r="DF1565" i="64"/>
  <c r="CX1543" i="64"/>
  <c r="CX1586" i="64"/>
  <c r="CX1565" i="64"/>
  <c r="CP1543" i="64"/>
  <c r="CP1586" i="64"/>
  <c r="CP1565" i="64"/>
  <c r="DF1540" i="64"/>
  <c r="DF1553" i="64" s="1"/>
  <c r="DF1583" i="64"/>
  <c r="DF1596" i="64" s="1"/>
  <c r="DF1562" i="64"/>
  <c r="DF1574" i="64" s="1"/>
  <c r="CX1540" i="64"/>
  <c r="CX1553" i="64" s="1"/>
  <c r="CX1583" i="64"/>
  <c r="CX1596" i="64" s="1"/>
  <c r="CX1562" i="64"/>
  <c r="CX1574" i="64" s="1"/>
  <c r="CP1540" i="64"/>
  <c r="CP1553" i="64" s="1"/>
  <c r="CP1583" i="64"/>
  <c r="CP1596" i="64" s="1"/>
  <c r="CP1562" i="64"/>
  <c r="CP1574" i="64" s="1"/>
  <c r="DF1539" i="64"/>
  <c r="DF1552" i="64" s="1"/>
  <c r="DF1582" i="64"/>
  <c r="DF1595" i="64" s="1"/>
  <c r="DF1561" i="64"/>
  <c r="DF1573" i="64" s="1"/>
  <c r="CX1539" i="64"/>
  <c r="CX1552" i="64" s="1"/>
  <c r="CX1582" i="64"/>
  <c r="CX1595" i="64" s="1"/>
  <c r="CX1561" i="64"/>
  <c r="CX1573" i="64" s="1"/>
  <c r="CP1539" i="64"/>
  <c r="CP1552" i="64" s="1"/>
  <c r="CP1582" i="64"/>
  <c r="CP1595" i="64" s="1"/>
  <c r="CP1561" i="64"/>
  <c r="CP1573" i="64" s="1"/>
  <c r="BY1539" i="64"/>
  <c r="BY1552" i="64" s="1"/>
  <c r="BY1582" i="64"/>
  <c r="BY1595" i="64" s="1"/>
  <c r="BY1561" i="64"/>
  <c r="BY1573" i="64" s="1"/>
  <c r="U1582" i="64"/>
  <c r="U1595" i="64" s="1"/>
  <c r="U1561" i="64"/>
  <c r="U1573" i="64" s="1"/>
  <c r="BI1587" i="64"/>
  <c r="BI1600" i="64" s="1"/>
  <c r="BI1566" i="64"/>
  <c r="BI1578" i="64" s="1"/>
  <c r="U1587" i="64"/>
  <c r="U1600" i="64" s="1"/>
  <c r="U1566" i="64"/>
  <c r="U1578" i="64" s="1"/>
  <c r="AT1543" i="64"/>
  <c r="AT1586" i="64"/>
  <c r="AT1565" i="64"/>
  <c r="BS1583" i="64"/>
  <c r="BS1596" i="64" s="1"/>
  <c r="BS1562" i="64"/>
  <c r="BS1574" i="64" s="1"/>
  <c r="W1540" i="64"/>
  <c r="W1553" i="64" s="1"/>
  <c r="W1583" i="64"/>
  <c r="W1596" i="64" s="1"/>
  <c r="W1562" i="64"/>
  <c r="W1574" i="64" s="1"/>
  <c r="CZ1544" i="64"/>
  <c r="CZ1557" i="64" s="1"/>
  <c r="CZ1587" i="64"/>
  <c r="CZ1600" i="64" s="1"/>
  <c r="CZ1566" i="64"/>
  <c r="CZ1578" i="64" s="1"/>
  <c r="CZ1540" i="64"/>
  <c r="CZ1553" i="64" s="1"/>
  <c r="CZ1583" i="64"/>
  <c r="CZ1596" i="64" s="1"/>
  <c r="CZ1562" i="64"/>
  <c r="CZ1574" i="64" s="1"/>
  <c r="CL1582" i="64"/>
  <c r="CL1595" i="64" s="1"/>
  <c r="CL1561" i="64"/>
  <c r="CL1573" i="64" s="1"/>
  <c r="CD1582" i="64"/>
  <c r="CD1595" i="64" s="1"/>
  <c r="CD1561" i="64"/>
  <c r="CD1573" i="64" s="1"/>
  <c r="BV1582" i="64"/>
  <c r="BV1595" i="64" s="1"/>
  <c r="BV1561" i="64"/>
  <c r="BV1573" i="64" s="1"/>
  <c r="BN1582" i="64"/>
  <c r="BN1595" i="64" s="1"/>
  <c r="BN1561" i="64"/>
  <c r="BN1573" i="64" s="1"/>
  <c r="BF1539" i="64"/>
  <c r="BF1552" i="64" s="1"/>
  <c r="BF1582" i="64"/>
  <c r="BF1595" i="64" s="1"/>
  <c r="BF1561" i="64"/>
  <c r="BF1573" i="64" s="1"/>
  <c r="AX1582" i="64"/>
  <c r="AX1595" i="64" s="1"/>
  <c r="AX1561" i="64"/>
  <c r="AX1573" i="64" s="1"/>
  <c r="AP1582" i="64"/>
  <c r="AP1595" i="64" s="1"/>
  <c r="AP1561" i="64"/>
  <c r="AP1573" i="64" s="1"/>
  <c r="AH1582" i="64"/>
  <c r="AH1595" i="64" s="1"/>
  <c r="AH1561" i="64"/>
  <c r="AH1573" i="64" s="1"/>
  <c r="Z1582" i="64"/>
  <c r="Z1595" i="64" s="1"/>
  <c r="Z1561" i="64"/>
  <c r="Z1573" i="64" s="1"/>
  <c r="CL1587" i="64"/>
  <c r="CL1600" i="64" s="1"/>
  <c r="CL1566" i="64"/>
  <c r="CL1578" i="64" s="1"/>
  <c r="CD1587" i="64"/>
  <c r="CD1600" i="64" s="1"/>
  <c r="CD1566" i="64"/>
  <c r="CD1578" i="64" s="1"/>
  <c r="BV1587" i="64"/>
  <c r="BV1600" i="64" s="1"/>
  <c r="BV1566" i="64"/>
  <c r="BV1578" i="64" s="1"/>
  <c r="BN1587" i="64"/>
  <c r="BN1600" i="64" s="1"/>
  <c r="BN1566" i="64"/>
  <c r="BN1578" i="64" s="1"/>
  <c r="BF1587" i="64"/>
  <c r="BF1600" i="64" s="1"/>
  <c r="BF1566" i="64"/>
  <c r="BF1578" i="64" s="1"/>
  <c r="AX1587" i="64"/>
  <c r="AX1600" i="64" s="1"/>
  <c r="AX1566" i="64"/>
  <c r="AX1578" i="64" s="1"/>
  <c r="AP1587" i="64"/>
  <c r="AP1600" i="64" s="1"/>
  <c r="AP1566" i="64"/>
  <c r="AP1578" i="64" s="1"/>
  <c r="AH1587" i="64"/>
  <c r="AH1600" i="64" s="1"/>
  <c r="AH1566" i="64"/>
  <c r="AH1578" i="64" s="1"/>
  <c r="Z1587" i="64"/>
  <c r="Z1600" i="64" s="1"/>
  <c r="Z1566" i="64"/>
  <c r="Z1578" i="64" s="1"/>
  <c r="CE1586" i="64"/>
  <c r="CE1565" i="64"/>
  <c r="BW1543" i="64"/>
  <c r="BW1586" i="64"/>
  <c r="BW1565" i="64"/>
  <c r="BO1586" i="64"/>
  <c r="BO1565" i="64"/>
  <c r="BG1586" i="64"/>
  <c r="BG1565" i="64"/>
  <c r="AY1586" i="64"/>
  <c r="AY1565" i="64"/>
  <c r="AQ1586" i="64"/>
  <c r="AQ1565" i="64"/>
  <c r="AI1586" i="64"/>
  <c r="AI1565" i="64"/>
  <c r="AA1543" i="64"/>
  <c r="AA1586" i="64"/>
  <c r="AA1565" i="64"/>
  <c r="S1586" i="64"/>
  <c r="S1565" i="64"/>
  <c r="CF1583" i="64"/>
  <c r="CF1596" i="64" s="1"/>
  <c r="CF1562" i="64"/>
  <c r="CF1574" i="64" s="1"/>
  <c r="BX1540" i="64"/>
  <c r="BX1553" i="64" s="1"/>
  <c r="BX1583" i="64"/>
  <c r="BX1596" i="64" s="1"/>
  <c r="BX1562" i="64"/>
  <c r="BX1574" i="64" s="1"/>
  <c r="BP1583" i="64"/>
  <c r="BP1596" i="64" s="1"/>
  <c r="BP1562" i="64"/>
  <c r="BP1574" i="64" s="1"/>
  <c r="BH1583" i="64"/>
  <c r="BH1596" i="64" s="1"/>
  <c r="BH1562" i="64"/>
  <c r="BH1574" i="64" s="1"/>
  <c r="AZ1583" i="64"/>
  <c r="AZ1596" i="64" s="1"/>
  <c r="AZ1562" i="64"/>
  <c r="AZ1574" i="64" s="1"/>
  <c r="AR1583" i="64"/>
  <c r="AR1596" i="64" s="1"/>
  <c r="AR1562" i="64"/>
  <c r="AR1574" i="64" s="1"/>
  <c r="AJ1583" i="64"/>
  <c r="AJ1596" i="64" s="1"/>
  <c r="AJ1562" i="64"/>
  <c r="AJ1574" i="64" s="1"/>
  <c r="AB1583" i="64"/>
  <c r="AB1596" i="64" s="1"/>
  <c r="AB1562" i="64"/>
  <c r="AB1574" i="64" s="1"/>
  <c r="T1583" i="64"/>
  <c r="T1596" i="64" s="1"/>
  <c r="T1562" i="64"/>
  <c r="T1574" i="64" s="1"/>
  <c r="DE1544" i="64"/>
  <c r="DE1557" i="64" s="1"/>
  <c r="DE1587" i="64"/>
  <c r="DE1600" i="64" s="1"/>
  <c r="DE1566" i="64"/>
  <c r="DE1578" i="64" s="1"/>
  <c r="CW1544" i="64"/>
  <c r="CW1557" i="64" s="1"/>
  <c r="CW1587" i="64"/>
  <c r="CW1600" i="64" s="1"/>
  <c r="CW1566" i="64"/>
  <c r="CW1578" i="64" s="1"/>
  <c r="CO1544" i="64"/>
  <c r="CO1557" i="64" s="1"/>
  <c r="CO1587" i="64"/>
  <c r="CO1600" i="64" s="1"/>
  <c r="CO1566" i="64"/>
  <c r="CO1578" i="64" s="1"/>
  <c r="DE1543" i="64"/>
  <c r="DE1586" i="64"/>
  <c r="DE1565" i="64"/>
  <c r="CW1543" i="64"/>
  <c r="CW1586" i="64"/>
  <c r="CW1565" i="64"/>
  <c r="CO1543" i="64"/>
  <c r="CO1586" i="64"/>
  <c r="CO1565" i="64"/>
  <c r="DE1540" i="64"/>
  <c r="DE1553" i="64" s="1"/>
  <c r="DE1583" i="64"/>
  <c r="DE1596" i="64" s="1"/>
  <c r="DE1562" i="64"/>
  <c r="DE1574" i="64" s="1"/>
  <c r="CW1540" i="64"/>
  <c r="CW1553" i="64" s="1"/>
  <c r="CW1583" i="64"/>
  <c r="CW1596" i="64" s="1"/>
  <c r="CW1562" i="64"/>
  <c r="CW1574" i="64" s="1"/>
  <c r="CO1540" i="64"/>
  <c r="CO1553" i="64" s="1"/>
  <c r="CO1583" i="64"/>
  <c r="CO1596" i="64" s="1"/>
  <c r="CO1562" i="64"/>
  <c r="CO1574" i="64" s="1"/>
  <c r="DE1539" i="64"/>
  <c r="DE1552" i="64" s="1"/>
  <c r="DE1582" i="64"/>
  <c r="DE1595" i="64" s="1"/>
  <c r="DE1561" i="64"/>
  <c r="DE1573" i="64" s="1"/>
  <c r="CW1539" i="64"/>
  <c r="CW1552" i="64" s="1"/>
  <c r="CW1582" i="64"/>
  <c r="CW1595" i="64" s="1"/>
  <c r="CW1561" i="64"/>
  <c r="CW1573" i="64" s="1"/>
  <c r="CO1539" i="64"/>
  <c r="CO1552" i="64" s="1"/>
  <c r="CO1582" i="64"/>
  <c r="CO1595" i="64" s="1"/>
  <c r="CO1561" i="64"/>
  <c r="CO1573" i="64" s="1"/>
  <c r="W1546" i="64"/>
  <c r="W1548" i="64" s="1"/>
  <c r="BI1539" i="64"/>
  <c r="BI1552" i="64" s="1"/>
  <c r="BI1582" i="64"/>
  <c r="BI1595" i="64" s="1"/>
  <c r="BI1561" i="64"/>
  <c r="BI1573" i="64" s="1"/>
  <c r="BY1544" i="64"/>
  <c r="BY1557" i="64" s="1"/>
  <c r="BY1587" i="64"/>
  <c r="BY1600" i="64" s="1"/>
  <c r="BY1566" i="64"/>
  <c r="BY1578" i="64" s="1"/>
  <c r="AL1543" i="64"/>
  <c r="AL1586" i="64"/>
  <c r="AL1565" i="64"/>
  <c r="BK1540" i="64"/>
  <c r="BK1553" i="64" s="1"/>
  <c r="BK1583" i="64"/>
  <c r="BK1596" i="64" s="1"/>
  <c r="BK1562" i="64"/>
  <c r="BK1574" i="64" s="1"/>
  <c r="CZ1543" i="64"/>
  <c r="CZ1586" i="64"/>
  <c r="CZ1565" i="64"/>
  <c r="CR1539" i="64"/>
  <c r="CR1552" i="64" s="1"/>
  <c r="CR1582" i="64"/>
  <c r="CR1595" i="64" s="1"/>
  <c r="CR1561" i="64"/>
  <c r="CR1573" i="64" s="1"/>
  <c r="CK1582" i="64"/>
  <c r="CK1595" i="64" s="1"/>
  <c r="CK1561" i="64"/>
  <c r="CK1573" i="64" s="1"/>
  <c r="CC1582" i="64"/>
  <c r="CC1595" i="64" s="1"/>
  <c r="CC1561" i="64"/>
  <c r="CC1573" i="64" s="1"/>
  <c r="BU1582" i="64"/>
  <c r="BU1595" i="64" s="1"/>
  <c r="BU1561" i="64"/>
  <c r="BU1573" i="64" s="1"/>
  <c r="BM1582" i="64"/>
  <c r="BM1595" i="64" s="1"/>
  <c r="BM1561" i="64"/>
  <c r="BM1573" i="64" s="1"/>
  <c r="BE1582" i="64"/>
  <c r="BE1595" i="64" s="1"/>
  <c r="BE1561" i="64"/>
  <c r="BE1573" i="64" s="1"/>
  <c r="AW1582" i="64"/>
  <c r="AW1595" i="64" s="1"/>
  <c r="AW1561" i="64"/>
  <c r="AW1573" i="64" s="1"/>
  <c r="AO1582" i="64"/>
  <c r="AO1595" i="64" s="1"/>
  <c r="AO1561" i="64"/>
  <c r="AO1573" i="64" s="1"/>
  <c r="AG1582" i="64"/>
  <c r="AG1595" i="64" s="1"/>
  <c r="AG1561" i="64"/>
  <c r="AG1573" i="64" s="1"/>
  <c r="Y1582" i="64"/>
  <c r="Y1595" i="64" s="1"/>
  <c r="Y1561" i="64"/>
  <c r="Y1573" i="64" s="1"/>
  <c r="CK1587" i="64"/>
  <c r="CK1600" i="64" s="1"/>
  <c r="CK1566" i="64"/>
  <c r="CK1578" i="64" s="1"/>
  <c r="CC1587" i="64"/>
  <c r="CC1600" i="64" s="1"/>
  <c r="CC1566" i="64"/>
  <c r="CC1578" i="64" s="1"/>
  <c r="BU1587" i="64"/>
  <c r="BU1600" i="64" s="1"/>
  <c r="BU1566" i="64"/>
  <c r="BU1578" i="64" s="1"/>
  <c r="BM1587" i="64"/>
  <c r="BM1600" i="64" s="1"/>
  <c r="BM1566" i="64"/>
  <c r="BM1578" i="64" s="1"/>
  <c r="BE1587" i="64"/>
  <c r="BE1600" i="64" s="1"/>
  <c r="BE1566" i="64"/>
  <c r="BE1578" i="64" s="1"/>
  <c r="AW1587" i="64"/>
  <c r="AW1600" i="64" s="1"/>
  <c r="AW1566" i="64"/>
  <c r="AW1578" i="64" s="1"/>
  <c r="AO1587" i="64"/>
  <c r="AO1600" i="64" s="1"/>
  <c r="AO1566" i="64"/>
  <c r="AO1578" i="64" s="1"/>
  <c r="AG1544" i="64"/>
  <c r="AG1557" i="64" s="1"/>
  <c r="AG1587" i="64"/>
  <c r="AG1600" i="64" s="1"/>
  <c r="AG1566" i="64"/>
  <c r="AG1578" i="64" s="1"/>
  <c r="Y1587" i="64"/>
  <c r="Y1600" i="64" s="1"/>
  <c r="Y1566" i="64"/>
  <c r="Y1578" i="64" s="1"/>
  <c r="CL1586" i="64"/>
  <c r="CL1565" i="64"/>
  <c r="CD1586" i="64"/>
  <c r="CD1565" i="64"/>
  <c r="BV1586" i="64"/>
  <c r="BV1565" i="64"/>
  <c r="BN1586" i="64"/>
  <c r="BN1565" i="64"/>
  <c r="BF1586" i="64"/>
  <c r="BF1565" i="64"/>
  <c r="AX1586" i="64"/>
  <c r="AX1565" i="64"/>
  <c r="AP1586" i="64"/>
  <c r="AP1565" i="64"/>
  <c r="AH1586" i="64"/>
  <c r="AH1565" i="64"/>
  <c r="Z1586" i="64"/>
  <c r="Z1565" i="64"/>
  <c r="CE1583" i="64"/>
  <c r="CE1596" i="64" s="1"/>
  <c r="CE1562" i="64"/>
  <c r="CE1574" i="64" s="1"/>
  <c r="BW1583" i="64"/>
  <c r="BW1596" i="64" s="1"/>
  <c r="BW1562" i="64"/>
  <c r="BW1574" i="64" s="1"/>
  <c r="BO1583" i="64"/>
  <c r="BO1596" i="64" s="1"/>
  <c r="BO1562" i="64"/>
  <c r="BO1574" i="64" s="1"/>
  <c r="BG1583" i="64"/>
  <c r="BG1596" i="64" s="1"/>
  <c r="BG1562" i="64"/>
  <c r="BG1574" i="64" s="1"/>
  <c r="AY1583" i="64"/>
  <c r="AY1596" i="64" s="1"/>
  <c r="AY1562" i="64"/>
  <c r="AY1574" i="64" s="1"/>
  <c r="AQ1583" i="64"/>
  <c r="AQ1596" i="64" s="1"/>
  <c r="AQ1562" i="64"/>
  <c r="AQ1574" i="64" s="1"/>
  <c r="AI1583" i="64"/>
  <c r="AI1596" i="64" s="1"/>
  <c r="AI1562" i="64"/>
  <c r="AI1574" i="64" s="1"/>
  <c r="AA1583" i="64"/>
  <c r="AA1596" i="64" s="1"/>
  <c r="AA1562" i="64"/>
  <c r="AA1574" i="64" s="1"/>
  <c r="S1583" i="64"/>
  <c r="S1596" i="64" s="1"/>
  <c r="S1562" i="64"/>
  <c r="S1574" i="64" s="1"/>
  <c r="DD1544" i="64"/>
  <c r="DD1557" i="64" s="1"/>
  <c r="DD1587" i="64"/>
  <c r="DD1600" i="64" s="1"/>
  <c r="DD1566" i="64"/>
  <c r="DD1578" i="64" s="1"/>
  <c r="CV1587" i="64"/>
  <c r="CV1600" i="64" s="1"/>
  <c r="CV1566" i="64"/>
  <c r="CV1578" i="64" s="1"/>
  <c r="DD1586" i="64"/>
  <c r="DD1565" i="64"/>
  <c r="CV1586" i="64"/>
  <c r="CV1565" i="64"/>
  <c r="DD1583" i="64"/>
  <c r="DD1596" i="64" s="1"/>
  <c r="DD1562" i="64"/>
  <c r="DD1574" i="64" s="1"/>
  <c r="CV1583" i="64"/>
  <c r="CV1596" i="64" s="1"/>
  <c r="CV1562" i="64"/>
  <c r="CV1574" i="64" s="1"/>
  <c r="DD1582" i="64"/>
  <c r="DD1595" i="64" s="1"/>
  <c r="DD1561" i="64"/>
  <c r="DD1573" i="64" s="1"/>
  <c r="CV1582" i="64"/>
  <c r="CV1595" i="64" s="1"/>
  <c r="CV1561" i="64"/>
  <c r="CV1573" i="64" s="1"/>
  <c r="AK1539" i="64"/>
  <c r="AK1552" i="64" s="1"/>
  <c r="AK1561" i="64"/>
  <c r="AK1573" i="64" s="1"/>
  <c r="AK1582" i="64"/>
  <c r="AK1595" i="64" s="1"/>
  <c r="AK1566" i="64"/>
  <c r="AK1578" i="64" s="1"/>
  <c r="AK1587" i="64"/>
  <c r="AK1600" i="64" s="1"/>
  <c r="BJ1543" i="64"/>
  <c r="BJ1586" i="64"/>
  <c r="BJ1565" i="64"/>
  <c r="BC1540" i="64"/>
  <c r="BC1553" i="64" s="1"/>
  <c r="BC1583" i="64"/>
  <c r="BC1596" i="64" s="1"/>
  <c r="BC1562" i="64"/>
  <c r="BC1574" i="64" s="1"/>
  <c r="CR1543" i="64"/>
  <c r="CR1586" i="64"/>
  <c r="CR1565" i="64"/>
  <c r="CB1582" i="64"/>
  <c r="CB1595" i="64" s="1"/>
  <c r="CB1561" i="64"/>
  <c r="CB1573" i="64" s="1"/>
  <c r="BD1582" i="64"/>
  <c r="BD1595" i="64" s="1"/>
  <c r="BD1561" i="64"/>
  <c r="BD1573" i="64" s="1"/>
  <c r="AF1582" i="64"/>
  <c r="AF1595" i="64" s="1"/>
  <c r="AF1561" i="64"/>
  <c r="AF1573" i="64" s="1"/>
  <c r="CB1587" i="64"/>
  <c r="CB1600" i="64" s="1"/>
  <c r="CB1566" i="64"/>
  <c r="CB1578" i="64" s="1"/>
  <c r="BD1587" i="64"/>
  <c r="BD1600" i="64" s="1"/>
  <c r="BD1566" i="64"/>
  <c r="BD1578" i="64" s="1"/>
  <c r="AF1587" i="64"/>
  <c r="AF1600" i="64" s="1"/>
  <c r="AF1566" i="64"/>
  <c r="AF1578" i="64" s="1"/>
  <c r="X1587" i="64"/>
  <c r="X1600" i="64" s="1"/>
  <c r="X1566" i="64"/>
  <c r="X1578" i="64" s="1"/>
  <c r="CK1586" i="64"/>
  <c r="CK1565" i="64"/>
  <c r="BM1586" i="64"/>
  <c r="BM1565" i="64"/>
  <c r="BE1586" i="64"/>
  <c r="BE1565" i="64"/>
  <c r="AW1586" i="64"/>
  <c r="AW1565" i="64"/>
  <c r="AO1586" i="64"/>
  <c r="AO1565" i="64"/>
  <c r="AG1586" i="64"/>
  <c r="AG1565" i="64"/>
  <c r="Y1586" i="64"/>
  <c r="Y1565" i="64"/>
  <c r="CL1583" i="64"/>
  <c r="CL1596" i="64" s="1"/>
  <c r="CL1562" i="64"/>
  <c r="CL1574" i="64" s="1"/>
  <c r="CD1583" i="64"/>
  <c r="CD1596" i="64" s="1"/>
  <c r="CD1562" i="64"/>
  <c r="CD1574" i="64" s="1"/>
  <c r="BV1583" i="64"/>
  <c r="BV1596" i="64" s="1"/>
  <c r="BV1562" i="64"/>
  <c r="BV1574" i="64" s="1"/>
  <c r="BN1540" i="64"/>
  <c r="BN1553" i="64" s="1"/>
  <c r="BN1583" i="64"/>
  <c r="BN1596" i="64" s="1"/>
  <c r="BN1562" i="64"/>
  <c r="BN1574" i="64" s="1"/>
  <c r="BF1583" i="64"/>
  <c r="BF1596" i="64" s="1"/>
  <c r="BF1562" i="64"/>
  <c r="BF1574" i="64" s="1"/>
  <c r="AX1583" i="64"/>
  <c r="AX1596" i="64" s="1"/>
  <c r="AX1562" i="64"/>
  <c r="AX1574" i="64" s="1"/>
  <c r="AP1583" i="64"/>
  <c r="AP1596" i="64" s="1"/>
  <c r="AP1562" i="64"/>
  <c r="AP1574" i="64" s="1"/>
  <c r="AH1583" i="64"/>
  <c r="AH1596" i="64" s="1"/>
  <c r="AH1562" i="64"/>
  <c r="AH1574" i="64" s="1"/>
  <c r="Z1583" i="64"/>
  <c r="Z1596" i="64" s="1"/>
  <c r="Z1562" i="64"/>
  <c r="Z1574" i="64" s="1"/>
  <c r="DK1587" i="64"/>
  <c r="DK1600" i="64" s="1"/>
  <c r="DK1566" i="64"/>
  <c r="DK1578" i="64" s="1"/>
  <c r="DC1544" i="64"/>
  <c r="DC1557" i="64" s="1"/>
  <c r="DC1587" i="64"/>
  <c r="DC1600" i="64" s="1"/>
  <c r="DC1566" i="64"/>
  <c r="DC1578" i="64" s="1"/>
  <c r="CU1544" i="64"/>
  <c r="CU1557" i="64" s="1"/>
  <c r="CU1587" i="64"/>
  <c r="CU1600" i="64" s="1"/>
  <c r="CU1566" i="64"/>
  <c r="CU1578" i="64" s="1"/>
  <c r="DK1543" i="64"/>
  <c r="DK1586" i="64"/>
  <c r="DK1565" i="64"/>
  <c r="DC1586" i="64"/>
  <c r="DC1565" i="64"/>
  <c r="CU1586" i="64"/>
  <c r="CU1565" i="64"/>
  <c r="DK1540" i="64"/>
  <c r="DK1553" i="64" s="1"/>
  <c r="DK1583" i="64"/>
  <c r="DK1596" i="64" s="1"/>
  <c r="DK1562" i="64"/>
  <c r="DK1574" i="64" s="1"/>
  <c r="DC1540" i="64"/>
  <c r="DC1553" i="64" s="1"/>
  <c r="DC1583" i="64"/>
  <c r="DC1596" i="64" s="1"/>
  <c r="DC1562" i="64"/>
  <c r="DC1574" i="64" s="1"/>
  <c r="CU1583" i="64"/>
  <c r="CU1596" i="64" s="1"/>
  <c r="CU1562" i="64"/>
  <c r="CU1574" i="64" s="1"/>
  <c r="DK1582" i="64"/>
  <c r="DK1595" i="64" s="1"/>
  <c r="DK1561" i="64"/>
  <c r="DK1573" i="64" s="1"/>
  <c r="DC1582" i="64"/>
  <c r="DC1595" i="64" s="1"/>
  <c r="DC1561" i="64"/>
  <c r="DC1573" i="64" s="1"/>
  <c r="CU1582" i="64"/>
  <c r="CU1595" i="64" s="1"/>
  <c r="CU1561" i="64"/>
  <c r="CU1573" i="64" s="1"/>
  <c r="CG1539" i="64"/>
  <c r="CG1552" i="64" s="1"/>
  <c r="CG1582" i="64"/>
  <c r="CG1595" i="64" s="1"/>
  <c r="CG1561" i="64"/>
  <c r="CG1573" i="64" s="1"/>
  <c r="AC1539" i="64"/>
  <c r="AC1552" i="64" s="1"/>
  <c r="AC1582" i="64"/>
  <c r="AC1595" i="64" s="1"/>
  <c r="AC1561" i="64"/>
  <c r="AC1573" i="64" s="1"/>
  <c r="BA1587" i="64"/>
  <c r="BA1600" i="64" s="1"/>
  <c r="BA1566" i="64"/>
  <c r="BA1578" i="64" s="1"/>
  <c r="BR1543" i="64"/>
  <c r="BR1586" i="64"/>
  <c r="BR1565" i="64"/>
  <c r="CI1540" i="64"/>
  <c r="CI1553" i="64" s="1"/>
  <c r="CI1583" i="64"/>
  <c r="CI1596" i="64" s="1"/>
  <c r="CI1562" i="64"/>
  <c r="CI1574" i="64" s="1"/>
  <c r="AE1540" i="64"/>
  <c r="AE1553" i="64" s="1"/>
  <c r="AE1583" i="64"/>
  <c r="AE1596" i="64" s="1"/>
  <c r="AE1562" i="64"/>
  <c r="AE1574" i="64" s="1"/>
  <c r="DH1540" i="64"/>
  <c r="DH1553" i="64" s="1"/>
  <c r="DH1583" i="64"/>
  <c r="DH1596" i="64" s="1"/>
  <c r="DH1562" i="64"/>
  <c r="DH1574" i="64" s="1"/>
  <c r="CJ1582" i="64"/>
  <c r="CJ1595" i="64" s="1"/>
  <c r="CJ1561" i="64"/>
  <c r="CJ1573" i="64" s="1"/>
  <c r="BL1582" i="64"/>
  <c r="BL1595" i="64" s="1"/>
  <c r="BL1561" i="64"/>
  <c r="BL1573" i="64" s="1"/>
  <c r="AN1582" i="64"/>
  <c r="AN1595" i="64" s="1"/>
  <c r="AN1561" i="64"/>
  <c r="AN1573" i="64" s="1"/>
  <c r="CJ1544" i="64"/>
  <c r="CJ1557" i="64" s="1"/>
  <c r="CJ1587" i="64"/>
  <c r="CJ1600" i="64" s="1"/>
  <c r="CJ1566" i="64"/>
  <c r="CJ1578" i="64" s="1"/>
  <c r="BL1587" i="64"/>
  <c r="BL1600" i="64" s="1"/>
  <c r="BL1566" i="64"/>
  <c r="BL1578" i="64" s="1"/>
  <c r="AV1587" i="64"/>
  <c r="AV1600" i="64" s="1"/>
  <c r="AV1566" i="64"/>
  <c r="AV1578" i="64" s="1"/>
  <c r="BU1586" i="64"/>
  <c r="BU1565" i="64"/>
  <c r="CI1539" i="64"/>
  <c r="CI1552" i="64" s="1"/>
  <c r="CI1582" i="64"/>
  <c r="CI1595" i="64" s="1"/>
  <c r="CI1561" i="64"/>
  <c r="CI1573" i="64" s="1"/>
  <c r="CA1539" i="64"/>
  <c r="CA1552" i="64" s="1"/>
  <c r="CA1582" i="64"/>
  <c r="CA1595" i="64" s="1"/>
  <c r="CA1561" i="64"/>
  <c r="CA1573" i="64" s="1"/>
  <c r="BS1582" i="64"/>
  <c r="BS1595" i="64" s="1"/>
  <c r="BS1561" i="64"/>
  <c r="BS1573" i="64" s="1"/>
  <c r="BK1539" i="64"/>
  <c r="BK1552" i="64" s="1"/>
  <c r="BK1582" i="64"/>
  <c r="BK1595" i="64" s="1"/>
  <c r="BK1561" i="64"/>
  <c r="BK1573" i="64" s="1"/>
  <c r="BC1582" i="64"/>
  <c r="BC1595" i="64" s="1"/>
  <c r="BC1561" i="64"/>
  <c r="BC1573" i="64" s="1"/>
  <c r="AU1539" i="64"/>
  <c r="AU1552" i="64" s="1"/>
  <c r="AU1582" i="64"/>
  <c r="AU1595" i="64" s="1"/>
  <c r="AU1561" i="64"/>
  <c r="AU1573" i="64" s="1"/>
  <c r="AM1582" i="64"/>
  <c r="AM1595" i="64" s="1"/>
  <c r="AM1561" i="64"/>
  <c r="AM1573" i="64" s="1"/>
  <c r="AE1539" i="64"/>
  <c r="AE1552" i="64" s="1"/>
  <c r="AE1582" i="64"/>
  <c r="AE1595" i="64" s="1"/>
  <c r="AE1561" i="64"/>
  <c r="AE1573" i="64" s="1"/>
  <c r="W1582" i="64"/>
  <c r="W1595" i="64" s="1"/>
  <c r="W1561" i="64"/>
  <c r="W1573" i="64" s="1"/>
  <c r="CI1587" i="64"/>
  <c r="CI1600" i="64" s="1"/>
  <c r="CI1566" i="64"/>
  <c r="CI1578" i="64" s="1"/>
  <c r="CA1587" i="64"/>
  <c r="CA1600" i="64" s="1"/>
  <c r="CA1566" i="64"/>
  <c r="CA1578" i="64" s="1"/>
  <c r="BS1544" i="64"/>
  <c r="BS1557" i="64" s="1"/>
  <c r="BS1587" i="64"/>
  <c r="BS1600" i="64" s="1"/>
  <c r="BS1566" i="64"/>
  <c r="BS1578" i="64" s="1"/>
  <c r="BK1544" i="64"/>
  <c r="BK1557" i="64" s="1"/>
  <c r="BK1587" i="64"/>
  <c r="BK1600" i="64" s="1"/>
  <c r="BK1566" i="64"/>
  <c r="BK1578" i="64" s="1"/>
  <c r="BC1587" i="64"/>
  <c r="BC1600" i="64" s="1"/>
  <c r="BC1566" i="64"/>
  <c r="BC1578" i="64" s="1"/>
  <c r="AU1544" i="64"/>
  <c r="AU1557" i="64" s="1"/>
  <c r="AU1587" i="64"/>
  <c r="AU1600" i="64" s="1"/>
  <c r="AU1566" i="64"/>
  <c r="AU1578" i="64" s="1"/>
  <c r="AM1544" i="64"/>
  <c r="AM1557" i="64" s="1"/>
  <c r="AM1587" i="64"/>
  <c r="AM1600" i="64" s="1"/>
  <c r="AM1566" i="64"/>
  <c r="AM1578" i="64" s="1"/>
  <c r="AE1587" i="64"/>
  <c r="AE1600" i="64" s="1"/>
  <c r="AE1566" i="64"/>
  <c r="AE1578" i="64" s="1"/>
  <c r="W1587" i="64"/>
  <c r="W1600" i="64" s="1"/>
  <c r="W1566" i="64"/>
  <c r="W1578" i="64" s="1"/>
  <c r="CJ1586" i="64"/>
  <c r="CJ1565" i="64"/>
  <c r="CB1543" i="64"/>
  <c r="CB1586" i="64"/>
  <c r="CB1565" i="64"/>
  <c r="BT1586" i="64"/>
  <c r="BT1565" i="64"/>
  <c r="BL1543" i="64"/>
  <c r="BL1586" i="64"/>
  <c r="BL1565" i="64"/>
  <c r="BD1543" i="64"/>
  <c r="BD1586" i="64"/>
  <c r="BD1565" i="64"/>
  <c r="AV1543" i="64"/>
  <c r="AV1586" i="64"/>
  <c r="AV1565" i="64"/>
  <c r="AN1586" i="64"/>
  <c r="AN1565" i="64"/>
  <c r="AF1586" i="64"/>
  <c r="AF1565" i="64"/>
  <c r="X1586" i="64"/>
  <c r="X1565" i="64"/>
  <c r="CK1583" i="64"/>
  <c r="CK1596" i="64" s="1"/>
  <c r="CK1562" i="64"/>
  <c r="CK1574" i="64" s="1"/>
  <c r="CC1540" i="64"/>
  <c r="CC1553" i="64" s="1"/>
  <c r="CC1583" i="64"/>
  <c r="CC1596" i="64" s="1"/>
  <c r="CC1562" i="64"/>
  <c r="CC1574" i="64" s="1"/>
  <c r="BU1540" i="64"/>
  <c r="BU1553" i="64" s="1"/>
  <c r="BU1583" i="64"/>
  <c r="BU1596" i="64" s="1"/>
  <c r="BU1562" i="64"/>
  <c r="BU1574" i="64" s="1"/>
  <c r="BM1583" i="64"/>
  <c r="BM1596" i="64" s="1"/>
  <c r="BM1562" i="64"/>
  <c r="BM1574" i="64" s="1"/>
  <c r="BE1583" i="64"/>
  <c r="BE1596" i="64" s="1"/>
  <c r="BE1562" i="64"/>
  <c r="BE1574" i="64" s="1"/>
  <c r="AW1540" i="64"/>
  <c r="AW1553" i="64" s="1"/>
  <c r="AW1583" i="64"/>
  <c r="AW1596" i="64" s="1"/>
  <c r="AW1562" i="64"/>
  <c r="AW1574" i="64" s="1"/>
  <c r="AO1540" i="64"/>
  <c r="AO1553" i="64" s="1"/>
  <c r="AO1583" i="64"/>
  <c r="AO1596" i="64" s="1"/>
  <c r="AO1562" i="64"/>
  <c r="AO1574" i="64" s="1"/>
  <c r="AG1583" i="64"/>
  <c r="AG1596" i="64" s="1"/>
  <c r="AG1562" i="64"/>
  <c r="AG1574" i="64" s="1"/>
  <c r="Y1540" i="64"/>
  <c r="Y1553" i="64" s="1"/>
  <c r="Y1583" i="64"/>
  <c r="Y1596" i="64" s="1"/>
  <c r="Y1562" i="64"/>
  <c r="Y1574" i="64" s="1"/>
  <c r="DJ1544" i="64"/>
  <c r="DJ1557" i="64" s="1"/>
  <c r="DJ1587" i="64"/>
  <c r="DJ1600" i="64" s="1"/>
  <c r="DJ1566" i="64"/>
  <c r="DJ1578" i="64" s="1"/>
  <c r="DB1544" i="64"/>
  <c r="DB1557" i="64" s="1"/>
  <c r="DB1587" i="64"/>
  <c r="DB1600" i="64" s="1"/>
  <c r="DB1566" i="64"/>
  <c r="DB1578" i="64" s="1"/>
  <c r="CT1544" i="64"/>
  <c r="CT1557" i="64" s="1"/>
  <c r="CT1587" i="64"/>
  <c r="CT1600" i="64" s="1"/>
  <c r="CT1566" i="64"/>
  <c r="CT1578" i="64" s="1"/>
  <c r="DJ1543" i="64"/>
  <c r="DJ1586" i="64"/>
  <c r="DJ1565" i="64"/>
  <c r="DB1543" i="64"/>
  <c r="DB1586" i="64"/>
  <c r="DB1565" i="64"/>
  <c r="CT1543" i="64"/>
  <c r="CT1586" i="64"/>
  <c r="CT1565" i="64"/>
  <c r="DJ1540" i="64"/>
  <c r="DJ1553" i="64" s="1"/>
  <c r="DJ1583" i="64"/>
  <c r="DJ1596" i="64" s="1"/>
  <c r="DJ1562" i="64"/>
  <c r="DJ1574" i="64" s="1"/>
  <c r="DB1540" i="64"/>
  <c r="DB1553" i="64" s="1"/>
  <c r="DB1583" i="64"/>
  <c r="DB1596" i="64" s="1"/>
  <c r="DB1562" i="64"/>
  <c r="DB1574" i="64" s="1"/>
  <c r="CT1540" i="64"/>
  <c r="CT1553" i="64" s="1"/>
  <c r="CT1583" i="64"/>
  <c r="CT1596" i="64" s="1"/>
  <c r="CT1562" i="64"/>
  <c r="CT1574" i="64" s="1"/>
  <c r="DJ1539" i="64"/>
  <c r="DJ1552" i="64" s="1"/>
  <c r="DJ1582" i="64"/>
  <c r="DJ1595" i="64" s="1"/>
  <c r="DJ1561" i="64"/>
  <c r="DJ1573" i="64" s="1"/>
  <c r="DB1539" i="64"/>
  <c r="DB1552" i="64" s="1"/>
  <c r="DB1582" i="64"/>
  <c r="DB1595" i="64" s="1"/>
  <c r="DB1561" i="64"/>
  <c r="DB1573" i="64" s="1"/>
  <c r="CT1539" i="64"/>
  <c r="CT1552" i="64" s="1"/>
  <c r="CT1582" i="64"/>
  <c r="CT1595" i="64" s="1"/>
  <c r="CT1561" i="64"/>
  <c r="CT1573" i="64" s="1"/>
  <c r="W1589" i="64"/>
  <c r="V1591" i="64"/>
  <c r="BA1539" i="64"/>
  <c r="BA1552" i="64" s="1"/>
  <c r="BA1582" i="64"/>
  <c r="BA1595" i="64" s="1"/>
  <c r="BA1561" i="64"/>
  <c r="BA1573" i="64" s="1"/>
  <c r="BQ1587" i="64"/>
  <c r="BQ1600" i="64" s="1"/>
  <c r="BQ1566" i="64"/>
  <c r="BQ1578" i="64" s="1"/>
  <c r="AC1587" i="64"/>
  <c r="AC1600" i="64" s="1"/>
  <c r="AC1566" i="64"/>
  <c r="AC1578" i="64" s="1"/>
  <c r="BB1543" i="64"/>
  <c r="BB1586" i="64"/>
  <c r="BB1565" i="64"/>
  <c r="CA1540" i="64"/>
  <c r="CA1553" i="64" s="1"/>
  <c r="CA1583" i="64"/>
  <c r="CA1596" i="64" s="1"/>
  <c r="CA1562" i="64"/>
  <c r="CA1574" i="64" s="1"/>
  <c r="DH1544" i="64"/>
  <c r="DH1557" i="64" s="1"/>
  <c r="DH1587" i="64"/>
  <c r="DH1600" i="64" s="1"/>
  <c r="DH1566" i="64"/>
  <c r="DH1578" i="64" s="1"/>
  <c r="CR1540" i="64"/>
  <c r="CR1553" i="64" s="1"/>
  <c r="CR1583" i="64"/>
  <c r="CR1596" i="64" s="1"/>
  <c r="CR1562" i="64"/>
  <c r="CR1574" i="64" s="1"/>
  <c r="BT1582" i="64"/>
  <c r="BT1595" i="64" s="1"/>
  <c r="BT1561" i="64"/>
  <c r="BT1573" i="64" s="1"/>
  <c r="AV1582" i="64"/>
  <c r="AV1595" i="64" s="1"/>
  <c r="AV1561" i="64"/>
  <c r="AV1573" i="64" s="1"/>
  <c r="X1582" i="64"/>
  <c r="X1595" i="64" s="1"/>
  <c r="X1561" i="64"/>
  <c r="X1573" i="64" s="1"/>
  <c r="BT1587" i="64"/>
  <c r="BT1600" i="64" s="1"/>
  <c r="BT1566" i="64"/>
  <c r="BT1578" i="64" s="1"/>
  <c r="AN1587" i="64"/>
  <c r="AN1600" i="64" s="1"/>
  <c r="AN1566" i="64"/>
  <c r="AN1578" i="64" s="1"/>
  <c r="CC1543" i="64"/>
  <c r="CC1586" i="64"/>
  <c r="CC1565" i="64"/>
  <c r="CH1539" i="64"/>
  <c r="CH1552" i="64" s="1"/>
  <c r="CH1582" i="64"/>
  <c r="CH1595" i="64" s="1"/>
  <c r="CH1561" i="64"/>
  <c r="CH1573" i="64" s="1"/>
  <c r="BZ1539" i="64"/>
  <c r="BZ1552" i="64" s="1"/>
  <c r="BZ1582" i="64"/>
  <c r="BZ1595" i="64" s="1"/>
  <c r="BZ1561" i="64"/>
  <c r="BZ1573" i="64" s="1"/>
  <c r="BR1539" i="64"/>
  <c r="BR1552" i="64" s="1"/>
  <c r="BR1582" i="64"/>
  <c r="BR1595" i="64" s="1"/>
  <c r="BR1561" i="64"/>
  <c r="BR1573" i="64" s="1"/>
  <c r="BJ1539" i="64"/>
  <c r="BJ1552" i="64" s="1"/>
  <c r="BJ1582" i="64"/>
  <c r="BJ1595" i="64" s="1"/>
  <c r="BJ1561" i="64"/>
  <c r="BJ1573" i="64" s="1"/>
  <c r="BB1539" i="64"/>
  <c r="BB1552" i="64" s="1"/>
  <c r="BB1582" i="64"/>
  <c r="BB1595" i="64" s="1"/>
  <c r="BB1561" i="64"/>
  <c r="BB1573" i="64" s="1"/>
  <c r="AT1582" i="64"/>
  <c r="AT1595" i="64" s="1"/>
  <c r="AT1561" i="64"/>
  <c r="AT1573" i="64" s="1"/>
  <c r="AL1539" i="64"/>
  <c r="AL1552" i="64" s="1"/>
  <c r="AL1582" i="64"/>
  <c r="AL1595" i="64" s="1"/>
  <c r="AL1561" i="64"/>
  <c r="AL1573" i="64" s="1"/>
  <c r="AD1539" i="64"/>
  <c r="AD1552" i="64" s="1"/>
  <c r="AD1582" i="64"/>
  <c r="AD1595" i="64" s="1"/>
  <c r="AD1561" i="64"/>
  <c r="AD1573" i="64" s="1"/>
  <c r="V1539" i="64"/>
  <c r="V1552" i="64" s="1"/>
  <c r="V1582" i="64"/>
  <c r="V1595" i="64" s="1"/>
  <c r="V1561" i="64"/>
  <c r="V1573" i="64" s="1"/>
  <c r="CH1587" i="64"/>
  <c r="CH1600" i="64" s="1"/>
  <c r="CH1566" i="64"/>
  <c r="CH1578" i="64" s="1"/>
  <c r="BZ1587" i="64"/>
  <c r="BZ1600" i="64" s="1"/>
  <c r="BZ1566" i="64"/>
  <c r="BZ1578" i="64" s="1"/>
  <c r="BR1587" i="64"/>
  <c r="BR1600" i="64" s="1"/>
  <c r="BR1566" i="64"/>
  <c r="BR1578" i="64" s="1"/>
  <c r="BJ1544" i="64"/>
  <c r="BJ1557" i="64" s="1"/>
  <c r="BJ1587" i="64"/>
  <c r="BJ1600" i="64" s="1"/>
  <c r="BJ1566" i="64"/>
  <c r="BJ1578" i="64" s="1"/>
  <c r="BB1587" i="64"/>
  <c r="BB1600" i="64" s="1"/>
  <c r="BB1566" i="64"/>
  <c r="BB1578" i="64" s="1"/>
  <c r="AT1587" i="64"/>
  <c r="AT1600" i="64" s="1"/>
  <c r="AT1566" i="64"/>
  <c r="AT1578" i="64" s="1"/>
  <c r="AL1587" i="64"/>
  <c r="AL1600" i="64" s="1"/>
  <c r="AL1566" i="64"/>
  <c r="AL1578" i="64" s="1"/>
  <c r="AD1587" i="64"/>
  <c r="AD1600" i="64" s="1"/>
  <c r="AD1566" i="64"/>
  <c r="AD1578" i="64" s="1"/>
  <c r="V1587" i="64"/>
  <c r="V1600" i="64" s="1"/>
  <c r="V1566" i="64"/>
  <c r="V1578" i="64" s="1"/>
  <c r="CI1543" i="64"/>
  <c r="CI1586" i="64"/>
  <c r="CI1565" i="64"/>
  <c r="CA1543" i="64"/>
  <c r="CA1586" i="64"/>
  <c r="CA1565" i="64"/>
  <c r="BS1565" i="64"/>
  <c r="BS1586" i="64"/>
  <c r="BK1543" i="64"/>
  <c r="BK1586" i="64"/>
  <c r="BK1565" i="64"/>
  <c r="BC1543" i="64"/>
  <c r="BC1586" i="64"/>
  <c r="BC1565" i="64"/>
  <c r="AU1543" i="64"/>
  <c r="AU1586" i="64"/>
  <c r="AU1565" i="64"/>
  <c r="AM1543" i="64"/>
  <c r="AM1586" i="64"/>
  <c r="AM1565" i="64"/>
  <c r="AE1543" i="64"/>
  <c r="AE1586" i="64"/>
  <c r="AE1565" i="64"/>
  <c r="W1543" i="64"/>
  <c r="W1586" i="64"/>
  <c r="W1565" i="64"/>
  <c r="CJ1540" i="64"/>
  <c r="CJ1553" i="64" s="1"/>
  <c r="CJ1583" i="64"/>
  <c r="CJ1596" i="64" s="1"/>
  <c r="CJ1562" i="64"/>
  <c r="CJ1574" i="64" s="1"/>
  <c r="CB1540" i="64"/>
  <c r="CB1553" i="64" s="1"/>
  <c r="CB1583" i="64"/>
  <c r="CB1596" i="64" s="1"/>
  <c r="CB1562" i="64"/>
  <c r="CB1574" i="64" s="1"/>
  <c r="BT1540" i="64"/>
  <c r="BT1553" i="64" s="1"/>
  <c r="BT1583" i="64"/>
  <c r="BT1596" i="64" s="1"/>
  <c r="BT1562" i="64"/>
  <c r="BT1574" i="64" s="1"/>
  <c r="BL1540" i="64"/>
  <c r="BL1553" i="64" s="1"/>
  <c r="BL1583" i="64"/>
  <c r="BL1596" i="64" s="1"/>
  <c r="BL1562" i="64"/>
  <c r="BL1574" i="64" s="1"/>
  <c r="BD1583" i="64"/>
  <c r="BD1596" i="64" s="1"/>
  <c r="BD1562" i="64"/>
  <c r="BD1574" i="64" s="1"/>
  <c r="AV1540" i="64"/>
  <c r="AV1553" i="64" s="1"/>
  <c r="AV1583" i="64"/>
  <c r="AV1596" i="64" s="1"/>
  <c r="AV1562" i="64"/>
  <c r="AV1574" i="64" s="1"/>
  <c r="AN1540" i="64"/>
  <c r="AN1553" i="64" s="1"/>
  <c r="AN1583" i="64"/>
  <c r="AN1596" i="64" s="1"/>
  <c r="AN1562" i="64"/>
  <c r="AN1574" i="64" s="1"/>
  <c r="AF1540" i="64"/>
  <c r="AF1553" i="64" s="1"/>
  <c r="AF1583" i="64"/>
  <c r="AF1596" i="64" s="1"/>
  <c r="AF1562" i="64"/>
  <c r="AF1574" i="64" s="1"/>
  <c r="X1540" i="64"/>
  <c r="X1553" i="64" s="1"/>
  <c r="X1583" i="64"/>
  <c r="X1596" i="64" s="1"/>
  <c r="X1562" i="64"/>
  <c r="X1574" i="64" s="1"/>
  <c r="DI1566" i="64"/>
  <c r="DI1578" i="64" s="1"/>
  <c r="DI1587" i="64"/>
  <c r="DI1600" i="64" s="1"/>
  <c r="DA1544" i="64"/>
  <c r="DA1557" i="64" s="1"/>
  <c r="DA1587" i="64"/>
  <c r="DA1600" i="64" s="1"/>
  <c r="DA1566" i="64"/>
  <c r="DA1578" i="64" s="1"/>
  <c r="CS1544" i="64"/>
  <c r="CS1557" i="64" s="1"/>
  <c r="CS1587" i="64"/>
  <c r="CS1600" i="64" s="1"/>
  <c r="CS1566" i="64"/>
  <c r="CS1578" i="64" s="1"/>
  <c r="DI1586" i="64"/>
  <c r="DI1565" i="64"/>
  <c r="DA1586" i="64"/>
  <c r="DA1565" i="64"/>
  <c r="CS1543" i="64"/>
  <c r="CS1586" i="64"/>
  <c r="CS1565" i="64"/>
  <c r="DI1540" i="64"/>
  <c r="DI1553" i="64" s="1"/>
  <c r="DI1583" i="64"/>
  <c r="DI1596" i="64" s="1"/>
  <c r="DI1562" i="64"/>
  <c r="DI1574" i="64" s="1"/>
  <c r="DA1540" i="64"/>
  <c r="DA1553" i="64" s="1"/>
  <c r="DA1583" i="64"/>
  <c r="DA1596" i="64" s="1"/>
  <c r="DA1562" i="64"/>
  <c r="DA1574" i="64" s="1"/>
  <c r="CS1540" i="64"/>
  <c r="CS1553" i="64" s="1"/>
  <c r="CS1583" i="64"/>
  <c r="CS1596" i="64" s="1"/>
  <c r="CS1562" i="64"/>
  <c r="CS1574" i="64" s="1"/>
  <c r="DI1582" i="64"/>
  <c r="DI1595" i="64" s="1"/>
  <c r="DI1561" i="64"/>
  <c r="DI1573" i="64" s="1"/>
  <c r="DA1582" i="64"/>
  <c r="DA1595" i="64" s="1"/>
  <c r="DA1561" i="64"/>
  <c r="DA1573" i="64" s="1"/>
  <c r="CS1539" i="64"/>
  <c r="CS1552" i="64" s="1"/>
  <c r="CS1582" i="64"/>
  <c r="CS1595" i="64" s="1"/>
  <c r="CS1561" i="64"/>
  <c r="CS1573" i="64" s="1"/>
  <c r="W1568" i="64"/>
  <c r="V1570" i="64"/>
  <c r="CW1589" i="64"/>
  <c r="CW1591" i="64" s="1"/>
  <c r="CT1568" i="64"/>
  <c r="CT1570" i="64" s="1"/>
  <c r="CL2220" i="64"/>
  <c r="CL2237" i="64" s="1"/>
  <c r="CL1539" i="64"/>
  <c r="CL1552" i="64" s="1"/>
  <c r="Z2220" i="64"/>
  <c r="Z2237" i="64" s="1"/>
  <c r="Z1539" i="64"/>
  <c r="Z1552" i="64" s="1"/>
  <c r="AH2225" i="64"/>
  <c r="AH1544" i="64"/>
  <c r="AH1557" i="64" s="1"/>
  <c r="AZ2221" i="64"/>
  <c r="AZ2238" i="64" s="1"/>
  <c r="AZ1540" i="64"/>
  <c r="AZ1553" i="64" s="1"/>
  <c r="CD2220" i="64"/>
  <c r="CD2237" i="64" s="1"/>
  <c r="CD1539" i="64"/>
  <c r="CD1552" i="64" s="1"/>
  <c r="AH2220" i="64"/>
  <c r="AH2237" i="64" s="1"/>
  <c r="AH1539" i="64"/>
  <c r="AH1552" i="64" s="1"/>
  <c r="BF2225" i="64"/>
  <c r="BF1544" i="64"/>
  <c r="BF1557" i="64" s="1"/>
  <c r="CE2224" i="64"/>
  <c r="CE1543" i="64"/>
  <c r="AI2224" i="64"/>
  <c r="AI1543" i="64"/>
  <c r="BH2221" i="64"/>
  <c r="BH2238" i="64" s="1"/>
  <c r="BH1540" i="64"/>
  <c r="BH1553" i="64" s="1"/>
  <c r="CK2220" i="64"/>
  <c r="CK2237" i="64" s="1"/>
  <c r="CK1539" i="64"/>
  <c r="CK1552" i="64" s="1"/>
  <c r="CC2220" i="64"/>
  <c r="CC2237" i="64" s="1"/>
  <c r="CC1539" i="64"/>
  <c r="CC1552" i="64" s="1"/>
  <c r="BU2220" i="64"/>
  <c r="BU2237" i="64" s="1"/>
  <c r="BU1539" i="64"/>
  <c r="BU1552" i="64" s="1"/>
  <c r="BM2220" i="64"/>
  <c r="BM2237" i="64" s="1"/>
  <c r="BM1539" i="64"/>
  <c r="BM1552" i="64" s="1"/>
  <c r="BE2220" i="64"/>
  <c r="BE2237" i="64" s="1"/>
  <c r="BE1539" i="64"/>
  <c r="BE1552" i="64" s="1"/>
  <c r="AW2220" i="64"/>
  <c r="AW2237" i="64" s="1"/>
  <c r="AW1539" i="64"/>
  <c r="AW1552" i="64" s="1"/>
  <c r="AO2220" i="64"/>
  <c r="AO2237" i="64" s="1"/>
  <c r="AO1539" i="64"/>
  <c r="AO1552" i="64" s="1"/>
  <c r="AG2220" i="64"/>
  <c r="AG2237" i="64" s="1"/>
  <c r="AG1539" i="64"/>
  <c r="AG1552" i="64" s="1"/>
  <c r="Y2220" i="64"/>
  <c r="Y2237" i="64" s="1"/>
  <c r="Y1539" i="64"/>
  <c r="Y1552" i="64" s="1"/>
  <c r="CK2225" i="64"/>
  <c r="CK1544" i="64"/>
  <c r="CK1557" i="64" s="1"/>
  <c r="CC2225" i="64"/>
  <c r="CC1544" i="64"/>
  <c r="CC1557" i="64" s="1"/>
  <c r="BU2225" i="64"/>
  <c r="BU1544" i="64"/>
  <c r="BU1557" i="64" s="1"/>
  <c r="BM2225" i="64"/>
  <c r="BM1544" i="64"/>
  <c r="BM1557" i="64" s="1"/>
  <c r="BE2225" i="64"/>
  <c r="BE1544" i="64"/>
  <c r="BE1557" i="64" s="1"/>
  <c r="AW2225" i="64"/>
  <c r="AW1544" i="64"/>
  <c r="AW1557" i="64" s="1"/>
  <c r="AO2225" i="64"/>
  <c r="AO1544" i="64"/>
  <c r="AO1557" i="64" s="1"/>
  <c r="Y2225" i="64"/>
  <c r="Y1544" i="64"/>
  <c r="Y1557" i="64" s="1"/>
  <c r="CL2224" i="64"/>
  <c r="CL1543" i="64"/>
  <c r="CD2224" i="64"/>
  <c r="CD1543" i="64"/>
  <c r="BV2224" i="64"/>
  <c r="BV1543" i="64"/>
  <c r="BN2224" i="64"/>
  <c r="BN1543" i="64"/>
  <c r="BF2224" i="64"/>
  <c r="BF1543" i="64"/>
  <c r="AX2224" i="64"/>
  <c r="AX1543" i="64"/>
  <c r="AP2224" i="64"/>
  <c r="AP1543" i="64"/>
  <c r="AH2224" i="64"/>
  <c r="AH1543" i="64"/>
  <c r="Z2224" i="64"/>
  <c r="Z1543" i="64"/>
  <c r="CE2221" i="64"/>
  <c r="CE2238" i="64" s="1"/>
  <c r="CE1540" i="64"/>
  <c r="CE1553" i="64" s="1"/>
  <c r="BW2221" i="64"/>
  <c r="BW2238" i="64" s="1"/>
  <c r="BW1540" i="64"/>
  <c r="BW1553" i="64" s="1"/>
  <c r="BO2221" i="64"/>
  <c r="BO2238" i="64" s="1"/>
  <c r="BO1540" i="64"/>
  <c r="BO1553" i="64" s="1"/>
  <c r="BG2221" i="64"/>
  <c r="BG2238" i="64" s="1"/>
  <c r="BG1540" i="64"/>
  <c r="BG1553" i="64" s="1"/>
  <c r="AY2221" i="64"/>
  <c r="AY2238" i="64" s="1"/>
  <c r="AY1540" i="64"/>
  <c r="AY1553" i="64" s="1"/>
  <c r="AQ2221" i="64"/>
  <c r="AQ2238" i="64" s="1"/>
  <c r="AQ1540" i="64"/>
  <c r="AQ1553" i="64" s="1"/>
  <c r="AI2221" i="64"/>
  <c r="AI2238" i="64" s="1"/>
  <c r="AI1540" i="64"/>
  <c r="AI1553" i="64" s="1"/>
  <c r="AA2221" i="64"/>
  <c r="AA2238" i="64" s="1"/>
  <c r="AA1540" i="64"/>
  <c r="AA1553" i="64" s="1"/>
  <c r="S2221" i="64"/>
  <c r="S2238" i="64" s="1"/>
  <c r="S1540" i="64"/>
  <c r="S1553" i="64" s="1"/>
  <c r="BS2220" i="64"/>
  <c r="BS2237" i="64" s="1"/>
  <c r="BS1539" i="64"/>
  <c r="BS1552" i="64" s="1"/>
  <c r="BC2220" i="64"/>
  <c r="BC2237" i="64" s="1"/>
  <c r="BC1539" i="64"/>
  <c r="BC1552" i="64" s="1"/>
  <c r="AM2220" i="64"/>
  <c r="AM2237" i="64" s="1"/>
  <c r="AM1539" i="64"/>
  <c r="AM1552" i="64" s="1"/>
  <c r="W2220" i="64"/>
  <c r="W2237" i="64" s="1"/>
  <c r="W1539" i="64"/>
  <c r="W1552" i="64" s="1"/>
  <c r="CI2225" i="64"/>
  <c r="CI1544" i="64"/>
  <c r="CI1557" i="64" s="1"/>
  <c r="CA2225" i="64"/>
  <c r="CA1544" i="64"/>
  <c r="CA1557" i="64" s="1"/>
  <c r="BC2225" i="64"/>
  <c r="BC1544" i="64"/>
  <c r="BC1557" i="64" s="1"/>
  <c r="AE2225" i="64"/>
  <c r="AE1544" i="64"/>
  <c r="AE1557" i="64" s="1"/>
  <c r="W2225" i="64"/>
  <c r="W1544" i="64"/>
  <c r="W1557" i="64" s="1"/>
  <c r="CJ2224" i="64"/>
  <c r="CJ1543" i="64"/>
  <c r="BT2224" i="64"/>
  <c r="BT1543" i="64"/>
  <c r="AN2224" i="64"/>
  <c r="AN1543" i="64"/>
  <c r="AF2224" i="64"/>
  <c r="AF1543" i="64"/>
  <c r="X2224" i="64"/>
  <c r="X1543" i="64"/>
  <c r="CK2221" i="64"/>
  <c r="CK2238" i="64" s="1"/>
  <c r="CK1540" i="64"/>
  <c r="CK1553" i="64" s="1"/>
  <c r="BM2221" i="64"/>
  <c r="BM2238" i="64" s="1"/>
  <c r="BM1540" i="64"/>
  <c r="BM1553" i="64" s="1"/>
  <c r="BE2221" i="64"/>
  <c r="BE2238" i="64" s="1"/>
  <c r="BE1540" i="64"/>
  <c r="BE1553" i="64" s="1"/>
  <c r="AG2221" i="64"/>
  <c r="AG2238" i="64" s="1"/>
  <c r="AG1540" i="64"/>
  <c r="AG1553" i="64" s="1"/>
  <c r="CV2225" i="64"/>
  <c r="CV1544" i="64"/>
  <c r="CV1557" i="64" s="1"/>
  <c r="DD2224" i="64"/>
  <c r="DD1543" i="64"/>
  <c r="CV2224" i="64"/>
  <c r="CV1543" i="64"/>
  <c r="DD2221" i="64"/>
  <c r="DD1540" i="64"/>
  <c r="DD1553" i="64" s="1"/>
  <c r="CV2221" i="64"/>
  <c r="CV1540" i="64"/>
  <c r="CV1553" i="64" s="1"/>
  <c r="DD2220" i="64"/>
  <c r="DD1539" i="64"/>
  <c r="DD1552" i="64" s="1"/>
  <c r="CV2220" i="64"/>
  <c r="CV1539" i="64"/>
  <c r="CV1552" i="64" s="1"/>
  <c r="BV2220" i="64"/>
  <c r="BV2237" i="64" s="1"/>
  <c r="BV1539" i="64"/>
  <c r="BV1552" i="64" s="1"/>
  <c r="AP2220" i="64"/>
  <c r="AP2237" i="64" s="1"/>
  <c r="AP1539" i="64"/>
  <c r="AP1552" i="64" s="1"/>
  <c r="BN2225" i="64"/>
  <c r="BN1544" i="64"/>
  <c r="BN1557" i="64" s="1"/>
  <c r="Z2225" i="64"/>
  <c r="Z1544" i="64"/>
  <c r="Z1557" i="64" s="1"/>
  <c r="BG2224" i="64"/>
  <c r="BG1543" i="64"/>
  <c r="S2224" i="64"/>
  <c r="S1543" i="64"/>
  <c r="AR2221" i="64"/>
  <c r="AR2238" i="64" s="1"/>
  <c r="AR1540" i="64"/>
  <c r="AR1553" i="64" s="1"/>
  <c r="CB2220" i="64"/>
  <c r="CB2237" i="64" s="1"/>
  <c r="CB1539" i="64"/>
  <c r="CB1552" i="64" s="1"/>
  <c r="BL2220" i="64"/>
  <c r="BL2237" i="64" s="1"/>
  <c r="BL1539" i="64"/>
  <c r="BL1552" i="64" s="1"/>
  <c r="AV2220" i="64"/>
  <c r="AV2237" i="64" s="1"/>
  <c r="AV1539" i="64"/>
  <c r="AV1552" i="64" s="1"/>
  <c r="BT2225" i="64"/>
  <c r="BT1544" i="64"/>
  <c r="BT1557" i="64" s="1"/>
  <c r="BD2225" i="64"/>
  <c r="BD1544" i="64"/>
  <c r="BD1557" i="64" s="1"/>
  <c r="AN2225" i="64"/>
  <c r="AN1544" i="64"/>
  <c r="AN1557" i="64" s="1"/>
  <c r="AF2225" i="64"/>
  <c r="AF1544" i="64"/>
  <c r="AF1557" i="64" s="1"/>
  <c r="CK2224" i="64"/>
  <c r="CK1543" i="64"/>
  <c r="BU2224" i="64"/>
  <c r="BU1543" i="64"/>
  <c r="BE2224" i="64"/>
  <c r="BE1543" i="64"/>
  <c r="AO2224" i="64"/>
  <c r="AO1543" i="64"/>
  <c r="Y2224" i="64"/>
  <c r="Y1543" i="64"/>
  <c r="CD2221" i="64"/>
  <c r="CD2238" i="64" s="1"/>
  <c r="CD1540" i="64"/>
  <c r="CD1553" i="64" s="1"/>
  <c r="AX2221" i="64"/>
  <c r="AX2238" i="64" s="1"/>
  <c r="AX1540" i="64"/>
  <c r="AX1553" i="64" s="1"/>
  <c r="AP2221" i="64"/>
  <c r="AP2238" i="64" s="1"/>
  <c r="AP1540" i="64"/>
  <c r="AP1553" i="64" s="1"/>
  <c r="AH2221" i="64"/>
  <c r="AH2238" i="64" s="1"/>
  <c r="AH1540" i="64"/>
  <c r="AH1553" i="64" s="1"/>
  <c r="AT2220" i="64"/>
  <c r="AT2237" i="64" s="1"/>
  <c r="AT1539" i="64"/>
  <c r="AT1552" i="64" s="1"/>
  <c r="CH2225" i="64"/>
  <c r="CH1544" i="64"/>
  <c r="CH1557" i="64" s="1"/>
  <c r="BZ2225" i="64"/>
  <c r="BZ1544" i="64"/>
  <c r="BZ1557" i="64" s="1"/>
  <c r="BR2225" i="64"/>
  <c r="BR1544" i="64"/>
  <c r="BR1557" i="64" s="1"/>
  <c r="BB2225" i="64"/>
  <c r="BB1544" i="64"/>
  <c r="BB1557" i="64" s="1"/>
  <c r="AT2225" i="64"/>
  <c r="AT1544" i="64"/>
  <c r="AT1557" i="64" s="1"/>
  <c r="AL2225" i="64"/>
  <c r="AL1544" i="64"/>
  <c r="AL1557" i="64" s="1"/>
  <c r="AD2225" i="64"/>
  <c r="AD1544" i="64"/>
  <c r="AD1557" i="64" s="1"/>
  <c r="V2225" i="64"/>
  <c r="V1544" i="64"/>
  <c r="V1557" i="64" s="1"/>
  <c r="BS2224" i="64"/>
  <c r="BS1543" i="64"/>
  <c r="BD2221" i="64"/>
  <c r="BD2238" i="64" s="1"/>
  <c r="BD1540" i="64"/>
  <c r="BD1553" i="64" s="1"/>
  <c r="DK2225" i="64"/>
  <c r="DK1544" i="64"/>
  <c r="DK1557" i="64" s="1"/>
  <c r="DC2224" i="64"/>
  <c r="DC1543" i="64"/>
  <c r="CU2224" i="64"/>
  <c r="CU1543" i="64"/>
  <c r="CU2221" i="64"/>
  <c r="CU1540" i="64"/>
  <c r="CU1553" i="64" s="1"/>
  <c r="DK2220" i="64"/>
  <c r="DK1539" i="64"/>
  <c r="DK1552" i="64" s="1"/>
  <c r="DC2220" i="64"/>
  <c r="DC1539" i="64"/>
  <c r="DC1552" i="64" s="1"/>
  <c r="CU2220" i="64"/>
  <c r="CU1539" i="64"/>
  <c r="CU1552" i="64" s="1"/>
  <c r="AX2220" i="64"/>
  <c r="AX2237" i="64" s="1"/>
  <c r="AX1539" i="64"/>
  <c r="AX1552" i="64" s="1"/>
  <c r="BV2225" i="64"/>
  <c r="BV1544" i="64"/>
  <c r="BV1557" i="64" s="1"/>
  <c r="AQ2224" i="64"/>
  <c r="AQ1543" i="64"/>
  <c r="BP2221" i="64"/>
  <c r="BP2238" i="64" s="1"/>
  <c r="BP1540" i="64"/>
  <c r="BP1553" i="64" s="1"/>
  <c r="T2221" i="64"/>
  <c r="T2238" i="64" s="1"/>
  <c r="T1540" i="64"/>
  <c r="T1553" i="64" s="1"/>
  <c r="CJ2220" i="64"/>
  <c r="CJ2237" i="64" s="1"/>
  <c r="CJ1539" i="64"/>
  <c r="CJ1552" i="64" s="1"/>
  <c r="BT2220" i="64"/>
  <c r="BT2237" i="64" s="1"/>
  <c r="BT1539" i="64"/>
  <c r="BT1552" i="64" s="1"/>
  <c r="BD2220" i="64"/>
  <c r="BD2237" i="64" s="1"/>
  <c r="BD1539" i="64"/>
  <c r="BD1552" i="64" s="1"/>
  <c r="AN2220" i="64"/>
  <c r="AN2237" i="64" s="1"/>
  <c r="AN1539" i="64"/>
  <c r="AN1552" i="64" s="1"/>
  <c r="AF2220" i="64"/>
  <c r="AF2237" i="64" s="1"/>
  <c r="AF1539" i="64"/>
  <c r="AF1552" i="64" s="1"/>
  <c r="X2220" i="64"/>
  <c r="X2237" i="64" s="1"/>
  <c r="X1539" i="64"/>
  <c r="X1552" i="64" s="1"/>
  <c r="CB2225" i="64"/>
  <c r="CB1544" i="64"/>
  <c r="CB1557" i="64" s="1"/>
  <c r="BL2225" i="64"/>
  <c r="BL1544" i="64"/>
  <c r="BL1557" i="64" s="1"/>
  <c r="AV2225" i="64"/>
  <c r="AV1544" i="64"/>
  <c r="AV1557" i="64" s="1"/>
  <c r="X2225" i="64"/>
  <c r="X1544" i="64"/>
  <c r="X1557" i="64" s="1"/>
  <c r="BM2224" i="64"/>
  <c r="BM1543" i="64"/>
  <c r="AW2224" i="64"/>
  <c r="AW1543" i="64"/>
  <c r="AG2224" i="64"/>
  <c r="AG1543" i="64"/>
  <c r="CL2221" i="64"/>
  <c r="CL2238" i="64" s="1"/>
  <c r="CL1540" i="64"/>
  <c r="CL1553" i="64" s="1"/>
  <c r="BV2221" i="64"/>
  <c r="BV2238" i="64" s="1"/>
  <c r="BV1540" i="64"/>
  <c r="BV1553" i="64" s="1"/>
  <c r="BF2221" i="64"/>
  <c r="BF2238" i="64" s="1"/>
  <c r="BF1540" i="64"/>
  <c r="BF1553" i="64" s="1"/>
  <c r="U2220" i="64"/>
  <c r="U2237" i="64" s="1"/>
  <c r="U1539" i="64"/>
  <c r="U1552" i="64" s="1"/>
  <c r="CG2225" i="64"/>
  <c r="CG1544" i="64"/>
  <c r="CG1557" i="64" s="1"/>
  <c r="BQ2225" i="64"/>
  <c r="BQ1544" i="64"/>
  <c r="BQ1557" i="64" s="1"/>
  <c r="BI2225" i="64"/>
  <c r="BI1544" i="64"/>
  <c r="BI1557" i="64" s="1"/>
  <c r="BA2225" i="64"/>
  <c r="BA1544" i="64"/>
  <c r="BA1557" i="64" s="1"/>
  <c r="AS2225" i="64"/>
  <c r="AS1544" i="64"/>
  <c r="AS1557" i="64" s="1"/>
  <c r="AK2225" i="64"/>
  <c r="AK1544" i="64"/>
  <c r="AK1557" i="64" s="1"/>
  <c r="AC2225" i="64"/>
  <c r="AC1544" i="64"/>
  <c r="AC1557" i="64" s="1"/>
  <c r="U2225" i="64"/>
  <c r="U1544" i="64"/>
  <c r="U1557" i="64" s="1"/>
  <c r="CH2224" i="64"/>
  <c r="CH1543" i="64"/>
  <c r="V2224" i="64"/>
  <c r="V1543" i="64"/>
  <c r="BS2221" i="64"/>
  <c r="BS2238" i="64" s="1"/>
  <c r="BS1540" i="64"/>
  <c r="BS1553" i="64" s="1"/>
  <c r="CQ2173" i="64"/>
  <c r="CD2225" i="64"/>
  <c r="CD1544" i="64"/>
  <c r="CD1557" i="64" s="1"/>
  <c r="AP2225" i="64"/>
  <c r="AP1544" i="64"/>
  <c r="AP1557" i="64" s="1"/>
  <c r="BO2224" i="64"/>
  <c r="BO1543" i="64"/>
  <c r="AJ2221" i="64"/>
  <c r="AJ2238" i="64" s="1"/>
  <c r="AJ1540" i="64"/>
  <c r="AJ1553" i="64" s="1"/>
  <c r="BP2220" i="64"/>
  <c r="BP2237" i="64" s="1"/>
  <c r="BP1539" i="64"/>
  <c r="BP1552" i="64" s="1"/>
  <c r="BH2220" i="64"/>
  <c r="BH2237" i="64" s="1"/>
  <c r="BH1539" i="64"/>
  <c r="BH1552" i="64" s="1"/>
  <c r="AZ2220" i="64"/>
  <c r="AZ2237" i="64" s="1"/>
  <c r="AZ1539" i="64"/>
  <c r="AZ1552" i="64" s="1"/>
  <c r="AJ2220" i="64"/>
  <c r="AJ2237" i="64" s="1"/>
  <c r="AJ1539" i="64"/>
  <c r="AJ1552" i="64" s="1"/>
  <c r="AB2220" i="64"/>
  <c r="AB2237" i="64" s="1"/>
  <c r="AB1539" i="64"/>
  <c r="AB1552" i="64" s="1"/>
  <c r="T2220" i="64"/>
  <c r="T2237" i="64" s="1"/>
  <c r="T1539" i="64"/>
  <c r="T1552" i="64" s="1"/>
  <c r="CF2225" i="64"/>
  <c r="CF1544" i="64"/>
  <c r="CF1557" i="64" s="1"/>
  <c r="BX2225" i="64"/>
  <c r="BX1544" i="64"/>
  <c r="BX1557" i="64" s="1"/>
  <c r="BP2225" i="64"/>
  <c r="BP1544" i="64"/>
  <c r="BP1557" i="64" s="1"/>
  <c r="BH2225" i="64"/>
  <c r="BH1544" i="64"/>
  <c r="BH1557" i="64" s="1"/>
  <c r="AZ2225" i="64"/>
  <c r="AZ1544" i="64"/>
  <c r="AZ1557" i="64" s="1"/>
  <c r="AR2225" i="64"/>
  <c r="AR1544" i="64"/>
  <c r="AR1557" i="64" s="1"/>
  <c r="AJ2225" i="64"/>
  <c r="AJ1544" i="64"/>
  <c r="AJ1557" i="64" s="1"/>
  <c r="T2225" i="64"/>
  <c r="T1544" i="64"/>
  <c r="T1557" i="64" s="1"/>
  <c r="CG2224" i="64"/>
  <c r="CG1543" i="64"/>
  <c r="BY2224" i="64"/>
  <c r="BY1543" i="64"/>
  <c r="BQ2224" i="64"/>
  <c r="BQ1543" i="64"/>
  <c r="BA2224" i="64"/>
  <c r="BA1543" i="64"/>
  <c r="AS2224" i="64"/>
  <c r="AS1543" i="64"/>
  <c r="AK2224" i="64"/>
  <c r="AK1543" i="64"/>
  <c r="AC2224" i="64"/>
  <c r="AC1543" i="64"/>
  <c r="BB2221" i="64"/>
  <c r="BB2238" i="64" s="1"/>
  <c r="BB1540" i="64"/>
  <c r="BB1553" i="64" s="1"/>
  <c r="AL2221" i="64"/>
  <c r="AL2238" i="64" s="1"/>
  <c r="AL1540" i="64"/>
  <c r="AL1553" i="64" s="1"/>
  <c r="CY2147" i="64"/>
  <c r="DI2225" i="64"/>
  <c r="DI1544" i="64"/>
  <c r="DI1557" i="64" s="1"/>
  <c r="DI2224" i="64"/>
  <c r="DI1543" i="64"/>
  <c r="DA2224" i="64"/>
  <c r="DA1543" i="64"/>
  <c r="DI2220" i="64"/>
  <c r="DI1539" i="64"/>
  <c r="DI1552" i="64" s="1"/>
  <c r="DA2220" i="64"/>
  <c r="DA1539" i="64"/>
  <c r="DA1552" i="64" s="1"/>
  <c r="BN2220" i="64"/>
  <c r="BN2237" i="64" s="1"/>
  <c r="BN1539" i="64"/>
  <c r="BN1552" i="64" s="1"/>
  <c r="CL2225" i="64"/>
  <c r="CL1544" i="64"/>
  <c r="CL1557" i="64" s="1"/>
  <c r="AX2225" i="64"/>
  <c r="AX1544" i="64"/>
  <c r="AX1557" i="64" s="1"/>
  <c r="AY2224" i="64"/>
  <c r="AY1543" i="64"/>
  <c r="CF2221" i="64"/>
  <c r="CF2238" i="64" s="1"/>
  <c r="CF1540" i="64"/>
  <c r="CF1553" i="64" s="1"/>
  <c r="AB2221" i="64"/>
  <c r="AB2238" i="64" s="1"/>
  <c r="AB1540" i="64"/>
  <c r="AB1553" i="64" s="1"/>
  <c r="Z2221" i="64"/>
  <c r="Z2238" i="64" s="1"/>
  <c r="Z1540" i="64"/>
  <c r="Z1553" i="64" s="1"/>
  <c r="CE2220" i="64"/>
  <c r="CE2237" i="64" s="1"/>
  <c r="CE1539" i="64"/>
  <c r="CE1552" i="64" s="1"/>
  <c r="BW2220" i="64"/>
  <c r="BW2237" i="64" s="1"/>
  <c r="BW1539" i="64"/>
  <c r="BW1552" i="64" s="1"/>
  <c r="BO2220" i="64"/>
  <c r="BO2237" i="64" s="1"/>
  <c r="BO1539" i="64"/>
  <c r="BO1552" i="64" s="1"/>
  <c r="BG2220" i="64"/>
  <c r="BG2237" i="64" s="1"/>
  <c r="BG1539" i="64"/>
  <c r="BG1552" i="64" s="1"/>
  <c r="AY2220" i="64"/>
  <c r="AY2237" i="64" s="1"/>
  <c r="AY1539" i="64"/>
  <c r="AY1552" i="64" s="1"/>
  <c r="AQ2220" i="64"/>
  <c r="AQ2237" i="64" s="1"/>
  <c r="AQ1539" i="64"/>
  <c r="AQ1552" i="64" s="1"/>
  <c r="AI2220" i="64"/>
  <c r="AI2237" i="64" s="1"/>
  <c r="AI1539" i="64"/>
  <c r="AI1552" i="64" s="1"/>
  <c r="AA2220" i="64"/>
  <c r="AA2237" i="64" s="1"/>
  <c r="AA1539" i="64"/>
  <c r="AA1552" i="64" s="1"/>
  <c r="S2220" i="64"/>
  <c r="S2237" i="64" s="1"/>
  <c r="S1539" i="64"/>
  <c r="S1552" i="64" s="1"/>
  <c r="CE2225" i="64"/>
  <c r="CE1544" i="64"/>
  <c r="CE1557" i="64" s="1"/>
  <c r="BW2225" i="64"/>
  <c r="BW1544" i="64"/>
  <c r="BW1557" i="64" s="1"/>
  <c r="BO2225" i="64"/>
  <c r="BO1544" i="64"/>
  <c r="BO1557" i="64" s="1"/>
  <c r="BG2225" i="64"/>
  <c r="BG1544" i="64"/>
  <c r="BG1557" i="64" s="1"/>
  <c r="AY2225" i="64"/>
  <c r="AY1544" i="64"/>
  <c r="AY1557" i="64" s="1"/>
  <c r="AI2225" i="64"/>
  <c r="AI1544" i="64"/>
  <c r="AI1557" i="64" s="1"/>
  <c r="AA2225" i="64"/>
  <c r="AA1544" i="64"/>
  <c r="AA1557" i="64" s="1"/>
  <c r="S2225" i="64"/>
  <c r="S1544" i="64"/>
  <c r="S1557" i="64" s="1"/>
  <c r="CF2224" i="64"/>
  <c r="CF1543" i="64"/>
  <c r="BP2224" i="64"/>
  <c r="BP1543" i="64"/>
  <c r="AZ2224" i="64"/>
  <c r="AZ1543" i="64"/>
  <c r="AR2224" i="64"/>
  <c r="AR1543" i="64"/>
  <c r="AB2224" i="64"/>
  <c r="AB1543" i="64"/>
  <c r="T2224" i="64"/>
  <c r="T1543" i="64"/>
  <c r="BY2221" i="64"/>
  <c r="BY2238" i="64" s="1"/>
  <c r="BY1540" i="64"/>
  <c r="BY1553" i="64" s="1"/>
  <c r="BQ2221" i="64"/>
  <c r="BQ2238" i="64" s="1"/>
  <c r="BQ1540" i="64"/>
  <c r="BQ1553" i="64" s="1"/>
  <c r="AC2221" i="64"/>
  <c r="AC2238" i="64" s="1"/>
  <c r="AC1540" i="64"/>
  <c r="AC1553" i="64" s="1"/>
  <c r="CS1546" i="64"/>
  <c r="CS1548" i="64" s="1"/>
  <c r="CR1548" i="64"/>
  <c r="DF1472" i="64"/>
  <c r="DF2225" i="64"/>
  <c r="CX1468" i="64"/>
  <c r="CX1508" i="64" s="1"/>
  <c r="CX2221" i="64"/>
  <c r="CJ1472" i="64"/>
  <c r="CJ2225" i="64"/>
  <c r="CC1471" i="64"/>
  <c r="CC2224" i="64"/>
  <c r="BN1468" i="64"/>
  <c r="BN1508" i="64" s="1"/>
  <c r="BN2221" i="64"/>
  <c r="BN2238" i="64" s="1"/>
  <c r="DE1472" i="64"/>
  <c r="DE2225" i="64"/>
  <c r="CW1472" i="64"/>
  <c r="CW2225" i="64"/>
  <c r="CO1472" i="64"/>
  <c r="CO2225" i="64"/>
  <c r="DE1471" i="64"/>
  <c r="DE2224" i="64"/>
  <c r="CW1471" i="64"/>
  <c r="CW2224" i="64"/>
  <c r="CO1471" i="64"/>
  <c r="CO2224" i="64"/>
  <c r="DE1468" i="64"/>
  <c r="DE1508" i="64" s="1"/>
  <c r="DE2221" i="64"/>
  <c r="CW1468" i="64"/>
  <c r="CW1508" i="64" s="1"/>
  <c r="CW2221" i="64"/>
  <c r="CO1468" i="64"/>
  <c r="CO1508" i="64" s="1"/>
  <c r="CO2221" i="64"/>
  <c r="DE1467" i="64"/>
  <c r="DE2220" i="64"/>
  <c r="CW1467" i="64"/>
  <c r="CW2220" i="64"/>
  <c r="CO1467" i="64"/>
  <c r="CO2220" i="64"/>
  <c r="AG1472" i="64"/>
  <c r="AG2225" i="64"/>
  <c r="CP1467" i="64"/>
  <c r="CP2220" i="64"/>
  <c r="CI1467" i="64"/>
  <c r="CI2220" i="64"/>
  <c r="CI2237" i="64" s="1"/>
  <c r="CA1467" i="64"/>
  <c r="CA2220" i="64"/>
  <c r="CA2237" i="64" s="1"/>
  <c r="BK1467" i="64"/>
  <c r="BK2220" i="64"/>
  <c r="BK2237" i="64" s="1"/>
  <c r="AU1467" i="64"/>
  <c r="AU2220" i="64"/>
  <c r="AU2237" i="64" s="1"/>
  <c r="AE1467" i="64"/>
  <c r="AE2220" i="64"/>
  <c r="AE2237" i="64" s="1"/>
  <c r="BS1472" i="64"/>
  <c r="BS2225" i="64"/>
  <c r="BK1472" i="64"/>
  <c r="BK2225" i="64"/>
  <c r="AU1472" i="64"/>
  <c r="AU2225" i="64"/>
  <c r="AM1472" i="64"/>
  <c r="AM2225" i="64"/>
  <c r="CB1471" i="64"/>
  <c r="CB2224" i="64"/>
  <c r="BL1471" i="64"/>
  <c r="BL2224" i="64"/>
  <c r="BD1471" i="64"/>
  <c r="BD2224" i="64"/>
  <c r="AV1471" i="64"/>
  <c r="AV2224" i="64"/>
  <c r="CC1468" i="64"/>
  <c r="CC1508" i="64" s="1"/>
  <c r="CC2221" i="64"/>
  <c r="CC2238" i="64" s="1"/>
  <c r="BU1468" i="64"/>
  <c r="BU1508" i="64" s="1"/>
  <c r="BU2221" i="64"/>
  <c r="BU2238" i="64" s="1"/>
  <c r="AW1468" i="64"/>
  <c r="AW1508" i="64" s="1"/>
  <c r="AW2221" i="64"/>
  <c r="AW2238" i="64" s="1"/>
  <c r="AO1468" i="64"/>
  <c r="AO1508" i="64" s="1"/>
  <c r="AO2221" i="64"/>
  <c r="AO2238" i="64" s="1"/>
  <c r="Y1468" i="64"/>
  <c r="Y1508" i="64" s="1"/>
  <c r="Y2221" i="64"/>
  <c r="Y2238" i="64" s="1"/>
  <c r="DD1472" i="64"/>
  <c r="DD2225" i="64"/>
  <c r="CP1472" i="64"/>
  <c r="CP2225" i="64"/>
  <c r="DF1467" i="64"/>
  <c r="DF2220" i="64"/>
  <c r="CH1467" i="64"/>
  <c r="CH2220" i="64"/>
  <c r="CH2237" i="64" s="1"/>
  <c r="BZ1467" i="64"/>
  <c r="BZ2220" i="64"/>
  <c r="BZ2237" i="64" s="1"/>
  <c r="BR1467" i="64"/>
  <c r="BR2220" i="64"/>
  <c r="BR2237" i="64" s="1"/>
  <c r="BJ1467" i="64"/>
  <c r="BJ2220" i="64"/>
  <c r="BJ2237" i="64" s="1"/>
  <c r="BB1467" i="64"/>
  <c r="BB2220" i="64"/>
  <c r="BB2237" i="64" s="1"/>
  <c r="AL1467" i="64"/>
  <c r="AL2220" i="64"/>
  <c r="AL2237" i="64" s="1"/>
  <c r="AD1467" i="64"/>
  <c r="AD2220" i="64"/>
  <c r="AD2237" i="64" s="1"/>
  <c r="V1467" i="64"/>
  <c r="V2220" i="64"/>
  <c r="V2237" i="64" s="1"/>
  <c r="BJ1472" i="64"/>
  <c r="BJ2225" i="64"/>
  <c r="CI1471" i="64"/>
  <c r="CI2224" i="64"/>
  <c r="CA1471" i="64"/>
  <c r="CA2224" i="64"/>
  <c r="BK1471" i="64"/>
  <c r="BK2224" i="64"/>
  <c r="BC1471" i="64"/>
  <c r="BC2224" i="64"/>
  <c r="AU1471" i="64"/>
  <c r="AU2224" i="64"/>
  <c r="AM1471" i="64"/>
  <c r="AM2224" i="64"/>
  <c r="AE1471" i="64"/>
  <c r="AE2224" i="64"/>
  <c r="W1471" i="64"/>
  <c r="W2224" i="64"/>
  <c r="CJ1468" i="64"/>
  <c r="CJ1508" i="64" s="1"/>
  <c r="CJ2221" i="64"/>
  <c r="CJ2238" i="64" s="1"/>
  <c r="CB1468" i="64"/>
  <c r="CB1508" i="64" s="1"/>
  <c r="CB2221" i="64"/>
  <c r="CB2238" i="64" s="1"/>
  <c r="BT1468" i="64"/>
  <c r="BT1508" i="64" s="1"/>
  <c r="BT2221" i="64"/>
  <c r="BT2238" i="64" s="1"/>
  <c r="BL1468" i="64"/>
  <c r="BL1508" i="64" s="1"/>
  <c r="BL2221" i="64"/>
  <c r="BL2238" i="64" s="1"/>
  <c r="AV1468" i="64"/>
  <c r="AV1508" i="64" s="1"/>
  <c r="AV2221" i="64"/>
  <c r="AV2238" i="64" s="1"/>
  <c r="AN1468" i="64"/>
  <c r="AN1508" i="64" s="1"/>
  <c r="AN2221" i="64"/>
  <c r="AN2238" i="64" s="1"/>
  <c r="AF1468" i="64"/>
  <c r="AF1508" i="64" s="1"/>
  <c r="AF2221" i="64"/>
  <c r="AF2238" i="64" s="1"/>
  <c r="X1468" i="64"/>
  <c r="X1508" i="64" s="1"/>
  <c r="X2221" i="64"/>
  <c r="X2238" i="64" s="1"/>
  <c r="DC1472" i="64"/>
  <c r="DC2225" i="64"/>
  <c r="CU1472" i="64"/>
  <c r="CU2225" i="64"/>
  <c r="DK1471" i="64"/>
  <c r="DK2224" i="64"/>
  <c r="DK1468" i="64"/>
  <c r="DK1508" i="64" s="1"/>
  <c r="DK2221" i="64"/>
  <c r="DC1468" i="64"/>
  <c r="DC1508" i="64" s="1"/>
  <c r="DC2221" i="64"/>
  <c r="CX1472" i="64"/>
  <c r="CX2225" i="64"/>
  <c r="DF1468" i="64"/>
  <c r="DF1508" i="64" s="1"/>
  <c r="DF2221" i="64"/>
  <c r="CG1467" i="64"/>
  <c r="CG2220" i="64"/>
  <c r="CG2237" i="64" s="1"/>
  <c r="BY1467" i="64"/>
  <c r="BY2220" i="64"/>
  <c r="BY2237" i="64" s="1"/>
  <c r="BQ1467" i="64"/>
  <c r="BQ2220" i="64"/>
  <c r="BQ2237" i="64" s="1"/>
  <c r="BI1467" i="64"/>
  <c r="BI2220" i="64"/>
  <c r="BI2237" i="64" s="1"/>
  <c r="BA1467" i="64"/>
  <c r="BA2220" i="64"/>
  <c r="BA2237" i="64" s="1"/>
  <c r="AS1467" i="64"/>
  <c r="AS2220" i="64"/>
  <c r="AS2237" i="64" s="1"/>
  <c r="AK1467" i="64"/>
  <c r="AK2220" i="64"/>
  <c r="AK2237" i="64" s="1"/>
  <c r="AC1467" i="64"/>
  <c r="AC2220" i="64"/>
  <c r="AC2237" i="64" s="1"/>
  <c r="BY1472" i="64"/>
  <c r="BY2225" i="64"/>
  <c r="BZ1471" i="64"/>
  <c r="BZ2224" i="64"/>
  <c r="BR1471" i="64"/>
  <c r="BR2224" i="64"/>
  <c r="BJ1471" i="64"/>
  <c r="BJ2224" i="64"/>
  <c r="BB1471" i="64"/>
  <c r="BB2224" i="64"/>
  <c r="AT1471" i="64"/>
  <c r="AT2224" i="64"/>
  <c r="AL1471" i="64"/>
  <c r="AL2224" i="64"/>
  <c r="AD1471" i="64"/>
  <c r="AD2224" i="64"/>
  <c r="CI1468" i="64"/>
  <c r="CI1508" i="64" s="1"/>
  <c r="CI2221" i="64"/>
  <c r="CI2238" i="64" s="1"/>
  <c r="CA1468" i="64"/>
  <c r="CA1508" i="64" s="1"/>
  <c r="CA2221" i="64"/>
  <c r="CA2238" i="64" s="1"/>
  <c r="BK1468" i="64"/>
  <c r="BK1508" i="64" s="1"/>
  <c r="BK2221" i="64"/>
  <c r="BK2238" i="64" s="1"/>
  <c r="BC1468" i="64"/>
  <c r="BC1508" i="64" s="1"/>
  <c r="BC2221" i="64"/>
  <c r="BC2238" i="64" s="1"/>
  <c r="AU1468" i="64"/>
  <c r="AU1508" i="64" s="1"/>
  <c r="AU2221" i="64"/>
  <c r="AU2238" i="64" s="1"/>
  <c r="AM1468" i="64"/>
  <c r="AM1508" i="64" s="1"/>
  <c r="AM2221" i="64"/>
  <c r="AM2238" i="64" s="1"/>
  <c r="AE1468" i="64"/>
  <c r="AE1508" i="64" s="1"/>
  <c r="AE2221" i="64"/>
  <c r="AE2238" i="64" s="1"/>
  <c r="W1468" i="64"/>
  <c r="W1508" i="64" s="1"/>
  <c r="W2221" i="64"/>
  <c r="W2238" i="64" s="1"/>
  <c r="DJ1472" i="64"/>
  <c r="DJ2225" i="64"/>
  <c r="DB1472" i="64"/>
  <c r="DB2225" i="64"/>
  <c r="CT1472" i="64"/>
  <c r="CT2225" i="64"/>
  <c r="DJ1471" i="64"/>
  <c r="DJ2224" i="64"/>
  <c r="DB1471" i="64"/>
  <c r="DB2224" i="64"/>
  <c r="CT1471" i="64"/>
  <c r="CT2224" i="64"/>
  <c r="DJ1468" i="64"/>
  <c r="DJ1508" i="64" s="1"/>
  <c r="DJ2221" i="64"/>
  <c r="DB1468" i="64"/>
  <c r="DB1508" i="64" s="1"/>
  <c r="DB2221" i="64"/>
  <c r="CT1468" i="64"/>
  <c r="CT1508" i="64" s="1"/>
  <c r="CT2221" i="64"/>
  <c r="DJ1467" i="64"/>
  <c r="DJ2220" i="64"/>
  <c r="DB1467" i="64"/>
  <c r="DB2220" i="64"/>
  <c r="CT1467" i="64"/>
  <c r="CT2220" i="64"/>
  <c r="DF1471" i="64"/>
  <c r="DF2224" i="64"/>
  <c r="CP1468" i="64"/>
  <c r="CP1508" i="64" s="1"/>
  <c r="CP2221" i="64"/>
  <c r="CF1467" i="64"/>
  <c r="CF2220" i="64"/>
  <c r="CF2237" i="64" s="1"/>
  <c r="BX1467" i="64"/>
  <c r="BX2220" i="64"/>
  <c r="BX2237" i="64" s="1"/>
  <c r="AR1467" i="64"/>
  <c r="AR2220" i="64"/>
  <c r="AR2237" i="64" s="1"/>
  <c r="AB1472" i="64"/>
  <c r="AB2225" i="64"/>
  <c r="BI1471" i="64"/>
  <c r="BI2224" i="64"/>
  <c r="U1471" i="64"/>
  <c r="U2224" i="64"/>
  <c r="CH1468" i="64"/>
  <c r="CH1508" i="64" s="1"/>
  <c r="CH2221" i="64"/>
  <c r="CH2238" i="64" s="1"/>
  <c r="BZ1468" i="64"/>
  <c r="BZ1508" i="64" s="1"/>
  <c r="BZ2221" i="64"/>
  <c r="BZ2238" i="64" s="1"/>
  <c r="BR1468" i="64"/>
  <c r="BR1508" i="64" s="1"/>
  <c r="BR2221" i="64"/>
  <c r="BR2238" i="64" s="1"/>
  <c r="BJ1468" i="64"/>
  <c r="BJ1508" i="64" s="1"/>
  <c r="BJ2221" i="64"/>
  <c r="BJ2238" i="64" s="1"/>
  <c r="AT1468" i="64"/>
  <c r="AT1508" i="64" s="1"/>
  <c r="AT2221" i="64"/>
  <c r="AT2238" i="64" s="1"/>
  <c r="AD1468" i="64"/>
  <c r="AD1508" i="64" s="1"/>
  <c r="AD2221" i="64"/>
  <c r="AD2238" i="64" s="1"/>
  <c r="V1468" i="64"/>
  <c r="V1508" i="64" s="1"/>
  <c r="V2221" i="64"/>
  <c r="V2238" i="64" s="1"/>
  <c r="DA1472" i="64"/>
  <c r="DA2225" i="64"/>
  <c r="CS1472" i="64"/>
  <c r="CS2225" i="64"/>
  <c r="CS1471" i="64"/>
  <c r="CS2224" i="64"/>
  <c r="DI1468" i="64"/>
  <c r="DI1508" i="64" s="1"/>
  <c r="DI2221" i="64"/>
  <c r="DA1468" i="64"/>
  <c r="DA1508" i="64" s="1"/>
  <c r="DA2221" i="64"/>
  <c r="CS1468" i="64"/>
  <c r="CS1508" i="64" s="1"/>
  <c r="CS2221" i="64"/>
  <c r="CS1467" i="64"/>
  <c r="CS2220" i="64"/>
  <c r="CP1471" i="64"/>
  <c r="CP2224" i="64"/>
  <c r="AQ1472" i="64"/>
  <c r="AQ2225" i="64"/>
  <c r="BX1471" i="64"/>
  <c r="BX2224" i="64"/>
  <c r="BH1471" i="64"/>
  <c r="BH2224" i="64"/>
  <c r="AJ1471" i="64"/>
  <c r="AJ2224" i="64"/>
  <c r="CG1468" i="64"/>
  <c r="CG1508" i="64" s="1"/>
  <c r="CG2221" i="64"/>
  <c r="CG2238" i="64" s="1"/>
  <c r="BI1468" i="64"/>
  <c r="BI1508" i="64" s="1"/>
  <c r="BI2221" i="64"/>
  <c r="BI2238" i="64" s="1"/>
  <c r="BA1468" i="64"/>
  <c r="BA1508" i="64" s="1"/>
  <c r="BA2221" i="64"/>
  <c r="BA2238" i="64" s="1"/>
  <c r="AS1468" i="64"/>
  <c r="AS1508" i="64" s="1"/>
  <c r="AS2221" i="64"/>
  <c r="AS2238" i="64" s="1"/>
  <c r="AK1468" i="64"/>
  <c r="AK1508" i="64" s="1"/>
  <c r="AK2221" i="64"/>
  <c r="AK2238" i="64" s="1"/>
  <c r="U1468" i="64"/>
  <c r="U1508" i="64" s="1"/>
  <c r="U2221" i="64"/>
  <c r="U2238" i="64" s="1"/>
  <c r="DH1472" i="64"/>
  <c r="DH2225" i="64"/>
  <c r="CZ1472" i="64"/>
  <c r="CZ2225" i="64"/>
  <c r="CR1472" i="64"/>
  <c r="CR2225" i="64"/>
  <c r="DH1471" i="64"/>
  <c r="DH2224" i="64"/>
  <c r="CZ1471" i="64"/>
  <c r="CZ2224" i="64"/>
  <c r="CR1471" i="64"/>
  <c r="CR2224" i="64"/>
  <c r="DH1468" i="64"/>
  <c r="DH1508" i="64" s="1"/>
  <c r="DH2221" i="64"/>
  <c r="CZ1468" i="64"/>
  <c r="CZ1508" i="64" s="1"/>
  <c r="CZ2221" i="64"/>
  <c r="CR1468" i="64"/>
  <c r="CR1508" i="64" s="1"/>
  <c r="CR2221" i="64"/>
  <c r="DH1467" i="64"/>
  <c r="DH2220" i="64"/>
  <c r="CZ1467" i="64"/>
  <c r="CZ2220" i="64"/>
  <c r="CR1467" i="64"/>
  <c r="CR2220" i="64"/>
  <c r="CX1471" i="64"/>
  <c r="CX2224" i="64"/>
  <c r="CX1467" i="64"/>
  <c r="CX2220" i="64"/>
  <c r="BF1467" i="64"/>
  <c r="BF2220" i="64"/>
  <c r="BF2237" i="64" s="1"/>
  <c r="BW1471" i="64"/>
  <c r="BW2224" i="64"/>
  <c r="AA1471" i="64"/>
  <c r="AA2224" i="64"/>
  <c r="BX1468" i="64"/>
  <c r="BX1508" i="64" s="1"/>
  <c r="BX2221" i="64"/>
  <c r="BX2238" i="64" s="1"/>
  <c r="DG1472" i="64"/>
  <c r="DG2225" i="64"/>
  <c r="CY1472" i="64"/>
  <c r="CY2225" i="64"/>
  <c r="CQ1472" i="64"/>
  <c r="CQ2225" i="64"/>
  <c r="DG1471" i="64"/>
  <c r="DG2224" i="64"/>
  <c r="CY1471" i="64"/>
  <c r="CY2224" i="64"/>
  <c r="CQ1471" i="64"/>
  <c r="CQ2224" i="64"/>
  <c r="DG1468" i="64"/>
  <c r="DG1508" i="64" s="1"/>
  <c r="DG2221" i="64"/>
  <c r="CY1468" i="64"/>
  <c r="CY1508" i="64" s="1"/>
  <c r="CY2221" i="64"/>
  <c r="CQ1468" i="64"/>
  <c r="CQ1508" i="64" s="1"/>
  <c r="CQ2221" i="64"/>
  <c r="DG1467" i="64"/>
  <c r="DG2220" i="64"/>
  <c r="CY1467" i="64"/>
  <c r="CY2220" i="64"/>
  <c r="CQ1467" i="64"/>
  <c r="CQ2220" i="64"/>
  <c r="DJ1191" i="64"/>
  <c r="DJ1218" i="64" s="1"/>
  <c r="CT940" i="64"/>
  <c r="CT955" i="64" s="1"/>
  <c r="CT1370" i="64"/>
  <c r="CT1384" i="64" s="1"/>
  <c r="DB2251" i="64"/>
  <c r="DB2265" i="64" s="1"/>
  <c r="DB1222" i="64"/>
  <c r="DB1257" i="64" s="1"/>
  <c r="CT2198" i="64"/>
  <c r="CT2147" i="64"/>
  <c r="CT1423" i="64"/>
  <c r="CT1369" i="64"/>
  <c r="CT2251" i="64"/>
  <c r="CT2265" i="64" s="1"/>
  <c r="DB1191" i="64"/>
  <c r="DB1218" i="64" s="1"/>
  <c r="DB493" i="64"/>
  <c r="DB2173" i="64"/>
  <c r="DB2121" i="64"/>
  <c r="DJ1419" i="64"/>
  <c r="DJ1434" i="64" s="1"/>
  <c r="CT1365" i="64"/>
  <c r="CT1379" i="64" s="1"/>
  <c r="DB2250" i="64"/>
  <c r="DJ1677" i="64"/>
  <c r="DJ1700" i="64" s="1"/>
  <c r="DB1190" i="64"/>
  <c r="CT449" i="64"/>
  <c r="DJ1423" i="64"/>
  <c r="CT2173" i="64"/>
  <c r="DB2117" i="64"/>
  <c r="CT1419" i="64"/>
  <c r="CT1434" i="64" s="1"/>
  <c r="CT1338" i="64"/>
  <c r="CT2250" i="64"/>
  <c r="DJ1676" i="64"/>
  <c r="DB1150" i="64"/>
  <c r="DB1177" i="64" s="1"/>
  <c r="CT1393" i="64"/>
  <c r="CT1337" i="64"/>
  <c r="CT1266" i="64"/>
  <c r="DB1672" i="64"/>
  <c r="DB1695" i="64" s="1"/>
  <c r="DB1119" i="64"/>
  <c r="DB2172" i="64"/>
  <c r="DJ1392" i="64"/>
  <c r="CT1333" i="64"/>
  <c r="CT1356" i="64" s="1"/>
  <c r="CT1227" i="64"/>
  <c r="CT1262" i="64" s="1"/>
  <c r="CT1672" i="64"/>
  <c r="CT1695" i="64" s="1"/>
  <c r="DB989" i="64"/>
  <c r="DB1002" i="64" s="1"/>
  <c r="DJ2168" i="64"/>
  <c r="CT1392" i="64"/>
  <c r="DJ1521" i="64"/>
  <c r="CT1226" i="64"/>
  <c r="DJ1604" i="64"/>
  <c r="DJ1631" i="64" s="1"/>
  <c r="CT989" i="64"/>
  <c r="CT1002" i="64" s="1"/>
  <c r="CT2148" i="64"/>
  <c r="DJ1443" i="64"/>
  <c r="DJ1458" i="64" s="1"/>
  <c r="DB1370" i="64"/>
  <c r="DB1384" i="64" s="1"/>
  <c r="CT1517" i="64"/>
  <c r="CT1530" i="64" s="1"/>
  <c r="DJ1222" i="64"/>
  <c r="DJ1257" i="64" s="1"/>
  <c r="DB1604" i="64"/>
  <c r="DB1631" i="64" s="1"/>
  <c r="DB940" i="64"/>
  <c r="DB955" i="64" s="1"/>
  <c r="BT1909" i="64"/>
  <c r="BT1921" i="64" s="1"/>
  <c r="BT1467" i="64"/>
  <c r="AN1909" i="64"/>
  <c r="AN1921" i="64" s="1"/>
  <c r="AN1467" i="64"/>
  <c r="CB1914" i="64"/>
  <c r="CB1472" i="64"/>
  <c r="BD1914" i="64"/>
  <c r="BD1472" i="64"/>
  <c r="X1914" i="64"/>
  <c r="X1472" i="64"/>
  <c r="BM1913" i="64"/>
  <c r="BM1471" i="64"/>
  <c r="AW1913" i="64"/>
  <c r="AW1471" i="64"/>
  <c r="Y1913" i="64"/>
  <c r="Y1471" i="64"/>
  <c r="CD1910" i="64"/>
  <c r="CD1468" i="64"/>
  <c r="CD1508" i="64" s="1"/>
  <c r="AH1910" i="64"/>
  <c r="AH1468" i="64"/>
  <c r="AH1508" i="64" s="1"/>
  <c r="CH1914" i="64"/>
  <c r="CH1472" i="64"/>
  <c r="BR1914" i="64"/>
  <c r="BR1472" i="64"/>
  <c r="BB1914" i="64"/>
  <c r="BB1472" i="64"/>
  <c r="AL1914" i="64"/>
  <c r="AL1472" i="64"/>
  <c r="V1914" i="64"/>
  <c r="V1472" i="64"/>
  <c r="U1909" i="64"/>
  <c r="U1921" i="64" s="1"/>
  <c r="U1467" i="64"/>
  <c r="CG1914" i="64"/>
  <c r="CG1472" i="64"/>
  <c r="BQ1914" i="64"/>
  <c r="BQ1472" i="64"/>
  <c r="BI1914" i="64"/>
  <c r="BI1472" i="64"/>
  <c r="BA1914" i="64"/>
  <c r="BA1472" i="64"/>
  <c r="AS1914" i="64"/>
  <c r="AS1472" i="64"/>
  <c r="AK1914" i="64"/>
  <c r="AK1472" i="64"/>
  <c r="AC1914" i="64"/>
  <c r="AC1472" i="64"/>
  <c r="U1914" i="64"/>
  <c r="U1472" i="64"/>
  <c r="CH1913" i="64"/>
  <c r="CH1471" i="64"/>
  <c r="V1913" i="64"/>
  <c r="V1471" i="64"/>
  <c r="BS1910" i="64"/>
  <c r="BS1468" i="64"/>
  <c r="BS1508" i="64" s="1"/>
  <c r="DI1914" i="64"/>
  <c r="DI1472" i="64"/>
  <c r="DI1913" i="64"/>
  <c r="DI1471" i="64"/>
  <c r="DA1913" i="64"/>
  <c r="DA1471" i="64"/>
  <c r="DI1909" i="64"/>
  <c r="DI1921" i="64" s="1"/>
  <c r="DI1467" i="64"/>
  <c r="DA1080" i="64"/>
  <c r="DA1107" i="64" s="1"/>
  <c r="DA1467" i="64"/>
  <c r="BH1909" i="64"/>
  <c r="BH1921" i="64" s="1"/>
  <c r="BH1467" i="64"/>
  <c r="AJ1909" i="64"/>
  <c r="AJ1921" i="64" s="1"/>
  <c r="AJ1467" i="64"/>
  <c r="AB1909" i="64"/>
  <c r="AB1921" i="64" s="1"/>
  <c r="AB1467" i="64"/>
  <c r="BX1914" i="64"/>
  <c r="BX1472" i="64"/>
  <c r="BH1914" i="64"/>
  <c r="BH1472" i="64"/>
  <c r="AJ1914" i="64"/>
  <c r="AJ1472" i="64"/>
  <c r="T1914" i="64"/>
  <c r="T1472" i="64"/>
  <c r="BY1913" i="64"/>
  <c r="BY1471" i="64"/>
  <c r="BA1913" i="64"/>
  <c r="BA1471" i="64"/>
  <c r="AS1913" i="64"/>
  <c r="AS1471" i="64"/>
  <c r="AC1913" i="64"/>
  <c r="AC1471" i="64"/>
  <c r="BB1910" i="64"/>
  <c r="BB1468" i="64"/>
  <c r="BB1508" i="64" s="1"/>
  <c r="BP1909" i="64"/>
  <c r="BP1921" i="64" s="1"/>
  <c r="BP1467" i="64"/>
  <c r="T1909" i="64"/>
  <c r="T1921" i="64" s="1"/>
  <c r="T1467" i="64"/>
  <c r="BP1914" i="64"/>
  <c r="BP1472" i="64"/>
  <c r="AZ1914" i="64"/>
  <c r="AZ1472" i="64"/>
  <c r="CG1913" i="64"/>
  <c r="CG1471" i="64"/>
  <c r="BQ1913" i="64"/>
  <c r="BQ1471" i="64"/>
  <c r="AK1913" i="64"/>
  <c r="AK1471" i="64"/>
  <c r="AL1910" i="64"/>
  <c r="AL1468" i="64"/>
  <c r="AL1508" i="64" s="1"/>
  <c r="CE1909" i="64"/>
  <c r="CE1921" i="64" s="1"/>
  <c r="CE1467" i="64"/>
  <c r="BW1909" i="64"/>
  <c r="BW1921" i="64" s="1"/>
  <c r="BW1467" i="64"/>
  <c r="BO1909" i="64"/>
  <c r="BO1921" i="64" s="1"/>
  <c r="BO1467" i="64"/>
  <c r="BG1909" i="64"/>
  <c r="BG1921" i="64" s="1"/>
  <c r="BG1467" i="64"/>
  <c r="AY1909" i="64"/>
  <c r="AY1921" i="64" s="1"/>
  <c r="AY1467" i="64"/>
  <c r="AQ1909" i="64"/>
  <c r="AQ1921" i="64" s="1"/>
  <c r="AQ1467" i="64"/>
  <c r="AI1909" i="64"/>
  <c r="AI1921" i="64" s="1"/>
  <c r="AI1467" i="64"/>
  <c r="AA1909" i="64"/>
  <c r="AA1921" i="64" s="1"/>
  <c r="AA1467" i="64"/>
  <c r="S1909" i="64"/>
  <c r="S1921" i="64" s="1"/>
  <c r="S1467" i="64"/>
  <c r="CE1914" i="64"/>
  <c r="CE1472" i="64"/>
  <c r="BW1914" i="64"/>
  <c r="BW1472" i="64"/>
  <c r="BO1914" i="64"/>
  <c r="BO1472" i="64"/>
  <c r="BG1914" i="64"/>
  <c r="BG1472" i="64"/>
  <c r="AY1914" i="64"/>
  <c r="AY1472" i="64"/>
  <c r="AI1914" i="64"/>
  <c r="AI1472" i="64"/>
  <c r="AA1914" i="64"/>
  <c r="AA1472" i="64"/>
  <c r="S1914" i="64"/>
  <c r="S1472" i="64"/>
  <c r="CF1913" i="64"/>
  <c r="CF1471" i="64"/>
  <c r="BP1913" i="64"/>
  <c r="BP1471" i="64"/>
  <c r="AZ1913" i="64"/>
  <c r="AZ1471" i="64"/>
  <c r="AR1913" i="64"/>
  <c r="AR1471" i="64"/>
  <c r="AB1913" i="64"/>
  <c r="AB1471" i="64"/>
  <c r="T1913" i="64"/>
  <c r="T1471" i="64"/>
  <c r="BY1910" i="64"/>
  <c r="BY1468" i="64"/>
  <c r="BY1508" i="64" s="1"/>
  <c r="BQ1910" i="64"/>
  <c r="BQ1468" i="64"/>
  <c r="BQ1508" i="64" s="1"/>
  <c r="AC1910" i="64"/>
  <c r="AC1468" i="64"/>
  <c r="AC1508" i="64" s="1"/>
  <c r="CJ1909" i="64"/>
  <c r="CJ1921" i="64" s="1"/>
  <c r="CJ1467" i="64"/>
  <c r="BD1909" i="64"/>
  <c r="BD1921" i="64" s="1"/>
  <c r="BD1467" i="64"/>
  <c r="AN1914" i="64"/>
  <c r="AN1472" i="64"/>
  <c r="AX1910" i="64"/>
  <c r="AX1468" i="64"/>
  <c r="AX1508" i="64" s="1"/>
  <c r="AZ1909" i="64"/>
  <c r="AZ1921" i="64" s="1"/>
  <c r="AZ1467" i="64"/>
  <c r="AR1914" i="64"/>
  <c r="AR1472" i="64"/>
  <c r="BV1909" i="64"/>
  <c r="BV1921" i="64" s="1"/>
  <c r="BV1467" i="64"/>
  <c r="AH1909" i="64"/>
  <c r="AH1921" i="64" s="1"/>
  <c r="AH1467" i="64"/>
  <c r="CL1914" i="64"/>
  <c r="CL1472" i="64"/>
  <c r="BV1914" i="64"/>
  <c r="BV1472" i="64"/>
  <c r="BF1914" i="64"/>
  <c r="BF1472" i="64"/>
  <c r="AP1914" i="64"/>
  <c r="AP1472" i="64"/>
  <c r="Z1914" i="64"/>
  <c r="Z1472" i="64"/>
  <c r="BG1913" i="64"/>
  <c r="BG1471" i="64"/>
  <c r="AQ1913" i="64"/>
  <c r="AQ1471" i="64"/>
  <c r="CF1910" i="64"/>
  <c r="CF1468" i="64"/>
  <c r="CF1508" i="64" s="1"/>
  <c r="BP1910" i="64"/>
  <c r="BP1468" i="64"/>
  <c r="BP1508" i="64" s="1"/>
  <c r="AZ1910" i="64"/>
  <c r="AZ1468" i="64"/>
  <c r="AZ1508" i="64" s="1"/>
  <c r="AJ1910" i="64"/>
  <c r="AJ1468" i="64"/>
  <c r="AJ1508" i="64" s="1"/>
  <c r="T1910" i="64"/>
  <c r="T1468" i="64"/>
  <c r="T1508" i="64" s="1"/>
  <c r="CB1909" i="64"/>
  <c r="CB1921" i="64" s="1"/>
  <c r="CB1467" i="64"/>
  <c r="AV1909" i="64"/>
  <c r="AV1921" i="64" s="1"/>
  <c r="AV1467" i="64"/>
  <c r="X1909" i="64"/>
  <c r="X1921" i="64" s="1"/>
  <c r="X1467" i="64"/>
  <c r="BL1914" i="64"/>
  <c r="BL1472" i="64"/>
  <c r="AV1914" i="64"/>
  <c r="AV1472" i="64"/>
  <c r="CK1913" i="64"/>
  <c r="CK1471" i="64"/>
  <c r="BU1913" i="64"/>
  <c r="BU1471" i="64"/>
  <c r="BE1913" i="64"/>
  <c r="BE1471" i="64"/>
  <c r="AO1913" i="64"/>
  <c r="AO1471" i="64"/>
  <c r="AG1913" i="64"/>
  <c r="AG1471" i="64"/>
  <c r="CL1910" i="64"/>
  <c r="CL1468" i="64"/>
  <c r="CL1508" i="64" s="1"/>
  <c r="BV1910" i="64"/>
  <c r="BV1468" i="64"/>
  <c r="BV1508" i="64" s="1"/>
  <c r="BF1910" i="64"/>
  <c r="BF1468" i="64"/>
  <c r="BF1508" i="64" s="1"/>
  <c r="Z1910" i="64"/>
  <c r="Z1468" i="64"/>
  <c r="Z1508" i="64" s="1"/>
  <c r="CF1914" i="64"/>
  <c r="CF1472" i="64"/>
  <c r="CL1909" i="64"/>
  <c r="CL1921" i="64" s="1"/>
  <c r="CL1467" i="64"/>
  <c r="CD1909" i="64"/>
  <c r="CD1921" i="64" s="1"/>
  <c r="CD1467" i="64"/>
  <c r="BN1909" i="64"/>
  <c r="BN1921" i="64" s="1"/>
  <c r="BN1467" i="64"/>
  <c r="AX1909" i="64"/>
  <c r="AX1921" i="64" s="1"/>
  <c r="AX1467" i="64"/>
  <c r="AP1909" i="64"/>
  <c r="AP1921" i="64" s="1"/>
  <c r="AP1467" i="64"/>
  <c r="Z1909" i="64"/>
  <c r="Z1921" i="64" s="1"/>
  <c r="Z1467" i="64"/>
  <c r="CD1914" i="64"/>
  <c r="CD1472" i="64"/>
  <c r="BN1914" i="64"/>
  <c r="BN1472" i="64"/>
  <c r="AX1914" i="64"/>
  <c r="AX1472" i="64"/>
  <c r="AH1914" i="64"/>
  <c r="AH1472" i="64"/>
  <c r="CE1913" i="64"/>
  <c r="CE1471" i="64"/>
  <c r="BO1913" i="64"/>
  <c r="BO1471" i="64"/>
  <c r="AY1913" i="64"/>
  <c r="AY1471" i="64"/>
  <c r="AI1913" i="64"/>
  <c r="AI1471" i="64"/>
  <c r="S1913" i="64"/>
  <c r="S1471" i="64"/>
  <c r="BH1910" i="64"/>
  <c r="BH1468" i="64"/>
  <c r="BH1508" i="64" s="1"/>
  <c r="AR1910" i="64"/>
  <c r="AR1468" i="64"/>
  <c r="AR1508" i="64" s="1"/>
  <c r="AB1910" i="64"/>
  <c r="AB1468" i="64"/>
  <c r="AB1508" i="64" s="1"/>
  <c r="CK1909" i="64"/>
  <c r="CK1921" i="64" s="1"/>
  <c r="CK1467" i="64"/>
  <c r="CC1909" i="64"/>
  <c r="CC1921" i="64" s="1"/>
  <c r="CC1467" i="64"/>
  <c r="BU1909" i="64"/>
  <c r="BU1921" i="64" s="1"/>
  <c r="BU1467" i="64"/>
  <c r="BM1909" i="64"/>
  <c r="BM1921" i="64" s="1"/>
  <c r="BM1467" i="64"/>
  <c r="BE1909" i="64"/>
  <c r="BE1921" i="64" s="1"/>
  <c r="BE1467" i="64"/>
  <c r="AW1909" i="64"/>
  <c r="AW1921" i="64" s="1"/>
  <c r="AW1467" i="64"/>
  <c r="AO1909" i="64"/>
  <c r="AO1921" i="64" s="1"/>
  <c r="AO1467" i="64"/>
  <c r="AG1909" i="64"/>
  <c r="AG1921" i="64" s="1"/>
  <c r="AG1467" i="64"/>
  <c r="Y1909" i="64"/>
  <c r="Y1921" i="64" s="1"/>
  <c r="Y1467" i="64"/>
  <c r="CK1914" i="64"/>
  <c r="CK1472" i="64"/>
  <c r="CC1914" i="64"/>
  <c r="CC1472" i="64"/>
  <c r="BU1914" i="64"/>
  <c r="BU1472" i="64"/>
  <c r="BM1914" i="64"/>
  <c r="BM1472" i="64"/>
  <c r="BE1914" i="64"/>
  <c r="BE1472" i="64"/>
  <c r="AW1914" i="64"/>
  <c r="AW1472" i="64"/>
  <c r="AO1914" i="64"/>
  <c r="AO1472" i="64"/>
  <c r="Y1914" i="64"/>
  <c r="Y1472" i="64"/>
  <c r="CL1913" i="64"/>
  <c r="CL1471" i="64"/>
  <c r="CD1913" i="64"/>
  <c r="CD1471" i="64"/>
  <c r="BV1913" i="64"/>
  <c r="BV1471" i="64"/>
  <c r="BN1913" i="64"/>
  <c r="BN1471" i="64"/>
  <c r="BF1913" i="64"/>
  <c r="BF1471" i="64"/>
  <c r="AX1913" i="64"/>
  <c r="AX1471" i="64"/>
  <c r="AP1913" i="64"/>
  <c r="AP1471" i="64"/>
  <c r="AH1913" i="64"/>
  <c r="AH1471" i="64"/>
  <c r="Z1913" i="64"/>
  <c r="Z1471" i="64"/>
  <c r="CE1910" i="64"/>
  <c r="CE1468" i="64"/>
  <c r="CE1508" i="64" s="1"/>
  <c r="BW1910" i="64"/>
  <c r="BW1468" i="64"/>
  <c r="BW1508" i="64" s="1"/>
  <c r="BO1910" i="64"/>
  <c r="BO1468" i="64"/>
  <c r="BO1508" i="64" s="1"/>
  <c r="BG1910" i="64"/>
  <c r="BG1468" i="64"/>
  <c r="BG1508" i="64" s="1"/>
  <c r="AY1910" i="64"/>
  <c r="AY1468" i="64"/>
  <c r="AY1508" i="64" s="1"/>
  <c r="AQ1910" i="64"/>
  <c r="AQ1468" i="64"/>
  <c r="AQ1508" i="64" s="1"/>
  <c r="AI1910" i="64"/>
  <c r="AI1468" i="64"/>
  <c r="AI1508" i="64" s="1"/>
  <c r="AA1910" i="64"/>
  <c r="AA1468" i="64"/>
  <c r="AA1508" i="64" s="1"/>
  <c r="S1910" i="64"/>
  <c r="S1468" i="64"/>
  <c r="S1508" i="64" s="1"/>
  <c r="CV1914" i="64"/>
  <c r="CV1472" i="64"/>
  <c r="DD1913" i="64"/>
  <c r="DD1471" i="64"/>
  <c r="CV1913" i="64"/>
  <c r="CV1471" i="64"/>
  <c r="DD1910" i="64"/>
  <c r="DD1468" i="64"/>
  <c r="DD1508" i="64" s="1"/>
  <c r="CV1910" i="64"/>
  <c r="CV1468" i="64"/>
  <c r="CV1508" i="64" s="1"/>
  <c r="DD1909" i="64"/>
  <c r="DD1921" i="64" s="1"/>
  <c r="DD1467" i="64"/>
  <c r="CV1909" i="64"/>
  <c r="CV1921" i="64" s="1"/>
  <c r="CV1467" i="64"/>
  <c r="BS1909" i="64"/>
  <c r="BS1921" i="64" s="1"/>
  <c r="BS1467" i="64"/>
  <c r="BC1909" i="64"/>
  <c r="BC1921" i="64" s="1"/>
  <c r="BC1467" i="64"/>
  <c r="AM1909" i="64"/>
  <c r="AM1921" i="64" s="1"/>
  <c r="AM1467" i="64"/>
  <c r="W1909" i="64"/>
  <c r="W1921" i="64" s="1"/>
  <c r="W1467" i="64"/>
  <c r="CI1914" i="64"/>
  <c r="CI1472" i="64"/>
  <c r="CA1914" i="64"/>
  <c r="CA1472" i="64"/>
  <c r="BC1914" i="64"/>
  <c r="BC1472" i="64"/>
  <c r="AE1914" i="64"/>
  <c r="AE1472" i="64"/>
  <c r="W1914" i="64"/>
  <c r="W1472" i="64"/>
  <c r="CJ1913" i="64"/>
  <c r="CJ1471" i="64"/>
  <c r="BT1913" i="64"/>
  <c r="BT1471" i="64"/>
  <c r="AN1913" i="64"/>
  <c r="AN1471" i="64"/>
  <c r="AF1913" i="64"/>
  <c r="AF1471" i="64"/>
  <c r="X1913" i="64"/>
  <c r="X1471" i="64"/>
  <c r="CK1910" i="64"/>
  <c r="CK1468" i="64"/>
  <c r="CK1508" i="64" s="1"/>
  <c r="BM1910" i="64"/>
  <c r="BM1468" i="64"/>
  <c r="BM1508" i="64" s="1"/>
  <c r="BE1910" i="64"/>
  <c r="BE1468" i="64"/>
  <c r="BE1508" i="64" s="1"/>
  <c r="AG1910" i="64"/>
  <c r="AG1468" i="64"/>
  <c r="AG1508" i="64" s="1"/>
  <c r="DK1914" i="64"/>
  <c r="DK1472" i="64"/>
  <c r="DC1913" i="64"/>
  <c r="DC1471" i="64"/>
  <c r="CU1913" i="64"/>
  <c r="CU1471" i="64"/>
  <c r="CU1910" i="64"/>
  <c r="CU1468" i="64"/>
  <c r="CU1508" i="64" s="1"/>
  <c r="DK1909" i="64"/>
  <c r="DK1921" i="64" s="1"/>
  <c r="DK1467" i="64"/>
  <c r="DC1909" i="64"/>
  <c r="DC1921" i="64" s="1"/>
  <c r="DC1467" i="64"/>
  <c r="CU1909" i="64"/>
  <c r="CU1921" i="64" s="1"/>
  <c r="CU1467" i="64"/>
  <c r="BL1909" i="64"/>
  <c r="BL1921" i="64" s="1"/>
  <c r="BL1467" i="64"/>
  <c r="AF1909" i="64"/>
  <c r="AF1921" i="64" s="1"/>
  <c r="AF1467" i="64"/>
  <c r="BT1914" i="64"/>
  <c r="BT1472" i="64"/>
  <c r="AF1914" i="64"/>
  <c r="AF1472" i="64"/>
  <c r="AP1910" i="64"/>
  <c r="AP1468" i="64"/>
  <c r="AP1508" i="64" s="1"/>
  <c r="AT1909" i="64"/>
  <c r="AT1921" i="64" s="1"/>
  <c r="AT1467" i="64"/>
  <c r="BZ1914" i="64"/>
  <c r="BZ1472" i="64"/>
  <c r="AT1914" i="64"/>
  <c r="AT1472" i="64"/>
  <c r="AD1914" i="64"/>
  <c r="AD1472" i="64"/>
  <c r="BS1913" i="64"/>
  <c r="BS1471" i="64"/>
  <c r="BD1910" i="64"/>
  <c r="BD1468" i="64"/>
  <c r="BD1508" i="64" s="1"/>
  <c r="CG1910" i="64"/>
  <c r="AK1910" i="64"/>
  <c r="DK1910" i="64"/>
  <c r="BW1913" i="64"/>
  <c r="AA1913" i="64"/>
  <c r="BX1910" i="64"/>
  <c r="DJ1914" i="64"/>
  <c r="DB1914" i="64"/>
  <c r="CT1914" i="64"/>
  <c r="DJ1913" i="64"/>
  <c r="DB1913" i="64"/>
  <c r="CT1913" i="64"/>
  <c r="DJ1267" i="64"/>
  <c r="DJ1302" i="64" s="1"/>
  <c r="DJ1910" i="64"/>
  <c r="DB1910" i="64"/>
  <c r="CT1910" i="64"/>
  <c r="DJ1909" i="64"/>
  <c r="DJ1921" i="64" s="1"/>
  <c r="DB1909" i="64"/>
  <c r="DB1921" i="64" s="1"/>
  <c r="CT1909" i="64"/>
  <c r="CT1921" i="64" s="1"/>
  <c r="BX1913" i="64"/>
  <c r="BF1909" i="64"/>
  <c r="BF1921" i="64" s="1"/>
  <c r="AG1914" i="64"/>
  <c r="DB984" i="64"/>
  <c r="DB997" i="64" s="1"/>
  <c r="CT817" i="64"/>
  <c r="CT833" i="64" s="1"/>
  <c r="CT2162" i="64" s="1"/>
  <c r="CT420" i="64"/>
  <c r="DA2199" i="64"/>
  <c r="DA1914" i="64"/>
  <c r="CS965" i="64"/>
  <c r="CS1914" i="64"/>
  <c r="CS1913" i="64"/>
  <c r="DI1223" i="64"/>
  <c r="DI1258" i="64" s="1"/>
  <c r="DI1910" i="64"/>
  <c r="DA2169" i="64"/>
  <c r="DA1910" i="64"/>
  <c r="CS1910" i="64"/>
  <c r="DA2143" i="64"/>
  <c r="DA1909" i="64"/>
  <c r="DA1921" i="64" s="1"/>
  <c r="CS2194" i="64"/>
  <c r="CS1909" i="64"/>
  <c r="CS1921" i="64" s="1"/>
  <c r="U1910" i="64"/>
  <c r="DC1914" i="64"/>
  <c r="CJ1914" i="64"/>
  <c r="CC1913" i="64"/>
  <c r="BN1910" i="64"/>
  <c r="DB1708" i="64"/>
  <c r="CT984" i="64"/>
  <c r="CT997" i="64" s="1"/>
  <c r="DJ797" i="64"/>
  <c r="CT416" i="64"/>
  <c r="CT436" i="64" s="1"/>
  <c r="DH1424" i="64"/>
  <c r="DH1439" i="64" s="1"/>
  <c r="DH1914" i="64"/>
  <c r="CZ1914" i="64"/>
  <c r="CR1424" i="64"/>
  <c r="CR1439" i="64" s="1"/>
  <c r="CR1914" i="64"/>
  <c r="DH821" i="64"/>
  <c r="DH1913" i="64"/>
  <c r="CZ988" i="64"/>
  <c r="CZ1913" i="64"/>
  <c r="CR448" i="64"/>
  <c r="CR1913" i="64"/>
  <c r="DH494" i="64"/>
  <c r="DH500" i="64" s="1"/>
  <c r="DH1910" i="64"/>
  <c r="CZ2144" i="64"/>
  <c r="CZ1910" i="64"/>
  <c r="CR1151" i="64"/>
  <c r="CR1178" i="64" s="1"/>
  <c r="CR1910" i="64"/>
  <c r="DH468" i="64"/>
  <c r="DH1909" i="64"/>
  <c r="DH1921" i="64" s="1"/>
  <c r="CZ416" i="64"/>
  <c r="CZ436" i="64" s="1"/>
  <c r="CZ1909" i="64"/>
  <c r="CZ1921" i="64" s="1"/>
  <c r="CR793" i="64"/>
  <c r="CR808" i="64" s="1"/>
  <c r="CR1909" i="64"/>
  <c r="CR1921" i="64" s="1"/>
  <c r="AS1910" i="64"/>
  <c r="CI1909" i="64"/>
  <c r="CI1921" i="64" s="1"/>
  <c r="CA1909" i="64"/>
  <c r="CA1921" i="64" s="1"/>
  <c r="BK1909" i="64"/>
  <c r="BK1921" i="64" s="1"/>
  <c r="AU1909" i="64"/>
  <c r="AU1921" i="64" s="1"/>
  <c r="AE1909" i="64"/>
  <c r="AE1921" i="64" s="1"/>
  <c r="BS1914" i="64"/>
  <c r="BK1914" i="64"/>
  <c r="AU1914" i="64"/>
  <c r="AM1914" i="64"/>
  <c r="CB1913" i="64"/>
  <c r="BL1913" i="64"/>
  <c r="BD1913" i="64"/>
  <c r="AV1913" i="64"/>
  <c r="CC1910" i="64"/>
  <c r="BU1910" i="64"/>
  <c r="AW1910" i="64"/>
  <c r="AO1910" i="64"/>
  <c r="Y1910" i="64"/>
  <c r="CT1708" i="64"/>
  <c r="CT965" i="64"/>
  <c r="DJ522" i="64"/>
  <c r="DJ535" i="64" s="1"/>
  <c r="DG421" i="64"/>
  <c r="DG1914" i="64"/>
  <c r="CY798" i="64"/>
  <c r="CY1914" i="64"/>
  <c r="CQ473" i="64"/>
  <c r="CQ1914" i="64"/>
  <c r="DG797" i="64"/>
  <c r="DG1913" i="64"/>
  <c r="CY338" i="64"/>
  <c r="CY1913" i="64"/>
  <c r="CQ821" i="64"/>
  <c r="CQ1913" i="64"/>
  <c r="DG385" i="64"/>
  <c r="DG1910" i="64"/>
  <c r="CY312" i="64"/>
  <c r="CY325" i="64" s="1"/>
  <c r="CY1910" i="64"/>
  <c r="CQ1334" i="64"/>
  <c r="CQ1357" i="64" s="1"/>
  <c r="CQ1910" i="64"/>
  <c r="DG1056" i="64"/>
  <c r="DG1071" i="64" s="1"/>
  <c r="DG1909" i="64"/>
  <c r="DG1921" i="64" s="1"/>
  <c r="CY2246" i="64"/>
  <c r="CY2260" i="64" s="1"/>
  <c r="CY1909" i="64"/>
  <c r="CY1921" i="64" s="1"/>
  <c r="CQ517" i="64"/>
  <c r="CQ1909" i="64"/>
  <c r="CQ1921" i="64" s="1"/>
  <c r="BH1913" i="64"/>
  <c r="AJ1913" i="64"/>
  <c r="BI1910" i="64"/>
  <c r="DK1913" i="64"/>
  <c r="CH1909" i="64"/>
  <c r="CH1921" i="64" s="1"/>
  <c r="BZ1909" i="64"/>
  <c r="BZ1921" i="64" s="1"/>
  <c r="BR1909" i="64"/>
  <c r="BR1921" i="64" s="1"/>
  <c r="BJ1909" i="64"/>
  <c r="BJ1921" i="64" s="1"/>
  <c r="BB1909" i="64"/>
  <c r="BB1921" i="64" s="1"/>
  <c r="AL1909" i="64"/>
  <c r="AL1921" i="64" s="1"/>
  <c r="AD1909" i="64"/>
  <c r="AD1921" i="64" s="1"/>
  <c r="V1909" i="64"/>
  <c r="V1921" i="64" s="1"/>
  <c r="BJ1914" i="64"/>
  <c r="CI1913" i="64"/>
  <c r="CA1913" i="64"/>
  <c r="BK1913" i="64"/>
  <c r="BC1913" i="64"/>
  <c r="AU1913" i="64"/>
  <c r="AM1913" i="64"/>
  <c r="AE1913" i="64"/>
  <c r="W1913" i="64"/>
  <c r="CJ1910" i="64"/>
  <c r="CB1910" i="64"/>
  <c r="BT1910" i="64"/>
  <c r="BL1910" i="64"/>
  <c r="AV1910" i="64"/>
  <c r="AN1910" i="64"/>
  <c r="AF1910" i="64"/>
  <c r="X1910" i="64"/>
  <c r="DJ1743" i="64"/>
  <c r="DJ1768" i="64" s="1"/>
  <c r="CT964" i="64"/>
  <c r="CT979" i="64" s="1"/>
  <c r="DJ521" i="64"/>
  <c r="DJ534" i="64" s="1"/>
  <c r="DF1914" i="64"/>
  <c r="CX1914" i="64"/>
  <c r="CP1914" i="64"/>
  <c r="DF1913" i="64"/>
  <c r="CX1913" i="64"/>
  <c r="CP1913" i="64"/>
  <c r="DF1910" i="64"/>
  <c r="CX1910" i="64"/>
  <c r="CP1910" i="64"/>
  <c r="DF1909" i="64"/>
  <c r="DF1921" i="64" s="1"/>
  <c r="CX1909" i="64"/>
  <c r="CX1921" i="64" s="1"/>
  <c r="CP1909" i="64"/>
  <c r="CP1921" i="64" s="1"/>
  <c r="AQ1914" i="64"/>
  <c r="BA1910" i="64"/>
  <c r="DC1910" i="64"/>
  <c r="CG1909" i="64"/>
  <c r="CG1921" i="64" s="1"/>
  <c r="BY1909" i="64"/>
  <c r="BY1921" i="64" s="1"/>
  <c r="BQ1909" i="64"/>
  <c r="BQ1921" i="64" s="1"/>
  <c r="BI1909" i="64"/>
  <c r="BI1921" i="64" s="1"/>
  <c r="BA1909" i="64"/>
  <c r="BA1921" i="64" s="1"/>
  <c r="AS1909" i="64"/>
  <c r="AS1921" i="64" s="1"/>
  <c r="AK1909" i="64"/>
  <c r="AK1921" i="64" s="1"/>
  <c r="AC1909" i="64"/>
  <c r="AC1921" i="64" s="1"/>
  <c r="BY1914" i="64"/>
  <c r="BZ1913" i="64"/>
  <c r="BR1913" i="64"/>
  <c r="BJ1913" i="64"/>
  <c r="BB1913" i="64"/>
  <c r="AT1913" i="64"/>
  <c r="AL1913" i="64"/>
  <c r="AD1913" i="64"/>
  <c r="CI1910" i="64"/>
  <c r="CA1910" i="64"/>
  <c r="BK1910" i="64"/>
  <c r="BC1910" i="64"/>
  <c r="AU1910" i="64"/>
  <c r="AM1910" i="64"/>
  <c r="AE1910" i="64"/>
  <c r="W1910" i="64"/>
  <c r="DB1738" i="64"/>
  <c r="DB1763" i="64" s="1"/>
  <c r="DB960" i="64"/>
  <c r="DB975" i="64" s="1"/>
  <c r="DJ498" i="64"/>
  <c r="DE2122" i="64"/>
  <c r="DE1914" i="64"/>
  <c r="CW449" i="64"/>
  <c r="CW1914" i="64"/>
  <c r="CO2148" i="64"/>
  <c r="CO1914" i="64"/>
  <c r="DE521" i="64"/>
  <c r="DE534" i="64" s="1"/>
  <c r="DE1913" i="64"/>
  <c r="CW1315" i="64"/>
  <c r="CW1913" i="64"/>
  <c r="CO1447" i="64"/>
  <c r="CO1913" i="64"/>
  <c r="DE1223" i="64"/>
  <c r="DE1258" i="64" s="1"/>
  <c r="DE1910" i="64"/>
  <c r="CW1444" i="64"/>
  <c r="CW1459" i="64" s="1"/>
  <c r="CW1910" i="64"/>
  <c r="CO1057" i="64"/>
  <c r="CO1072" i="64" s="1"/>
  <c r="CO1910" i="64"/>
  <c r="DE1266" i="64"/>
  <c r="DE1909" i="64"/>
  <c r="DE1921" i="64" s="1"/>
  <c r="CW1704" i="64"/>
  <c r="CW1729" i="64" s="1"/>
  <c r="CW1909" i="64"/>
  <c r="CW1921" i="64" s="1"/>
  <c r="CO1640" i="64"/>
  <c r="CO1663" i="64" s="1"/>
  <c r="CO1909" i="64"/>
  <c r="CO1921" i="64" s="1"/>
  <c r="CU1914" i="64"/>
  <c r="CF1909" i="64"/>
  <c r="CF1921" i="64" s="1"/>
  <c r="BX1909" i="64"/>
  <c r="BX1921" i="64" s="1"/>
  <c r="AR1909" i="64"/>
  <c r="AR1921" i="64" s="1"/>
  <c r="AB1914" i="64"/>
  <c r="BI1913" i="64"/>
  <c r="U1913" i="64"/>
  <c r="CH1910" i="64"/>
  <c r="BZ1910" i="64"/>
  <c r="BR1910" i="64"/>
  <c r="BJ1910" i="64"/>
  <c r="AT1910" i="64"/>
  <c r="AD1910" i="64"/>
  <c r="V1910" i="64"/>
  <c r="CT1060" i="64"/>
  <c r="CT960" i="64"/>
  <c r="CT975" i="64" s="1"/>
  <c r="DJ493" i="64"/>
  <c r="DD2173" i="64"/>
  <c r="DD1914" i="64"/>
  <c r="CS2143" i="64"/>
  <c r="CS1448" i="64"/>
  <c r="DA2148" i="64"/>
  <c r="CY1393" i="64"/>
  <c r="CY2148" i="64"/>
  <c r="DG1644" i="64"/>
  <c r="CQ2117" i="64"/>
  <c r="CQ1447" i="64"/>
  <c r="CY1366" i="64"/>
  <c r="CY1380" i="64" s="1"/>
  <c r="CQ2199" i="64"/>
  <c r="CY2172" i="64"/>
  <c r="CY2144" i="64"/>
  <c r="CY2198" i="64"/>
  <c r="DG2169" i="64"/>
  <c r="CQ1392" i="64"/>
  <c r="CY2194" i="64"/>
  <c r="DG2117" i="64"/>
  <c r="CY1420" i="64"/>
  <c r="CY1435" i="64" s="1"/>
  <c r="CY1388" i="64"/>
  <c r="CY1410" i="64" s="1"/>
  <c r="CS2199" i="64"/>
  <c r="DA2118" i="64"/>
  <c r="DA1222" i="64"/>
  <c r="DA1257" i="64" s="1"/>
  <c r="CS2148" i="64"/>
  <c r="DA2194" i="64"/>
  <c r="CU2148" i="64"/>
  <c r="DB338" i="64"/>
  <c r="CX1115" i="64"/>
  <c r="CX1142" i="64" s="1"/>
  <c r="CT798" i="64"/>
  <c r="DJ448" i="64"/>
  <c r="CX1444" i="64"/>
  <c r="CX1459" i="64" s="1"/>
  <c r="CP2168" i="64"/>
  <c r="DF1311" i="64"/>
  <c r="DF1324" i="64" s="1"/>
  <c r="CP1266" i="64"/>
  <c r="CP493" i="64"/>
  <c r="DF1338" i="64"/>
  <c r="DF1187" i="64"/>
  <c r="DF1214" i="64" s="1"/>
  <c r="CP2251" i="64"/>
  <c r="CP2265" i="64" s="1"/>
  <c r="CP1605" i="64"/>
  <c r="CP1632" i="64" s="1"/>
  <c r="CX2144" i="64"/>
  <c r="CX2118" i="64"/>
  <c r="CP1424" i="64"/>
  <c r="CP1439" i="64" s="1"/>
  <c r="CX1521" i="64"/>
  <c r="CP1222" i="64"/>
  <c r="CP1257" i="64" s="1"/>
  <c r="DF1644" i="64"/>
  <c r="CP1155" i="64"/>
  <c r="CP1182" i="64" s="1"/>
  <c r="CX1081" i="64"/>
  <c r="CX1108" i="64" s="1"/>
  <c r="CP1704" i="64"/>
  <c r="CP1729" i="64" s="1"/>
  <c r="DF988" i="64"/>
  <c r="CP797" i="64"/>
  <c r="DF2143" i="64"/>
  <c r="DF1334" i="64"/>
  <c r="DF1357" i="64" s="1"/>
  <c r="CW1518" i="64"/>
  <c r="CW1531" i="64" s="1"/>
  <c r="CP2247" i="64"/>
  <c r="CP2261" i="64" s="1"/>
  <c r="CP1644" i="64"/>
  <c r="CP1151" i="64"/>
  <c r="CP1178" i="64" s="1"/>
  <c r="DF1080" i="64"/>
  <c r="DF1107" i="64" s="1"/>
  <c r="DE445" i="64"/>
  <c r="CP2173" i="64"/>
  <c r="CX1448" i="64"/>
  <c r="DF1423" i="64"/>
  <c r="DF1517" i="64"/>
  <c r="DF1530" i="64" s="1"/>
  <c r="CX2246" i="64"/>
  <c r="CX2260" i="64" s="1"/>
  <c r="CP1226" i="64"/>
  <c r="CP1640" i="64"/>
  <c r="CP1663" i="64" s="1"/>
  <c r="DF1738" i="64"/>
  <c r="DF1763" i="64" s="1"/>
  <c r="CX917" i="64"/>
  <c r="CX932" i="64" s="1"/>
  <c r="CP1388" i="64"/>
  <c r="CP1410" i="64" s="1"/>
  <c r="DF1155" i="64"/>
  <c r="DF1182" i="64" s="1"/>
  <c r="DF1704" i="64"/>
  <c r="DF1729" i="64" s="1"/>
  <c r="CX2194" i="64"/>
  <c r="DF1366" i="64"/>
  <c r="DF1380" i="64" s="1"/>
  <c r="CP1333" i="64"/>
  <c r="CP1356" i="64" s="1"/>
  <c r="CX1270" i="64"/>
  <c r="CX1609" i="64"/>
  <c r="CX1636" i="64" s="1"/>
  <c r="CO1191" i="64"/>
  <c r="CO1218" i="64" s="1"/>
  <c r="DF1119" i="64"/>
  <c r="DF1708" i="64"/>
  <c r="DF821" i="64"/>
  <c r="CX1227" i="64"/>
  <c r="CX1262" i="64" s="1"/>
  <c r="DF1085" i="64"/>
  <c r="DF1112" i="64" s="1"/>
  <c r="CP2148" i="64"/>
  <c r="CX2122" i="64"/>
  <c r="CP1448" i="64"/>
  <c r="CX1316" i="64"/>
  <c r="CX1329" i="64" s="1"/>
  <c r="DF1267" i="64"/>
  <c r="DF1302" i="64" s="1"/>
  <c r="DF1223" i="64"/>
  <c r="DF1258" i="64" s="1"/>
  <c r="CX1676" i="64"/>
  <c r="CO1609" i="64"/>
  <c r="CO1636" i="64" s="1"/>
  <c r="CP1738" i="64"/>
  <c r="CP1763" i="64" s="1"/>
  <c r="DF2121" i="64"/>
  <c r="CX1420" i="64"/>
  <c r="CX1435" i="64" s="1"/>
  <c r="DF1389" i="64"/>
  <c r="DF1411" i="64" s="1"/>
  <c r="CX1312" i="64"/>
  <c r="CX1325" i="64" s="1"/>
  <c r="DF1605" i="64"/>
  <c r="DF1632" i="64" s="1"/>
  <c r="CX1190" i="64"/>
  <c r="CX1119" i="64"/>
  <c r="CX1708" i="64"/>
  <c r="CW798" i="64"/>
  <c r="DF2199" i="64"/>
  <c r="CX2198" i="64"/>
  <c r="DF2169" i="64"/>
  <c r="DF2148" i="64"/>
  <c r="DF2147" i="64"/>
  <c r="CP2144" i="64"/>
  <c r="CP2122" i="64"/>
  <c r="CP2118" i="64"/>
  <c r="CP1444" i="64"/>
  <c r="CP1459" i="64" s="1"/>
  <c r="CP1420" i="64"/>
  <c r="CP1435" i="64" s="1"/>
  <c r="CX1393" i="64"/>
  <c r="CP1392" i="64"/>
  <c r="DF1370" i="64"/>
  <c r="DF1384" i="64" s="1"/>
  <c r="CP1369" i="64"/>
  <c r="CP1365" i="64"/>
  <c r="CP1379" i="64" s="1"/>
  <c r="CP1337" i="64"/>
  <c r="DF1316" i="64"/>
  <c r="DF1329" i="64" s="1"/>
  <c r="CP1312" i="64"/>
  <c r="CP1325" i="64" s="1"/>
  <c r="DF1521" i="64"/>
  <c r="CX1517" i="64"/>
  <c r="CX1530" i="64" s="1"/>
  <c r="DF2250" i="64"/>
  <c r="DF2246" i="64"/>
  <c r="DF2260" i="64" s="1"/>
  <c r="CP1270" i="64"/>
  <c r="DF1227" i="64"/>
  <c r="DF1262" i="64" s="1"/>
  <c r="CX1222" i="64"/>
  <c r="CX1257" i="64" s="1"/>
  <c r="DF1676" i="64"/>
  <c r="CX1672" i="64"/>
  <c r="CX1695" i="64" s="1"/>
  <c r="CX1644" i="64"/>
  <c r="DF1609" i="64"/>
  <c r="DF1636" i="64" s="1"/>
  <c r="CX1605" i="64"/>
  <c r="CX1632" i="64" s="1"/>
  <c r="DF1191" i="64"/>
  <c r="DF1218" i="64" s="1"/>
  <c r="CP1190" i="64"/>
  <c r="CX1155" i="64"/>
  <c r="CX1182" i="64" s="1"/>
  <c r="DF1150" i="64"/>
  <c r="DF1177" i="64" s="1"/>
  <c r="CP1115" i="64"/>
  <c r="CP1142" i="64" s="1"/>
  <c r="CP1081" i="64"/>
  <c r="CP1108" i="64" s="1"/>
  <c r="CX1704" i="64"/>
  <c r="CX1729" i="64" s="1"/>
  <c r="CP912" i="64"/>
  <c r="CP927" i="64" s="1"/>
  <c r="CX2199" i="64"/>
  <c r="CP2198" i="64"/>
  <c r="DF2172" i="64"/>
  <c r="CX2169" i="64"/>
  <c r="CX2147" i="64"/>
  <c r="DF2117" i="64"/>
  <c r="DF1447" i="64"/>
  <c r="DF1443" i="64"/>
  <c r="DF1458" i="64" s="1"/>
  <c r="CX1423" i="64"/>
  <c r="DF1419" i="64"/>
  <c r="DF1434" i="64" s="1"/>
  <c r="CP1393" i="64"/>
  <c r="CX1389" i="64"/>
  <c r="CX1411" i="64" s="1"/>
  <c r="CX1370" i="64"/>
  <c r="CX1384" i="64" s="1"/>
  <c r="CX1338" i="64"/>
  <c r="CX1334" i="64"/>
  <c r="CX1357" i="64" s="1"/>
  <c r="CP1316" i="64"/>
  <c r="CP1329" i="64" s="1"/>
  <c r="CX1311" i="64"/>
  <c r="CX1324" i="64" s="1"/>
  <c r="CP1521" i="64"/>
  <c r="CP1517" i="64"/>
  <c r="CP1530" i="64" s="1"/>
  <c r="CX2250" i="64"/>
  <c r="CP2246" i="64"/>
  <c r="CP2260" i="64" s="1"/>
  <c r="CX1267" i="64"/>
  <c r="CX1302" i="64" s="1"/>
  <c r="CX1223" i="64"/>
  <c r="CX1258" i="64" s="1"/>
  <c r="CP1676" i="64"/>
  <c r="CP1672" i="64"/>
  <c r="CP1695" i="64" s="1"/>
  <c r="DF1641" i="64"/>
  <c r="DF1664" i="64" s="1"/>
  <c r="CP1609" i="64"/>
  <c r="CP1636" i="64" s="1"/>
  <c r="CX1191" i="64"/>
  <c r="CX1218" i="64" s="1"/>
  <c r="CX1187" i="64"/>
  <c r="CX1214" i="64" s="1"/>
  <c r="DF1154" i="64"/>
  <c r="CX1150" i="64"/>
  <c r="CX1177" i="64" s="1"/>
  <c r="CP1119" i="64"/>
  <c r="CX1085" i="64"/>
  <c r="CX1112" i="64" s="1"/>
  <c r="CX1061" i="64"/>
  <c r="DF984" i="64"/>
  <c r="DF997" i="64" s="1"/>
  <c r="CX518" i="64"/>
  <c r="CX531" i="64" s="1"/>
  <c r="DF2195" i="64"/>
  <c r="CP2194" i="64"/>
  <c r="CP2169" i="64"/>
  <c r="CX2148" i="64"/>
  <c r="CX2143" i="64"/>
  <c r="CX2121" i="64"/>
  <c r="CX1447" i="64"/>
  <c r="CX1443" i="64"/>
  <c r="CX1458" i="64" s="1"/>
  <c r="CX1419" i="64"/>
  <c r="CX1434" i="64" s="1"/>
  <c r="CP1389" i="64"/>
  <c r="CP1411" i="64" s="1"/>
  <c r="CX1366" i="64"/>
  <c r="CX1380" i="64" s="1"/>
  <c r="CP1334" i="64"/>
  <c r="CP1357" i="64" s="1"/>
  <c r="DF1315" i="64"/>
  <c r="CP1311" i="64"/>
  <c r="CP1324" i="64" s="1"/>
  <c r="DF1518" i="64"/>
  <c r="DF1531" i="64" s="1"/>
  <c r="DF2251" i="64"/>
  <c r="DF2265" i="64" s="1"/>
  <c r="DF1271" i="64"/>
  <c r="DF1306" i="64" s="1"/>
  <c r="CP1267" i="64"/>
  <c r="CP1302" i="64" s="1"/>
  <c r="CP1227" i="64"/>
  <c r="CP1262" i="64" s="1"/>
  <c r="CP1223" i="64"/>
  <c r="CP1258" i="64" s="1"/>
  <c r="DF1673" i="64"/>
  <c r="DF1696" i="64" s="1"/>
  <c r="DF1645" i="64"/>
  <c r="DF1668" i="64" s="1"/>
  <c r="CX1641" i="64"/>
  <c r="CX1664" i="64" s="1"/>
  <c r="DF1604" i="64"/>
  <c r="DF1631" i="64" s="1"/>
  <c r="CP1191" i="64"/>
  <c r="CP1218" i="64" s="1"/>
  <c r="CP1187" i="64"/>
  <c r="CP1214" i="64" s="1"/>
  <c r="CX1154" i="64"/>
  <c r="CP1150" i="64"/>
  <c r="CP1177" i="64" s="1"/>
  <c r="DF1116" i="64"/>
  <c r="DF1143" i="64" s="1"/>
  <c r="CP1085" i="64"/>
  <c r="CP1112" i="64" s="1"/>
  <c r="CX1080" i="64"/>
  <c r="CX1107" i="64" s="1"/>
  <c r="CP1708" i="64"/>
  <c r="CP1743" i="64"/>
  <c r="CP1768" i="64" s="1"/>
  <c r="DF798" i="64"/>
  <c r="CX2195" i="64"/>
  <c r="DF2173" i="64"/>
  <c r="CP2147" i="64"/>
  <c r="CP2121" i="64"/>
  <c r="CX2117" i="64"/>
  <c r="CP1443" i="64"/>
  <c r="CP1458" i="64" s="1"/>
  <c r="CP1423" i="64"/>
  <c r="DF1392" i="64"/>
  <c r="DF1388" i="64"/>
  <c r="DF1410" i="64" s="1"/>
  <c r="CP1370" i="64"/>
  <c r="CP1384" i="64" s="1"/>
  <c r="CP1366" i="64"/>
  <c r="CP1380" i="64" s="1"/>
  <c r="CP1338" i="64"/>
  <c r="DF1333" i="64"/>
  <c r="DF1356" i="64" s="1"/>
  <c r="CX1315" i="64"/>
  <c r="DF1522" i="64"/>
  <c r="DF1535" i="64" s="1"/>
  <c r="CX1518" i="64"/>
  <c r="CX1531" i="64" s="1"/>
  <c r="CP2250" i="64"/>
  <c r="CX1271" i="64"/>
  <c r="CX1306" i="64" s="1"/>
  <c r="DF1266" i="64"/>
  <c r="DF1226" i="64"/>
  <c r="DF1677" i="64"/>
  <c r="DF1700" i="64" s="1"/>
  <c r="CX1673" i="64"/>
  <c r="CX1696" i="64" s="1"/>
  <c r="CX1645" i="64"/>
  <c r="CX1668" i="64" s="1"/>
  <c r="CP1641" i="64"/>
  <c r="CP1664" i="64" s="1"/>
  <c r="DF1608" i="64"/>
  <c r="DF1186" i="64"/>
  <c r="DF1213" i="64" s="1"/>
  <c r="CP1154" i="64"/>
  <c r="DF1120" i="64"/>
  <c r="DF1147" i="64" s="1"/>
  <c r="CX1116" i="64"/>
  <c r="CX1143" i="64" s="1"/>
  <c r="CX1084" i="64"/>
  <c r="CP1080" i="64"/>
  <c r="CP1107" i="64" s="1"/>
  <c r="DF1705" i="64"/>
  <c r="DF1730" i="64" s="1"/>
  <c r="CX1742" i="64"/>
  <c r="DF1057" i="64"/>
  <c r="DF1072" i="64" s="1"/>
  <c r="CX984" i="64"/>
  <c r="CX997" i="64" s="1"/>
  <c r="DF497" i="64"/>
  <c r="CP2199" i="64"/>
  <c r="CP2195" i="64"/>
  <c r="CX2172" i="64"/>
  <c r="DF2168" i="64"/>
  <c r="DF2144" i="64"/>
  <c r="CP2143" i="64"/>
  <c r="DF2118" i="64"/>
  <c r="CP1447" i="64"/>
  <c r="DF1424" i="64"/>
  <c r="DF1439" i="64" s="1"/>
  <c r="DF1420" i="64"/>
  <c r="DF1435" i="64" s="1"/>
  <c r="CP1419" i="64"/>
  <c r="CP1434" i="64" s="1"/>
  <c r="CX1392" i="64"/>
  <c r="DF1369" i="64"/>
  <c r="DF1365" i="64"/>
  <c r="DF1379" i="64" s="1"/>
  <c r="DF1337" i="64"/>
  <c r="CX1333" i="64"/>
  <c r="CX1356" i="64" s="1"/>
  <c r="CP1315" i="64"/>
  <c r="CX1522" i="64"/>
  <c r="CX1535" i="64" s="1"/>
  <c r="CX2251" i="64"/>
  <c r="CX2265" i="64" s="1"/>
  <c r="DF2247" i="64"/>
  <c r="DF2261" i="64" s="1"/>
  <c r="CP1271" i="64"/>
  <c r="CP1306" i="64" s="1"/>
  <c r="CX1266" i="64"/>
  <c r="CX1226" i="64"/>
  <c r="DF1222" i="64"/>
  <c r="DF1257" i="64" s="1"/>
  <c r="CX1677" i="64"/>
  <c r="CX1700" i="64" s="1"/>
  <c r="CP1673" i="64"/>
  <c r="CP1696" i="64" s="1"/>
  <c r="CP1645" i="64"/>
  <c r="CP1668" i="64" s="1"/>
  <c r="DF1640" i="64"/>
  <c r="DF1663" i="64" s="1"/>
  <c r="CX1608" i="64"/>
  <c r="CX1604" i="64"/>
  <c r="CX1631" i="64" s="1"/>
  <c r="DF1190" i="64"/>
  <c r="CX1186" i="64"/>
  <c r="CX1213" i="64" s="1"/>
  <c r="DF1151" i="64"/>
  <c r="DF1178" i="64" s="1"/>
  <c r="CX1120" i="64"/>
  <c r="CX1147" i="64" s="1"/>
  <c r="CP1116" i="64"/>
  <c r="CP1143" i="64" s="1"/>
  <c r="CP1084" i="64"/>
  <c r="DF1709" i="64"/>
  <c r="DF1734" i="64" s="1"/>
  <c r="CX1705" i="64"/>
  <c r="CX1730" i="64" s="1"/>
  <c r="DF1739" i="64"/>
  <c r="DF1764" i="64" s="1"/>
  <c r="DF1807" i="64" s="1"/>
  <c r="DF1056" i="64"/>
  <c r="DF1071" i="64" s="1"/>
  <c r="DF2198" i="64"/>
  <c r="DF2194" i="64"/>
  <c r="CX2173" i="64"/>
  <c r="CP2172" i="64"/>
  <c r="CX2168" i="64"/>
  <c r="DF2122" i="64"/>
  <c r="CP2117" i="64"/>
  <c r="DF1448" i="64"/>
  <c r="DF1444" i="64"/>
  <c r="DF1459" i="64" s="1"/>
  <c r="CX1424" i="64"/>
  <c r="CX1439" i="64" s="1"/>
  <c r="DF1393" i="64"/>
  <c r="CX1388" i="64"/>
  <c r="CX1410" i="64" s="1"/>
  <c r="CX1369" i="64"/>
  <c r="CX1365" i="64"/>
  <c r="CX1379" i="64" s="1"/>
  <c r="CX1337" i="64"/>
  <c r="DF1312" i="64"/>
  <c r="DF1325" i="64" s="1"/>
  <c r="CP1522" i="64"/>
  <c r="CP1535" i="64" s="1"/>
  <c r="CP1518" i="64"/>
  <c r="CP1531" i="64" s="1"/>
  <c r="CX2247" i="64"/>
  <c r="CX2261" i="64" s="1"/>
  <c r="DF1270" i="64"/>
  <c r="CP1677" i="64"/>
  <c r="CP1700" i="64" s="1"/>
  <c r="DF1672" i="64"/>
  <c r="DF1695" i="64" s="1"/>
  <c r="CX1640" i="64"/>
  <c r="CX1663" i="64" s="1"/>
  <c r="CP1608" i="64"/>
  <c r="CP1604" i="64"/>
  <c r="CP1631" i="64" s="1"/>
  <c r="CP1186" i="64"/>
  <c r="CP1213" i="64" s="1"/>
  <c r="CX1151" i="64"/>
  <c r="CX1178" i="64" s="1"/>
  <c r="CP1120" i="64"/>
  <c r="CP1147" i="64" s="1"/>
  <c r="DF1115" i="64"/>
  <c r="DF1142" i="64" s="1"/>
  <c r="DF1081" i="64"/>
  <c r="DF1108" i="64" s="1"/>
  <c r="CX1709" i="64"/>
  <c r="CX1734" i="64" s="1"/>
  <c r="CP1705" i="64"/>
  <c r="CP1730" i="64" s="1"/>
  <c r="CP1739" i="64"/>
  <c r="CP1764" i="64" s="1"/>
  <c r="CP1807" i="64" s="1"/>
  <c r="CP1056" i="64"/>
  <c r="CP1071" i="64" s="1"/>
  <c r="CP984" i="64"/>
  <c r="CP997" i="64" s="1"/>
  <c r="DF936" i="64"/>
  <c r="DF951" i="64" s="1"/>
  <c r="CP1709" i="64"/>
  <c r="CP1734" i="64" s="1"/>
  <c r="DF1742" i="64"/>
  <c r="CX1738" i="64"/>
  <c r="CX1763" i="64" s="1"/>
  <c r="CP1060" i="64"/>
  <c r="CX989" i="64"/>
  <c r="CX1002" i="64" s="1"/>
  <c r="CP965" i="64"/>
  <c r="CX960" i="64"/>
  <c r="CX975" i="64" s="1"/>
  <c r="CX940" i="64"/>
  <c r="CX955" i="64" s="1"/>
  <c r="CP917" i="64"/>
  <c r="CP932" i="64" s="1"/>
  <c r="CX821" i="64"/>
  <c r="CX798" i="64"/>
  <c r="DF793" i="64"/>
  <c r="DF808" i="64" s="1"/>
  <c r="DF517" i="64"/>
  <c r="CX497" i="64"/>
  <c r="CP473" i="64"/>
  <c r="CP416" i="64"/>
  <c r="CP436" i="64" s="1"/>
  <c r="DF964" i="64"/>
  <c r="DF979" i="64" s="1"/>
  <c r="DF912" i="64"/>
  <c r="DF927" i="64" s="1"/>
  <c r="CP821" i="64"/>
  <c r="CX793" i="64"/>
  <c r="CX808" i="64" s="1"/>
  <c r="CX517" i="64"/>
  <c r="CP497" i="64"/>
  <c r="DF468" i="64"/>
  <c r="CX444" i="64"/>
  <c r="CX459" i="64" s="1"/>
  <c r="CP389" i="64"/>
  <c r="CP1742" i="64"/>
  <c r="DF1061" i="64"/>
  <c r="CP1057" i="64"/>
  <c r="CP1072" i="64" s="1"/>
  <c r="CP989" i="64"/>
  <c r="CP1002" i="64" s="1"/>
  <c r="CX964" i="64"/>
  <c r="CX979" i="64" s="1"/>
  <c r="CP960" i="64"/>
  <c r="CP975" i="64" s="1"/>
  <c r="CP940" i="64"/>
  <c r="CP955" i="64" s="1"/>
  <c r="CX912" i="64"/>
  <c r="CX927" i="64" s="1"/>
  <c r="CP818" i="64"/>
  <c r="CP834" i="64" s="1"/>
  <c r="CP793" i="64"/>
  <c r="CP808" i="64" s="1"/>
  <c r="CP517" i="64"/>
  <c r="CP494" i="64"/>
  <c r="CP500" i="64" s="1"/>
  <c r="CX468" i="64"/>
  <c r="CP444" i="64"/>
  <c r="CP459" i="64" s="1"/>
  <c r="DF384" i="64"/>
  <c r="DF941" i="64"/>
  <c r="DF956" i="64" s="1"/>
  <c r="DF817" i="64"/>
  <c r="DF833" i="64" s="1"/>
  <c r="DF2162" i="64" s="1"/>
  <c r="CP798" i="64"/>
  <c r="CP468" i="64"/>
  <c r="DF421" i="64"/>
  <c r="CX339" i="64"/>
  <c r="CX349" i="64" s="1"/>
  <c r="DF1084" i="64"/>
  <c r="CX1739" i="64"/>
  <c r="CX1764" i="64" s="1"/>
  <c r="CX1807" i="64" s="1"/>
  <c r="CP1061" i="64"/>
  <c r="CX1056" i="64"/>
  <c r="CX1071" i="64" s="1"/>
  <c r="CX988" i="64"/>
  <c r="DF965" i="64"/>
  <c r="CP964" i="64"/>
  <c r="CP979" i="64" s="1"/>
  <c r="CX941" i="64"/>
  <c r="CX956" i="64" s="1"/>
  <c r="CX936" i="64"/>
  <c r="CX951" i="64" s="1"/>
  <c r="DF822" i="64"/>
  <c r="DF838" i="64" s="1"/>
  <c r="CX817" i="64"/>
  <c r="CX833" i="64" s="1"/>
  <c r="CX2162" i="64" s="1"/>
  <c r="CX522" i="64"/>
  <c r="CX535" i="64" s="1"/>
  <c r="DF498" i="64"/>
  <c r="DF493" i="64"/>
  <c r="DF449" i="64"/>
  <c r="CP421" i="64"/>
  <c r="DF1743" i="64"/>
  <c r="DF1768" i="64" s="1"/>
  <c r="DF1060" i="64"/>
  <c r="CP988" i="64"/>
  <c r="CX965" i="64"/>
  <c r="CX961" i="64"/>
  <c r="CX976" i="64" s="1"/>
  <c r="CP941" i="64"/>
  <c r="CP956" i="64" s="1"/>
  <c r="CP936" i="64"/>
  <c r="CP951" i="64" s="1"/>
  <c r="CX822" i="64"/>
  <c r="CX838" i="64" s="1"/>
  <c r="DF797" i="64"/>
  <c r="CP522" i="64"/>
  <c r="CP535" i="64" s="1"/>
  <c r="CX498" i="64"/>
  <c r="CX449" i="64"/>
  <c r="CX334" i="64"/>
  <c r="CX1743" i="64"/>
  <c r="CX1768" i="64" s="1"/>
  <c r="CX1060" i="64"/>
  <c r="DF989" i="64"/>
  <c r="DF1002" i="64" s="1"/>
  <c r="CP985" i="64"/>
  <c r="CP998" i="64" s="1"/>
  <c r="DF960" i="64"/>
  <c r="DF975" i="64" s="1"/>
  <c r="DF940" i="64"/>
  <c r="DF955" i="64" s="1"/>
  <c r="DF917" i="64"/>
  <c r="DF932" i="64" s="1"/>
  <c r="CP822" i="64"/>
  <c r="CP838" i="64" s="1"/>
  <c r="CP817" i="64"/>
  <c r="CP833" i="64" s="1"/>
  <c r="CP2162" i="64" s="1"/>
  <c r="CX797" i="64"/>
  <c r="CP498" i="64"/>
  <c r="CX493" i="64"/>
  <c r="CX416" i="64"/>
  <c r="CX436" i="64" s="1"/>
  <c r="CZ2195" i="64"/>
  <c r="DG1447" i="64"/>
  <c r="CY1522" i="64"/>
  <c r="CY1535" i="64" s="1"/>
  <c r="CQ1604" i="64"/>
  <c r="CQ1631" i="64" s="1"/>
  <c r="CQ1676" i="64"/>
  <c r="CQ1186" i="64"/>
  <c r="CQ1213" i="64" s="1"/>
  <c r="DG1151" i="64"/>
  <c r="DG1178" i="64" s="1"/>
  <c r="CQ1742" i="64"/>
  <c r="CQ1389" i="64"/>
  <c r="CQ1411" i="64" s="1"/>
  <c r="CQ1337" i="64"/>
  <c r="CQ1672" i="64"/>
  <c r="CQ1695" i="64" s="1"/>
  <c r="CY1338" i="64"/>
  <c r="CY1266" i="64"/>
  <c r="CY1448" i="64"/>
  <c r="DH1388" i="64"/>
  <c r="DH1410" i="64" s="1"/>
  <c r="DG1521" i="64"/>
  <c r="CY1641" i="64"/>
  <c r="CY1664" i="64" s="1"/>
  <c r="CQ1120" i="64"/>
  <c r="CQ1147" i="64" s="1"/>
  <c r="DG2250" i="64"/>
  <c r="CQ1739" i="64"/>
  <c r="CQ1764" i="64" s="1"/>
  <c r="CQ1807" i="64" s="1"/>
  <c r="CZ1641" i="64"/>
  <c r="CZ1664" i="64" s="1"/>
  <c r="DH1443" i="64"/>
  <c r="DH1458" i="64" s="1"/>
  <c r="DH2169" i="64"/>
  <c r="CY1743" i="64"/>
  <c r="CY1768" i="64" s="1"/>
  <c r="DG388" i="64"/>
  <c r="CZ1419" i="64"/>
  <c r="CZ1434" i="64" s="1"/>
  <c r="CQ518" i="64"/>
  <c r="CQ531" i="64" s="1"/>
  <c r="DH1366" i="64"/>
  <c r="DH1380" i="64" s="1"/>
  <c r="CR1604" i="64"/>
  <c r="CR1631" i="64" s="1"/>
  <c r="DG1060" i="64"/>
  <c r="DH517" i="64"/>
  <c r="CR417" i="64"/>
  <c r="CZ1420" i="64"/>
  <c r="CZ1435" i="64" s="1"/>
  <c r="DG961" i="64"/>
  <c r="DG976" i="64" s="1"/>
  <c r="CQ937" i="64"/>
  <c r="CQ952" i="64" s="1"/>
  <c r="DG445" i="64"/>
  <c r="CQ417" i="64"/>
  <c r="DF522" i="64"/>
  <c r="DF535" i="64" s="1"/>
  <c r="DF473" i="64"/>
  <c r="CP449" i="64"/>
  <c r="CX420" i="64"/>
  <c r="DJ389" i="64"/>
  <c r="CP334" i="64"/>
  <c r="CY498" i="64"/>
  <c r="DF416" i="64"/>
  <c r="DF436" i="64" s="1"/>
  <c r="CX384" i="64"/>
  <c r="DH2168" i="64"/>
  <c r="CR2144" i="64"/>
  <c r="CR2143" i="64"/>
  <c r="DH2117" i="64"/>
  <c r="DH1444" i="64"/>
  <c r="DH1459" i="64" s="1"/>
  <c r="DH1389" i="64"/>
  <c r="DH1411" i="64" s="1"/>
  <c r="CZ1365" i="64"/>
  <c r="CZ1379" i="64" s="1"/>
  <c r="DH1334" i="64"/>
  <c r="DH1357" i="64" s="1"/>
  <c r="CZ1333" i="64"/>
  <c r="CZ1356" i="64" s="1"/>
  <c r="DH1311" i="64"/>
  <c r="DH1324" i="64" s="1"/>
  <c r="CZ1266" i="64"/>
  <c r="CZ1605" i="64"/>
  <c r="CZ1632" i="64" s="1"/>
  <c r="CR1705" i="64"/>
  <c r="CR1730" i="64" s="1"/>
  <c r="DH1739" i="64"/>
  <c r="DH1764" i="64" s="1"/>
  <c r="DH1807" i="64" s="1"/>
  <c r="CZ1738" i="64"/>
  <c r="CZ1763" i="64" s="1"/>
  <c r="CR937" i="64"/>
  <c r="CR952" i="64" s="1"/>
  <c r="CZ913" i="64"/>
  <c r="CZ928" i="64" s="1"/>
  <c r="CR817" i="64"/>
  <c r="CR833" i="64" s="1"/>
  <c r="CR2162" i="64" s="1"/>
  <c r="DH797" i="64"/>
  <c r="CR493" i="64"/>
  <c r="DH444" i="64"/>
  <c r="DH459" i="64" s="1"/>
  <c r="CR311" i="64"/>
  <c r="CR2195" i="64"/>
  <c r="DH2118" i="64"/>
  <c r="CZ1443" i="64"/>
  <c r="CZ1458" i="64" s="1"/>
  <c r="CZ1388" i="64"/>
  <c r="CZ1410" i="64" s="1"/>
  <c r="CZ1366" i="64"/>
  <c r="CZ1380" i="64" s="1"/>
  <c r="CZ2246" i="64"/>
  <c r="CZ2260" i="64" s="1"/>
  <c r="CR1223" i="64"/>
  <c r="CR1258" i="64" s="1"/>
  <c r="DH1644" i="64"/>
  <c r="CR2194" i="64"/>
  <c r="CZ2168" i="64"/>
  <c r="DH2143" i="64"/>
  <c r="CZ1444" i="64"/>
  <c r="CZ1459" i="64" s="1"/>
  <c r="CR1420" i="64"/>
  <c r="CR1435" i="64" s="1"/>
  <c r="CR1419" i="64"/>
  <c r="CR1434" i="64" s="1"/>
  <c r="CZ1389" i="64"/>
  <c r="CZ1411" i="64" s="1"/>
  <c r="CZ1334" i="64"/>
  <c r="CZ1357" i="64" s="1"/>
  <c r="CZ1311" i="64"/>
  <c r="CZ1324" i="64" s="1"/>
  <c r="CR1518" i="64"/>
  <c r="CR1531" i="64" s="1"/>
  <c r="DH1267" i="64"/>
  <c r="DH1302" i="64" s="1"/>
  <c r="DH1151" i="64"/>
  <c r="DH1178" i="64" s="1"/>
  <c r="CZ1150" i="64"/>
  <c r="CZ1177" i="64" s="1"/>
  <c r="DH1115" i="64"/>
  <c r="DH1142" i="64" s="1"/>
  <c r="CZ985" i="64"/>
  <c r="CZ998" i="64" s="1"/>
  <c r="DH940" i="64"/>
  <c r="DH955" i="64" s="1"/>
  <c r="CZ912" i="64"/>
  <c r="CZ927" i="64" s="1"/>
  <c r="DH2194" i="64"/>
  <c r="CZ2169" i="64"/>
  <c r="DH2144" i="64"/>
  <c r="CR1443" i="64"/>
  <c r="CR1458" i="64" s="1"/>
  <c r="CZ1392" i="64"/>
  <c r="CR1365" i="64"/>
  <c r="CR1379" i="64" s="1"/>
  <c r="CR1333" i="64"/>
  <c r="CR1356" i="64" s="1"/>
  <c r="DH1312" i="64"/>
  <c r="DH1325" i="64" s="1"/>
  <c r="CR1672" i="64"/>
  <c r="CR1695" i="64" s="1"/>
  <c r="DH1640" i="64"/>
  <c r="DH1663" i="64" s="1"/>
  <c r="CZ1080" i="64"/>
  <c r="CZ1107" i="64" s="1"/>
  <c r="CZ1704" i="64"/>
  <c r="CZ1729" i="64" s="1"/>
  <c r="CR1739" i="64"/>
  <c r="CR1764" i="64" s="1"/>
  <c r="CR1807" i="64" s="1"/>
  <c r="DH961" i="64"/>
  <c r="DH976" i="64" s="1"/>
  <c r="CR960" i="64"/>
  <c r="CR975" i="64" s="1"/>
  <c r="CR818" i="64"/>
  <c r="CR834" i="64" s="1"/>
  <c r="CR2168" i="64"/>
  <c r="CZ2118" i="64"/>
  <c r="CZ2117" i="64"/>
  <c r="CR1444" i="64"/>
  <c r="CR1459" i="64" s="1"/>
  <c r="CR1389" i="64"/>
  <c r="CR1411" i="64" s="1"/>
  <c r="CR1388" i="64"/>
  <c r="CR1410" i="64" s="1"/>
  <c r="CR1366" i="64"/>
  <c r="CR1380" i="64" s="1"/>
  <c r="CR1334" i="64"/>
  <c r="CR1357" i="64" s="1"/>
  <c r="CZ1673" i="64"/>
  <c r="CZ1696" i="64" s="1"/>
  <c r="CZ1057" i="64"/>
  <c r="CZ1072" i="64" s="1"/>
  <c r="DH984" i="64"/>
  <c r="DH997" i="64" s="1"/>
  <c r="CZ334" i="64"/>
  <c r="DH2195" i="64"/>
  <c r="CR2169" i="64"/>
  <c r="CZ2143" i="64"/>
  <c r="DH1420" i="64"/>
  <c r="DH1435" i="64" s="1"/>
  <c r="DH1419" i="64"/>
  <c r="DH1434" i="64" s="1"/>
  <c r="CR1337" i="64"/>
  <c r="CZ1517" i="64"/>
  <c r="CZ1530" i="64" s="1"/>
  <c r="CR1267" i="64"/>
  <c r="CR1302" i="64" s="1"/>
  <c r="CR1115" i="64"/>
  <c r="CR1142" i="64" s="1"/>
  <c r="DH1081" i="64"/>
  <c r="DH1108" i="64" s="1"/>
  <c r="CR1057" i="64"/>
  <c r="CR1072" i="64" s="1"/>
  <c r="CZ468" i="64"/>
  <c r="DH448" i="64"/>
  <c r="CZ2194" i="64"/>
  <c r="CR2118" i="64"/>
  <c r="CR2117" i="64"/>
  <c r="DH1365" i="64"/>
  <c r="DH1379" i="64" s="1"/>
  <c r="DH1333" i="64"/>
  <c r="DH1356" i="64" s="1"/>
  <c r="CR1312" i="64"/>
  <c r="CR1325" i="64" s="1"/>
  <c r="DH1518" i="64"/>
  <c r="DH1531" i="64" s="1"/>
  <c r="CR2247" i="64"/>
  <c r="CR2261" i="64" s="1"/>
  <c r="DH1223" i="64"/>
  <c r="DH1258" i="64" s="1"/>
  <c r="CR1640" i="64"/>
  <c r="CR1663" i="64" s="1"/>
  <c r="CR1187" i="64"/>
  <c r="CR1214" i="64" s="1"/>
  <c r="DH1116" i="64"/>
  <c r="DH1143" i="64" s="1"/>
  <c r="DH960" i="64"/>
  <c r="DH975" i="64" s="1"/>
  <c r="DF445" i="64"/>
  <c r="DF420" i="64"/>
  <c r="CP384" i="64"/>
  <c r="CP316" i="64"/>
  <c r="DB315" i="64"/>
  <c r="CX473" i="64"/>
  <c r="DF444" i="64"/>
  <c r="DF459" i="64" s="1"/>
  <c r="CP420" i="64"/>
  <c r="CY389" i="64"/>
  <c r="DF334" i="64"/>
  <c r="CX311" i="64"/>
  <c r="DF316" i="64"/>
  <c r="DH2147" i="64"/>
  <c r="CZ1424" i="64"/>
  <c r="CZ1439" i="64" s="1"/>
  <c r="CZ1337" i="64"/>
  <c r="CZ1315" i="64"/>
  <c r="CZ964" i="64"/>
  <c r="CZ979" i="64" s="1"/>
  <c r="CR940" i="64"/>
  <c r="CR955" i="64" s="1"/>
  <c r="DH2172" i="64"/>
  <c r="DH1447" i="64"/>
  <c r="DH1392" i="64"/>
  <c r="CR1369" i="64"/>
  <c r="CR1190" i="64"/>
  <c r="CR1708" i="64"/>
  <c r="CZ521" i="64"/>
  <c r="CZ534" i="64" s="1"/>
  <c r="DF312" i="64"/>
  <c r="DF325" i="64" s="1"/>
  <c r="CR2198" i="64"/>
  <c r="CZ2147" i="64"/>
  <c r="DH2121" i="64"/>
  <c r="CR1423" i="64"/>
  <c r="CR1315" i="64"/>
  <c r="CR1676" i="64"/>
  <c r="CR1608" i="64"/>
  <c r="DF389" i="64"/>
  <c r="DF339" i="64"/>
  <c r="DF349" i="64" s="1"/>
  <c r="DF311" i="64"/>
  <c r="DH2198" i="64"/>
  <c r="CZ2172" i="64"/>
  <c r="CZ1447" i="64"/>
  <c r="DH1369" i="64"/>
  <c r="CZ1270" i="64"/>
  <c r="CZ1119" i="64"/>
  <c r="CZ1084" i="64"/>
  <c r="DH1708" i="64"/>
  <c r="CR821" i="64"/>
  <c r="CX421" i="64"/>
  <c r="CX389" i="64"/>
  <c r="CP339" i="64"/>
  <c r="CP349" i="64" s="1"/>
  <c r="CX316" i="64"/>
  <c r="CZ2121" i="64"/>
  <c r="DH1423" i="64"/>
  <c r="CR2250" i="64"/>
  <c r="DH1190" i="64"/>
  <c r="CZ2198" i="64"/>
  <c r="CR2147" i="64"/>
  <c r="CR1447" i="64"/>
  <c r="CR1392" i="64"/>
  <c r="CZ1369" i="64"/>
  <c r="DH1337" i="64"/>
  <c r="DH1315" i="64"/>
  <c r="CR797" i="64"/>
  <c r="DH420" i="64"/>
  <c r="CR338" i="64"/>
  <c r="DH315" i="64"/>
  <c r="CR2172" i="64"/>
  <c r="CR2121" i="64"/>
  <c r="CZ1423" i="64"/>
  <c r="DH2250" i="64"/>
  <c r="CZ1226" i="64"/>
  <c r="DH1676" i="64"/>
  <c r="CR1644" i="64"/>
  <c r="DH1608" i="64"/>
  <c r="CZ1154" i="64"/>
  <c r="CR1060" i="64"/>
  <c r="CU2199" i="64"/>
  <c r="DK2169" i="64"/>
  <c r="DK2118" i="64"/>
  <c r="DK1389" i="64"/>
  <c r="DK1411" i="64" s="1"/>
  <c r="DB2199" i="64"/>
  <c r="DJ2198" i="64"/>
  <c r="DJ2194" i="64"/>
  <c r="CT2194" i="64"/>
  <c r="DJ2148" i="64"/>
  <c r="DB2122" i="64"/>
  <c r="DB1448" i="64"/>
  <c r="DJ1424" i="64"/>
  <c r="DJ1439" i="64" s="1"/>
  <c r="CT1316" i="64"/>
  <c r="CT1329" i="64" s="1"/>
  <c r="CT1315" i="64"/>
  <c r="DJ1311" i="64"/>
  <c r="DJ1324" i="64" s="1"/>
  <c r="DJ1522" i="64"/>
  <c r="DJ1535" i="64" s="1"/>
  <c r="DJ2246" i="64"/>
  <c r="DJ2260" i="64" s="1"/>
  <c r="DJ1271" i="64"/>
  <c r="DJ1306" i="64" s="1"/>
  <c r="DB1270" i="64"/>
  <c r="DB1645" i="64"/>
  <c r="DB1668" i="64" s="1"/>
  <c r="DB1644" i="64"/>
  <c r="CT1640" i="64"/>
  <c r="CT1663" i="64" s="1"/>
  <c r="CT1609" i="64"/>
  <c r="CT1636" i="64" s="1"/>
  <c r="CT1608" i="64"/>
  <c r="DJ1154" i="64"/>
  <c r="DB1120" i="64"/>
  <c r="DB1147" i="64" s="1"/>
  <c r="DJ1115" i="64"/>
  <c r="DJ1142" i="64" s="1"/>
  <c r="DJ1084" i="64"/>
  <c r="DB1709" i="64"/>
  <c r="DB1734" i="64" s="1"/>
  <c r="DJ1704" i="64"/>
  <c r="DJ1729" i="64" s="1"/>
  <c r="DJ1742" i="64"/>
  <c r="CT1061" i="64"/>
  <c r="DB1056" i="64"/>
  <c r="DB1071" i="64" s="1"/>
  <c r="CT988" i="64"/>
  <c r="DB941" i="64"/>
  <c r="DB956" i="64" s="1"/>
  <c r="DB936" i="64"/>
  <c r="DB951" i="64" s="1"/>
  <c r="CT917" i="64"/>
  <c r="CT932" i="64" s="1"/>
  <c r="CT912" i="64"/>
  <c r="CT927" i="64" s="1"/>
  <c r="CT822" i="64"/>
  <c r="CT838" i="64" s="1"/>
  <c r="DB521" i="64"/>
  <c r="DB534" i="64" s="1"/>
  <c r="DJ497" i="64"/>
  <c r="DB473" i="64"/>
  <c r="CT421" i="64"/>
  <c r="DJ388" i="64"/>
  <c r="DJ339" i="64"/>
  <c r="DJ349" i="64" s="1"/>
  <c r="CT338" i="64"/>
  <c r="DB316" i="64"/>
  <c r="CT315" i="64"/>
  <c r="DB2168" i="64"/>
  <c r="DB2148" i="64"/>
  <c r="DJ2147" i="64"/>
  <c r="CT2143" i="64"/>
  <c r="CT2122" i="64"/>
  <c r="CT2121" i="64"/>
  <c r="DB1447" i="64"/>
  <c r="DB1443" i="64"/>
  <c r="DB1458" i="64" s="1"/>
  <c r="DJ1393" i="64"/>
  <c r="CT1388" i="64"/>
  <c r="CT1410" i="64" s="1"/>
  <c r="DJ1315" i="64"/>
  <c r="DB1522" i="64"/>
  <c r="DB1535" i="64" s="1"/>
  <c r="DB1521" i="64"/>
  <c r="DB2246" i="64"/>
  <c r="DB2260" i="64" s="1"/>
  <c r="DB1271" i="64"/>
  <c r="DB1306" i="64" s="1"/>
  <c r="DJ1226" i="64"/>
  <c r="DB1676" i="64"/>
  <c r="CT1645" i="64"/>
  <c r="CT1668" i="64" s="1"/>
  <c r="CT1644" i="64"/>
  <c r="DJ1186" i="64"/>
  <c r="DJ1213" i="64" s="1"/>
  <c r="DJ1155" i="64"/>
  <c r="DJ1182" i="64" s="1"/>
  <c r="DB1154" i="64"/>
  <c r="CT1150" i="64"/>
  <c r="CT1177" i="64" s="1"/>
  <c r="CT1120" i="64"/>
  <c r="CT1147" i="64" s="1"/>
  <c r="CT1119" i="64"/>
  <c r="DJ1085" i="64"/>
  <c r="DJ1112" i="64" s="1"/>
  <c r="DB1084" i="64"/>
  <c r="CT1080" i="64"/>
  <c r="CT1107" i="64" s="1"/>
  <c r="CT1709" i="64"/>
  <c r="CT1734" i="64" s="1"/>
  <c r="DB1704" i="64"/>
  <c r="DB1729" i="64" s="1"/>
  <c r="DB1742" i="64"/>
  <c r="CT1738" i="64"/>
  <c r="CT1763" i="64" s="1"/>
  <c r="DJ1060" i="64"/>
  <c r="CT1056" i="64"/>
  <c r="CT1071" i="64" s="1"/>
  <c r="DJ964" i="64"/>
  <c r="DJ979" i="64" s="1"/>
  <c r="CT941" i="64"/>
  <c r="CT956" i="64" s="1"/>
  <c r="CT936" i="64"/>
  <c r="CT951" i="64" s="1"/>
  <c r="DJ821" i="64"/>
  <c r="DJ798" i="64"/>
  <c r="DJ793" i="64"/>
  <c r="DJ808" i="64" s="1"/>
  <c r="CT521" i="64"/>
  <c r="CT534" i="64" s="1"/>
  <c r="DB497" i="64"/>
  <c r="CT473" i="64"/>
  <c r="DJ420" i="64"/>
  <c r="DB388" i="64"/>
  <c r="DB339" i="64"/>
  <c r="DB349" i="64" s="1"/>
  <c r="CT316" i="64"/>
  <c r="DB2198" i="64"/>
  <c r="DB2194" i="64"/>
  <c r="CT2172" i="64"/>
  <c r="DJ2143" i="64"/>
  <c r="CT1448" i="64"/>
  <c r="DB1424" i="64"/>
  <c r="DB1439" i="64" s="1"/>
  <c r="DJ1388" i="64"/>
  <c r="DJ1410" i="64" s="1"/>
  <c r="DJ1369" i="64"/>
  <c r="DJ1365" i="64"/>
  <c r="DJ1379" i="64" s="1"/>
  <c r="DJ1337" i="64"/>
  <c r="DJ1333" i="64"/>
  <c r="DJ1356" i="64" s="1"/>
  <c r="DB1311" i="64"/>
  <c r="DB1324" i="64" s="1"/>
  <c r="DJ2250" i="64"/>
  <c r="CT1270" i="64"/>
  <c r="DJ1266" i="64"/>
  <c r="DJ1227" i="64"/>
  <c r="DJ1262" i="64" s="1"/>
  <c r="DB1677" i="64"/>
  <c r="DB1700" i="64" s="1"/>
  <c r="DJ1640" i="64"/>
  <c r="DJ1663" i="64" s="1"/>
  <c r="DJ1608" i="64"/>
  <c r="CT1604" i="64"/>
  <c r="CT1631" i="64" s="1"/>
  <c r="CT1191" i="64"/>
  <c r="CT1218" i="64" s="1"/>
  <c r="CT1190" i="64"/>
  <c r="DB1115" i="64"/>
  <c r="DB1142" i="64" s="1"/>
  <c r="DB1743" i="64"/>
  <c r="DB1768" i="64" s="1"/>
  <c r="DJ988" i="64"/>
  <c r="DJ965" i="64"/>
  <c r="DJ912" i="64"/>
  <c r="DJ927" i="64" s="1"/>
  <c r="DJ817" i="64"/>
  <c r="DJ833" i="64" s="1"/>
  <c r="DJ2162" i="64" s="1"/>
  <c r="DB522" i="64"/>
  <c r="DB535" i="64" s="1"/>
  <c r="DB498" i="64"/>
  <c r="CT493" i="64"/>
  <c r="DJ449" i="64"/>
  <c r="DB448" i="64"/>
  <c r="DJ416" i="64"/>
  <c r="DJ436" i="64" s="1"/>
  <c r="DB389" i="64"/>
  <c r="CT388" i="64"/>
  <c r="CT2199" i="64"/>
  <c r="DJ2173" i="64"/>
  <c r="DJ2172" i="64"/>
  <c r="DJ2121" i="64"/>
  <c r="CT2117" i="64"/>
  <c r="DB1423" i="64"/>
  <c r="DB1419" i="64"/>
  <c r="DB1434" i="64" s="1"/>
  <c r="DB1393" i="64"/>
  <c r="DB1392" i="64"/>
  <c r="DJ1338" i="64"/>
  <c r="DJ1316" i="64"/>
  <c r="DJ1329" i="64" s="1"/>
  <c r="CT1521" i="64"/>
  <c r="DJ1517" i="64"/>
  <c r="DJ1530" i="64" s="1"/>
  <c r="CT1271" i="64"/>
  <c r="CT1306" i="64" s="1"/>
  <c r="DB1226" i="64"/>
  <c r="CT1222" i="64"/>
  <c r="CT1257" i="64" s="1"/>
  <c r="CT1676" i="64"/>
  <c r="DJ1644" i="64"/>
  <c r="DJ1609" i="64"/>
  <c r="DJ1636" i="64" s="1"/>
  <c r="DB1186" i="64"/>
  <c r="DB1213" i="64" s="1"/>
  <c r="DB1155" i="64"/>
  <c r="DB1182" i="64" s="1"/>
  <c r="DB1085" i="64"/>
  <c r="DB1112" i="64" s="1"/>
  <c r="DJ1080" i="64"/>
  <c r="DJ1107" i="64" s="1"/>
  <c r="DJ1708" i="64"/>
  <c r="CT1742" i="64"/>
  <c r="DJ1061" i="64"/>
  <c r="DJ984" i="64"/>
  <c r="DJ997" i="64" s="1"/>
  <c r="DB964" i="64"/>
  <c r="DB979" i="64" s="1"/>
  <c r="DJ960" i="64"/>
  <c r="DJ975" i="64" s="1"/>
  <c r="DJ940" i="64"/>
  <c r="DJ955" i="64" s="1"/>
  <c r="DJ917" i="64"/>
  <c r="DJ932" i="64" s="1"/>
  <c r="DJ822" i="64"/>
  <c r="DJ838" i="64" s="1"/>
  <c r="DB821" i="64"/>
  <c r="DB798" i="64"/>
  <c r="DB797" i="64"/>
  <c r="DB793" i="64"/>
  <c r="DB808" i="64" s="1"/>
  <c r="CT497" i="64"/>
  <c r="DJ472" i="64"/>
  <c r="CT448" i="64"/>
  <c r="DJ421" i="64"/>
  <c r="CT339" i="64"/>
  <c r="CT349" i="64" s="1"/>
  <c r="DJ315" i="64"/>
  <c r="CT2168" i="64"/>
  <c r="DB2147" i="64"/>
  <c r="DJ2117" i="64"/>
  <c r="CT1447" i="64"/>
  <c r="CT1443" i="64"/>
  <c r="CT1458" i="64" s="1"/>
  <c r="DJ1370" i="64"/>
  <c r="DJ1384" i="64" s="1"/>
  <c r="DB1315" i="64"/>
  <c r="CT1522" i="64"/>
  <c r="CT1535" i="64" s="1"/>
  <c r="DJ2251" i="64"/>
  <c r="DJ2265" i="64" s="1"/>
  <c r="CT2246" i="64"/>
  <c r="CT2260" i="64" s="1"/>
  <c r="DB1266" i="64"/>
  <c r="DB1227" i="64"/>
  <c r="DB1262" i="64" s="1"/>
  <c r="CT1677" i="64"/>
  <c r="CT1700" i="64" s="1"/>
  <c r="DJ1672" i="64"/>
  <c r="DJ1695" i="64" s="1"/>
  <c r="CT1154" i="64"/>
  <c r="DJ1150" i="64"/>
  <c r="DJ1177" i="64" s="1"/>
  <c r="DJ1119" i="64"/>
  <c r="CT1115" i="64"/>
  <c r="CT1142" i="64" s="1"/>
  <c r="CT1084" i="64"/>
  <c r="CT1704" i="64"/>
  <c r="CT1729" i="64" s="1"/>
  <c r="DJ1738" i="64"/>
  <c r="DJ1763" i="64" s="1"/>
  <c r="DB1060" i="64"/>
  <c r="DJ989" i="64"/>
  <c r="DJ1002" i="64" s="1"/>
  <c r="DB988" i="64"/>
  <c r="DB965" i="64"/>
  <c r="DB912" i="64"/>
  <c r="DB927" i="64" s="1"/>
  <c r="DB817" i="64"/>
  <c r="DB833" i="64" s="1"/>
  <c r="DB2162" i="64" s="1"/>
  <c r="CT522" i="64"/>
  <c r="CT535" i="64" s="1"/>
  <c r="DB472" i="64"/>
  <c r="DB449" i="64"/>
  <c r="DB420" i="64"/>
  <c r="DB416" i="64"/>
  <c r="DB436" i="64" s="1"/>
  <c r="DJ2199" i="64"/>
  <c r="DB2143" i="64"/>
  <c r="DJ2122" i="64"/>
  <c r="DJ1448" i="64"/>
  <c r="DJ1447" i="64"/>
  <c r="CT1424" i="64"/>
  <c r="CT1439" i="64" s="1"/>
  <c r="DB1388" i="64"/>
  <c r="DB1410" i="64" s="1"/>
  <c r="DB1369" i="64"/>
  <c r="DB1365" i="64"/>
  <c r="DB1379" i="64" s="1"/>
  <c r="DB1338" i="64"/>
  <c r="DB1337" i="64"/>
  <c r="DB1333" i="64"/>
  <c r="DB1356" i="64" s="1"/>
  <c r="DB1316" i="64"/>
  <c r="DB1329" i="64" s="1"/>
  <c r="CT1311" i="64"/>
  <c r="CT1324" i="64" s="1"/>
  <c r="DB1517" i="64"/>
  <c r="DB1530" i="64" s="1"/>
  <c r="DJ1270" i="64"/>
  <c r="DJ1645" i="64"/>
  <c r="DJ1668" i="64" s="1"/>
  <c r="DB1640" i="64"/>
  <c r="DB1663" i="64" s="1"/>
  <c r="DB1609" i="64"/>
  <c r="DB1636" i="64" s="1"/>
  <c r="DB1608" i="64"/>
  <c r="DJ1190" i="64"/>
  <c r="CT1186" i="64"/>
  <c r="CT1213" i="64" s="1"/>
  <c r="CT1155" i="64"/>
  <c r="CT1182" i="64" s="1"/>
  <c r="DJ1120" i="64"/>
  <c r="DJ1147" i="64" s="1"/>
  <c r="CT1085" i="64"/>
  <c r="CT1112" i="64" s="1"/>
  <c r="DB1080" i="64"/>
  <c r="DB1107" i="64" s="1"/>
  <c r="DJ1709" i="64"/>
  <c r="DJ1734" i="64" s="1"/>
  <c r="CT1743" i="64"/>
  <c r="CT1768" i="64" s="1"/>
  <c r="DB1061" i="64"/>
  <c r="DJ1056" i="64"/>
  <c r="DJ1071" i="64" s="1"/>
  <c r="DJ941" i="64"/>
  <c r="DJ956" i="64" s="1"/>
  <c r="DJ936" i="64"/>
  <c r="DJ951" i="64" s="1"/>
  <c r="DB917" i="64"/>
  <c r="DB932" i="64" s="1"/>
  <c r="DB822" i="64"/>
  <c r="DB838" i="64" s="1"/>
  <c r="CT821" i="64"/>
  <c r="CT797" i="64"/>
  <c r="CT793" i="64"/>
  <c r="CT808" i="64" s="1"/>
  <c r="CT498" i="64"/>
  <c r="DJ473" i="64"/>
  <c r="CT472" i="64"/>
  <c r="DB421" i="64"/>
  <c r="CT389" i="64"/>
  <c r="DJ338" i="64"/>
  <c r="DJ316" i="64"/>
  <c r="DG2194" i="64"/>
  <c r="DG2168" i="64"/>
  <c r="CQ2168" i="64"/>
  <c r="DE2143" i="64"/>
  <c r="CY2122" i="64"/>
  <c r="DG2121" i="64"/>
  <c r="CQ2121" i="64"/>
  <c r="CY2118" i="64"/>
  <c r="CY1424" i="64"/>
  <c r="CY1439" i="64" s="1"/>
  <c r="DG1423" i="64"/>
  <c r="CO1419" i="64"/>
  <c r="CO1434" i="64" s="1"/>
  <c r="CQ1393" i="64"/>
  <c r="CY1392" i="64"/>
  <c r="DG1369" i="64"/>
  <c r="CO1365" i="64"/>
  <c r="CO1379" i="64" s="1"/>
  <c r="CQ1338" i="64"/>
  <c r="CY1337" i="64"/>
  <c r="DG1334" i="64"/>
  <c r="DG1357" i="64" s="1"/>
  <c r="DG1315" i="64"/>
  <c r="CW2251" i="64"/>
  <c r="CW2265" i="64" s="1"/>
  <c r="CQ2247" i="64"/>
  <c r="CQ2261" i="64" s="1"/>
  <c r="CY1271" i="64"/>
  <c r="CY1306" i="64" s="1"/>
  <c r="CQ1267" i="64"/>
  <c r="CQ1302" i="64" s="1"/>
  <c r="DG1672" i="64"/>
  <c r="DG1695" i="64" s="1"/>
  <c r="CW1645" i="64"/>
  <c r="CW1668" i="64" s="1"/>
  <c r="DE1604" i="64"/>
  <c r="DE1631" i="64" s="1"/>
  <c r="CQ1190" i="64"/>
  <c r="DG1116" i="64"/>
  <c r="DG1143" i="64" s="1"/>
  <c r="CQ1708" i="64"/>
  <c r="DG1061" i="64"/>
  <c r="CY988" i="64"/>
  <c r="DG821" i="64"/>
  <c r="DE517" i="64"/>
  <c r="CY385" i="64"/>
  <c r="CO335" i="64"/>
  <c r="DG312" i="64"/>
  <c r="DG325" i="64" s="1"/>
  <c r="CY2195" i="64"/>
  <c r="DG2172" i="64"/>
  <c r="CQ2172" i="64"/>
  <c r="CY2169" i="64"/>
  <c r="DG2147" i="64"/>
  <c r="CQ2147" i="64"/>
  <c r="CQ2143" i="64"/>
  <c r="CQ1423" i="64"/>
  <c r="DG1389" i="64"/>
  <c r="DG1411" i="64" s="1"/>
  <c r="CY1370" i="64"/>
  <c r="CY1384" i="64" s="1"/>
  <c r="CQ1369" i="64"/>
  <c r="CY1316" i="64"/>
  <c r="CY1329" i="64" s="1"/>
  <c r="CQ1315" i="64"/>
  <c r="CQ1227" i="64"/>
  <c r="CQ1262" i="64" s="1"/>
  <c r="CQ1223" i="64"/>
  <c r="CQ1258" i="64" s="1"/>
  <c r="DG1677" i="64"/>
  <c r="DG1700" i="64" s="1"/>
  <c r="DG1676" i="64"/>
  <c r="DE1191" i="64"/>
  <c r="DE1218" i="64" s="1"/>
  <c r="DE1186" i="64"/>
  <c r="DE1213" i="64" s="1"/>
  <c r="CY1150" i="64"/>
  <c r="CY1177" i="64" s="1"/>
  <c r="CQ1081" i="64"/>
  <c r="CQ1108" i="64" s="1"/>
  <c r="CY1080" i="64"/>
  <c r="CY1107" i="64" s="1"/>
  <c r="DG1708" i="64"/>
  <c r="CY1057" i="64"/>
  <c r="CY1072" i="64" s="1"/>
  <c r="CY936" i="64"/>
  <c r="CY951" i="64" s="1"/>
  <c r="CQ818" i="64"/>
  <c r="CQ834" i="64" s="1"/>
  <c r="CY521" i="64"/>
  <c r="CY534" i="64" s="1"/>
  <c r="DG494" i="64"/>
  <c r="DG449" i="64"/>
  <c r="CW389" i="64"/>
  <c r="CQ385" i="64"/>
  <c r="CY2199" i="64"/>
  <c r="CQ2194" i="64"/>
  <c r="CY2173" i="64"/>
  <c r="CQ2144" i="64"/>
  <c r="CQ1444" i="64"/>
  <c r="CQ1459" i="64" s="1"/>
  <c r="CY1443" i="64"/>
  <c r="CY1458" i="64" s="1"/>
  <c r="CQ1420" i="64"/>
  <c r="CQ1435" i="64" s="1"/>
  <c r="CY1419" i="64"/>
  <c r="CY1434" i="64" s="1"/>
  <c r="DG1393" i="64"/>
  <c r="CW1392" i="64"/>
  <c r="CQ1366" i="64"/>
  <c r="CQ1380" i="64" s="1"/>
  <c r="CY1365" i="64"/>
  <c r="CY1379" i="64" s="1"/>
  <c r="DG1338" i="64"/>
  <c r="CW1337" i="64"/>
  <c r="DG1333" i="64"/>
  <c r="DG1356" i="64" s="1"/>
  <c r="CQ1333" i="64"/>
  <c r="CQ1356" i="64" s="1"/>
  <c r="CO1311" i="64"/>
  <c r="CO1324" i="64" s="1"/>
  <c r="CQ1521" i="64"/>
  <c r="CQ1222" i="64"/>
  <c r="CQ1257" i="64" s="1"/>
  <c r="CO1641" i="64"/>
  <c r="CO1664" i="64" s="1"/>
  <c r="CY1605" i="64"/>
  <c r="CY1632" i="64" s="1"/>
  <c r="DG1190" i="64"/>
  <c r="DG1742" i="64"/>
  <c r="CQ989" i="64"/>
  <c r="CQ1002" i="64" s="1"/>
  <c r="DE937" i="64"/>
  <c r="DE952" i="64" s="1"/>
  <c r="CY822" i="64"/>
  <c r="CY838" i="64" s="1"/>
  <c r="CW522" i="64"/>
  <c r="CW535" i="64" s="1"/>
  <c r="CY472" i="64"/>
  <c r="DE444" i="64"/>
  <c r="DE459" i="64" s="1"/>
  <c r="DG2198" i="64"/>
  <c r="CQ2198" i="64"/>
  <c r="DG2148" i="64"/>
  <c r="CQ2122" i="64"/>
  <c r="CQ2118" i="64"/>
  <c r="CY2117" i="64"/>
  <c r="DG1448" i="64"/>
  <c r="CQ1448" i="64"/>
  <c r="CY1447" i="64"/>
  <c r="DG1444" i="64"/>
  <c r="DG1459" i="64" s="1"/>
  <c r="DG1388" i="64"/>
  <c r="DG1410" i="64" s="1"/>
  <c r="CQ1388" i="64"/>
  <c r="CQ1410" i="64" s="1"/>
  <c r="CY1334" i="64"/>
  <c r="CY1357" i="64" s="1"/>
  <c r="CO1522" i="64"/>
  <c r="CO1535" i="64" s="1"/>
  <c r="CQ2250" i="64"/>
  <c r="CO1223" i="64"/>
  <c r="CO1258" i="64" s="1"/>
  <c r="CQ1644" i="64"/>
  <c r="CY1609" i="64"/>
  <c r="CY1636" i="64" s="1"/>
  <c r="CY1191" i="64"/>
  <c r="CY1218" i="64" s="1"/>
  <c r="CY1187" i="64"/>
  <c r="CY1214" i="64" s="1"/>
  <c r="CY1155" i="64"/>
  <c r="CY1182" i="64" s="1"/>
  <c r="CQ1151" i="64"/>
  <c r="CQ1178" i="64" s="1"/>
  <c r="CW1150" i="64"/>
  <c r="CW1177" i="64" s="1"/>
  <c r="CY1119" i="64"/>
  <c r="CW1085" i="64"/>
  <c r="CW1112" i="64" s="1"/>
  <c r="CY1709" i="64"/>
  <c r="CY1734" i="64" s="1"/>
  <c r="DE1708" i="64"/>
  <c r="CY1705" i="64"/>
  <c r="CY1730" i="64" s="1"/>
  <c r="CY1738" i="64"/>
  <c r="CY1763" i="64" s="1"/>
  <c r="CW1060" i="64"/>
  <c r="DG941" i="64"/>
  <c r="DG956" i="64" s="1"/>
  <c r="DG940" i="64"/>
  <c r="DG955" i="64" s="1"/>
  <c r="CY937" i="64"/>
  <c r="CY952" i="64" s="1"/>
  <c r="DG913" i="64"/>
  <c r="DG928" i="64" s="1"/>
  <c r="CQ794" i="64"/>
  <c r="CQ809" i="64" s="1"/>
  <c r="DE518" i="64"/>
  <c r="DE531" i="64" s="1"/>
  <c r="CY417" i="64"/>
  <c r="CY311" i="64"/>
  <c r="CQ2195" i="64"/>
  <c r="CO2194" i="64"/>
  <c r="CQ2169" i="64"/>
  <c r="CY2168" i="64"/>
  <c r="CQ2148" i="64"/>
  <c r="DG2144" i="64"/>
  <c r="CY2143" i="64"/>
  <c r="DG2122" i="64"/>
  <c r="CY2121" i="64"/>
  <c r="DG2118" i="64"/>
  <c r="DG1424" i="64"/>
  <c r="DG1439" i="64" s="1"/>
  <c r="CQ1424" i="64"/>
  <c r="CQ1439" i="64" s="1"/>
  <c r="CY1423" i="64"/>
  <c r="DG1420" i="64"/>
  <c r="DG1435" i="64" s="1"/>
  <c r="DG1392" i="64"/>
  <c r="CY1389" i="64"/>
  <c r="CY1411" i="64" s="1"/>
  <c r="CQ1370" i="64"/>
  <c r="CQ1384" i="64" s="1"/>
  <c r="CY1369" i="64"/>
  <c r="DG1366" i="64"/>
  <c r="DG1380" i="64" s="1"/>
  <c r="DG1337" i="64"/>
  <c r="CO1333" i="64"/>
  <c r="CO1356" i="64" s="1"/>
  <c r="CQ1316" i="64"/>
  <c r="CQ1329" i="64" s="1"/>
  <c r="CY1315" i="64"/>
  <c r="DG1312" i="64"/>
  <c r="DG1325" i="64" s="1"/>
  <c r="CO1222" i="64"/>
  <c r="CO1257" i="64" s="1"/>
  <c r="CY1673" i="64"/>
  <c r="CY1696" i="64" s="1"/>
  <c r="CW1672" i="64"/>
  <c r="CW1695" i="64" s="1"/>
  <c r="CQ1640" i="64"/>
  <c r="CQ1663" i="64" s="1"/>
  <c r="DG985" i="64"/>
  <c r="DG998" i="64" s="1"/>
  <c r="DE913" i="64"/>
  <c r="DE928" i="64" s="1"/>
  <c r="CW822" i="64"/>
  <c r="CW838" i="64" s="1"/>
  <c r="CQ448" i="64"/>
  <c r="CO2122" i="64"/>
  <c r="DE1448" i="64"/>
  <c r="DE1522" i="64"/>
  <c r="DE1535" i="64" s="1"/>
  <c r="CO1080" i="64"/>
  <c r="CO1107" i="64" s="1"/>
  <c r="DG2199" i="64"/>
  <c r="DG2195" i="64"/>
  <c r="DG2173" i="64"/>
  <c r="DG2143" i="64"/>
  <c r="CY1444" i="64"/>
  <c r="CY1459" i="64" s="1"/>
  <c r="DG1443" i="64"/>
  <c r="DG1458" i="64" s="1"/>
  <c r="CQ1443" i="64"/>
  <c r="CQ1458" i="64" s="1"/>
  <c r="CW1423" i="64"/>
  <c r="DG1419" i="64"/>
  <c r="DG1434" i="64" s="1"/>
  <c r="CQ1419" i="64"/>
  <c r="CQ1434" i="64" s="1"/>
  <c r="DG1370" i="64"/>
  <c r="DG1384" i="64" s="1"/>
  <c r="CW1369" i="64"/>
  <c r="DG1365" i="64"/>
  <c r="DG1379" i="64" s="1"/>
  <c r="CQ1365" i="64"/>
  <c r="CQ1379" i="64" s="1"/>
  <c r="CY1333" i="64"/>
  <c r="CY1356" i="64" s="1"/>
  <c r="DG1316" i="64"/>
  <c r="DG1329" i="64" s="1"/>
  <c r="CY1312" i="64"/>
  <c r="CY1325" i="64" s="1"/>
  <c r="CY2251" i="64"/>
  <c r="CY2265" i="64" s="1"/>
  <c r="CY1645" i="64"/>
  <c r="CY1668" i="64" s="1"/>
  <c r="DG1640" i="64"/>
  <c r="DG1663" i="64" s="1"/>
  <c r="DG1604" i="64"/>
  <c r="DG1631" i="64" s="1"/>
  <c r="DG1081" i="64"/>
  <c r="DG1108" i="64" s="1"/>
  <c r="CQ1704" i="64"/>
  <c r="CQ1729" i="64" s="1"/>
  <c r="DG522" i="64"/>
  <c r="DG535" i="64" s="1"/>
  <c r="BM416" i="64"/>
  <c r="BM436" i="64" s="1"/>
  <c r="Y311" i="64"/>
  <c r="BU473" i="64"/>
  <c r="AO316" i="64"/>
  <c r="BV472" i="64"/>
  <c r="AP315" i="64"/>
  <c r="BW1444" i="64"/>
  <c r="BW1459" i="64" s="1"/>
  <c r="AQ1444" i="64"/>
  <c r="AQ1459" i="64" s="1"/>
  <c r="AV384" i="64"/>
  <c r="BT389" i="64"/>
  <c r="X316" i="64"/>
  <c r="BE315" i="64"/>
  <c r="Y388" i="64"/>
  <c r="Z385" i="64"/>
  <c r="BS334" i="64"/>
  <c r="BC311" i="64"/>
  <c r="AM384" i="64"/>
  <c r="W1443" i="64"/>
  <c r="W1458"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7" i="64"/>
  <c r="AO833" i="64" s="1"/>
  <c r="CC316" i="64"/>
  <c r="AW316" i="64"/>
  <c r="CL338" i="64"/>
  <c r="AX315" i="64"/>
  <c r="CE469" i="64"/>
  <c r="AY794" i="64"/>
  <c r="AY809"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44" i="64"/>
  <c r="AI1459" i="64" s="1"/>
  <c r="BT384" i="64"/>
  <c r="AF384" i="64"/>
  <c r="AN316" i="64"/>
  <c r="U1419" i="64"/>
  <c r="U1434" i="64" s="1"/>
  <c r="CG449" i="64"/>
  <c r="BQ316" i="64"/>
  <c r="BI316" i="64"/>
  <c r="BA316" i="64"/>
  <c r="AS316" i="64"/>
  <c r="AK316" i="64"/>
  <c r="AC316" i="64"/>
  <c r="U449" i="64"/>
  <c r="CH388" i="64"/>
  <c r="V388" i="64"/>
  <c r="BS385" i="64"/>
  <c r="DI1271" i="64"/>
  <c r="DI1306" i="64" s="1"/>
  <c r="DA473" i="64"/>
  <c r="DA1120" i="64"/>
  <c r="DA1147" i="64" s="1"/>
  <c r="CS1120" i="64"/>
  <c r="CS1147" i="64" s="1"/>
  <c r="CS1609" i="64"/>
  <c r="CS1636" i="64" s="1"/>
  <c r="DI1444" i="64"/>
  <c r="DI1459" i="64" s="1"/>
  <c r="DA937" i="64"/>
  <c r="DA952" i="64" s="1"/>
  <c r="DA1641" i="64"/>
  <c r="DA1664" i="64" s="1"/>
  <c r="DA1518" i="64"/>
  <c r="DA1531" i="64" s="1"/>
  <c r="DA494" i="64"/>
  <c r="DA500" i="64" s="1"/>
  <c r="CS2118" i="64"/>
  <c r="CS1151" i="64"/>
  <c r="CS1178" i="64" s="1"/>
  <c r="CS445" i="64"/>
  <c r="DI817" i="64"/>
  <c r="DI833" i="64" s="1"/>
  <c r="DI2162" i="64" s="1"/>
  <c r="DI311" i="64"/>
  <c r="DA1443" i="64"/>
  <c r="DA1458" i="64" s="1"/>
  <c r="DA493" i="64"/>
  <c r="CS1266" i="64"/>
  <c r="CJ311" i="64"/>
  <c r="X311" i="64"/>
  <c r="BD822" i="64"/>
  <c r="BD838" i="64" s="1"/>
  <c r="CK388" i="64"/>
  <c r="AG315" i="64"/>
  <c r="BF385" i="64"/>
  <c r="BH960" i="64"/>
  <c r="BH975" i="64" s="1"/>
  <c r="AB1443" i="64"/>
  <c r="AB1458" i="64" s="1"/>
  <c r="BP316" i="64"/>
  <c r="BY315" i="64"/>
  <c r="AS821" i="64"/>
  <c r="AL445" i="64"/>
  <c r="DH965" i="64"/>
  <c r="CR498" i="64"/>
  <c r="DH1742" i="64"/>
  <c r="DH1521" i="64"/>
  <c r="DH497" i="64"/>
  <c r="DH964" i="64"/>
  <c r="DH979" i="64" s="1"/>
  <c r="DH1084" i="64"/>
  <c r="DH1154" i="64"/>
  <c r="DH1226" i="64"/>
  <c r="DH1270" i="64"/>
  <c r="DH472" i="64"/>
  <c r="DH988" i="64"/>
  <c r="DH1119" i="64"/>
  <c r="DH338" i="64"/>
  <c r="DH521" i="64"/>
  <c r="DH534" i="64" s="1"/>
  <c r="CZ338" i="64"/>
  <c r="CZ420" i="64"/>
  <c r="CZ1608" i="64"/>
  <c r="CZ448" i="64"/>
  <c r="CZ821" i="64"/>
  <c r="CZ940" i="64"/>
  <c r="CZ955" i="64" s="1"/>
  <c r="CZ1060" i="64"/>
  <c r="CZ1708" i="64"/>
  <c r="CZ1190" i="64"/>
  <c r="CZ1644" i="64"/>
  <c r="CZ1676" i="64"/>
  <c r="CZ797" i="64"/>
  <c r="CZ2250" i="64"/>
  <c r="CZ315" i="64"/>
  <c r="CZ388" i="64"/>
  <c r="CZ1742" i="64"/>
  <c r="CZ1521" i="64"/>
  <c r="CR1742" i="64"/>
  <c r="CR1521" i="64"/>
  <c r="CR315" i="64"/>
  <c r="CR388" i="64"/>
  <c r="CR497" i="64"/>
  <c r="CR964" i="64"/>
  <c r="CR979" i="64" s="1"/>
  <c r="CR1084" i="64"/>
  <c r="CR1154" i="64"/>
  <c r="CR1226" i="64"/>
  <c r="CR1270" i="64"/>
  <c r="CR988" i="64"/>
  <c r="CR1119" i="64"/>
  <c r="CR472" i="64"/>
  <c r="CR521" i="64"/>
  <c r="CR534" i="64" s="1"/>
  <c r="DH913" i="64"/>
  <c r="DH928" i="64" s="1"/>
  <c r="DH417" i="64"/>
  <c r="DH1057" i="64"/>
  <c r="DH1072" i="64" s="1"/>
  <c r="DH1605" i="64"/>
  <c r="DH1632" i="64" s="1"/>
  <c r="DH1673" i="64"/>
  <c r="DH1696" i="64" s="1"/>
  <c r="DH818" i="64"/>
  <c r="DH834" i="64" s="1"/>
  <c r="DH937" i="64"/>
  <c r="DH952" i="64" s="1"/>
  <c r="DH1705" i="64"/>
  <c r="DH1730" i="64" s="1"/>
  <c r="DH1187" i="64"/>
  <c r="DH1214" i="64" s="1"/>
  <c r="DH1641" i="64"/>
  <c r="DH1664" i="64" s="1"/>
  <c r="DH794" i="64"/>
  <c r="DH809" i="64" s="1"/>
  <c r="DH2247" i="64"/>
  <c r="DH2261" i="64" s="1"/>
  <c r="CZ417" i="64"/>
  <c r="CZ937" i="64"/>
  <c r="CZ952" i="64" s="1"/>
  <c r="CZ1705" i="64"/>
  <c r="CZ1730" i="64" s="1"/>
  <c r="CZ1187" i="64"/>
  <c r="CZ1214" i="64" s="1"/>
  <c r="CZ1312" i="64"/>
  <c r="CZ1325" i="64" s="1"/>
  <c r="CZ818" i="64"/>
  <c r="CZ834" i="64" s="1"/>
  <c r="CZ1223" i="64"/>
  <c r="CZ1258" i="64" s="1"/>
  <c r="CZ2247" i="64"/>
  <c r="CZ2261" i="64" s="1"/>
  <c r="CZ1518" i="64"/>
  <c r="CZ1531" i="64" s="1"/>
  <c r="CZ794" i="64"/>
  <c r="CZ809" i="64" s="1"/>
  <c r="CZ1739" i="64"/>
  <c r="CZ1764" i="64" s="1"/>
  <c r="CZ1807" i="64" s="1"/>
  <c r="CZ1267" i="64"/>
  <c r="CZ1302" i="64" s="1"/>
  <c r="CZ494" i="64"/>
  <c r="CZ500" i="64" s="1"/>
  <c r="CZ1081" i="64"/>
  <c r="CZ1108" i="64" s="1"/>
  <c r="CZ1151" i="64"/>
  <c r="CZ1178" i="64" s="1"/>
  <c r="CZ961" i="64"/>
  <c r="CZ976" i="64" s="1"/>
  <c r="CZ1116" i="64"/>
  <c r="CZ1143" i="64" s="1"/>
  <c r="CR794" i="64"/>
  <c r="CR809" i="64" s="1"/>
  <c r="CR1081" i="64"/>
  <c r="CR1108" i="64" s="1"/>
  <c r="CR494" i="64"/>
  <c r="CR500" i="64" s="1"/>
  <c r="CR961" i="64"/>
  <c r="CR976" i="64" s="1"/>
  <c r="CR1116" i="64"/>
  <c r="CR1143" i="64" s="1"/>
  <c r="CR913" i="64"/>
  <c r="CR928" i="64" s="1"/>
  <c r="CR985" i="64"/>
  <c r="CR998" i="64" s="1"/>
  <c r="CR1605" i="64"/>
  <c r="CR1632" i="64" s="1"/>
  <c r="CR1641" i="64"/>
  <c r="CR1664" i="64" s="1"/>
  <c r="CR1673" i="64"/>
  <c r="CR1696" i="64" s="1"/>
  <c r="DH912" i="64"/>
  <c r="DH927" i="64" s="1"/>
  <c r="DH1056" i="64"/>
  <c r="DH1071" i="64" s="1"/>
  <c r="DH1604" i="64"/>
  <c r="DH1631" i="64" s="1"/>
  <c r="DH1672" i="64"/>
  <c r="DH1695" i="64" s="1"/>
  <c r="DH1704" i="64"/>
  <c r="DH1729" i="64" s="1"/>
  <c r="DH1186" i="64"/>
  <c r="DH1213" i="64" s="1"/>
  <c r="DH1222" i="64"/>
  <c r="DH1257" i="64" s="1"/>
  <c r="DH1517" i="64"/>
  <c r="DH1530" i="64" s="1"/>
  <c r="DH311" i="64"/>
  <c r="DH2246" i="64"/>
  <c r="DH2260" i="64" s="1"/>
  <c r="DH416" i="64"/>
  <c r="DH436" i="64" s="1"/>
  <c r="DH817" i="64"/>
  <c r="DH833" i="64" s="1"/>
  <c r="DH2162" i="64" s="1"/>
  <c r="DH936" i="64"/>
  <c r="DH951" i="64" s="1"/>
  <c r="DH1738" i="64"/>
  <c r="DH1763" i="64" s="1"/>
  <c r="DH1080" i="64"/>
  <c r="DH1107" i="64" s="1"/>
  <c r="DH1150" i="64"/>
  <c r="DH1177" i="64" s="1"/>
  <c r="DH1266" i="64"/>
  <c r="DH384" i="64"/>
  <c r="DH793" i="64"/>
  <c r="DH808" i="64" s="1"/>
  <c r="CZ311" i="64"/>
  <c r="CZ817" i="64"/>
  <c r="CZ833" i="64" s="1"/>
  <c r="CZ2162" i="64" s="1"/>
  <c r="CZ936" i="64"/>
  <c r="CZ951" i="64" s="1"/>
  <c r="CZ493" i="64"/>
  <c r="CZ793" i="64"/>
  <c r="CZ808" i="64" s="1"/>
  <c r="CZ1115" i="64"/>
  <c r="CZ1142" i="64" s="1"/>
  <c r="CZ384" i="64"/>
  <c r="CZ517" i="64"/>
  <c r="CZ1640" i="64"/>
  <c r="CZ1663" i="64" s="1"/>
  <c r="CZ960" i="64"/>
  <c r="CZ975" i="64" s="1"/>
  <c r="CZ1604" i="64"/>
  <c r="CZ1631" i="64" s="1"/>
  <c r="CZ444" i="64"/>
  <c r="CZ459" i="64" s="1"/>
  <c r="CZ984" i="64"/>
  <c r="CZ997" i="64" s="1"/>
  <c r="CZ1056" i="64"/>
  <c r="CZ1071" i="64" s="1"/>
  <c r="CZ1186" i="64"/>
  <c r="CZ1213" i="64" s="1"/>
  <c r="CZ1672" i="64"/>
  <c r="CZ1695" i="64" s="1"/>
  <c r="CZ1222" i="64"/>
  <c r="CZ1257" i="64" s="1"/>
  <c r="CR384" i="64"/>
  <c r="CR517" i="64"/>
  <c r="CR1704" i="64"/>
  <c r="CR1729" i="64" s="1"/>
  <c r="CR1186" i="64"/>
  <c r="CR1213" i="64" s="1"/>
  <c r="CR1222" i="64"/>
  <c r="CR1257" i="64" s="1"/>
  <c r="CR444" i="64"/>
  <c r="CR459" i="64" s="1"/>
  <c r="CR912" i="64"/>
  <c r="CR927" i="64" s="1"/>
  <c r="CR984" i="64"/>
  <c r="CR997" i="64" s="1"/>
  <c r="CR1056" i="64"/>
  <c r="CR1071" i="64" s="1"/>
  <c r="CR1517" i="64"/>
  <c r="CR1530" i="64" s="1"/>
  <c r="CR1311" i="64"/>
  <c r="CR1324" i="64" s="1"/>
  <c r="CR1080" i="64"/>
  <c r="CR1107" i="64" s="1"/>
  <c r="CR1150" i="64"/>
  <c r="CR1177" i="64" s="1"/>
  <c r="CR1266" i="64"/>
  <c r="CR2246" i="64"/>
  <c r="CR2260" i="64" s="1"/>
  <c r="CR334" i="64"/>
  <c r="CR468" i="64"/>
  <c r="CR1738" i="64"/>
  <c r="CR1763" i="64" s="1"/>
  <c r="CR416" i="64"/>
  <c r="CR436" i="64" s="1"/>
  <c r="CR936" i="64"/>
  <c r="CR951" i="64" s="1"/>
  <c r="BE384" i="64"/>
  <c r="CK316" i="64"/>
  <c r="BE389" i="64"/>
  <c r="CD315" i="64"/>
  <c r="AH315" i="64"/>
  <c r="BG469" i="64"/>
  <c r="S469" i="64"/>
  <c r="CB311" i="64"/>
  <c r="AN493" i="64"/>
  <c r="BL316" i="64"/>
  <c r="AF316" i="64"/>
  <c r="BM388" i="64"/>
  <c r="CL385" i="64"/>
  <c r="AP312" i="64"/>
  <c r="BP1443" i="64"/>
  <c r="BP1458" i="64" s="1"/>
  <c r="AZ1443" i="64"/>
  <c r="AZ1458" i="64" s="1"/>
  <c r="CF316" i="64"/>
  <c r="BH316" i="64"/>
  <c r="AR316" i="64"/>
  <c r="T316" i="64"/>
  <c r="AK448" i="64"/>
  <c r="CE1443" i="64"/>
  <c r="CE1458" i="64" s="1"/>
  <c r="BW468" i="64"/>
  <c r="BO468" i="64"/>
  <c r="BG793" i="64"/>
  <c r="BG808" i="64" s="1"/>
  <c r="AY334" i="64"/>
  <c r="AQ517" i="64"/>
  <c r="AI334" i="64"/>
  <c r="AA334" i="64"/>
  <c r="S1443" i="64"/>
  <c r="S1458" i="64" s="1"/>
  <c r="CE1448" i="64"/>
  <c r="BW1424" i="64"/>
  <c r="BW1439" i="64" s="1"/>
  <c r="BO316" i="64"/>
  <c r="BG316" i="64"/>
  <c r="AY473" i="64"/>
  <c r="AI316" i="64"/>
  <c r="AA316" i="64"/>
  <c r="S1448" i="64"/>
  <c r="CF338" i="64"/>
  <c r="BP315" i="64"/>
  <c r="AZ315" i="64"/>
  <c r="AR315" i="64"/>
  <c r="AB315" i="64"/>
  <c r="T315" i="64"/>
  <c r="BY1420" i="64"/>
  <c r="BY1435" i="64" s="1"/>
  <c r="BQ494" i="64"/>
  <c r="BQ509" i="64" s="1"/>
  <c r="AC494" i="64"/>
  <c r="AC509" i="64" s="1"/>
  <c r="DG316" i="64"/>
  <c r="DG822" i="64"/>
  <c r="DG838" i="64" s="1"/>
  <c r="DG917" i="64"/>
  <c r="DG932" i="64" s="1"/>
  <c r="DG1709" i="64"/>
  <c r="DG1734" i="64" s="1"/>
  <c r="DG1609" i="64"/>
  <c r="DG1636" i="64" s="1"/>
  <c r="DG1645" i="64"/>
  <c r="DG1668" i="64" s="1"/>
  <c r="DG389" i="64"/>
  <c r="DG798" i="64"/>
  <c r="DG1743" i="64"/>
  <c r="DG1768" i="64" s="1"/>
  <c r="DG1191" i="64"/>
  <c r="DG1218" i="64" s="1"/>
  <c r="DG2251" i="64"/>
  <c r="DG2265" i="64" s="1"/>
  <c r="DG498" i="64"/>
  <c r="DG1155" i="64"/>
  <c r="DG1182" i="64" s="1"/>
  <c r="DG1271" i="64"/>
  <c r="DG1306" i="64" s="1"/>
  <c r="DG473" i="64"/>
  <c r="DG965" i="64"/>
  <c r="DG989" i="64"/>
  <c r="DG1002" i="64" s="1"/>
  <c r="DG1085" i="64"/>
  <c r="DG1112" i="64" s="1"/>
  <c r="DG1227" i="64"/>
  <c r="DG1262" i="64" s="1"/>
  <c r="DG1522" i="64"/>
  <c r="DG1535" i="64" s="1"/>
  <c r="DG339" i="64"/>
  <c r="DG349" i="64" s="1"/>
  <c r="DG1120" i="64"/>
  <c r="DG1147" i="64" s="1"/>
  <c r="CY473" i="64"/>
  <c r="CY965" i="64"/>
  <c r="CY989" i="64"/>
  <c r="CY1002" i="64" s="1"/>
  <c r="CY1085" i="64"/>
  <c r="CY1112" i="64" s="1"/>
  <c r="CY1120" i="64"/>
  <c r="CY1147" i="64" s="1"/>
  <c r="CY1227" i="64"/>
  <c r="CY1262" i="64" s="1"/>
  <c r="CY339" i="64"/>
  <c r="CY349" i="64" s="1"/>
  <c r="CY522" i="64"/>
  <c r="CY535" i="64" s="1"/>
  <c r="CY421" i="64"/>
  <c r="CY449" i="64"/>
  <c r="CY941" i="64"/>
  <c r="CY956" i="64" s="1"/>
  <c r="CY1061" i="64"/>
  <c r="CY1677" i="64"/>
  <c r="CY1700" i="64" s="1"/>
  <c r="CQ421" i="64"/>
  <c r="CQ449" i="64"/>
  <c r="CQ822" i="64"/>
  <c r="CQ838" i="64" s="1"/>
  <c r="CQ941" i="64"/>
  <c r="CQ956" i="64" s="1"/>
  <c r="CQ1061" i="64"/>
  <c r="CQ1609" i="64"/>
  <c r="CQ1636" i="64" s="1"/>
  <c r="CQ1645" i="64"/>
  <c r="CQ1668" i="64" s="1"/>
  <c r="CQ1677" i="64"/>
  <c r="CQ1700" i="64" s="1"/>
  <c r="CQ316" i="64"/>
  <c r="CQ389" i="64"/>
  <c r="CQ798" i="64"/>
  <c r="CQ917" i="64"/>
  <c r="CQ932" i="64" s="1"/>
  <c r="CQ1709" i="64"/>
  <c r="CQ1734" i="64" s="1"/>
  <c r="CQ1191" i="64"/>
  <c r="CQ1218" i="64" s="1"/>
  <c r="CQ2251" i="64"/>
  <c r="CQ2265" i="64" s="1"/>
  <c r="CQ1743" i="64"/>
  <c r="CQ1768" i="64" s="1"/>
  <c r="CQ498" i="64"/>
  <c r="CQ965" i="64"/>
  <c r="CQ1085" i="64"/>
  <c r="CQ1112" i="64" s="1"/>
  <c r="CQ1155" i="64"/>
  <c r="CQ1182" i="64" s="1"/>
  <c r="CQ1271" i="64"/>
  <c r="CQ1306" i="64" s="1"/>
  <c r="CQ1522" i="64"/>
  <c r="CQ1535" i="64" s="1"/>
  <c r="DG497" i="64"/>
  <c r="DG964" i="64"/>
  <c r="DG979" i="64" s="1"/>
  <c r="DG1084" i="64"/>
  <c r="DG1154" i="64"/>
  <c r="DG1226" i="64"/>
  <c r="DG1270" i="64"/>
  <c r="DG472" i="64"/>
  <c r="DG988" i="64"/>
  <c r="DG1119" i="64"/>
  <c r="DG338" i="64"/>
  <c r="DG521" i="64"/>
  <c r="DG534" i="64" s="1"/>
  <c r="DG420" i="64"/>
  <c r="DG448" i="64"/>
  <c r="DG1608" i="64"/>
  <c r="CY420" i="64"/>
  <c r="CY1608" i="64"/>
  <c r="CY448" i="64"/>
  <c r="CY821" i="64"/>
  <c r="CY940" i="64"/>
  <c r="CY955" i="64" s="1"/>
  <c r="CY1060" i="64"/>
  <c r="CY1708" i="64"/>
  <c r="CY1190" i="64"/>
  <c r="CY1644" i="64"/>
  <c r="CY1676" i="64"/>
  <c r="CY797" i="64"/>
  <c r="CY2250" i="64"/>
  <c r="CY315" i="64"/>
  <c r="CY388" i="64"/>
  <c r="CY1742" i="64"/>
  <c r="CY1521" i="64"/>
  <c r="CY497" i="64"/>
  <c r="CY964" i="64"/>
  <c r="CY979" i="64" s="1"/>
  <c r="CY1084" i="64"/>
  <c r="CY1154" i="64"/>
  <c r="CY1226" i="64"/>
  <c r="CY1270" i="64"/>
  <c r="CQ315" i="64"/>
  <c r="CQ388" i="64"/>
  <c r="CQ497" i="64"/>
  <c r="CQ964" i="64"/>
  <c r="CQ979" i="64" s="1"/>
  <c r="CQ1084" i="64"/>
  <c r="CQ1154" i="64"/>
  <c r="CQ1226" i="64"/>
  <c r="CQ1270" i="64"/>
  <c r="CQ988" i="64"/>
  <c r="CQ1119" i="64"/>
  <c r="CQ472" i="64"/>
  <c r="CQ521" i="64"/>
  <c r="CQ534" i="64" s="1"/>
  <c r="CQ338" i="64"/>
  <c r="CQ420" i="64"/>
  <c r="CQ1060" i="64"/>
  <c r="CQ1608" i="64"/>
  <c r="DG417" i="64"/>
  <c r="DG1057" i="64"/>
  <c r="DG1072" i="64" s="1"/>
  <c r="DG1605" i="64"/>
  <c r="DG1632" i="64" s="1"/>
  <c r="DG1673" i="64"/>
  <c r="DG1696" i="64" s="1"/>
  <c r="DG469" i="64"/>
  <c r="DG518" i="64"/>
  <c r="DG531" i="64" s="1"/>
  <c r="DG818" i="64"/>
  <c r="DG834" i="64" s="1"/>
  <c r="DG937" i="64"/>
  <c r="DG952" i="64" s="1"/>
  <c r="DG1705" i="64"/>
  <c r="DG1730" i="64" s="1"/>
  <c r="DG1187" i="64"/>
  <c r="DG1214" i="64" s="1"/>
  <c r="DG1641" i="64"/>
  <c r="DG1664" i="64" s="1"/>
  <c r="DG335" i="64"/>
  <c r="DG794" i="64"/>
  <c r="DG809" i="64" s="1"/>
  <c r="DG2247" i="64"/>
  <c r="DG2261" i="64" s="1"/>
  <c r="DG1739" i="64"/>
  <c r="DG1764" i="64" s="1"/>
  <c r="DG1807" i="64" s="1"/>
  <c r="DG1223" i="64"/>
  <c r="DG1258" i="64" s="1"/>
  <c r="DG1267" i="64"/>
  <c r="DG1302" i="64" s="1"/>
  <c r="DG1518" i="64"/>
  <c r="DG1531" i="64" s="1"/>
  <c r="CY518" i="64"/>
  <c r="CY531" i="64" s="1"/>
  <c r="CY818" i="64"/>
  <c r="CY834" i="64" s="1"/>
  <c r="CY1223" i="64"/>
  <c r="CY1258" i="64" s="1"/>
  <c r="CY2247" i="64"/>
  <c r="CY2261" i="64" s="1"/>
  <c r="CY1518" i="64"/>
  <c r="CY1531" i="64" s="1"/>
  <c r="CY469" i="64"/>
  <c r="CY794" i="64"/>
  <c r="CY809" i="64" s="1"/>
  <c r="CY1739" i="64"/>
  <c r="CY1764" i="64" s="1"/>
  <c r="CY1807" i="64" s="1"/>
  <c r="CY1267" i="64"/>
  <c r="CY1302" i="64" s="1"/>
  <c r="CY335" i="64"/>
  <c r="CY445" i="64"/>
  <c r="CY494" i="64"/>
  <c r="CY500" i="64" s="1"/>
  <c r="CY1081" i="64"/>
  <c r="CY1108" i="64" s="1"/>
  <c r="CY1151" i="64"/>
  <c r="CY1178" i="64" s="1"/>
  <c r="CY961" i="64"/>
  <c r="CY976" i="64" s="1"/>
  <c r="CY1116" i="64"/>
  <c r="CY1143" i="64" s="1"/>
  <c r="CY913" i="64"/>
  <c r="CY928" i="64" s="1"/>
  <c r="CY985" i="64"/>
  <c r="CY998" i="64" s="1"/>
  <c r="CQ445" i="64"/>
  <c r="CQ469" i="64"/>
  <c r="CQ494" i="64"/>
  <c r="CQ961" i="64"/>
  <c r="CQ976" i="64" s="1"/>
  <c r="CQ1116" i="64"/>
  <c r="CQ1143" i="64" s="1"/>
  <c r="CQ335" i="64"/>
  <c r="CQ913" i="64"/>
  <c r="CQ928" i="64" s="1"/>
  <c r="CQ985" i="64"/>
  <c r="CQ998" i="64" s="1"/>
  <c r="CQ1605" i="64"/>
  <c r="CQ1632" i="64" s="1"/>
  <c r="CQ1641" i="64"/>
  <c r="CQ1664" i="64" s="1"/>
  <c r="CQ1673" i="64"/>
  <c r="CQ1696" i="64" s="1"/>
  <c r="CQ312" i="64"/>
  <c r="CQ325" i="64" s="1"/>
  <c r="CQ1057" i="64"/>
  <c r="CQ1072" i="64" s="1"/>
  <c r="CQ1705" i="64"/>
  <c r="CQ1730" i="64" s="1"/>
  <c r="CQ1187" i="64"/>
  <c r="CQ1214" i="64" s="1"/>
  <c r="CQ1518" i="64"/>
  <c r="CQ1531" i="64" s="1"/>
  <c r="CQ1312" i="64"/>
  <c r="CQ1325" i="64" s="1"/>
  <c r="DG1704" i="64"/>
  <c r="DG1729" i="64" s="1"/>
  <c r="DG1186" i="64"/>
  <c r="DG1213" i="64" s="1"/>
  <c r="DG1222" i="64"/>
  <c r="DG1257" i="64" s="1"/>
  <c r="DG1517" i="64"/>
  <c r="DG1530" i="64" s="1"/>
  <c r="DG1311" i="64"/>
  <c r="DG1324" i="64" s="1"/>
  <c r="DG2246" i="64"/>
  <c r="DG2260" i="64" s="1"/>
  <c r="DG416" i="64"/>
  <c r="DG436" i="64" s="1"/>
  <c r="DG1738" i="64"/>
  <c r="DG1763" i="64" s="1"/>
  <c r="DG1080" i="64"/>
  <c r="DG1107" i="64" s="1"/>
  <c r="DG1150" i="64"/>
  <c r="DG1177" i="64" s="1"/>
  <c r="DG1266" i="64"/>
  <c r="DG1115" i="64"/>
  <c r="DG1142" i="64" s="1"/>
  <c r="CY1115" i="64"/>
  <c r="CY1142" i="64" s="1"/>
  <c r="CY1640" i="64"/>
  <c r="CY1663" i="64" s="1"/>
  <c r="CY960" i="64"/>
  <c r="CY975" i="64" s="1"/>
  <c r="CY1604" i="64"/>
  <c r="CY1631" i="64" s="1"/>
  <c r="CY444" i="64"/>
  <c r="CY459" i="64" s="1"/>
  <c r="CY1186" i="64"/>
  <c r="CY1213" i="64" s="1"/>
  <c r="CY1672" i="64"/>
  <c r="CY1695" i="64" s="1"/>
  <c r="CY1222" i="64"/>
  <c r="CY1257" i="64" s="1"/>
  <c r="CY912" i="64"/>
  <c r="CY927" i="64" s="1"/>
  <c r="CY1704" i="64"/>
  <c r="CY1729" i="64" s="1"/>
  <c r="CY1517" i="64"/>
  <c r="CY1530" i="64" s="1"/>
  <c r="CY1311" i="64"/>
  <c r="CY1324" i="64" s="1"/>
  <c r="CQ984" i="64"/>
  <c r="CQ997" i="64" s="1"/>
  <c r="CQ1517" i="64"/>
  <c r="CQ1530" i="64" s="1"/>
  <c r="CQ1311" i="64"/>
  <c r="CQ1324" i="64" s="1"/>
  <c r="CQ1080" i="64"/>
  <c r="CQ1107" i="64" s="1"/>
  <c r="CQ1150" i="64"/>
  <c r="CQ1177" i="64" s="1"/>
  <c r="CQ1266" i="64"/>
  <c r="CQ2246" i="64"/>
  <c r="CQ2260" i="64" s="1"/>
  <c r="CQ1738" i="64"/>
  <c r="CQ1763" i="64" s="1"/>
  <c r="CQ1115" i="64"/>
  <c r="CQ1142" i="64" s="1"/>
  <c r="CK311" i="64"/>
  <c r="AW1443" i="64"/>
  <c r="AW1458" i="64" s="1"/>
  <c r="BN472" i="64"/>
  <c r="Z315" i="64"/>
  <c r="BO469" i="64"/>
  <c r="AA335" i="64"/>
  <c r="BL817" i="64"/>
  <c r="BL833"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43" i="64"/>
  <c r="AH1458" i="64" s="1"/>
  <c r="Z384" i="64"/>
  <c r="CL316" i="64"/>
  <c r="CD316" i="64"/>
  <c r="BV316" i="64"/>
  <c r="BN316" i="64"/>
  <c r="BF316" i="64"/>
  <c r="AX316" i="64"/>
  <c r="AP316" i="64"/>
  <c r="AH798" i="64"/>
  <c r="Z316" i="64"/>
  <c r="CE797" i="64"/>
  <c r="BO338" i="64"/>
  <c r="BG338" i="64"/>
  <c r="AY964" i="64"/>
  <c r="AY979" i="64" s="1"/>
  <c r="AQ338" i="64"/>
  <c r="AI1423" i="64"/>
  <c r="S1423" i="64"/>
  <c r="CF335" i="64"/>
  <c r="BP1444" i="64"/>
  <c r="BP1459" i="64" s="1"/>
  <c r="BH335" i="64"/>
  <c r="AZ335" i="64"/>
  <c r="AR335" i="64"/>
  <c r="AJ1444" i="64"/>
  <c r="AJ1459" i="64" s="1"/>
  <c r="AB794" i="64"/>
  <c r="AB809" i="64" s="1"/>
  <c r="T937" i="64"/>
  <c r="T952" i="64" s="1"/>
  <c r="DH1060" i="64"/>
  <c r="DH985" i="64"/>
  <c r="DH998" i="64" s="1"/>
  <c r="CQ940" i="64"/>
  <c r="CQ955" i="64" s="1"/>
  <c r="CY917" i="64"/>
  <c r="CY932" i="64" s="1"/>
  <c r="CQ797" i="64"/>
  <c r="CZ497" i="64"/>
  <c r="DH493" i="64"/>
  <c r="CZ472" i="64"/>
  <c r="DH388" i="64"/>
  <c r="CQ339" i="64"/>
  <c r="CQ349" i="64" s="1"/>
  <c r="DH334" i="64"/>
  <c r="CY316" i="64"/>
  <c r="DE473" i="64"/>
  <c r="CW1709" i="64"/>
  <c r="CW1734" i="64" s="1"/>
  <c r="CO473" i="64"/>
  <c r="DE1154" i="64"/>
  <c r="CW2172" i="64"/>
  <c r="CO1190" i="64"/>
  <c r="DE385" i="64"/>
  <c r="CW417" i="64"/>
  <c r="CO1081" i="64"/>
  <c r="CO1108" i="64" s="1"/>
  <c r="DE416" i="64"/>
  <c r="DE436" i="64" s="1"/>
  <c r="CW493" i="64"/>
  <c r="CO416" i="64"/>
  <c r="CO436" i="64" s="1"/>
  <c r="DD1155" i="64"/>
  <c r="DD1182" i="64" s="1"/>
  <c r="CV1061" i="64"/>
  <c r="DD521" i="64"/>
  <c r="DD534" i="64" s="1"/>
  <c r="CV420" i="64"/>
  <c r="DD385" i="64"/>
  <c r="CV312" i="64"/>
  <c r="CV325" i="64" s="1"/>
  <c r="DD311" i="64"/>
  <c r="CV334" i="64"/>
  <c r="DK1677" i="64"/>
  <c r="DK1700" i="64" s="1"/>
  <c r="DC1337" i="64"/>
  <c r="CU1369" i="64"/>
  <c r="CU518" i="64"/>
  <c r="CU531" i="64" s="1"/>
  <c r="DC912" i="64"/>
  <c r="DC927" i="64" s="1"/>
  <c r="DJ312" i="64"/>
  <c r="DJ325" i="64" s="1"/>
  <c r="DB518" i="64"/>
  <c r="DB531" i="64" s="1"/>
  <c r="CT1081" i="64"/>
  <c r="CT1108" i="64" s="1"/>
  <c r="DE2199" i="64"/>
  <c r="DE2198" i="64"/>
  <c r="CW2173" i="64"/>
  <c r="DE2169" i="64"/>
  <c r="CO2168" i="64"/>
  <c r="CW2118" i="64"/>
  <c r="CO1448" i="64"/>
  <c r="DE1443" i="64"/>
  <c r="DE1458" i="64" s="1"/>
  <c r="CW1424" i="64"/>
  <c r="CW1439" i="64" s="1"/>
  <c r="DE1420" i="64"/>
  <c r="DE1435" i="64" s="1"/>
  <c r="CO1420" i="64"/>
  <c r="CO1435" i="64" s="1"/>
  <c r="CO1388" i="64"/>
  <c r="CO1410" i="64" s="1"/>
  <c r="DE1366" i="64"/>
  <c r="DE1380" i="64" s="1"/>
  <c r="CO1366" i="64"/>
  <c r="CO1380" i="64" s="1"/>
  <c r="DE1334" i="64"/>
  <c r="DE1357" i="64" s="1"/>
  <c r="CO1334" i="64"/>
  <c r="CO1357" i="64" s="1"/>
  <c r="DE1312" i="64"/>
  <c r="DE1325" i="64" s="1"/>
  <c r="CO1312" i="64"/>
  <c r="CO1325" i="64" s="1"/>
  <c r="DE1517" i="64"/>
  <c r="DE1530" i="64" s="1"/>
  <c r="DE2250" i="64"/>
  <c r="CW2246" i="64"/>
  <c r="CW2260" i="64" s="1"/>
  <c r="CW1270" i="64"/>
  <c r="DE1226" i="64"/>
  <c r="CO1676" i="64"/>
  <c r="DE1644" i="64"/>
  <c r="CO1154" i="64"/>
  <c r="CW1151" i="64"/>
  <c r="CW1178" i="64" s="1"/>
  <c r="CW1119" i="64"/>
  <c r="CO1115" i="64"/>
  <c r="CO1142" i="64" s="1"/>
  <c r="DE1084" i="64"/>
  <c r="CW1742" i="64"/>
  <c r="CO1738" i="64"/>
  <c r="CO1763" i="64" s="1"/>
  <c r="DE1057" i="64"/>
  <c r="DE1072" i="64" s="1"/>
  <c r="CW1056" i="64"/>
  <c r="CW1071" i="64" s="1"/>
  <c r="CO961" i="64"/>
  <c r="CO976" i="64" s="1"/>
  <c r="DE941" i="64"/>
  <c r="DE956" i="64" s="1"/>
  <c r="CO941" i="64"/>
  <c r="CO956" i="64" s="1"/>
  <c r="CW917" i="64"/>
  <c r="CW932" i="64" s="1"/>
  <c r="DE468" i="64"/>
  <c r="CW421" i="64"/>
  <c r="CW385" i="64"/>
  <c r="CW384" i="64"/>
  <c r="DE339" i="64"/>
  <c r="DE349" i="64" s="1"/>
  <c r="CO339" i="64"/>
  <c r="CO349" i="64" s="1"/>
  <c r="CO334" i="64"/>
  <c r="CW316" i="64"/>
  <c r="DE312" i="64"/>
  <c r="DE325" i="64" s="1"/>
  <c r="DE311" i="64"/>
  <c r="CW2194" i="64"/>
  <c r="DE2172" i="64"/>
  <c r="CO2169" i="64"/>
  <c r="CW2148" i="64"/>
  <c r="CW2147" i="64"/>
  <c r="CW2121" i="64"/>
  <c r="DE2117" i="64"/>
  <c r="CW1393" i="64"/>
  <c r="DE1389" i="64"/>
  <c r="DE1411" i="64" s="1"/>
  <c r="CO1389" i="64"/>
  <c r="CO1411" i="64" s="1"/>
  <c r="CW1370" i="64"/>
  <c r="CW1384" i="64" s="1"/>
  <c r="CW1338" i="64"/>
  <c r="CW1316" i="64"/>
  <c r="CW1329" i="64" s="1"/>
  <c r="CW1521" i="64"/>
  <c r="CO1266" i="64"/>
  <c r="DE1677" i="64"/>
  <c r="DE1700" i="64" s="1"/>
  <c r="CO1677" i="64"/>
  <c r="CO1700" i="64" s="1"/>
  <c r="CW1673" i="64"/>
  <c r="CW1696" i="64" s="1"/>
  <c r="CW1608" i="64"/>
  <c r="CO1604" i="64"/>
  <c r="CO1631" i="64" s="1"/>
  <c r="CW1190" i="64"/>
  <c r="CO1186" i="64"/>
  <c r="CO1213" i="64" s="1"/>
  <c r="DE1155" i="64"/>
  <c r="DE1182" i="64" s="1"/>
  <c r="CO1155" i="64"/>
  <c r="CO1182" i="64" s="1"/>
  <c r="DE1116" i="64"/>
  <c r="DE1143" i="64" s="1"/>
  <c r="CO1116" i="64"/>
  <c r="CO1143" i="64" s="1"/>
  <c r="CO1708" i="64"/>
  <c r="CW1705" i="64"/>
  <c r="CW1730" i="64" s="1"/>
  <c r="DE1739" i="64"/>
  <c r="DE1764" i="64" s="1"/>
  <c r="DE1807" i="64" s="1"/>
  <c r="CO1739" i="64"/>
  <c r="CO1764" i="64" s="1"/>
  <c r="CO1807" i="64" s="1"/>
  <c r="CW1061" i="64"/>
  <c r="CW985" i="64"/>
  <c r="CW998" i="64" s="1"/>
  <c r="DE984" i="64"/>
  <c r="DE997" i="64" s="1"/>
  <c r="DE965" i="64"/>
  <c r="DE961" i="64"/>
  <c r="DE976" i="64" s="1"/>
  <c r="CW960" i="64"/>
  <c r="CW975" i="64" s="1"/>
  <c r="DE936" i="64"/>
  <c r="DE951" i="64" s="1"/>
  <c r="DE912" i="64"/>
  <c r="DE927" i="64" s="1"/>
  <c r="CO818" i="64"/>
  <c r="CO834" i="64" s="1"/>
  <c r="CW817" i="64"/>
  <c r="CW833" i="64" s="1"/>
  <c r="CW2162" i="64" s="1"/>
  <c r="CO794" i="64"/>
  <c r="CO809" i="64" s="1"/>
  <c r="CW494" i="64"/>
  <c r="DE493" i="64"/>
  <c r="DE469" i="64"/>
  <c r="CW445" i="64"/>
  <c r="CO417" i="64"/>
  <c r="CO2198" i="64"/>
  <c r="CW2195" i="64"/>
  <c r="DE2144" i="64"/>
  <c r="CO2144" i="64"/>
  <c r="CW1447" i="64"/>
  <c r="CO1443" i="64"/>
  <c r="CO1458" i="64" s="1"/>
  <c r="DE1423" i="64"/>
  <c r="CW1419" i="64"/>
  <c r="CW1434" i="64" s="1"/>
  <c r="DE1392" i="64"/>
  <c r="DE1369" i="64"/>
  <c r="CW1365" i="64"/>
  <c r="CW1379" i="64" s="1"/>
  <c r="DE1337" i="64"/>
  <c r="CW1333" i="64"/>
  <c r="CW1356" i="64" s="1"/>
  <c r="DE1315" i="64"/>
  <c r="CW1311" i="64"/>
  <c r="CW1324" i="64" s="1"/>
  <c r="DE1518" i="64"/>
  <c r="DE1531" i="64" s="1"/>
  <c r="CO1517" i="64"/>
  <c r="CO1530" i="64" s="1"/>
  <c r="CO2250" i="64"/>
  <c r="CW2247" i="64"/>
  <c r="CW2261" i="64" s="1"/>
  <c r="CW1271" i="64"/>
  <c r="CW1306" i="64" s="1"/>
  <c r="DE1267" i="64"/>
  <c r="DE1302" i="64" s="1"/>
  <c r="CO1267" i="64"/>
  <c r="CO1302" i="64" s="1"/>
  <c r="DE1227" i="64"/>
  <c r="DE1262" i="64" s="1"/>
  <c r="CO1227" i="64"/>
  <c r="CO1262" i="64" s="1"/>
  <c r="CO1226" i="64"/>
  <c r="CW1222" i="64"/>
  <c r="CW1257" i="64" s="1"/>
  <c r="DE1672" i="64"/>
  <c r="DE1695" i="64" s="1"/>
  <c r="CO1644" i="64"/>
  <c r="CW1640" i="64"/>
  <c r="CW1663" i="64" s="1"/>
  <c r="CW1609" i="64"/>
  <c r="CW1636" i="64" s="1"/>
  <c r="DE1605" i="64"/>
  <c r="DE1632" i="64" s="1"/>
  <c r="CO1605" i="64"/>
  <c r="CO1632" i="64" s="1"/>
  <c r="DE1187" i="64"/>
  <c r="DE1214" i="64" s="1"/>
  <c r="CO1187" i="64"/>
  <c r="CO1214" i="64" s="1"/>
  <c r="DE1150" i="64"/>
  <c r="DE1177" i="64" s="1"/>
  <c r="CW1120" i="64"/>
  <c r="CW1147" i="64" s="1"/>
  <c r="CO1084" i="64"/>
  <c r="CW1081" i="64"/>
  <c r="CW1108" i="64" s="1"/>
  <c r="CW1080" i="64"/>
  <c r="CW1107" i="64" s="1"/>
  <c r="DE1709" i="64"/>
  <c r="DE1734" i="64" s="1"/>
  <c r="CO1709" i="64"/>
  <c r="CO1734" i="64" s="1"/>
  <c r="DE1704" i="64"/>
  <c r="DE1729" i="64" s="1"/>
  <c r="CW1743" i="64"/>
  <c r="CW1768" i="64" s="1"/>
  <c r="DE1060" i="64"/>
  <c r="CW989" i="64"/>
  <c r="CW1002" i="64" s="1"/>
  <c r="CO984" i="64"/>
  <c r="CO997" i="64" s="1"/>
  <c r="CO965" i="64"/>
  <c r="CW937" i="64"/>
  <c r="CW952" i="64" s="1"/>
  <c r="CO936" i="64"/>
  <c r="CO951" i="64" s="1"/>
  <c r="CW913" i="64"/>
  <c r="CW928" i="64" s="1"/>
  <c r="CO912" i="64"/>
  <c r="CO927" i="64" s="1"/>
  <c r="DE818" i="64"/>
  <c r="DE834" i="64" s="1"/>
  <c r="CW793" i="64"/>
  <c r="CW808" i="64" s="1"/>
  <c r="CW518" i="64"/>
  <c r="CW531" i="64" s="1"/>
  <c r="CW517" i="64"/>
  <c r="CW498" i="64"/>
  <c r="CO493" i="64"/>
  <c r="CW473" i="64"/>
  <c r="CW416" i="64"/>
  <c r="CW436" i="64" s="1"/>
  <c r="CO385" i="64"/>
  <c r="DE334" i="64"/>
  <c r="CW312" i="64"/>
  <c r="CW325" i="64" s="1"/>
  <c r="CO2199" i="64"/>
  <c r="DE2194" i="64"/>
  <c r="DE2173" i="64"/>
  <c r="CO2172" i="64"/>
  <c r="CW2168" i="64"/>
  <c r="CO2143" i="64"/>
  <c r="CW2122" i="64"/>
  <c r="DE2118" i="64"/>
  <c r="CO2117" i="64"/>
  <c r="CW1448" i="64"/>
  <c r="DE1444" i="64"/>
  <c r="DE1459" i="64" s="1"/>
  <c r="CO1444" i="64"/>
  <c r="CO1459" i="64" s="1"/>
  <c r="DE1424" i="64"/>
  <c r="DE1439" i="64" s="1"/>
  <c r="CW1388" i="64"/>
  <c r="CW1410" i="64" s="1"/>
  <c r="CW1522" i="64"/>
  <c r="CW1535" i="64" s="1"/>
  <c r="CO1518" i="64"/>
  <c r="CO1531" i="64" s="1"/>
  <c r="DE2251" i="64"/>
  <c r="DE2265" i="64" s="1"/>
  <c r="CO2251" i="64"/>
  <c r="CO2265" i="64" s="1"/>
  <c r="DE2246" i="64"/>
  <c r="DE2260" i="64" s="1"/>
  <c r="DE1270" i="64"/>
  <c r="CW1223" i="64"/>
  <c r="CW1258" i="64" s="1"/>
  <c r="CW1676" i="64"/>
  <c r="DE1645" i="64"/>
  <c r="DE1668" i="64" s="1"/>
  <c r="CO1645" i="64"/>
  <c r="CO1668" i="64" s="1"/>
  <c r="CW1641" i="64"/>
  <c r="CW1664" i="64" s="1"/>
  <c r="CW1191" i="64"/>
  <c r="CW1218" i="64" s="1"/>
  <c r="CW1154" i="64"/>
  <c r="DE1119" i="64"/>
  <c r="CW1115" i="64"/>
  <c r="CW1142" i="64" s="1"/>
  <c r="DE1085" i="64"/>
  <c r="DE1112" i="64" s="1"/>
  <c r="CO1085" i="64"/>
  <c r="CO1112" i="64" s="1"/>
  <c r="DE1742" i="64"/>
  <c r="CW1738" i="64"/>
  <c r="CW1763" i="64" s="1"/>
  <c r="CW1057" i="64"/>
  <c r="CW1072" i="64" s="1"/>
  <c r="DE988" i="64"/>
  <c r="DE822" i="64"/>
  <c r="DE838" i="64" s="1"/>
  <c r="CO822" i="64"/>
  <c r="CO838" i="64" s="1"/>
  <c r="DE798" i="64"/>
  <c r="CO798" i="64"/>
  <c r="DE794" i="64"/>
  <c r="DE809" i="64" s="1"/>
  <c r="DE522" i="64"/>
  <c r="DE535" i="64" s="1"/>
  <c r="CO522" i="64"/>
  <c r="CO535" i="64" s="1"/>
  <c r="CW469" i="64"/>
  <c r="CW468" i="64"/>
  <c r="DE449" i="64"/>
  <c r="CO449" i="64"/>
  <c r="CW444" i="64"/>
  <c r="CW459" i="64" s="1"/>
  <c r="DE417" i="64"/>
  <c r="DE389" i="64"/>
  <c r="CO389" i="64"/>
  <c r="CO384" i="64"/>
  <c r="DE335" i="64"/>
  <c r="CO2173" i="64"/>
  <c r="DE2148" i="64"/>
  <c r="DE2147" i="64"/>
  <c r="DE2121" i="64"/>
  <c r="CO2118" i="64"/>
  <c r="CO1423" i="64"/>
  <c r="CW1420" i="64"/>
  <c r="CW1435" i="64" s="1"/>
  <c r="CO1392" i="64"/>
  <c r="CO1369" i="64"/>
  <c r="CW1366" i="64"/>
  <c r="CW1380" i="64" s="1"/>
  <c r="CO1337" i="64"/>
  <c r="CW1334" i="64"/>
  <c r="CW1357" i="64" s="1"/>
  <c r="CO1315" i="64"/>
  <c r="CW1312" i="64"/>
  <c r="CW1325" i="64" s="1"/>
  <c r="DE1521" i="64"/>
  <c r="CW1266" i="64"/>
  <c r="DE1222" i="64"/>
  <c r="DE1257" i="64" s="1"/>
  <c r="CO1672" i="64"/>
  <c r="CO1695" i="64" s="1"/>
  <c r="DE1608" i="64"/>
  <c r="CW1604" i="64"/>
  <c r="CW1631" i="64" s="1"/>
  <c r="DE1190" i="64"/>
  <c r="CW1186" i="64"/>
  <c r="CW1213" i="64" s="1"/>
  <c r="DE1151" i="64"/>
  <c r="DE1178" i="64" s="1"/>
  <c r="CO1150" i="64"/>
  <c r="CO1177" i="64" s="1"/>
  <c r="DE1080" i="64"/>
  <c r="DE1107" i="64" s="1"/>
  <c r="CW1708" i="64"/>
  <c r="CO1704" i="64"/>
  <c r="CO1729" i="64" s="1"/>
  <c r="CO1060" i="64"/>
  <c r="DE1056" i="64"/>
  <c r="DE1071" i="64" s="1"/>
  <c r="CO1056" i="64"/>
  <c r="CO1071" i="64" s="1"/>
  <c r="DE960" i="64"/>
  <c r="DE975" i="64" s="1"/>
  <c r="CW941" i="64"/>
  <c r="CW956" i="64" s="1"/>
  <c r="DE917" i="64"/>
  <c r="DE932" i="64" s="1"/>
  <c r="CO917" i="64"/>
  <c r="CO932" i="64" s="1"/>
  <c r="CW797" i="64"/>
  <c r="CO518" i="64"/>
  <c r="CO531" i="64" s="1"/>
  <c r="CO445" i="64"/>
  <c r="DE421" i="64"/>
  <c r="CO421" i="64"/>
  <c r="CW339" i="64"/>
  <c r="CW349" i="64" s="1"/>
  <c r="DE316" i="64"/>
  <c r="CO316" i="64"/>
  <c r="CO312" i="64"/>
  <c r="CO325" i="64" s="1"/>
  <c r="CW311" i="64"/>
  <c r="CW2199" i="64"/>
  <c r="CW2198" i="64"/>
  <c r="CW2169" i="64"/>
  <c r="CW2143" i="64"/>
  <c r="DE1447" i="64"/>
  <c r="CW1443" i="64"/>
  <c r="CW1458" i="64" s="1"/>
  <c r="CO1424" i="64"/>
  <c r="CO1439" i="64" s="1"/>
  <c r="DE1419" i="64"/>
  <c r="DE1434" i="64" s="1"/>
  <c r="DE1393" i="64"/>
  <c r="CO1393" i="64"/>
  <c r="CW1389" i="64"/>
  <c r="CW1411" i="64" s="1"/>
  <c r="DE1370" i="64"/>
  <c r="DE1384" i="64" s="1"/>
  <c r="CO1370" i="64"/>
  <c r="CO1384" i="64" s="1"/>
  <c r="DE1365" i="64"/>
  <c r="DE1379" i="64" s="1"/>
  <c r="DE1338" i="64"/>
  <c r="CO1338" i="64"/>
  <c r="DE1333" i="64"/>
  <c r="DE1356" i="64" s="1"/>
  <c r="DE1316" i="64"/>
  <c r="DE1329" i="64" s="1"/>
  <c r="CO1316" i="64"/>
  <c r="CO1329" i="64" s="1"/>
  <c r="DE1311" i="64"/>
  <c r="DE1324" i="64" s="1"/>
  <c r="CW1517" i="64"/>
  <c r="CW1530" i="64" s="1"/>
  <c r="CW2250" i="64"/>
  <c r="CO2246" i="64"/>
  <c r="CO2260" i="64" s="1"/>
  <c r="CO1270" i="64"/>
  <c r="CW1226" i="64"/>
  <c r="CW1677" i="64"/>
  <c r="CW1700" i="64" s="1"/>
  <c r="DE1673" i="64"/>
  <c r="DE1696" i="64" s="1"/>
  <c r="CO1673" i="64"/>
  <c r="CO1696" i="64" s="1"/>
  <c r="CW1644" i="64"/>
  <c r="DE1640" i="64"/>
  <c r="DE1663" i="64" s="1"/>
  <c r="CW1155" i="64"/>
  <c r="CW1182" i="64" s="1"/>
  <c r="CO1151" i="64"/>
  <c r="CO1178" i="64" s="1"/>
  <c r="DE1120" i="64"/>
  <c r="DE1147" i="64" s="1"/>
  <c r="CO1119" i="64"/>
  <c r="CW1116" i="64"/>
  <c r="CW1143" i="64" s="1"/>
  <c r="CW1084" i="64"/>
  <c r="DE1705" i="64"/>
  <c r="DE1730" i="64" s="1"/>
  <c r="CO1705" i="64"/>
  <c r="CO1730" i="64" s="1"/>
  <c r="CO1742" i="64"/>
  <c r="CW1739" i="64"/>
  <c r="CW1764" i="64" s="1"/>
  <c r="CW1807" i="64" s="1"/>
  <c r="DE1061" i="64"/>
  <c r="CO1061" i="64"/>
  <c r="CO985" i="64"/>
  <c r="CO998" i="64" s="1"/>
  <c r="CW984" i="64"/>
  <c r="CW997" i="64" s="1"/>
  <c r="CW965" i="64"/>
  <c r="CW961" i="64"/>
  <c r="CW976" i="64" s="1"/>
  <c r="CO960" i="64"/>
  <c r="CO975" i="64" s="1"/>
  <c r="CO937" i="64"/>
  <c r="CO952" i="64" s="1"/>
  <c r="CO913" i="64"/>
  <c r="CO928" i="64" s="1"/>
  <c r="CW818" i="64"/>
  <c r="CW834" i="64" s="1"/>
  <c r="DE817" i="64"/>
  <c r="DE833" i="64" s="1"/>
  <c r="DE2162" i="64" s="1"/>
  <c r="CO817" i="64"/>
  <c r="CO833" i="64" s="1"/>
  <c r="CO2162" i="64" s="1"/>
  <c r="DE494" i="64"/>
  <c r="DE509" i="64" s="1"/>
  <c r="CO494" i="64"/>
  <c r="CO509" i="64" s="1"/>
  <c r="CO469" i="64"/>
  <c r="DE384" i="64"/>
  <c r="CW335" i="64"/>
  <c r="CW334" i="64"/>
  <c r="DE2195" i="64"/>
  <c r="CO2195" i="64"/>
  <c r="DE2168" i="64"/>
  <c r="CO2147" i="64"/>
  <c r="CW2144" i="64"/>
  <c r="CO2121" i="64"/>
  <c r="CW2117" i="64"/>
  <c r="DE1388" i="64"/>
  <c r="DE1410" i="64" s="1"/>
  <c r="CO1521" i="64"/>
  <c r="DE2247" i="64"/>
  <c r="DE2261" i="64" s="1"/>
  <c r="CO2247" i="64"/>
  <c r="CO2261" i="64" s="1"/>
  <c r="DE1271" i="64"/>
  <c r="DE1306" i="64" s="1"/>
  <c r="CO1271" i="64"/>
  <c r="CO1306" i="64" s="1"/>
  <c r="CW1267" i="64"/>
  <c r="CW1302" i="64" s="1"/>
  <c r="CW1227" i="64"/>
  <c r="CW1262" i="64" s="1"/>
  <c r="DE1676" i="64"/>
  <c r="DE1641" i="64"/>
  <c r="DE1664" i="64" s="1"/>
  <c r="DE1609" i="64"/>
  <c r="DE1636" i="64" s="1"/>
  <c r="CO1608" i="64"/>
  <c r="CW1605" i="64"/>
  <c r="CW1632" i="64" s="1"/>
  <c r="CW1187" i="64"/>
  <c r="CW1214" i="64" s="1"/>
  <c r="CO1120" i="64"/>
  <c r="CO1147" i="64" s="1"/>
  <c r="DE1115" i="64"/>
  <c r="DE1142" i="64" s="1"/>
  <c r="DE1081" i="64"/>
  <c r="DE1108" i="64" s="1"/>
  <c r="DE1743" i="64"/>
  <c r="DE1768" i="64" s="1"/>
  <c r="CO1743" i="64"/>
  <c r="CO1768" i="64" s="1"/>
  <c r="DE1738" i="64"/>
  <c r="DE1763" i="64" s="1"/>
  <c r="DE989" i="64"/>
  <c r="DE1002" i="64" s="1"/>
  <c r="CO989" i="64"/>
  <c r="CO1002" i="64" s="1"/>
  <c r="DE985" i="64"/>
  <c r="DE998" i="64" s="1"/>
  <c r="CW936" i="64"/>
  <c r="CW951" i="64" s="1"/>
  <c r="CW912" i="64"/>
  <c r="CW927" i="64" s="1"/>
  <c r="CW794" i="64"/>
  <c r="CW809" i="64" s="1"/>
  <c r="DE793" i="64"/>
  <c r="DE808" i="64" s="1"/>
  <c r="CO793" i="64"/>
  <c r="CO808" i="64" s="1"/>
  <c r="CO517" i="64"/>
  <c r="DE498" i="64"/>
  <c r="CO498" i="64"/>
  <c r="CO468" i="64"/>
  <c r="CO444" i="64"/>
  <c r="CO459" i="64" s="1"/>
  <c r="DD2144" i="64"/>
  <c r="DD1424" i="64"/>
  <c r="DD1439" i="64" s="1"/>
  <c r="CV1337" i="64"/>
  <c r="DD912" i="64"/>
  <c r="DD927" i="64" s="1"/>
  <c r="DD794" i="64"/>
  <c r="DD809" i="64" s="1"/>
  <c r="CV2251" i="64"/>
  <c r="CV2265" i="64" s="1"/>
  <c r="DD1190" i="64"/>
  <c r="CV964" i="64"/>
  <c r="CV979" i="64" s="1"/>
  <c r="CV818" i="64"/>
  <c r="CV834" i="64" s="1"/>
  <c r="DD417" i="64"/>
  <c r="CV2169" i="64"/>
  <c r="DD1270" i="64"/>
  <c r="DD1222" i="64"/>
  <c r="DD1257" i="64" s="1"/>
  <c r="DD1151" i="64"/>
  <c r="DD1178" i="64" s="1"/>
  <c r="DD493" i="64"/>
  <c r="DD468" i="64"/>
  <c r="CV2122" i="64"/>
  <c r="CV1420" i="64"/>
  <c r="CV1435" i="64" s="1"/>
  <c r="CV1366" i="64"/>
  <c r="CV1380" i="64" s="1"/>
  <c r="DD1191" i="64"/>
  <c r="DD1218" i="64" s="1"/>
  <c r="CV988" i="64"/>
  <c r="CV388" i="64"/>
  <c r="DD1392" i="64"/>
  <c r="DD1521" i="64"/>
  <c r="DD1271" i="64"/>
  <c r="DD1306" i="64" s="1"/>
  <c r="CV1266" i="64"/>
  <c r="DD1223" i="64"/>
  <c r="DD1258" i="64" s="1"/>
  <c r="CV1705" i="64"/>
  <c r="CV1730" i="64" s="1"/>
  <c r="DD2172" i="64"/>
  <c r="CV1423" i="64"/>
  <c r="CV1369" i="64"/>
  <c r="CV989" i="64"/>
  <c r="CV1002" i="64" s="1"/>
  <c r="CV937" i="64"/>
  <c r="CV952" i="64" s="1"/>
  <c r="DD822" i="64"/>
  <c r="DD838" i="64" s="1"/>
  <c r="DD315" i="64"/>
  <c r="DD2143" i="64"/>
  <c r="DD1393" i="64"/>
  <c r="CV1388" i="64"/>
  <c r="CV1410" i="64" s="1"/>
  <c r="CV1334" i="64"/>
  <c r="CV1357" i="64" s="1"/>
  <c r="DD1522" i="64"/>
  <c r="DD1535" i="64" s="1"/>
  <c r="CV1517" i="64"/>
  <c r="CV1530" i="64" s="1"/>
  <c r="CV1708" i="64"/>
  <c r="CV1060" i="64"/>
  <c r="CV497" i="64"/>
  <c r="DD2199" i="64"/>
  <c r="CV2168" i="64"/>
  <c r="CV2121" i="64"/>
  <c r="CV1419" i="64"/>
  <c r="CV1434" i="64" s="1"/>
  <c r="CV1365" i="64"/>
  <c r="CV1379" i="64" s="1"/>
  <c r="CV1333" i="64"/>
  <c r="CV1356" i="64" s="1"/>
  <c r="DD1518" i="64"/>
  <c r="DD1531" i="64" s="1"/>
  <c r="CV2250" i="64"/>
  <c r="CV2247" i="64"/>
  <c r="CV2261" i="64" s="1"/>
  <c r="CV1677" i="64"/>
  <c r="CV1700" i="64" s="1"/>
  <c r="CV1645" i="64"/>
  <c r="CV1668" i="64" s="1"/>
  <c r="DD1187" i="64"/>
  <c r="DD1214" i="64" s="1"/>
  <c r="DD1186" i="64"/>
  <c r="DD1213" i="64" s="1"/>
  <c r="DD1150" i="64"/>
  <c r="DD1177" i="64" s="1"/>
  <c r="CV1120" i="64"/>
  <c r="CV1147" i="64" s="1"/>
  <c r="CV1704" i="64"/>
  <c r="CV1729" i="64" s="1"/>
  <c r="CV1743" i="64"/>
  <c r="CV1768" i="64" s="1"/>
  <c r="DD985" i="64"/>
  <c r="DD998" i="64" s="1"/>
  <c r="DD961" i="64"/>
  <c r="DD976" i="64" s="1"/>
  <c r="DD936" i="64"/>
  <c r="DD951" i="64" s="1"/>
  <c r="DD797" i="64"/>
  <c r="CV517" i="64"/>
  <c r="CV498" i="64"/>
  <c r="DD494" i="64"/>
  <c r="CV469" i="64"/>
  <c r="CV448" i="64"/>
  <c r="DD445" i="64"/>
  <c r="CV444" i="64"/>
  <c r="CV459" i="64" s="1"/>
  <c r="DD384" i="64"/>
  <c r="DD335" i="64"/>
  <c r="CV2198" i="64"/>
  <c r="CV2195" i="64"/>
  <c r="DD2169" i="64"/>
  <c r="CV2148" i="64"/>
  <c r="CV1448" i="64"/>
  <c r="DD1423" i="64"/>
  <c r="DD1389" i="64"/>
  <c r="DD1411" i="64" s="1"/>
  <c r="DD1388" i="64"/>
  <c r="DD1410" i="64" s="1"/>
  <c r="DD1370" i="64"/>
  <c r="DD1384" i="64" s="1"/>
  <c r="DD1369" i="64"/>
  <c r="DD1338" i="64"/>
  <c r="DD1337" i="64"/>
  <c r="CV1316" i="64"/>
  <c r="CV1329" i="64" s="1"/>
  <c r="DD1517" i="64"/>
  <c r="DD1530" i="64" s="1"/>
  <c r="CV2246" i="64"/>
  <c r="CV2260" i="64" s="1"/>
  <c r="DD1267" i="64"/>
  <c r="DD1302" i="64" s="1"/>
  <c r="DD1266" i="64"/>
  <c r="CV1676" i="64"/>
  <c r="CV1673" i="64"/>
  <c r="CV1696" i="64" s="1"/>
  <c r="CV1644" i="64"/>
  <c r="CV1609" i="64"/>
  <c r="CV1636" i="64" s="1"/>
  <c r="CV1119" i="64"/>
  <c r="CV1116" i="64"/>
  <c r="CV1143" i="64" s="1"/>
  <c r="CV1085" i="64"/>
  <c r="CV1112" i="64" s="1"/>
  <c r="DD1709" i="64"/>
  <c r="DD1734" i="64" s="1"/>
  <c r="DD1708" i="64"/>
  <c r="CV1742" i="64"/>
  <c r="CV1739" i="64"/>
  <c r="CV1764" i="64" s="1"/>
  <c r="CV1807" i="64" s="1"/>
  <c r="DD1061" i="64"/>
  <c r="DD1060" i="64"/>
  <c r="DD1056" i="64"/>
  <c r="DD1071" i="64" s="1"/>
  <c r="DD817" i="64"/>
  <c r="DD833" i="64" s="1"/>
  <c r="DD2162" i="64" s="1"/>
  <c r="CV793" i="64"/>
  <c r="CV808" i="64" s="1"/>
  <c r="DD518" i="64"/>
  <c r="DD531" i="64" s="1"/>
  <c r="DD420" i="64"/>
  <c r="CV385" i="64"/>
  <c r="CV338" i="64"/>
  <c r="DD2168" i="64"/>
  <c r="DD2122" i="64"/>
  <c r="DD2121" i="64"/>
  <c r="CV2118" i="64"/>
  <c r="DD1420" i="64"/>
  <c r="DD1435" i="64" s="1"/>
  <c r="DD1419" i="64"/>
  <c r="DD1434" i="64" s="1"/>
  <c r="DD1366" i="64"/>
  <c r="DD1380" i="64" s="1"/>
  <c r="DD1365" i="64"/>
  <c r="DD1379" i="64" s="1"/>
  <c r="DD1334" i="64"/>
  <c r="DD1357" i="64" s="1"/>
  <c r="DD1333" i="64"/>
  <c r="DD1356" i="64" s="1"/>
  <c r="CV1315" i="64"/>
  <c r="CV1312" i="64"/>
  <c r="CV1325" i="64" s="1"/>
  <c r="DD2251" i="64"/>
  <c r="DD2265" i="64" s="1"/>
  <c r="DD2250" i="64"/>
  <c r="CV1227" i="64"/>
  <c r="CV1262" i="64" s="1"/>
  <c r="CV1672" i="64"/>
  <c r="CV1695" i="64" s="1"/>
  <c r="CV1641" i="64"/>
  <c r="CV1664" i="64" s="1"/>
  <c r="DD1120" i="64"/>
  <c r="DD1147" i="64" s="1"/>
  <c r="CV1115" i="64"/>
  <c r="CV1142" i="64" s="1"/>
  <c r="CV1084" i="64"/>
  <c r="CV1081" i="64"/>
  <c r="CV1108" i="64" s="1"/>
  <c r="DD1705" i="64"/>
  <c r="DD1730" i="64" s="1"/>
  <c r="DD1704" i="64"/>
  <c r="DD1729" i="64" s="1"/>
  <c r="CV1738" i="64"/>
  <c r="CV1763" i="64" s="1"/>
  <c r="DD1057" i="64"/>
  <c r="DD1072" i="64" s="1"/>
  <c r="DD988" i="64"/>
  <c r="DD964" i="64"/>
  <c r="DD979" i="64" s="1"/>
  <c r="CV940" i="64"/>
  <c r="CV955" i="64" s="1"/>
  <c r="DD913" i="64"/>
  <c r="DD928" i="64" s="1"/>
  <c r="CV821" i="64"/>
  <c r="CV521" i="64"/>
  <c r="CV534" i="64" s="1"/>
  <c r="DD497" i="64"/>
  <c r="DD472" i="64"/>
  <c r="CV416" i="64"/>
  <c r="CV436" i="64" s="1"/>
  <c r="DD334" i="64"/>
  <c r="DD2198" i="64"/>
  <c r="CV2194" i="64"/>
  <c r="DD2148" i="64"/>
  <c r="CV2117" i="64"/>
  <c r="CV1447" i="64"/>
  <c r="CV1444" i="64"/>
  <c r="CV1459" i="64" s="1"/>
  <c r="CV1311" i="64"/>
  <c r="CV1324" i="64" s="1"/>
  <c r="DD2247" i="64"/>
  <c r="DD2261" i="64" s="1"/>
  <c r="DD2246" i="64"/>
  <c r="DD2260" i="64" s="1"/>
  <c r="CV1226" i="64"/>
  <c r="DD1677" i="64"/>
  <c r="DD1700" i="64" s="1"/>
  <c r="DD1676" i="64"/>
  <c r="DD1645" i="64"/>
  <c r="DD1668" i="64" s="1"/>
  <c r="DD1644" i="64"/>
  <c r="CV1640" i="64"/>
  <c r="CV1663" i="64" s="1"/>
  <c r="CV1608" i="64"/>
  <c r="CV1605" i="64"/>
  <c r="CV1632" i="64" s="1"/>
  <c r="CV1155" i="64"/>
  <c r="CV1182" i="64" s="1"/>
  <c r="DD1119" i="64"/>
  <c r="DD1743" i="64"/>
  <c r="DD1768" i="64" s="1"/>
  <c r="DD1742" i="64"/>
  <c r="CV984" i="64"/>
  <c r="CV997" i="64" s="1"/>
  <c r="DD965" i="64"/>
  <c r="DD937" i="64"/>
  <c r="DD952" i="64" s="1"/>
  <c r="DD818" i="64"/>
  <c r="DD834" i="64" s="1"/>
  <c r="CV794" i="64"/>
  <c r="CV809" i="64" s="1"/>
  <c r="CV468" i="64"/>
  <c r="CV445" i="64"/>
  <c r="DD444" i="64"/>
  <c r="DD459" i="64" s="1"/>
  <c r="CV417" i="64"/>
  <c r="DD388" i="64"/>
  <c r="CV335" i="64"/>
  <c r="CV315" i="64"/>
  <c r="DD312" i="64"/>
  <c r="DD325" i="64" s="1"/>
  <c r="CV311" i="64"/>
  <c r="DD2195" i="64"/>
  <c r="DD2194" i="64"/>
  <c r="CV2173" i="64"/>
  <c r="CV2147" i="64"/>
  <c r="CV2144" i="64"/>
  <c r="DD2118" i="64"/>
  <c r="DD1448" i="64"/>
  <c r="CV1443" i="64"/>
  <c r="CV1458" i="64" s="1"/>
  <c r="CV1393" i="64"/>
  <c r="DD1316" i="64"/>
  <c r="DD1329" i="64" s="1"/>
  <c r="DD1315" i="64"/>
  <c r="CV1522" i="64"/>
  <c r="CV1535" i="64" s="1"/>
  <c r="CV1271" i="64"/>
  <c r="CV1306" i="64" s="1"/>
  <c r="CV1223" i="64"/>
  <c r="CV1258" i="64" s="1"/>
  <c r="DD1673" i="64"/>
  <c r="DD1696" i="64" s="1"/>
  <c r="DD1672" i="64"/>
  <c r="DD1695" i="64" s="1"/>
  <c r="DD1641" i="64"/>
  <c r="DD1664" i="64" s="1"/>
  <c r="DD1609" i="64"/>
  <c r="DD1636" i="64" s="1"/>
  <c r="CV1604" i="64"/>
  <c r="CV1631" i="64" s="1"/>
  <c r="CV1191" i="64"/>
  <c r="CV1218" i="64" s="1"/>
  <c r="CV1154" i="64"/>
  <c r="CV1151" i="64"/>
  <c r="CV1178" i="64" s="1"/>
  <c r="DD1116" i="64"/>
  <c r="DD1143" i="64" s="1"/>
  <c r="DD1115" i="64"/>
  <c r="DD1142" i="64" s="1"/>
  <c r="DD1085" i="64"/>
  <c r="DD1112" i="64" s="1"/>
  <c r="DD1084" i="64"/>
  <c r="CV1080" i="64"/>
  <c r="CV1107" i="64" s="1"/>
  <c r="DD1739" i="64"/>
  <c r="DD1764" i="64" s="1"/>
  <c r="DD1807" i="64" s="1"/>
  <c r="DD1738" i="64"/>
  <c r="DD1763" i="64" s="1"/>
  <c r="CV985" i="64"/>
  <c r="CV998" i="64" s="1"/>
  <c r="CV960" i="64"/>
  <c r="CV975" i="64" s="1"/>
  <c r="DD793" i="64"/>
  <c r="DD808" i="64" s="1"/>
  <c r="DD517" i="64"/>
  <c r="DD448" i="64"/>
  <c r="CV384" i="64"/>
  <c r="CV2172" i="64"/>
  <c r="DD2117" i="64"/>
  <c r="DD1447" i="64"/>
  <c r="CV1424" i="64"/>
  <c r="CV1439" i="64" s="1"/>
  <c r="CV1392" i="64"/>
  <c r="DD1312" i="64"/>
  <c r="DD1325" i="64" s="1"/>
  <c r="DD1311" i="64"/>
  <c r="DD1324" i="64" s="1"/>
  <c r="CV1521" i="64"/>
  <c r="CV1270" i="64"/>
  <c r="DD1227" i="64"/>
  <c r="DD1262" i="64" s="1"/>
  <c r="DD1226" i="64"/>
  <c r="DD1640" i="64"/>
  <c r="DD1663" i="64" s="1"/>
  <c r="DD1608" i="64"/>
  <c r="CV1190" i="64"/>
  <c r="CV1187" i="64"/>
  <c r="CV1214" i="64" s="1"/>
  <c r="DD1081" i="64"/>
  <c r="DD1108" i="64" s="1"/>
  <c r="DD1080" i="64"/>
  <c r="DD1107" i="64" s="1"/>
  <c r="CV961" i="64"/>
  <c r="CV976" i="64" s="1"/>
  <c r="DD940" i="64"/>
  <c r="DD955" i="64" s="1"/>
  <c r="DD917" i="64"/>
  <c r="DD932" i="64" s="1"/>
  <c r="CV912" i="64"/>
  <c r="CV927" i="64" s="1"/>
  <c r="DD821" i="64"/>
  <c r="CV518" i="64"/>
  <c r="CV531" i="64" s="1"/>
  <c r="CV494" i="64"/>
  <c r="CV493" i="64"/>
  <c r="DD469" i="64"/>
  <c r="DD416" i="64"/>
  <c r="DD436" i="64" s="1"/>
  <c r="DD338" i="64"/>
  <c r="CV2199" i="64"/>
  <c r="DD2147" i="64"/>
  <c r="CV2143" i="64"/>
  <c r="DD1444" i="64"/>
  <c r="DD1459" i="64" s="1"/>
  <c r="DD1443" i="64"/>
  <c r="DD1458" i="64" s="1"/>
  <c r="CV1389" i="64"/>
  <c r="CV1411" i="64" s="1"/>
  <c r="CV1370" i="64"/>
  <c r="CV1384" i="64" s="1"/>
  <c r="CV1338" i="64"/>
  <c r="CV1518" i="64"/>
  <c r="CV1531" i="64" s="1"/>
  <c r="CV1267" i="64"/>
  <c r="CV1302" i="64" s="1"/>
  <c r="CV1222" i="64"/>
  <c r="CV1257" i="64" s="1"/>
  <c r="DD1605" i="64"/>
  <c r="DD1632" i="64" s="1"/>
  <c r="DD1604" i="64"/>
  <c r="DD1631" i="64" s="1"/>
  <c r="CV1186" i="64"/>
  <c r="CV1213" i="64" s="1"/>
  <c r="DD1154" i="64"/>
  <c r="CV1150" i="64"/>
  <c r="CV1177" i="64" s="1"/>
  <c r="CV1709" i="64"/>
  <c r="CV1734" i="64" s="1"/>
  <c r="CV1057" i="64"/>
  <c r="CV1072" i="64" s="1"/>
  <c r="CV1056" i="64"/>
  <c r="CV1071" i="64" s="1"/>
  <c r="DD984" i="64"/>
  <c r="DD997" i="64" s="1"/>
  <c r="DD960" i="64"/>
  <c r="DD975" i="64" s="1"/>
  <c r="CV936" i="64"/>
  <c r="CV951" i="64" s="1"/>
  <c r="CV913" i="64"/>
  <c r="CV928" i="64" s="1"/>
  <c r="CV817" i="64"/>
  <c r="CV833" i="64" s="1"/>
  <c r="CV2162" i="64" s="1"/>
  <c r="CV797" i="64"/>
  <c r="CV472" i="64"/>
  <c r="DI2168" i="64"/>
  <c r="DI2117" i="64"/>
  <c r="CS1443" i="64"/>
  <c r="CS1458" i="64" s="1"/>
  <c r="DI1365" i="64"/>
  <c r="DI1379" i="64" s="1"/>
  <c r="DI1311" i="64"/>
  <c r="DI1324" i="64" s="1"/>
  <c r="DA1150" i="64"/>
  <c r="DA1177" i="64" s="1"/>
  <c r="DI1115" i="64"/>
  <c r="DI1142" i="64" s="1"/>
  <c r="DA1705" i="64"/>
  <c r="DA1730" i="64" s="1"/>
  <c r="DI1743" i="64"/>
  <c r="DI1768" i="64" s="1"/>
  <c r="DI1056" i="64"/>
  <c r="DI1071" i="64" s="1"/>
  <c r="DA985" i="64"/>
  <c r="DA998" i="64" s="1"/>
  <c r="CS960" i="64"/>
  <c r="CS975" i="64" s="1"/>
  <c r="CS913" i="64"/>
  <c r="CS928" i="64" s="1"/>
  <c r="CS493" i="64"/>
  <c r="DI2195" i="64"/>
  <c r="DI2173" i="64"/>
  <c r="CS2169" i="64"/>
  <c r="DI2144" i="64"/>
  <c r="DI2122" i="64"/>
  <c r="CS1388" i="64"/>
  <c r="CS1410" i="64" s="1"/>
  <c r="DI1338" i="64"/>
  <c r="CS1316" i="64"/>
  <c r="CS1329" i="64" s="1"/>
  <c r="DI2251" i="64"/>
  <c r="DI2265" i="64" s="1"/>
  <c r="DA989" i="64"/>
  <c r="DA1002" i="64" s="1"/>
  <c r="DA522" i="64"/>
  <c r="DA535" i="64" s="1"/>
  <c r="CU1316" i="64"/>
  <c r="CU1329" i="64" s="1"/>
  <c r="CU1155" i="64"/>
  <c r="CU1182" i="64" s="1"/>
  <c r="CU1448" i="64"/>
  <c r="DI1645" i="64"/>
  <c r="DI1668" i="64" s="1"/>
  <c r="DI1522" i="64"/>
  <c r="DI1535" i="64" s="1"/>
  <c r="DI917" i="64"/>
  <c r="DI932" i="64" s="1"/>
  <c r="DI1609" i="64"/>
  <c r="DI1636" i="64" s="1"/>
  <c r="DI1448" i="64"/>
  <c r="DI473" i="64"/>
  <c r="DI522" i="64"/>
  <c r="DI535" i="64" s="1"/>
  <c r="DI941" i="64"/>
  <c r="DI956" i="64" s="1"/>
  <c r="DI965" i="64"/>
  <c r="DI989" i="64"/>
  <c r="DI1002" i="64" s="1"/>
  <c r="DI1085" i="64"/>
  <c r="DI1112" i="64" s="1"/>
  <c r="DI1191" i="64"/>
  <c r="DI1218" i="64" s="1"/>
  <c r="DI1227" i="64"/>
  <c r="DI1262" i="64" s="1"/>
  <c r="DI1393" i="64"/>
  <c r="DI1424" i="64"/>
  <c r="DI1439" i="64" s="1"/>
  <c r="DI449" i="64"/>
  <c r="DI498" i="64"/>
  <c r="DI798" i="64"/>
  <c r="DI1120" i="64"/>
  <c r="DI1147" i="64" s="1"/>
  <c r="DI339" i="64"/>
  <c r="DI349" i="64" s="1"/>
  <c r="DI389" i="64"/>
  <c r="DI1061" i="64"/>
  <c r="DI1316" i="64"/>
  <c r="DI1329" i="64" s="1"/>
  <c r="DI421" i="64"/>
  <c r="DI1709" i="64"/>
  <c r="DI1734" i="64" s="1"/>
  <c r="DI1677" i="64"/>
  <c r="DI1700" i="64" s="1"/>
  <c r="DI1370" i="64"/>
  <c r="DI1384" i="64" s="1"/>
  <c r="DA1709" i="64"/>
  <c r="DA1734" i="64" s="1"/>
  <c r="DA1677" i="64"/>
  <c r="DA1700" i="64" s="1"/>
  <c r="DA1370" i="64"/>
  <c r="DA1384" i="64" s="1"/>
  <c r="DA421" i="64"/>
  <c r="DA822" i="64"/>
  <c r="DA838" i="64" s="1"/>
  <c r="DA1743" i="64"/>
  <c r="DA1768" i="64" s="1"/>
  <c r="DA2251" i="64"/>
  <c r="DA2265" i="64" s="1"/>
  <c r="DA1338" i="64"/>
  <c r="DA316" i="64"/>
  <c r="DA1645" i="64"/>
  <c r="DA1668" i="64" s="1"/>
  <c r="DA1522" i="64"/>
  <c r="DA1535" i="64" s="1"/>
  <c r="DA917" i="64"/>
  <c r="DA932" i="64" s="1"/>
  <c r="DA1609" i="64"/>
  <c r="DA1636" i="64" s="1"/>
  <c r="DA965" i="64"/>
  <c r="DA1085" i="64"/>
  <c r="DA1112" i="64" s="1"/>
  <c r="DA1191" i="64"/>
  <c r="DA1218" i="64" s="1"/>
  <c r="DA1227" i="64"/>
  <c r="DA1262" i="64" s="1"/>
  <c r="DA1393" i="64"/>
  <c r="DA449" i="64"/>
  <c r="DA498" i="64"/>
  <c r="DA798" i="64"/>
  <c r="DA1061" i="64"/>
  <c r="DA1316" i="64"/>
  <c r="DA1329" i="64" s="1"/>
  <c r="CS473" i="64"/>
  <c r="CS498" i="64"/>
  <c r="CS522" i="64"/>
  <c r="CS535" i="64" s="1"/>
  <c r="CS941" i="64"/>
  <c r="CS956" i="64" s="1"/>
  <c r="CS1061" i="64"/>
  <c r="CS1155" i="64"/>
  <c r="CS1182" i="64" s="1"/>
  <c r="CS449" i="64"/>
  <c r="CS798" i="64"/>
  <c r="CS1271" i="64"/>
  <c r="CS1306" i="64" s="1"/>
  <c r="CS339" i="64"/>
  <c r="CS349" i="64" s="1"/>
  <c r="CS389" i="64"/>
  <c r="CS1709" i="64"/>
  <c r="CS1734" i="64" s="1"/>
  <c r="CS1677" i="64"/>
  <c r="CS1700" i="64" s="1"/>
  <c r="CS1370" i="64"/>
  <c r="CS1384" i="64" s="1"/>
  <c r="CS1743" i="64"/>
  <c r="CS1768" i="64" s="1"/>
  <c r="CS2251" i="64"/>
  <c r="CS2265" i="64" s="1"/>
  <c r="CS1338" i="64"/>
  <c r="CS421" i="64"/>
  <c r="CS822" i="64"/>
  <c r="CS838" i="64" s="1"/>
  <c r="CS1645" i="64"/>
  <c r="CS1668" i="64" s="1"/>
  <c r="CS1522" i="64"/>
  <c r="CS1535" i="64" s="1"/>
  <c r="CS1424" i="64"/>
  <c r="CS1439" i="64" s="1"/>
  <c r="CS917" i="64"/>
  <c r="CS932" i="64" s="1"/>
  <c r="CS1085" i="64"/>
  <c r="CS1112" i="64" s="1"/>
  <c r="CS1191" i="64"/>
  <c r="CS1218" i="64" s="1"/>
  <c r="CS1227" i="64"/>
  <c r="CS1262" i="64" s="1"/>
  <c r="CS1393" i="64"/>
  <c r="DI472" i="64"/>
  <c r="DI1270" i="64"/>
  <c r="DA2198" i="64"/>
  <c r="DA1270" i="64"/>
  <c r="CS2198" i="64"/>
  <c r="DI417" i="64"/>
  <c r="DI445" i="64"/>
  <c r="DI818" i="64"/>
  <c r="DI834" i="64" s="1"/>
  <c r="DI1116" i="64"/>
  <c r="DI1143" i="64" s="1"/>
  <c r="DI1312" i="64"/>
  <c r="DI1325" i="64" s="1"/>
  <c r="DI335" i="64"/>
  <c r="DI385" i="64"/>
  <c r="DI913" i="64"/>
  <c r="DI928" i="64" s="1"/>
  <c r="DI1057" i="64"/>
  <c r="DI1072" i="64" s="1"/>
  <c r="DI1151" i="64"/>
  <c r="DI1178" i="64" s="1"/>
  <c r="DI985" i="64"/>
  <c r="DI998" i="64" s="1"/>
  <c r="DI1366" i="64"/>
  <c r="DI1380" i="64" s="1"/>
  <c r="DI961" i="64"/>
  <c r="DI976" i="64" s="1"/>
  <c r="DI1705" i="64"/>
  <c r="DI1730" i="64" s="1"/>
  <c r="DI1673" i="64"/>
  <c r="DI1696" i="64" s="1"/>
  <c r="DI1334" i="64"/>
  <c r="DI1357" i="64" s="1"/>
  <c r="DI312" i="64"/>
  <c r="DI325" i="64" s="1"/>
  <c r="DI494" i="64"/>
  <c r="DI509" i="64" s="1"/>
  <c r="DI794" i="64"/>
  <c r="DI809" i="64" s="1"/>
  <c r="DI937" i="64"/>
  <c r="DI952" i="64" s="1"/>
  <c r="DI1739" i="64"/>
  <c r="DI1764" i="64" s="1"/>
  <c r="DI1807" i="64" s="1"/>
  <c r="DI2247" i="64"/>
  <c r="DI2261" i="64" s="1"/>
  <c r="DI1420" i="64"/>
  <c r="DI1435" i="64" s="1"/>
  <c r="DI518" i="64"/>
  <c r="DI531" i="64" s="1"/>
  <c r="DI1605" i="64"/>
  <c r="DI1632" i="64" s="1"/>
  <c r="DI1267" i="64"/>
  <c r="DI1302" i="64" s="1"/>
  <c r="DI1389" i="64"/>
  <c r="DI1411" i="64" s="1"/>
  <c r="DA1605" i="64"/>
  <c r="DA1632" i="64" s="1"/>
  <c r="DA1267" i="64"/>
  <c r="DA1302" i="64" s="1"/>
  <c r="DA1389" i="64"/>
  <c r="DA1411" i="64" s="1"/>
  <c r="DA1081" i="64"/>
  <c r="DA1108" i="64" s="1"/>
  <c r="DA1187" i="64"/>
  <c r="DA1214" i="64" s="1"/>
  <c r="DA1223" i="64"/>
  <c r="DA1258" i="64" s="1"/>
  <c r="DA518" i="64"/>
  <c r="DA531" i="64" s="1"/>
  <c r="DA1116" i="64"/>
  <c r="DA1143" i="64" s="1"/>
  <c r="DA1312" i="64"/>
  <c r="DA1325" i="64" s="1"/>
  <c r="DA417" i="64"/>
  <c r="DA445" i="64"/>
  <c r="DA469" i="64"/>
  <c r="DA818" i="64"/>
  <c r="DA834" i="64" s="1"/>
  <c r="DA1057" i="64"/>
  <c r="DA1072" i="64" s="1"/>
  <c r="DA1151" i="64"/>
  <c r="DA1178" i="64" s="1"/>
  <c r="DA913" i="64"/>
  <c r="DA928" i="64" s="1"/>
  <c r="DA1366" i="64"/>
  <c r="DA1380" i="64" s="1"/>
  <c r="DA961" i="64"/>
  <c r="DA976" i="64" s="1"/>
  <c r="DA1739" i="64"/>
  <c r="DA1764" i="64" s="1"/>
  <c r="DA1807" i="64" s="1"/>
  <c r="DA2247" i="64"/>
  <c r="DA2261" i="64" s="1"/>
  <c r="DA1420" i="64"/>
  <c r="DA1435" i="64" s="1"/>
  <c r="CS961" i="64"/>
  <c r="CS976" i="64" s="1"/>
  <c r="CS985" i="64"/>
  <c r="CS998" i="64" s="1"/>
  <c r="CS1739" i="64"/>
  <c r="CS1764" i="64" s="1"/>
  <c r="CS1807" i="64" s="1"/>
  <c r="CS2247" i="64"/>
  <c r="CS2261" i="64" s="1"/>
  <c r="CS1420" i="64"/>
  <c r="CS1435" i="64" s="1"/>
  <c r="CS335" i="64"/>
  <c r="CS385" i="64"/>
  <c r="CS1641" i="64"/>
  <c r="CS1664" i="64" s="1"/>
  <c r="CS1518" i="64"/>
  <c r="CS1531" i="64" s="1"/>
  <c r="CS1444" i="64"/>
  <c r="CS1459" i="64" s="1"/>
  <c r="CS494" i="64"/>
  <c r="CS509" i="64" s="1"/>
  <c r="CS794" i="64"/>
  <c r="CS809" i="64" s="1"/>
  <c r="CS937" i="64"/>
  <c r="CS952" i="64" s="1"/>
  <c r="CS1605" i="64"/>
  <c r="CS1632" i="64" s="1"/>
  <c r="CS1267" i="64"/>
  <c r="CS1302" i="64" s="1"/>
  <c r="CS1389" i="64"/>
  <c r="CS1411" i="64" s="1"/>
  <c r="CS312" i="64"/>
  <c r="CS325" i="64" s="1"/>
  <c r="CS1081" i="64"/>
  <c r="CS1108" i="64" s="1"/>
  <c r="CS1187" i="64"/>
  <c r="CS1214" i="64" s="1"/>
  <c r="CS1223" i="64"/>
  <c r="CS1258" i="64" s="1"/>
  <c r="CS518" i="64"/>
  <c r="CS531" i="64" s="1"/>
  <c r="CS1116" i="64"/>
  <c r="CS1143" i="64" s="1"/>
  <c r="CS1312" i="64"/>
  <c r="CS1325" i="64" s="1"/>
  <c r="CS417" i="64"/>
  <c r="CS818" i="64"/>
  <c r="CS834" i="64" s="1"/>
  <c r="CS1057" i="64"/>
  <c r="CS1072" i="64" s="1"/>
  <c r="CS1366" i="64"/>
  <c r="CS1380" i="64" s="1"/>
  <c r="DI416" i="64"/>
  <c r="DI436" i="64" s="1"/>
  <c r="DI517" i="64"/>
  <c r="DI1704" i="64"/>
  <c r="DI1729" i="64" s="1"/>
  <c r="DI1672" i="64"/>
  <c r="DI1695" i="64" s="1"/>
  <c r="DI1333" i="64"/>
  <c r="DI1356" i="64" s="1"/>
  <c r="DI912" i="64"/>
  <c r="DI927" i="64" s="1"/>
  <c r="DI984" i="64"/>
  <c r="DI997" i="64" s="1"/>
  <c r="DI1738" i="64"/>
  <c r="DI1763" i="64" s="1"/>
  <c r="DI2246" i="64"/>
  <c r="DI2260" i="64" s="1"/>
  <c r="DI1419" i="64"/>
  <c r="DI1434" i="64" s="1"/>
  <c r="DI960" i="64"/>
  <c r="DI975" i="64" s="1"/>
  <c r="DI1640" i="64"/>
  <c r="DI1663" i="64" s="1"/>
  <c r="DI1517" i="64"/>
  <c r="DI1530" i="64" s="1"/>
  <c r="DI1443" i="64"/>
  <c r="DI1458" i="64" s="1"/>
  <c r="DI444" i="64"/>
  <c r="DI459" i="64" s="1"/>
  <c r="DI468" i="64"/>
  <c r="DI493" i="64"/>
  <c r="DI1604" i="64"/>
  <c r="DI1631" i="64" s="1"/>
  <c r="DI1266" i="64"/>
  <c r="DI1388" i="64"/>
  <c r="DI1410" i="64" s="1"/>
  <c r="DI793" i="64"/>
  <c r="DI808" i="64" s="1"/>
  <c r="DI936" i="64"/>
  <c r="DI951" i="64" s="1"/>
  <c r="DI1080" i="64"/>
  <c r="DI1107" i="64" s="1"/>
  <c r="DI1186" i="64"/>
  <c r="DI1213" i="64" s="1"/>
  <c r="DI1222" i="64"/>
  <c r="DI1257" i="64" s="1"/>
  <c r="DI1150" i="64"/>
  <c r="DI1177" i="64" s="1"/>
  <c r="DA334" i="64"/>
  <c r="DA384" i="64"/>
  <c r="DA1056" i="64"/>
  <c r="DA1071" i="64" s="1"/>
  <c r="DA1365" i="64"/>
  <c r="DA1379" i="64" s="1"/>
  <c r="DA416" i="64"/>
  <c r="DA436" i="64" s="1"/>
  <c r="DA817" i="64"/>
  <c r="DA833" i="64" s="1"/>
  <c r="DA2162" i="64" s="1"/>
  <c r="DA1704" i="64"/>
  <c r="DA1729" i="64" s="1"/>
  <c r="DA1672" i="64"/>
  <c r="DA1695" i="64" s="1"/>
  <c r="DA1333" i="64"/>
  <c r="DA1356" i="64" s="1"/>
  <c r="DA311" i="64"/>
  <c r="DA1738" i="64"/>
  <c r="DA1763" i="64" s="1"/>
  <c r="DA2246" i="64"/>
  <c r="DA2260" i="64" s="1"/>
  <c r="DA1419" i="64"/>
  <c r="DA1434" i="64" s="1"/>
  <c r="DA517" i="64"/>
  <c r="DA912" i="64"/>
  <c r="DA927" i="64" s="1"/>
  <c r="DA984" i="64"/>
  <c r="DA997" i="64" s="1"/>
  <c r="DA1640" i="64"/>
  <c r="DA1663" i="64" s="1"/>
  <c r="DA1517" i="64"/>
  <c r="DA1530" i="64" s="1"/>
  <c r="DA960" i="64"/>
  <c r="DA975" i="64" s="1"/>
  <c r="DA1604" i="64"/>
  <c r="DA1631" i="64" s="1"/>
  <c r="DA1266" i="64"/>
  <c r="DA1388" i="64"/>
  <c r="DA1410" i="64" s="1"/>
  <c r="DA444" i="64"/>
  <c r="DA459" i="64" s="1"/>
  <c r="DA468" i="64"/>
  <c r="DA793" i="64"/>
  <c r="DA808" i="64" s="1"/>
  <c r="DA936" i="64"/>
  <c r="DA951" i="64" s="1"/>
  <c r="DA1115" i="64"/>
  <c r="DA1142" i="64" s="1"/>
  <c r="DA1311" i="64"/>
  <c r="DA1324" i="64" s="1"/>
  <c r="CS444" i="64"/>
  <c r="CS459" i="64" s="1"/>
  <c r="CS793" i="64"/>
  <c r="CS808" i="64" s="1"/>
  <c r="CS1150" i="64"/>
  <c r="CS1177" i="64" s="1"/>
  <c r="CS468" i="64"/>
  <c r="CS1365" i="64"/>
  <c r="CS1379" i="64" s="1"/>
  <c r="CS1056" i="64"/>
  <c r="CS1071" i="64" s="1"/>
  <c r="CS1704" i="64"/>
  <c r="CS1729" i="64" s="1"/>
  <c r="CS1672" i="64"/>
  <c r="CS1695" i="64" s="1"/>
  <c r="CS1333" i="64"/>
  <c r="CS1356" i="64" s="1"/>
  <c r="CS334" i="64"/>
  <c r="CS384" i="64"/>
  <c r="CS416" i="64"/>
  <c r="CS436" i="64" s="1"/>
  <c r="CS817" i="64"/>
  <c r="CS833" i="64" s="1"/>
  <c r="CS2162" i="64" s="1"/>
  <c r="CS1738" i="64"/>
  <c r="CS1763" i="64" s="1"/>
  <c r="CS2246" i="64"/>
  <c r="CS2260" i="64" s="1"/>
  <c r="CS311" i="64"/>
  <c r="CS912" i="64"/>
  <c r="CS927" i="64" s="1"/>
  <c r="CS1640" i="64"/>
  <c r="CS1663" i="64" s="1"/>
  <c r="CS1517" i="64"/>
  <c r="CS1530" i="64" s="1"/>
  <c r="CS517" i="64"/>
  <c r="CS1080" i="64"/>
  <c r="CS1107" i="64" s="1"/>
  <c r="CS1186" i="64"/>
  <c r="CS1213" i="64" s="1"/>
  <c r="CS1222" i="64"/>
  <c r="CS1257" i="64" s="1"/>
  <c r="DI2194" i="64"/>
  <c r="DI2143" i="64"/>
  <c r="DA1448" i="64"/>
  <c r="CS1673" i="64"/>
  <c r="CS1696" i="64" s="1"/>
  <c r="DI1641" i="64"/>
  <c r="DI1664" i="64" s="1"/>
  <c r="DA1186" i="64"/>
  <c r="DA1213" i="64" s="1"/>
  <c r="DI1081" i="64"/>
  <c r="DI1108" i="64" s="1"/>
  <c r="DI334" i="64"/>
  <c r="DA312" i="64"/>
  <c r="DA325" i="64" s="1"/>
  <c r="DI2199" i="64"/>
  <c r="CS2195" i="64"/>
  <c r="CS2173" i="64"/>
  <c r="DI2169" i="64"/>
  <c r="DI2148" i="64"/>
  <c r="CS2144" i="64"/>
  <c r="CS2122" i="64"/>
  <c r="DI2118" i="64"/>
  <c r="DA1424" i="64"/>
  <c r="DA1439" i="64" s="1"/>
  <c r="CS1334" i="64"/>
  <c r="CS1357" i="64" s="1"/>
  <c r="CS1311" i="64"/>
  <c r="CS1324" i="64" s="1"/>
  <c r="DI1518" i="64"/>
  <c r="DI1531" i="64" s="1"/>
  <c r="DI1187" i="64"/>
  <c r="DI1214" i="64" s="1"/>
  <c r="DA1155" i="64"/>
  <c r="DA1182" i="64" s="1"/>
  <c r="CS1115" i="64"/>
  <c r="CS1142" i="64" s="1"/>
  <c r="CS984" i="64"/>
  <c r="CS997" i="64" s="1"/>
  <c r="DA941" i="64"/>
  <c r="DA956" i="64" s="1"/>
  <c r="CS469" i="64"/>
  <c r="DA339" i="64"/>
  <c r="DA349" i="64" s="1"/>
  <c r="DA335" i="64"/>
  <c r="CS2168" i="64"/>
  <c r="CS2117" i="64"/>
  <c r="CS1270" i="64"/>
  <c r="DA1673" i="64"/>
  <c r="DA1696" i="64" s="1"/>
  <c r="CS1604" i="64"/>
  <c r="CS1631" i="64" s="1"/>
  <c r="CS1705" i="64"/>
  <c r="CS1730" i="64" s="1"/>
  <c r="CS936" i="64"/>
  <c r="CS951" i="64" s="1"/>
  <c r="DI822" i="64"/>
  <c r="DI838" i="64" s="1"/>
  <c r="DA794" i="64"/>
  <c r="DA809" i="64" s="1"/>
  <c r="DI469" i="64"/>
  <c r="DI384" i="64"/>
  <c r="DI316" i="64"/>
  <c r="DA2195" i="64"/>
  <c r="DA2173" i="64"/>
  <c r="DA2168" i="64"/>
  <c r="DA2144" i="64"/>
  <c r="DA2122" i="64"/>
  <c r="DA2117" i="64"/>
  <c r="DA1444" i="64"/>
  <c r="DA1459" i="64" s="1"/>
  <c r="CS1419" i="64"/>
  <c r="CS1434" i="64" s="1"/>
  <c r="DA1334" i="64"/>
  <c r="DA1357" i="64" s="1"/>
  <c r="DA1271" i="64"/>
  <c r="DA1306" i="64" s="1"/>
  <c r="DI1155" i="64"/>
  <c r="DI1182" i="64" s="1"/>
  <c r="CS989" i="64"/>
  <c r="CS1002" i="64" s="1"/>
  <c r="DA389" i="64"/>
  <c r="DA385" i="64"/>
  <c r="CS316" i="64"/>
  <c r="DK798" i="64"/>
  <c r="DK1743" i="64"/>
  <c r="DK1768" i="64" s="1"/>
  <c r="DK316" i="64"/>
  <c r="DK1061" i="64"/>
  <c r="DK421" i="64"/>
  <c r="DK989" i="64"/>
  <c r="DK1002" i="64" s="1"/>
  <c r="DK1709" i="64"/>
  <c r="DK1734" i="64" s="1"/>
  <c r="DK1085" i="64"/>
  <c r="DK1112" i="64" s="1"/>
  <c r="DK1120" i="64"/>
  <c r="DK1147" i="64" s="1"/>
  <c r="DK1609" i="64"/>
  <c r="DK1636" i="64" s="1"/>
  <c r="DK339" i="64"/>
  <c r="DK349" i="64" s="1"/>
  <c r="DK449" i="64"/>
  <c r="DK917" i="64"/>
  <c r="DK932" i="64" s="1"/>
  <c r="DK965" i="64"/>
  <c r="DK1271" i="64"/>
  <c r="DK1306" i="64" s="1"/>
  <c r="DK1522" i="64"/>
  <c r="DK1535" i="64" s="1"/>
  <c r="DK473" i="64"/>
  <c r="DK941" i="64"/>
  <c r="DK956" i="64" s="1"/>
  <c r="DK1338" i="64"/>
  <c r="DK1370" i="64"/>
  <c r="DK1384" i="64" s="1"/>
  <c r="DK389" i="64"/>
  <c r="DK522" i="64"/>
  <c r="DK535" i="64" s="1"/>
  <c r="DK1155" i="64"/>
  <c r="DK1182" i="64" s="1"/>
  <c r="DK1645" i="64"/>
  <c r="DK1668" i="64" s="1"/>
  <c r="DK1316" i="64"/>
  <c r="DK1329" i="64" s="1"/>
  <c r="DK1393" i="64"/>
  <c r="DK498" i="64"/>
  <c r="DK822" i="64"/>
  <c r="DK838" i="64" s="1"/>
  <c r="DK1191" i="64"/>
  <c r="DK1218" i="64" s="1"/>
  <c r="DC498" i="64"/>
  <c r="DC1743" i="64"/>
  <c r="DC1768" i="64" s="1"/>
  <c r="DC1677" i="64"/>
  <c r="DC1700" i="64" s="1"/>
  <c r="DC1227" i="64"/>
  <c r="DC1262" i="64" s="1"/>
  <c r="DC798" i="64"/>
  <c r="DC1061" i="64"/>
  <c r="DC316" i="64"/>
  <c r="DC1709" i="64"/>
  <c r="DC1734" i="64" s="1"/>
  <c r="DC1085" i="64"/>
  <c r="DC1112" i="64" s="1"/>
  <c r="DC1120" i="64"/>
  <c r="DC1147" i="64" s="1"/>
  <c r="DC1609" i="64"/>
  <c r="DC1636" i="64" s="1"/>
  <c r="DC421" i="64"/>
  <c r="DC917" i="64"/>
  <c r="DC932" i="64" s="1"/>
  <c r="DC965" i="64"/>
  <c r="DC989" i="64"/>
  <c r="DC1002" i="64" s="1"/>
  <c r="DC1271" i="64"/>
  <c r="DC1306" i="64" s="1"/>
  <c r="DC1522" i="64"/>
  <c r="DC1535" i="64" s="1"/>
  <c r="DC339" i="64"/>
  <c r="DC349" i="64" s="1"/>
  <c r="DC449" i="64"/>
  <c r="DC1338" i="64"/>
  <c r="DC1370" i="64"/>
  <c r="DC1384" i="64" s="1"/>
  <c r="DC473" i="64"/>
  <c r="DC941" i="64"/>
  <c r="DC956" i="64" s="1"/>
  <c r="DC1155" i="64"/>
  <c r="DC1182" i="64" s="1"/>
  <c r="DC1645" i="64"/>
  <c r="DC1668" i="64" s="1"/>
  <c r="DC1316" i="64"/>
  <c r="DC1329" i="64" s="1"/>
  <c r="CU473" i="64"/>
  <c r="CU941" i="64"/>
  <c r="CU956" i="64" s="1"/>
  <c r="CU1191" i="64"/>
  <c r="CU1218" i="64" s="1"/>
  <c r="CU389" i="64"/>
  <c r="CU498" i="64"/>
  <c r="CU522" i="64"/>
  <c r="CU535" i="64" s="1"/>
  <c r="CU822" i="64"/>
  <c r="CU838" i="64" s="1"/>
  <c r="CU2251" i="64"/>
  <c r="CU2265" i="64" s="1"/>
  <c r="CU1743" i="64"/>
  <c r="CU1768" i="64" s="1"/>
  <c r="CU1677" i="64"/>
  <c r="CU1700" i="64" s="1"/>
  <c r="CU1227" i="64"/>
  <c r="CU1262" i="64" s="1"/>
  <c r="CU1061" i="64"/>
  <c r="CU798" i="64"/>
  <c r="CU1709" i="64"/>
  <c r="CU1734" i="64" s="1"/>
  <c r="CU1085" i="64"/>
  <c r="CU1112" i="64" s="1"/>
  <c r="CU1120" i="64"/>
  <c r="CU1147" i="64" s="1"/>
  <c r="CU1609" i="64"/>
  <c r="CU1636" i="64" s="1"/>
  <c r="CU316" i="64"/>
  <c r="CU989" i="64"/>
  <c r="CU1002" i="64" s="1"/>
  <c r="CU1271" i="64"/>
  <c r="CU1306" i="64" s="1"/>
  <c r="CU1522" i="64"/>
  <c r="CU1535" i="64" s="1"/>
  <c r="CU421" i="64"/>
  <c r="CU917" i="64"/>
  <c r="CU932" i="64" s="1"/>
  <c r="CU965" i="64"/>
  <c r="CU1338" i="64"/>
  <c r="CU1370" i="64"/>
  <c r="CU1384" i="64" s="1"/>
  <c r="DK338" i="64"/>
  <c r="DK448" i="64"/>
  <c r="DK1154" i="64"/>
  <c r="DK472" i="64"/>
  <c r="DK940" i="64"/>
  <c r="DK955" i="64" s="1"/>
  <c r="DK1190" i="64"/>
  <c r="DK388" i="64"/>
  <c r="DK497" i="64"/>
  <c r="DK521" i="64"/>
  <c r="DK534" i="64" s="1"/>
  <c r="DK821" i="64"/>
  <c r="DK2250" i="64"/>
  <c r="DK1742" i="64"/>
  <c r="DK1676" i="64"/>
  <c r="DK1226" i="64"/>
  <c r="DK1060" i="64"/>
  <c r="DK797" i="64"/>
  <c r="DK1708" i="64"/>
  <c r="DK1084" i="64"/>
  <c r="DK1119" i="64"/>
  <c r="DK1608" i="64"/>
  <c r="DK315" i="64"/>
  <c r="DK988" i="64"/>
  <c r="DK1270" i="64"/>
  <c r="DK1521" i="64"/>
  <c r="DC315" i="64"/>
  <c r="DC420" i="64"/>
  <c r="DC964" i="64"/>
  <c r="DC979" i="64" s="1"/>
  <c r="DC1154" i="64"/>
  <c r="DC1644" i="64"/>
  <c r="DC1190" i="64"/>
  <c r="DC338" i="64"/>
  <c r="DC448" i="64"/>
  <c r="DC940" i="64"/>
  <c r="DC955" i="64" s="1"/>
  <c r="DC2250" i="64"/>
  <c r="DC472" i="64"/>
  <c r="DC497" i="64"/>
  <c r="DC521" i="64"/>
  <c r="DC534" i="64" s="1"/>
  <c r="DC821" i="64"/>
  <c r="DC1742" i="64"/>
  <c r="DC1676" i="64"/>
  <c r="DC1226" i="64"/>
  <c r="DC388" i="64"/>
  <c r="DC1060" i="64"/>
  <c r="DC1708" i="64"/>
  <c r="DC1084" i="64"/>
  <c r="DC1119" i="64"/>
  <c r="DC1608" i="64"/>
  <c r="DC1270" i="64"/>
  <c r="CU388" i="64"/>
  <c r="CU797" i="64"/>
  <c r="CU988" i="64"/>
  <c r="CU1154" i="64"/>
  <c r="CU1644" i="64"/>
  <c r="CU420" i="64"/>
  <c r="CU964" i="64"/>
  <c r="CU979" i="64" s="1"/>
  <c r="CU1190" i="64"/>
  <c r="CU315" i="64"/>
  <c r="CU2250" i="64"/>
  <c r="CU940" i="64"/>
  <c r="CU955" i="64" s="1"/>
  <c r="CU1742" i="64"/>
  <c r="CU1676" i="64"/>
  <c r="CU1226" i="64"/>
  <c r="CU338" i="64"/>
  <c r="CU448" i="64"/>
  <c r="CU497" i="64"/>
  <c r="CU821" i="64"/>
  <c r="CU1060" i="64"/>
  <c r="CU1270" i="64"/>
  <c r="DK494" i="64"/>
  <c r="DK818" i="64"/>
  <c r="DK834" i="64" s="1"/>
  <c r="DK1705" i="64"/>
  <c r="DK1730" i="64" s="1"/>
  <c r="DK1081" i="64"/>
  <c r="DK1108" i="64" s="1"/>
  <c r="DK1116" i="64"/>
  <c r="DK1143" i="64" s="1"/>
  <c r="DK1605" i="64"/>
  <c r="DK1632" i="64" s="1"/>
  <c r="DK335" i="64"/>
  <c r="DK445" i="64"/>
  <c r="DK1518" i="64"/>
  <c r="DK1531" i="64" s="1"/>
  <c r="DK469" i="64"/>
  <c r="DK518" i="64"/>
  <c r="DK531" i="64" s="1"/>
  <c r="DK794" i="64"/>
  <c r="DK809" i="64" s="1"/>
  <c r="DK385" i="64"/>
  <c r="DK985" i="64"/>
  <c r="DK998" i="64" s="1"/>
  <c r="DK1151" i="64"/>
  <c r="DK1178" i="64" s="1"/>
  <c r="DK1641" i="64"/>
  <c r="DK1664" i="64" s="1"/>
  <c r="DK1187" i="64"/>
  <c r="DK1214" i="64" s="1"/>
  <c r="DK417" i="64"/>
  <c r="DK961" i="64"/>
  <c r="DK976" i="64" s="1"/>
  <c r="DK2247" i="64"/>
  <c r="DK2261" i="64" s="1"/>
  <c r="DK1739" i="64"/>
  <c r="DK1764" i="64" s="1"/>
  <c r="DK1807" i="64" s="1"/>
  <c r="DK1673" i="64"/>
  <c r="DK1696" i="64" s="1"/>
  <c r="DK1223" i="64"/>
  <c r="DK1258" i="64" s="1"/>
  <c r="DK1267" i="64"/>
  <c r="DK1302" i="64" s="1"/>
  <c r="DC1057" i="64"/>
  <c r="DC1072" i="64" s="1"/>
  <c r="DC312" i="64"/>
  <c r="DC325" i="64" s="1"/>
  <c r="DC913" i="64"/>
  <c r="DC928" i="64" s="1"/>
  <c r="DC937" i="64"/>
  <c r="DC952" i="64" s="1"/>
  <c r="DC1705" i="64"/>
  <c r="DC1730" i="64" s="1"/>
  <c r="DC1081" i="64"/>
  <c r="DC1108" i="64" s="1"/>
  <c r="DC1116" i="64"/>
  <c r="DC1143" i="64" s="1"/>
  <c r="DC1605" i="64"/>
  <c r="DC1632" i="64" s="1"/>
  <c r="DC494" i="64"/>
  <c r="DC818" i="64"/>
  <c r="DC834" i="64" s="1"/>
  <c r="DC1518" i="64"/>
  <c r="DC1531" i="64" s="1"/>
  <c r="DC445" i="64"/>
  <c r="DC335" i="64"/>
  <c r="DC794" i="64"/>
  <c r="DC809" i="64" s="1"/>
  <c r="DC1151" i="64"/>
  <c r="DC1178" i="64" s="1"/>
  <c r="DC1641" i="64"/>
  <c r="DC1664" i="64" s="1"/>
  <c r="DC1312" i="64"/>
  <c r="DC1325" i="64" s="1"/>
  <c r="DC469" i="64"/>
  <c r="DC518" i="64"/>
  <c r="DC531" i="64" s="1"/>
  <c r="DC985" i="64"/>
  <c r="DC998" i="64" s="1"/>
  <c r="DC1187" i="64"/>
  <c r="DC1214" i="64" s="1"/>
  <c r="DC385" i="64"/>
  <c r="DC1267" i="64"/>
  <c r="DC1302" i="64" s="1"/>
  <c r="DC2247" i="64"/>
  <c r="DC2261" i="64" s="1"/>
  <c r="CU469" i="64"/>
  <c r="CU961" i="64"/>
  <c r="CU976" i="64" s="1"/>
  <c r="CU1739" i="64"/>
  <c r="CU1764" i="64" s="1"/>
  <c r="CU1807" i="64" s="1"/>
  <c r="CU385" i="64"/>
  <c r="CU417" i="64"/>
  <c r="CU1057" i="64"/>
  <c r="CU1072" i="64" s="1"/>
  <c r="CU1705" i="64"/>
  <c r="CU1730" i="64" s="1"/>
  <c r="CU1081" i="64"/>
  <c r="CU1108" i="64" s="1"/>
  <c r="CU1116" i="64"/>
  <c r="CU1143" i="64" s="1"/>
  <c r="CU1605" i="64"/>
  <c r="CU1632" i="64" s="1"/>
  <c r="CU913" i="64"/>
  <c r="CU928" i="64" s="1"/>
  <c r="CU937" i="64"/>
  <c r="CU952" i="64" s="1"/>
  <c r="CU1518" i="64"/>
  <c r="CU1531" i="64" s="1"/>
  <c r="CU312" i="64"/>
  <c r="CU325" i="64" s="1"/>
  <c r="CU494" i="64"/>
  <c r="CU818" i="64"/>
  <c r="CU834" i="64" s="1"/>
  <c r="CU1334" i="64"/>
  <c r="CU1357" i="64" s="1"/>
  <c r="CU1366" i="64"/>
  <c r="CU1380" i="64" s="1"/>
  <c r="CU1151" i="64"/>
  <c r="CU1178" i="64" s="1"/>
  <c r="CU1641" i="64"/>
  <c r="CU1664" i="64" s="1"/>
  <c r="CU1312" i="64"/>
  <c r="CU1325" i="64" s="1"/>
  <c r="CU1389" i="64"/>
  <c r="CU1411" i="64" s="1"/>
  <c r="CU445" i="64"/>
  <c r="CU794" i="64"/>
  <c r="CU809" i="64" s="1"/>
  <c r="CU1187" i="64"/>
  <c r="CU1214" i="64" s="1"/>
  <c r="DC2199" i="64"/>
  <c r="CU2172" i="64"/>
  <c r="DC2148" i="64"/>
  <c r="CU2121" i="64"/>
  <c r="DC1448" i="64"/>
  <c r="CU1392" i="64"/>
  <c r="DC1369" i="64"/>
  <c r="DK1337" i="64"/>
  <c r="DK1227" i="64"/>
  <c r="DK1262" i="64" s="1"/>
  <c r="CU1084" i="64"/>
  <c r="DC797" i="64"/>
  <c r="CU339" i="64"/>
  <c r="CU349" i="64" s="1"/>
  <c r="DK2199" i="64"/>
  <c r="CU2195" i="64"/>
  <c r="DC2172" i="64"/>
  <c r="DK2148" i="64"/>
  <c r="CU2144" i="64"/>
  <c r="DC2121" i="64"/>
  <c r="DK1448" i="64"/>
  <c r="CU1444" i="64"/>
  <c r="CU1459" i="64" s="1"/>
  <c r="CU1420" i="64"/>
  <c r="CU1435" i="64" s="1"/>
  <c r="DC1392" i="64"/>
  <c r="DK1369" i="64"/>
  <c r="DC2251" i="64"/>
  <c r="DC2265" i="64" s="1"/>
  <c r="CU1673" i="64"/>
  <c r="CU1696" i="64" s="1"/>
  <c r="DC988" i="64"/>
  <c r="CU521" i="64"/>
  <c r="CU534" i="64" s="1"/>
  <c r="DK420" i="64"/>
  <c r="DK312" i="64"/>
  <c r="DK325" i="64" s="1"/>
  <c r="DC2195" i="64"/>
  <c r="DK2172" i="64"/>
  <c r="DC2144" i="64"/>
  <c r="DK2121" i="64"/>
  <c r="DC1444" i="64"/>
  <c r="DC1459" i="64" s="1"/>
  <c r="DC1420" i="64"/>
  <c r="DC1435" i="64" s="1"/>
  <c r="DK1392" i="64"/>
  <c r="DK2251" i="64"/>
  <c r="DK2265" i="64" s="1"/>
  <c r="CU1223" i="64"/>
  <c r="CU1258" i="64" s="1"/>
  <c r="DC1673" i="64"/>
  <c r="DC1696" i="64" s="1"/>
  <c r="CU1608" i="64"/>
  <c r="DC1191" i="64"/>
  <c r="DC1218" i="64" s="1"/>
  <c r="DK1057" i="64"/>
  <c r="DK1072" i="64" s="1"/>
  <c r="DC961" i="64"/>
  <c r="DC976" i="64" s="1"/>
  <c r="DC389" i="64"/>
  <c r="DK2195" i="64"/>
  <c r="CU2173" i="64"/>
  <c r="DK2144" i="64"/>
  <c r="CU2122" i="64"/>
  <c r="DK1444" i="64"/>
  <c r="DK1459" i="64" s="1"/>
  <c r="DK1420" i="64"/>
  <c r="DK1435" i="64" s="1"/>
  <c r="CU1393" i="64"/>
  <c r="DK1312" i="64"/>
  <c r="DK1325" i="64" s="1"/>
  <c r="CU1521" i="64"/>
  <c r="DC1223" i="64"/>
  <c r="DC1258" i="64" s="1"/>
  <c r="DC1739" i="64"/>
  <c r="DC1764" i="64" s="1"/>
  <c r="DC1807" i="64" s="1"/>
  <c r="DK913" i="64"/>
  <c r="DK928" i="64" s="1"/>
  <c r="CU472" i="64"/>
  <c r="CU335" i="64"/>
  <c r="CU2198" i="64"/>
  <c r="DC2173" i="64"/>
  <c r="CU2147" i="64"/>
  <c r="DC2122" i="64"/>
  <c r="CU1447" i="64"/>
  <c r="CU1423" i="64"/>
  <c r="DC1393" i="64"/>
  <c r="DC1334" i="64"/>
  <c r="DC1357" i="64" s="1"/>
  <c r="CU1315" i="64"/>
  <c r="DC1521" i="64"/>
  <c r="CU2247" i="64"/>
  <c r="CU2261" i="64" s="1"/>
  <c r="CU1119" i="64"/>
  <c r="DC822" i="64"/>
  <c r="DC838" i="64" s="1"/>
  <c r="DC522" i="64"/>
  <c r="DC535" i="64" s="1"/>
  <c r="DC2198" i="64"/>
  <c r="DK2173" i="64"/>
  <c r="CU2169" i="64"/>
  <c r="DC2147" i="64"/>
  <c r="DK2122" i="64"/>
  <c r="CU2118" i="64"/>
  <c r="DC1447" i="64"/>
  <c r="DC1423" i="64"/>
  <c r="DC1366" i="64"/>
  <c r="DC1380" i="64" s="1"/>
  <c r="DK1334" i="64"/>
  <c r="DK1357" i="64" s="1"/>
  <c r="DC1315" i="64"/>
  <c r="DK1644" i="64"/>
  <c r="DK964" i="64"/>
  <c r="DK979" i="64" s="1"/>
  <c r="CU449" i="64"/>
  <c r="DK2198" i="64"/>
  <c r="DC2169" i="64"/>
  <c r="DK2147" i="64"/>
  <c r="DC2118" i="64"/>
  <c r="DK1447" i="64"/>
  <c r="DK1424" i="64"/>
  <c r="DK1439" i="64" s="1"/>
  <c r="DC1424" i="64"/>
  <c r="DC1439" i="64" s="1"/>
  <c r="CU1424" i="64"/>
  <c r="CU1439" i="64" s="1"/>
  <c r="DK1423" i="64"/>
  <c r="DC1389" i="64"/>
  <c r="DC1411" i="64" s="1"/>
  <c r="DK1366" i="64"/>
  <c r="DK1380" i="64" s="1"/>
  <c r="CU1337" i="64"/>
  <c r="DK1315" i="64"/>
  <c r="CU1267" i="64"/>
  <c r="CU1302" i="64" s="1"/>
  <c r="CU1645" i="64"/>
  <c r="CU1668" i="64" s="1"/>
  <c r="CU1708" i="64"/>
  <c r="CU985" i="64"/>
  <c r="CU998" i="64" s="1"/>
  <c r="DK937" i="64"/>
  <c r="DK952" i="64" s="1"/>
  <c r="DC417" i="64"/>
  <c r="DD798" i="64"/>
  <c r="DD989" i="64"/>
  <c r="DD1002" i="64" s="1"/>
  <c r="DD941" i="64"/>
  <c r="DD956" i="64" s="1"/>
  <c r="DD421" i="64"/>
  <c r="DD498" i="64"/>
  <c r="CV822" i="64"/>
  <c r="CV838" i="64" s="1"/>
  <c r="CV917" i="64"/>
  <c r="CV932" i="64" s="1"/>
  <c r="CV798" i="64"/>
  <c r="CV941" i="64"/>
  <c r="CV956" i="64" s="1"/>
  <c r="CV965" i="64"/>
  <c r="CV421" i="64"/>
  <c r="DE940" i="64"/>
  <c r="DE955" i="64" s="1"/>
  <c r="DE964" i="64"/>
  <c r="DE979" i="64" s="1"/>
  <c r="DE315" i="64"/>
  <c r="DE420" i="64"/>
  <c r="DE448" i="64"/>
  <c r="DE497" i="64"/>
  <c r="DE821" i="64"/>
  <c r="DE338" i="64"/>
  <c r="DE388" i="64"/>
  <c r="DE472" i="64"/>
  <c r="DE797" i="64"/>
  <c r="CW472" i="64"/>
  <c r="CW988" i="64"/>
  <c r="CW521" i="64"/>
  <c r="CW534" i="64" s="1"/>
  <c r="CW940" i="64"/>
  <c r="CW955" i="64" s="1"/>
  <c r="CW964" i="64"/>
  <c r="CW979" i="64" s="1"/>
  <c r="CW420" i="64"/>
  <c r="CW315" i="64"/>
  <c r="CW448" i="64"/>
  <c r="CW497" i="64"/>
  <c r="CW821" i="64"/>
  <c r="CW338" i="64"/>
  <c r="CW388" i="64"/>
  <c r="CO338" i="64"/>
  <c r="CO388" i="64"/>
  <c r="CO797" i="64"/>
  <c r="CO988" i="64"/>
  <c r="CO472" i="64"/>
  <c r="CO940" i="64"/>
  <c r="CO955" i="64" s="1"/>
  <c r="CO964" i="64"/>
  <c r="CO979" i="64" s="1"/>
  <c r="CO420" i="64"/>
  <c r="CO521" i="64"/>
  <c r="CO534" i="64" s="1"/>
  <c r="CO497" i="64"/>
  <c r="CO821" i="64"/>
  <c r="CO315" i="64"/>
  <c r="CO448" i="64"/>
  <c r="DF794" i="64"/>
  <c r="DF809" i="64" s="1"/>
  <c r="DF335" i="64"/>
  <c r="DF385" i="64"/>
  <c r="DF985" i="64"/>
  <c r="DF998" i="64" s="1"/>
  <c r="DF913" i="64"/>
  <c r="DF928" i="64" s="1"/>
  <c r="DF937" i="64"/>
  <c r="DF952" i="64" s="1"/>
  <c r="DF961" i="64"/>
  <c r="DF976" i="64" s="1"/>
  <c r="DF417" i="64"/>
  <c r="DF469" i="64"/>
  <c r="DF494" i="64"/>
  <c r="DF518" i="64"/>
  <c r="DF531" i="64" s="1"/>
  <c r="DF818" i="64"/>
  <c r="DF834" i="64" s="1"/>
  <c r="CX312" i="64"/>
  <c r="CX325" i="64" s="1"/>
  <c r="CX445" i="64"/>
  <c r="CX794" i="64"/>
  <c r="CX809" i="64" s="1"/>
  <c r="CX985" i="64"/>
  <c r="CX998" i="64" s="1"/>
  <c r="CX335" i="64"/>
  <c r="CX385" i="64"/>
  <c r="CX913" i="64"/>
  <c r="CX928" i="64" s="1"/>
  <c r="CX937" i="64"/>
  <c r="CX952" i="64" s="1"/>
  <c r="CX417" i="64"/>
  <c r="CX1057" i="64"/>
  <c r="CX1072" i="64" s="1"/>
  <c r="CX469" i="64"/>
  <c r="CX494" i="64"/>
  <c r="CX818" i="64"/>
  <c r="CX834" i="64" s="1"/>
  <c r="CP469" i="64"/>
  <c r="CP518" i="64"/>
  <c r="CP531" i="64" s="1"/>
  <c r="CP312" i="64"/>
  <c r="CP325" i="64" s="1"/>
  <c r="CP445" i="64"/>
  <c r="CP794" i="64"/>
  <c r="CP809" i="64" s="1"/>
  <c r="CP913" i="64"/>
  <c r="CP928" i="64" s="1"/>
  <c r="CP937" i="64"/>
  <c r="CP952" i="64" s="1"/>
  <c r="CP961" i="64"/>
  <c r="CP976" i="64" s="1"/>
  <c r="CP335" i="64"/>
  <c r="CP385" i="64"/>
  <c r="CP417" i="64"/>
  <c r="DG334" i="64"/>
  <c r="DG384" i="64"/>
  <c r="DG493" i="64"/>
  <c r="DG817" i="64"/>
  <c r="DG833" i="64" s="1"/>
  <c r="DG2162" i="64" s="1"/>
  <c r="DG468" i="64"/>
  <c r="DG517" i="64"/>
  <c r="DG793" i="64"/>
  <c r="DG808" i="64" s="1"/>
  <c r="DG311" i="64"/>
  <c r="DG444" i="64"/>
  <c r="DG459" i="64" s="1"/>
  <c r="DG984" i="64"/>
  <c r="DG997" i="64" s="1"/>
  <c r="DG912" i="64"/>
  <c r="DG927" i="64" s="1"/>
  <c r="DG936" i="64"/>
  <c r="DG951" i="64" s="1"/>
  <c r="DG960" i="64"/>
  <c r="DG975" i="64" s="1"/>
  <c r="CY416" i="64"/>
  <c r="CY436" i="64" s="1"/>
  <c r="CY1056" i="64"/>
  <c r="CY1071" i="64" s="1"/>
  <c r="CY493" i="64"/>
  <c r="CY817" i="64"/>
  <c r="CY833" i="64" s="1"/>
  <c r="CY2162" i="64" s="1"/>
  <c r="CY334" i="64"/>
  <c r="CY384" i="64"/>
  <c r="CY468" i="64"/>
  <c r="CY517" i="64"/>
  <c r="CY793" i="64"/>
  <c r="CY808" i="64" s="1"/>
  <c r="CY984" i="64"/>
  <c r="CY997" i="64" s="1"/>
  <c r="CQ912" i="64"/>
  <c r="CQ927" i="64" s="1"/>
  <c r="CQ936" i="64"/>
  <c r="CQ951" i="64" s="1"/>
  <c r="CQ960" i="64"/>
  <c r="CQ975" i="64" s="1"/>
  <c r="CQ311" i="64"/>
  <c r="CQ416" i="64"/>
  <c r="CQ436" i="64" s="1"/>
  <c r="CQ444" i="64"/>
  <c r="CQ459" i="64" s="1"/>
  <c r="CQ1056" i="64"/>
  <c r="CQ1071" i="64" s="1"/>
  <c r="CQ493" i="64"/>
  <c r="CQ817" i="64"/>
  <c r="CQ833" i="64" s="1"/>
  <c r="CQ2162" i="64" s="1"/>
  <c r="CQ334" i="64"/>
  <c r="CQ384" i="64"/>
  <c r="CQ468" i="64"/>
  <c r="CQ793" i="64"/>
  <c r="CQ808" i="64" s="1"/>
  <c r="CP1687" i="64"/>
  <c r="CZ1120" i="64"/>
  <c r="CZ1147" i="64" s="1"/>
  <c r="CZ1645" i="64"/>
  <c r="CZ1668" i="64" s="1"/>
  <c r="CZ421" i="64"/>
  <c r="CZ522" i="64"/>
  <c r="CZ535" i="64" s="1"/>
  <c r="CZ798" i="64"/>
  <c r="CZ316" i="64"/>
  <c r="CZ1677" i="64"/>
  <c r="CZ1700" i="64" s="1"/>
  <c r="CZ449" i="64"/>
  <c r="CZ989" i="64"/>
  <c r="CZ1002" i="64" s="1"/>
  <c r="CZ1061" i="64"/>
  <c r="CZ1155" i="64"/>
  <c r="CZ1182" i="64" s="1"/>
  <c r="CZ1191" i="64"/>
  <c r="CZ1218" i="64" s="1"/>
  <c r="CZ1609" i="64"/>
  <c r="CZ1636" i="64" s="1"/>
  <c r="CZ1743" i="64"/>
  <c r="CZ1768" i="64" s="1"/>
  <c r="CZ473" i="64"/>
  <c r="CZ941" i="64"/>
  <c r="CZ956" i="64" s="1"/>
  <c r="CZ339" i="64"/>
  <c r="CZ349" i="64" s="1"/>
  <c r="CZ822" i="64"/>
  <c r="CZ838" i="64" s="1"/>
  <c r="CZ917" i="64"/>
  <c r="CZ932" i="64" s="1"/>
  <c r="CZ1227" i="64"/>
  <c r="CZ1262" i="64" s="1"/>
  <c r="CU334" i="64"/>
  <c r="CU493" i="64"/>
  <c r="CU960" i="64"/>
  <c r="CU1704" i="64"/>
  <c r="CU1729" i="64" s="1"/>
  <c r="CU384" i="64"/>
  <c r="CU793" i="64"/>
  <c r="CU808" i="64" s="1"/>
  <c r="CU1115" i="64"/>
  <c r="CU1142" i="64" s="1"/>
  <c r="CU1640" i="64"/>
  <c r="CU1663" i="64" s="1"/>
  <c r="CU416" i="64"/>
  <c r="CU1266" i="64"/>
  <c r="CU517" i="64"/>
  <c r="CU1056" i="64"/>
  <c r="CU1071" i="64" s="1"/>
  <c r="CU1604" i="64"/>
  <c r="CU1631" i="64" s="1"/>
  <c r="CU1672" i="64"/>
  <c r="CU1695" i="64" s="1"/>
  <c r="CU311" i="64"/>
  <c r="CU984" i="64"/>
  <c r="CU1150" i="64"/>
  <c r="CU1186" i="64"/>
  <c r="CU444" i="64"/>
  <c r="CU1738" i="64"/>
  <c r="CU1763" i="64" s="1"/>
  <c r="CU817" i="64"/>
  <c r="CU833" i="64" s="1"/>
  <c r="CU2162" i="64" s="1"/>
  <c r="CU936" i="64"/>
  <c r="CU951" i="64" s="1"/>
  <c r="CU1222" i="64"/>
  <c r="CU1257" i="64" s="1"/>
  <c r="DH1271" i="64"/>
  <c r="DH1306" i="64" s="1"/>
  <c r="CZ1271" i="64"/>
  <c r="CZ1306" i="64" s="1"/>
  <c r="CR1271" i="64"/>
  <c r="CR1306" i="64" s="1"/>
  <c r="CZ965" i="64"/>
  <c r="CR965" i="64"/>
  <c r="DH522" i="64"/>
  <c r="DH535" i="64" s="1"/>
  <c r="DH1120" i="64"/>
  <c r="DH1147" i="64" s="1"/>
  <c r="DH1645" i="64"/>
  <c r="DH1668" i="64" s="1"/>
  <c r="DH316" i="64"/>
  <c r="DH421" i="64"/>
  <c r="DH798" i="64"/>
  <c r="DH449" i="64"/>
  <c r="DH1677" i="64"/>
  <c r="DH1700" i="64" s="1"/>
  <c r="DH989" i="64"/>
  <c r="DH1002" i="64" s="1"/>
  <c r="DH1061" i="64"/>
  <c r="DH1155" i="64"/>
  <c r="DH1182" i="64" s="1"/>
  <c r="DH1191" i="64"/>
  <c r="DH1218" i="64" s="1"/>
  <c r="DH1609" i="64"/>
  <c r="DH1636" i="64" s="1"/>
  <c r="DH473" i="64"/>
  <c r="DH1743" i="64"/>
  <c r="DH1768" i="64" s="1"/>
  <c r="DH339" i="64"/>
  <c r="DH349" i="64" s="1"/>
  <c r="DH941" i="64"/>
  <c r="DH956" i="64" s="1"/>
  <c r="DH389" i="64"/>
  <c r="DH822" i="64"/>
  <c r="DH838" i="64" s="1"/>
  <c r="DH917" i="64"/>
  <c r="DH932" i="64" s="1"/>
  <c r="DH1227" i="64"/>
  <c r="DH1262" i="64" s="1"/>
  <c r="DK493" i="64"/>
  <c r="DK960" i="64"/>
  <c r="DK1704" i="64"/>
  <c r="DK1729" i="64" s="1"/>
  <c r="DK517" i="64"/>
  <c r="DK793" i="64"/>
  <c r="DK808" i="64" s="1"/>
  <c r="DK1115" i="64"/>
  <c r="DK1142" i="64" s="1"/>
  <c r="DK1640" i="64"/>
  <c r="DK1663" i="64" s="1"/>
  <c r="DK311" i="64"/>
  <c r="DK416" i="64"/>
  <c r="DK1266" i="64"/>
  <c r="DK444" i="64"/>
  <c r="DK1056" i="64"/>
  <c r="DK1071" i="64" s="1"/>
  <c r="DK1604" i="64"/>
  <c r="DK1631" i="64" s="1"/>
  <c r="DK1672" i="64"/>
  <c r="DK1695" i="64" s="1"/>
  <c r="DK984" i="64"/>
  <c r="DK1150" i="64"/>
  <c r="DK1186" i="64"/>
  <c r="DK468" i="64"/>
  <c r="DK1738" i="64"/>
  <c r="DK1763" i="64" s="1"/>
  <c r="DK334" i="64"/>
  <c r="DK817" i="64"/>
  <c r="DK833" i="64" s="1"/>
  <c r="DK2162" i="64" s="1"/>
  <c r="DK936" i="64"/>
  <c r="DK951" i="64" s="1"/>
  <c r="DK1222" i="64"/>
  <c r="DK1257" i="64" s="1"/>
  <c r="DH2173" i="64"/>
  <c r="CZ2173" i="64"/>
  <c r="CR2173" i="64"/>
  <c r="DI2172" i="64"/>
  <c r="DA2172" i="64"/>
  <c r="CS2172" i="64"/>
  <c r="DJ2169" i="64"/>
  <c r="DB2169" i="64"/>
  <c r="CT2169" i="64"/>
  <c r="DK2168" i="64"/>
  <c r="DC2168" i="64"/>
  <c r="CU2168" i="64"/>
  <c r="DI1447" i="64"/>
  <c r="DA1447" i="64"/>
  <c r="CS1447" i="64"/>
  <c r="DJ1444" i="64"/>
  <c r="DJ1459" i="64" s="1"/>
  <c r="DB1444" i="64"/>
  <c r="DB1459" i="64" s="1"/>
  <c r="CT1444" i="64"/>
  <c r="CT1459" i="64" s="1"/>
  <c r="DK1443" i="64"/>
  <c r="DC1443" i="64"/>
  <c r="CU1443" i="64"/>
  <c r="DI1392" i="64"/>
  <c r="DA1392" i="64"/>
  <c r="CS1392" i="64"/>
  <c r="DJ1389" i="64"/>
  <c r="DJ1411" i="64" s="1"/>
  <c r="DB1389" i="64"/>
  <c r="DB1411" i="64" s="1"/>
  <c r="CT1389" i="64"/>
  <c r="CT1411" i="64" s="1"/>
  <c r="DK1388" i="64"/>
  <c r="DC1388" i="64"/>
  <c r="CU1388" i="64"/>
  <c r="DH1370" i="64"/>
  <c r="DH1384" i="64" s="1"/>
  <c r="CZ1370" i="64"/>
  <c r="CZ1384" i="64" s="1"/>
  <c r="CR1370" i="64"/>
  <c r="CR1384" i="64" s="1"/>
  <c r="DI1369" i="64"/>
  <c r="DA1369" i="64"/>
  <c r="CS1369" i="64"/>
  <c r="DJ1366" i="64"/>
  <c r="DJ1380" i="64" s="1"/>
  <c r="DB1366" i="64"/>
  <c r="DB1380" i="64" s="1"/>
  <c r="CT1366" i="64"/>
  <c r="CT1380" i="64" s="1"/>
  <c r="DK1365" i="64"/>
  <c r="DC1365" i="64"/>
  <c r="CU1365" i="64"/>
  <c r="DJ913" i="64"/>
  <c r="DJ928" i="64" s="1"/>
  <c r="DB913" i="64"/>
  <c r="DB928" i="64" s="1"/>
  <c r="CT913" i="64"/>
  <c r="CT928" i="64" s="1"/>
  <c r="DK912" i="64"/>
  <c r="DK927" i="64" s="1"/>
  <c r="CU912" i="64"/>
  <c r="CU927" i="64" s="1"/>
  <c r="DH498" i="64"/>
  <c r="CZ498" i="64"/>
  <c r="CR389" i="64"/>
  <c r="CR1120" i="64"/>
  <c r="CR1147" i="64" s="1"/>
  <c r="CR1645" i="64"/>
  <c r="CR1668" i="64" s="1"/>
  <c r="CR421" i="64"/>
  <c r="CR798" i="64"/>
  <c r="CR522" i="64"/>
  <c r="CR535" i="64" s="1"/>
  <c r="CR1677" i="64"/>
  <c r="CR1700" i="64" s="1"/>
  <c r="CR316" i="64"/>
  <c r="CR989" i="64"/>
  <c r="CR1002" i="64" s="1"/>
  <c r="CR1061" i="64"/>
  <c r="CR1155" i="64"/>
  <c r="CR1182" i="64" s="1"/>
  <c r="CR1191" i="64"/>
  <c r="CR1218" i="64" s="1"/>
  <c r="CR1609" i="64"/>
  <c r="CR1636" i="64" s="1"/>
  <c r="CR449" i="64"/>
  <c r="CR1743" i="64"/>
  <c r="CR1768" i="64" s="1"/>
  <c r="CR941" i="64"/>
  <c r="CR956" i="64" s="1"/>
  <c r="CR473" i="64"/>
  <c r="CR822" i="64"/>
  <c r="CR838" i="64" s="1"/>
  <c r="CR917" i="64"/>
  <c r="CR932" i="64" s="1"/>
  <c r="CR1227" i="64"/>
  <c r="CR1262" i="64" s="1"/>
  <c r="DC384" i="64"/>
  <c r="DC493" i="64"/>
  <c r="DC960" i="64"/>
  <c r="DC1704" i="64"/>
  <c r="DC1729" i="64" s="1"/>
  <c r="DC793" i="64"/>
  <c r="DC808" i="64" s="1"/>
  <c r="DC1115" i="64"/>
  <c r="DC1142" i="64" s="1"/>
  <c r="DC1640" i="64"/>
  <c r="DC1663" i="64" s="1"/>
  <c r="DC416" i="64"/>
  <c r="DC517" i="64"/>
  <c r="DC1266" i="64"/>
  <c r="DC311" i="64"/>
  <c r="DC1056" i="64"/>
  <c r="DC1071" i="64" s="1"/>
  <c r="DC1604" i="64"/>
  <c r="DC1631" i="64" s="1"/>
  <c r="DC1672" i="64"/>
  <c r="DC1695" i="64" s="1"/>
  <c r="DC444" i="64"/>
  <c r="DC984" i="64"/>
  <c r="DC1150" i="64"/>
  <c r="DC1186" i="64"/>
  <c r="DC1738" i="64"/>
  <c r="DC1763" i="64" s="1"/>
  <c r="DC468" i="64"/>
  <c r="DC817" i="64"/>
  <c r="DC833" i="64" s="1"/>
  <c r="DC2162" i="64" s="1"/>
  <c r="DC936" i="64"/>
  <c r="DC951" i="64" s="1"/>
  <c r="DC1222" i="64"/>
  <c r="DC1257" i="64" s="1"/>
  <c r="DH2199" i="64"/>
  <c r="CZ2199" i="64"/>
  <c r="CR2199" i="64"/>
  <c r="DI2198" i="64"/>
  <c r="DJ2195" i="64"/>
  <c r="DB2195" i="64"/>
  <c r="CT2195" i="64"/>
  <c r="DK2194" i="64"/>
  <c r="DC2194" i="64"/>
  <c r="CU2194" i="64"/>
  <c r="DH1448" i="64"/>
  <c r="CZ1448" i="64"/>
  <c r="CR1448" i="64"/>
  <c r="DH1393" i="64"/>
  <c r="CZ1393" i="64"/>
  <c r="CR1393" i="64"/>
  <c r="CZ389" i="64"/>
  <c r="DA472" i="64"/>
  <c r="DA497" i="64"/>
  <c r="DA964" i="64"/>
  <c r="DA979" i="64" s="1"/>
  <c r="DA1708" i="64"/>
  <c r="DA338" i="64"/>
  <c r="DA797" i="64"/>
  <c r="DA1119" i="64"/>
  <c r="DA1644" i="64"/>
  <c r="DA388" i="64"/>
  <c r="DA420" i="64"/>
  <c r="DA1060" i="64"/>
  <c r="DA1608" i="64"/>
  <c r="DA1676" i="64"/>
  <c r="DA521" i="64"/>
  <c r="DA534" i="64" s="1"/>
  <c r="DA988" i="64"/>
  <c r="DA1154" i="64"/>
  <c r="DA1190" i="64"/>
  <c r="DA315" i="64"/>
  <c r="DA1742" i="64"/>
  <c r="DA448" i="64"/>
  <c r="DA821" i="64"/>
  <c r="DA940" i="64"/>
  <c r="DA955" i="64" s="1"/>
  <c r="DA1226" i="64"/>
  <c r="CS497" i="64"/>
  <c r="CS964" i="64"/>
  <c r="CS979" i="64" s="1"/>
  <c r="CS1708" i="64"/>
  <c r="CS472" i="64"/>
  <c r="CS797" i="64"/>
  <c r="CS1119" i="64"/>
  <c r="CS1644" i="64"/>
  <c r="CS338" i="64"/>
  <c r="CS420" i="64"/>
  <c r="CS388" i="64"/>
  <c r="CS1060" i="64"/>
  <c r="CS1608" i="64"/>
  <c r="CS1676" i="64"/>
  <c r="CS988" i="64"/>
  <c r="CS1154" i="64"/>
  <c r="CS1190" i="64"/>
  <c r="CS521" i="64"/>
  <c r="CS534" i="64" s="1"/>
  <c r="CS1742" i="64"/>
  <c r="CS315" i="64"/>
  <c r="CS821" i="64"/>
  <c r="CS940" i="64"/>
  <c r="CS955" i="64" s="1"/>
  <c r="CS1226" i="64"/>
  <c r="DI1521" i="64"/>
  <c r="DA1521" i="64"/>
  <c r="CS1521" i="64"/>
  <c r="DJ1518" i="64"/>
  <c r="DJ1531" i="64" s="1"/>
  <c r="DB1518" i="64"/>
  <c r="DB1531" i="64" s="1"/>
  <c r="CT1518" i="64"/>
  <c r="CT1531" i="64" s="1"/>
  <c r="DK1517" i="64"/>
  <c r="DK1530" i="64" s="1"/>
  <c r="DC1517" i="64"/>
  <c r="DC1530" i="64" s="1"/>
  <c r="CU1517" i="64"/>
  <c r="CU1530" i="64" s="1"/>
  <c r="DH1085" i="64"/>
  <c r="DH1112" i="64" s="1"/>
  <c r="CZ1085" i="64"/>
  <c r="CZ1112" i="64" s="1"/>
  <c r="CR1085" i="64"/>
  <c r="CR1112" i="64" s="1"/>
  <c r="DI1084" i="64"/>
  <c r="DA1084" i="64"/>
  <c r="CS1084" i="64"/>
  <c r="DJ1081" i="64"/>
  <c r="DB1081" i="64"/>
  <c r="DK1080" i="64"/>
  <c r="DK1107" i="64" s="1"/>
  <c r="DC1080" i="64"/>
  <c r="DC1107" i="64" s="1"/>
  <c r="CU1080" i="64"/>
  <c r="CU1107" i="64" s="1"/>
  <c r="DH1709" i="64"/>
  <c r="DH1734" i="64" s="1"/>
  <c r="CZ1709" i="64"/>
  <c r="CZ1734" i="64" s="1"/>
  <c r="CR1709" i="64"/>
  <c r="CR1734" i="64" s="1"/>
  <c r="DK384" i="64"/>
  <c r="CT494" i="64"/>
  <c r="CT518" i="64"/>
  <c r="CT961" i="64"/>
  <c r="CT976" i="64" s="1"/>
  <c r="CT1705" i="64"/>
  <c r="CT1730" i="64" s="1"/>
  <c r="CT312" i="64"/>
  <c r="CT794" i="64"/>
  <c r="CT809" i="64" s="1"/>
  <c r="CT1116" i="64"/>
  <c r="CT1641" i="64"/>
  <c r="CT1664" i="64" s="1"/>
  <c r="CT417" i="64"/>
  <c r="CT445" i="64"/>
  <c r="CT1267" i="64"/>
  <c r="CT1302" i="64" s="1"/>
  <c r="CT1057" i="64"/>
  <c r="CT1605" i="64"/>
  <c r="CT1632" i="64" s="1"/>
  <c r="CT1673" i="64"/>
  <c r="CT1696" i="64" s="1"/>
  <c r="CT469" i="64"/>
  <c r="CT985" i="64"/>
  <c r="CT998" i="64" s="1"/>
  <c r="CT1151" i="64"/>
  <c r="CT1178" i="64" s="1"/>
  <c r="CT1187" i="64"/>
  <c r="CT1214" i="64" s="1"/>
  <c r="CT335" i="64"/>
  <c r="CT1739" i="64"/>
  <c r="CT1764" i="64" s="1"/>
  <c r="CT1807" i="64" s="1"/>
  <c r="CT385" i="64"/>
  <c r="CT408" i="64" s="1"/>
  <c r="CT818" i="64"/>
  <c r="CT937" i="64"/>
  <c r="CT1223" i="64"/>
  <c r="DI1337" i="64"/>
  <c r="DA1337" i="64"/>
  <c r="CS1337" i="64"/>
  <c r="DJ1334" i="64"/>
  <c r="DJ1357" i="64" s="1"/>
  <c r="DB1334" i="64"/>
  <c r="DB1357" i="64" s="1"/>
  <c r="CT1334" i="64"/>
  <c r="CT1357" i="64" s="1"/>
  <c r="DK1333" i="64"/>
  <c r="DC1333" i="64"/>
  <c r="CU1333" i="64"/>
  <c r="DH1522" i="64"/>
  <c r="DH1535" i="64" s="1"/>
  <c r="CZ1522" i="64"/>
  <c r="CZ1535" i="64" s="1"/>
  <c r="CR1522" i="64"/>
  <c r="CR1535" i="64" s="1"/>
  <c r="DI2250" i="64"/>
  <c r="DA2250" i="64"/>
  <c r="CS2250" i="64"/>
  <c r="DJ2247" i="64"/>
  <c r="DJ2261" i="64" s="1"/>
  <c r="DB2247" i="64"/>
  <c r="DB2261" i="64" s="1"/>
  <c r="CT2247" i="64"/>
  <c r="CT2261" i="64" s="1"/>
  <c r="DK2246" i="64"/>
  <c r="DK2260" i="64" s="1"/>
  <c r="DC2246" i="64"/>
  <c r="DC2260" i="64" s="1"/>
  <c r="CU2246" i="64"/>
  <c r="CU2260" i="64" s="1"/>
  <c r="DJ445" i="64"/>
  <c r="DJ494" i="64"/>
  <c r="DJ961" i="64"/>
  <c r="DJ976" i="64" s="1"/>
  <c r="DJ1705" i="64"/>
  <c r="DJ1730" i="64" s="1"/>
  <c r="DJ794" i="64"/>
  <c r="DJ809" i="64" s="1"/>
  <c r="DJ1116" i="64"/>
  <c r="DJ1641" i="64"/>
  <c r="DJ1664" i="64" s="1"/>
  <c r="DJ417" i="64"/>
  <c r="DJ469" i="64"/>
  <c r="DJ335" i="64"/>
  <c r="DJ1057" i="64"/>
  <c r="DJ1605" i="64"/>
  <c r="DJ1632" i="64" s="1"/>
  <c r="DJ1673" i="64"/>
  <c r="DJ1696" i="64" s="1"/>
  <c r="DJ385" i="64"/>
  <c r="DJ408" i="64" s="1"/>
  <c r="DJ985" i="64"/>
  <c r="DJ998" i="64" s="1"/>
  <c r="DJ1151" i="64"/>
  <c r="DJ1178" i="64" s="1"/>
  <c r="DJ1187" i="64"/>
  <c r="DJ1214" i="64" s="1"/>
  <c r="DJ1739" i="64"/>
  <c r="DJ1764" i="64" s="1"/>
  <c r="DJ1807" i="64" s="1"/>
  <c r="DJ518" i="64"/>
  <c r="DJ818" i="64"/>
  <c r="DJ937" i="64"/>
  <c r="DJ1223" i="64"/>
  <c r="DH2122" i="64"/>
  <c r="CZ2122" i="64"/>
  <c r="CR2122" i="64"/>
  <c r="DI2121" i="64"/>
  <c r="DA2121" i="64"/>
  <c r="CS2121" i="64"/>
  <c r="DJ2118" i="64"/>
  <c r="DB2118" i="64"/>
  <c r="CT2118" i="64"/>
  <c r="DK2117" i="64"/>
  <c r="DC2117" i="64"/>
  <c r="CU2117" i="64"/>
  <c r="DH1338" i="64"/>
  <c r="CZ1338" i="64"/>
  <c r="CR1338" i="64"/>
  <c r="DH1316" i="64"/>
  <c r="DH1329" i="64" s="1"/>
  <c r="CZ1316" i="64"/>
  <c r="CZ1329" i="64" s="1"/>
  <c r="CR1316" i="64"/>
  <c r="CR1329" i="64" s="1"/>
  <c r="DI1315" i="64"/>
  <c r="DA1315" i="64"/>
  <c r="CS1315" i="64"/>
  <c r="DJ1312" i="64"/>
  <c r="DJ1325" i="64" s="1"/>
  <c r="DB1312" i="64"/>
  <c r="DB1325" i="64" s="1"/>
  <c r="CT1312" i="64"/>
  <c r="CT1325" i="64" s="1"/>
  <c r="DK1311" i="64"/>
  <c r="DK1324" i="64" s="1"/>
  <c r="DC1311" i="64"/>
  <c r="DC1324" i="64" s="1"/>
  <c r="CU1311" i="64"/>
  <c r="CU1324" i="64" s="1"/>
  <c r="DH2251" i="64"/>
  <c r="DH2265" i="64" s="1"/>
  <c r="CZ2251" i="64"/>
  <c r="CZ2265" i="64" s="1"/>
  <c r="CR2251" i="64"/>
  <c r="CR2265" i="64" s="1"/>
  <c r="CS448" i="64"/>
  <c r="CR339" i="64"/>
  <c r="CR349" i="64" s="1"/>
  <c r="DI338" i="64"/>
  <c r="DI497" i="64"/>
  <c r="DI964" i="64"/>
  <c r="DI979" i="64" s="1"/>
  <c r="DI1708" i="64"/>
  <c r="DI388" i="64"/>
  <c r="DI797" i="64"/>
  <c r="DI1119" i="64"/>
  <c r="DI1644" i="64"/>
  <c r="DI420" i="64"/>
  <c r="DI521" i="64"/>
  <c r="DI534" i="64" s="1"/>
  <c r="DI1060" i="64"/>
  <c r="DI1608" i="64"/>
  <c r="DI1676" i="64"/>
  <c r="DI315" i="64"/>
  <c r="DI988" i="64"/>
  <c r="DI1154" i="64"/>
  <c r="DI1190" i="64"/>
  <c r="DI448" i="64"/>
  <c r="DI1742" i="64"/>
  <c r="DI821" i="64"/>
  <c r="DI940" i="64"/>
  <c r="DI955" i="64" s="1"/>
  <c r="DI1226" i="64"/>
  <c r="DB312" i="64"/>
  <c r="DB494" i="64"/>
  <c r="DB961" i="64"/>
  <c r="DB976" i="64" s="1"/>
  <c r="DB1705" i="64"/>
  <c r="DB1730" i="64" s="1"/>
  <c r="DB445" i="64"/>
  <c r="DB794" i="64"/>
  <c r="DB809" i="64" s="1"/>
  <c r="DB1116" i="64"/>
  <c r="DB1641" i="64"/>
  <c r="DB1664" i="64" s="1"/>
  <c r="DB417" i="64"/>
  <c r="DB1267" i="64"/>
  <c r="DB1302" i="64" s="1"/>
  <c r="DB469" i="64"/>
  <c r="DB1057" i="64"/>
  <c r="DB1605" i="64"/>
  <c r="DB1632" i="64" s="1"/>
  <c r="DB1673" i="64"/>
  <c r="DB1696" i="64" s="1"/>
  <c r="DB335" i="64"/>
  <c r="DB985" i="64"/>
  <c r="DB998" i="64" s="1"/>
  <c r="DB1151" i="64"/>
  <c r="DB1178" i="64" s="1"/>
  <c r="DB1187" i="64"/>
  <c r="DB1214" i="64" s="1"/>
  <c r="DB385" i="64"/>
  <c r="DB408" i="64" s="1"/>
  <c r="DB1739" i="64"/>
  <c r="DB1764" i="64" s="1"/>
  <c r="DB1807" i="64" s="1"/>
  <c r="DB818" i="64"/>
  <c r="DB937" i="64"/>
  <c r="DB1223" i="64"/>
  <c r="DH2148" i="64"/>
  <c r="CZ2148" i="64"/>
  <c r="CR2148" i="64"/>
  <c r="DI2147" i="64"/>
  <c r="DA2147" i="64"/>
  <c r="CS2147" i="64"/>
  <c r="DJ2144" i="64"/>
  <c r="DB2144" i="64"/>
  <c r="CT2144" i="64"/>
  <c r="DK2143" i="64"/>
  <c r="DC2143" i="64"/>
  <c r="CU2143" i="64"/>
  <c r="DI1423" i="64"/>
  <c r="DA1423" i="64"/>
  <c r="CS1423" i="64"/>
  <c r="DJ1420" i="64"/>
  <c r="DJ1435" i="64" s="1"/>
  <c r="DB1420" i="64"/>
  <c r="DB1435" i="64" s="1"/>
  <c r="CT1420" i="64"/>
  <c r="CT1435" i="64" s="1"/>
  <c r="DK1419" i="64"/>
  <c r="DK1434" i="64" s="1"/>
  <c r="DC1419" i="64"/>
  <c r="DC1434" i="64" s="1"/>
  <c r="CU1419" i="64"/>
  <c r="CU1434" i="64" s="1"/>
  <c r="CU468" i="64"/>
  <c r="DC334" i="64"/>
  <c r="CO1524" i="64"/>
  <c r="CO1526"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81" i="64"/>
  <c r="E1325" i="64"/>
  <c r="E1214" i="64"/>
  <c r="E1632" i="64"/>
  <c r="E1178" i="64"/>
  <c r="E811" i="64"/>
  <c r="E836" i="64"/>
  <c r="E462" i="64"/>
  <c r="E463" i="64"/>
  <c r="E114" i="64"/>
  <c r="E475" i="64"/>
  <c r="E479" i="64"/>
  <c r="E476" i="64"/>
  <c r="B476" i="64" s="1"/>
  <c r="E510" i="64"/>
  <c r="U315" i="64"/>
  <c r="AA1444" i="64"/>
  <c r="AA1459" i="64" s="1"/>
  <c r="BP312" i="64"/>
  <c r="BW311" i="64"/>
  <c r="AH472" i="64"/>
  <c r="BA339" i="64"/>
  <c r="BA349" i="64" s="1"/>
  <c r="CJ316" i="64"/>
  <c r="CJ389" i="64"/>
  <c r="BW1743" i="64"/>
  <c r="BW1768" i="64" s="1"/>
  <c r="AA311" i="64"/>
  <c r="BY384" i="64"/>
  <c r="BQ385" i="64"/>
  <c r="U448" i="64"/>
  <c r="CC334" i="64"/>
  <c r="AT388" i="64"/>
  <c r="AO416" i="64"/>
  <c r="AO436" i="64" s="1"/>
  <c r="BI1420" i="64"/>
  <c r="BI1435" i="64" s="1"/>
  <c r="BI315" i="64"/>
  <c r="BH312" i="64"/>
  <c r="BO311" i="64"/>
  <c r="Y334" i="64"/>
  <c r="CK334" i="64"/>
  <c r="BM339" i="64"/>
  <c r="BM349" i="64" s="1"/>
  <c r="CK384" i="64"/>
  <c r="BE388" i="64"/>
  <c r="AZ1444" i="64"/>
  <c r="AZ1459" i="64" s="1"/>
  <c r="CG448" i="64"/>
  <c r="Z473" i="64"/>
  <c r="AL316" i="64"/>
  <c r="AS315" i="64"/>
  <c r="AZ312" i="64"/>
  <c r="BG311" i="64"/>
  <c r="AG334" i="64"/>
  <c r="BW339" i="64"/>
  <c r="BW349" i="64" s="1"/>
  <c r="AE385" i="64"/>
  <c r="CF1444" i="64"/>
  <c r="CF1459" i="64" s="1"/>
  <c r="BT421" i="64"/>
  <c r="BY449" i="64"/>
  <c r="AA1424" i="64"/>
  <c r="AA1439" i="64" s="1"/>
  <c r="AK315" i="64"/>
  <c r="AR312" i="64"/>
  <c r="AY311" i="64"/>
  <c r="AO334" i="64"/>
  <c r="BU338" i="64"/>
  <c r="AP385" i="64"/>
  <c r="CF388" i="64"/>
  <c r="AC315" i="64"/>
  <c r="AJ312" i="64"/>
  <c r="AQ311" i="64"/>
  <c r="AW334" i="64"/>
  <c r="CE338" i="64"/>
  <c r="X389" i="64"/>
  <c r="AA1443" i="64"/>
  <c r="BO1447" i="64"/>
  <c r="CG315" i="64"/>
  <c r="AB312" i="64"/>
  <c r="AB325" i="64" s="1"/>
  <c r="AI311" i="64"/>
  <c r="BE334" i="64"/>
  <c r="U339" i="64"/>
  <c r="U349" i="64" s="1"/>
  <c r="Y384" i="64"/>
  <c r="AO1443" i="64"/>
  <c r="BG1448" i="64"/>
  <c r="AY468" i="64"/>
  <c r="S797" i="64"/>
  <c r="CF312" i="64"/>
  <c r="T312" i="64"/>
  <c r="T325" i="64" s="1"/>
  <c r="BM334" i="64"/>
  <c r="AG339" i="64"/>
  <c r="AG349" i="64" s="1"/>
  <c r="AX384" i="64"/>
  <c r="AW389" i="64"/>
  <c r="AQ469" i="64"/>
  <c r="BJ316" i="64"/>
  <c r="BX312" i="64"/>
  <c r="CE311" i="64"/>
  <c r="BU334" i="64"/>
  <c r="AQ339" i="64"/>
  <c r="AQ349" i="64" s="1"/>
  <c r="BL384" i="64"/>
  <c r="T388" i="64"/>
  <c r="BX389" i="64"/>
  <c r="BN1443" i="64"/>
  <c r="CA1388" i="64"/>
  <c r="CA2143" i="64"/>
  <c r="CA2160" i="64" s="1"/>
  <c r="CA2194" i="64"/>
  <c r="CA2211" i="64" s="1"/>
  <c r="CA2168" i="64"/>
  <c r="CA2185" i="64" s="1"/>
  <c r="CA2117" i="64"/>
  <c r="CA2134" i="64" s="1"/>
  <c r="CA1333" i="64"/>
  <c r="CA1356" i="64" s="1"/>
  <c r="CA1517" i="64"/>
  <c r="CA1530" i="64" s="1"/>
  <c r="CA1222" i="64"/>
  <c r="CA1257" i="64" s="1"/>
  <c r="CA1365" i="64"/>
  <c r="CA1379" i="64" s="1"/>
  <c r="CA1311" i="64"/>
  <c r="CA1324" i="64" s="1"/>
  <c r="CA2246" i="64"/>
  <c r="CA2260" i="64" s="1"/>
  <c r="CA1266" i="64"/>
  <c r="CA1115" i="64"/>
  <c r="CA1142" i="64" s="1"/>
  <c r="CA1604" i="64"/>
  <c r="CA1631" i="64" s="1"/>
  <c r="CA1186" i="64"/>
  <c r="CA1213" i="64" s="1"/>
  <c r="CA1150" i="64"/>
  <c r="CA1177" i="64" s="1"/>
  <c r="CA1704" i="64"/>
  <c r="CA1729" i="64" s="1"/>
  <c r="CA1738" i="64"/>
  <c r="CA1763" i="64" s="1"/>
  <c r="CA1672" i="64"/>
  <c r="CA1695" i="64" s="1"/>
  <c r="CA1640" i="64"/>
  <c r="CA1663" i="64" s="1"/>
  <c r="CA1080" i="64"/>
  <c r="CA1107" i="64" s="1"/>
  <c r="CA984" i="64"/>
  <c r="CA997" i="64" s="1"/>
  <c r="CA936" i="64"/>
  <c r="CA951" i="64" s="1"/>
  <c r="CA817" i="64"/>
  <c r="CA833" i="64" s="1"/>
  <c r="CA960" i="64"/>
  <c r="CA975" i="64" s="1"/>
  <c r="CA912" i="64"/>
  <c r="CA927" i="64" s="1"/>
  <c r="CA793" i="64"/>
  <c r="CA808" i="64" s="1"/>
  <c r="CA1419" i="64"/>
  <c r="CA1434" i="64" s="1"/>
  <c r="CA1056" i="64"/>
  <c r="CA1071" i="64" s="1"/>
  <c r="CA517" i="64"/>
  <c r="CA416" i="64"/>
  <c r="CA436" i="64" s="1"/>
  <c r="CA468" i="64"/>
  <c r="CA493" i="64"/>
  <c r="CA444" i="64"/>
  <c r="CA459" i="64" s="1"/>
  <c r="AE1388" i="64"/>
  <c r="AE2194" i="64"/>
  <c r="AE2211" i="64" s="1"/>
  <c r="AE2168" i="64"/>
  <c r="AE2185" i="64" s="1"/>
  <c r="AE1365" i="64"/>
  <c r="AE1379" i="64" s="1"/>
  <c r="AE1333" i="64"/>
  <c r="AE1356" i="64" s="1"/>
  <c r="AE1517" i="64"/>
  <c r="AE1530" i="64" s="1"/>
  <c r="AE2143" i="64"/>
  <c r="AE2160" i="64" s="1"/>
  <c r="AE2117" i="64"/>
  <c r="AE2134" i="64" s="1"/>
  <c r="AE1311" i="64"/>
  <c r="AE1324" i="64" s="1"/>
  <c r="AE1222" i="64"/>
  <c r="AE1257" i="64" s="1"/>
  <c r="AE2246" i="64"/>
  <c r="AE2260" i="64" s="1"/>
  <c r="AE1266" i="64"/>
  <c r="AE1604" i="64"/>
  <c r="AE1631" i="64" s="1"/>
  <c r="AE1672" i="64"/>
  <c r="AE1695" i="64" s="1"/>
  <c r="AE1640" i="64"/>
  <c r="AE1663" i="64" s="1"/>
  <c r="AE1186" i="64"/>
  <c r="AE1213" i="64" s="1"/>
  <c r="AE1704" i="64"/>
  <c r="AE1729" i="64" s="1"/>
  <c r="AE1738" i="64"/>
  <c r="AE1763" i="64" s="1"/>
  <c r="AE1080" i="64"/>
  <c r="AE1107" i="64" s="1"/>
  <c r="AE1150" i="64"/>
  <c r="AE1177" i="64" s="1"/>
  <c r="AE1115" i="64"/>
  <c r="AE1142" i="64" s="1"/>
  <c r="AE1056" i="64"/>
  <c r="AE1071" i="64" s="1"/>
  <c r="AE960" i="64"/>
  <c r="AE975" i="64" s="1"/>
  <c r="AE817" i="64"/>
  <c r="AE833" i="64" s="1"/>
  <c r="AE912" i="64"/>
  <c r="AE927" i="64" s="1"/>
  <c r="AE793" i="64"/>
  <c r="AE808" i="64" s="1"/>
  <c r="AE936" i="64"/>
  <c r="AE951" i="64" s="1"/>
  <c r="AE1419" i="64"/>
  <c r="AE1434" i="64" s="1"/>
  <c r="AE517" i="64"/>
  <c r="AE984" i="64"/>
  <c r="AE997" i="64" s="1"/>
  <c r="AE416" i="64"/>
  <c r="AE436" i="64" s="1"/>
  <c r="AE468" i="64"/>
  <c r="AE493" i="64"/>
  <c r="AE444" i="64"/>
  <c r="AE459" i="64" s="1"/>
  <c r="AM1393" i="64"/>
  <c r="AM2199" i="64"/>
  <c r="AM2173" i="64"/>
  <c r="AM2148" i="64"/>
  <c r="AM1338" i="64"/>
  <c r="AM1370" i="64"/>
  <c r="AM1384" i="64" s="1"/>
  <c r="AM1316" i="64"/>
  <c r="AM1329" i="64" s="1"/>
  <c r="AM1522" i="64"/>
  <c r="AM1535" i="64" s="1"/>
  <c r="AM2122" i="64"/>
  <c r="AM2139" i="64" s="1"/>
  <c r="AM2251" i="64"/>
  <c r="AM2265" i="64" s="1"/>
  <c r="AM1227" i="64"/>
  <c r="AM1262" i="64" s="1"/>
  <c r="AM1271" i="64"/>
  <c r="AM1306" i="64" s="1"/>
  <c r="AM1677" i="64"/>
  <c r="AM1700" i="64" s="1"/>
  <c r="AM1609" i="64"/>
  <c r="AM1636" i="64" s="1"/>
  <c r="AM1191" i="64"/>
  <c r="AM1218" i="64" s="1"/>
  <c r="AM1709" i="64"/>
  <c r="AM1734" i="64" s="1"/>
  <c r="AM1645" i="64"/>
  <c r="AM1668" i="64" s="1"/>
  <c r="AM1120" i="64"/>
  <c r="AM1147" i="64" s="1"/>
  <c r="AM1743" i="64"/>
  <c r="AM1768" i="64" s="1"/>
  <c r="AM1085" i="64"/>
  <c r="AM1112" i="64" s="1"/>
  <c r="AM1155" i="64"/>
  <c r="AM1182" i="64" s="1"/>
  <c r="AM1061" i="64"/>
  <c r="AM965" i="64"/>
  <c r="AM941" i="64"/>
  <c r="AM956" i="64" s="1"/>
  <c r="AM989" i="64"/>
  <c r="AM1002" i="64" s="1"/>
  <c r="AM798" i="64"/>
  <c r="AM1424" i="64"/>
  <c r="AM1439" i="64" s="1"/>
  <c r="AM522" i="64"/>
  <c r="AM535" i="64" s="1"/>
  <c r="AM421" i="64"/>
  <c r="AM473" i="64"/>
  <c r="AM1448" i="64"/>
  <c r="AM917" i="64"/>
  <c r="AM932" i="64" s="1"/>
  <c r="AM498" i="64"/>
  <c r="AM449" i="64"/>
  <c r="AM822" i="64"/>
  <c r="AM838" i="64" s="1"/>
  <c r="BL1392" i="64"/>
  <c r="BL2198" i="64"/>
  <c r="BL2147" i="64"/>
  <c r="BL2172" i="64"/>
  <c r="BL2121" i="64"/>
  <c r="BL1369" i="64"/>
  <c r="BL1337" i="64"/>
  <c r="BL1315" i="64"/>
  <c r="BL1521" i="64"/>
  <c r="BL2250" i="64"/>
  <c r="BL1226" i="64"/>
  <c r="BL1608" i="64"/>
  <c r="BL1190" i="64"/>
  <c r="BL1676" i="64"/>
  <c r="BL1270" i="64"/>
  <c r="BL1644" i="64"/>
  <c r="BL1742" i="64"/>
  <c r="BL1084" i="64"/>
  <c r="BL1154" i="64"/>
  <c r="BL1708" i="64"/>
  <c r="BL988" i="64"/>
  <c r="BL964" i="64"/>
  <c r="BL979" i="64" s="1"/>
  <c r="BL1119" i="64"/>
  <c r="BL1060" i="64"/>
  <c r="BL940" i="64"/>
  <c r="BL955" i="64" s="1"/>
  <c r="BL1423" i="64"/>
  <c r="BL521" i="64"/>
  <c r="BL534" i="64" s="1"/>
  <c r="BL472" i="64"/>
  <c r="BL1447" i="64"/>
  <c r="BL497" i="64"/>
  <c r="BL448" i="64"/>
  <c r="CC1389" i="64"/>
  <c r="CC1411" i="64" s="1"/>
  <c r="CC2195" i="64"/>
  <c r="CC2212" i="64" s="1"/>
  <c r="CC2169" i="64"/>
  <c r="CC2186" i="64" s="1"/>
  <c r="CC2144" i="64"/>
  <c r="CC2161" i="64" s="1"/>
  <c r="CC2118" i="64"/>
  <c r="CC2135" i="64" s="1"/>
  <c r="CC1366" i="64"/>
  <c r="CC1380" i="64" s="1"/>
  <c r="CC1334" i="64"/>
  <c r="CC1357" i="64" s="1"/>
  <c r="CC2247" i="64"/>
  <c r="CC2261" i="64" s="1"/>
  <c r="CC1312" i="64"/>
  <c r="CC1325" i="64" s="1"/>
  <c r="CC1518" i="64"/>
  <c r="CC1531" i="64" s="1"/>
  <c r="CC1267" i="64"/>
  <c r="CC1302" i="64" s="1"/>
  <c r="CC1605" i="64"/>
  <c r="CC1632" i="64" s="1"/>
  <c r="CC1223" i="64"/>
  <c r="CC1258" i="64" s="1"/>
  <c r="CC1673" i="64"/>
  <c r="CC1696" i="64" s="1"/>
  <c r="CC1641" i="64"/>
  <c r="CC1664" i="64" s="1"/>
  <c r="CC1187" i="64"/>
  <c r="CC1214" i="64" s="1"/>
  <c r="CC1116" i="64"/>
  <c r="CC1143" i="64" s="1"/>
  <c r="CC1739" i="64"/>
  <c r="CC1764" i="64" s="1"/>
  <c r="CC1151" i="64"/>
  <c r="CC1178" i="64" s="1"/>
  <c r="CC1081" i="64"/>
  <c r="CC1108" i="64" s="1"/>
  <c r="CC1705" i="64"/>
  <c r="CC1730" i="64" s="1"/>
  <c r="CC961" i="64"/>
  <c r="CC976" i="64" s="1"/>
  <c r="CC985" i="64"/>
  <c r="CC998" i="64" s="1"/>
  <c r="CC937" i="64"/>
  <c r="CC952" i="64" s="1"/>
  <c r="CC913" i="64"/>
  <c r="CC928" i="64" s="1"/>
  <c r="CC1420" i="64"/>
  <c r="CC1435" i="64" s="1"/>
  <c r="CC518" i="64"/>
  <c r="CC531" i="64" s="1"/>
  <c r="CC494" i="64"/>
  <c r="CC469" i="64"/>
  <c r="CC1444" i="64"/>
  <c r="CC1459" i="64" s="1"/>
  <c r="CC794" i="64"/>
  <c r="CC809" i="64" s="1"/>
  <c r="CC445" i="64"/>
  <c r="CC818" i="64"/>
  <c r="CC834" i="64" s="1"/>
  <c r="CC1057" i="64"/>
  <c r="AW1389" i="64"/>
  <c r="AW1411" i="64" s="1"/>
  <c r="AW2195" i="64"/>
  <c r="AW2212" i="64" s="1"/>
  <c r="AW2169" i="64"/>
  <c r="AW2186" i="64" s="1"/>
  <c r="AW2144" i="64"/>
  <c r="AW2161" i="64" s="1"/>
  <c r="AW2118" i="64"/>
  <c r="AW2135" i="64" s="1"/>
  <c r="AW1366" i="64"/>
  <c r="AW1380" i="64" s="1"/>
  <c r="AW1334" i="64"/>
  <c r="AW1357" i="64" s="1"/>
  <c r="AW1312" i="64"/>
  <c r="AW1325" i="64" s="1"/>
  <c r="AW1518" i="64"/>
  <c r="AW1531" i="64" s="1"/>
  <c r="AW2247" i="64"/>
  <c r="AW2261" i="64" s="1"/>
  <c r="AW1267" i="64"/>
  <c r="AW1302" i="64" s="1"/>
  <c r="AW1605" i="64"/>
  <c r="AW1632" i="64" s="1"/>
  <c r="AW1673" i="64"/>
  <c r="AW1696" i="64" s="1"/>
  <c r="AW1223" i="64"/>
  <c r="AW1258" i="64" s="1"/>
  <c r="AW1187" i="64"/>
  <c r="AW1214" i="64" s="1"/>
  <c r="AW1641" i="64"/>
  <c r="AW1664" i="64" s="1"/>
  <c r="AW1151" i="64"/>
  <c r="AW1178" i="64" s="1"/>
  <c r="AW1739" i="64"/>
  <c r="AW1764" i="64" s="1"/>
  <c r="AW1081" i="64"/>
  <c r="AW1108" i="64" s="1"/>
  <c r="AW1116" i="64"/>
  <c r="AW1143" i="64" s="1"/>
  <c r="AW961" i="64"/>
  <c r="AW976" i="64" s="1"/>
  <c r="AW985" i="64"/>
  <c r="AW998" i="64" s="1"/>
  <c r="AW1705" i="64"/>
  <c r="AW1730" i="64" s="1"/>
  <c r="AW937" i="64"/>
  <c r="AW952" i="64" s="1"/>
  <c r="AW913" i="64"/>
  <c r="AW928" i="64" s="1"/>
  <c r="AW1057" i="64"/>
  <c r="AW1420" i="64"/>
  <c r="AW1435" i="64" s="1"/>
  <c r="AW518" i="64"/>
  <c r="AW531" i="64" s="1"/>
  <c r="AW794" i="64"/>
  <c r="AW809" i="64" s="1"/>
  <c r="AW818" i="64"/>
  <c r="AW834" i="64" s="1"/>
  <c r="AW494" i="64"/>
  <c r="AW469" i="64"/>
  <c r="AW1444" i="64"/>
  <c r="AW1459" i="64" s="1"/>
  <c r="AW445" i="64"/>
  <c r="AO335" i="64"/>
  <c r="CC335" i="64"/>
  <c r="AN338" i="64"/>
  <c r="CB420" i="64"/>
  <c r="CH2194" i="64"/>
  <c r="CH2211" i="64" s="1"/>
  <c r="CH1388" i="64"/>
  <c r="CH2168" i="64"/>
  <c r="CH2185" i="64" s="1"/>
  <c r="CH2117" i="64"/>
  <c r="CH2134" i="64" s="1"/>
  <c r="CH2143" i="64"/>
  <c r="CH2160" i="64" s="1"/>
  <c r="CH1365" i="64"/>
  <c r="CH1379" i="64" s="1"/>
  <c r="CH1333" i="64"/>
  <c r="CH1356" i="64" s="1"/>
  <c r="CH1311" i="64"/>
  <c r="CH1324" i="64" s="1"/>
  <c r="CH1222" i="64"/>
  <c r="CH1257" i="64" s="1"/>
  <c r="CH1517" i="64"/>
  <c r="CH1530" i="64" s="1"/>
  <c r="CH2246" i="64"/>
  <c r="CH2260" i="64" s="1"/>
  <c r="CH1266" i="64"/>
  <c r="CH1640" i="64"/>
  <c r="CH1663" i="64" s="1"/>
  <c r="CH1604" i="64"/>
  <c r="CH1631" i="64" s="1"/>
  <c r="CH1672" i="64"/>
  <c r="CH1695" i="64" s="1"/>
  <c r="CH1115" i="64"/>
  <c r="CH1142" i="64" s="1"/>
  <c r="CH1704" i="64"/>
  <c r="CH1729" i="64" s="1"/>
  <c r="CH984" i="64"/>
  <c r="CH997" i="64" s="1"/>
  <c r="CH1186" i="64"/>
  <c r="CH1213" i="64" s="1"/>
  <c r="CH1150" i="64"/>
  <c r="CH1177" i="64" s="1"/>
  <c r="CH936" i="64"/>
  <c r="CH951" i="64" s="1"/>
  <c r="CH1080" i="64"/>
  <c r="CH1107" i="64" s="1"/>
  <c r="CH1056" i="64"/>
  <c r="CH1071" i="64" s="1"/>
  <c r="CH1738" i="64"/>
  <c r="CH1763" i="64" s="1"/>
  <c r="CH960" i="64"/>
  <c r="CH975" i="64" s="1"/>
  <c r="CH912" i="64"/>
  <c r="CH927" i="64" s="1"/>
  <c r="CH793" i="64"/>
  <c r="CH808" i="64" s="1"/>
  <c r="CH493" i="64"/>
  <c r="CH416" i="64"/>
  <c r="CH436" i="64" s="1"/>
  <c r="CH384" i="64"/>
  <c r="CH468" i="64"/>
  <c r="CH1443" i="64"/>
  <c r="CH517" i="64"/>
  <c r="CH1419" i="64"/>
  <c r="CH1434" i="64" s="1"/>
  <c r="BZ2194" i="64"/>
  <c r="BZ2211" i="64" s="1"/>
  <c r="BZ1388" i="64"/>
  <c r="BZ2168" i="64"/>
  <c r="BZ2185" i="64" s="1"/>
  <c r="BZ2143" i="64"/>
  <c r="BZ2160" i="64" s="1"/>
  <c r="BZ1365" i="64"/>
  <c r="BZ1379" i="64" s="1"/>
  <c r="BZ2117" i="64"/>
  <c r="BZ2134" i="64" s="1"/>
  <c r="BZ1333" i="64"/>
  <c r="BZ1356" i="64" s="1"/>
  <c r="BZ1517" i="64"/>
  <c r="BZ1530" i="64" s="1"/>
  <c r="BZ1311" i="64"/>
  <c r="BZ1324" i="64" s="1"/>
  <c r="BZ2246" i="64"/>
  <c r="BZ2260" i="64" s="1"/>
  <c r="BZ1640" i="64"/>
  <c r="BZ1663" i="64" s="1"/>
  <c r="BZ1266" i="64"/>
  <c r="BZ1222" i="64"/>
  <c r="BZ1257" i="64" s="1"/>
  <c r="BZ1604" i="64"/>
  <c r="BZ1631" i="64" s="1"/>
  <c r="BZ1115" i="64"/>
  <c r="BZ1142" i="64" s="1"/>
  <c r="BZ1150" i="64"/>
  <c r="BZ1177" i="64" s="1"/>
  <c r="BZ1704" i="64"/>
  <c r="BZ1729" i="64" s="1"/>
  <c r="BZ984" i="64"/>
  <c r="BZ997" i="64" s="1"/>
  <c r="BZ1672" i="64"/>
  <c r="BZ1695" i="64" s="1"/>
  <c r="BZ1056" i="64"/>
  <c r="BZ1071" i="64" s="1"/>
  <c r="BZ936" i="64"/>
  <c r="BZ951" i="64" s="1"/>
  <c r="BZ1738" i="64"/>
  <c r="BZ1763" i="64" s="1"/>
  <c r="BZ1080" i="64"/>
  <c r="BZ1107" i="64" s="1"/>
  <c r="BZ960" i="64"/>
  <c r="BZ975" i="64" s="1"/>
  <c r="BZ1186" i="64"/>
  <c r="BZ1213" i="64" s="1"/>
  <c r="BZ912" i="64"/>
  <c r="BZ927" i="64" s="1"/>
  <c r="BZ793" i="64"/>
  <c r="BZ808" i="64" s="1"/>
  <c r="BZ517" i="64"/>
  <c r="BZ817" i="64"/>
  <c r="BZ833" i="64" s="1"/>
  <c r="BZ1419" i="64"/>
  <c r="BZ1434" i="64" s="1"/>
  <c r="BZ416" i="64"/>
  <c r="BZ436" i="64" s="1"/>
  <c r="BZ384" i="64"/>
  <c r="BZ468" i="64"/>
  <c r="BZ493" i="64"/>
  <c r="BZ1443" i="64"/>
  <c r="BR2194" i="64"/>
  <c r="BR2211" i="64" s="1"/>
  <c r="BR1388" i="64"/>
  <c r="BR2168" i="64"/>
  <c r="BR2185" i="64" s="1"/>
  <c r="BR2143" i="64"/>
  <c r="BR2160" i="64" s="1"/>
  <c r="BR1365" i="64"/>
  <c r="BR1379" i="64" s="1"/>
  <c r="BR1333" i="64"/>
  <c r="BR1356" i="64" s="1"/>
  <c r="BR2117" i="64"/>
  <c r="BR2134" i="64" s="1"/>
  <c r="BR1517" i="64"/>
  <c r="BR1530" i="64" s="1"/>
  <c r="BR1311" i="64"/>
  <c r="BR1324" i="64" s="1"/>
  <c r="BR1222" i="64"/>
  <c r="BR1257" i="64" s="1"/>
  <c r="BR1266" i="64"/>
  <c r="BR1640" i="64"/>
  <c r="BR1663" i="64" s="1"/>
  <c r="BR2246" i="64"/>
  <c r="BR2260" i="64" s="1"/>
  <c r="BR1604" i="64"/>
  <c r="BR1631" i="64" s="1"/>
  <c r="BR1672" i="64"/>
  <c r="BR1695" i="64" s="1"/>
  <c r="BR1115" i="64"/>
  <c r="BR1142" i="64" s="1"/>
  <c r="BR1186" i="64"/>
  <c r="BR1213" i="64" s="1"/>
  <c r="BR1704" i="64"/>
  <c r="BR1729" i="64" s="1"/>
  <c r="BR984" i="64"/>
  <c r="BR997" i="64" s="1"/>
  <c r="BR936" i="64"/>
  <c r="BR951" i="64" s="1"/>
  <c r="BR1080" i="64"/>
  <c r="BR1107" i="64" s="1"/>
  <c r="BR1738" i="64"/>
  <c r="BR1763" i="64" s="1"/>
  <c r="BR960" i="64"/>
  <c r="BR975" i="64" s="1"/>
  <c r="BR1150" i="64"/>
  <c r="BR1177" i="64" s="1"/>
  <c r="BR1056" i="64"/>
  <c r="BR1071" i="64" s="1"/>
  <c r="BR912" i="64"/>
  <c r="BR927" i="64" s="1"/>
  <c r="BR793" i="64"/>
  <c r="BR808" i="64" s="1"/>
  <c r="BR493" i="64"/>
  <c r="BR416" i="64"/>
  <c r="BR436" i="64" s="1"/>
  <c r="BR384" i="64"/>
  <c r="BR517" i="64"/>
  <c r="BR468" i="64"/>
  <c r="BR817" i="64"/>
  <c r="BR833" i="64" s="1"/>
  <c r="BR1443" i="64"/>
  <c r="BR1419" i="64"/>
  <c r="BR1434" i="64" s="1"/>
  <c r="BJ2194" i="64"/>
  <c r="BJ2211" i="64" s="1"/>
  <c r="BJ1388" i="64"/>
  <c r="BJ2168" i="64"/>
  <c r="BJ2185" i="64" s="1"/>
  <c r="BJ1365" i="64"/>
  <c r="BJ1379" i="64" s="1"/>
  <c r="BJ2117" i="64"/>
  <c r="BJ2134" i="64" s="1"/>
  <c r="BJ1333" i="64"/>
  <c r="BJ1356" i="64" s="1"/>
  <c r="BJ1311" i="64"/>
  <c r="BJ1324" i="64" s="1"/>
  <c r="BJ2143" i="64"/>
  <c r="BJ2160" i="64" s="1"/>
  <c r="BJ1517" i="64"/>
  <c r="BJ1530" i="64" s="1"/>
  <c r="BJ1266" i="64"/>
  <c r="BJ1640" i="64"/>
  <c r="BJ1663" i="64" s="1"/>
  <c r="BJ1604" i="64"/>
  <c r="BJ1631" i="64" s="1"/>
  <c r="BJ1672" i="64"/>
  <c r="BJ1695" i="64" s="1"/>
  <c r="BJ2246" i="64"/>
  <c r="BJ2260" i="64" s="1"/>
  <c r="BJ1115" i="64"/>
  <c r="BJ1142" i="64" s="1"/>
  <c r="BJ1222" i="64"/>
  <c r="BJ1257" i="64" s="1"/>
  <c r="BJ1704" i="64"/>
  <c r="BJ1729" i="64" s="1"/>
  <c r="BJ1186" i="64"/>
  <c r="BJ1213" i="64" s="1"/>
  <c r="BJ984" i="64"/>
  <c r="BJ997" i="64" s="1"/>
  <c r="BJ1150" i="64"/>
  <c r="BJ1177" i="64" s="1"/>
  <c r="BJ936" i="64"/>
  <c r="BJ951" i="64" s="1"/>
  <c r="BJ1738" i="64"/>
  <c r="BJ1763" i="64" s="1"/>
  <c r="BJ1056" i="64"/>
  <c r="BJ1071" i="64" s="1"/>
  <c r="BJ1080" i="64"/>
  <c r="BJ1107" i="64" s="1"/>
  <c r="BJ960" i="64"/>
  <c r="BJ975" i="64" s="1"/>
  <c r="BJ912" i="64"/>
  <c r="BJ927" i="64" s="1"/>
  <c r="BJ793" i="64"/>
  <c r="BJ808" i="64" s="1"/>
  <c r="BJ817" i="64"/>
  <c r="BJ833" i="64" s="1"/>
  <c r="BJ1419" i="64"/>
  <c r="BJ1434" i="64" s="1"/>
  <c r="BJ416" i="64"/>
  <c r="BJ436" i="64" s="1"/>
  <c r="BJ384" i="64"/>
  <c r="BJ468" i="64"/>
  <c r="BJ1443" i="64"/>
  <c r="BB2194" i="64"/>
  <c r="BB2211" i="64" s="1"/>
  <c r="BB1388" i="64"/>
  <c r="BB2168" i="64"/>
  <c r="BB2185" i="64" s="1"/>
  <c r="BB2143" i="64"/>
  <c r="BB2160" i="64" s="1"/>
  <c r="BB2117" i="64"/>
  <c r="BB2134" i="64" s="1"/>
  <c r="BB1365" i="64"/>
  <c r="BB1379" i="64" s="1"/>
  <c r="BB1333" i="64"/>
  <c r="BB1356" i="64" s="1"/>
  <c r="BB1517" i="64"/>
  <c r="BB1530" i="64" s="1"/>
  <c r="BB1311" i="64"/>
  <c r="BB1324" i="64" s="1"/>
  <c r="BB1222" i="64"/>
  <c r="BB1257" i="64" s="1"/>
  <c r="BB2246" i="64"/>
  <c r="BB2260" i="64" s="1"/>
  <c r="BB1266" i="64"/>
  <c r="BB1640" i="64"/>
  <c r="BB1663" i="64" s="1"/>
  <c r="BB1604" i="64"/>
  <c r="BB1631" i="64" s="1"/>
  <c r="BB1115" i="64"/>
  <c r="BB1142" i="64" s="1"/>
  <c r="BB1672" i="64"/>
  <c r="BB1695" i="64" s="1"/>
  <c r="BB1150" i="64"/>
  <c r="BB1177" i="64" s="1"/>
  <c r="BB1704" i="64"/>
  <c r="BB1729" i="64" s="1"/>
  <c r="BB984" i="64"/>
  <c r="BB997" i="64" s="1"/>
  <c r="BB1186" i="64"/>
  <c r="BB1213" i="64" s="1"/>
  <c r="BB936" i="64"/>
  <c r="BB951" i="64" s="1"/>
  <c r="BB1056" i="64"/>
  <c r="BB1071" i="64" s="1"/>
  <c r="BB1738" i="64"/>
  <c r="BB1763" i="64" s="1"/>
  <c r="BB960" i="64"/>
  <c r="BB975" i="64" s="1"/>
  <c r="BB1080" i="64"/>
  <c r="BB1107" i="64" s="1"/>
  <c r="BB912" i="64"/>
  <c r="BB927" i="64" s="1"/>
  <c r="BB793" i="64"/>
  <c r="BB808" i="64" s="1"/>
  <c r="BB517" i="64"/>
  <c r="BB416" i="64"/>
  <c r="BB436" i="64" s="1"/>
  <c r="BB817" i="64"/>
  <c r="BB833" i="64" s="1"/>
  <c r="BB384" i="64"/>
  <c r="BB468" i="64"/>
  <c r="BB493" i="64"/>
  <c r="BB1443" i="64"/>
  <c r="BB1419" i="64"/>
  <c r="BB1434" i="64" s="1"/>
  <c r="AT2194" i="64"/>
  <c r="AT2211" i="64" s="1"/>
  <c r="AT1388" i="64"/>
  <c r="AT2168" i="64"/>
  <c r="AT2185" i="64" s="1"/>
  <c r="AT2143" i="64"/>
  <c r="AT2160" i="64" s="1"/>
  <c r="AT2117" i="64"/>
  <c r="AT2134" i="64" s="1"/>
  <c r="AT1333" i="64"/>
  <c r="AT1356" i="64" s="1"/>
  <c r="AT1365" i="64"/>
  <c r="AT1379" i="64" s="1"/>
  <c r="AT1311" i="64"/>
  <c r="AT1324" i="64" s="1"/>
  <c r="AT1640" i="64"/>
  <c r="AT1663" i="64" s="1"/>
  <c r="AT2246" i="64"/>
  <c r="AT2260" i="64" s="1"/>
  <c r="AT1517" i="64"/>
  <c r="AT1530" i="64" s="1"/>
  <c r="AT1266" i="64"/>
  <c r="AT1604" i="64"/>
  <c r="AT1631" i="64" s="1"/>
  <c r="AT1222" i="64"/>
  <c r="AT1257" i="64" s="1"/>
  <c r="AT1672" i="64"/>
  <c r="AT1695" i="64" s="1"/>
  <c r="AT1115" i="64"/>
  <c r="AT1142" i="64" s="1"/>
  <c r="AT1704" i="64"/>
  <c r="AT1729" i="64" s="1"/>
  <c r="AT984" i="64"/>
  <c r="AT997" i="64" s="1"/>
  <c r="AT1150" i="64"/>
  <c r="AT1177" i="64" s="1"/>
  <c r="AT1056" i="64"/>
  <c r="AT1071" i="64" s="1"/>
  <c r="AT936" i="64"/>
  <c r="AT951" i="64" s="1"/>
  <c r="AT1738" i="64"/>
  <c r="AT1763" i="64" s="1"/>
  <c r="AT960" i="64"/>
  <c r="AT975" i="64" s="1"/>
  <c r="AT1186" i="64"/>
  <c r="AT1213" i="64" s="1"/>
  <c r="AT912" i="64"/>
  <c r="AT927" i="64" s="1"/>
  <c r="AT1080" i="64"/>
  <c r="AT1107" i="64" s="1"/>
  <c r="AT793" i="64"/>
  <c r="AT808" i="64" s="1"/>
  <c r="AT1419" i="64"/>
  <c r="AT1434" i="64" s="1"/>
  <c r="AT416" i="64"/>
  <c r="AT436" i="64" s="1"/>
  <c r="AT493" i="64"/>
  <c r="AT384" i="64"/>
  <c r="AT468" i="64"/>
  <c r="AT517" i="64"/>
  <c r="AT1443" i="64"/>
  <c r="AT817" i="64"/>
  <c r="AT833" i="64" s="1"/>
  <c r="AL2194" i="64"/>
  <c r="AL2211" i="64" s="1"/>
  <c r="AL1388" i="64"/>
  <c r="AL2168" i="64"/>
  <c r="AL2185" i="64" s="1"/>
  <c r="AL2117" i="64"/>
  <c r="AL2134" i="64" s="1"/>
  <c r="AL2143" i="64"/>
  <c r="AL2160" i="64" s="1"/>
  <c r="AL1365" i="64"/>
  <c r="AL1379" i="64" s="1"/>
  <c r="AL1333" i="64"/>
  <c r="AL1356" i="64" s="1"/>
  <c r="AL2246" i="64"/>
  <c r="AL2260" i="64" s="1"/>
  <c r="AL1311" i="64"/>
  <c r="AL1324" i="64" s="1"/>
  <c r="AL1517" i="64"/>
  <c r="AL1530" i="64" s="1"/>
  <c r="AL1222" i="64"/>
  <c r="AL1257" i="64" s="1"/>
  <c r="AL1640" i="64"/>
  <c r="AL1663" i="64" s="1"/>
  <c r="AL1604" i="64"/>
  <c r="AL1631" i="64" s="1"/>
  <c r="AL1672" i="64"/>
  <c r="AL1695" i="64" s="1"/>
  <c r="AL1115" i="64"/>
  <c r="AL1142" i="64" s="1"/>
  <c r="AL1266" i="64"/>
  <c r="AL1186" i="64"/>
  <c r="AL1213" i="64" s="1"/>
  <c r="AL1704" i="64"/>
  <c r="AL1729" i="64" s="1"/>
  <c r="AL1150" i="64"/>
  <c r="AL1177" i="64" s="1"/>
  <c r="AL984" i="64"/>
  <c r="AL997" i="64" s="1"/>
  <c r="AL1080" i="64"/>
  <c r="AL1107" i="64" s="1"/>
  <c r="AL936" i="64"/>
  <c r="AL951" i="64" s="1"/>
  <c r="AL1738" i="64"/>
  <c r="AL1763" i="64" s="1"/>
  <c r="AL960" i="64"/>
  <c r="AL975" i="64" s="1"/>
  <c r="AL1056" i="64"/>
  <c r="AL1071" i="64" s="1"/>
  <c r="AL912" i="64"/>
  <c r="AL927" i="64" s="1"/>
  <c r="AL793" i="64"/>
  <c r="AL808" i="64" s="1"/>
  <c r="AL517" i="64"/>
  <c r="AL817" i="64"/>
  <c r="AL833" i="64" s="1"/>
  <c r="AL493" i="64"/>
  <c r="AL416" i="64"/>
  <c r="AL436" i="64" s="1"/>
  <c r="AL384" i="64"/>
  <c r="AL468" i="64"/>
  <c r="AL1443" i="64"/>
  <c r="AL1419" i="64"/>
  <c r="AL1434" i="64" s="1"/>
  <c r="AD2194" i="64"/>
  <c r="AD2211" i="64" s="1"/>
  <c r="AD1388" i="64"/>
  <c r="AD2168" i="64"/>
  <c r="AD2185" i="64" s="1"/>
  <c r="AD1365" i="64"/>
  <c r="AD1379" i="64" s="1"/>
  <c r="AD1333" i="64"/>
  <c r="AD1356" i="64" s="1"/>
  <c r="AD2143" i="64"/>
  <c r="AD2160" i="64" s="1"/>
  <c r="AD1517" i="64"/>
  <c r="AD1530" i="64" s="1"/>
  <c r="AD2117" i="64"/>
  <c r="AD2134" i="64" s="1"/>
  <c r="AD1311" i="64"/>
  <c r="AD1324" i="64" s="1"/>
  <c r="AD1266" i="64"/>
  <c r="AD2246" i="64"/>
  <c r="AD2260" i="64" s="1"/>
  <c r="AD1640" i="64"/>
  <c r="AD1663" i="64" s="1"/>
  <c r="AD1604" i="64"/>
  <c r="AD1631" i="64" s="1"/>
  <c r="AD1115" i="64"/>
  <c r="AD1142" i="64" s="1"/>
  <c r="AD1672" i="64"/>
  <c r="AD1695" i="64" s="1"/>
  <c r="AD1150" i="64"/>
  <c r="AD1177" i="64" s="1"/>
  <c r="AD1704" i="64"/>
  <c r="AD1729" i="64" s="1"/>
  <c r="AD1222" i="64"/>
  <c r="AD1257" i="64" s="1"/>
  <c r="AD1186" i="64"/>
  <c r="AD1213" i="64" s="1"/>
  <c r="AD984" i="64"/>
  <c r="AD997" i="64" s="1"/>
  <c r="AD936" i="64"/>
  <c r="AD951" i="64" s="1"/>
  <c r="AD1080" i="64"/>
  <c r="AD1107" i="64" s="1"/>
  <c r="AD1738" i="64"/>
  <c r="AD1763" i="64" s="1"/>
  <c r="AD1056" i="64"/>
  <c r="AD1071" i="64" s="1"/>
  <c r="AD960" i="64"/>
  <c r="AD975" i="64" s="1"/>
  <c r="AD912" i="64"/>
  <c r="AD927" i="64" s="1"/>
  <c r="AD793" i="64"/>
  <c r="AD808" i="64" s="1"/>
  <c r="AD1419" i="64"/>
  <c r="AD1434" i="64" s="1"/>
  <c r="AD416" i="64"/>
  <c r="AD436" i="64" s="1"/>
  <c r="AD517" i="64"/>
  <c r="AD384" i="64"/>
  <c r="AD817" i="64"/>
  <c r="AD833" i="64" s="1"/>
  <c r="AD468" i="64"/>
  <c r="AD1443" i="64"/>
  <c r="V2194" i="64"/>
  <c r="V2211" i="64" s="1"/>
  <c r="V1388" i="64"/>
  <c r="V2168" i="64"/>
  <c r="V2185" i="64" s="1"/>
  <c r="V2117" i="64"/>
  <c r="V2134" i="64" s="1"/>
  <c r="V2143" i="64"/>
  <c r="V2160" i="64" s="1"/>
  <c r="V1365" i="64"/>
  <c r="V1379" i="64" s="1"/>
  <c r="V1333" i="64"/>
  <c r="V1356" i="64" s="1"/>
  <c r="V1311" i="64"/>
  <c r="V1324" i="64" s="1"/>
  <c r="V1517" i="64"/>
  <c r="V1530" i="64" s="1"/>
  <c r="V1222" i="64"/>
  <c r="V1257" i="64" s="1"/>
  <c r="V1640" i="64"/>
  <c r="V1663" i="64" s="1"/>
  <c r="V2246" i="64"/>
  <c r="V2260" i="64" s="1"/>
  <c r="V1604" i="64"/>
  <c r="V1631" i="64" s="1"/>
  <c r="V1672" i="64"/>
  <c r="V1695" i="64" s="1"/>
  <c r="V1115" i="64"/>
  <c r="V1142" i="64" s="1"/>
  <c r="V1704" i="64"/>
  <c r="V1729" i="64" s="1"/>
  <c r="V984" i="64"/>
  <c r="V997" i="64" s="1"/>
  <c r="V1186" i="64"/>
  <c r="V1213" i="64" s="1"/>
  <c r="V1150" i="64"/>
  <c r="V1177" i="64" s="1"/>
  <c r="V1266" i="64"/>
  <c r="V936" i="64"/>
  <c r="V951" i="64" s="1"/>
  <c r="V1080" i="64"/>
  <c r="V1107" i="64" s="1"/>
  <c r="V1056" i="64"/>
  <c r="V1071" i="64" s="1"/>
  <c r="V960" i="64"/>
  <c r="V975" i="64" s="1"/>
  <c r="V1738" i="64"/>
  <c r="V1763" i="64" s="1"/>
  <c r="V912" i="64"/>
  <c r="V927" i="64" s="1"/>
  <c r="V793" i="64"/>
  <c r="V808" i="64" s="1"/>
  <c r="V416" i="64"/>
  <c r="V436" i="64" s="1"/>
  <c r="V384" i="64"/>
  <c r="V468" i="64"/>
  <c r="V493" i="64"/>
  <c r="V1443" i="64"/>
  <c r="V517" i="64"/>
  <c r="V1419" i="64"/>
  <c r="V1434" i="64" s="1"/>
  <c r="CH1393" i="64"/>
  <c r="CH2173" i="64"/>
  <c r="CH2148" i="64"/>
  <c r="CH1370" i="64"/>
  <c r="CH1384" i="64" s="1"/>
  <c r="CH2199" i="64"/>
  <c r="CH2122" i="64"/>
  <c r="CH2139" i="64" s="1"/>
  <c r="CH1338" i="64"/>
  <c r="CH1316" i="64"/>
  <c r="CH1329" i="64" s="1"/>
  <c r="CH1522" i="64"/>
  <c r="CH1535" i="64" s="1"/>
  <c r="CH1227" i="64"/>
  <c r="CH1262" i="64" s="1"/>
  <c r="CH1677" i="64"/>
  <c r="CH1700" i="64" s="1"/>
  <c r="CH2251" i="64"/>
  <c r="CH2265" i="64" s="1"/>
  <c r="CH1271" i="64"/>
  <c r="CH1306" i="64" s="1"/>
  <c r="CH1609" i="64"/>
  <c r="CH1636" i="64" s="1"/>
  <c r="CH1155" i="64"/>
  <c r="CH1182" i="64" s="1"/>
  <c r="CH1645" i="64"/>
  <c r="CH1668" i="64" s="1"/>
  <c r="CH1120" i="64"/>
  <c r="CH1147" i="64" s="1"/>
  <c r="CH1709" i="64"/>
  <c r="CH1734" i="64" s="1"/>
  <c r="CH1191" i="64"/>
  <c r="CH1218" i="64" s="1"/>
  <c r="CH1743" i="64"/>
  <c r="CH1768" i="64" s="1"/>
  <c r="CH1085" i="64"/>
  <c r="CH1112" i="64" s="1"/>
  <c r="CH989" i="64"/>
  <c r="CH1002" i="64" s="1"/>
  <c r="CH965" i="64"/>
  <c r="CH1061" i="64"/>
  <c r="CH822" i="64"/>
  <c r="CH838" i="64" s="1"/>
  <c r="CH917" i="64"/>
  <c r="CH932" i="64" s="1"/>
  <c r="CH798" i="64"/>
  <c r="CH941" i="64"/>
  <c r="CH956" i="64" s="1"/>
  <c r="CH1424" i="64"/>
  <c r="CH1439" i="64" s="1"/>
  <c r="CH522" i="64"/>
  <c r="CH535" i="64" s="1"/>
  <c r="CH421" i="64"/>
  <c r="CH1448" i="64"/>
  <c r="CH498" i="64"/>
  <c r="CH339" i="64"/>
  <c r="CH349" i="64" s="1"/>
  <c r="CH473" i="64"/>
  <c r="CH449" i="64"/>
  <c r="BZ1393" i="64"/>
  <c r="BZ2199" i="64"/>
  <c r="BZ2148" i="64"/>
  <c r="BZ2173" i="64"/>
  <c r="BZ1370" i="64"/>
  <c r="BZ1384" i="64" s="1"/>
  <c r="BZ1316" i="64"/>
  <c r="BZ1329" i="64" s="1"/>
  <c r="BZ1522" i="64"/>
  <c r="BZ1535" i="64" s="1"/>
  <c r="BZ2122" i="64"/>
  <c r="BZ2139" i="64" s="1"/>
  <c r="BZ1338" i="64"/>
  <c r="BZ2251" i="64"/>
  <c r="BZ2265" i="64" s="1"/>
  <c r="BZ1227" i="64"/>
  <c r="BZ1262" i="64" s="1"/>
  <c r="BZ1271" i="64"/>
  <c r="BZ1306" i="64" s="1"/>
  <c r="BZ1677" i="64"/>
  <c r="BZ1700" i="64" s="1"/>
  <c r="BZ1155" i="64"/>
  <c r="BZ1182" i="64" s="1"/>
  <c r="BZ1120" i="64"/>
  <c r="BZ1147" i="64" s="1"/>
  <c r="BZ1191" i="64"/>
  <c r="BZ1218" i="64" s="1"/>
  <c r="BZ1609" i="64"/>
  <c r="BZ1636" i="64" s="1"/>
  <c r="BZ1709" i="64"/>
  <c r="BZ1734" i="64" s="1"/>
  <c r="BZ1645" i="64"/>
  <c r="BZ1668" i="64" s="1"/>
  <c r="BZ1743" i="64"/>
  <c r="BZ1768" i="64" s="1"/>
  <c r="BZ1085" i="64"/>
  <c r="BZ1112" i="64" s="1"/>
  <c r="BZ989" i="64"/>
  <c r="BZ1002" i="64" s="1"/>
  <c r="BZ1061" i="64"/>
  <c r="BZ965" i="64"/>
  <c r="BZ822" i="64"/>
  <c r="BZ838" i="64" s="1"/>
  <c r="BZ941" i="64"/>
  <c r="BZ956" i="64" s="1"/>
  <c r="BZ917" i="64"/>
  <c r="BZ932" i="64" s="1"/>
  <c r="BZ798" i="64"/>
  <c r="BZ1424" i="64"/>
  <c r="BZ1439" i="64" s="1"/>
  <c r="BZ522" i="64"/>
  <c r="BZ535" i="64" s="1"/>
  <c r="BZ498" i="64"/>
  <c r="BZ421" i="64"/>
  <c r="BZ473" i="64"/>
  <c r="BZ1448" i="64"/>
  <c r="BZ339" i="64"/>
  <c r="BZ349" i="64" s="1"/>
  <c r="BZ449" i="64"/>
  <c r="BR1393" i="64"/>
  <c r="BR2173" i="64"/>
  <c r="BR2199" i="64"/>
  <c r="BR2148" i="64"/>
  <c r="BR1370" i="64"/>
  <c r="BR1384" i="64" s="1"/>
  <c r="BR2122" i="64"/>
  <c r="BR2139" i="64" s="1"/>
  <c r="BR1338" i="64"/>
  <c r="BR1522" i="64"/>
  <c r="BR1535" i="64" s="1"/>
  <c r="BR1227" i="64"/>
  <c r="BR1262" i="64" s="1"/>
  <c r="BR1316" i="64"/>
  <c r="BR1329" i="64" s="1"/>
  <c r="BR2251" i="64"/>
  <c r="BR2265" i="64" s="1"/>
  <c r="BR1271" i="64"/>
  <c r="BR1306" i="64" s="1"/>
  <c r="BR1155" i="64"/>
  <c r="BR1182" i="64" s="1"/>
  <c r="BR1191" i="64"/>
  <c r="BR1218" i="64" s="1"/>
  <c r="BR1609" i="64"/>
  <c r="BR1636" i="64" s="1"/>
  <c r="BR1120" i="64"/>
  <c r="BR1147" i="64" s="1"/>
  <c r="BR1645" i="64"/>
  <c r="BR1668" i="64" s="1"/>
  <c r="BR1709" i="64"/>
  <c r="BR1734" i="64" s="1"/>
  <c r="BR1743" i="64"/>
  <c r="BR1768" i="64" s="1"/>
  <c r="BR1085" i="64"/>
  <c r="BR1112" i="64" s="1"/>
  <c r="BR1677" i="64"/>
  <c r="BR1700" i="64" s="1"/>
  <c r="BR1061" i="64"/>
  <c r="BR965" i="64"/>
  <c r="BR989" i="64"/>
  <c r="BR1002" i="64" s="1"/>
  <c r="BR917" i="64"/>
  <c r="BR932" i="64" s="1"/>
  <c r="BR822" i="64"/>
  <c r="BR838" i="64" s="1"/>
  <c r="BR798" i="64"/>
  <c r="BR1424" i="64"/>
  <c r="BR1439" i="64" s="1"/>
  <c r="BR522" i="64"/>
  <c r="BR535" i="64" s="1"/>
  <c r="BR421" i="64"/>
  <c r="BR473" i="64"/>
  <c r="BR1448" i="64"/>
  <c r="BR498" i="64"/>
  <c r="BR339" i="64"/>
  <c r="BR349" i="64" s="1"/>
  <c r="BR941" i="64"/>
  <c r="BR956" i="64" s="1"/>
  <c r="BR449" i="64"/>
  <c r="BJ1393" i="64"/>
  <c r="BJ2199" i="64"/>
  <c r="BJ2148" i="64"/>
  <c r="BJ2173" i="64"/>
  <c r="BJ1370" i="64"/>
  <c r="BJ1384" i="64" s="1"/>
  <c r="BJ2122" i="64"/>
  <c r="BJ2139" i="64" s="1"/>
  <c r="BJ1522" i="64"/>
  <c r="BJ1535" i="64" s="1"/>
  <c r="BJ1338" i="64"/>
  <c r="BJ1316" i="64"/>
  <c r="BJ1329" i="64" s="1"/>
  <c r="BJ2251" i="64"/>
  <c r="BJ2265" i="64" s="1"/>
  <c r="BJ1227" i="64"/>
  <c r="BJ1262" i="64" s="1"/>
  <c r="BJ1271" i="64"/>
  <c r="BJ1306" i="64" s="1"/>
  <c r="BJ1677" i="64"/>
  <c r="BJ1700" i="64" s="1"/>
  <c r="BJ1155" i="64"/>
  <c r="BJ1182" i="64" s="1"/>
  <c r="BJ1645" i="64"/>
  <c r="BJ1668" i="64" s="1"/>
  <c r="BJ1120" i="64"/>
  <c r="BJ1147" i="64" s="1"/>
  <c r="BJ1709" i="64"/>
  <c r="BJ1734" i="64" s="1"/>
  <c r="BJ1743" i="64"/>
  <c r="BJ1768" i="64" s="1"/>
  <c r="BJ1609" i="64"/>
  <c r="BJ1636" i="64" s="1"/>
  <c r="BJ1191" i="64"/>
  <c r="BJ1218" i="64" s="1"/>
  <c r="BJ1085" i="64"/>
  <c r="BJ1112" i="64" s="1"/>
  <c r="BJ1061" i="64"/>
  <c r="BJ965" i="64"/>
  <c r="BJ989" i="64"/>
  <c r="BJ1002" i="64" s="1"/>
  <c r="BJ822" i="64"/>
  <c r="BJ838" i="64" s="1"/>
  <c r="BJ941" i="64"/>
  <c r="BJ956" i="64" s="1"/>
  <c r="BJ798" i="64"/>
  <c r="BJ1424" i="64"/>
  <c r="BJ1439" i="64" s="1"/>
  <c r="BJ917" i="64"/>
  <c r="BJ932" i="64" s="1"/>
  <c r="BJ522" i="64"/>
  <c r="BJ535" i="64" s="1"/>
  <c r="BJ473" i="64"/>
  <c r="BJ498" i="64"/>
  <c r="BJ421" i="64"/>
  <c r="BJ1448" i="64"/>
  <c r="BJ339" i="64"/>
  <c r="BJ349" i="64" s="1"/>
  <c r="BJ449" i="64"/>
  <c r="BB1393" i="64"/>
  <c r="BB2173" i="64"/>
  <c r="BB2148" i="64"/>
  <c r="BB2199" i="64"/>
  <c r="BB1370" i="64"/>
  <c r="BB1384" i="64" s="1"/>
  <c r="BB2122" i="64"/>
  <c r="BB2139" i="64" s="1"/>
  <c r="BB1522" i="64"/>
  <c r="BB1535" i="64" s="1"/>
  <c r="BB2251" i="64"/>
  <c r="BB2265" i="64" s="1"/>
  <c r="BB1338" i="64"/>
  <c r="BB1316" i="64"/>
  <c r="BB1329" i="64" s="1"/>
  <c r="BB1227" i="64"/>
  <c r="BB1262" i="64" s="1"/>
  <c r="BB1677" i="64"/>
  <c r="BB1700" i="64" s="1"/>
  <c r="BB1271" i="64"/>
  <c r="BB1306" i="64" s="1"/>
  <c r="BB1155" i="64"/>
  <c r="BB1182" i="64" s="1"/>
  <c r="BB1191" i="64"/>
  <c r="BB1218" i="64" s="1"/>
  <c r="BB1120" i="64"/>
  <c r="BB1147" i="64" s="1"/>
  <c r="BB1609" i="64"/>
  <c r="BB1636" i="64" s="1"/>
  <c r="BB1709" i="64"/>
  <c r="BB1734" i="64" s="1"/>
  <c r="BB1743" i="64"/>
  <c r="BB1768" i="64" s="1"/>
  <c r="BB1645" i="64"/>
  <c r="BB1668" i="64" s="1"/>
  <c r="BB1085" i="64"/>
  <c r="BB1112" i="64" s="1"/>
  <c r="BB989" i="64"/>
  <c r="BB1002" i="64" s="1"/>
  <c r="BB965" i="64"/>
  <c r="BB1061" i="64"/>
  <c r="BB941" i="64"/>
  <c r="BB956" i="64" s="1"/>
  <c r="BB822" i="64"/>
  <c r="BB838" i="64" s="1"/>
  <c r="BB917" i="64"/>
  <c r="BB932" i="64" s="1"/>
  <c r="BB798" i="64"/>
  <c r="BB1424" i="64"/>
  <c r="BB1439" i="64" s="1"/>
  <c r="BB522" i="64"/>
  <c r="BB535" i="64" s="1"/>
  <c r="BB421" i="64"/>
  <c r="BB1448" i="64"/>
  <c r="BB498" i="64"/>
  <c r="BB339" i="64"/>
  <c r="BB349" i="64" s="1"/>
  <c r="BB473" i="64"/>
  <c r="BB449" i="64"/>
  <c r="AT1393" i="64"/>
  <c r="AT2148" i="64"/>
  <c r="AT2199" i="64"/>
  <c r="AT2173" i="64"/>
  <c r="AT1370" i="64"/>
  <c r="AT1384" i="64" s="1"/>
  <c r="AT2122" i="64"/>
  <c r="AT2139" i="64" s="1"/>
  <c r="AT1338" i="64"/>
  <c r="AT1522" i="64"/>
  <c r="AT1535" i="64" s="1"/>
  <c r="AT1227" i="64"/>
  <c r="AT1262" i="64" s="1"/>
  <c r="AT1316" i="64"/>
  <c r="AT1329" i="64" s="1"/>
  <c r="AT2251" i="64"/>
  <c r="AT2265" i="64" s="1"/>
  <c r="AT1271" i="64"/>
  <c r="AT1306" i="64" s="1"/>
  <c r="AT1191" i="64"/>
  <c r="AT1218" i="64" s="1"/>
  <c r="AT1155" i="64"/>
  <c r="AT1182" i="64" s="1"/>
  <c r="AT1609" i="64"/>
  <c r="AT1636" i="64" s="1"/>
  <c r="AT1645" i="64"/>
  <c r="AT1668" i="64" s="1"/>
  <c r="AT1120" i="64"/>
  <c r="AT1147" i="64" s="1"/>
  <c r="AT1677" i="64"/>
  <c r="AT1700" i="64" s="1"/>
  <c r="AT1709" i="64"/>
  <c r="AT1734" i="64" s="1"/>
  <c r="AT1743" i="64"/>
  <c r="AT1768" i="64" s="1"/>
  <c r="AT1085" i="64"/>
  <c r="AT1112" i="64" s="1"/>
  <c r="AT989" i="64"/>
  <c r="AT1002" i="64" s="1"/>
  <c r="AT1061" i="64"/>
  <c r="AT965" i="64"/>
  <c r="AT822" i="64"/>
  <c r="AT838" i="64" s="1"/>
  <c r="AT917" i="64"/>
  <c r="AT932" i="64" s="1"/>
  <c r="AT798" i="64"/>
  <c r="AT1424" i="64"/>
  <c r="AT1439" i="64" s="1"/>
  <c r="AT941" i="64"/>
  <c r="AT956" i="64" s="1"/>
  <c r="AT522" i="64"/>
  <c r="AT535" i="64" s="1"/>
  <c r="AT498" i="64"/>
  <c r="AT421" i="64"/>
  <c r="AT473" i="64"/>
  <c r="AT1448" i="64"/>
  <c r="AT339" i="64"/>
  <c r="AT349" i="64" s="1"/>
  <c r="AT449" i="64"/>
  <c r="AL1393" i="64"/>
  <c r="AL2173" i="64"/>
  <c r="AL2148" i="64"/>
  <c r="AL2199" i="64"/>
  <c r="AL1370" i="64"/>
  <c r="AL1384" i="64" s="1"/>
  <c r="AL1522" i="64"/>
  <c r="AL1535" i="64" s="1"/>
  <c r="AL1338" i="64"/>
  <c r="AL1316" i="64"/>
  <c r="AL1329" i="64" s="1"/>
  <c r="AL2122" i="64"/>
  <c r="AL2139" i="64" s="1"/>
  <c r="AL2251" i="64"/>
  <c r="AL2265" i="64" s="1"/>
  <c r="AL1227" i="64"/>
  <c r="AL1262" i="64" s="1"/>
  <c r="AL1271" i="64"/>
  <c r="AL1306" i="64" s="1"/>
  <c r="AL1677" i="64"/>
  <c r="AL1700" i="64" s="1"/>
  <c r="AL1645" i="64"/>
  <c r="AL1668" i="64" s="1"/>
  <c r="AL1155" i="64"/>
  <c r="AL1182" i="64" s="1"/>
  <c r="AL1120" i="64"/>
  <c r="AL1147" i="64" s="1"/>
  <c r="AL1191" i="64"/>
  <c r="AL1218" i="64" s="1"/>
  <c r="AL1609" i="64"/>
  <c r="AL1636" i="64" s="1"/>
  <c r="AL1709" i="64"/>
  <c r="AL1734" i="64" s="1"/>
  <c r="AL1743" i="64"/>
  <c r="AL1768" i="64" s="1"/>
  <c r="AL1085" i="64"/>
  <c r="AL1112" i="64" s="1"/>
  <c r="AL1061" i="64"/>
  <c r="AL965" i="64"/>
  <c r="AL917" i="64"/>
  <c r="AL932" i="64" s="1"/>
  <c r="AL822" i="64"/>
  <c r="AL838" i="64" s="1"/>
  <c r="AL941" i="64"/>
  <c r="AL956" i="64" s="1"/>
  <c r="AL989" i="64"/>
  <c r="AL1002" i="64" s="1"/>
  <c r="AL798" i="64"/>
  <c r="AL1424" i="64"/>
  <c r="AL1439" i="64" s="1"/>
  <c r="AL522" i="64"/>
  <c r="AL535" i="64" s="1"/>
  <c r="AL421" i="64"/>
  <c r="AL473" i="64"/>
  <c r="AL1448" i="64"/>
  <c r="AL498" i="64"/>
  <c r="AL339" i="64"/>
  <c r="AL349" i="64" s="1"/>
  <c r="AL449" i="64"/>
  <c r="AD1393" i="64"/>
  <c r="AD2148" i="64"/>
  <c r="AD2199" i="64"/>
  <c r="AD2173" i="64"/>
  <c r="AD1370" i="64"/>
  <c r="AD1384" i="64" s="1"/>
  <c r="AD2122" i="64"/>
  <c r="AD2139" i="64" s="1"/>
  <c r="AD1338" i="64"/>
  <c r="AD1522" i="64"/>
  <c r="AD1535" i="64" s="1"/>
  <c r="AD1316" i="64"/>
  <c r="AD1329" i="64" s="1"/>
  <c r="AD1227" i="64"/>
  <c r="AD1262" i="64" s="1"/>
  <c r="AD1271" i="64"/>
  <c r="AD1306" i="64" s="1"/>
  <c r="AD2251" i="64"/>
  <c r="AD2265" i="64" s="1"/>
  <c r="AD1191" i="64"/>
  <c r="AD1218" i="64" s="1"/>
  <c r="AD1677" i="64"/>
  <c r="AD1700" i="64" s="1"/>
  <c r="AD1609" i="64"/>
  <c r="AD1636" i="64" s="1"/>
  <c r="AD1120" i="64"/>
  <c r="AD1147" i="64" s="1"/>
  <c r="AD1645" i="64"/>
  <c r="AD1668" i="64" s="1"/>
  <c r="AD1155" i="64"/>
  <c r="AD1182" i="64" s="1"/>
  <c r="AD1709" i="64"/>
  <c r="AD1734" i="64" s="1"/>
  <c r="AD1743" i="64"/>
  <c r="AD1768" i="64" s="1"/>
  <c r="AD1085" i="64"/>
  <c r="AD1112" i="64" s="1"/>
  <c r="AD1061" i="64"/>
  <c r="AD965" i="64"/>
  <c r="AD989" i="64"/>
  <c r="AD1002" i="64" s="1"/>
  <c r="AD941" i="64"/>
  <c r="AD956" i="64" s="1"/>
  <c r="AD822" i="64"/>
  <c r="AD838" i="64" s="1"/>
  <c r="AD798" i="64"/>
  <c r="AD1424" i="64"/>
  <c r="AD1439" i="64" s="1"/>
  <c r="AD917" i="64"/>
  <c r="AD932" i="64" s="1"/>
  <c r="AD522" i="64"/>
  <c r="AD535" i="64" s="1"/>
  <c r="AD498" i="64"/>
  <c r="AD421" i="64"/>
  <c r="AD473" i="64"/>
  <c r="AD1448" i="64"/>
  <c r="AD339" i="64"/>
  <c r="AD349" i="64" s="1"/>
  <c r="AD449" i="64"/>
  <c r="V1393" i="64"/>
  <c r="V2148" i="64"/>
  <c r="V2173" i="64"/>
  <c r="V1370" i="64"/>
  <c r="V1384" i="64" s="1"/>
  <c r="V2199" i="64"/>
  <c r="V1338" i="64"/>
  <c r="V2122" i="64"/>
  <c r="V2139" i="64" s="1"/>
  <c r="V1522" i="64"/>
  <c r="V1535" i="64" s="1"/>
  <c r="V1227" i="64"/>
  <c r="V1262" i="64" s="1"/>
  <c r="V2251" i="64"/>
  <c r="V2265" i="64" s="1"/>
  <c r="V1677" i="64"/>
  <c r="V1700" i="64" s="1"/>
  <c r="V1316" i="64"/>
  <c r="V1329" i="64" s="1"/>
  <c r="V1271" i="64"/>
  <c r="V1306" i="64" s="1"/>
  <c r="V1609" i="64"/>
  <c r="V1636" i="64" s="1"/>
  <c r="V1645" i="64"/>
  <c r="V1668" i="64" s="1"/>
  <c r="V1120" i="64"/>
  <c r="V1147" i="64" s="1"/>
  <c r="V1709" i="64"/>
  <c r="V1734" i="64" s="1"/>
  <c r="V1155" i="64"/>
  <c r="V1182" i="64" s="1"/>
  <c r="V1743" i="64"/>
  <c r="V1768" i="64" s="1"/>
  <c r="V1191" i="64"/>
  <c r="V1218" i="64" s="1"/>
  <c r="V1085" i="64"/>
  <c r="V1112" i="64" s="1"/>
  <c r="V989" i="64"/>
  <c r="V1002" i="64" s="1"/>
  <c r="V965" i="64"/>
  <c r="V1061" i="64"/>
  <c r="V822" i="64"/>
  <c r="V838" i="64" s="1"/>
  <c r="V917" i="64"/>
  <c r="V932" i="64" s="1"/>
  <c r="V798" i="64"/>
  <c r="V941" i="64"/>
  <c r="V956" i="64" s="1"/>
  <c r="V1424" i="64"/>
  <c r="V1439" i="64" s="1"/>
  <c r="V522" i="64"/>
  <c r="V535" i="64" s="1"/>
  <c r="V421" i="64"/>
  <c r="V473" i="64"/>
  <c r="V1448" i="64"/>
  <c r="V498" i="64"/>
  <c r="V339" i="64"/>
  <c r="V349" i="64" s="1"/>
  <c r="V449" i="64"/>
  <c r="CI1392" i="64"/>
  <c r="CI2198" i="64"/>
  <c r="CI2172" i="64"/>
  <c r="CI2147" i="64"/>
  <c r="CI1337" i="64"/>
  <c r="CI1369" i="64"/>
  <c r="CI1315" i="64"/>
  <c r="CI1521" i="64"/>
  <c r="CI2121" i="64"/>
  <c r="CI1226" i="64"/>
  <c r="CI1676" i="64"/>
  <c r="CI1608" i="64"/>
  <c r="CI2250" i="64"/>
  <c r="CI1270" i="64"/>
  <c r="CI1190" i="64"/>
  <c r="CI1708" i="64"/>
  <c r="CI1119" i="64"/>
  <c r="CI1742" i="64"/>
  <c r="CI1644" i="64"/>
  <c r="CI1084" i="64"/>
  <c r="CI1154" i="64"/>
  <c r="CI988" i="64"/>
  <c r="CI1060" i="64"/>
  <c r="CI964" i="64"/>
  <c r="CI979" i="64" s="1"/>
  <c r="CI940" i="64"/>
  <c r="CI955" i="64" s="1"/>
  <c r="CI797" i="64"/>
  <c r="CI1423" i="64"/>
  <c r="CI521" i="64"/>
  <c r="CI534" i="64" s="1"/>
  <c r="CI497" i="64"/>
  <c r="CI420" i="64"/>
  <c r="CI472" i="64"/>
  <c r="CI1447" i="64"/>
  <c r="CI448" i="64"/>
  <c r="CA1392" i="64"/>
  <c r="CA2198" i="64"/>
  <c r="CA2172" i="64"/>
  <c r="CA2147" i="64"/>
  <c r="CA1337" i="64"/>
  <c r="CA2121" i="64"/>
  <c r="CA1369" i="64"/>
  <c r="CA1315" i="64"/>
  <c r="CA1521" i="64"/>
  <c r="CA1226" i="64"/>
  <c r="CA2250" i="64"/>
  <c r="CA1270" i="64"/>
  <c r="CA1608" i="64"/>
  <c r="CA1190" i="64"/>
  <c r="CA1676" i="64"/>
  <c r="CA1644" i="64"/>
  <c r="CA1708" i="64"/>
  <c r="CA1154" i="64"/>
  <c r="CA1742" i="64"/>
  <c r="CA1084" i="64"/>
  <c r="CA1119" i="64"/>
  <c r="CA1060" i="64"/>
  <c r="CA964" i="64"/>
  <c r="CA979" i="64" s="1"/>
  <c r="CA988" i="64"/>
  <c r="CA797" i="64"/>
  <c r="CA1423" i="64"/>
  <c r="CA521" i="64"/>
  <c r="CA534" i="64" s="1"/>
  <c r="CA940" i="64"/>
  <c r="CA955" i="64" s="1"/>
  <c r="CA420" i="64"/>
  <c r="CA821" i="64"/>
  <c r="CA472" i="64"/>
  <c r="CA1447" i="64"/>
  <c r="CA497" i="64"/>
  <c r="CA448" i="64"/>
  <c r="BS1392" i="64"/>
  <c r="BS2198" i="64"/>
  <c r="BS2147" i="64"/>
  <c r="BS1369" i="64"/>
  <c r="BS1337" i="64"/>
  <c r="BS2172" i="64"/>
  <c r="BS2121" i="64"/>
  <c r="BS1315" i="64"/>
  <c r="BS1521" i="64"/>
  <c r="BS1226" i="64"/>
  <c r="BS1270" i="64"/>
  <c r="BS2250" i="64"/>
  <c r="BS1608" i="64"/>
  <c r="BS1676" i="64"/>
  <c r="BS1644" i="64"/>
  <c r="BS1190" i="64"/>
  <c r="BS1708" i="64"/>
  <c r="BS1119" i="64"/>
  <c r="BS1742" i="64"/>
  <c r="BS1154" i="64"/>
  <c r="BS1084" i="64"/>
  <c r="BS964" i="64"/>
  <c r="BS979" i="64" s="1"/>
  <c r="BS988" i="64"/>
  <c r="BS1060" i="64"/>
  <c r="BS940" i="64"/>
  <c r="BS955" i="64" s="1"/>
  <c r="BS797" i="64"/>
  <c r="BS1423" i="64"/>
  <c r="BS521" i="64"/>
  <c r="BS534" i="64" s="1"/>
  <c r="BS497" i="64"/>
  <c r="BS420" i="64"/>
  <c r="BS472" i="64"/>
  <c r="BS1447" i="64"/>
  <c r="BS821" i="64"/>
  <c r="BS448" i="64"/>
  <c r="BK1392" i="64"/>
  <c r="BK2198" i="64"/>
  <c r="BK2147" i="64"/>
  <c r="BK2172" i="64"/>
  <c r="BK1337" i="64"/>
  <c r="BK2121" i="64"/>
  <c r="BK1315" i="64"/>
  <c r="BK1369" i="64"/>
  <c r="BK1521" i="64"/>
  <c r="BK1226" i="64"/>
  <c r="BK1270" i="64"/>
  <c r="BK1676" i="64"/>
  <c r="BK2250" i="64"/>
  <c r="BK1608" i="64"/>
  <c r="BK1190" i="64"/>
  <c r="BK1644" i="64"/>
  <c r="BK1119" i="64"/>
  <c r="BK1708" i="64"/>
  <c r="BK1742" i="64"/>
  <c r="BK1084" i="64"/>
  <c r="BK988" i="64"/>
  <c r="BK964" i="64"/>
  <c r="BK979" i="64" s="1"/>
  <c r="BK1154" i="64"/>
  <c r="BK1060" i="64"/>
  <c r="BK940" i="64"/>
  <c r="BK955" i="64" s="1"/>
  <c r="BK797" i="64"/>
  <c r="BK1423" i="64"/>
  <c r="BK521" i="64"/>
  <c r="BK534" i="64" s="1"/>
  <c r="BK821" i="64"/>
  <c r="BK420" i="64"/>
  <c r="BK472" i="64"/>
  <c r="BK1447" i="64"/>
  <c r="BK497" i="64"/>
  <c r="BK448" i="64"/>
  <c r="BC1392" i="64"/>
  <c r="BC2198" i="64"/>
  <c r="BC2147" i="64"/>
  <c r="BC2172" i="64"/>
  <c r="BC1337" i="64"/>
  <c r="BC1369" i="64"/>
  <c r="BC1315" i="64"/>
  <c r="BC2121" i="64"/>
  <c r="BC1521" i="64"/>
  <c r="BC1226" i="64"/>
  <c r="BC1270" i="64"/>
  <c r="BC1608" i="64"/>
  <c r="BC2250" i="64"/>
  <c r="BC1644" i="64"/>
  <c r="BC1676" i="64"/>
  <c r="BC1708" i="64"/>
  <c r="BC1154" i="64"/>
  <c r="BC1190" i="64"/>
  <c r="BC1742" i="64"/>
  <c r="BC1119" i="64"/>
  <c r="BC1084" i="64"/>
  <c r="BC988" i="64"/>
  <c r="BC1060" i="64"/>
  <c r="BC964" i="64"/>
  <c r="BC979" i="64" s="1"/>
  <c r="BC797" i="64"/>
  <c r="BC1423" i="64"/>
  <c r="BC940" i="64"/>
  <c r="BC955" i="64" s="1"/>
  <c r="BC521" i="64"/>
  <c r="BC534" i="64" s="1"/>
  <c r="BC497" i="64"/>
  <c r="BC420" i="64"/>
  <c r="BC472" i="64"/>
  <c r="BC821" i="64"/>
  <c r="BC1447" i="64"/>
  <c r="BC448" i="64"/>
  <c r="AU1392" i="64"/>
  <c r="AU2198" i="64"/>
  <c r="AU2147" i="64"/>
  <c r="AU2172" i="64"/>
  <c r="AU1337" i="64"/>
  <c r="AU1369" i="64"/>
  <c r="AU1521" i="64"/>
  <c r="AU2121" i="64"/>
  <c r="AU1315" i="64"/>
  <c r="AU1226" i="64"/>
  <c r="AU1270" i="64"/>
  <c r="AU1608" i="64"/>
  <c r="AU1190" i="64"/>
  <c r="AU2250" i="64"/>
  <c r="AU1676" i="64"/>
  <c r="AU1708" i="64"/>
  <c r="AU1119" i="64"/>
  <c r="AU1644" i="64"/>
  <c r="AU1742" i="64"/>
  <c r="AU1154" i="64"/>
  <c r="AU1084" i="64"/>
  <c r="AU1060" i="64"/>
  <c r="AU964" i="64"/>
  <c r="AU979" i="64" s="1"/>
  <c r="AU940" i="64"/>
  <c r="AU955" i="64" s="1"/>
  <c r="AU797" i="64"/>
  <c r="AU1423" i="64"/>
  <c r="AU521" i="64"/>
  <c r="AU534" i="64" s="1"/>
  <c r="AU420" i="64"/>
  <c r="AU472" i="64"/>
  <c r="AU1447" i="64"/>
  <c r="AU988" i="64"/>
  <c r="AU497" i="64"/>
  <c r="AU448" i="64"/>
  <c r="AU821" i="64"/>
  <c r="AM1392" i="64"/>
  <c r="AM2198" i="64"/>
  <c r="AM2147" i="64"/>
  <c r="AM2172" i="64"/>
  <c r="AM1337" i="64"/>
  <c r="AM2121" i="64"/>
  <c r="AM1369" i="64"/>
  <c r="AM1521" i="64"/>
  <c r="AM1226" i="64"/>
  <c r="AM1315" i="64"/>
  <c r="AM2250" i="64"/>
  <c r="AM1608" i="64"/>
  <c r="AM1676" i="64"/>
  <c r="AM1190" i="64"/>
  <c r="AM1644" i="64"/>
  <c r="AM1270" i="64"/>
  <c r="AM1154" i="64"/>
  <c r="AM1708" i="64"/>
  <c r="AM1742" i="64"/>
  <c r="AM1084" i="64"/>
  <c r="AM964" i="64"/>
  <c r="AM979" i="64" s="1"/>
  <c r="AM988" i="64"/>
  <c r="AM1119" i="64"/>
  <c r="AM1060" i="64"/>
  <c r="AM797" i="64"/>
  <c r="AM1423" i="64"/>
  <c r="AM521" i="64"/>
  <c r="AM534" i="64" s="1"/>
  <c r="AM497" i="64"/>
  <c r="AM420" i="64"/>
  <c r="AM821" i="64"/>
  <c r="AM472" i="64"/>
  <c r="AM1447" i="64"/>
  <c r="AM448" i="64"/>
  <c r="AM940" i="64"/>
  <c r="AM955" i="64" s="1"/>
  <c r="AE1392" i="64"/>
  <c r="AE2198" i="64"/>
  <c r="AE2147" i="64"/>
  <c r="AE2172" i="64"/>
  <c r="AE2121" i="64"/>
  <c r="AE1337" i="64"/>
  <c r="AE1369" i="64"/>
  <c r="AE1521" i="64"/>
  <c r="AE1315" i="64"/>
  <c r="AE1226" i="64"/>
  <c r="AE2250" i="64"/>
  <c r="AE1270" i="64"/>
  <c r="AE1608" i="64"/>
  <c r="AE1676" i="64"/>
  <c r="AE1644" i="64"/>
  <c r="AE1708" i="64"/>
  <c r="AE1154" i="64"/>
  <c r="AE1742" i="64"/>
  <c r="AE1119" i="64"/>
  <c r="AE1084" i="64"/>
  <c r="AE1190" i="64"/>
  <c r="AE988" i="64"/>
  <c r="AE964" i="64"/>
  <c r="AE979" i="64" s="1"/>
  <c r="AE1060" i="64"/>
  <c r="AE797" i="64"/>
  <c r="AE940" i="64"/>
  <c r="AE955" i="64" s="1"/>
  <c r="AE1423" i="64"/>
  <c r="AE521" i="64"/>
  <c r="AE534" i="64" s="1"/>
  <c r="AE420" i="64"/>
  <c r="AE472" i="64"/>
  <c r="AE1447" i="64"/>
  <c r="AE821" i="64"/>
  <c r="AE497" i="64"/>
  <c r="AE448" i="64"/>
  <c r="W1392" i="64"/>
  <c r="W2198" i="64"/>
  <c r="W2147" i="64"/>
  <c r="W2172" i="64"/>
  <c r="W1337" i="64"/>
  <c r="W2121" i="64"/>
  <c r="W1521" i="64"/>
  <c r="W1369" i="64"/>
  <c r="W1226" i="64"/>
  <c r="W1315" i="64"/>
  <c r="W1270" i="64"/>
  <c r="W1608" i="64"/>
  <c r="W2250" i="64"/>
  <c r="W1676" i="64"/>
  <c r="W1190" i="64"/>
  <c r="W1708" i="64"/>
  <c r="W1119" i="64"/>
  <c r="W1742" i="64"/>
  <c r="W1084" i="64"/>
  <c r="W1644" i="64"/>
  <c r="W1154" i="64"/>
  <c r="W988" i="64"/>
  <c r="W1060" i="64"/>
  <c r="W964" i="64"/>
  <c r="W979" i="64" s="1"/>
  <c r="W940" i="64"/>
  <c r="W955" i="64" s="1"/>
  <c r="W797" i="64"/>
  <c r="W1423" i="64"/>
  <c r="W521" i="64"/>
  <c r="W534" i="64" s="1"/>
  <c r="W497" i="64"/>
  <c r="W420" i="64"/>
  <c r="W472" i="64"/>
  <c r="W1447" i="64"/>
  <c r="W448" i="64"/>
  <c r="CJ1389" i="64"/>
  <c r="CJ1411" i="64" s="1"/>
  <c r="CJ2195" i="64"/>
  <c r="CJ2212" i="64" s="1"/>
  <c r="CJ2144" i="64"/>
  <c r="CJ2161" i="64" s="1"/>
  <c r="CJ2169" i="64"/>
  <c r="CJ2186" i="64" s="1"/>
  <c r="CJ1334" i="64"/>
  <c r="CJ1357" i="64" s="1"/>
  <c r="CJ2118" i="64"/>
  <c r="CJ2135" i="64" s="1"/>
  <c r="CJ1366" i="64"/>
  <c r="CJ1380" i="64" s="1"/>
  <c r="CJ1518" i="64"/>
  <c r="CJ1531" i="64" s="1"/>
  <c r="CJ1312" i="64"/>
  <c r="CJ1325" i="64" s="1"/>
  <c r="CJ1223" i="64"/>
  <c r="CJ1258" i="64" s="1"/>
  <c r="CJ1267" i="64"/>
  <c r="CJ1302" i="64" s="1"/>
  <c r="CJ2247" i="64"/>
  <c r="CJ2261" i="64" s="1"/>
  <c r="CJ1605" i="64"/>
  <c r="CJ1632" i="64" s="1"/>
  <c r="CJ1673" i="64"/>
  <c r="CJ1696" i="64" s="1"/>
  <c r="CJ1641" i="64"/>
  <c r="CJ1664" i="64" s="1"/>
  <c r="CJ1187" i="64"/>
  <c r="CJ1214" i="64" s="1"/>
  <c r="CJ1705" i="64"/>
  <c r="CJ1730" i="64" s="1"/>
  <c r="CJ1151" i="64"/>
  <c r="CJ1178" i="64" s="1"/>
  <c r="CJ1739" i="64"/>
  <c r="CJ1764" i="64" s="1"/>
  <c r="CJ1081" i="64"/>
  <c r="CJ1108" i="64" s="1"/>
  <c r="CJ1116" i="64"/>
  <c r="CJ1143" i="64" s="1"/>
  <c r="CJ1057" i="64"/>
  <c r="CJ961" i="64"/>
  <c r="CJ976" i="64" s="1"/>
  <c r="CJ913" i="64"/>
  <c r="CJ928" i="64" s="1"/>
  <c r="CJ794" i="64"/>
  <c r="CJ809" i="64" s="1"/>
  <c r="CJ1420" i="64"/>
  <c r="CJ1435" i="64" s="1"/>
  <c r="CJ518" i="64"/>
  <c r="CJ531" i="64" s="1"/>
  <c r="CJ985" i="64"/>
  <c r="CJ998" i="64" s="1"/>
  <c r="CJ417" i="64"/>
  <c r="CJ937" i="64"/>
  <c r="CJ952" i="64" s="1"/>
  <c r="CJ469" i="64"/>
  <c r="CJ818" i="64"/>
  <c r="CJ834" i="64" s="1"/>
  <c r="CJ1444" i="64"/>
  <c r="CJ1459" i="64" s="1"/>
  <c r="CJ494" i="64"/>
  <c r="CJ445" i="64"/>
  <c r="CB1389" i="64"/>
  <c r="CB1411" i="64" s="1"/>
  <c r="CB2195" i="64"/>
  <c r="CB2212" i="64" s="1"/>
  <c r="CB2144" i="64"/>
  <c r="CB2161" i="64" s="1"/>
  <c r="CB2169" i="64"/>
  <c r="CB2186" i="64" s="1"/>
  <c r="CB2118" i="64"/>
  <c r="CB2135" i="64" s="1"/>
  <c r="CB1366" i="64"/>
  <c r="CB1380" i="64" s="1"/>
  <c r="CB1334" i="64"/>
  <c r="CB1357" i="64" s="1"/>
  <c r="CB1518" i="64"/>
  <c r="CB1531" i="64" s="1"/>
  <c r="CB1223" i="64"/>
  <c r="CB1258" i="64" s="1"/>
  <c r="CB1312" i="64"/>
  <c r="CB1325" i="64" s="1"/>
  <c r="CB1267" i="64"/>
  <c r="CB1302" i="64" s="1"/>
  <c r="CB2247" i="64"/>
  <c r="CB2261" i="64" s="1"/>
  <c r="CB1605" i="64"/>
  <c r="CB1632" i="64" s="1"/>
  <c r="CB1673" i="64"/>
  <c r="CB1696" i="64" s="1"/>
  <c r="CB1641" i="64"/>
  <c r="CB1664" i="64" s="1"/>
  <c r="CB1187" i="64"/>
  <c r="CB1214" i="64" s="1"/>
  <c r="CB1705" i="64"/>
  <c r="CB1730" i="64" s="1"/>
  <c r="CB1116" i="64"/>
  <c r="CB1143" i="64" s="1"/>
  <c r="CB1739" i="64"/>
  <c r="CB1764" i="64" s="1"/>
  <c r="CB1151" i="64"/>
  <c r="CB1178" i="64" s="1"/>
  <c r="CB1081" i="64"/>
  <c r="CB1108" i="64" s="1"/>
  <c r="CB1057" i="64"/>
  <c r="CB961" i="64"/>
  <c r="CB976" i="64" s="1"/>
  <c r="CB985" i="64"/>
  <c r="CB998" i="64" s="1"/>
  <c r="CB913" i="64"/>
  <c r="CB928" i="64" s="1"/>
  <c r="CB794" i="64"/>
  <c r="CB809" i="64" s="1"/>
  <c r="CB937" i="64"/>
  <c r="CB952" i="64" s="1"/>
  <c r="CB1420" i="64"/>
  <c r="CB1435" i="64" s="1"/>
  <c r="CB518" i="64"/>
  <c r="CB531" i="64" s="1"/>
  <c r="CB417" i="64"/>
  <c r="CB494" i="64"/>
  <c r="CB469" i="64"/>
  <c r="CB1444" i="64"/>
  <c r="CB1459" i="64" s="1"/>
  <c r="CB445" i="64"/>
  <c r="CB818" i="64"/>
  <c r="CB834" i="64" s="1"/>
  <c r="BT1389" i="64"/>
  <c r="BT1411" i="64" s="1"/>
  <c r="BT2195" i="64"/>
  <c r="BT2212" i="64" s="1"/>
  <c r="BT2144" i="64"/>
  <c r="BT2161" i="64" s="1"/>
  <c r="BT2169" i="64"/>
  <c r="BT2186" i="64" s="1"/>
  <c r="BT1334" i="64"/>
  <c r="BT1357" i="64" s="1"/>
  <c r="BT2118" i="64"/>
  <c r="BT2135" i="64" s="1"/>
  <c r="BT1518" i="64"/>
  <c r="BT1531" i="64" s="1"/>
  <c r="BT1366" i="64"/>
  <c r="BT1380" i="64" s="1"/>
  <c r="BT1223" i="64"/>
  <c r="BT1258" i="64" s="1"/>
  <c r="BT1312" i="64"/>
  <c r="BT1325" i="64" s="1"/>
  <c r="BT1605" i="64"/>
  <c r="BT1632" i="64" s="1"/>
  <c r="BT2247" i="64"/>
  <c r="BT2261" i="64" s="1"/>
  <c r="BT1673" i="64"/>
  <c r="BT1696" i="64" s="1"/>
  <c r="BT1267" i="64"/>
  <c r="BT1302" i="64" s="1"/>
  <c r="BT1187" i="64"/>
  <c r="BT1214" i="64" s="1"/>
  <c r="BT1151" i="64"/>
  <c r="BT1178" i="64" s="1"/>
  <c r="BT1116" i="64"/>
  <c r="BT1143" i="64" s="1"/>
  <c r="BT1705" i="64"/>
  <c r="BT1730" i="64" s="1"/>
  <c r="BT1641" i="64"/>
  <c r="BT1664" i="64" s="1"/>
  <c r="BT1739" i="64"/>
  <c r="BT1764" i="64" s="1"/>
  <c r="BT1081" i="64"/>
  <c r="BT1108" i="64" s="1"/>
  <c r="BT985" i="64"/>
  <c r="BT998" i="64" s="1"/>
  <c r="BT961" i="64"/>
  <c r="BT976" i="64" s="1"/>
  <c r="BT1057" i="64"/>
  <c r="BT937" i="64"/>
  <c r="BT952" i="64" s="1"/>
  <c r="BT913" i="64"/>
  <c r="BT928" i="64" s="1"/>
  <c r="BT794" i="64"/>
  <c r="BT809" i="64" s="1"/>
  <c r="BT1420" i="64"/>
  <c r="BT1435" i="64" s="1"/>
  <c r="BT518" i="64"/>
  <c r="BT531" i="64" s="1"/>
  <c r="BT417" i="64"/>
  <c r="BT818" i="64"/>
  <c r="BT834" i="64" s="1"/>
  <c r="BT469" i="64"/>
  <c r="BT1444" i="64"/>
  <c r="BT1459" i="64" s="1"/>
  <c r="BT494" i="64"/>
  <c r="BT445" i="64"/>
  <c r="BL1389" i="64"/>
  <c r="BL1411" i="64" s="1"/>
  <c r="BL2195" i="64"/>
  <c r="BL2212" i="64" s="1"/>
  <c r="BL2144" i="64"/>
  <c r="BL2161" i="64" s="1"/>
  <c r="BL2169" i="64"/>
  <c r="BL2186" i="64" s="1"/>
  <c r="BL1334" i="64"/>
  <c r="BL1357" i="64" s="1"/>
  <c r="BL2118" i="64"/>
  <c r="BL2135" i="64" s="1"/>
  <c r="BL1366" i="64"/>
  <c r="BL1380" i="64" s="1"/>
  <c r="BL1518" i="64"/>
  <c r="BL1531" i="64" s="1"/>
  <c r="BL1312" i="64"/>
  <c r="BL1325" i="64" s="1"/>
  <c r="BL1223" i="64"/>
  <c r="BL1258" i="64" s="1"/>
  <c r="BL2247" i="64"/>
  <c r="BL2261" i="64" s="1"/>
  <c r="BL1267" i="64"/>
  <c r="BL1302" i="64" s="1"/>
  <c r="BL1605" i="64"/>
  <c r="BL1632" i="64" s="1"/>
  <c r="BL1673" i="64"/>
  <c r="BL1696" i="64" s="1"/>
  <c r="BL1641" i="64"/>
  <c r="BL1664" i="64" s="1"/>
  <c r="BL1187" i="64"/>
  <c r="BL1214" i="64" s="1"/>
  <c r="BL1705" i="64"/>
  <c r="BL1730" i="64" s="1"/>
  <c r="BL1151" i="64"/>
  <c r="BL1178" i="64" s="1"/>
  <c r="BL1739" i="64"/>
  <c r="BL1764" i="64" s="1"/>
  <c r="BL1116" i="64"/>
  <c r="BL1143" i="64" s="1"/>
  <c r="BL1081" i="64"/>
  <c r="BL1108" i="64" s="1"/>
  <c r="BL985" i="64"/>
  <c r="BL998" i="64" s="1"/>
  <c r="BL961" i="64"/>
  <c r="BL976" i="64" s="1"/>
  <c r="BL1057" i="64"/>
  <c r="BL913" i="64"/>
  <c r="BL928" i="64" s="1"/>
  <c r="BL794" i="64"/>
  <c r="BL809" i="64" s="1"/>
  <c r="BL1420" i="64"/>
  <c r="BL1435" i="64" s="1"/>
  <c r="BL518" i="64"/>
  <c r="BL531" i="64" s="1"/>
  <c r="BL937" i="64"/>
  <c r="BL952" i="64" s="1"/>
  <c r="BL417" i="64"/>
  <c r="BL494" i="64"/>
  <c r="BL469" i="64"/>
  <c r="BL1444" i="64"/>
  <c r="BL1459" i="64" s="1"/>
  <c r="BL818" i="64"/>
  <c r="BL834" i="64" s="1"/>
  <c r="BL445" i="64"/>
  <c r="BD1389" i="64"/>
  <c r="BD1411" i="64" s="1"/>
  <c r="BD2195" i="64"/>
  <c r="BD2212" i="64" s="1"/>
  <c r="BD2144" i="64"/>
  <c r="BD2161" i="64" s="1"/>
  <c r="BD2169" i="64"/>
  <c r="BD2186" i="64" s="1"/>
  <c r="BD1334" i="64"/>
  <c r="BD1357" i="64" s="1"/>
  <c r="BD2118" i="64"/>
  <c r="BD2135" i="64" s="1"/>
  <c r="BD1366" i="64"/>
  <c r="BD1380" i="64" s="1"/>
  <c r="BD1518" i="64"/>
  <c r="BD1531" i="64" s="1"/>
  <c r="BD1223" i="64"/>
  <c r="BD1258" i="64" s="1"/>
  <c r="BD1312" i="64"/>
  <c r="BD1325" i="64" s="1"/>
  <c r="BD1267" i="64"/>
  <c r="BD1302" i="64" s="1"/>
  <c r="BD2247" i="64"/>
  <c r="BD2261" i="64" s="1"/>
  <c r="BD1605" i="64"/>
  <c r="BD1632" i="64" s="1"/>
  <c r="BD1673" i="64"/>
  <c r="BD1696" i="64" s="1"/>
  <c r="BD1641" i="64"/>
  <c r="BD1664" i="64" s="1"/>
  <c r="BD1187" i="64"/>
  <c r="BD1214" i="64" s="1"/>
  <c r="BD1705" i="64"/>
  <c r="BD1730" i="64" s="1"/>
  <c r="BD1116" i="64"/>
  <c r="BD1143" i="64" s="1"/>
  <c r="BD1739" i="64"/>
  <c r="BD1764" i="64" s="1"/>
  <c r="BD1081" i="64"/>
  <c r="BD1108" i="64" s="1"/>
  <c r="BD1151" i="64"/>
  <c r="BD1178" i="64" s="1"/>
  <c r="BD1057" i="64"/>
  <c r="BD961" i="64"/>
  <c r="BD976" i="64" s="1"/>
  <c r="BD913" i="64"/>
  <c r="BD928" i="64" s="1"/>
  <c r="BD794" i="64"/>
  <c r="BD809" i="64" s="1"/>
  <c r="BD985" i="64"/>
  <c r="BD998" i="64" s="1"/>
  <c r="BD937" i="64"/>
  <c r="BD952" i="64" s="1"/>
  <c r="BD1420" i="64"/>
  <c r="BD1435" i="64" s="1"/>
  <c r="BD518" i="64"/>
  <c r="BD531" i="64" s="1"/>
  <c r="BD417" i="64"/>
  <c r="BD469" i="64"/>
  <c r="BD1444" i="64"/>
  <c r="BD1459" i="64" s="1"/>
  <c r="BD494" i="64"/>
  <c r="BD445" i="64"/>
  <c r="AV1389" i="64"/>
  <c r="AV1411" i="64" s="1"/>
  <c r="AV2195" i="64"/>
  <c r="AV2212" i="64" s="1"/>
  <c r="AV2144" i="64"/>
  <c r="AV2161" i="64" s="1"/>
  <c r="AV2169" i="64"/>
  <c r="AV2186" i="64" s="1"/>
  <c r="AV2118" i="64"/>
  <c r="AV2135" i="64" s="1"/>
  <c r="AV1366" i="64"/>
  <c r="AV1380" i="64" s="1"/>
  <c r="AV1334" i="64"/>
  <c r="AV1357" i="64" s="1"/>
  <c r="AV1518" i="64"/>
  <c r="AV1531" i="64" s="1"/>
  <c r="AV1312" i="64"/>
  <c r="AV1325" i="64" s="1"/>
  <c r="AV1223" i="64"/>
  <c r="AV1258" i="64" s="1"/>
  <c r="AV1267" i="64"/>
  <c r="AV1302" i="64" s="1"/>
  <c r="AV1605" i="64"/>
  <c r="AV1632" i="64" s="1"/>
  <c r="AV2247" i="64"/>
  <c r="AV2261" i="64" s="1"/>
  <c r="AV1673" i="64"/>
  <c r="AV1696" i="64" s="1"/>
  <c r="AV1187" i="64"/>
  <c r="AV1214" i="64" s="1"/>
  <c r="AV1641" i="64"/>
  <c r="AV1664" i="64" s="1"/>
  <c r="AV1705" i="64"/>
  <c r="AV1730" i="64" s="1"/>
  <c r="AV1151" i="64"/>
  <c r="AV1178" i="64" s="1"/>
  <c r="AV1739" i="64"/>
  <c r="AV1764" i="64" s="1"/>
  <c r="AV1081" i="64"/>
  <c r="AV1108" i="64" s="1"/>
  <c r="AV1057" i="64"/>
  <c r="AV1116" i="64"/>
  <c r="AV1143" i="64" s="1"/>
  <c r="AV961" i="64"/>
  <c r="AV976" i="64" s="1"/>
  <c r="AV985" i="64"/>
  <c r="AV998" i="64" s="1"/>
  <c r="AV937" i="64"/>
  <c r="AV952" i="64" s="1"/>
  <c r="AV913" i="64"/>
  <c r="AV928" i="64" s="1"/>
  <c r="AV794" i="64"/>
  <c r="AV809" i="64" s="1"/>
  <c r="AV1420" i="64"/>
  <c r="AV1435" i="64" s="1"/>
  <c r="AV518" i="64"/>
  <c r="AV531" i="64" s="1"/>
  <c r="AV417" i="64"/>
  <c r="AV818" i="64"/>
  <c r="AV834" i="64" s="1"/>
  <c r="AV494" i="64"/>
  <c r="AV469" i="64"/>
  <c r="AV1444" i="64"/>
  <c r="AV1459" i="64" s="1"/>
  <c r="AV445" i="64"/>
  <c r="AN1389" i="64"/>
  <c r="AN1411" i="64" s="1"/>
  <c r="AN2195" i="64"/>
  <c r="AN2212" i="64" s="1"/>
  <c r="AN2144" i="64"/>
  <c r="AN2161" i="64" s="1"/>
  <c r="AN2169" i="64"/>
  <c r="AN2186" i="64" s="1"/>
  <c r="AN1366" i="64"/>
  <c r="AN1380" i="64" s="1"/>
  <c r="AN1334" i="64"/>
  <c r="AN1357" i="64" s="1"/>
  <c r="AN2118" i="64"/>
  <c r="AN2135" i="64" s="1"/>
  <c r="AN1518" i="64"/>
  <c r="AN1531" i="64" s="1"/>
  <c r="AN1312" i="64"/>
  <c r="AN1325" i="64" s="1"/>
  <c r="AN1223" i="64"/>
  <c r="AN1258" i="64" s="1"/>
  <c r="AN1605" i="64"/>
  <c r="AN1632" i="64" s="1"/>
  <c r="AN1267" i="64"/>
  <c r="AN1302" i="64" s="1"/>
  <c r="AN1673" i="64"/>
  <c r="AN1696" i="64" s="1"/>
  <c r="AN2247" i="64"/>
  <c r="AN2261" i="64" s="1"/>
  <c r="AN1641" i="64"/>
  <c r="AN1664" i="64" s="1"/>
  <c r="AN1187" i="64"/>
  <c r="AN1214" i="64" s="1"/>
  <c r="AN1705" i="64"/>
  <c r="AN1730" i="64" s="1"/>
  <c r="AN1739" i="64"/>
  <c r="AN1764" i="64" s="1"/>
  <c r="AN1116" i="64"/>
  <c r="AN1143" i="64" s="1"/>
  <c r="AN1151" i="64"/>
  <c r="AN1178" i="64" s="1"/>
  <c r="AN1081" i="64"/>
  <c r="AN1108" i="64" s="1"/>
  <c r="AN985" i="64"/>
  <c r="AN998" i="64" s="1"/>
  <c r="AN961" i="64"/>
  <c r="AN976" i="64" s="1"/>
  <c r="AN1057" i="64"/>
  <c r="AN937" i="64"/>
  <c r="AN952" i="64" s="1"/>
  <c r="AN913" i="64"/>
  <c r="AN928" i="64" s="1"/>
  <c r="AN794" i="64"/>
  <c r="AN809" i="64" s="1"/>
  <c r="AN1420" i="64"/>
  <c r="AN1435" i="64" s="1"/>
  <c r="AN518" i="64"/>
  <c r="AN531" i="64" s="1"/>
  <c r="AN417" i="64"/>
  <c r="AN469" i="64"/>
  <c r="AN1444" i="64"/>
  <c r="AN1459" i="64" s="1"/>
  <c r="AN818" i="64"/>
  <c r="AN834" i="64" s="1"/>
  <c r="AN445" i="64"/>
  <c r="AF1389" i="64"/>
  <c r="AF1411" i="64" s="1"/>
  <c r="AF2195" i="64"/>
  <c r="AF2212" i="64" s="1"/>
  <c r="AF2144" i="64"/>
  <c r="AF2161" i="64" s="1"/>
  <c r="AF2169" i="64"/>
  <c r="AF2186" i="64" s="1"/>
  <c r="AF1334" i="64"/>
  <c r="AF1357" i="64" s="1"/>
  <c r="AF1518" i="64"/>
  <c r="AF1531" i="64" s="1"/>
  <c r="AF2118" i="64"/>
  <c r="AF2135" i="64" s="1"/>
  <c r="AF1366" i="64"/>
  <c r="AF1380" i="64" s="1"/>
  <c r="AF1223" i="64"/>
  <c r="AF1258" i="64" s="1"/>
  <c r="AF1312" i="64"/>
  <c r="AF1325" i="64" s="1"/>
  <c r="AF1267" i="64"/>
  <c r="AF1302" i="64" s="1"/>
  <c r="AF2247" i="64"/>
  <c r="AF2261" i="64" s="1"/>
  <c r="AF1605" i="64"/>
  <c r="AF1632" i="64" s="1"/>
  <c r="AF1673" i="64"/>
  <c r="AF1696" i="64" s="1"/>
  <c r="AF1187" i="64"/>
  <c r="AF1214" i="64" s="1"/>
  <c r="AF1705" i="64"/>
  <c r="AF1730" i="64" s="1"/>
  <c r="AF1151" i="64"/>
  <c r="AF1178" i="64" s="1"/>
  <c r="AF1116" i="64"/>
  <c r="AF1143" i="64" s="1"/>
  <c r="AF1641" i="64"/>
  <c r="AF1664" i="64" s="1"/>
  <c r="AF1739" i="64"/>
  <c r="AF1764" i="64" s="1"/>
  <c r="AF1081" i="64"/>
  <c r="AF1108" i="64" s="1"/>
  <c r="AF985" i="64"/>
  <c r="AF998" i="64" s="1"/>
  <c r="AF961" i="64"/>
  <c r="AF976" i="64" s="1"/>
  <c r="AF1057" i="64"/>
  <c r="AF913" i="64"/>
  <c r="AF928" i="64" s="1"/>
  <c r="AF794" i="64"/>
  <c r="AF809" i="64" s="1"/>
  <c r="AF1420" i="64"/>
  <c r="AF1435" i="64" s="1"/>
  <c r="AF518" i="64"/>
  <c r="AF531" i="64" s="1"/>
  <c r="AF937" i="64"/>
  <c r="AF952" i="64" s="1"/>
  <c r="AF818" i="64"/>
  <c r="AF834" i="64" s="1"/>
  <c r="AF417" i="64"/>
  <c r="AF469" i="64"/>
  <c r="AF1444" i="64"/>
  <c r="AF1459" i="64" s="1"/>
  <c r="AF494" i="64"/>
  <c r="AF445" i="64"/>
  <c r="X1389" i="64"/>
  <c r="X1411" i="64" s="1"/>
  <c r="X2195" i="64"/>
  <c r="X2212" i="64" s="1"/>
  <c r="X2144" i="64"/>
  <c r="X2161" i="64" s="1"/>
  <c r="X2169" i="64"/>
  <c r="X2186" i="64" s="1"/>
  <c r="X2118" i="64"/>
  <c r="X2135" i="64" s="1"/>
  <c r="X1334" i="64"/>
  <c r="X1357" i="64" s="1"/>
  <c r="X1366" i="64"/>
  <c r="X1380" i="64" s="1"/>
  <c r="X1518" i="64"/>
  <c r="X1531" i="64" s="1"/>
  <c r="X1312" i="64"/>
  <c r="X1325" i="64" s="1"/>
  <c r="X1223" i="64"/>
  <c r="X1258" i="64" s="1"/>
  <c r="X2247" i="64"/>
  <c r="X2261" i="64" s="1"/>
  <c r="X1605" i="64"/>
  <c r="X1632" i="64" s="1"/>
  <c r="X1267" i="64"/>
  <c r="X1302" i="64" s="1"/>
  <c r="X1673" i="64"/>
  <c r="X1696" i="64" s="1"/>
  <c r="X1641" i="64"/>
  <c r="X1664" i="64" s="1"/>
  <c r="X1187" i="64"/>
  <c r="X1214" i="64" s="1"/>
  <c r="X1705" i="64"/>
  <c r="X1730" i="64" s="1"/>
  <c r="X1739" i="64"/>
  <c r="X1764" i="64" s="1"/>
  <c r="X1081" i="64"/>
  <c r="X1108" i="64" s="1"/>
  <c r="X1151" i="64"/>
  <c r="X1178" i="64" s="1"/>
  <c r="X1116" i="64"/>
  <c r="X1143" i="64" s="1"/>
  <c r="X1057" i="64"/>
  <c r="X961" i="64"/>
  <c r="X976" i="64" s="1"/>
  <c r="X985" i="64"/>
  <c r="X998" i="64" s="1"/>
  <c r="X913" i="64"/>
  <c r="X928" i="64" s="1"/>
  <c r="X794" i="64"/>
  <c r="X809" i="64" s="1"/>
  <c r="X937" i="64"/>
  <c r="X952" i="64" s="1"/>
  <c r="X1420" i="64"/>
  <c r="X1435" i="64" s="1"/>
  <c r="X518" i="64"/>
  <c r="X531" i="64" s="1"/>
  <c r="X417" i="64"/>
  <c r="X494" i="64"/>
  <c r="X469" i="64"/>
  <c r="X818" i="64"/>
  <c r="X834" i="64" s="1"/>
  <c r="X1444" i="64"/>
  <c r="X1459"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43" i="64"/>
  <c r="BC1443" i="64"/>
  <c r="BO1443" i="64"/>
  <c r="CC1443" i="64"/>
  <c r="AB1444" i="64"/>
  <c r="AB1459" i="64" s="1"/>
  <c r="BG1444" i="64"/>
  <c r="BG1459" i="64" s="1"/>
  <c r="BW1447" i="64"/>
  <c r="BO1448" i="64"/>
  <c r="AW416" i="64"/>
  <c r="AW436" i="64" s="1"/>
  <c r="AO417" i="64"/>
  <c r="X420" i="64"/>
  <c r="CB421" i="64"/>
  <c r="BB444" i="64"/>
  <c r="BB459" i="64" s="1"/>
  <c r="AT445" i="64"/>
  <c r="BG468" i="64"/>
  <c r="AY469" i="64"/>
  <c r="AP472" i="64"/>
  <c r="AH473" i="64"/>
  <c r="AN494" i="64"/>
  <c r="BT497" i="64"/>
  <c r="AQ1424" i="64"/>
  <c r="AQ1439" i="64" s="1"/>
  <c r="AJ793" i="64"/>
  <c r="AJ808" i="64" s="1"/>
  <c r="AP797" i="64"/>
  <c r="V817" i="64"/>
  <c r="V833" i="64" s="1"/>
  <c r="W821" i="64"/>
  <c r="BI521" i="64"/>
  <c r="BI534" i="64" s="1"/>
  <c r="BK1388" i="64"/>
  <c r="BK2143" i="64"/>
  <c r="BK2160" i="64" s="1"/>
  <c r="BK2194" i="64"/>
  <c r="BK2211" i="64" s="1"/>
  <c r="BK2117" i="64"/>
  <c r="BK2134" i="64" s="1"/>
  <c r="BK2168" i="64"/>
  <c r="BK2185" i="64" s="1"/>
  <c r="BK1517" i="64"/>
  <c r="BK1530" i="64" s="1"/>
  <c r="BK1365" i="64"/>
  <c r="BK1379" i="64" s="1"/>
  <c r="BK1333" i="64"/>
  <c r="BK1356" i="64" s="1"/>
  <c r="BK1222" i="64"/>
  <c r="BK1257" i="64" s="1"/>
  <c r="BK2246" i="64"/>
  <c r="BK2260" i="64" s="1"/>
  <c r="BK1311" i="64"/>
  <c r="BK1324" i="64" s="1"/>
  <c r="BK1266" i="64"/>
  <c r="BK1672" i="64"/>
  <c r="BK1695" i="64" s="1"/>
  <c r="BK1640" i="64"/>
  <c r="BK1663" i="64" s="1"/>
  <c r="BK1115" i="64"/>
  <c r="BK1142" i="64" s="1"/>
  <c r="BK1186" i="64"/>
  <c r="BK1213" i="64" s="1"/>
  <c r="BK1604" i="64"/>
  <c r="BK1631" i="64" s="1"/>
  <c r="BK1704" i="64"/>
  <c r="BK1729" i="64" s="1"/>
  <c r="BK1150" i="64"/>
  <c r="BK1177" i="64" s="1"/>
  <c r="BK1738" i="64"/>
  <c r="BK1763" i="64" s="1"/>
  <c r="BK1080" i="64"/>
  <c r="BK1107" i="64" s="1"/>
  <c r="BK1056" i="64"/>
  <c r="BK1071" i="64" s="1"/>
  <c r="BK984" i="64"/>
  <c r="BK997" i="64" s="1"/>
  <c r="BK817" i="64"/>
  <c r="BK833" i="64" s="1"/>
  <c r="BK912" i="64"/>
  <c r="BK927" i="64" s="1"/>
  <c r="BK793" i="64"/>
  <c r="BK808" i="64" s="1"/>
  <c r="BK960" i="64"/>
  <c r="BK975" i="64" s="1"/>
  <c r="BK936" i="64"/>
  <c r="BK951" i="64" s="1"/>
  <c r="BK1419" i="64"/>
  <c r="BK1434" i="64" s="1"/>
  <c r="BK517" i="64"/>
  <c r="BK416" i="64"/>
  <c r="BK436" i="64" s="1"/>
  <c r="BK468" i="64"/>
  <c r="BK493" i="64"/>
  <c r="BK444" i="64"/>
  <c r="BK459" i="64" s="1"/>
  <c r="BS1393" i="64"/>
  <c r="BS2199" i="64"/>
  <c r="BS2148" i="64"/>
  <c r="BS2173" i="64"/>
  <c r="BS1338" i="64"/>
  <c r="BS2122" i="64"/>
  <c r="BS2139" i="64" s="1"/>
  <c r="BS1370" i="64"/>
  <c r="BS1384" i="64" s="1"/>
  <c r="BS1316" i="64"/>
  <c r="BS1329" i="64" s="1"/>
  <c r="BS1522" i="64"/>
  <c r="BS1535" i="64" s="1"/>
  <c r="BS2251" i="64"/>
  <c r="BS2265" i="64" s="1"/>
  <c r="BS1227" i="64"/>
  <c r="BS1262" i="64" s="1"/>
  <c r="BS1271" i="64"/>
  <c r="BS1306" i="64" s="1"/>
  <c r="BS1609" i="64"/>
  <c r="BS1636" i="64" s="1"/>
  <c r="BS1677" i="64"/>
  <c r="BS1700" i="64" s="1"/>
  <c r="BS1191" i="64"/>
  <c r="BS1218" i="64" s="1"/>
  <c r="BS1645" i="64"/>
  <c r="BS1668" i="64" s="1"/>
  <c r="BS1709" i="64"/>
  <c r="BS1734" i="64" s="1"/>
  <c r="BS1743" i="64"/>
  <c r="BS1768" i="64" s="1"/>
  <c r="BS1085" i="64"/>
  <c r="BS1112" i="64" s="1"/>
  <c r="BS1155" i="64"/>
  <c r="BS1182" i="64" s="1"/>
  <c r="BS1120" i="64"/>
  <c r="BS1147" i="64" s="1"/>
  <c r="BS1061" i="64"/>
  <c r="BS965" i="64"/>
  <c r="BS989" i="64"/>
  <c r="BS1002" i="64" s="1"/>
  <c r="BS798" i="64"/>
  <c r="BS1424" i="64"/>
  <c r="BS1439" i="64" s="1"/>
  <c r="BS522" i="64"/>
  <c r="BS535" i="64" s="1"/>
  <c r="BS941" i="64"/>
  <c r="BS956" i="64" s="1"/>
  <c r="BS421" i="64"/>
  <c r="BS917" i="64"/>
  <c r="BS932" i="64" s="1"/>
  <c r="BS473" i="64"/>
  <c r="BS822" i="64"/>
  <c r="BS838" i="64" s="1"/>
  <c r="BS1448" i="64"/>
  <c r="BS498" i="64"/>
  <c r="BS449" i="64"/>
  <c r="CJ1392" i="64"/>
  <c r="CJ2198" i="64"/>
  <c r="CJ2172" i="64"/>
  <c r="CJ2147" i="64"/>
  <c r="CJ2121" i="64"/>
  <c r="CJ1369" i="64"/>
  <c r="CJ1337" i="64"/>
  <c r="CJ1315" i="64"/>
  <c r="CJ1521" i="64"/>
  <c r="CJ2250" i="64"/>
  <c r="CJ1608" i="64"/>
  <c r="CJ1270" i="64"/>
  <c r="CJ1190" i="64"/>
  <c r="CJ1676" i="64"/>
  <c r="CJ1226" i="64"/>
  <c r="CJ1644" i="64"/>
  <c r="CJ1119" i="64"/>
  <c r="CJ1742" i="64"/>
  <c r="CJ1084" i="64"/>
  <c r="CJ1154" i="64"/>
  <c r="CJ1060" i="64"/>
  <c r="CJ964" i="64"/>
  <c r="CJ979" i="64" s="1"/>
  <c r="CJ940" i="64"/>
  <c r="CJ955" i="64" s="1"/>
  <c r="CJ1708" i="64"/>
  <c r="CJ988" i="64"/>
  <c r="CJ1423" i="64"/>
  <c r="CJ521" i="64"/>
  <c r="CJ534" i="64" s="1"/>
  <c r="CJ472" i="64"/>
  <c r="CJ1447" i="64"/>
  <c r="CJ338" i="64"/>
  <c r="CJ448" i="64"/>
  <c r="CJ821" i="64"/>
  <c r="CJ797" i="64"/>
  <c r="AV1392" i="64"/>
  <c r="AV2198" i="64"/>
  <c r="AV2147" i="64"/>
  <c r="AV2172" i="64"/>
  <c r="AV2121" i="64"/>
  <c r="AV1337" i="64"/>
  <c r="AV1315" i="64"/>
  <c r="AV1369" i="64"/>
  <c r="AV2250" i="64"/>
  <c r="AV1521" i="64"/>
  <c r="AV1226" i="64"/>
  <c r="AV1608" i="64"/>
  <c r="AV1270" i="64"/>
  <c r="AV1676" i="64"/>
  <c r="AV1190" i="64"/>
  <c r="AV1119" i="64"/>
  <c r="AV1644" i="64"/>
  <c r="AV1742" i="64"/>
  <c r="AV1154" i="64"/>
  <c r="AV1084" i="64"/>
  <c r="AV1060" i="64"/>
  <c r="AV964" i="64"/>
  <c r="AV979" i="64" s="1"/>
  <c r="AV1708" i="64"/>
  <c r="AV988" i="64"/>
  <c r="AV940" i="64"/>
  <c r="AV955" i="64" s="1"/>
  <c r="AV1423" i="64"/>
  <c r="AV521" i="64"/>
  <c r="AV534" i="64" s="1"/>
  <c r="AV472" i="64"/>
  <c r="AV1447" i="64"/>
  <c r="AV497" i="64"/>
  <c r="AV448" i="64"/>
  <c r="AV821" i="64"/>
  <c r="AV797" i="64"/>
  <c r="Y1389" i="64"/>
  <c r="Y1411" i="64" s="1"/>
  <c r="Y2195" i="64"/>
  <c r="Y2212" i="64" s="1"/>
  <c r="Y2169" i="64"/>
  <c r="Y2186" i="64" s="1"/>
  <c r="Y2144" i="64"/>
  <c r="Y2161" i="64" s="1"/>
  <c r="Y2118" i="64"/>
  <c r="Y2135" i="64" s="1"/>
  <c r="Y1366" i="64"/>
  <c r="Y1380" i="64" s="1"/>
  <c r="Y1334" i="64"/>
  <c r="Y1357" i="64" s="1"/>
  <c r="Y1312" i="64"/>
  <c r="Y1325" i="64" s="1"/>
  <c r="Y1518" i="64"/>
  <c r="Y1531" i="64" s="1"/>
  <c r="Y2247" i="64"/>
  <c r="Y2261" i="64" s="1"/>
  <c r="Y1605" i="64"/>
  <c r="Y1632" i="64" s="1"/>
  <c r="Y1223" i="64"/>
  <c r="Y1258" i="64" s="1"/>
  <c r="Y1267" i="64"/>
  <c r="Y1302" i="64" s="1"/>
  <c r="Y1673" i="64"/>
  <c r="Y1696" i="64" s="1"/>
  <c r="Y1641" i="64"/>
  <c r="Y1664" i="64" s="1"/>
  <c r="Y1187" i="64"/>
  <c r="Y1214" i="64" s="1"/>
  <c r="Y1739" i="64"/>
  <c r="Y1764" i="64" s="1"/>
  <c r="Y1081" i="64"/>
  <c r="Y1108" i="64" s="1"/>
  <c r="Y1151" i="64"/>
  <c r="Y1178" i="64" s="1"/>
  <c r="Y1116" i="64"/>
  <c r="Y1143" i="64" s="1"/>
  <c r="Y1705" i="64"/>
  <c r="Y1730" i="64" s="1"/>
  <c r="Y1057" i="64"/>
  <c r="Y961" i="64"/>
  <c r="Y976" i="64" s="1"/>
  <c r="Y985" i="64"/>
  <c r="Y998" i="64" s="1"/>
  <c r="Y937" i="64"/>
  <c r="Y952" i="64" s="1"/>
  <c r="Y913" i="64"/>
  <c r="Y928" i="64" s="1"/>
  <c r="Y1420" i="64"/>
  <c r="Y1435" i="64" s="1"/>
  <c r="Y518" i="64"/>
  <c r="Y531" i="64" s="1"/>
  <c r="Y494" i="64"/>
  <c r="Y794" i="64"/>
  <c r="Y809" i="64" s="1"/>
  <c r="Y469" i="64"/>
  <c r="Y818" i="64"/>
  <c r="Y834" i="64" s="1"/>
  <c r="Y1444" i="64"/>
  <c r="Y1459" i="64" s="1"/>
  <c r="Y445" i="64"/>
  <c r="CG1388" i="64"/>
  <c r="CG2168" i="64"/>
  <c r="CG2185" i="64" s="1"/>
  <c r="CG2194" i="64"/>
  <c r="CG2211" i="64" s="1"/>
  <c r="CG2143" i="64"/>
  <c r="CG2160" i="64" s="1"/>
  <c r="CG1365" i="64"/>
  <c r="CG1379" i="64" s="1"/>
  <c r="CG2117" i="64"/>
  <c r="CG2134" i="64" s="1"/>
  <c r="CG1333" i="64"/>
  <c r="CG1356" i="64" s="1"/>
  <c r="CG1311" i="64"/>
  <c r="CG1324" i="64" s="1"/>
  <c r="CG1517" i="64"/>
  <c r="CG1530" i="64" s="1"/>
  <c r="CG1266" i="64"/>
  <c r="CG2246" i="64"/>
  <c r="CG2260" i="64" s="1"/>
  <c r="CG1222" i="64"/>
  <c r="CG1257" i="64" s="1"/>
  <c r="CG1640" i="64"/>
  <c r="CG1663" i="64" s="1"/>
  <c r="CG1604" i="64"/>
  <c r="CG1631" i="64" s="1"/>
  <c r="CG1672" i="64"/>
  <c r="CG1695" i="64" s="1"/>
  <c r="CG1115" i="64"/>
  <c r="CG1142" i="64" s="1"/>
  <c r="CG1080" i="64"/>
  <c r="CG1107" i="64" s="1"/>
  <c r="CG1704" i="64"/>
  <c r="CG1729" i="64" s="1"/>
  <c r="CG984" i="64"/>
  <c r="CG997" i="64" s="1"/>
  <c r="CG1186" i="64"/>
  <c r="CG1213" i="64" s="1"/>
  <c r="CG1150" i="64"/>
  <c r="CG1177" i="64" s="1"/>
  <c r="CG1056" i="64"/>
  <c r="CG1071" i="64" s="1"/>
  <c r="CG1738" i="64"/>
  <c r="CG1763" i="64" s="1"/>
  <c r="CG817" i="64"/>
  <c r="CG833" i="64" s="1"/>
  <c r="CG936" i="64"/>
  <c r="CG951" i="64" s="1"/>
  <c r="CG912" i="64"/>
  <c r="CG927" i="64" s="1"/>
  <c r="CG793" i="64"/>
  <c r="CG808" i="64" s="1"/>
  <c r="CG444" i="64"/>
  <c r="CG459" i="64" s="1"/>
  <c r="CG493" i="64"/>
  <c r="CG416" i="64"/>
  <c r="CG436" i="64" s="1"/>
  <c r="CG960" i="64"/>
  <c r="CG975" i="64" s="1"/>
  <c r="CG468" i="64"/>
  <c r="CG1443" i="64"/>
  <c r="BY1388" i="64"/>
  <c r="BY2168" i="64"/>
  <c r="BY2185" i="64" s="1"/>
  <c r="BY2143" i="64"/>
  <c r="BY2160" i="64" s="1"/>
  <c r="BY2194" i="64"/>
  <c r="BY2211" i="64" s="1"/>
  <c r="BY2117" i="64"/>
  <c r="BY2134" i="64" s="1"/>
  <c r="BY1365" i="64"/>
  <c r="BY1379" i="64" s="1"/>
  <c r="BY1311" i="64"/>
  <c r="BY1324" i="64" s="1"/>
  <c r="BY1333" i="64"/>
  <c r="BY1356" i="64" s="1"/>
  <c r="BY1517" i="64"/>
  <c r="BY1530" i="64" s="1"/>
  <c r="BY1266" i="64"/>
  <c r="BY2246" i="64"/>
  <c r="BY2260" i="64" s="1"/>
  <c r="BY1640" i="64"/>
  <c r="BY1663" i="64" s="1"/>
  <c r="BY1672" i="64"/>
  <c r="BY1695" i="64" s="1"/>
  <c r="BY1222" i="64"/>
  <c r="BY1257" i="64" s="1"/>
  <c r="BY1604" i="64"/>
  <c r="BY1631" i="64" s="1"/>
  <c r="BY1115" i="64"/>
  <c r="BY1142" i="64" s="1"/>
  <c r="BY1186" i="64"/>
  <c r="BY1213" i="64" s="1"/>
  <c r="BY1080" i="64"/>
  <c r="BY1107" i="64" s="1"/>
  <c r="BY1150" i="64"/>
  <c r="BY1177" i="64" s="1"/>
  <c r="BY1704" i="64"/>
  <c r="BY1729" i="64" s="1"/>
  <c r="BY984" i="64"/>
  <c r="BY997" i="64" s="1"/>
  <c r="BY1056" i="64"/>
  <c r="BY1071" i="64" s="1"/>
  <c r="BY1738" i="64"/>
  <c r="BY1763" i="64" s="1"/>
  <c r="BY936" i="64"/>
  <c r="BY951" i="64" s="1"/>
  <c r="BY817" i="64"/>
  <c r="BY833" i="64" s="1"/>
  <c r="BY960" i="64"/>
  <c r="BY975" i="64" s="1"/>
  <c r="BY912" i="64"/>
  <c r="BY927" i="64" s="1"/>
  <c r="BY793" i="64"/>
  <c r="BY808" i="64" s="1"/>
  <c r="BY444" i="64"/>
  <c r="BY459" i="64" s="1"/>
  <c r="BY517" i="64"/>
  <c r="BY1419" i="64"/>
  <c r="BY1434" i="64" s="1"/>
  <c r="BY416" i="64"/>
  <c r="BY436" i="64" s="1"/>
  <c r="BY468" i="64"/>
  <c r="BY493" i="64"/>
  <c r="BY1443" i="64"/>
  <c r="BQ1388" i="64"/>
  <c r="BQ2168" i="64"/>
  <c r="BQ2185" i="64" s="1"/>
  <c r="BQ2194" i="64"/>
  <c r="BQ2211" i="64" s="1"/>
  <c r="BQ1365" i="64"/>
  <c r="BQ1379" i="64" s="1"/>
  <c r="BQ2117" i="64"/>
  <c r="BQ2134" i="64" s="1"/>
  <c r="BQ1333" i="64"/>
  <c r="BQ1356" i="64" s="1"/>
  <c r="BQ1311" i="64"/>
  <c r="BQ1324" i="64" s="1"/>
  <c r="BQ2143" i="64"/>
  <c r="BQ2160" i="64" s="1"/>
  <c r="BQ1517" i="64"/>
  <c r="BQ1530" i="64" s="1"/>
  <c r="BQ1266" i="64"/>
  <c r="BQ2246" i="64"/>
  <c r="BQ2260" i="64" s="1"/>
  <c r="BQ1222" i="64"/>
  <c r="BQ1257" i="64" s="1"/>
  <c r="BQ1640" i="64"/>
  <c r="BQ1663" i="64" s="1"/>
  <c r="BQ1604" i="64"/>
  <c r="BQ1631" i="64" s="1"/>
  <c r="BQ1672" i="64"/>
  <c r="BQ1695" i="64" s="1"/>
  <c r="BQ1115" i="64"/>
  <c r="BQ1142" i="64" s="1"/>
  <c r="BQ1150" i="64"/>
  <c r="BQ1177" i="64" s="1"/>
  <c r="BQ1080" i="64"/>
  <c r="BQ1107" i="64" s="1"/>
  <c r="BQ1186" i="64"/>
  <c r="BQ1213" i="64" s="1"/>
  <c r="BQ1704" i="64"/>
  <c r="BQ1729" i="64" s="1"/>
  <c r="BQ984" i="64"/>
  <c r="BQ997" i="64" s="1"/>
  <c r="BQ1738" i="64"/>
  <c r="BQ1763" i="64" s="1"/>
  <c r="BQ936" i="64"/>
  <c r="BQ951" i="64" s="1"/>
  <c r="BQ960" i="64"/>
  <c r="BQ975" i="64" s="1"/>
  <c r="BQ817" i="64"/>
  <c r="BQ833" i="64" s="1"/>
  <c r="BQ912" i="64"/>
  <c r="BQ927" i="64" s="1"/>
  <c r="BQ793" i="64"/>
  <c r="BQ808" i="64" s="1"/>
  <c r="BQ444" i="64"/>
  <c r="BQ459" i="64" s="1"/>
  <c r="BQ493" i="64"/>
  <c r="BQ416" i="64"/>
  <c r="BQ436" i="64" s="1"/>
  <c r="BQ517" i="64"/>
  <c r="BQ468" i="64"/>
  <c r="BQ1443" i="64"/>
  <c r="BI1388" i="64"/>
  <c r="BI2168" i="64"/>
  <c r="BI2185" i="64" s="1"/>
  <c r="BI2194" i="64"/>
  <c r="BI2211" i="64" s="1"/>
  <c r="BI2143" i="64"/>
  <c r="BI2160" i="64" s="1"/>
  <c r="BI1365" i="64"/>
  <c r="BI1379" i="64" s="1"/>
  <c r="BI2117" i="64"/>
  <c r="BI2134" i="64" s="1"/>
  <c r="BI1333" i="64"/>
  <c r="BI1356" i="64" s="1"/>
  <c r="BI1311" i="64"/>
  <c r="BI1324" i="64" s="1"/>
  <c r="BI1517" i="64"/>
  <c r="BI1530" i="64" s="1"/>
  <c r="BI1266" i="64"/>
  <c r="BI2246" i="64"/>
  <c r="BI2260" i="64" s="1"/>
  <c r="BI1640" i="64"/>
  <c r="BI1663" i="64" s="1"/>
  <c r="BI1222" i="64"/>
  <c r="BI1257" i="64" s="1"/>
  <c r="BI1672" i="64"/>
  <c r="BI1695" i="64" s="1"/>
  <c r="BI1115" i="64"/>
  <c r="BI1142" i="64" s="1"/>
  <c r="BI1080" i="64"/>
  <c r="BI1107" i="64" s="1"/>
  <c r="BI1604" i="64"/>
  <c r="BI1631" i="64" s="1"/>
  <c r="BI1704" i="64"/>
  <c r="BI1729" i="64" s="1"/>
  <c r="BI1186" i="64"/>
  <c r="BI1213" i="64" s="1"/>
  <c r="BI984" i="64"/>
  <c r="BI997" i="64" s="1"/>
  <c r="BI1150" i="64"/>
  <c r="BI1177" i="64" s="1"/>
  <c r="BI1738" i="64"/>
  <c r="BI1763" i="64" s="1"/>
  <c r="BI1056" i="64"/>
  <c r="BI1071" i="64" s="1"/>
  <c r="BI817" i="64"/>
  <c r="BI833" i="64" s="1"/>
  <c r="BI912" i="64"/>
  <c r="BI927" i="64" s="1"/>
  <c r="BI960" i="64"/>
  <c r="BI975" i="64" s="1"/>
  <c r="BI936" i="64"/>
  <c r="BI951" i="64" s="1"/>
  <c r="BI793" i="64"/>
  <c r="BI808" i="64" s="1"/>
  <c r="BI517" i="64"/>
  <c r="BI493" i="64"/>
  <c r="BI444" i="64"/>
  <c r="BI459" i="64" s="1"/>
  <c r="BI1419" i="64"/>
  <c r="BI1434" i="64" s="1"/>
  <c r="BI416" i="64"/>
  <c r="BI436" i="64" s="1"/>
  <c r="BI468" i="64"/>
  <c r="BI1443" i="64"/>
  <c r="BA1388" i="64"/>
  <c r="BA2194" i="64"/>
  <c r="BA2211" i="64" s="1"/>
  <c r="BA2168" i="64"/>
  <c r="BA2185" i="64" s="1"/>
  <c r="BA2143" i="64"/>
  <c r="BA2160" i="64" s="1"/>
  <c r="BA1365" i="64"/>
  <c r="BA1379" i="64" s="1"/>
  <c r="BA2117" i="64"/>
  <c r="BA2134" i="64" s="1"/>
  <c r="BA1311" i="64"/>
  <c r="BA1324" i="64" s="1"/>
  <c r="BA1333" i="64"/>
  <c r="BA1356" i="64" s="1"/>
  <c r="BA1517" i="64"/>
  <c r="BA1530" i="64" s="1"/>
  <c r="BA1266" i="64"/>
  <c r="BA2246" i="64"/>
  <c r="BA2260" i="64" s="1"/>
  <c r="BA1222" i="64"/>
  <c r="BA1257" i="64" s="1"/>
  <c r="BA1640" i="64"/>
  <c r="BA1663" i="64" s="1"/>
  <c r="BA1604" i="64"/>
  <c r="BA1631" i="64" s="1"/>
  <c r="BA1115" i="64"/>
  <c r="BA1142" i="64" s="1"/>
  <c r="BA1080" i="64"/>
  <c r="BA1107" i="64" s="1"/>
  <c r="BA1672" i="64"/>
  <c r="BA1695" i="64" s="1"/>
  <c r="BA1150" i="64"/>
  <c r="BA1177" i="64" s="1"/>
  <c r="BA1704" i="64"/>
  <c r="BA1729" i="64" s="1"/>
  <c r="BA984" i="64"/>
  <c r="BA997" i="64" s="1"/>
  <c r="BA1186" i="64"/>
  <c r="BA1213" i="64" s="1"/>
  <c r="BA1056" i="64"/>
  <c r="BA1071" i="64" s="1"/>
  <c r="BA1738" i="64"/>
  <c r="BA1763" i="64" s="1"/>
  <c r="BA960" i="64"/>
  <c r="BA975" i="64" s="1"/>
  <c r="BA817" i="64"/>
  <c r="BA833" i="64" s="1"/>
  <c r="BA936" i="64"/>
  <c r="BA951" i="64" s="1"/>
  <c r="BA912" i="64"/>
  <c r="BA927" i="64" s="1"/>
  <c r="BA793" i="64"/>
  <c r="BA808" i="64" s="1"/>
  <c r="BA444" i="64"/>
  <c r="BA459" i="64" s="1"/>
  <c r="BA517" i="64"/>
  <c r="BA416" i="64"/>
  <c r="BA436" i="64" s="1"/>
  <c r="BA468" i="64"/>
  <c r="BA493" i="64"/>
  <c r="BA1443" i="64"/>
  <c r="AS1388" i="64"/>
  <c r="AS2168" i="64"/>
  <c r="AS2185" i="64" s="1"/>
  <c r="AS2194" i="64"/>
  <c r="AS2211" i="64" s="1"/>
  <c r="AS2143" i="64"/>
  <c r="AS2160" i="64" s="1"/>
  <c r="AS1365" i="64"/>
  <c r="AS1379" i="64" s="1"/>
  <c r="AS2117" i="64"/>
  <c r="AS2134" i="64" s="1"/>
  <c r="AS1333" i="64"/>
  <c r="AS1356" i="64" s="1"/>
  <c r="AS1311" i="64"/>
  <c r="AS1324" i="64" s="1"/>
  <c r="AS1517" i="64"/>
  <c r="AS1530" i="64" s="1"/>
  <c r="AS1266" i="64"/>
  <c r="AS2246" i="64"/>
  <c r="AS2260" i="64" s="1"/>
  <c r="AS1640" i="64"/>
  <c r="AS1663" i="64" s="1"/>
  <c r="AS1604" i="64"/>
  <c r="AS1631" i="64" s="1"/>
  <c r="AS1222" i="64"/>
  <c r="AS1257" i="64" s="1"/>
  <c r="AS1672" i="64"/>
  <c r="AS1695" i="64" s="1"/>
  <c r="AS1115" i="64"/>
  <c r="AS1142" i="64" s="1"/>
  <c r="AS1186" i="64"/>
  <c r="AS1213" i="64" s="1"/>
  <c r="AS1080" i="64"/>
  <c r="AS1107" i="64" s="1"/>
  <c r="AS1704" i="64"/>
  <c r="AS1729" i="64" s="1"/>
  <c r="AS984" i="64"/>
  <c r="AS997" i="64" s="1"/>
  <c r="AS1150" i="64"/>
  <c r="AS1177" i="64" s="1"/>
  <c r="AS1056" i="64"/>
  <c r="AS1071" i="64" s="1"/>
  <c r="AS1738" i="64"/>
  <c r="AS1763" i="64" s="1"/>
  <c r="AS960" i="64"/>
  <c r="AS975" i="64" s="1"/>
  <c r="AS936" i="64"/>
  <c r="AS951" i="64" s="1"/>
  <c r="AS817" i="64"/>
  <c r="AS833" i="64" s="1"/>
  <c r="AS912" i="64"/>
  <c r="AS927" i="64" s="1"/>
  <c r="AS793" i="64"/>
  <c r="AS808" i="64" s="1"/>
  <c r="AS444" i="64"/>
  <c r="AS459" i="64" s="1"/>
  <c r="AS1419" i="64"/>
  <c r="AS1434" i="64" s="1"/>
  <c r="AS416" i="64"/>
  <c r="AS436" i="64" s="1"/>
  <c r="AS493" i="64"/>
  <c r="AS468" i="64"/>
  <c r="AS517" i="64"/>
  <c r="AS1443" i="64"/>
  <c r="AK1388" i="64"/>
  <c r="AK2168" i="64"/>
  <c r="AK2185" i="64" s="1"/>
  <c r="AK2194" i="64"/>
  <c r="AK2211" i="64" s="1"/>
  <c r="AK2143" i="64"/>
  <c r="AK2160" i="64" s="1"/>
  <c r="AK1365" i="64"/>
  <c r="AK1379" i="64" s="1"/>
  <c r="AK1311" i="64"/>
  <c r="AK1324" i="64" s="1"/>
  <c r="AK2117" i="64"/>
  <c r="AK2134" i="64" s="1"/>
  <c r="AK1517" i="64"/>
  <c r="AK1530" i="64" s="1"/>
  <c r="AK1333" i="64"/>
  <c r="AK1356" i="64" s="1"/>
  <c r="AK1266" i="64"/>
  <c r="AK2246" i="64"/>
  <c r="AK2260" i="64" s="1"/>
  <c r="AK1640" i="64"/>
  <c r="AK1663" i="64" s="1"/>
  <c r="AK1222" i="64"/>
  <c r="AK1257" i="64" s="1"/>
  <c r="AK1672" i="64"/>
  <c r="AK1695" i="64" s="1"/>
  <c r="AK1115" i="64"/>
  <c r="AK1142" i="64" s="1"/>
  <c r="AK1080" i="64"/>
  <c r="AK1107" i="64" s="1"/>
  <c r="AK1186" i="64"/>
  <c r="AK1213" i="64" s="1"/>
  <c r="AK1704" i="64"/>
  <c r="AK1729" i="64" s="1"/>
  <c r="AK1604" i="64"/>
  <c r="AK1631" i="64" s="1"/>
  <c r="AK1150" i="64"/>
  <c r="AK1177" i="64" s="1"/>
  <c r="AK984" i="64"/>
  <c r="AK997" i="64" s="1"/>
  <c r="AK1738" i="64"/>
  <c r="AK1763" i="64" s="1"/>
  <c r="AK936" i="64"/>
  <c r="AK951" i="64" s="1"/>
  <c r="AK1056" i="64"/>
  <c r="AK1071" i="64" s="1"/>
  <c r="AK817" i="64"/>
  <c r="AK833" i="64" s="1"/>
  <c r="AK960" i="64"/>
  <c r="AK975" i="64" s="1"/>
  <c r="AK912" i="64"/>
  <c r="AK927" i="64" s="1"/>
  <c r="AK793" i="64"/>
  <c r="AK808" i="64" s="1"/>
  <c r="AK444" i="64"/>
  <c r="AK459" i="64" s="1"/>
  <c r="AK517" i="64"/>
  <c r="AK493" i="64"/>
  <c r="AK416" i="64"/>
  <c r="AK436" i="64" s="1"/>
  <c r="AK468" i="64"/>
  <c r="AK1443" i="64"/>
  <c r="AC1388" i="64"/>
  <c r="AC2194" i="64"/>
  <c r="AC2211" i="64" s="1"/>
  <c r="AC2168" i="64"/>
  <c r="AC2185" i="64" s="1"/>
  <c r="AC2143" i="64"/>
  <c r="AC2160" i="64" s="1"/>
  <c r="AC1365" i="64"/>
  <c r="AC1379" i="64" s="1"/>
  <c r="AC2117" i="64"/>
  <c r="AC2134" i="64" s="1"/>
  <c r="AC1311" i="64"/>
  <c r="AC1324" i="64" s="1"/>
  <c r="AC1333" i="64"/>
  <c r="AC1356" i="64" s="1"/>
  <c r="AC1517" i="64"/>
  <c r="AC1530" i="64" s="1"/>
  <c r="AC1266" i="64"/>
  <c r="AC1222" i="64"/>
  <c r="AC1257" i="64" s="1"/>
  <c r="AC2246" i="64"/>
  <c r="AC2260" i="64" s="1"/>
  <c r="AC1640" i="64"/>
  <c r="AC1663" i="64" s="1"/>
  <c r="AC1604" i="64"/>
  <c r="AC1631" i="64" s="1"/>
  <c r="AC1115" i="64"/>
  <c r="AC1142" i="64" s="1"/>
  <c r="AC1080" i="64"/>
  <c r="AC1107" i="64" s="1"/>
  <c r="AC1150" i="64"/>
  <c r="AC1177" i="64" s="1"/>
  <c r="AC1704" i="64"/>
  <c r="AC1729" i="64" s="1"/>
  <c r="AC1186" i="64"/>
  <c r="AC1213" i="64" s="1"/>
  <c r="AC984" i="64"/>
  <c r="AC997" i="64" s="1"/>
  <c r="AC1672" i="64"/>
  <c r="AC1695" i="64" s="1"/>
  <c r="AC1738" i="64"/>
  <c r="AC1763" i="64" s="1"/>
  <c r="AC1056" i="64"/>
  <c r="AC1071" i="64" s="1"/>
  <c r="AC960" i="64"/>
  <c r="AC975" i="64" s="1"/>
  <c r="AC817" i="64"/>
  <c r="AC833" i="64" s="1"/>
  <c r="AC912" i="64"/>
  <c r="AC927" i="64" s="1"/>
  <c r="AC936" i="64"/>
  <c r="AC951" i="64" s="1"/>
  <c r="AC793" i="64"/>
  <c r="AC808" i="64" s="1"/>
  <c r="AC493" i="64"/>
  <c r="AC444" i="64"/>
  <c r="AC459" i="64" s="1"/>
  <c r="AC1419" i="64"/>
  <c r="AC1434" i="64" s="1"/>
  <c r="AC416" i="64"/>
  <c r="AC436" i="64" s="1"/>
  <c r="AC517" i="64"/>
  <c r="AC468" i="64"/>
  <c r="AC1443" i="64"/>
  <c r="U1388" i="64"/>
  <c r="U2168" i="64"/>
  <c r="U2185" i="64" s="1"/>
  <c r="U2194" i="64"/>
  <c r="U2211" i="64" s="1"/>
  <c r="U1365" i="64"/>
  <c r="U1379" i="64" s="1"/>
  <c r="U2117" i="64"/>
  <c r="U2134" i="64" s="1"/>
  <c r="U2143" i="64"/>
  <c r="U2160" i="64" s="1"/>
  <c r="U1333" i="64"/>
  <c r="U1356" i="64" s="1"/>
  <c r="U1311" i="64"/>
  <c r="U1324" i="64" s="1"/>
  <c r="U1517" i="64"/>
  <c r="U1530" i="64" s="1"/>
  <c r="U1266" i="64"/>
  <c r="U1640" i="64"/>
  <c r="U1663" i="64" s="1"/>
  <c r="U2246" i="64"/>
  <c r="U2260" i="64" s="1"/>
  <c r="U1222" i="64"/>
  <c r="U1257" i="64" s="1"/>
  <c r="U1604" i="64"/>
  <c r="U1631" i="64" s="1"/>
  <c r="U1672" i="64"/>
  <c r="U1695" i="64" s="1"/>
  <c r="U1080" i="64"/>
  <c r="U1107" i="64" s="1"/>
  <c r="U1704" i="64"/>
  <c r="U1729" i="64" s="1"/>
  <c r="U984" i="64"/>
  <c r="U997" i="64" s="1"/>
  <c r="U1186" i="64"/>
  <c r="U1213" i="64" s="1"/>
  <c r="U1150" i="64"/>
  <c r="U1177" i="64" s="1"/>
  <c r="U1115" i="64"/>
  <c r="U1142" i="64" s="1"/>
  <c r="U1056" i="64"/>
  <c r="U1071" i="64" s="1"/>
  <c r="U817" i="64"/>
  <c r="U833" i="64" s="1"/>
  <c r="U936" i="64"/>
  <c r="U951" i="64" s="1"/>
  <c r="U1738" i="64"/>
  <c r="U1763" i="64" s="1"/>
  <c r="U912" i="64"/>
  <c r="U927" i="64" s="1"/>
  <c r="U793" i="64"/>
  <c r="U808" i="64" s="1"/>
  <c r="U444" i="64"/>
  <c r="U459" i="64" s="1"/>
  <c r="U960" i="64"/>
  <c r="U975" i="64" s="1"/>
  <c r="U416" i="64"/>
  <c r="U436" i="64" s="1"/>
  <c r="U468" i="64"/>
  <c r="U493" i="64"/>
  <c r="U1443" i="64"/>
  <c r="CG2199" i="64"/>
  <c r="CG2173" i="64"/>
  <c r="CG1393" i="64"/>
  <c r="CG2148" i="64"/>
  <c r="CG1370" i="64"/>
  <c r="CG1384" i="64" s="1"/>
  <c r="CG1338" i="64"/>
  <c r="CG2122" i="64"/>
  <c r="CG2139" i="64" s="1"/>
  <c r="CG1522" i="64"/>
  <c r="CG1535" i="64" s="1"/>
  <c r="CG1316" i="64"/>
  <c r="CG1329" i="64" s="1"/>
  <c r="CG2251" i="64"/>
  <c r="CG2265" i="64" s="1"/>
  <c r="CG1271" i="64"/>
  <c r="CG1306" i="64" s="1"/>
  <c r="CG1645" i="64"/>
  <c r="CG1668" i="64" s="1"/>
  <c r="CG1677" i="64"/>
  <c r="CG1700" i="64" s="1"/>
  <c r="CG1227" i="64"/>
  <c r="CG1262" i="64" s="1"/>
  <c r="CG1609" i="64"/>
  <c r="CG1636" i="64" s="1"/>
  <c r="CG1191" i="64"/>
  <c r="CG1218" i="64" s="1"/>
  <c r="CG1155" i="64"/>
  <c r="CG1182" i="64" s="1"/>
  <c r="CG1120" i="64"/>
  <c r="CG1147" i="64" s="1"/>
  <c r="CG1709" i="64"/>
  <c r="CG1734" i="64" s="1"/>
  <c r="CG989" i="64"/>
  <c r="CG1002" i="64" s="1"/>
  <c r="CG941" i="64"/>
  <c r="CG956" i="64" s="1"/>
  <c r="CG1743" i="64"/>
  <c r="CG1768" i="64" s="1"/>
  <c r="CG965" i="64"/>
  <c r="CG1085" i="64"/>
  <c r="CG1112" i="64" s="1"/>
  <c r="CG1061" i="64"/>
  <c r="CG498" i="64"/>
  <c r="CG473" i="64"/>
  <c r="CG917" i="64"/>
  <c r="CG932" i="64" s="1"/>
  <c r="CG798" i="64"/>
  <c r="CG1424" i="64"/>
  <c r="CG1439" i="64" s="1"/>
  <c r="CG421" i="64"/>
  <c r="CG522" i="64"/>
  <c r="CG535" i="64" s="1"/>
  <c r="CG389" i="64"/>
  <c r="CG822" i="64"/>
  <c r="CG838" i="64" s="1"/>
  <c r="CG1448" i="64"/>
  <c r="CG339" i="64"/>
  <c r="CG349" i="64" s="1"/>
  <c r="BY2199" i="64"/>
  <c r="BY2173" i="64"/>
  <c r="BY1393" i="64"/>
  <c r="BY2148" i="64"/>
  <c r="BY1370" i="64"/>
  <c r="BY1384" i="64" s="1"/>
  <c r="BY1338" i="64"/>
  <c r="BY2122" i="64"/>
  <c r="BY2139" i="64" s="1"/>
  <c r="BY1316" i="64"/>
  <c r="BY1329" i="64" s="1"/>
  <c r="BY2251" i="64"/>
  <c r="BY2265" i="64" s="1"/>
  <c r="BY1522" i="64"/>
  <c r="BY1535" i="64" s="1"/>
  <c r="BY1271" i="64"/>
  <c r="BY1306" i="64" s="1"/>
  <c r="BY1227" i="64"/>
  <c r="BY1262" i="64" s="1"/>
  <c r="BY1677" i="64"/>
  <c r="BY1700" i="64" s="1"/>
  <c r="BY1645" i="64"/>
  <c r="BY1668" i="64" s="1"/>
  <c r="BY1609" i="64"/>
  <c r="BY1636" i="64" s="1"/>
  <c r="BY1155" i="64"/>
  <c r="BY1182" i="64" s="1"/>
  <c r="BY1120" i="64"/>
  <c r="BY1147" i="64" s="1"/>
  <c r="BY1191" i="64"/>
  <c r="BY1218" i="64" s="1"/>
  <c r="BY1709" i="64"/>
  <c r="BY1734" i="64" s="1"/>
  <c r="BY989" i="64"/>
  <c r="BY1002" i="64" s="1"/>
  <c r="BY941" i="64"/>
  <c r="BY956" i="64" s="1"/>
  <c r="BY1061" i="64"/>
  <c r="BY965" i="64"/>
  <c r="BY1743" i="64"/>
  <c r="BY1768" i="64" s="1"/>
  <c r="BY1085" i="64"/>
  <c r="BY1112" i="64" s="1"/>
  <c r="BY498" i="64"/>
  <c r="BY917" i="64"/>
  <c r="BY932" i="64" s="1"/>
  <c r="BY473" i="64"/>
  <c r="BY798" i="64"/>
  <c r="BY822" i="64"/>
  <c r="BY838" i="64" s="1"/>
  <c r="BY421" i="64"/>
  <c r="BY389" i="64"/>
  <c r="BY522" i="64"/>
  <c r="BY535" i="64" s="1"/>
  <c r="BY1424" i="64"/>
  <c r="BY1439" i="64" s="1"/>
  <c r="BY1448" i="64"/>
  <c r="BQ2199" i="64"/>
  <c r="BQ2173" i="64"/>
  <c r="BQ1393" i="64"/>
  <c r="BQ2148" i="64"/>
  <c r="BQ1370" i="64"/>
  <c r="BQ1384" i="64" s="1"/>
  <c r="BQ1338" i="64"/>
  <c r="BQ2122" i="64"/>
  <c r="BQ2139" i="64" s="1"/>
  <c r="BQ1522" i="64"/>
  <c r="BQ1535" i="64" s="1"/>
  <c r="BQ1316" i="64"/>
  <c r="BQ1329" i="64" s="1"/>
  <c r="BQ2251" i="64"/>
  <c r="BQ2265" i="64" s="1"/>
  <c r="BQ1271" i="64"/>
  <c r="BQ1306" i="64" s="1"/>
  <c r="BQ1645" i="64"/>
  <c r="BQ1668" i="64" s="1"/>
  <c r="BQ1227" i="64"/>
  <c r="BQ1262" i="64" s="1"/>
  <c r="BQ1609" i="64"/>
  <c r="BQ1636" i="64" s="1"/>
  <c r="BQ1677" i="64"/>
  <c r="BQ1700" i="64" s="1"/>
  <c r="BQ1155" i="64"/>
  <c r="BQ1182" i="64" s="1"/>
  <c r="BQ1191" i="64"/>
  <c r="BQ1218" i="64" s="1"/>
  <c r="BQ1120" i="64"/>
  <c r="BQ1147" i="64" s="1"/>
  <c r="BQ1709" i="64"/>
  <c r="BQ1734" i="64" s="1"/>
  <c r="BQ989" i="64"/>
  <c r="BQ1002" i="64" s="1"/>
  <c r="BQ1085" i="64"/>
  <c r="BQ1112" i="64" s="1"/>
  <c r="BQ1743" i="64"/>
  <c r="BQ1768" i="64" s="1"/>
  <c r="BQ941" i="64"/>
  <c r="BQ956" i="64" s="1"/>
  <c r="BQ1061" i="64"/>
  <c r="BQ965" i="64"/>
  <c r="BQ917" i="64"/>
  <c r="BQ932" i="64" s="1"/>
  <c r="BQ498" i="64"/>
  <c r="BQ473" i="64"/>
  <c r="BQ798" i="64"/>
  <c r="BQ1424" i="64"/>
  <c r="BQ1439" i="64" s="1"/>
  <c r="BQ421" i="64"/>
  <c r="BQ822" i="64"/>
  <c r="BQ838" i="64" s="1"/>
  <c r="BQ389" i="64"/>
  <c r="BQ522" i="64"/>
  <c r="BQ535" i="64" s="1"/>
  <c r="BQ1448" i="64"/>
  <c r="BI2199" i="64"/>
  <c r="BI2173" i="64"/>
  <c r="BI1393" i="64"/>
  <c r="BI2148" i="64"/>
  <c r="BI1370" i="64"/>
  <c r="BI1384" i="64" s="1"/>
  <c r="BI1338" i="64"/>
  <c r="BI2122" i="64"/>
  <c r="BI2139" i="64" s="1"/>
  <c r="BI1316" i="64"/>
  <c r="BI1329" i="64" s="1"/>
  <c r="BI1227" i="64"/>
  <c r="BI1262" i="64" s="1"/>
  <c r="BI1645" i="64"/>
  <c r="BI1668" i="64" s="1"/>
  <c r="BI1271" i="64"/>
  <c r="BI1306" i="64" s="1"/>
  <c r="BI1677" i="64"/>
  <c r="BI1700" i="64" s="1"/>
  <c r="BI2251" i="64"/>
  <c r="BI2265" i="64" s="1"/>
  <c r="BI1609" i="64"/>
  <c r="BI1636" i="64" s="1"/>
  <c r="BI1155" i="64"/>
  <c r="BI1182" i="64" s="1"/>
  <c r="BI1522" i="64"/>
  <c r="BI1535" i="64" s="1"/>
  <c r="BI1120" i="64"/>
  <c r="BI1147" i="64" s="1"/>
  <c r="BI1709" i="64"/>
  <c r="BI1734" i="64" s="1"/>
  <c r="BI989" i="64"/>
  <c r="BI1002" i="64" s="1"/>
  <c r="BI1191" i="64"/>
  <c r="BI1218" i="64" s="1"/>
  <c r="BI941" i="64"/>
  <c r="BI956" i="64" s="1"/>
  <c r="BI1085" i="64"/>
  <c r="BI1112" i="64" s="1"/>
  <c r="BI1061" i="64"/>
  <c r="BI1743" i="64"/>
  <c r="BI1768" i="64" s="1"/>
  <c r="BI965" i="64"/>
  <c r="BI498" i="64"/>
  <c r="BI473" i="64"/>
  <c r="BI798" i="64"/>
  <c r="BI917" i="64"/>
  <c r="BI932" i="64" s="1"/>
  <c r="BI421" i="64"/>
  <c r="BI389" i="64"/>
  <c r="BI1424" i="64"/>
  <c r="BI1439" i="64" s="1"/>
  <c r="BI1448" i="64"/>
  <c r="BI522" i="64"/>
  <c r="BI535" i="64" s="1"/>
  <c r="BI822" i="64"/>
  <c r="BI838" i="64" s="1"/>
  <c r="BA2199" i="64"/>
  <c r="BA2173" i="64"/>
  <c r="BA1393" i="64"/>
  <c r="BA2148" i="64"/>
  <c r="BA1370" i="64"/>
  <c r="BA1384" i="64" s="1"/>
  <c r="BA1338" i="64"/>
  <c r="BA2122" i="64"/>
  <c r="BA2139" i="64" s="1"/>
  <c r="BA2251" i="64"/>
  <c r="BA2265" i="64" s="1"/>
  <c r="BA1316" i="64"/>
  <c r="BA1329" i="64" s="1"/>
  <c r="BA1522" i="64"/>
  <c r="BA1535" i="64" s="1"/>
  <c r="BA1271" i="64"/>
  <c r="BA1306" i="64" s="1"/>
  <c r="BA1677" i="64"/>
  <c r="BA1700" i="64" s="1"/>
  <c r="BA1645" i="64"/>
  <c r="BA1668" i="64" s="1"/>
  <c r="BA1227" i="64"/>
  <c r="BA1262" i="64" s="1"/>
  <c r="BA1609" i="64"/>
  <c r="BA1636" i="64" s="1"/>
  <c r="BA1155" i="64"/>
  <c r="BA1182" i="64" s="1"/>
  <c r="BA1191" i="64"/>
  <c r="BA1218" i="64" s="1"/>
  <c r="BA1120" i="64"/>
  <c r="BA1147" i="64" s="1"/>
  <c r="BA1709" i="64"/>
  <c r="BA1734" i="64" s="1"/>
  <c r="BA989" i="64"/>
  <c r="BA1002" i="64" s="1"/>
  <c r="BA941" i="64"/>
  <c r="BA956" i="64" s="1"/>
  <c r="BA1085" i="64"/>
  <c r="BA1112" i="64" s="1"/>
  <c r="BA1743" i="64"/>
  <c r="BA1768" i="64" s="1"/>
  <c r="BA965" i="64"/>
  <c r="BA498" i="64"/>
  <c r="BA1061" i="64"/>
  <c r="BA473" i="64"/>
  <c r="BA917" i="64"/>
  <c r="BA932" i="64" s="1"/>
  <c r="BA798" i="64"/>
  <c r="BA822" i="64"/>
  <c r="BA838" i="64" s="1"/>
  <c r="BA1424" i="64"/>
  <c r="BA1439" i="64" s="1"/>
  <c r="BA421" i="64"/>
  <c r="BA389" i="64"/>
  <c r="BA1448" i="64"/>
  <c r="AS2199" i="64"/>
  <c r="AS2173" i="64"/>
  <c r="AS1393" i="64"/>
  <c r="AS2148" i="64"/>
  <c r="AS1370" i="64"/>
  <c r="AS1384" i="64" s="1"/>
  <c r="AS1338" i="64"/>
  <c r="AS2122" i="64"/>
  <c r="AS2139" i="64" s="1"/>
  <c r="AS1522" i="64"/>
  <c r="AS1535" i="64" s="1"/>
  <c r="AS1316" i="64"/>
  <c r="AS1329" i="64" s="1"/>
  <c r="AS1227" i="64"/>
  <c r="AS1262" i="64" s="1"/>
  <c r="AS2251" i="64"/>
  <c r="AS2265" i="64" s="1"/>
  <c r="AS1271" i="64"/>
  <c r="AS1306" i="64" s="1"/>
  <c r="AS1645" i="64"/>
  <c r="AS1668" i="64" s="1"/>
  <c r="AS1609" i="64"/>
  <c r="AS1636" i="64" s="1"/>
  <c r="AS1191" i="64"/>
  <c r="AS1218" i="64" s="1"/>
  <c r="AS1155" i="64"/>
  <c r="AS1182" i="64" s="1"/>
  <c r="AS1120" i="64"/>
  <c r="AS1147" i="64" s="1"/>
  <c r="AS1677" i="64"/>
  <c r="AS1700" i="64" s="1"/>
  <c r="AS1709" i="64"/>
  <c r="AS1734" i="64" s="1"/>
  <c r="AS989" i="64"/>
  <c r="AS1002" i="64" s="1"/>
  <c r="AS941" i="64"/>
  <c r="AS956" i="64" s="1"/>
  <c r="AS1085" i="64"/>
  <c r="AS1112" i="64" s="1"/>
  <c r="AS1061" i="64"/>
  <c r="AS965" i="64"/>
  <c r="AS1743" i="64"/>
  <c r="AS1768" i="64" s="1"/>
  <c r="AS498" i="64"/>
  <c r="AS917" i="64"/>
  <c r="AS932" i="64" s="1"/>
  <c r="AS798" i="64"/>
  <c r="AS522" i="64"/>
  <c r="AS535" i="64" s="1"/>
  <c r="AS421" i="64"/>
  <c r="AS389" i="64"/>
  <c r="AS822" i="64"/>
  <c r="AS838" i="64" s="1"/>
  <c r="AS1424" i="64"/>
  <c r="AS1439" i="64" s="1"/>
  <c r="AS473" i="64"/>
  <c r="AS1448" i="64"/>
  <c r="AK2199" i="64"/>
  <c r="AK2173" i="64"/>
  <c r="AK1393" i="64"/>
  <c r="AK2148" i="64"/>
  <c r="AK1370" i="64"/>
  <c r="AK1384" i="64" s="1"/>
  <c r="AK2122" i="64"/>
  <c r="AK2139" i="64" s="1"/>
  <c r="AK1338" i="64"/>
  <c r="AK1316" i="64"/>
  <c r="AK1329" i="64" s="1"/>
  <c r="AK2251" i="64"/>
  <c r="AK2265" i="64" s="1"/>
  <c r="AK1522" i="64"/>
  <c r="AK1535" i="64" s="1"/>
  <c r="AK1645" i="64"/>
  <c r="AK1668" i="64" s="1"/>
  <c r="AK1227" i="64"/>
  <c r="AK1262" i="64" s="1"/>
  <c r="AK1677" i="64"/>
  <c r="AK1700" i="64" s="1"/>
  <c r="AK1271" i="64"/>
  <c r="AK1306" i="64" s="1"/>
  <c r="AK1609" i="64"/>
  <c r="AK1636" i="64" s="1"/>
  <c r="AK1155" i="64"/>
  <c r="AK1182" i="64" s="1"/>
  <c r="AK1120" i="64"/>
  <c r="AK1147" i="64" s="1"/>
  <c r="AK1191" i="64"/>
  <c r="AK1218" i="64" s="1"/>
  <c r="AK1709" i="64"/>
  <c r="AK1734" i="64" s="1"/>
  <c r="AK989" i="64"/>
  <c r="AK1002" i="64" s="1"/>
  <c r="AK1743" i="64"/>
  <c r="AK1768" i="64" s="1"/>
  <c r="AK941" i="64"/>
  <c r="AK956" i="64" s="1"/>
  <c r="AK1061" i="64"/>
  <c r="AK1085" i="64"/>
  <c r="AK1112" i="64" s="1"/>
  <c r="AK965" i="64"/>
  <c r="AK917" i="64"/>
  <c r="AK932" i="64" s="1"/>
  <c r="AK498" i="64"/>
  <c r="AK798" i="64"/>
  <c r="AK522" i="64"/>
  <c r="AK535" i="64" s="1"/>
  <c r="AK1424" i="64"/>
  <c r="AK1439" i="64" s="1"/>
  <c r="AK421" i="64"/>
  <c r="AK389" i="64"/>
  <c r="AK473" i="64"/>
  <c r="AK1448" i="64"/>
  <c r="AC2199" i="64"/>
  <c r="AC2173" i="64"/>
  <c r="AC1393" i="64"/>
  <c r="AC2148" i="64"/>
  <c r="AC1370" i="64"/>
  <c r="AC1384" i="64" s="1"/>
  <c r="AC1338" i="64"/>
  <c r="AC2122" i="64"/>
  <c r="AC2139" i="64" s="1"/>
  <c r="AC2251" i="64"/>
  <c r="AC2265" i="64" s="1"/>
  <c r="AC1522" i="64"/>
  <c r="AC1535" i="64" s="1"/>
  <c r="AC1316" i="64"/>
  <c r="AC1329" i="64" s="1"/>
  <c r="AC1227" i="64"/>
  <c r="AC1262" i="64" s="1"/>
  <c r="AC1271" i="64"/>
  <c r="AC1306" i="64" s="1"/>
  <c r="AC1645" i="64"/>
  <c r="AC1668" i="64" s="1"/>
  <c r="AC1609" i="64"/>
  <c r="AC1636" i="64" s="1"/>
  <c r="AC1155" i="64"/>
  <c r="AC1182" i="64" s="1"/>
  <c r="AC1191" i="64"/>
  <c r="AC1218" i="64" s="1"/>
  <c r="AC1677" i="64"/>
  <c r="AC1700" i="64" s="1"/>
  <c r="AC1120" i="64"/>
  <c r="AC1147" i="64" s="1"/>
  <c r="AC1709" i="64"/>
  <c r="AC1734" i="64" s="1"/>
  <c r="AC989" i="64"/>
  <c r="AC1002" i="64" s="1"/>
  <c r="AC941" i="64"/>
  <c r="AC956" i="64" s="1"/>
  <c r="AC1061" i="64"/>
  <c r="AC1743" i="64"/>
  <c r="AC1768" i="64" s="1"/>
  <c r="AC1085" i="64"/>
  <c r="AC1112" i="64" s="1"/>
  <c r="AC965" i="64"/>
  <c r="AC498" i="64"/>
  <c r="AC798" i="64"/>
  <c r="AC522" i="64"/>
  <c r="AC535" i="64" s="1"/>
  <c r="AC822" i="64"/>
  <c r="AC838" i="64" s="1"/>
  <c r="AC421" i="64"/>
  <c r="AC389" i="64"/>
  <c r="AC473" i="64"/>
  <c r="AC917" i="64"/>
  <c r="AC932" i="64" s="1"/>
  <c r="AC1424" i="64"/>
  <c r="AC1439" i="64" s="1"/>
  <c r="AC1448" i="64"/>
  <c r="U2199" i="64"/>
  <c r="U2173" i="64"/>
  <c r="U1393" i="64"/>
  <c r="U2148" i="64"/>
  <c r="U1370" i="64"/>
  <c r="U1384" i="64" s="1"/>
  <c r="U2122" i="64"/>
  <c r="U2139" i="64" s="1"/>
  <c r="U1338" i="64"/>
  <c r="U1316" i="64"/>
  <c r="U1329" i="64" s="1"/>
  <c r="U1522" i="64"/>
  <c r="U1535" i="64" s="1"/>
  <c r="U2251" i="64"/>
  <c r="U2265" i="64" s="1"/>
  <c r="U1271" i="64"/>
  <c r="U1306" i="64" s="1"/>
  <c r="U1645" i="64"/>
  <c r="U1668" i="64" s="1"/>
  <c r="U1227" i="64"/>
  <c r="U1262" i="64" s="1"/>
  <c r="U1609" i="64"/>
  <c r="U1636" i="64" s="1"/>
  <c r="U1191" i="64"/>
  <c r="U1218" i="64" s="1"/>
  <c r="U1155" i="64"/>
  <c r="U1182" i="64" s="1"/>
  <c r="U1120" i="64"/>
  <c r="U1147" i="64" s="1"/>
  <c r="U1677" i="64"/>
  <c r="U1700" i="64" s="1"/>
  <c r="U1709" i="64"/>
  <c r="U1734" i="64" s="1"/>
  <c r="U989" i="64"/>
  <c r="U1002" i="64" s="1"/>
  <c r="U941" i="64"/>
  <c r="U956" i="64" s="1"/>
  <c r="U1743" i="64"/>
  <c r="U1768" i="64" s="1"/>
  <c r="U965" i="64"/>
  <c r="U1085" i="64"/>
  <c r="U1112" i="64" s="1"/>
  <c r="U498" i="64"/>
  <c r="U917" i="64"/>
  <c r="U932" i="64" s="1"/>
  <c r="U798" i="64"/>
  <c r="U1061" i="64"/>
  <c r="U1424" i="64"/>
  <c r="U1439" i="64" s="1"/>
  <c r="U421" i="64"/>
  <c r="U522" i="64"/>
  <c r="U535" i="64" s="1"/>
  <c r="U389" i="64"/>
  <c r="U473" i="64"/>
  <c r="U822" i="64"/>
  <c r="U838" i="64" s="1"/>
  <c r="U1448" i="64"/>
  <c r="CH1392" i="64"/>
  <c r="CH2198" i="64"/>
  <c r="CH2172" i="64"/>
  <c r="CH2147" i="64"/>
  <c r="CH1369" i="64"/>
  <c r="CH2121" i="64"/>
  <c r="CH1521" i="64"/>
  <c r="CH1315" i="64"/>
  <c r="CH1226" i="64"/>
  <c r="CH1337" i="64"/>
  <c r="CH2250" i="64"/>
  <c r="CH1270" i="64"/>
  <c r="CH1676" i="64"/>
  <c r="CH1119" i="64"/>
  <c r="CH1190" i="64"/>
  <c r="CH1608" i="64"/>
  <c r="CH1708" i="64"/>
  <c r="CH1742" i="64"/>
  <c r="CH1644" i="64"/>
  <c r="CH1084" i="64"/>
  <c r="CH988" i="64"/>
  <c r="CH1154" i="64"/>
  <c r="CH1060" i="64"/>
  <c r="CH964" i="64"/>
  <c r="CH979" i="64" s="1"/>
  <c r="CH821" i="64"/>
  <c r="CH940" i="64"/>
  <c r="CH955" i="64" s="1"/>
  <c r="CH797" i="64"/>
  <c r="CH1423" i="64"/>
  <c r="CH521" i="64"/>
  <c r="CH534" i="64" s="1"/>
  <c r="CH497" i="64"/>
  <c r="CH420" i="64"/>
  <c r="CH472" i="64"/>
  <c r="CH1447" i="64"/>
  <c r="CH338" i="64"/>
  <c r="CH448" i="64"/>
  <c r="BZ1392" i="64"/>
  <c r="BZ2198" i="64"/>
  <c r="BZ2172" i="64"/>
  <c r="BZ2147" i="64"/>
  <c r="BZ1369" i="64"/>
  <c r="BZ2121" i="64"/>
  <c r="BZ1337" i="64"/>
  <c r="BZ1521" i="64"/>
  <c r="BZ1226" i="64"/>
  <c r="BZ1315" i="64"/>
  <c r="BZ2250" i="64"/>
  <c r="BZ1270" i="64"/>
  <c r="BZ1190" i="64"/>
  <c r="BZ1608" i="64"/>
  <c r="BZ1676" i="64"/>
  <c r="BZ1119" i="64"/>
  <c r="BZ1644" i="64"/>
  <c r="BZ1708" i="64"/>
  <c r="BZ1154" i="64"/>
  <c r="BZ1742" i="64"/>
  <c r="BZ1084" i="64"/>
  <c r="BZ1060" i="64"/>
  <c r="BZ964" i="64"/>
  <c r="BZ979" i="64" s="1"/>
  <c r="BZ821" i="64"/>
  <c r="BZ988" i="64"/>
  <c r="BZ797" i="64"/>
  <c r="BZ1423" i="64"/>
  <c r="BZ521" i="64"/>
  <c r="BZ534" i="64" s="1"/>
  <c r="BZ420" i="64"/>
  <c r="BZ940" i="64"/>
  <c r="BZ955" i="64" s="1"/>
  <c r="BZ472" i="64"/>
  <c r="BZ1447" i="64"/>
  <c r="BZ497" i="64"/>
  <c r="BZ338" i="64"/>
  <c r="BZ448" i="64"/>
  <c r="BR1392" i="64"/>
  <c r="BR2172" i="64"/>
  <c r="BR2198" i="64"/>
  <c r="BR2147" i="64"/>
  <c r="BR1369" i="64"/>
  <c r="BR2121" i="64"/>
  <c r="BR1521" i="64"/>
  <c r="BR1337" i="64"/>
  <c r="BR1315" i="64"/>
  <c r="BR1226" i="64"/>
  <c r="BR2250" i="64"/>
  <c r="BR1270" i="64"/>
  <c r="BR1676" i="64"/>
  <c r="BR1644" i="64"/>
  <c r="BR1119" i="64"/>
  <c r="BR1608" i="64"/>
  <c r="BR1190" i="64"/>
  <c r="BR1708" i="64"/>
  <c r="BR1742" i="64"/>
  <c r="BR1154" i="64"/>
  <c r="BR1084" i="64"/>
  <c r="BR1060" i="64"/>
  <c r="BR964" i="64"/>
  <c r="BR979" i="64" s="1"/>
  <c r="BR988" i="64"/>
  <c r="BR821" i="64"/>
  <c r="BR940" i="64"/>
  <c r="BR955" i="64" s="1"/>
  <c r="BR797" i="64"/>
  <c r="BR1423" i="64"/>
  <c r="BR521" i="64"/>
  <c r="BR534" i="64" s="1"/>
  <c r="BR497" i="64"/>
  <c r="BR420" i="64"/>
  <c r="BR472" i="64"/>
  <c r="BR1447" i="64"/>
  <c r="BR338" i="64"/>
  <c r="BR448" i="64"/>
  <c r="BJ1392" i="64"/>
  <c r="BJ2147" i="64"/>
  <c r="BJ2198" i="64"/>
  <c r="BJ1369" i="64"/>
  <c r="BJ2172" i="64"/>
  <c r="BJ2121" i="64"/>
  <c r="BJ1337" i="64"/>
  <c r="BJ1521" i="64"/>
  <c r="BJ1315" i="64"/>
  <c r="BJ1226" i="64"/>
  <c r="BJ2250" i="64"/>
  <c r="BJ1270" i="64"/>
  <c r="BJ1676" i="64"/>
  <c r="BJ1190" i="64"/>
  <c r="BJ1119" i="64"/>
  <c r="BJ1608" i="64"/>
  <c r="BJ1644" i="64"/>
  <c r="BJ1154" i="64"/>
  <c r="BJ1708" i="64"/>
  <c r="BJ1742" i="64"/>
  <c r="BJ1084" i="64"/>
  <c r="BJ988" i="64"/>
  <c r="BJ964" i="64"/>
  <c r="BJ979" i="64" s="1"/>
  <c r="BJ1060" i="64"/>
  <c r="BJ940" i="64"/>
  <c r="BJ955" i="64" s="1"/>
  <c r="BJ821" i="64"/>
  <c r="BJ797" i="64"/>
  <c r="BJ1423" i="64"/>
  <c r="BJ521" i="64"/>
  <c r="BJ534" i="64" s="1"/>
  <c r="BJ420" i="64"/>
  <c r="BJ472" i="64"/>
  <c r="BJ1447" i="64"/>
  <c r="BJ497" i="64"/>
  <c r="BJ448" i="64"/>
  <c r="BB1392" i="64"/>
  <c r="BB2147" i="64"/>
  <c r="BB2198" i="64"/>
  <c r="BB2172" i="64"/>
  <c r="BB1369" i="64"/>
  <c r="BB2121" i="64"/>
  <c r="BB1337" i="64"/>
  <c r="BB1521" i="64"/>
  <c r="BB1226" i="64"/>
  <c r="BB1315" i="64"/>
  <c r="BB2250" i="64"/>
  <c r="BB1270" i="64"/>
  <c r="BB1190" i="64"/>
  <c r="BB1608" i="64"/>
  <c r="BB1644" i="64"/>
  <c r="BB1119" i="64"/>
  <c r="BB1676" i="64"/>
  <c r="BB1708" i="64"/>
  <c r="BB1154" i="64"/>
  <c r="BB1742" i="64"/>
  <c r="BB1084" i="64"/>
  <c r="BB988" i="64"/>
  <c r="BB1060" i="64"/>
  <c r="BB964" i="64"/>
  <c r="BB979" i="64" s="1"/>
  <c r="BB821" i="64"/>
  <c r="BB797" i="64"/>
  <c r="BB1423" i="64"/>
  <c r="BB940" i="64"/>
  <c r="BB955" i="64" s="1"/>
  <c r="BB521" i="64"/>
  <c r="BB534" i="64" s="1"/>
  <c r="BB497" i="64"/>
  <c r="BB420" i="64"/>
  <c r="BB472" i="64"/>
  <c r="BB1447" i="64"/>
  <c r="BB448" i="64"/>
  <c r="AT1392" i="64"/>
  <c r="AT2147" i="64"/>
  <c r="AT2198" i="64"/>
  <c r="AT1369" i="64"/>
  <c r="AT2172" i="64"/>
  <c r="AT2121" i="64"/>
  <c r="AT1521" i="64"/>
  <c r="AT1315" i="64"/>
  <c r="AT1226" i="64"/>
  <c r="AT2250" i="64"/>
  <c r="AT1270" i="64"/>
  <c r="AT1337" i="64"/>
  <c r="AT1644" i="64"/>
  <c r="AT1119" i="64"/>
  <c r="AT1190" i="64"/>
  <c r="AT1708" i="64"/>
  <c r="AT1608" i="64"/>
  <c r="AT1742" i="64"/>
  <c r="AT1676" i="64"/>
  <c r="AT1154" i="64"/>
  <c r="AT1084" i="64"/>
  <c r="AT1060" i="64"/>
  <c r="AT964" i="64"/>
  <c r="AT979" i="64" s="1"/>
  <c r="AT988" i="64"/>
  <c r="AT821" i="64"/>
  <c r="AT940" i="64"/>
  <c r="AT955" i="64" s="1"/>
  <c r="AT797" i="64"/>
  <c r="AT1423" i="64"/>
  <c r="AT521" i="64"/>
  <c r="AT534" i="64" s="1"/>
  <c r="AT420" i="64"/>
  <c r="AT472" i="64"/>
  <c r="AT1447" i="64"/>
  <c r="AT497" i="64"/>
  <c r="AT448" i="64"/>
  <c r="AL1392" i="64"/>
  <c r="AL2147" i="64"/>
  <c r="AL2198" i="64"/>
  <c r="AL1369" i="64"/>
  <c r="AL2172" i="64"/>
  <c r="AL1337" i="64"/>
  <c r="AL1521" i="64"/>
  <c r="AL1226" i="64"/>
  <c r="AL2121" i="64"/>
  <c r="AL1315" i="64"/>
  <c r="AL2250" i="64"/>
  <c r="AL1270" i="64"/>
  <c r="AL1676" i="64"/>
  <c r="AL1190" i="64"/>
  <c r="AL1608" i="64"/>
  <c r="AL1119" i="64"/>
  <c r="AL1644" i="64"/>
  <c r="AL1154" i="64"/>
  <c r="AL1708" i="64"/>
  <c r="AL1742" i="64"/>
  <c r="AL1084" i="64"/>
  <c r="AL1060" i="64"/>
  <c r="AL964" i="64"/>
  <c r="AL979" i="64" s="1"/>
  <c r="AL988" i="64"/>
  <c r="AL940" i="64"/>
  <c r="AL955" i="64" s="1"/>
  <c r="AL821" i="64"/>
  <c r="AL797" i="64"/>
  <c r="AL1423" i="64"/>
  <c r="AL521" i="64"/>
  <c r="AL534" i="64" s="1"/>
  <c r="AL497" i="64"/>
  <c r="AL420" i="64"/>
  <c r="AL472" i="64"/>
  <c r="AL1447" i="64"/>
  <c r="AL448" i="64"/>
  <c r="AD1392" i="64"/>
  <c r="AD2198" i="64"/>
  <c r="AD2147" i="64"/>
  <c r="AD1369" i="64"/>
  <c r="AD2172" i="64"/>
  <c r="AD1337" i="64"/>
  <c r="AD2121" i="64"/>
  <c r="AD1521" i="64"/>
  <c r="AD1315" i="64"/>
  <c r="AD1226" i="64"/>
  <c r="AD2250" i="64"/>
  <c r="AD1270" i="64"/>
  <c r="AD1608" i="64"/>
  <c r="AD1644" i="64"/>
  <c r="AD1119" i="64"/>
  <c r="AD1676" i="64"/>
  <c r="AD1708" i="64"/>
  <c r="AD1154" i="64"/>
  <c r="AD1742" i="64"/>
  <c r="AD1084" i="64"/>
  <c r="AD1190" i="64"/>
  <c r="AD988" i="64"/>
  <c r="AD964" i="64"/>
  <c r="AD979" i="64" s="1"/>
  <c r="AD1060" i="64"/>
  <c r="AD821" i="64"/>
  <c r="AD797" i="64"/>
  <c r="AD940" i="64"/>
  <c r="AD955" i="64" s="1"/>
  <c r="AD1423" i="64"/>
  <c r="AD521" i="64"/>
  <c r="AD534" i="64" s="1"/>
  <c r="AD420" i="64"/>
  <c r="AD472" i="64"/>
  <c r="AD1447" i="64"/>
  <c r="AD497" i="64"/>
  <c r="AD448" i="64"/>
  <c r="V1392" i="64"/>
  <c r="V2147" i="64"/>
  <c r="V2198" i="64"/>
  <c r="V1369" i="64"/>
  <c r="V2121" i="64"/>
  <c r="V1337" i="64"/>
  <c r="V2172" i="64"/>
  <c r="V1521" i="64"/>
  <c r="V1226" i="64"/>
  <c r="V1315" i="64"/>
  <c r="V2250" i="64"/>
  <c r="V1270" i="64"/>
  <c r="V1676" i="64"/>
  <c r="V1119" i="64"/>
  <c r="V1608" i="64"/>
  <c r="V1190" i="64"/>
  <c r="V1708" i="64"/>
  <c r="V1742" i="64"/>
  <c r="V1084" i="64"/>
  <c r="V1644" i="64"/>
  <c r="V988" i="64"/>
  <c r="V1060" i="64"/>
  <c r="V964" i="64"/>
  <c r="V979" i="64" s="1"/>
  <c r="V821" i="64"/>
  <c r="V940" i="64"/>
  <c r="V955" i="64" s="1"/>
  <c r="V797" i="64"/>
  <c r="V1423" i="64"/>
  <c r="V1154" i="64"/>
  <c r="V521" i="64"/>
  <c r="V534" i="64" s="1"/>
  <c r="V497" i="64"/>
  <c r="V420" i="64"/>
  <c r="V472" i="64"/>
  <c r="V1447" i="64"/>
  <c r="V448" i="64"/>
  <c r="CI1389" i="64"/>
  <c r="CI1411" i="64" s="1"/>
  <c r="CI2195" i="64"/>
  <c r="CI2212" i="64" s="1"/>
  <c r="CI2144" i="64"/>
  <c r="CI2161" i="64" s="1"/>
  <c r="CI1366" i="64"/>
  <c r="CI1380" i="64" s="1"/>
  <c r="CI2169" i="64"/>
  <c r="CI2186" i="64" s="1"/>
  <c r="CI1334" i="64"/>
  <c r="CI1357" i="64" s="1"/>
  <c r="CI1518" i="64"/>
  <c r="CI1531" i="64" s="1"/>
  <c r="CI2118" i="64"/>
  <c r="CI2135" i="64" s="1"/>
  <c r="CI1312" i="64"/>
  <c r="CI1325" i="64" s="1"/>
  <c r="CI1223" i="64"/>
  <c r="CI1258" i="64" s="1"/>
  <c r="CI2247" i="64"/>
  <c r="CI2261" i="64" s="1"/>
  <c r="CI1267" i="64"/>
  <c r="CI1302" i="64" s="1"/>
  <c r="CI1605" i="64"/>
  <c r="CI1632" i="64" s="1"/>
  <c r="CI1116" i="64"/>
  <c r="CI1143" i="64" s="1"/>
  <c r="CI1641" i="64"/>
  <c r="CI1664" i="64" s="1"/>
  <c r="CI1187" i="64"/>
  <c r="CI1214" i="64" s="1"/>
  <c r="CI1705" i="64"/>
  <c r="CI1730" i="64" s="1"/>
  <c r="CI1673" i="64"/>
  <c r="CI1696" i="64" s="1"/>
  <c r="CI1151" i="64"/>
  <c r="CI1178" i="64" s="1"/>
  <c r="CI1739" i="64"/>
  <c r="CI1764" i="64" s="1"/>
  <c r="CI1081" i="64"/>
  <c r="CI1108" i="64" s="1"/>
  <c r="CI1057" i="64"/>
  <c r="CI961" i="64"/>
  <c r="CI976" i="64" s="1"/>
  <c r="CI937" i="64"/>
  <c r="CI952" i="64" s="1"/>
  <c r="CI818" i="64"/>
  <c r="CI834" i="64" s="1"/>
  <c r="CI913" i="64"/>
  <c r="CI928" i="64" s="1"/>
  <c r="CI794" i="64"/>
  <c r="CI809" i="64" s="1"/>
  <c r="CI1420" i="64"/>
  <c r="CI1435" i="64" s="1"/>
  <c r="CI518" i="64"/>
  <c r="CI531" i="64" s="1"/>
  <c r="CI417" i="64"/>
  <c r="CI469" i="64"/>
  <c r="CI1444" i="64"/>
  <c r="CI1459" i="64" s="1"/>
  <c r="CI985" i="64"/>
  <c r="CI998" i="64" s="1"/>
  <c r="CI494" i="64"/>
  <c r="CI445" i="64"/>
  <c r="CA1389" i="64"/>
  <c r="CA1411" i="64" s="1"/>
  <c r="CA2144" i="64"/>
  <c r="CA2161" i="64" s="1"/>
  <c r="CA2195" i="64"/>
  <c r="CA2212" i="64" s="1"/>
  <c r="CA1366" i="64"/>
  <c r="CA1380" i="64" s="1"/>
  <c r="CA2118" i="64"/>
  <c r="CA2135" i="64" s="1"/>
  <c r="CA1518" i="64"/>
  <c r="CA1531" i="64" s="1"/>
  <c r="CA2169" i="64"/>
  <c r="CA2186" i="64" s="1"/>
  <c r="CA1312" i="64"/>
  <c r="CA1325" i="64" s="1"/>
  <c r="CA1334" i="64"/>
  <c r="CA1357" i="64" s="1"/>
  <c r="CA1223" i="64"/>
  <c r="CA1258" i="64" s="1"/>
  <c r="CA2247" i="64"/>
  <c r="CA2261" i="64" s="1"/>
  <c r="CA1267" i="64"/>
  <c r="CA1302" i="64" s="1"/>
  <c r="CA1673" i="64"/>
  <c r="CA1696" i="64" s="1"/>
  <c r="CA1641" i="64"/>
  <c r="CA1664" i="64" s="1"/>
  <c r="CA1116" i="64"/>
  <c r="CA1143" i="64" s="1"/>
  <c r="CA1187" i="64"/>
  <c r="CA1214" i="64" s="1"/>
  <c r="CA1705" i="64"/>
  <c r="CA1730" i="64" s="1"/>
  <c r="CA1605" i="64"/>
  <c r="CA1632" i="64" s="1"/>
  <c r="CA1739" i="64"/>
  <c r="CA1764" i="64" s="1"/>
  <c r="CA1151" i="64"/>
  <c r="CA1178" i="64" s="1"/>
  <c r="CA1081" i="64"/>
  <c r="CA1108" i="64" s="1"/>
  <c r="CA1057" i="64"/>
  <c r="CA961" i="64"/>
  <c r="CA976" i="64" s="1"/>
  <c r="CA985" i="64"/>
  <c r="CA998" i="64" s="1"/>
  <c r="CA818" i="64"/>
  <c r="CA834" i="64" s="1"/>
  <c r="CA913" i="64"/>
  <c r="CA928" i="64" s="1"/>
  <c r="CA794" i="64"/>
  <c r="CA809" i="64" s="1"/>
  <c r="CA937" i="64"/>
  <c r="CA952" i="64" s="1"/>
  <c r="CA1420" i="64"/>
  <c r="CA1435" i="64" s="1"/>
  <c r="CA518" i="64"/>
  <c r="CA531" i="64" s="1"/>
  <c r="CA417" i="64"/>
  <c r="CA494" i="64"/>
  <c r="CA469" i="64"/>
  <c r="CA1444" i="64"/>
  <c r="CA1459" i="64" s="1"/>
  <c r="CA445" i="64"/>
  <c r="BS1389" i="64"/>
  <c r="BS1411" i="64" s="1"/>
  <c r="BS2144" i="64"/>
  <c r="BS2161" i="64" s="1"/>
  <c r="BS2195" i="64"/>
  <c r="BS2212" i="64" s="1"/>
  <c r="BS2169" i="64"/>
  <c r="BS2186" i="64" s="1"/>
  <c r="BS1366" i="64"/>
  <c r="BS1380" i="64" s="1"/>
  <c r="BS2118" i="64"/>
  <c r="BS2135" i="64" s="1"/>
  <c r="BS1334" i="64"/>
  <c r="BS1357" i="64" s="1"/>
  <c r="BS1518" i="64"/>
  <c r="BS1531" i="64" s="1"/>
  <c r="BS1223" i="64"/>
  <c r="BS1258" i="64" s="1"/>
  <c r="BS1312" i="64"/>
  <c r="BS1325" i="64" s="1"/>
  <c r="BS2247" i="64"/>
  <c r="BS2261" i="64" s="1"/>
  <c r="BS1267" i="64"/>
  <c r="BS1302" i="64" s="1"/>
  <c r="BS1116" i="64"/>
  <c r="BS1143" i="64" s="1"/>
  <c r="BS1605" i="64"/>
  <c r="BS1632" i="64" s="1"/>
  <c r="BS1187" i="64"/>
  <c r="BS1214" i="64" s="1"/>
  <c r="BS1151" i="64"/>
  <c r="BS1178" i="64" s="1"/>
  <c r="BS1705" i="64"/>
  <c r="BS1730" i="64" s="1"/>
  <c r="BS1641" i="64"/>
  <c r="BS1664" i="64" s="1"/>
  <c r="BS1739" i="64"/>
  <c r="BS1764" i="64" s="1"/>
  <c r="BS1673" i="64"/>
  <c r="BS1696" i="64" s="1"/>
  <c r="BS1081" i="64"/>
  <c r="BS1108" i="64" s="1"/>
  <c r="BS985" i="64"/>
  <c r="BS998" i="64" s="1"/>
  <c r="BS961" i="64"/>
  <c r="BS976" i="64" s="1"/>
  <c r="BS1057" i="64"/>
  <c r="BS818" i="64"/>
  <c r="BS834" i="64" s="1"/>
  <c r="BS937" i="64"/>
  <c r="BS952" i="64" s="1"/>
  <c r="BS913" i="64"/>
  <c r="BS928" i="64" s="1"/>
  <c r="BS794" i="64"/>
  <c r="BS809" i="64" s="1"/>
  <c r="BS1420" i="64"/>
  <c r="BS1435" i="64" s="1"/>
  <c r="BS518" i="64"/>
  <c r="BS531" i="64" s="1"/>
  <c r="BS417" i="64"/>
  <c r="BS469" i="64"/>
  <c r="BS1444" i="64"/>
  <c r="BS1459" i="64" s="1"/>
  <c r="BS494" i="64"/>
  <c r="BS445" i="64"/>
  <c r="BK1389" i="64"/>
  <c r="BK1411" i="64" s="1"/>
  <c r="BK2195" i="64"/>
  <c r="BK2212" i="64" s="1"/>
  <c r="BK2144" i="64"/>
  <c r="BK2161" i="64" s="1"/>
  <c r="BK1366" i="64"/>
  <c r="BK1380" i="64" s="1"/>
  <c r="BK2169" i="64"/>
  <c r="BK2186" i="64" s="1"/>
  <c r="BK2118" i="64"/>
  <c r="BK2135" i="64" s="1"/>
  <c r="BK1334" i="64"/>
  <c r="BK1357" i="64" s="1"/>
  <c r="BK1518" i="64"/>
  <c r="BK1531" i="64" s="1"/>
  <c r="BK1312" i="64"/>
  <c r="BK1325" i="64" s="1"/>
  <c r="BK1223" i="64"/>
  <c r="BK1258" i="64" s="1"/>
  <c r="BK2247" i="64"/>
  <c r="BK2261" i="64" s="1"/>
  <c r="BK1267" i="64"/>
  <c r="BK1302" i="64" s="1"/>
  <c r="BK1605" i="64"/>
  <c r="BK1632" i="64" s="1"/>
  <c r="BK1673" i="64"/>
  <c r="BK1696" i="64" s="1"/>
  <c r="BK1116" i="64"/>
  <c r="BK1143" i="64" s="1"/>
  <c r="BK1641" i="64"/>
  <c r="BK1664" i="64" s="1"/>
  <c r="BK1187" i="64"/>
  <c r="BK1214" i="64" s="1"/>
  <c r="BK1705" i="64"/>
  <c r="BK1730" i="64" s="1"/>
  <c r="BK1151" i="64"/>
  <c r="BK1178" i="64" s="1"/>
  <c r="BK1739" i="64"/>
  <c r="BK1764" i="64" s="1"/>
  <c r="BK1081" i="64"/>
  <c r="BK1108" i="64" s="1"/>
  <c r="BK985" i="64"/>
  <c r="BK998" i="64" s="1"/>
  <c r="BK961" i="64"/>
  <c r="BK976" i="64" s="1"/>
  <c r="BK1057" i="64"/>
  <c r="BK818" i="64"/>
  <c r="BK834" i="64" s="1"/>
  <c r="BK913" i="64"/>
  <c r="BK928" i="64" s="1"/>
  <c r="BK794" i="64"/>
  <c r="BK809" i="64" s="1"/>
  <c r="BK1420" i="64"/>
  <c r="BK1435" i="64" s="1"/>
  <c r="BK518" i="64"/>
  <c r="BK531" i="64" s="1"/>
  <c r="BK417" i="64"/>
  <c r="BK494" i="64"/>
  <c r="BK937" i="64"/>
  <c r="BK952" i="64" s="1"/>
  <c r="BK469" i="64"/>
  <c r="BK1444" i="64"/>
  <c r="BK1459" i="64" s="1"/>
  <c r="BK445" i="64"/>
  <c r="BC1389" i="64"/>
  <c r="BC1411" i="64" s="1"/>
  <c r="BC2144" i="64"/>
  <c r="BC2161" i="64" s="1"/>
  <c r="BC2195" i="64"/>
  <c r="BC2212" i="64" s="1"/>
  <c r="BC1366" i="64"/>
  <c r="BC1380" i="64" s="1"/>
  <c r="BC2118" i="64"/>
  <c r="BC2135" i="64" s="1"/>
  <c r="BC1334" i="64"/>
  <c r="BC1357" i="64" s="1"/>
  <c r="BC1518" i="64"/>
  <c r="BC1531" i="64" s="1"/>
  <c r="BC2169" i="64"/>
  <c r="BC2186" i="64" s="1"/>
  <c r="BC1223" i="64"/>
  <c r="BC1258" i="64" s="1"/>
  <c r="BC2247" i="64"/>
  <c r="BC2261" i="64" s="1"/>
  <c r="BC1267" i="64"/>
  <c r="BC1302" i="64" s="1"/>
  <c r="BC1312" i="64"/>
  <c r="BC1325" i="64" s="1"/>
  <c r="BC1641" i="64"/>
  <c r="BC1664" i="64" s="1"/>
  <c r="BC1116" i="64"/>
  <c r="BC1143" i="64" s="1"/>
  <c r="BC1187" i="64"/>
  <c r="BC1214" i="64" s="1"/>
  <c r="BC1705" i="64"/>
  <c r="BC1730" i="64" s="1"/>
  <c r="BC1739" i="64"/>
  <c r="BC1764" i="64" s="1"/>
  <c r="BC1605" i="64"/>
  <c r="BC1632" i="64" s="1"/>
  <c r="BC1081" i="64"/>
  <c r="BC1108" i="64" s="1"/>
  <c r="BC1151" i="64"/>
  <c r="BC1178" i="64" s="1"/>
  <c r="BC1673" i="64"/>
  <c r="BC1696" i="64" s="1"/>
  <c r="BC1057" i="64"/>
  <c r="BC961" i="64"/>
  <c r="BC976" i="64" s="1"/>
  <c r="BC818" i="64"/>
  <c r="BC834" i="64" s="1"/>
  <c r="BC913" i="64"/>
  <c r="BC928" i="64" s="1"/>
  <c r="BC794" i="64"/>
  <c r="BC809" i="64" s="1"/>
  <c r="BC985" i="64"/>
  <c r="BC998" i="64" s="1"/>
  <c r="BC937" i="64"/>
  <c r="BC952" i="64" s="1"/>
  <c r="BC1420" i="64"/>
  <c r="BC1435" i="64" s="1"/>
  <c r="BC518" i="64"/>
  <c r="BC531" i="64" s="1"/>
  <c r="BC417" i="64"/>
  <c r="BC469" i="64"/>
  <c r="BC1444" i="64"/>
  <c r="BC1459" i="64" s="1"/>
  <c r="BC494" i="64"/>
  <c r="BC445" i="64"/>
  <c r="AU1389" i="64"/>
  <c r="AU1411" i="64" s="1"/>
  <c r="AU2144" i="64"/>
  <c r="AU2161" i="64" s="1"/>
  <c r="AU1366" i="64"/>
  <c r="AU1380" i="64" s="1"/>
  <c r="AU2195" i="64"/>
  <c r="AU2212" i="64" s="1"/>
  <c r="AU2169" i="64"/>
  <c r="AU2186" i="64" s="1"/>
  <c r="AU2118" i="64"/>
  <c r="AU2135" i="64" s="1"/>
  <c r="AU1334" i="64"/>
  <c r="AU1357" i="64" s="1"/>
  <c r="AU1518" i="64"/>
  <c r="AU1531" i="64" s="1"/>
  <c r="AU1312" i="64"/>
  <c r="AU1325" i="64" s="1"/>
  <c r="AU1223" i="64"/>
  <c r="AU1258" i="64" s="1"/>
  <c r="AU2247" i="64"/>
  <c r="AU2261" i="64" s="1"/>
  <c r="AU1267" i="64"/>
  <c r="AU1302" i="64" s="1"/>
  <c r="AU1673" i="64"/>
  <c r="AU1696" i="64" s="1"/>
  <c r="AU1605" i="64"/>
  <c r="AU1632" i="64" s="1"/>
  <c r="AU1116" i="64"/>
  <c r="AU1143" i="64" s="1"/>
  <c r="AU1187" i="64"/>
  <c r="AU1214" i="64" s="1"/>
  <c r="AU1705" i="64"/>
  <c r="AU1730" i="64" s="1"/>
  <c r="AU1151" i="64"/>
  <c r="AU1178" i="64" s="1"/>
  <c r="AU1739" i="64"/>
  <c r="AU1764" i="64" s="1"/>
  <c r="AU1081" i="64"/>
  <c r="AU1108" i="64" s="1"/>
  <c r="AU1057" i="64"/>
  <c r="AU1641" i="64"/>
  <c r="AU1664" i="64" s="1"/>
  <c r="AU961" i="64"/>
  <c r="AU976" i="64" s="1"/>
  <c r="AU985" i="64"/>
  <c r="AU998" i="64" s="1"/>
  <c r="AU818" i="64"/>
  <c r="AU834" i="64" s="1"/>
  <c r="AU937" i="64"/>
  <c r="AU952" i="64" s="1"/>
  <c r="AU913" i="64"/>
  <c r="AU928" i="64" s="1"/>
  <c r="AU794" i="64"/>
  <c r="AU809" i="64" s="1"/>
  <c r="AU1420" i="64"/>
  <c r="AU1435" i="64" s="1"/>
  <c r="AU518" i="64"/>
  <c r="AU531" i="64" s="1"/>
  <c r="AU417" i="64"/>
  <c r="AU494" i="64"/>
  <c r="AU469" i="64"/>
  <c r="AU1444" i="64"/>
  <c r="AU1459" i="64" s="1"/>
  <c r="AU445" i="64"/>
  <c r="AM1389" i="64"/>
  <c r="AM1411" i="64" s="1"/>
  <c r="AM2195" i="64"/>
  <c r="AM2212" i="64" s="1"/>
  <c r="AM2144" i="64"/>
  <c r="AM2161" i="64" s="1"/>
  <c r="AM1366" i="64"/>
  <c r="AM1380" i="64" s="1"/>
  <c r="AM2118" i="64"/>
  <c r="AM2135" i="64" s="1"/>
  <c r="AM1334" i="64"/>
  <c r="AM1357" i="64" s="1"/>
  <c r="AM1518" i="64"/>
  <c r="AM1531" i="64" s="1"/>
  <c r="AM2169" i="64"/>
  <c r="AM2186" i="64" s="1"/>
  <c r="AM1312" i="64"/>
  <c r="AM1325" i="64" s="1"/>
  <c r="AM1223" i="64"/>
  <c r="AM1258" i="64" s="1"/>
  <c r="AM2247" i="64"/>
  <c r="AM2261" i="64" s="1"/>
  <c r="AM1267" i="64"/>
  <c r="AM1302" i="64" s="1"/>
  <c r="AM1605" i="64"/>
  <c r="AM1632" i="64" s="1"/>
  <c r="AM1641" i="64"/>
  <c r="AM1664" i="64" s="1"/>
  <c r="AM1116" i="64"/>
  <c r="AM1143" i="64" s="1"/>
  <c r="AM1187" i="64"/>
  <c r="AM1214" i="64" s="1"/>
  <c r="AM1673" i="64"/>
  <c r="AM1696" i="64" s="1"/>
  <c r="AM1705" i="64"/>
  <c r="AM1730" i="64" s="1"/>
  <c r="AM1739" i="64"/>
  <c r="AM1764" i="64" s="1"/>
  <c r="AM1151" i="64"/>
  <c r="AM1178" i="64" s="1"/>
  <c r="AM1081" i="64"/>
  <c r="AM1108" i="64" s="1"/>
  <c r="AM985" i="64"/>
  <c r="AM998" i="64" s="1"/>
  <c r="AM961" i="64"/>
  <c r="AM976" i="64" s="1"/>
  <c r="AM937" i="64"/>
  <c r="AM952" i="64" s="1"/>
  <c r="AM818" i="64"/>
  <c r="AM834" i="64" s="1"/>
  <c r="AM1057" i="64"/>
  <c r="AM913" i="64"/>
  <c r="AM928" i="64" s="1"/>
  <c r="AM794" i="64"/>
  <c r="AM809" i="64" s="1"/>
  <c r="AM1420" i="64"/>
  <c r="AM1435" i="64" s="1"/>
  <c r="AM518" i="64"/>
  <c r="AM531" i="64" s="1"/>
  <c r="AM494" i="64"/>
  <c r="AM417" i="64"/>
  <c r="AM469" i="64"/>
  <c r="AM1444" i="64"/>
  <c r="AM1459" i="64" s="1"/>
  <c r="AM445" i="64"/>
  <c r="AE1389" i="64"/>
  <c r="AE1411" i="64" s="1"/>
  <c r="AE2144" i="64"/>
  <c r="AE2161" i="64" s="1"/>
  <c r="AE2195" i="64"/>
  <c r="AE2212" i="64" s="1"/>
  <c r="AE1366" i="64"/>
  <c r="AE1380" i="64" s="1"/>
  <c r="AE2169" i="64"/>
  <c r="AE2186" i="64" s="1"/>
  <c r="AE2118" i="64"/>
  <c r="AE2135" i="64" s="1"/>
  <c r="AE1518" i="64"/>
  <c r="AE1531" i="64" s="1"/>
  <c r="AE1334" i="64"/>
  <c r="AE1357" i="64" s="1"/>
  <c r="AE1223" i="64"/>
  <c r="AE1258" i="64" s="1"/>
  <c r="AE1312" i="64"/>
  <c r="AE1325" i="64" s="1"/>
  <c r="AE2247" i="64"/>
  <c r="AE2261" i="64" s="1"/>
  <c r="AE1267" i="64"/>
  <c r="AE1302" i="64" s="1"/>
  <c r="AE1641" i="64"/>
  <c r="AE1664" i="64" s="1"/>
  <c r="AE1673" i="64"/>
  <c r="AE1696" i="64" s="1"/>
  <c r="AE1116" i="64"/>
  <c r="AE1143" i="64" s="1"/>
  <c r="AE1605" i="64"/>
  <c r="AE1632" i="64" s="1"/>
  <c r="AE1187" i="64"/>
  <c r="AE1214" i="64" s="1"/>
  <c r="AE1705" i="64"/>
  <c r="AE1730" i="64" s="1"/>
  <c r="AE1151" i="64"/>
  <c r="AE1178" i="64" s="1"/>
  <c r="AE1739" i="64"/>
  <c r="AE1764" i="64" s="1"/>
  <c r="AE1081" i="64"/>
  <c r="AE1108" i="64" s="1"/>
  <c r="AE985" i="64"/>
  <c r="AE998" i="64" s="1"/>
  <c r="AE961" i="64"/>
  <c r="AE976" i="64" s="1"/>
  <c r="AE1057" i="64"/>
  <c r="AE818" i="64"/>
  <c r="AE834" i="64" s="1"/>
  <c r="AE913" i="64"/>
  <c r="AE928" i="64" s="1"/>
  <c r="AE794" i="64"/>
  <c r="AE809" i="64" s="1"/>
  <c r="AE1420" i="64"/>
  <c r="AE1435" i="64" s="1"/>
  <c r="AE518" i="64"/>
  <c r="AE531" i="64" s="1"/>
  <c r="AE417" i="64"/>
  <c r="AE469" i="64"/>
  <c r="AE494" i="64"/>
  <c r="AE937" i="64"/>
  <c r="AE952" i="64" s="1"/>
  <c r="AE445" i="64"/>
  <c r="W1389" i="64"/>
  <c r="W1411" i="64" s="1"/>
  <c r="W2195" i="64"/>
  <c r="W2212" i="64" s="1"/>
  <c r="W2144" i="64"/>
  <c r="W2161" i="64" s="1"/>
  <c r="W2169" i="64"/>
  <c r="W2186" i="64" s="1"/>
  <c r="W1366" i="64"/>
  <c r="W1380" i="64" s="1"/>
  <c r="W1334" i="64"/>
  <c r="W1357" i="64" s="1"/>
  <c r="W1518" i="64"/>
  <c r="W1531" i="64" s="1"/>
  <c r="W2118" i="64"/>
  <c r="W2135" i="64" s="1"/>
  <c r="W1312" i="64"/>
  <c r="W1325" i="64" s="1"/>
  <c r="W1223" i="64"/>
  <c r="W1258" i="64" s="1"/>
  <c r="W2247" i="64"/>
  <c r="W2261" i="64" s="1"/>
  <c r="W1267" i="64"/>
  <c r="W1302" i="64" s="1"/>
  <c r="W1605" i="64"/>
  <c r="W1632" i="64" s="1"/>
  <c r="W1116" i="64"/>
  <c r="W1143" i="64" s="1"/>
  <c r="W1641" i="64"/>
  <c r="W1664" i="64" s="1"/>
  <c r="W1187" i="64"/>
  <c r="W1214" i="64" s="1"/>
  <c r="W1705" i="64"/>
  <c r="W1730" i="64" s="1"/>
  <c r="W1673" i="64"/>
  <c r="W1696" i="64" s="1"/>
  <c r="W1739" i="64"/>
  <c r="W1764" i="64" s="1"/>
  <c r="W1081" i="64"/>
  <c r="W1108" i="64" s="1"/>
  <c r="W1057" i="64"/>
  <c r="W1151" i="64"/>
  <c r="W1178" i="64" s="1"/>
  <c r="W961" i="64"/>
  <c r="W976" i="64" s="1"/>
  <c r="W818" i="64"/>
  <c r="W834" i="64" s="1"/>
  <c r="W985" i="64"/>
  <c r="W998" i="64" s="1"/>
  <c r="W913" i="64"/>
  <c r="W928" i="64" s="1"/>
  <c r="W794" i="64"/>
  <c r="W809" i="64" s="1"/>
  <c r="W937" i="64"/>
  <c r="W952" i="64" s="1"/>
  <c r="W1420" i="64"/>
  <c r="W1435"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43" i="64"/>
  <c r="AQ1443" i="64"/>
  <c r="BE1443" i="64"/>
  <c r="AE1444" i="64"/>
  <c r="AE1459" i="64" s="1"/>
  <c r="BH1444" i="64"/>
  <c r="BH1459" i="64" s="1"/>
  <c r="S1447" i="64"/>
  <c r="CE1447" i="64"/>
  <c r="BW1448" i="64"/>
  <c r="BE416" i="64"/>
  <c r="BE436" i="64" s="1"/>
  <c r="AW417" i="64"/>
  <c r="AF420" i="64"/>
  <c r="X421" i="64"/>
  <c r="CJ421" i="64"/>
  <c r="BJ444" i="64"/>
  <c r="BJ459" i="64" s="1"/>
  <c r="BB445" i="64"/>
  <c r="AC449" i="64"/>
  <c r="AX472" i="64"/>
  <c r="AP473" i="64"/>
  <c r="AD493" i="64"/>
  <c r="CJ497" i="64"/>
  <c r="AK1419" i="64"/>
  <c r="AK1434" i="64" s="1"/>
  <c r="BG1424" i="64"/>
  <c r="BG1439" i="64" s="1"/>
  <c r="BL797" i="64"/>
  <c r="U517" i="64"/>
  <c r="BA522" i="64"/>
  <c r="BA535" i="64" s="1"/>
  <c r="CI1388" i="64"/>
  <c r="CI2143" i="64"/>
  <c r="CI2160" i="64" s="1"/>
  <c r="CI2194" i="64"/>
  <c r="CI2211" i="64" s="1"/>
  <c r="CI1365" i="64"/>
  <c r="CI1379" i="64" s="1"/>
  <c r="CI2117" i="64"/>
  <c r="CI2134" i="64" s="1"/>
  <c r="CI2168" i="64"/>
  <c r="CI2185" i="64" s="1"/>
  <c r="CI1517" i="64"/>
  <c r="CI1530" i="64" s="1"/>
  <c r="CI1311" i="64"/>
  <c r="CI1324" i="64" s="1"/>
  <c r="CI1222" i="64"/>
  <c r="CI1257" i="64" s="1"/>
  <c r="CI1333" i="64"/>
  <c r="CI1356" i="64" s="1"/>
  <c r="CI2246" i="64"/>
  <c r="CI2260" i="64" s="1"/>
  <c r="CI1266" i="64"/>
  <c r="CI1672" i="64"/>
  <c r="CI1695" i="64" s="1"/>
  <c r="CI1640" i="64"/>
  <c r="CI1663" i="64" s="1"/>
  <c r="CI1115" i="64"/>
  <c r="CI1142" i="64" s="1"/>
  <c r="CI1186" i="64"/>
  <c r="CI1213" i="64" s="1"/>
  <c r="CI1704" i="64"/>
  <c r="CI1729" i="64" s="1"/>
  <c r="CI1150" i="64"/>
  <c r="CI1177" i="64" s="1"/>
  <c r="CI1738" i="64"/>
  <c r="CI1763" i="64" s="1"/>
  <c r="CI1604" i="64"/>
  <c r="CI1631" i="64" s="1"/>
  <c r="CI1080" i="64"/>
  <c r="CI1107" i="64" s="1"/>
  <c r="CI1056" i="64"/>
  <c r="CI1071" i="64" s="1"/>
  <c r="CI960" i="64"/>
  <c r="CI975" i="64" s="1"/>
  <c r="CI984" i="64"/>
  <c r="CI997" i="64" s="1"/>
  <c r="CI817" i="64"/>
  <c r="CI833" i="64" s="1"/>
  <c r="CI936" i="64"/>
  <c r="CI951" i="64" s="1"/>
  <c r="CI912" i="64"/>
  <c r="CI927" i="64" s="1"/>
  <c r="CI793" i="64"/>
  <c r="CI808" i="64" s="1"/>
  <c r="CI1419" i="64"/>
  <c r="CI1434" i="64" s="1"/>
  <c r="CI517" i="64"/>
  <c r="CI416" i="64"/>
  <c r="CI436" i="64" s="1"/>
  <c r="CI468" i="64"/>
  <c r="CI444" i="64"/>
  <c r="CI459" i="64" s="1"/>
  <c r="AU1388" i="64"/>
  <c r="AU2194" i="64"/>
  <c r="AU2211" i="64" s="1"/>
  <c r="AU2143" i="64"/>
  <c r="AU2160" i="64" s="1"/>
  <c r="AU2117" i="64"/>
  <c r="AU2134" i="64" s="1"/>
  <c r="AU2168" i="64"/>
  <c r="AU2185" i="64" s="1"/>
  <c r="AU1365" i="64"/>
  <c r="AU1379" i="64" s="1"/>
  <c r="AU1333" i="64"/>
  <c r="AU1356" i="64" s="1"/>
  <c r="AU1517" i="64"/>
  <c r="AU1530" i="64" s="1"/>
  <c r="AU1311" i="64"/>
  <c r="AU1324" i="64" s="1"/>
  <c r="AU1222" i="64"/>
  <c r="AU1257" i="64" s="1"/>
  <c r="AU2246" i="64"/>
  <c r="AU2260" i="64" s="1"/>
  <c r="AU1266" i="64"/>
  <c r="AU1604" i="64"/>
  <c r="AU1631" i="64" s="1"/>
  <c r="AU1672" i="64"/>
  <c r="AU1695" i="64" s="1"/>
  <c r="AU1640" i="64"/>
  <c r="AU1663" i="64" s="1"/>
  <c r="AU1115" i="64"/>
  <c r="AU1142" i="64" s="1"/>
  <c r="AU1186" i="64"/>
  <c r="AU1213" i="64" s="1"/>
  <c r="AU1704" i="64"/>
  <c r="AU1729" i="64" s="1"/>
  <c r="AU1738" i="64"/>
  <c r="AU1763" i="64" s="1"/>
  <c r="AU1150" i="64"/>
  <c r="AU1177" i="64" s="1"/>
  <c r="AU1080" i="64"/>
  <c r="AU1107" i="64" s="1"/>
  <c r="AU984" i="64"/>
  <c r="AU997" i="64" s="1"/>
  <c r="AU1056" i="64"/>
  <c r="AU1071" i="64" s="1"/>
  <c r="AU936" i="64"/>
  <c r="AU951" i="64" s="1"/>
  <c r="AU817" i="64"/>
  <c r="AU833" i="64" s="1"/>
  <c r="AU912" i="64"/>
  <c r="AU927" i="64" s="1"/>
  <c r="AU793" i="64"/>
  <c r="AU808" i="64" s="1"/>
  <c r="AU1419" i="64"/>
  <c r="AU1434" i="64" s="1"/>
  <c r="AU517" i="64"/>
  <c r="AU960" i="64"/>
  <c r="AU975" i="64" s="1"/>
  <c r="AU416" i="64"/>
  <c r="AU436" i="64" s="1"/>
  <c r="AU493" i="64"/>
  <c r="AU468" i="64"/>
  <c r="AU444" i="64"/>
  <c r="AU459" i="64" s="1"/>
  <c r="AU1393" i="64"/>
  <c r="AU2199" i="64"/>
  <c r="AU2148" i="64"/>
  <c r="AU2173" i="64"/>
  <c r="AU1338" i="64"/>
  <c r="AU1370" i="64"/>
  <c r="AU1384" i="64" s="1"/>
  <c r="AU2122" i="64"/>
  <c r="AU2139" i="64" s="1"/>
  <c r="AU1316" i="64"/>
  <c r="AU1329" i="64" s="1"/>
  <c r="AU1522" i="64"/>
  <c r="AU1535" i="64" s="1"/>
  <c r="AU2251" i="64"/>
  <c r="AU2265" i="64" s="1"/>
  <c r="AU1227" i="64"/>
  <c r="AU1262" i="64" s="1"/>
  <c r="AU1271" i="64"/>
  <c r="AU1306" i="64" s="1"/>
  <c r="AU1609" i="64"/>
  <c r="AU1636" i="64" s="1"/>
  <c r="AU1677" i="64"/>
  <c r="AU1700" i="64" s="1"/>
  <c r="AU1645" i="64"/>
  <c r="AU1668" i="64" s="1"/>
  <c r="AU1709" i="64"/>
  <c r="AU1734" i="64" s="1"/>
  <c r="AU1191" i="64"/>
  <c r="AU1218" i="64" s="1"/>
  <c r="AU1743" i="64"/>
  <c r="AU1768" i="64" s="1"/>
  <c r="AU1155" i="64"/>
  <c r="AU1182" i="64" s="1"/>
  <c r="AU1120" i="64"/>
  <c r="AU1147" i="64" s="1"/>
  <c r="AU1085" i="64"/>
  <c r="AU1112" i="64" s="1"/>
  <c r="AU989" i="64"/>
  <c r="AU1002" i="64" s="1"/>
  <c r="AU1061" i="64"/>
  <c r="AU965" i="64"/>
  <c r="AU917" i="64"/>
  <c r="AU932" i="64" s="1"/>
  <c r="AU798" i="64"/>
  <c r="AU1424" i="64"/>
  <c r="AU1439" i="64" s="1"/>
  <c r="AU941" i="64"/>
  <c r="AU956" i="64" s="1"/>
  <c r="AU522" i="64"/>
  <c r="AU535" i="64" s="1"/>
  <c r="AU498" i="64"/>
  <c r="AU421" i="64"/>
  <c r="AU822" i="64"/>
  <c r="AU838" i="64" s="1"/>
  <c r="AU473" i="64"/>
  <c r="AU1448" i="64"/>
  <c r="AU449" i="64"/>
  <c r="BD1392" i="64"/>
  <c r="BD2198" i="64"/>
  <c r="BD2147" i="64"/>
  <c r="BD2172" i="64"/>
  <c r="BD2121" i="64"/>
  <c r="BD1337" i="64"/>
  <c r="BD1369" i="64"/>
  <c r="BD1521" i="64"/>
  <c r="BD2250" i="64"/>
  <c r="BD1315" i="64"/>
  <c r="BD1270" i="64"/>
  <c r="BD1608" i="64"/>
  <c r="BD1226" i="64"/>
  <c r="BD1190" i="64"/>
  <c r="BD1644" i="64"/>
  <c r="BD1676" i="64"/>
  <c r="BD1154" i="64"/>
  <c r="BD1742" i="64"/>
  <c r="BD1119" i="64"/>
  <c r="BD1084" i="64"/>
  <c r="BD1708" i="64"/>
  <c r="BD1060" i="64"/>
  <c r="BD964" i="64"/>
  <c r="BD979" i="64" s="1"/>
  <c r="BD940" i="64"/>
  <c r="BD955" i="64" s="1"/>
  <c r="BD1423" i="64"/>
  <c r="BD521" i="64"/>
  <c r="BD534" i="64" s="1"/>
  <c r="BD988" i="64"/>
  <c r="BD472" i="64"/>
  <c r="BD821" i="64"/>
  <c r="BD797" i="64"/>
  <c r="BD1447" i="64"/>
  <c r="BD448" i="64"/>
  <c r="AW335" i="64"/>
  <c r="CK335" i="64"/>
  <c r="AF388" i="64"/>
  <c r="CF2168" i="64"/>
  <c r="CF2185" i="64" s="1"/>
  <c r="CF1388" i="64"/>
  <c r="CF2194" i="64"/>
  <c r="CF2211" i="64" s="1"/>
  <c r="CF2117" i="64"/>
  <c r="CF2134" i="64" s="1"/>
  <c r="CF1333" i="64"/>
  <c r="CF1356" i="64" s="1"/>
  <c r="CF2143" i="64"/>
  <c r="CF2160" i="64" s="1"/>
  <c r="CF1311" i="64"/>
  <c r="CF1324" i="64" s="1"/>
  <c r="CF1365" i="64"/>
  <c r="CF1379" i="64" s="1"/>
  <c r="CF2246" i="64"/>
  <c r="CF2260" i="64" s="1"/>
  <c r="CF1266" i="64"/>
  <c r="CF1222" i="64"/>
  <c r="CF1257" i="64" s="1"/>
  <c r="CF1186" i="64"/>
  <c r="CF1213" i="64" s="1"/>
  <c r="CF1604" i="64"/>
  <c r="CF1631" i="64" s="1"/>
  <c r="CF1640" i="64"/>
  <c r="CF1663" i="64" s="1"/>
  <c r="CF1150" i="64"/>
  <c r="CF1177" i="64" s="1"/>
  <c r="CF1672" i="64"/>
  <c r="CF1695" i="64" s="1"/>
  <c r="CF1080" i="64"/>
  <c r="CF1107" i="64" s="1"/>
  <c r="CF1517" i="64"/>
  <c r="CF1530" i="64" s="1"/>
  <c r="CF1115" i="64"/>
  <c r="CF1142" i="64" s="1"/>
  <c r="CF1704" i="64"/>
  <c r="CF1729" i="64" s="1"/>
  <c r="CF1056" i="64"/>
  <c r="CF1071" i="64" s="1"/>
  <c r="CF960" i="64"/>
  <c r="CF975" i="64" s="1"/>
  <c r="CF1738" i="64"/>
  <c r="CF1763" i="64" s="1"/>
  <c r="CF517" i="64"/>
  <c r="CF493" i="64"/>
  <c r="CF984" i="64"/>
  <c r="CF997" i="64" s="1"/>
  <c r="CF817" i="64"/>
  <c r="CF833" i="64" s="1"/>
  <c r="CF936" i="64"/>
  <c r="CF951" i="64" s="1"/>
  <c r="CF912" i="64"/>
  <c r="CF927" i="64" s="1"/>
  <c r="CF1419" i="64"/>
  <c r="CF1434" i="64" s="1"/>
  <c r="CF444" i="64"/>
  <c r="CF459" i="64" s="1"/>
  <c r="CF416" i="64"/>
  <c r="CF436" i="64" s="1"/>
  <c r="CF793" i="64"/>
  <c r="CF808" i="64" s="1"/>
  <c r="CF384" i="64"/>
  <c r="CF468" i="64"/>
  <c r="BX2194" i="64"/>
  <c r="BX2211" i="64" s="1"/>
  <c r="BX2168" i="64"/>
  <c r="BX2185" i="64" s="1"/>
  <c r="BX1388" i="64"/>
  <c r="BX2117" i="64"/>
  <c r="BX2134" i="64" s="1"/>
  <c r="BX2143" i="64"/>
  <c r="BX2160" i="64" s="1"/>
  <c r="BX1365" i="64"/>
  <c r="BX1379" i="64" s="1"/>
  <c r="BX1311" i="64"/>
  <c r="BX1324" i="64" s="1"/>
  <c r="BX2246" i="64"/>
  <c r="BX2260" i="64" s="1"/>
  <c r="BX1266" i="64"/>
  <c r="BX1222" i="64"/>
  <c r="BX1257" i="64" s="1"/>
  <c r="BX1517" i="64"/>
  <c r="BX1530" i="64" s="1"/>
  <c r="BX1333" i="64"/>
  <c r="BX1356" i="64" s="1"/>
  <c r="BX1640" i="64"/>
  <c r="BX1663" i="64" s="1"/>
  <c r="BX1186" i="64"/>
  <c r="BX1213" i="64" s="1"/>
  <c r="BX1672" i="64"/>
  <c r="BX1695" i="64" s="1"/>
  <c r="BX1150" i="64"/>
  <c r="BX1177" i="64" s="1"/>
  <c r="BX1115" i="64"/>
  <c r="BX1142" i="64" s="1"/>
  <c r="BX1080" i="64"/>
  <c r="BX1107" i="64" s="1"/>
  <c r="BX1704" i="64"/>
  <c r="BX1729" i="64" s="1"/>
  <c r="BX1604" i="64"/>
  <c r="BX1631" i="64" s="1"/>
  <c r="BX1056" i="64"/>
  <c r="BX1071" i="64" s="1"/>
  <c r="BX1738" i="64"/>
  <c r="BX1763" i="64" s="1"/>
  <c r="BX984" i="64"/>
  <c r="BX997" i="64" s="1"/>
  <c r="BX517" i="64"/>
  <c r="BX936" i="64"/>
  <c r="BX951" i="64" s="1"/>
  <c r="BX493" i="64"/>
  <c r="BX817" i="64"/>
  <c r="BX833" i="64" s="1"/>
  <c r="BX960" i="64"/>
  <c r="BX975" i="64" s="1"/>
  <c r="BX912" i="64"/>
  <c r="BX927" i="64" s="1"/>
  <c r="BX793" i="64"/>
  <c r="BX808" i="64" s="1"/>
  <c r="BX444" i="64"/>
  <c r="BX459" i="64" s="1"/>
  <c r="BX1419" i="64"/>
  <c r="BX1434" i="64" s="1"/>
  <c r="BX416" i="64"/>
  <c r="BX436" i="64" s="1"/>
  <c r="BX384" i="64"/>
  <c r="BX468" i="64"/>
  <c r="BP2168" i="64"/>
  <c r="BP2185" i="64" s="1"/>
  <c r="BP2194" i="64"/>
  <c r="BP2211" i="64" s="1"/>
  <c r="BP1388" i="64"/>
  <c r="BP2143" i="64"/>
  <c r="BP2160" i="64" s="1"/>
  <c r="BP2117" i="64"/>
  <c r="BP2134" i="64" s="1"/>
  <c r="BP1365" i="64"/>
  <c r="BP1379" i="64" s="1"/>
  <c r="BP1333" i="64"/>
  <c r="BP1356" i="64" s="1"/>
  <c r="BP1311" i="64"/>
  <c r="BP1324" i="64" s="1"/>
  <c r="BP2246" i="64"/>
  <c r="BP2260" i="64" s="1"/>
  <c r="BP1517" i="64"/>
  <c r="BP1530" i="64" s="1"/>
  <c r="BP1266" i="64"/>
  <c r="BP1222" i="64"/>
  <c r="BP1257" i="64" s="1"/>
  <c r="BP1186" i="64"/>
  <c r="BP1213" i="64" s="1"/>
  <c r="BP1604" i="64"/>
  <c r="BP1631" i="64" s="1"/>
  <c r="BP1150" i="64"/>
  <c r="BP1177" i="64" s="1"/>
  <c r="BP1640" i="64"/>
  <c r="BP1663" i="64" s="1"/>
  <c r="BP1080" i="64"/>
  <c r="BP1107" i="64" s="1"/>
  <c r="BP1704" i="64"/>
  <c r="BP1729" i="64" s="1"/>
  <c r="BP1115" i="64"/>
  <c r="BP1142" i="64" s="1"/>
  <c r="BP1056" i="64"/>
  <c r="BP1071" i="64" s="1"/>
  <c r="BP984" i="64"/>
  <c r="BP997" i="64" s="1"/>
  <c r="BP1672" i="64"/>
  <c r="BP1695" i="64" s="1"/>
  <c r="BP936" i="64"/>
  <c r="BP951" i="64" s="1"/>
  <c r="BP517" i="64"/>
  <c r="BP1738" i="64"/>
  <c r="BP1763" i="64" s="1"/>
  <c r="BP960" i="64"/>
  <c r="BP975" i="64" s="1"/>
  <c r="BP493" i="64"/>
  <c r="BP817" i="64"/>
  <c r="BP833" i="64" s="1"/>
  <c r="BP912" i="64"/>
  <c r="BP927" i="64" s="1"/>
  <c r="BP1419" i="64"/>
  <c r="BP1434" i="64" s="1"/>
  <c r="BP444" i="64"/>
  <c r="BP459" i="64" s="1"/>
  <c r="BP793" i="64"/>
  <c r="BP808" i="64" s="1"/>
  <c r="BP416" i="64"/>
  <c r="BP436" i="64" s="1"/>
  <c r="BP384" i="64"/>
  <c r="BP468" i="64"/>
  <c r="BH2168" i="64"/>
  <c r="BH2185" i="64" s="1"/>
  <c r="BH2194" i="64"/>
  <c r="BH2211" i="64" s="1"/>
  <c r="BH2117" i="64"/>
  <c r="BH2134" i="64" s="1"/>
  <c r="BH1388" i="64"/>
  <c r="BH2143" i="64"/>
  <c r="BH2160" i="64" s="1"/>
  <c r="BH1365" i="64"/>
  <c r="BH1379" i="64" s="1"/>
  <c r="BH1333" i="64"/>
  <c r="BH1356" i="64" s="1"/>
  <c r="BH1311" i="64"/>
  <c r="BH1324" i="64" s="1"/>
  <c r="BH2246" i="64"/>
  <c r="BH2260" i="64" s="1"/>
  <c r="BH1266" i="64"/>
  <c r="BH1222" i="64"/>
  <c r="BH1257" i="64" s="1"/>
  <c r="BH1517" i="64"/>
  <c r="BH1530" i="64" s="1"/>
  <c r="BH1604" i="64"/>
  <c r="BH1631" i="64" s="1"/>
  <c r="BH1186" i="64"/>
  <c r="BH1213" i="64" s="1"/>
  <c r="BH1640" i="64"/>
  <c r="BH1663" i="64" s="1"/>
  <c r="BH1672" i="64"/>
  <c r="BH1695" i="64" s="1"/>
  <c r="BH1150" i="64"/>
  <c r="BH1177" i="64" s="1"/>
  <c r="BH1080" i="64"/>
  <c r="BH1107" i="64" s="1"/>
  <c r="BH1115" i="64"/>
  <c r="BH1142" i="64" s="1"/>
  <c r="BH1704" i="64"/>
  <c r="BH1729" i="64" s="1"/>
  <c r="BH984" i="64"/>
  <c r="BH997" i="64" s="1"/>
  <c r="BH1738" i="64"/>
  <c r="BH1763" i="64" s="1"/>
  <c r="BH1056" i="64"/>
  <c r="BH1071" i="64" s="1"/>
  <c r="BH517" i="64"/>
  <c r="BH817" i="64"/>
  <c r="BH833" i="64" s="1"/>
  <c r="BH912" i="64"/>
  <c r="BH927" i="64" s="1"/>
  <c r="BH493" i="64"/>
  <c r="BH444" i="64"/>
  <c r="BH459" i="64" s="1"/>
  <c r="BH936" i="64"/>
  <c r="BH951" i="64" s="1"/>
  <c r="BH1419" i="64"/>
  <c r="BH1434" i="64" s="1"/>
  <c r="BH416" i="64"/>
  <c r="BH436" i="64" s="1"/>
  <c r="BH384" i="64"/>
  <c r="BH793" i="64"/>
  <c r="BH808" i="64" s="1"/>
  <c r="BH468" i="64"/>
  <c r="AZ1388" i="64"/>
  <c r="AZ2194" i="64"/>
  <c r="AZ2211" i="64" s="1"/>
  <c r="AZ2168" i="64"/>
  <c r="AZ2185" i="64" s="1"/>
  <c r="AZ2117" i="64"/>
  <c r="AZ2134" i="64" s="1"/>
  <c r="AZ2143" i="64"/>
  <c r="AZ2160" i="64" s="1"/>
  <c r="AZ1365" i="64"/>
  <c r="AZ1379" i="64" s="1"/>
  <c r="AZ1311" i="64"/>
  <c r="AZ1324" i="64" s="1"/>
  <c r="AZ1333" i="64"/>
  <c r="AZ1356" i="64" s="1"/>
  <c r="AZ2246" i="64"/>
  <c r="AZ2260" i="64" s="1"/>
  <c r="AZ1517" i="64"/>
  <c r="AZ1530" i="64" s="1"/>
  <c r="AZ1266" i="64"/>
  <c r="AZ1222" i="64"/>
  <c r="AZ1257" i="64" s="1"/>
  <c r="AZ1672" i="64"/>
  <c r="AZ1695" i="64" s="1"/>
  <c r="AZ1186" i="64"/>
  <c r="AZ1213" i="64" s="1"/>
  <c r="AZ1150" i="64"/>
  <c r="AZ1177" i="64" s="1"/>
  <c r="AZ1604" i="64"/>
  <c r="AZ1631" i="64" s="1"/>
  <c r="AZ1115" i="64"/>
  <c r="AZ1142" i="64" s="1"/>
  <c r="AZ1080" i="64"/>
  <c r="AZ1107" i="64" s="1"/>
  <c r="AZ1640" i="64"/>
  <c r="AZ1663" i="64" s="1"/>
  <c r="AZ1704" i="64"/>
  <c r="AZ1729" i="64" s="1"/>
  <c r="AZ1056" i="64"/>
  <c r="AZ1071" i="64" s="1"/>
  <c r="AZ517" i="64"/>
  <c r="AZ984" i="64"/>
  <c r="AZ997" i="64" s="1"/>
  <c r="AZ1738" i="64"/>
  <c r="AZ1763" i="64" s="1"/>
  <c r="AZ960" i="64"/>
  <c r="AZ975" i="64" s="1"/>
  <c r="AZ817" i="64"/>
  <c r="AZ833" i="64" s="1"/>
  <c r="AZ936" i="64"/>
  <c r="AZ951" i="64" s="1"/>
  <c r="AZ912" i="64"/>
  <c r="AZ927" i="64" s="1"/>
  <c r="AZ1419" i="64"/>
  <c r="AZ1434" i="64" s="1"/>
  <c r="AZ793" i="64"/>
  <c r="AZ808" i="64" s="1"/>
  <c r="AZ444" i="64"/>
  <c r="AZ459" i="64" s="1"/>
  <c r="AZ416" i="64"/>
  <c r="AZ436" i="64" s="1"/>
  <c r="AZ384" i="64"/>
  <c r="AZ468" i="64"/>
  <c r="AR1388" i="64"/>
  <c r="AR2168" i="64"/>
  <c r="AR2185" i="64" s="1"/>
  <c r="AR2194" i="64"/>
  <c r="AR2211" i="64" s="1"/>
  <c r="AR2117" i="64"/>
  <c r="AR2134" i="64" s="1"/>
  <c r="AR2143" i="64"/>
  <c r="AR2160" i="64" s="1"/>
  <c r="AR1365" i="64"/>
  <c r="AR1379" i="64" s="1"/>
  <c r="AR1333" i="64"/>
  <c r="AR1356" i="64" s="1"/>
  <c r="AR1311" i="64"/>
  <c r="AR1324" i="64" s="1"/>
  <c r="AR1517" i="64"/>
  <c r="AR1530" i="64" s="1"/>
  <c r="AR1266" i="64"/>
  <c r="AR1222" i="64"/>
  <c r="AR1257" i="64" s="1"/>
  <c r="AR2246" i="64"/>
  <c r="AR2260" i="64" s="1"/>
  <c r="AR1186" i="64"/>
  <c r="AR1213" i="64" s="1"/>
  <c r="AR1604" i="64"/>
  <c r="AR1631" i="64" s="1"/>
  <c r="AR1150" i="64"/>
  <c r="AR1177" i="64" s="1"/>
  <c r="AR1640" i="64"/>
  <c r="AR1663" i="64" s="1"/>
  <c r="AR1672" i="64"/>
  <c r="AR1695" i="64" s="1"/>
  <c r="AR1080" i="64"/>
  <c r="AR1107" i="64" s="1"/>
  <c r="AR1704" i="64"/>
  <c r="AR1729" i="64" s="1"/>
  <c r="AR1115" i="64"/>
  <c r="AR1142" i="64" s="1"/>
  <c r="AR1056" i="64"/>
  <c r="AR1071" i="64" s="1"/>
  <c r="AR1738" i="64"/>
  <c r="AR1763" i="64" s="1"/>
  <c r="AR984" i="64"/>
  <c r="AR997" i="64" s="1"/>
  <c r="AR960" i="64"/>
  <c r="AR975" i="64" s="1"/>
  <c r="AR517" i="64"/>
  <c r="AR936" i="64"/>
  <c r="AR951" i="64" s="1"/>
  <c r="AR817" i="64"/>
  <c r="AR833" i="64" s="1"/>
  <c r="AR912" i="64"/>
  <c r="AR927" i="64" s="1"/>
  <c r="AR444" i="64"/>
  <c r="AR459" i="64" s="1"/>
  <c r="AR793" i="64"/>
  <c r="AR808" i="64" s="1"/>
  <c r="AR1419" i="64"/>
  <c r="AR1434" i="64" s="1"/>
  <c r="AR416" i="64"/>
  <c r="AR436" i="64" s="1"/>
  <c r="AR493" i="64"/>
  <c r="AR384" i="64"/>
  <c r="AR468" i="64"/>
  <c r="AJ1388" i="64"/>
  <c r="AJ2168" i="64"/>
  <c r="AJ2185" i="64" s="1"/>
  <c r="AJ2117" i="64"/>
  <c r="AJ2134" i="64" s="1"/>
  <c r="AJ2143" i="64"/>
  <c r="AJ2160" i="64" s="1"/>
  <c r="AJ2194" i="64"/>
  <c r="AJ2211" i="64" s="1"/>
  <c r="AJ1365" i="64"/>
  <c r="AJ1379" i="64" s="1"/>
  <c r="AJ1333" i="64"/>
  <c r="AJ1356" i="64" s="1"/>
  <c r="AJ1311" i="64"/>
  <c r="AJ1324" i="64" s="1"/>
  <c r="AJ1266" i="64"/>
  <c r="AJ1517" i="64"/>
  <c r="AJ1530" i="64" s="1"/>
  <c r="AJ2246" i="64"/>
  <c r="AJ2260" i="64" s="1"/>
  <c r="AJ1222" i="64"/>
  <c r="AJ1257" i="64" s="1"/>
  <c r="AJ1186" i="64"/>
  <c r="AJ1213" i="64" s="1"/>
  <c r="AJ1640" i="64"/>
  <c r="AJ1663" i="64" s="1"/>
  <c r="AJ1672" i="64"/>
  <c r="AJ1695" i="64" s="1"/>
  <c r="AJ1150" i="64"/>
  <c r="AJ1177" i="64" s="1"/>
  <c r="AJ1080" i="64"/>
  <c r="AJ1107" i="64" s="1"/>
  <c r="AJ1115" i="64"/>
  <c r="AJ1142" i="64" s="1"/>
  <c r="AJ1704" i="64"/>
  <c r="AJ1729" i="64" s="1"/>
  <c r="AJ1604" i="64"/>
  <c r="AJ1631" i="64" s="1"/>
  <c r="AJ1056" i="64"/>
  <c r="AJ1071" i="64" s="1"/>
  <c r="AJ984" i="64"/>
  <c r="AJ997" i="64" s="1"/>
  <c r="AJ936" i="64"/>
  <c r="AJ951" i="64" s="1"/>
  <c r="AJ517" i="64"/>
  <c r="AJ1738" i="64"/>
  <c r="AJ1763" i="64" s="1"/>
  <c r="AJ817" i="64"/>
  <c r="AJ833" i="64" s="1"/>
  <c r="AJ960" i="64"/>
  <c r="AJ975" i="64" s="1"/>
  <c r="AJ912" i="64"/>
  <c r="AJ927" i="64" s="1"/>
  <c r="AJ1419" i="64"/>
  <c r="AJ1434" i="64" s="1"/>
  <c r="AJ444" i="64"/>
  <c r="AJ459" i="64" s="1"/>
  <c r="AJ493" i="64"/>
  <c r="AJ416" i="64"/>
  <c r="AJ436" i="64" s="1"/>
  <c r="AJ384" i="64"/>
  <c r="AJ468" i="64"/>
  <c r="AB2194" i="64"/>
  <c r="AB2211" i="64" s="1"/>
  <c r="AB2168" i="64"/>
  <c r="AB2185" i="64" s="1"/>
  <c r="AB1388" i="64"/>
  <c r="AB2143" i="64"/>
  <c r="AB2160" i="64" s="1"/>
  <c r="AB2117" i="64"/>
  <c r="AB2134" i="64" s="1"/>
  <c r="AB1365" i="64"/>
  <c r="AB1379" i="64" s="1"/>
  <c r="AB1311" i="64"/>
  <c r="AB1324" i="64" s="1"/>
  <c r="AB1333" i="64"/>
  <c r="AB1356" i="64" s="1"/>
  <c r="AB1517" i="64"/>
  <c r="AB1530" i="64" s="1"/>
  <c r="AB1266" i="64"/>
  <c r="AB1222" i="64"/>
  <c r="AB1257" i="64" s="1"/>
  <c r="AB2246" i="64"/>
  <c r="AB2260" i="64" s="1"/>
  <c r="AB1186" i="64"/>
  <c r="AB1213" i="64" s="1"/>
  <c r="AB1150" i="64"/>
  <c r="AB1177" i="64" s="1"/>
  <c r="AB1604" i="64"/>
  <c r="AB1631" i="64" s="1"/>
  <c r="AB1115" i="64"/>
  <c r="AB1142" i="64" s="1"/>
  <c r="AB1080" i="64"/>
  <c r="AB1107" i="64" s="1"/>
  <c r="AB1704" i="64"/>
  <c r="AB1729" i="64" s="1"/>
  <c r="AB1640" i="64"/>
  <c r="AB1663" i="64" s="1"/>
  <c r="AB1672" i="64"/>
  <c r="AB1695" i="64" s="1"/>
  <c r="AB984" i="64"/>
  <c r="AB997" i="64" s="1"/>
  <c r="AB1738" i="64"/>
  <c r="AB1763" i="64" s="1"/>
  <c r="AB1056" i="64"/>
  <c r="AB1071" i="64" s="1"/>
  <c r="AB517" i="64"/>
  <c r="AB960" i="64"/>
  <c r="AB975" i="64" s="1"/>
  <c r="AB817" i="64"/>
  <c r="AB833" i="64" s="1"/>
  <c r="AB912" i="64"/>
  <c r="AB927" i="64" s="1"/>
  <c r="AB493" i="64"/>
  <c r="AB444" i="64"/>
  <c r="AB459" i="64" s="1"/>
  <c r="AB793" i="64"/>
  <c r="AB808" i="64" s="1"/>
  <c r="AB1419" i="64"/>
  <c r="AB1434" i="64" s="1"/>
  <c r="AB416" i="64"/>
  <c r="AB436" i="64" s="1"/>
  <c r="AB936" i="64"/>
  <c r="AB951" i="64" s="1"/>
  <c r="AB384" i="64"/>
  <c r="AB468" i="64"/>
  <c r="T2168" i="64"/>
  <c r="T2185" i="64" s="1"/>
  <c r="T1388" i="64"/>
  <c r="T2194" i="64"/>
  <c r="T2211" i="64" s="1"/>
  <c r="T2117" i="64"/>
  <c r="T2134" i="64" s="1"/>
  <c r="T2143" i="64"/>
  <c r="T2160" i="64" s="1"/>
  <c r="T1333" i="64"/>
  <c r="T1356" i="64" s="1"/>
  <c r="T1311" i="64"/>
  <c r="T1324" i="64" s="1"/>
  <c r="T1365" i="64"/>
  <c r="T1379" i="64" s="1"/>
  <c r="T1266" i="64"/>
  <c r="T1517" i="64"/>
  <c r="T1530" i="64" s="1"/>
  <c r="T2246" i="64"/>
  <c r="T2260" i="64" s="1"/>
  <c r="T1222" i="64"/>
  <c r="T1257" i="64" s="1"/>
  <c r="T1186" i="64"/>
  <c r="T1213" i="64" s="1"/>
  <c r="T1604" i="64"/>
  <c r="T1631" i="64" s="1"/>
  <c r="T1640" i="64"/>
  <c r="T1663" i="64" s="1"/>
  <c r="T1150" i="64"/>
  <c r="T1177" i="64" s="1"/>
  <c r="T1672" i="64"/>
  <c r="T1695" i="64" s="1"/>
  <c r="T1080" i="64"/>
  <c r="T1107" i="64" s="1"/>
  <c r="T1704" i="64"/>
  <c r="T1729" i="64" s="1"/>
  <c r="T1738" i="64"/>
  <c r="T1763" i="64" s="1"/>
  <c r="T1115" i="64"/>
  <c r="T1142" i="64" s="1"/>
  <c r="T1056" i="64"/>
  <c r="T1071" i="64" s="1"/>
  <c r="T984" i="64"/>
  <c r="T997" i="64" s="1"/>
  <c r="T960" i="64"/>
  <c r="T975" i="64" s="1"/>
  <c r="T517" i="64"/>
  <c r="T817" i="64"/>
  <c r="T833" i="64" s="1"/>
  <c r="T936" i="64"/>
  <c r="T951" i="64" s="1"/>
  <c r="T912" i="64"/>
  <c r="T927" i="64" s="1"/>
  <c r="T1419" i="64"/>
  <c r="T1434" i="64" s="1"/>
  <c r="T444" i="64"/>
  <c r="T459" i="64" s="1"/>
  <c r="T416" i="64"/>
  <c r="T436" i="64" s="1"/>
  <c r="T793" i="64"/>
  <c r="T808" i="64" s="1"/>
  <c r="T384" i="64"/>
  <c r="T468" i="64"/>
  <c r="CF2199" i="64"/>
  <c r="CF2173" i="64"/>
  <c r="CF1393" i="64"/>
  <c r="CF2148" i="64"/>
  <c r="CF2122" i="64"/>
  <c r="CF2139" i="64" s="1"/>
  <c r="CF1370" i="64"/>
  <c r="CF1384" i="64" s="1"/>
  <c r="CF1338" i="64"/>
  <c r="CF1316" i="64"/>
  <c r="CF1329" i="64" s="1"/>
  <c r="CF1522" i="64"/>
  <c r="CF1535" i="64" s="1"/>
  <c r="CF1271" i="64"/>
  <c r="CF1306" i="64" s="1"/>
  <c r="CF2251" i="64"/>
  <c r="CF2265" i="64" s="1"/>
  <c r="CF1645" i="64"/>
  <c r="CF1668" i="64" s="1"/>
  <c r="CF1677" i="64"/>
  <c r="CF1700" i="64" s="1"/>
  <c r="CF1609" i="64"/>
  <c r="CF1636" i="64" s="1"/>
  <c r="CF1191" i="64"/>
  <c r="CF1218" i="64" s="1"/>
  <c r="CF1227" i="64"/>
  <c r="CF1262" i="64" s="1"/>
  <c r="CF1155" i="64"/>
  <c r="CF1182" i="64" s="1"/>
  <c r="CF1120" i="64"/>
  <c r="CF1147" i="64" s="1"/>
  <c r="CF1085" i="64"/>
  <c r="CF1112" i="64" s="1"/>
  <c r="CF1709" i="64"/>
  <c r="CF1734" i="64" s="1"/>
  <c r="CF989" i="64"/>
  <c r="CF1002" i="64" s="1"/>
  <c r="CF1743" i="64"/>
  <c r="CF1768" i="64" s="1"/>
  <c r="CF1061" i="64"/>
  <c r="CF522" i="64"/>
  <c r="CF535" i="64" s="1"/>
  <c r="CF822" i="64"/>
  <c r="CF838" i="64" s="1"/>
  <c r="CF965" i="64"/>
  <c r="CF473" i="64"/>
  <c r="CF941" i="64"/>
  <c r="CF956" i="64" s="1"/>
  <c r="CF917" i="64"/>
  <c r="CF932" i="64" s="1"/>
  <c r="CF798" i="64"/>
  <c r="CF449" i="64"/>
  <c r="CF1424" i="64"/>
  <c r="CF1439" i="64" s="1"/>
  <c r="CF421" i="64"/>
  <c r="CF498" i="64"/>
  <c r="CF1448" i="64"/>
  <c r="BX2199" i="64"/>
  <c r="BX2173" i="64"/>
  <c r="BX1393" i="64"/>
  <c r="BX2148" i="64"/>
  <c r="BX2122" i="64"/>
  <c r="BX2139" i="64" s="1"/>
  <c r="BX1338" i="64"/>
  <c r="BX1370" i="64"/>
  <c r="BX1384" i="64" s="1"/>
  <c r="BX1316" i="64"/>
  <c r="BX1329" i="64" s="1"/>
  <c r="BX1522" i="64"/>
  <c r="BX1535" i="64" s="1"/>
  <c r="BX1271" i="64"/>
  <c r="BX1306" i="64" s="1"/>
  <c r="BX2251" i="64"/>
  <c r="BX2265" i="64" s="1"/>
  <c r="BX1677" i="64"/>
  <c r="BX1700" i="64" s="1"/>
  <c r="BX1227" i="64"/>
  <c r="BX1262" i="64" s="1"/>
  <c r="BX1645" i="64"/>
  <c r="BX1668" i="64" s="1"/>
  <c r="BX1155" i="64"/>
  <c r="BX1182" i="64" s="1"/>
  <c r="BX1120" i="64"/>
  <c r="BX1147" i="64" s="1"/>
  <c r="BX1085" i="64"/>
  <c r="BX1112" i="64" s="1"/>
  <c r="BX1609" i="64"/>
  <c r="BX1636" i="64" s="1"/>
  <c r="BX1709" i="64"/>
  <c r="BX1734" i="64" s="1"/>
  <c r="BX1191" i="64"/>
  <c r="BX1218" i="64" s="1"/>
  <c r="BX989" i="64"/>
  <c r="BX1002" i="64" s="1"/>
  <c r="BX1743" i="64"/>
  <c r="BX1768" i="64" s="1"/>
  <c r="BX1061" i="64"/>
  <c r="BX522" i="64"/>
  <c r="BX535" i="64" s="1"/>
  <c r="BX941" i="64"/>
  <c r="BX956" i="64" s="1"/>
  <c r="BX822" i="64"/>
  <c r="BX838" i="64" s="1"/>
  <c r="BX917" i="64"/>
  <c r="BX932" i="64" s="1"/>
  <c r="BX473" i="64"/>
  <c r="BX965" i="64"/>
  <c r="BX798" i="64"/>
  <c r="BX449" i="64"/>
  <c r="BX498" i="64"/>
  <c r="BX421" i="64"/>
  <c r="BX1424" i="64"/>
  <c r="BX1439" i="64" s="1"/>
  <c r="BX1448" i="64"/>
  <c r="BP2199" i="64"/>
  <c r="BP2173" i="64"/>
  <c r="BP1393" i="64"/>
  <c r="BP2148" i="64"/>
  <c r="BP1338" i="64"/>
  <c r="BP2122" i="64"/>
  <c r="BP2139" i="64" s="1"/>
  <c r="BP1370" i="64"/>
  <c r="BP1384" i="64" s="1"/>
  <c r="BP1316" i="64"/>
  <c r="BP1329" i="64" s="1"/>
  <c r="BP1522" i="64"/>
  <c r="BP1535" i="64" s="1"/>
  <c r="BP2251" i="64"/>
  <c r="BP2265" i="64" s="1"/>
  <c r="BP1271" i="64"/>
  <c r="BP1306" i="64" s="1"/>
  <c r="BP1645" i="64"/>
  <c r="BP1668" i="64" s="1"/>
  <c r="BP1227" i="64"/>
  <c r="BP1262" i="64" s="1"/>
  <c r="BP1677" i="64"/>
  <c r="BP1700" i="64" s="1"/>
  <c r="BP1155" i="64"/>
  <c r="BP1182" i="64" s="1"/>
  <c r="BP1609" i="64"/>
  <c r="BP1636" i="64" s="1"/>
  <c r="BP1191" i="64"/>
  <c r="BP1218" i="64" s="1"/>
  <c r="BP1120" i="64"/>
  <c r="BP1147" i="64" s="1"/>
  <c r="BP1085" i="64"/>
  <c r="BP1112" i="64" s="1"/>
  <c r="BP1709" i="64"/>
  <c r="BP1734" i="64" s="1"/>
  <c r="BP989" i="64"/>
  <c r="BP1002" i="64" s="1"/>
  <c r="BP1743" i="64"/>
  <c r="BP1768" i="64" s="1"/>
  <c r="BP1061" i="64"/>
  <c r="BP965" i="64"/>
  <c r="BP941" i="64"/>
  <c r="BP956" i="64" s="1"/>
  <c r="BP522" i="64"/>
  <c r="BP535" i="64" s="1"/>
  <c r="BP917" i="64"/>
  <c r="BP932" i="64" s="1"/>
  <c r="BP822" i="64"/>
  <c r="BP838" i="64" s="1"/>
  <c r="BP473" i="64"/>
  <c r="BP798" i="64"/>
  <c r="BP449" i="64"/>
  <c r="BP1424" i="64"/>
  <c r="BP1439" i="64" s="1"/>
  <c r="BP421" i="64"/>
  <c r="BP498" i="64"/>
  <c r="BP1448" i="64"/>
  <c r="BH2199" i="64"/>
  <c r="BH2173" i="64"/>
  <c r="BH1393" i="64"/>
  <c r="BH2148" i="64"/>
  <c r="BH2122" i="64"/>
  <c r="BH2139" i="64" s="1"/>
  <c r="BH1338" i="64"/>
  <c r="BH1370" i="64"/>
  <c r="BH1384" i="64" s="1"/>
  <c r="BH1316" i="64"/>
  <c r="BH1329" i="64" s="1"/>
  <c r="BH1522" i="64"/>
  <c r="BH1535" i="64" s="1"/>
  <c r="BH1271" i="64"/>
  <c r="BH1306" i="64" s="1"/>
  <c r="BH2251" i="64"/>
  <c r="BH2265" i="64" s="1"/>
  <c r="BH1227" i="64"/>
  <c r="BH1262" i="64" s="1"/>
  <c r="BH1645" i="64"/>
  <c r="BH1668" i="64" s="1"/>
  <c r="BH1677" i="64"/>
  <c r="BH1700" i="64" s="1"/>
  <c r="BH1609" i="64"/>
  <c r="BH1636" i="64" s="1"/>
  <c r="BH1191" i="64"/>
  <c r="BH1218" i="64" s="1"/>
  <c r="BH1155" i="64"/>
  <c r="BH1182" i="64" s="1"/>
  <c r="BH1120" i="64"/>
  <c r="BH1147" i="64" s="1"/>
  <c r="BH1085" i="64"/>
  <c r="BH1112" i="64" s="1"/>
  <c r="BH1709" i="64"/>
  <c r="BH1734" i="64" s="1"/>
  <c r="BH989" i="64"/>
  <c r="BH1002" i="64" s="1"/>
  <c r="BH1743" i="64"/>
  <c r="BH1768" i="64" s="1"/>
  <c r="BH1061" i="64"/>
  <c r="BH917" i="64"/>
  <c r="BH932" i="64" s="1"/>
  <c r="BH522" i="64"/>
  <c r="BH535" i="64" s="1"/>
  <c r="BH965" i="64"/>
  <c r="BH822" i="64"/>
  <c r="BH838" i="64" s="1"/>
  <c r="BH941" i="64"/>
  <c r="BH956" i="64" s="1"/>
  <c r="BH473" i="64"/>
  <c r="BH798" i="64"/>
  <c r="BH449" i="64"/>
  <c r="BH498" i="64"/>
  <c r="BH421" i="64"/>
  <c r="BH1424" i="64"/>
  <c r="BH1439" i="64" s="1"/>
  <c r="BH1448" i="64"/>
  <c r="AZ2199" i="64"/>
  <c r="AZ2173" i="64"/>
  <c r="AZ1393" i="64"/>
  <c r="AZ2148" i="64"/>
  <c r="AZ1338" i="64"/>
  <c r="AZ2122" i="64"/>
  <c r="AZ2139" i="64" s="1"/>
  <c r="AZ1316" i="64"/>
  <c r="AZ1329" i="64" s="1"/>
  <c r="AZ1370" i="64"/>
  <c r="AZ1384" i="64" s="1"/>
  <c r="AZ1522" i="64"/>
  <c r="AZ1535" i="64" s="1"/>
  <c r="AZ2251" i="64"/>
  <c r="AZ2265" i="64" s="1"/>
  <c r="AZ1271" i="64"/>
  <c r="AZ1306" i="64" s="1"/>
  <c r="AZ1677" i="64"/>
  <c r="AZ1700" i="64" s="1"/>
  <c r="AZ1645" i="64"/>
  <c r="AZ1668" i="64" s="1"/>
  <c r="AZ1227" i="64"/>
  <c r="AZ1262" i="64" s="1"/>
  <c r="AZ1155" i="64"/>
  <c r="AZ1182" i="64" s="1"/>
  <c r="AZ1609" i="64"/>
  <c r="AZ1636" i="64" s="1"/>
  <c r="AZ1191" i="64"/>
  <c r="AZ1218" i="64" s="1"/>
  <c r="AZ1120" i="64"/>
  <c r="AZ1147" i="64" s="1"/>
  <c r="AZ1085" i="64"/>
  <c r="AZ1112" i="64" s="1"/>
  <c r="AZ1709" i="64"/>
  <c r="AZ1734" i="64" s="1"/>
  <c r="AZ989" i="64"/>
  <c r="AZ1002" i="64" s="1"/>
  <c r="AZ1743" i="64"/>
  <c r="AZ1768" i="64" s="1"/>
  <c r="AZ1061" i="64"/>
  <c r="AZ522" i="64"/>
  <c r="AZ535" i="64" s="1"/>
  <c r="AZ941" i="64"/>
  <c r="AZ956" i="64" s="1"/>
  <c r="AZ822" i="64"/>
  <c r="AZ838" i="64" s="1"/>
  <c r="AZ965" i="64"/>
  <c r="AZ473" i="64"/>
  <c r="AZ917" i="64"/>
  <c r="AZ932" i="64" s="1"/>
  <c r="AZ798" i="64"/>
  <c r="AZ449" i="64"/>
  <c r="AZ1424" i="64"/>
  <c r="AZ1439" i="64" s="1"/>
  <c r="AZ421" i="64"/>
  <c r="AZ498" i="64"/>
  <c r="AZ1448" i="64"/>
  <c r="AR2199" i="64"/>
  <c r="AR2173" i="64"/>
  <c r="AR1393" i="64"/>
  <c r="AR2148" i="64"/>
  <c r="AR1370" i="64"/>
  <c r="AR1384" i="64" s="1"/>
  <c r="AR1338" i="64"/>
  <c r="AR1316" i="64"/>
  <c r="AR1329" i="64" s="1"/>
  <c r="AR2122" i="64"/>
  <c r="AR2139" i="64" s="1"/>
  <c r="AR1522" i="64"/>
  <c r="AR1535" i="64" s="1"/>
  <c r="AR1271" i="64"/>
  <c r="AR1306" i="64" s="1"/>
  <c r="AR1677" i="64"/>
  <c r="AR1700" i="64" s="1"/>
  <c r="AR2251" i="64"/>
  <c r="AR2265" i="64" s="1"/>
  <c r="AR1645" i="64"/>
  <c r="AR1668" i="64" s="1"/>
  <c r="AR1609" i="64"/>
  <c r="AR1636" i="64" s="1"/>
  <c r="AR1191" i="64"/>
  <c r="AR1218" i="64" s="1"/>
  <c r="AR1155" i="64"/>
  <c r="AR1182" i="64" s="1"/>
  <c r="AR1120" i="64"/>
  <c r="AR1147" i="64" s="1"/>
  <c r="AR1085" i="64"/>
  <c r="AR1112" i="64" s="1"/>
  <c r="AR1227" i="64"/>
  <c r="AR1262" i="64" s="1"/>
  <c r="AR1709" i="64"/>
  <c r="AR1734" i="64" s="1"/>
  <c r="AR989" i="64"/>
  <c r="AR1002" i="64" s="1"/>
  <c r="AR1743" i="64"/>
  <c r="AR1768" i="64" s="1"/>
  <c r="AR1061" i="64"/>
  <c r="AR522" i="64"/>
  <c r="AR535" i="64" s="1"/>
  <c r="AR822" i="64"/>
  <c r="AR838" i="64" s="1"/>
  <c r="AR917" i="64"/>
  <c r="AR932" i="64" s="1"/>
  <c r="AR473" i="64"/>
  <c r="AR965" i="64"/>
  <c r="AR798" i="64"/>
  <c r="AR941" i="64"/>
  <c r="AR956" i="64" s="1"/>
  <c r="AR449" i="64"/>
  <c r="AR498" i="64"/>
  <c r="AR421" i="64"/>
  <c r="AR1424" i="64"/>
  <c r="AR1439" i="64" s="1"/>
  <c r="AR1448" i="64"/>
  <c r="AJ2199" i="64"/>
  <c r="AJ2173" i="64"/>
  <c r="AJ1393" i="64"/>
  <c r="AJ2148" i="64"/>
  <c r="AJ1370" i="64"/>
  <c r="AJ1384" i="64" s="1"/>
  <c r="AJ1338" i="64"/>
  <c r="AJ2122" i="64"/>
  <c r="AJ2139" i="64" s="1"/>
  <c r="AJ1316" i="64"/>
  <c r="AJ1329" i="64" s="1"/>
  <c r="AJ1522" i="64"/>
  <c r="AJ1535" i="64" s="1"/>
  <c r="AJ1271" i="64"/>
  <c r="AJ1306" i="64" s="1"/>
  <c r="AJ2251" i="64"/>
  <c r="AJ2265" i="64" s="1"/>
  <c r="AJ1645" i="64"/>
  <c r="AJ1668" i="64" s="1"/>
  <c r="AJ1227" i="64"/>
  <c r="AJ1262" i="64" s="1"/>
  <c r="AJ1677" i="64"/>
  <c r="AJ1700" i="64" s="1"/>
  <c r="AJ1155" i="64"/>
  <c r="AJ1182" i="64" s="1"/>
  <c r="AJ1120" i="64"/>
  <c r="AJ1147" i="64" s="1"/>
  <c r="AJ1085" i="64"/>
  <c r="AJ1112" i="64" s="1"/>
  <c r="AJ1609" i="64"/>
  <c r="AJ1636" i="64" s="1"/>
  <c r="AJ1191" i="64"/>
  <c r="AJ1218" i="64" s="1"/>
  <c r="AJ1709" i="64"/>
  <c r="AJ1734" i="64" s="1"/>
  <c r="AJ989" i="64"/>
  <c r="AJ1002" i="64" s="1"/>
  <c r="AJ1743" i="64"/>
  <c r="AJ1768" i="64" s="1"/>
  <c r="AJ1061" i="64"/>
  <c r="AJ965" i="64"/>
  <c r="AJ522" i="64"/>
  <c r="AJ535" i="64" s="1"/>
  <c r="AJ917" i="64"/>
  <c r="AJ932" i="64" s="1"/>
  <c r="AJ822" i="64"/>
  <c r="AJ838" i="64" s="1"/>
  <c r="AJ941" i="64"/>
  <c r="AJ956" i="64" s="1"/>
  <c r="AJ798" i="64"/>
  <c r="AJ449" i="64"/>
  <c r="AJ1424" i="64"/>
  <c r="AJ1439" i="64" s="1"/>
  <c r="AJ421" i="64"/>
  <c r="AJ473" i="64"/>
  <c r="AJ498" i="64"/>
  <c r="AJ1448" i="64"/>
  <c r="AB2199" i="64"/>
  <c r="AB1393" i="64"/>
  <c r="AB2148" i="64"/>
  <c r="AB2173" i="64"/>
  <c r="AB1338" i="64"/>
  <c r="AB2122" i="64"/>
  <c r="AB2139" i="64" s="1"/>
  <c r="AB1370" i="64"/>
  <c r="AB1384" i="64" s="1"/>
  <c r="AB1316" i="64"/>
  <c r="AB1329" i="64" s="1"/>
  <c r="AB1522" i="64"/>
  <c r="AB1535" i="64" s="1"/>
  <c r="AB2251" i="64"/>
  <c r="AB2265" i="64" s="1"/>
  <c r="AB1271" i="64"/>
  <c r="AB1306" i="64" s="1"/>
  <c r="AB1227" i="64"/>
  <c r="AB1262" i="64" s="1"/>
  <c r="AB1677" i="64"/>
  <c r="AB1700" i="64" s="1"/>
  <c r="AB1645" i="64"/>
  <c r="AB1668" i="64" s="1"/>
  <c r="AB1155" i="64"/>
  <c r="AB1182" i="64" s="1"/>
  <c r="AB1609" i="64"/>
  <c r="AB1636" i="64" s="1"/>
  <c r="AB1191" i="64"/>
  <c r="AB1218" i="64" s="1"/>
  <c r="AB1120" i="64"/>
  <c r="AB1147" i="64" s="1"/>
  <c r="AB1085" i="64"/>
  <c r="AB1112" i="64" s="1"/>
  <c r="AB1709" i="64"/>
  <c r="AB1734" i="64" s="1"/>
  <c r="AB989" i="64"/>
  <c r="AB1002" i="64" s="1"/>
  <c r="AB1743" i="64"/>
  <c r="AB1768" i="64" s="1"/>
  <c r="AB1061" i="64"/>
  <c r="AB917" i="64"/>
  <c r="AB932" i="64" s="1"/>
  <c r="AB522" i="64"/>
  <c r="AB535" i="64" s="1"/>
  <c r="AB941" i="64"/>
  <c r="AB956" i="64" s="1"/>
  <c r="AB965" i="64"/>
  <c r="AB822" i="64"/>
  <c r="AB838" i="64" s="1"/>
  <c r="AB798" i="64"/>
  <c r="AB449" i="64"/>
  <c r="AB498" i="64"/>
  <c r="AB421" i="64"/>
  <c r="AB473" i="64"/>
  <c r="AB1424" i="64"/>
  <c r="AB1439" i="64" s="1"/>
  <c r="AB1448" i="64"/>
  <c r="T2199" i="64"/>
  <c r="T1393" i="64"/>
  <c r="T2148" i="64"/>
  <c r="T2173" i="64"/>
  <c r="T1370" i="64"/>
  <c r="T1384" i="64" s="1"/>
  <c r="T2122" i="64"/>
  <c r="T2139" i="64" s="1"/>
  <c r="T1338" i="64"/>
  <c r="T1316" i="64"/>
  <c r="T1329" i="64" s="1"/>
  <c r="T1522" i="64"/>
  <c r="T1535" i="64" s="1"/>
  <c r="T1271" i="64"/>
  <c r="T1306" i="64" s="1"/>
  <c r="T1645" i="64"/>
  <c r="T1668" i="64" s="1"/>
  <c r="T2251" i="64"/>
  <c r="T2265" i="64" s="1"/>
  <c r="T1227" i="64"/>
  <c r="T1262" i="64" s="1"/>
  <c r="T1609" i="64"/>
  <c r="T1636" i="64" s="1"/>
  <c r="T1191" i="64"/>
  <c r="T1218" i="64" s="1"/>
  <c r="T1155" i="64"/>
  <c r="T1182" i="64" s="1"/>
  <c r="T1120" i="64"/>
  <c r="T1147" i="64" s="1"/>
  <c r="T1085" i="64"/>
  <c r="T1112" i="64" s="1"/>
  <c r="T1677" i="64"/>
  <c r="T1700" i="64" s="1"/>
  <c r="T1709" i="64"/>
  <c r="T1734" i="64" s="1"/>
  <c r="T989" i="64"/>
  <c r="T1002" i="64" s="1"/>
  <c r="T1743" i="64"/>
  <c r="T1768" i="64" s="1"/>
  <c r="T1061" i="64"/>
  <c r="T522" i="64"/>
  <c r="T535" i="64" s="1"/>
  <c r="T822" i="64"/>
  <c r="T838" i="64" s="1"/>
  <c r="T965" i="64"/>
  <c r="T941" i="64"/>
  <c r="T956" i="64" s="1"/>
  <c r="T917" i="64"/>
  <c r="T932" i="64" s="1"/>
  <c r="T798" i="64"/>
  <c r="T449" i="64"/>
  <c r="T1424" i="64"/>
  <c r="T1439" i="64" s="1"/>
  <c r="T421" i="64"/>
  <c r="T473" i="64"/>
  <c r="T498" i="64"/>
  <c r="T1448" i="64"/>
  <c r="CG2198" i="64"/>
  <c r="CG1392" i="64"/>
  <c r="CG2172" i="64"/>
  <c r="CG2147" i="64"/>
  <c r="CG1369" i="64"/>
  <c r="CG1337" i="64"/>
  <c r="CG2121" i="64"/>
  <c r="CG1315" i="64"/>
  <c r="CG1521" i="64"/>
  <c r="CG1270" i="64"/>
  <c r="CG1226" i="64"/>
  <c r="CG1644" i="64"/>
  <c r="CG1676" i="64"/>
  <c r="CG1608" i="64"/>
  <c r="CG1154" i="64"/>
  <c r="CG2250" i="64"/>
  <c r="CG1119" i="64"/>
  <c r="CG1190" i="64"/>
  <c r="CG1708" i="64"/>
  <c r="CG988" i="64"/>
  <c r="CG940" i="64"/>
  <c r="CG955" i="64" s="1"/>
  <c r="CG1060" i="64"/>
  <c r="CG964" i="64"/>
  <c r="CG979" i="64" s="1"/>
  <c r="CG1742" i="64"/>
  <c r="CG1084" i="64"/>
  <c r="CG497" i="64"/>
  <c r="CG797" i="64"/>
  <c r="CG821" i="64"/>
  <c r="CG420" i="64"/>
  <c r="CG388" i="64"/>
  <c r="CG521" i="64"/>
  <c r="CG534" i="64" s="1"/>
  <c r="CG472" i="64"/>
  <c r="CG1423" i="64"/>
  <c r="CG1447" i="64"/>
  <c r="BY2198" i="64"/>
  <c r="BY1392" i="64"/>
  <c r="BY2172" i="64"/>
  <c r="BY2147" i="64"/>
  <c r="BY1369" i="64"/>
  <c r="BY1337" i="64"/>
  <c r="BY2121" i="64"/>
  <c r="BY1521" i="64"/>
  <c r="BY1315" i="64"/>
  <c r="BY2250" i="64"/>
  <c r="BY1270" i="64"/>
  <c r="BY1226" i="64"/>
  <c r="BY1644" i="64"/>
  <c r="BY1608" i="64"/>
  <c r="BY1154" i="64"/>
  <c r="BY1190" i="64"/>
  <c r="BY1676" i="64"/>
  <c r="BY1119" i="64"/>
  <c r="BY1708" i="64"/>
  <c r="BY988" i="64"/>
  <c r="BY1084" i="64"/>
  <c r="BY1742" i="64"/>
  <c r="BY940" i="64"/>
  <c r="BY955" i="64" s="1"/>
  <c r="BY1060" i="64"/>
  <c r="BY964" i="64"/>
  <c r="BY979" i="64" s="1"/>
  <c r="BY497" i="64"/>
  <c r="BY797" i="64"/>
  <c r="BY1423" i="64"/>
  <c r="BY420" i="64"/>
  <c r="BY821" i="64"/>
  <c r="BY388" i="64"/>
  <c r="BY472" i="64"/>
  <c r="BY521" i="64"/>
  <c r="BY534" i="64" s="1"/>
  <c r="BY1447" i="64"/>
  <c r="BQ2198" i="64"/>
  <c r="BQ1392" i="64"/>
  <c r="BQ2172" i="64"/>
  <c r="BQ2147" i="64"/>
  <c r="BQ1369" i="64"/>
  <c r="BQ1337" i="64"/>
  <c r="BQ2121" i="64"/>
  <c r="BQ1315" i="64"/>
  <c r="BQ1226" i="64"/>
  <c r="BQ1521" i="64"/>
  <c r="BQ2250" i="64"/>
  <c r="BQ1644" i="64"/>
  <c r="BQ1270" i="64"/>
  <c r="BQ1608" i="64"/>
  <c r="BQ1154" i="64"/>
  <c r="BQ1119" i="64"/>
  <c r="BQ1676" i="64"/>
  <c r="BQ1190" i="64"/>
  <c r="BQ1708" i="64"/>
  <c r="BQ988" i="64"/>
  <c r="BQ940" i="64"/>
  <c r="BQ955" i="64" s="1"/>
  <c r="BQ1084" i="64"/>
  <c r="BQ1060" i="64"/>
  <c r="BQ1742" i="64"/>
  <c r="BQ964" i="64"/>
  <c r="BQ979" i="64" s="1"/>
  <c r="BQ497" i="64"/>
  <c r="BQ797" i="64"/>
  <c r="BQ420" i="64"/>
  <c r="BQ388" i="64"/>
  <c r="BQ472" i="64"/>
  <c r="BQ1423" i="64"/>
  <c r="BQ1447" i="64"/>
  <c r="BQ521" i="64"/>
  <c r="BQ534" i="64" s="1"/>
  <c r="BQ821" i="64"/>
  <c r="BI2198" i="64"/>
  <c r="BI1392" i="64"/>
  <c r="BI2172" i="64"/>
  <c r="BI2147" i="64"/>
  <c r="BI1369" i="64"/>
  <c r="BI1337" i="64"/>
  <c r="BI2121" i="64"/>
  <c r="BI1315" i="64"/>
  <c r="BI1521" i="64"/>
  <c r="BI2250" i="64"/>
  <c r="BI1270" i="64"/>
  <c r="BI1226" i="64"/>
  <c r="BI1644" i="64"/>
  <c r="BI1676" i="64"/>
  <c r="BI1608" i="64"/>
  <c r="BI1154" i="64"/>
  <c r="BI1190" i="64"/>
  <c r="BI1119" i="64"/>
  <c r="BI1708" i="64"/>
  <c r="BI988" i="64"/>
  <c r="BI940" i="64"/>
  <c r="BI955" i="64" s="1"/>
  <c r="BI1084" i="64"/>
  <c r="BI1742" i="64"/>
  <c r="BI964" i="64"/>
  <c r="BI979" i="64" s="1"/>
  <c r="BI1060" i="64"/>
  <c r="BI497" i="64"/>
  <c r="BI797" i="64"/>
  <c r="BI821" i="64"/>
  <c r="BI1423" i="64"/>
  <c r="BI420" i="64"/>
  <c r="BI388" i="64"/>
  <c r="BI472" i="64"/>
  <c r="BI1447" i="64"/>
  <c r="BA2198" i="64"/>
  <c r="BA1392" i="64"/>
  <c r="BA2172" i="64"/>
  <c r="BA2147" i="64"/>
  <c r="BA1369" i="64"/>
  <c r="BA1337" i="64"/>
  <c r="BA2121" i="64"/>
  <c r="BA1521" i="64"/>
  <c r="BA1315" i="64"/>
  <c r="BA1226" i="64"/>
  <c r="BA1676" i="64"/>
  <c r="BA1644" i="64"/>
  <c r="BA1270" i="64"/>
  <c r="BA2250" i="64"/>
  <c r="BA1608" i="64"/>
  <c r="BA1190" i="64"/>
  <c r="BA1154" i="64"/>
  <c r="BA1119" i="64"/>
  <c r="BA1708" i="64"/>
  <c r="BA988" i="64"/>
  <c r="BA1742" i="64"/>
  <c r="BA940" i="64"/>
  <c r="BA955" i="64" s="1"/>
  <c r="BA1084" i="64"/>
  <c r="BA1060" i="64"/>
  <c r="BA964" i="64"/>
  <c r="BA979" i="64" s="1"/>
  <c r="BA497" i="64"/>
  <c r="BA797" i="64"/>
  <c r="BA521" i="64"/>
  <c r="BA534" i="64" s="1"/>
  <c r="BA420" i="64"/>
  <c r="BA388" i="64"/>
  <c r="BA821" i="64"/>
  <c r="BA472" i="64"/>
  <c r="BA1423" i="64"/>
  <c r="BA1447" i="64"/>
  <c r="AS2198" i="64"/>
  <c r="AS1392" i="64"/>
  <c r="AS2172" i="64"/>
  <c r="AS2147" i="64"/>
  <c r="AS1369" i="64"/>
  <c r="AS2121" i="64"/>
  <c r="AS1337" i="64"/>
  <c r="AS1315" i="64"/>
  <c r="AS1521" i="64"/>
  <c r="AS2250" i="64"/>
  <c r="AS1226" i="64"/>
  <c r="AS1644" i="64"/>
  <c r="AS1608" i="64"/>
  <c r="AS1154" i="64"/>
  <c r="AS1270" i="64"/>
  <c r="AS1119" i="64"/>
  <c r="AS1708" i="64"/>
  <c r="AS988" i="64"/>
  <c r="AS1190" i="64"/>
  <c r="AS940" i="64"/>
  <c r="AS955" i="64" s="1"/>
  <c r="AS1676" i="64"/>
  <c r="AS1742" i="64"/>
  <c r="AS1060" i="64"/>
  <c r="AS1084" i="64"/>
  <c r="AS964" i="64"/>
  <c r="AS979" i="64" s="1"/>
  <c r="AS497" i="64"/>
  <c r="AS797" i="64"/>
  <c r="AS521" i="64"/>
  <c r="AS534" i="64" s="1"/>
  <c r="AS1423" i="64"/>
  <c r="AS420" i="64"/>
  <c r="AS388" i="64"/>
  <c r="AS472" i="64"/>
  <c r="AS1447" i="64"/>
  <c r="AK2198" i="64"/>
  <c r="AK1392" i="64"/>
  <c r="AK2172" i="64"/>
  <c r="AK2147" i="64"/>
  <c r="AK1369" i="64"/>
  <c r="AK1337" i="64"/>
  <c r="AK2121" i="64"/>
  <c r="AK1521" i="64"/>
  <c r="AK1226" i="64"/>
  <c r="AK2250" i="64"/>
  <c r="AK1270" i="64"/>
  <c r="AK1644" i="64"/>
  <c r="AK1315" i="64"/>
  <c r="AK1608" i="64"/>
  <c r="AK1154" i="64"/>
  <c r="AK1676" i="64"/>
  <c r="AK1190" i="64"/>
  <c r="AK1119" i="64"/>
  <c r="AK1708" i="64"/>
  <c r="AK988" i="64"/>
  <c r="AK940" i="64"/>
  <c r="AK955" i="64" s="1"/>
  <c r="AK1060" i="64"/>
  <c r="AK1084" i="64"/>
  <c r="AK964" i="64"/>
  <c r="AK979" i="64" s="1"/>
  <c r="AK1742" i="64"/>
  <c r="AK497" i="64"/>
  <c r="AK797" i="64"/>
  <c r="AK521" i="64"/>
  <c r="AK534" i="64" s="1"/>
  <c r="AK821" i="64"/>
  <c r="AK420" i="64"/>
  <c r="AK388" i="64"/>
  <c r="AK472" i="64"/>
  <c r="AK1423" i="64"/>
  <c r="AK1447" i="64"/>
  <c r="AC2198" i="64"/>
  <c r="AC1392" i="64"/>
  <c r="AC2172" i="64"/>
  <c r="AC2147" i="64"/>
  <c r="AC1369" i="64"/>
  <c r="AC2121" i="64"/>
  <c r="AC1337" i="64"/>
  <c r="AC1521" i="64"/>
  <c r="AC1315" i="64"/>
  <c r="AC2250" i="64"/>
  <c r="AC1270" i="64"/>
  <c r="AC1226" i="64"/>
  <c r="AC1644" i="64"/>
  <c r="AC1608" i="64"/>
  <c r="AC1190" i="64"/>
  <c r="AC1154" i="64"/>
  <c r="AC1119" i="64"/>
  <c r="AC1676" i="64"/>
  <c r="AC1708" i="64"/>
  <c r="AC988" i="64"/>
  <c r="AC940" i="64"/>
  <c r="AC955" i="64" s="1"/>
  <c r="AC1742" i="64"/>
  <c r="AC964" i="64"/>
  <c r="AC979" i="64" s="1"/>
  <c r="AC1084" i="64"/>
  <c r="AC497" i="64"/>
  <c r="AC1060" i="64"/>
  <c r="AC797" i="64"/>
  <c r="AC1423" i="64"/>
  <c r="AC420" i="64"/>
  <c r="AC521" i="64"/>
  <c r="AC534" i="64" s="1"/>
  <c r="AC388" i="64"/>
  <c r="AC472" i="64"/>
  <c r="AC821" i="64"/>
  <c r="AC1447" i="64"/>
  <c r="U2198" i="64"/>
  <c r="U1392" i="64"/>
  <c r="U2172" i="64"/>
  <c r="U2147" i="64"/>
  <c r="U1369" i="64"/>
  <c r="U1337" i="64"/>
  <c r="U2121" i="64"/>
  <c r="U1521" i="64"/>
  <c r="U1270" i="64"/>
  <c r="U1226" i="64"/>
  <c r="U1644" i="64"/>
  <c r="U1315" i="64"/>
  <c r="U2250" i="64"/>
  <c r="U1608" i="64"/>
  <c r="U1154" i="64"/>
  <c r="U1676" i="64"/>
  <c r="U1119" i="64"/>
  <c r="U1190" i="64"/>
  <c r="U1708" i="64"/>
  <c r="U988" i="64"/>
  <c r="U940" i="64"/>
  <c r="U955" i="64" s="1"/>
  <c r="U1742" i="64"/>
  <c r="U1060" i="64"/>
  <c r="U964" i="64"/>
  <c r="U979" i="64" s="1"/>
  <c r="U497" i="64"/>
  <c r="U1084" i="64"/>
  <c r="U797" i="64"/>
  <c r="U821" i="64"/>
  <c r="U420" i="64"/>
  <c r="U388" i="64"/>
  <c r="U521" i="64"/>
  <c r="U534" i="64" s="1"/>
  <c r="U472" i="64"/>
  <c r="U1423" i="64"/>
  <c r="U1447" i="64"/>
  <c r="CH2195" i="64"/>
  <c r="CH2212" i="64" s="1"/>
  <c r="CH1389" i="64"/>
  <c r="CH1411" i="64" s="1"/>
  <c r="CH2169" i="64"/>
  <c r="CH2186" i="64" s="1"/>
  <c r="CH2144" i="64"/>
  <c r="CH2161" i="64" s="1"/>
  <c r="CH1366" i="64"/>
  <c r="CH1380" i="64" s="1"/>
  <c r="CH1334" i="64"/>
  <c r="CH1357" i="64" s="1"/>
  <c r="CH1518" i="64"/>
  <c r="CH1531" i="64" s="1"/>
  <c r="CH1312" i="64"/>
  <c r="CH1325" i="64" s="1"/>
  <c r="CH2118" i="64"/>
  <c r="CH2135" i="64" s="1"/>
  <c r="CH2247" i="64"/>
  <c r="CH2261" i="64" s="1"/>
  <c r="CH1641" i="64"/>
  <c r="CH1664" i="64" s="1"/>
  <c r="CH1267" i="64"/>
  <c r="CH1302" i="64" s="1"/>
  <c r="CH1605" i="64"/>
  <c r="CH1632" i="64" s="1"/>
  <c r="CH1151" i="64"/>
  <c r="CH1178" i="64" s="1"/>
  <c r="CH1223" i="64"/>
  <c r="CH1258" i="64" s="1"/>
  <c r="CH1116" i="64"/>
  <c r="CH1143" i="64" s="1"/>
  <c r="CH1705" i="64"/>
  <c r="CH1730" i="64" s="1"/>
  <c r="CH1187" i="64"/>
  <c r="CH1214" i="64" s="1"/>
  <c r="CH985" i="64"/>
  <c r="CH998" i="64" s="1"/>
  <c r="CH1673" i="64"/>
  <c r="CH1696" i="64" s="1"/>
  <c r="CH937" i="64"/>
  <c r="CH952" i="64" s="1"/>
  <c r="CH1081" i="64"/>
  <c r="CH1108" i="64" s="1"/>
  <c r="CH1057" i="64"/>
  <c r="CH961" i="64"/>
  <c r="CH976" i="64" s="1"/>
  <c r="CH494" i="64"/>
  <c r="CH913" i="64"/>
  <c r="CH928" i="64" s="1"/>
  <c r="CH1739" i="64"/>
  <c r="CH1764" i="64" s="1"/>
  <c r="CH794" i="64"/>
  <c r="CH809" i="64" s="1"/>
  <c r="CH1420" i="64"/>
  <c r="CH1435" i="64" s="1"/>
  <c r="CH417" i="64"/>
  <c r="CH385" i="64"/>
  <c r="CH818" i="64"/>
  <c r="CH834" i="64" s="1"/>
  <c r="CH469" i="64"/>
  <c r="CH1444" i="64"/>
  <c r="CH1459" i="64" s="1"/>
  <c r="CH518" i="64"/>
  <c r="CH531" i="64" s="1"/>
  <c r="BZ2195" i="64"/>
  <c r="BZ2212" i="64" s="1"/>
  <c r="BZ1389" i="64"/>
  <c r="BZ1411" i="64" s="1"/>
  <c r="BZ2169" i="64"/>
  <c r="BZ2186" i="64" s="1"/>
  <c r="BZ1366" i="64"/>
  <c r="BZ1380" i="64" s="1"/>
  <c r="BZ2118" i="64"/>
  <c r="BZ2135" i="64" s="1"/>
  <c r="BZ1334" i="64"/>
  <c r="BZ1357" i="64" s="1"/>
  <c r="BZ2144" i="64"/>
  <c r="BZ2161" i="64" s="1"/>
  <c r="BZ1312" i="64"/>
  <c r="BZ1325" i="64" s="1"/>
  <c r="BZ1223" i="64"/>
  <c r="BZ1258" i="64" s="1"/>
  <c r="BZ1641" i="64"/>
  <c r="BZ1664" i="64" s="1"/>
  <c r="BZ2247" i="64"/>
  <c r="BZ2261" i="64" s="1"/>
  <c r="BZ1518" i="64"/>
  <c r="BZ1531" i="64" s="1"/>
  <c r="BZ1605" i="64"/>
  <c r="BZ1632" i="64" s="1"/>
  <c r="BZ1267" i="64"/>
  <c r="BZ1302" i="64" s="1"/>
  <c r="BZ1151" i="64"/>
  <c r="BZ1178" i="64" s="1"/>
  <c r="BZ1673" i="64"/>
  <c r="BZ1696" i="64" s="1"/>
  <c r="BZ1116" i="64"/>
  <c r="BZ1143" i="64" s="1"/>
  <c r="BZ1705" i="64"/>
  <c r="BZ1730" i="64" s="1"/>
  <c r="BZ985" i="64"/>
  <c r="BZ998" i="64" s="1"/>
  <c r="BZ1187" i="64"/>
  <c r="BZ1214" i="64" s="1"/>
  <c r="BZ937" i="64"/>
  <c r="BZ952" i="64" s="1"/>
  <c r="BZ1081" i="64"/>
  <c r="BZ1108" i="64" s="1"/>
  <c r="BZ1739" i="64"/>
  <c r="BZ1764" i="64" s="1"/>
  <c r="BZ1057" i="64"/>
  <c r="BZ961" i="64"/>
  <c r="BZ976" i="64" s="1"/>
  <c r="BZ494" i="64"/>
  <c r="BZ913" i="64"/>
  <c r="BZ928" i="64" s="1"/>
  <c r="BZ794" i="64"/>
  <c r="BZ809" i="64" s="1"/>
  <c r="BZ417" i="64"/>
  <c r="BZ385" i="64"/>
  <c r="BZ469" i="64"/>
  <c r="BZ1444" i="64"/>
  <c r="BZ1459" i="64" s="1"/>
  <c r="BZ1420" i="64"/>
  <c r="BZ1435" i="64" s="1"/>
  <c r="BR2195" i="64"/>
  <c r="BR2212" i="64" s="1"/>
  <c r="BR1389" i="64"/>
  <c r="BR1411" i="64" s="1"/>
  <c r="BR2169" i="64"/>
  <c r="BR2186" i="64" s="1"/>
  <c r="BR2144" i="64"/>
  <c r="BR2161" i="64" s="1"/>
  <c r="BR1366" i="64"/>
  <c r="BR1380" i="64" s="1"/>
  <c r="BR1334" i="64"/>
  <c r="BR1357" i="64" s="1"/>
  <c r="BR2118" i="64"/>
  <c r="BR2135" i="64" s="1"/>
  <c r="BR1518" i="64"/>
  <c r="BR1531" i="64" s="1"/>
  <c r="BR1312" i="64"/>
  <c r="BR1325" i="64" s="1"/>
  <c r="BR1267" i="64"/>
  <c r="BR1302" i="64" s="1"/>
  <c r="BR1223" i="64"/>
  <c r="BR1258" i="64" s="1"/>
  <c r="BR1641" i="64"/>
  <c r="BR1664" i="64" s="1"/>
  <c r="BR2247" i="64"/>
  <c r="BR2261" i="64" s="1"/>
  <c r="BR1605" i="64"/>
  <c r="BR1632" i="64" s="1"/>
  <c r="BR1151" i="64"/>
  <c r="BR1178" i="64" s="1"/>
  <c r="BR1116" i="64"/>
  <c r="BR1143" i="64" s="1"/>
  <c r="BR1705" i="64"/>
  <c r="BR1730" i="64" s="1"/>
  <c r="BR985" i="64"/>
  <c r="BR998" i="64" s="1"/>
  <c r="BR1673" i="64"/>
  <c r="BR1696" i="64" s="1"/>
  <c r="BR1057" i="64"/>
  <c r="BR937" i="64"/>
  <c r="BR952" i="64" s="1"/>
  <c r="BR1081" i="64"/>
  <c r="BR1108" i="64" s="1"/>
  <c r="BR1187" i="64"/>
  <c r="BR1214" i="64" s="1"/>
  <c r="BR1739" i="64"/>
  <c r="BR1764" i="64" s="1"/>
  <c r="BR961" i="64"/>
  <c r="BR976" i="64" s="1"/>
  <c r="BR494" i="64"/>
  <c r="BR913" i="64"/>
  <c r="BR928" i="64" s="1"/>
  <c r="BR794" i="64"/>
  <c r="BR809" i="64" s="1"/>
  <c r="BR518" i="64"/>
  <c r="BR531" i="64" s="1"/>
  <c r="BR818" i="64"/>
  <c r="BR834" i="64" s="1"/>
  <c r="BR1420" i="64"/>
  <c r="BR1435" i="64" s="1"/>
  <c r="BR417" i="64"/>
  <c r="BR385" i="64"/>
  <c r="BR469" i="64"/>
  <c r="BR1444" i="64"/>
  <c r="BR1459" i="64" s="1"/>
  <c r="BJ2195" i="64"/>
  <c r="BJ2212" i="64" s="1"/>
  <c r="BJ1389" i="64"/>
  <c r="BJ1411" i="64" s="1"/>
  <c r="BJ2169" i="64"/>
  <c r="BJ2186" i="64" s="1"/>
  <c r="BJ1366" i="64"/>
  <c r="BJ1380" i="64" s="1"/>
  <c r="BJ1334" i="64"/>
  <c r="BJ1357" i="64" s="1"/>
  <c r="BJ2144" i="64"/>
  <c r="BJ2161" i="64" s="1"/>
  <c r="BJ2118" i="64"/>
  <c r="BJ2135" i="64" s="1"/>
  <c r="BJ1518" i="64"/>
  <c r="BJ1531" i="64" s="1"/>
  <c r="BJ1312" i="64"/>
  <c r="BJ1325" i="64" s="1"/>
  <c r="BJ1223" i="64"/>
  <c r="BJ1258" i="64" s="1"/>
  <c r="BJ2247" i="64"/>
  <c r="BJ2261" i="64" s="1"/>
  <c r="BJ1641" i="64"/>
  <c r="BJ1664" i="64" s="1"/>
  <c r="BJ1267" i="64"/>
  <c r="BJ1302" i="64" s="1"/>
  <c r="BJ1605" i="64"/>
  <c r="BJ1632" i="64" s="1"/>
  <c r="BJ1151" i="64"/>
  <c r="BJ1178" i="64" s="1"/>
  <c r="BJ1673" i="64"/>
  <c r="BJ1696" i="64" s="1"/>
  <c r="BJ1116" i="64"/>
  <c r="BJ1143" i="64" s="1"/>
  <c r="BJ1187" i="64"/>
  <c r="BJ1214" i="64" s="1"/>
  <c r="BJ1705" i="64"/>
  <c r="BJ1730" i="64" s="1"/>
  <c r="BJ985" i="64"/>
  <c r="BJ998" i="64" s="1"/>
  <c r="BJ1739" i="64"/>
  <c r="BJ1764" i="64" s="1"/>
  <c r="BJ937" i="64"/>
  <c r="BJ952" i="64" s="1"/>
  <c r="BJ1081" i="64"/>
  <c r="BJ1108" i="64" s="1"/>
  <c r="BJ961" i="64"/>
  <c r="BJ976" i="64" s="1"/>
  <c r="BJ1057" i="64"/>
  <c r="BJ494" i="64"/>
  <c r="BJ913" i="64"/>
  <c r="BJ928" i="64" s="1"/>
  <c r="BJ794" i="64"/>
  <c r="BJ809" i="64" s="1"/>
  <c r="BJ518" i="64"/>
  <c r="BJ531" i="64" s="1"/>
  <c r="BJ417" i="64"/>
  <c r="BJ385" i="64"/>
  <c r="BJ469" i="64"/>
  <c r="BJ818" i="64"/>
  <c r="BJ834" i="64" s="1"/>
  <c r="BJ1444" i="64"/>
  <c r="BJ1459" i="64" s="1"/>
  <c r="BJ1420" i="64"/>
  <c r="BJ1435" i="64" s="1"/>
  <c r="BB2195" i="64"/>
  <c r="BB2212" i="64" s="1"/>
  <c r="BB1389" i="64"/>
  <c r="BB1411" i="64" s="1"/>
  <c r="BB2169" i="64"/>
  <c r="BB2186" i="64" s="1"/>
  <c r="BB1366" i="64"/>
  <c r="BB1380" i="64" s="1"/>
  <c r="BB2144" i="64"/>
  <c r="BB2161" i="64" s="1"/>
  <c r="BB1334" i="64"/>
  <c r="BB1357" i="64" s="1"/>
  <c r="BB2118" i="64"/>
  <c r="BB2135" i="64" s="1"/>
  <c r="BB1312" i="64"/>
  <c r="BB1325" i="64" s="1"/>
  <c r="BB1518" i="64"/>
  <c r="BB1531" i="64" s="1"/>
  <c r="BB1267" i="64"/>
  <c r="BB1302" i="64" s="1"/>
  <c r="BB2247" i="64"/>
  <c r="BB2261" i="64" s="1"/>
  <c r="BB1223" i="64"/>
  <c r="BB1258" i="64" s="1"/>
  <c r="BB1641" i="64"/>
  <c r="BB1664" i="64" s="1"/>
  <c r="BB1605" i="64"/>
  <c r="BB1632" i="64" s="1"/>
  <c r="BB1151" i="64"/>
  <c r="BB1178" i="64" s="1"/>
  <c r="BB1116" i="64"/>
  <c r="BB1143" i="64" s="1"/>
  <c r="BB1673" i="64"/>
  <c r="BB1696" i="64" s="1"/>
  <c r="BB1705" i="64"/>
  <c r="BB1730" i="64" s="1"/>
  <c r="BB1187" i="64"/>
  <c r="BB1214" i="64" s="1"/>
  <c r="BB985" i="64"/>
  <c r="BB998" i="64" s="1"/>
  <c r="BB937" i="64"/>
  <c r="BB952" i="64" s="1"/>
  <c r="BB1739" i="64"/>
  <c r="BB1764" i="64" s="1"/>
  <c r="BB1057" i="64"/>
  <c r="BB1081" i="64"/>
  <c r="BB1108" i="64" s="1"/>
  <c r="BB961" i="64"/>
  <c r="BB976" i="64" s="1"/>
  <c r="BB913" i="64"/>
  <c r="BB928" i="64" s="1"/>
  <c r="BB794" i="64"/>
  <c r="BB809" i="64" s="1"/>
  <c r="BB818" i="64"/>
  <c r="BB834" i="64" s="1"/>
  <c r="BB518" i="64"/>
  <c r="BB531" i="64" s="1"/>
  <c r="BB1420" i="64"/>
  <c r="BB1435" i="64" s="1"/>
  <c r="BB417" i="64"/>
  <c r="BB385" i="64"/>
  <c r="BB469" i="64"/>
  <c r="BB1444" i="64"/>
  <c r="BB1459" i="64" s="1"/>
  <c r="AT2195" i="64"/>
  <c r="AT2212" i="64" s="1"/>
  <c r="AT1389" i="64"/>
  <c r="AT1411" i="64" s="1"/>
  <c r="AT2169" i="64"/>
  <c r="AT2186" i="64" s="1"/>
  <c r="AT1366" i="64"/>
  <c r="AT1380" i="64" s="1"/>
  <c r="AT2118" i="64"/>
  <c r="AT2135" i="64" s="1"/>
  <c r="AT1334" i="64"/>
  <c r="AT1357" i="64" s="1"/>
  <c r="AT1518" i="64"/>
  <c r="AT1531" i="64" s="1"/>
  <c r="AT2144" i="64"/>
  <c r="AT2161" i="64" s="1"/>
  <c r="AT1312" i="64"/>
  <c r="AT1325" i="64" s="1"/>
  <c r="AT1223" i="64"/>
  <c r="AT1258" i="64" s="1"/>
  <c r="AT1641" i="64"/>
  <c r="AT1664" i="64" s="1"/>
  <c r="AT1267" i="64"/>
  <c r="AT1302" i="64" s="1"/>
  <c r="AT2247" i="64"/>
  <c r="AT2261" i="64" s="1"/>
  <c r="AT1605" i="64"/>
  <c r="AT1632" i="64" s="1"/>
  <c r="AT1673" i="64"/>
  <c r="AT1696" i="64" s="1"/>
  <c r="AT1116" i="64"/>
  <c r="AT1143" i="64" s="1"/>
  <c r="AT1705" i="64"/>
  <c r="AT1730" i="64" s="1"/>
  <c r="AT1151" i="64"/>
  <c r="AT1178" i="64" s="1"/>
  <c r="AT985" i="64"/>
  <c r="AT998" i="64" s="1"/>
  <c r="AT1187" i="64"/>
  <c r="AT1214" i="64" s="1"/>
  <c r="AT937" i="64"/>
  <c r="AT952" i="64" s="1"/>
  <c r="AT1057" i="64"/>
  <c r="AT961" i="64"/>
  <c r="AT976" i="64" s="1"/>
  <c r="AT1081" i="64"/>
  <c r="AT1108" i="64" s="1"/>
  <c r="AT1739" i="64"/>
  <c r="AT1764" i="64" s="1"/>
  <c r="AT913" i="64"/>
  <c r="AT928" i="64" s="1"/>
  <c r="AT794" i="64"/>
  <c r="AT809" i="64" s="1"/>
  <c r="AT417" i="64"/>
  <c r="AT818" i="64"/>
  <c r="AT834" i="64" s="1"/>
  <c r="AT385" i="64"/>
  <c r="AT518" i="64"/>
  <c r="AT531" i="64" s="1"/>
  <c r="AT494" i="64"/>
  <c r="AT469" i="64"/>
  <c r="AT1444" i="64"/>
  <c r="AT1459" i="64" s="1"/>
  <c r="AT1420" i="64"/>
  <c r="AT1435" i="64" s="1"/>
  <c r="AL2195" i="64"/>
  <c r="AL2212" i="64" s="1"/>
  <c r="AL1389" i="64"/>
  <c r="AL1411" i="64" s="1"/>
  <c r="AL2169" i="64"/>
  <c r="AL2186" i="64" s="1"/>
  <c r="AL2144" i="64"/>
  <c r="AL2161" i="64" s="1"/>
  <c r="AL1366" i="64"/>
  <c r="AL1380" i="64" s="1"/>
  <c r="AL2118" i="64"/>
  <c r="AL2135" i="64" s="1"/>
  <c r="AL1334" i="64"/>
  <c r="AL1357" i="64" s="1"/>
  <c r="AL1312" i="64"/>
  <c r="AL1325" i="64" s="1"/>
  <c r="AL1518" i="64"/>
  <c r="AL1531" i="64" s="1"/>
  <c r="AL2247" i="64"/>
  <c r="AL2261" i="64" s="1"/>
  <c r="AL1641" i="64"/>
  <c r="AL1664" i="64" s="1"/>
  <c r="AL1223" i="64"/>
  <c r="AL1258" i="64" s="1"/>
  <c r="AL1605" i="64"/>
  <c r="AL1632" i="64" s="1"/>
  <c r="AL1267" i="64"/>
  <c r="AL1302" i="64" s="1"/>
  <c r="AL1116" i="64"/>
  <c r="AL1143" i="64" s="1"/>
  <c r="AL1673" i="64"/>
  <c r="AL1696" i="64" s="1"/>
  <c r="AL1705" i="64"/>
  <c r="AL1730" i="64" s="1"/>
  <c r="AL985" i="64"/>
  <c r="AL998" i="64" s="1"/>
  <c r="AL1057" i="64"/>
  <c r="AL937" i="64"/>
  <c r="AL952" i="64" s="1"/>
  <c r="AL1739" i="64"/>
  <c r="AL1764" i="64" s="1"/>
  <c r="AL1151" i="64"/>
  <c r="AL1178" i="64" s="1"/>
  <c r="AL1187" i="64"/>
  <c r="AL1214" i="64" s="1"/>
  <c r="AL961" i="64"/>
  <c r="AL976" i="64" s="1"/>
  <c r="AL1081" i="64"/>
  <c r="AL1108" i="64" s="1"/>
  <c r="AL913" i="64"/>
  <c r="AL928" i="64" s="1"/>
  <c r="AL794" i="64"/>
  <c r="AL809" i="64" s="1"/>
  <c r="AL494" i="64"/>
  <c r="AL1420" i="64"/>
  <c r="AL1435" i="64" s="1"/>
  <c r="AL417" i="64"/>
  <c r="AL385" i="64"/>
  <c r="AL469" i="64"/>
  <c r="AL1444" i="64"/>
  <c r="AL1459" i="64" s="1"/>
  <c r="AL518" i="64"/>
  <c r="AL531" i="64" s="1"/>
  <c r="AL818" i="64"/>
  <c r="AL834" i="64" s="1"/>
  <c r="AD2195" i="64"/>
  <c r="AD2212" i="64" s="1"/>
  <c r="AD1389" i="64"/>
  <c r="AD1411" i="64" s="1"/>
  <c r="AD2169" i="64"/>
  <c r="AD2186" i="64" s="1"/>
  <c r="AD2118" i="64"/>
  <c r="AD2135" i="64" s="1"/>
  <c r="AD2144" i="64"/>
  <c r="AD2161" i="64" s="1"/>
  <c r="AD1334" i="64"/>
  <c r="AD1357" i="64" s="1"/>
  <c r="AD1366" i="64"/>
  <c r="AD1380" i="64" s="1"/>
  <c r="AD1312" i="64"/>
  <c r="AD1325" i="64" s="1"/>
  <c r="AD1223" i="64"/>
  <c r="AD1258" i="64" s="1"/>
  <c r="AD2247" i="64"/>
  <c r="AD2261" i="64" s="1"/>
  <c r="AD1267" i="64"/>
  <c r="AD1302" i="64" s="1"/>
  <c r="AD1641" i="64"/>
  <c r="AD1664" i="64" s="1"/>
  <c r="AD1518" i="64"/>
  <c r="AD1531" i="64" s="1"/>
  <c r="AD1605" i="64"/>
  <c r="AD1632" i="64" s="1"/>
  <c r="AD1673" i="64"/>
  <c r="AD1696" i="64" s="1"/>
  <c r="AD1116" i="64"/>
  <c r="AD1143" i="64" s="1"/>
  <c r="AD1187" i="64"/>
  <c r="AD1214" i="64" s="1"/>
  <c r="AD1705" i="64"/>
  <c r="AD1730" i="64" s="1"/>
  <c r="AD1151" i="64"/>
  <c r="AD1178" i="64" s="1"/>
  <c r="AD985" i="64"/>
  <c r="AD998" i="64" s="1"/>
  <c r="AD1081" i="64"/>
  <c r="AD1108" i="64" s="1"/>
  <c r="AD937" i="64"/>
  <c r="AD952" i="64" s="1"/>
  <c r="AD1739" i="64"/>
  <c r="AD1764" i="64" s="1"/>
  <c r="AD961" i="64"/>
  <c r="AD976" i="64" s="1"/>
  <c r="AD1057" i="64"/>
  <c r="AD913" i="64"/>
  <c r="AD928" i="64" s="1"/>
  <c r="AD794" i="64"/>
  <c r="AD809" i="64" s="1"/>
  <c r="AD518" i="64"/>
  <c r="AD531" i="64" s="1"/>
  <c r="AD818" i="64"/>
  <c r="AD834" i="64" s="1"/>
  <c r="AD417" i="64"/>
  <c r="AD385" i="64"/>
  <c r="AD469" i="64"/>
  <c r="AD1444" i="64"/>
  <c r="AD1459" i="64" s="1"/>
  <c r="AD1420" i="64"/>
  <c r="AD1435" i="64" s="1"/>
  <c r="AD494" i="64"/>
  <c r="V2195" i="64"/>
  <c r="V2212" i="64" s="1"/>
  <c r="V1389" i="64"/>
  <c r="V1411" i="64" s="1"/>
  <c r="V2169" i="64"/>
  <c r="V2186" i="64" s="1"/>
  <c r="V2144" i="64"/>
  <c r="V2161" i="64" s="1"/>
  <c r="V1366" i="64"/>
  <c r="V1380" i="64" s="1"/>
  <c r="V1334" i="64"/>
  <c r="V1357" i="64" s="1"/>
  <c r="V2118" i="64"/>
  <c r="V2135" i="64" s="1"/>
  <c r="V1518" i="64"/>
  <c r="V1531" i="64" s="1"/>
  <c r="V1312" i="64"/>
  <c r="V1325" i="64" s="1"/>
  <c r="V1267" i="64"/>
  <c r="V1302" i="64" s="1"/>
  <c r="V1641" i="64"/>
  <c r="V1664" i="64" s="1"/>
  <c r="V2247" i="64"/>
  <c r="V2261" i="64" s="1"/>
  <c r="V1223" i="64"/>
  <c r="V1258" i="64" s="1"/>
  <c r="V1605" i="64"/>
  <c r="V1632" i="64" s="1"/>
  <c r="V1116" i="64"/>
  <c r="V1143" i="64" s="1"/>
  <c r="V1151" i="64"/>
  <c r="V1178" i="64" s="1"/>
  <c r="V1705" i="64"/>
  <c r="V1730" i="64" s="1"/>
  <c r="V1187" i="64"/>
  <c r="V1214" i="64" s="1"/>
  <c r="V985" i="64"/>
  <c r="V998" i="64" s="1"/>
  <c r="V1673" i="64"/>
  <c r="V1696" i="64" s="1"/>
  <c r="V937" i="64"/>
  <c r="V952" i="64" s="1"/>
  <c r="V1081" i="64"/>
  <c r="V1108" i="64" s="1"/>
  <c r="V1739" i="64"/>
  <c r="V1764" i="64" s="1"/>
  <c r="V1057" i="64"/>
  <c r="V961" i="64"/>
  <c r="V976" i="64" s="1"/>
  <c r="V913" i="64"/>
  <c r="V928" i="64" s="1"/>
  <c r="V794" i="64"/>
  <c r="V809" i="64" s="1"/>
  <c r="V1420" i="64"/>
  <c r="V1435" i="64" s="1"/>
  <c r="V417" i="64"/>
  <c r="V518" i="64"/>
  <c r="V531" i="64" s="1"/>
  <c r="V494" i="64"/>
  <c r="V385" i="64"/>
  <c r="V818" i="64"/>
  <c r="V834" i="64" s="1"/>
  <c r="V469" i="64"/>
  <c r="V1444" i="64"/>
  <c r="V1459"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43" i="64"/>
  <c r="AR1443" i="64"/>
  <c r="BF1443" i="64"/>
  <c r="BS1443" i="64"/>
  <c r="CF1443" i="64"/>
  <c r="BO1444" i="64"/>
  <c r="BO1459" i="64" s="1"/>
  <c r="AA1447" i="64"/>
  <c r="BE417" i="64"/>
  <c r="AN420" i="64"/>
  <c r="AF421" i="64"/>
  <c r="BR444" i="64"/>
  <c r="BR459" i="64" s="1"/>
  <c r="BJ445" i="64"/>
  <c r="AS448" i="64"/>
  <c r="AK449" i="64"/>
  <c r="AF498" i="64"/>
  <c r="BA1419" i="64"/>
  <c r="BA1434" i="64" s="1"/>
  <c r="CC793" i="64"/>
  <c r="CC808" i="64" s="1"/>
  <c r="BL821" i="64"/>
  <c r="BQ1056" i="64"/>
  <c r="BQ1071" i="64" s="1"/>
  <c r="AM1388" i="64"/>
  <c r="AM2194" i="64"/>
  <c r="AM2211" i="64" s="1"/>
  <c r="AM2143" i="64"/>
  <c r="AM2160" i="64" s="1"/>
  <c r="AM2168" i="64"/>
  <c r="AM2185" i="64" s="1"/>
  <c r="AM2117" i="64"/>
  <c r="AM2134" i="64" s="1"/>
  <c r="AM1517" i="64"/>
  <c r="AM1530" i="64" s="1"/>
  <c r="AM1333" i="64"/>
  <c r="AM1356" i="64" s="1"/>
  <c r="AM1222" i="64"/>
  <c r="AM1257" i="64" s="1"/>
  <c r="AM1311" i="64"/>
  <c r="AM1324" i="64" s="1"/>
  <c r="AM2246" i="64"/>
  <c r="AM2260" i="64" s="1"/>
  <c r="AM1365" i="64"/>
  <c r="AM1379" i="64" s="1"/>
  <c r="AM1266" i="64"/>
  <c r="AM1640" i="64"/>
  <c r="AM1663" i="64" s="1"/>
  <c r="AM1115" i="64"/>
  <c r="AM1142" i="64" s="1"/>
  <c r="AM1604" i="64"/>
  <c r="AM1631" i="64" s="1"/>
  <c r="AM1186" i="64"/>
  <c r="AM1213" i="64" s="1"/>
  <c r="AM1704" i="64"/>
  <c r="AM1729" i="64" s="1"/>
  <c r="AM1150" i="64"/>
  <c r="AM1177" i="64" s="1"/>
  <c r="AM1672" i="64"/>
  <c r="AM1695" i="64" s="1"/>
  <c r="AM1738" i="64"/>
  <c r="AM1763" i="64" s="1"/>
  <c r="AM1080" i="64"/>
  <c r="AM1107" i="64" s="1"/>
  <c r="AM984" i="64"/>
  <c r="AM997" i="64" s="1"/>
  <c r="AM1056" i="64"/>
  <c r="AM1071" i="64" s="1"/>
  <c r="AM817" i="64"/>
  <c r="AM833" i="64" s="1"/>
  <c r="AM912" i="64"/>
  <c r="AM927" i="64" s="1"/>
  <c r="AM960" i="64"/>
  <c r="AM975" i="64" s="1"/>
  <c r="AM793" i="64"/>
  <c r="AM808" i="64" s="1"/>
  <c r="AM1419" i="64"/>
  <c r="AM1434" i="64" s="1"/>
  <c r="AM517" i="64"/>
  <c r="AM493" i="64"/>
  <c r="AM416" i="64"/>
  <c r="AM436" i="64" s="1"/>
  <c r="AM468" i="64"/>
  <c r="AM936" i="64"/>
  <c r="AM951" i="64" s="1"/>
  <c r="AM444" i="64"/>
  <c r="AM459" i="64" s="1"/>
  <c r="BK1393" i="64"/>
  <c r="BK2199" i="64"/>
  <c r="BK2148" i="64"/>
  <c r="BK2173" i="64"/>
  <c r="BK1370" i="64"/>
  <c r="BK1384" i="64" s="1"/>
  <c r="BK1338" i="64"/>
  <c r="BK2122" i="64"/>
  <c r="BK2139" i="64" s="1"/>
  <c r="BK1316" i="64"/>
  <c r="BK1329" i="64" s="1"/>
  <c r="BK1522" i="64"/>
  <c r="BK1535" i="64" s="1"/>
  <c r="BK2251" i="64"/>
  <c r="BK2265" i="64" s="1"/>
  <c r="BK1227" i="64"/>
  <c r="BK1262" i="64" s="1"/>
  <c r="BK1271" i="64"/>
  <c r="BK1306" i="64" s="1"/>
  <c r="BK1677" i="64"/>
  <c r="BK1700" i="64" s="1"/>
  <c r="BK1609" i="64"/>
  <c r="BK1636" i="64" s="1"/>
  <c r="BK1645" i="64"/>
  <c r="BK1668" i="64" s="1"/>
  <c r="BK1191" i="64"/>
  <c r="BK1218" i="64" s="1"/>
  <c r="BK1155" i="64"/>
  <c r="BK1182" i="64" s="1"/>
  <c r="BK1709" i="64"/>
  <c r="BK1734" i="64" s="1"/>
  <c r="BK1120" i="64"/>
  <c r="BK1147" i="64" s="1"/>
  <c r="BK1743" i="64"/>
  <c r="BK1768" i="64" s="1"/>
  <c r="BK1085" i="64"/>
  <c r="BK1112" i="64" s="1"/>
  <c r="BK965" i="64"/>
  <c r="BK989" i="64"/>
  <c r="BK1002" i="64" s="1"/>
  <c r="BK1061" i="64"/>
  <c r="BK941" i="64"/>
  <c r="BK956" i="64" s="1"/>
  <c r="BK798" i="64"/>
  <c r="BK1424" i="64"/>
  <c r="BK1439" i="64" s="1"/>
  <c r="BK917" i="64"/>
  <c r="BK932" i="64" s="1"/>
  <c r="BK522" i="64"/>
  <c r="BK535" i="64" s="1"/>
  <c r="BK498" i="64"/>
  <c r="BK421" i="64"/>
  <c r="BK1448" i="64"/>
  <c r="BK822" i="64"/>
  <c r="BK838" i="64" s="1"/>
  <c r="BK449" i="64"/>
  <c r="CB1392" i="64"/>
  <c r="CB2198" i="64"/>
  <c r="CB2147" i="64"/>
  <c r="CB2121" i="64"/>
  <c r="CB1369" i="64"/>
  <c r="CB2172" i="64"/>
  <c r="CB1337" i="64"/>
  <c r="CB1521" i="64"/>
  <c r="CB1315" i="64"/>
  <c r="CB2250" i="64"/>
  <c r="CB1226" i="64"/>
  <c r="CB1270" i="64"/>
  <c r="CB1608" i="64"/>
  <c r="CB1190" i="64"/>
  <c r="CB1676" i="64"/>
  <c r="CB1644" i="64"/>
  <c r="CB1154" i="64"/>
  <c r="CB1742" i="64"/>
  <c r="CB1084" i="64"/>
  <c r="CB1119" i="64"/>
  <c r="CB1060" i="64"/>
  <c r="CB964" i="64"/>
  <c r="CB979" i="64" s="1"/>
  <c r="CB988" i="64"/>
  <c r="CB940" i="64"/>
  <c r="CB955" i="64" s="1"/>
  <c r="CB1708" i="64"/>
  <c r="CB1423" i="64"/>
  <c r="CB521" i="64"/>
  <c r="CB534" i="64" s="1"/>
  <c r="CB821" i="64"/>
  <c r="CB797" i="64"/>
  <c r="CB472" i="64"/>
  <c r="CB1447" i="64"/>
  <c r="CB497" i="64"/>
  <c r="CB338" i="64"/>
  <c r="CB448" i="64"/>
  <c r="CK1389" i="64"/>
  <c r="CK1411" i="64" s="1"/>
  <c r="CK2195" i="64"/>
  <c r="CK2212" i="64" s="1"/>
  <c r="CK2144" i="64"/>
  <c r="CK2161" i="64" s="1"/>
  <c r="CK2169" i="64"/>
  <c r="CK2186" i="64" s="1"/>
  <c r="CK2118" i="64"/>
  <c r="CK2135" i="64" s="1"/>
  <c r="CK1366" i="64"/>
  <c r="CK1380" i="64" s="1"/>
  <c r="CK1334" i="64"/>
  <c r="CK1357" i="64" s="1"/>
  <c r="CK1312" i="64"/>
  <c r="CK1325" i="64" s="1"/>
  <c r="CK1518" i="64"/>
  <c r="CK1531" i="64" s="1"/>
  <c r="CK2247" i="64"/>
  <c r="CK2261" i="64" s="1"/>
  <c r="CK1223" i="64"/>
  <c r="CK1258" i="64" s="1"/>
  <c r="CK1267" i="64"/>
  <c r="CK1302" i="64" s="1"/>
  <c r="CK1605" i="64"/>
  <c r="CK1632" i="64" s="1"/>
  <c r="CK1673" i="64"/>
  <c r="CK1696" i="64" s="1"/>
  <c r="CK1641" i="64"/>
  <c r="CK1664" i="64" s="1"/>
  <c r="CK1187" i="64"/>
  <c r="CK1214" i="64" s="1"/>
  <c r="CK1151" i="64"/>
  <c r="CK1178" i="64" s="1"/>
  <c r="CK1739" i="64"/>
  <c r="CK1764" i="64" s="1"/>
  <c r="CK1081" i="64"/>
  <c r="CK1108" i="64" s="1"/>
  <c r="CK1116" i="64"/>
  <c r="CK1143" i="64" s="1"/>
  <c r="CK1705" i="64"/>
  <c r="CK1730" i="64" s="1"/>
  <c r="CK1057" i="64"/>
  <c r="CK961" i="64"/>
  <c r="CK976" i="64" s="1"/>
  <c r="CK985" i="64"/>
  <c r="CK998" i="64" s="1"/>
  <c r="CK937" i="64"/>
  <c r="CK952" i="64" s="1"/>
  <c r="CK913" i="64"/>
  <c r="CK928" i="64" s="1"/>
  <c r="CK1420" i="64"/>
  <c r="CK1435" i="64" s="1"/>
  <c r="CK518" i="64"/>
  <c r="CK531" i="64" s="1"/>
  <c r="CK794" i="64"/>
  <c r="CK809" i="64" s="1"/>
  <c r="CK469" i="64"/>
  <c r="CK818" i="64"/>
  <c r="CK834" i="64" s="1"/>
  <c r="CK1444" i="64"/>
  <c r="CK1459" i="64" s="1"/>
  <c r="CK494" i="64"/>
  <c r="CK445" i="64"/>
  <c r="AO1389" i="64"/>
  <c r="AO1411" i="64" s="1"/>
  <c r="AO2195" i="64"/>
  <c r="AO2212" i="64" s="1"/>
  <c r="AO2169" i="64"/>
  <c r="AO2186" i="64" s="1"/>
  <c r="AO2118" i="64"/>
  <c r="AO2135" i="64" s="1"/>
  <c r="AO2144" i="64"/>
  <c r="AO2161" i="64" s="1"/>
  <c r="AO1366" i="64"/>
  <c r="AO1380" i="64" s="1"/>
  <c r="AO1334" i="64"/>
  <c r="AO1357" i="64" s="1"/>
  <c r="AO2247" i="64"/>
  <c r="AO2261" i="64" s="1"/>
  <c r="AO1312" i="64"/>
  <c r="AO1325" i="64" s="1"/>
  <c r="AO1518" i="64"/>
  <c r="AO1531" i="64" s="1"/>
  <c r="AO1223" i="64"/>
  <c r="AO1258" i="64" s="1"/>
  <c r="AO1605" i="64"/>
  <c r="AO1632" i="64" s="1"/>
  <c r="AO1267" i="64"/>
  <c r="AO1302" i="64" s="1"/>
  <c r="AO1673" i="64"/>
  <c r="AO1696" i="64" s="1"/>
  <c r="AO1641" i="64"/>
  <c r="AO1664" i="64" s="1"/>
  <c r="AO1187" i="64"/>
  <c r="AO1214" i="64" s="1"/>
  <c r="AO1739" i="64"/>
  <c r="AO1764" i="64" s="1"/>
  <c r="AO1116" i="64"/>
  <c r="AO1143" i="64" s="1"/>
  <c r="AO1151" i="64"/>
  <c r="AO1178" i="64" s="1"/>
  <c r="AO1081" i="64"/>
  <c r="AO1108" i="64" s="1"/>
  <c r="AO985" i="64"/>
  <c r="AO998" i="64" s="1"/>
  <c r="AO961" i="64"/>
  <c r="AO976" i="64" s="1"/>
  <c r="AO1057" i="64"/>
  <c r="AO937" i="64"/>
  <c r="AO952" i="64" s="1"/>
  <c r="AO1705" i="64"/>
  <c r="AO1730" i="64" s="1"/>
  <c r="AO913" i="64"/>
  <c r="AO928" i="64" s="1"/>
  <c r="AO1420" i="64"/>
  <c r="AO1435" i="64" s="1"/>
  <c r="AO518" i="64"/>
  <c r="AO531" i="64" s="1"/>
  <c r="AO469" i="64"/>
  <c r="AO1444" i="64"/>
  <c r="AO1459" i="64" s="1"/>
  <c r="AO794" i="64"/>
  <c r="AO809" i="64" s="1"/>
  <c r="AO818" i="64"/>
  <c r="AO834" i="64" s="1"/>
  <c r="AO445" i="64"/>
  <c r="AO494" i="64"/>
  <c r="BU335" i="64"/>
  <c r="AV338" i="64"/>
  <c r="CC385" i="64"/>
  <c r="CE1388" i="64"/>
  <c r="CE2194" i="64"/>
  <c r="CE2211" i="64" s="1"/>
  <c r="CE2168" i="64"/>
  <c r="CE2185" i="64" s="1"/>
  <c r="CE2117" i="64"/>
  <c r="CE2134" i="64" s="1"/>
  <c r="CE1365" i="64"/>
  <c r="CE1379" i="64" s="1"/>
  <c r="CE1333" i="64"/>
  <c r="CE1356" i="64" s="1"/>
  <c r="CE2143" i="64"/>
  <c r="CE2160" i="64" s="1"/>
  <c r="CE1517" i="64"/>
  <c r="CE1530" i="64" s="1"/>
  <c r="CE1311" i="64"/>
  <c r="CE1324" i="64" s="1"/>
  <c r="CE1266" i="64"/>
  <c r="CE2246" i="64"/>
  <c r="CE2260" i="64" s="1"/>
  <c r="CE1672" i="64"/>
  <c r="CE1695" i="64" s="1"/>
  <c r="CE1222" i="64"/>
  <c r="CE1257" i="64" s="1"/>
  <c r="CE1640" i="64"/>
  <c r="CE1663" i="64" s="1"/>
  <c r="CE1186" i="64"/>
  <c r="CE1213" i="64" s="1"/>
  <c r="CE1604" i="64"/>
  <c r="CE1631" i="64" s="1"/>
  <c r="CE1150" i="64"/>
  <c r="CE1177" i="64" s="1"/>
  <c r="CE1080" i="64"/>
  <c r="CE1107" i="64" s="1"/>
  <c r="CE1056" i="64"/>
  <c r="CE1071" i="64" s="1"/>
  <c r="CE1115" i="64"/>
  <c r="CE1142" i="64" s="1"/>
  <c r="CE1704" i="64"/>
  <c r="CE1729" i="64" s="1"/>
  <c r="CE1738" i="64"/>
  <c r="CE1763" i="64" s="1"/>
  <c r="CE960" i="64"/>
  <c r="CE975" i="64" s="1"/>
  <c r="CE1419" i="64"/>
  <c r="CE1434" i="64" s="1"/>
  <c r="CE493" i="64"/>
  <c r="CE984" i="64"/>
  <c r="CE997" i="64" s="1"/>
  <c r="CE817" i="64"/>
  <c r="CE833" i="64" s="1"/>
  <c r="CE936" i="64"/>
  <c r="CE951" i="64" s="1"/>
  <c r="CE912" i="64"/>
  <c r="CE927" i="64" s="1"/>
  <c r="CE517" i="64"/>
  <c r="CE444" i="64"/>
  <c r="CE459" i="64" s="1"/>
  <c r="CE416" i="64"/>
  <c r="CE436" i="64" s="1"/>
  <c r="CE793" i="64"/>
  <c r="CE808" i="64" s="1"/>
  <c r="CE384" i="64"/>
  <c r="BW1388" i="64"/>
  <c r="BW2194" i="64"/>
  <c r="BW2211" i="64" s="1"/>
  <c r="BW2168" i="64"/>
  <c r="BW2185" i="64" s="1"/>
  <c r="BW2117" i="64"/>
  <c r="BW2134" i="64" s="1"/>
  <c r="BW2143" i="64"/>
  <c r="BW2160" i="64" s="1"/>
  <c r="BW1365" i="64"/>
  <c r="BW1379" i="64" s="1"/>
  <c r="BW1333" i="64"/>
  <c r="BW1356" i="64" s="1"/>
  <c r="BW1517" i="64"/>
  <c r="BW1530" i="64" s="1"/>
  <c r="BW1311" i="64"/>
  <c r="BW1324" i="64" s="1"/>
  <c r="BW2246" i="64"/>
  <c r="BW2260" i="64" s="1"/>
  <c r="BW1672" i="64"/>
  <c r="BW1695" i="64" s="1"/>
  <c r="BW1640" i="64"/>
  <c r="BW1663" i="64" s="1"/>
  <c r="BW1266" i="64"/>
  <c r="BW1186" i="64"/>
  <c r="BW1213" i="64" s="1"/>
  <c r="BW1150" i="64"/>
  <c r="BW1177" i="64" s="1"/>
  <c r="BW1222" i="64"/>
  <c r="BW1257" i="64" s="1"/>
  <c r="BW1115" i="64"/>
  <c r="BW1142" i="64" s="1"/>
  <c r="BW1080" i="64"/>
  <c r="BW1107" i="64" s="1"/>
  <c r="BW1056" i="64"/>
  <c r="BW1071" i="64" s="1"/>
  <c r="BW1704" i="64"/>
  <c r="BW1729" i="64" s="1"/>
  <c r="BW960" i="64"/>
  <c r="BW975" i="64" s="1"/>
  <c r="BW1604" i="64"/>
  <c r="BW1631" i="64" s="1"/>
  <c r="BW1738" i="64"/>
  <c r="BW1763" i="64" s="1"/>
  <c r="BW984" i="64"/>
  <c r="BW997" i="64" s="1"/>
  <c r="BW1419" i="64"/>
  <c r="BW1434" i="64" s="1"/>
  <c r="BW936" i="64"/>
  <c r="BW951" i="64" s="1"/>
  <c r="BW493" i="64"/>
  <c r="BW817" i="64"/>
  <c r="BW833" i="64" s="1"/>
  <c r="BW912" i="64"/>
  <c r="BW927" i="64" s="1"/>
  <c r="BW793" i="64"/>
  <c r="BW808" i="64" s="1"/>
  <c r="BW444" i="64"/>
  <c r="BW459" i="64" s="1"/>
  <c r="BW517" i="64"/>
  <c r="BW416" i="64"/>
  <c r="BW436" i="64" s="1"/>
  <c r="BW384" i="64"/>
  <c r="BO1388" i="64"/>
  <c r="BO2194" i="64"/>
  <c r="BO2211" i="64" s="1"/>
  <c r="BO2168" i="64"/>
  <c r="BO2185" i="64" s="1"/>
  <c r="BO2143" i="64"/>
  <c r="BO2160" i="64" s="1"/>
  <c r="BO2117" i="64"/>
  <c r="BO2134" i="64" s="1"/>
  <c r="BO1365" i="64"/>
  <c r="BO1379" i="64" s="1"/>
  <c r="BO1333" i="64"/>
  <c r="BO1356" i="64" s="1"/>
  <c r="BO1517" i="64"/>
  <c r="BO1530" i="64" s="1"/>
  <c r="BO1311" i="64"/>
  <c r="BO1324" i="64" s="1"/>
  <c r="BO2246" i="64"/>
  <c r="BO2260" i="64" s="1"/>
  <c r="BO1266" i="64"/>
  <c r="BO1672" i="64"/>
  <c r="BO1695" i="64" s="1"/>
  <c r="BO1222" i="64"/>
  <c r="BO1257" i="64" s="1"/>
  <c r="BO1640" i="64"/>
  <c r="BO1663" i="64" s="1"/>
  <c r="BO1186" i="64"/>
  <c r="BO1213" i="64" s="1"/>
  <c r="BO1604" i="64"/>
  <c r="BO1631" i="64" s="1"/>
  <c r="BO1150" i="64"/>
  <c r="BO1177" i="64" s="1"/>
  <c r="BO1080" i="64"/>
  <c r="BO1107" i="64" s="1"/>
  <c r="BO1056" i="64"/>
  <c r="BO1071" i="64" s="1"/>
  <c r="BO1704" i="64"/>
  <c r="BO1729" i="64" s="1"/>
  <c r="BO1738" i="64"/>
  <c r="BO1763" i="64" s="1"/>
  <c r="BO960" i="64"/>
  <c r="BO975" i="64" s="1"/>
  <c r="BO984" i="64"/>
  <c r="BO997" i="64" s="1"/>
  <c r="BO1419" i="64"/>
  <c r="BO1434" i="64" s="1"/>
  <c r="BO936" i="64"/>
  <c r="BO951" i="64" s="1"/>
  <c r="BO493" i="64"/>
  <c r="BO1115" i="64"/>
  <c r="BO1142" i="64" s="1"/>
  <c r="BO817" i="64"/>
  <c r="BO833" i="64" s="1"/>
  <c r="BO912" i="64"/>
  <c r="BO927" i="64" s="1"/>
  <c r="BO444" i="64"/>
  <c r="BO459" i="64" s="1"/>
  <c r="BO793" i="64"/>
  <c r="BO808" i="64" s="1"/>
  <c r="BO416" i="64"/>
  <c r="BO436" i="64" s="1"/>
  <c r="BO517" i="64"/>
  <c r="BO384" i="64"/>
  <c r="BG1388" i="64"/>
  <c r="BG2194" i="64"/>
  <c r="BG2211" i="64" s="1"/>
  <c r="BG2168" i="64"/>
  <c r="BG2185" i="64" s="1"/>
  <c r="BG2117" i="64"/>
  <c r="BG2134" i="64" s="1"/>
  <c r="BG1365" i="64"/>
  <c r="BG1379" i="64" s="1"/>
  <c r="BG1333" i="64"/>
  <c r="BG1356" i="64" s="1"/>
  <c r="BG2143" i="64"/>
  <c r="BG2160" i="64" s="1"/>
  <c r="BG1311" i="64"/>
  <c r="BG1324" i="64" s="1"/>
  <c r="BG1517" i="64"/>
  <c r="BG1530" i="64" s="1"/>
  <c r="BG2246" i="64"/>
  <c r="BG2260" i="64" s="1"/>
  <c r="BG1672" i="64"/>
  <c r="BG1695" i="64" s="1"/>
  <c r="BG1266" i="64"/>
  <c r="BG1640" i="64"/>
  <c r="BG1663" i="64" s="1"/>
  <c r="BG1222" i="64"/>
  <c r="BG1257" i="64" s="1"/>
  <c r="BG1604" i="64"/>
  <c r="BG1631" i="64" s="1"/>
  <c r="BG1186" i="64"/>
  <c r="BG1213" i="64" s="1"/>
  <c r="BG1150" i="64"/>
  <c r="BG1177" i="64" s="1"/>
  <c r="BG1080" i="64"/>
  <c r="BG1107" i="64" s="1"/>
  <c r="BG1056" i="64"/>
  <c r="BG1071" i="64" s="1"/>
  <c r="BG1115" i="64"/>
  <c r="BG1142" i="64" s="1"/>
  <c r="BG1704" i="64"/>
  <c r="BG1729" i="64" s="1"/>
  <c r="BG960" i="64"/>
  <c r="BG975" i="64" s="1"/>
  <c r="BG984" i="64"/>
  <c r="BG997" i="64" s="1"/>
  <c r="BG1738" i="64"/>
  <c r="BG1763" i="64" s="1"/>
  <c r="BG936" i="64"/>
  <c r="BG951" i="64" s="1"/>
  <c r="BG1419" i="64"/>
  <c r="BG1434" i="64" s="1"/>
  <c r="BG493" i="64"/>
  <c r="BG817" i="64"/>
  <c r="BG833" i="64" s="1"/>
  <c r="BG517" i="64"/>
  <c r="BG444" i="64"/>
  <c r="BG459" i="64" s="1"/>
  <c r="BG912" i="64"/>
  <c r="BG927" i="64" s="1"/>
  <c r="BG416" i="64"/>
  <c r="BG436" i="64" s="1"/>
  <c r="BG384" i="64"/>
  <c r="AY1388" i="64"/>
  <c r="AY2194" i="64"/>
  <c r="AY2211" i="64" s="1"/>
  <c r="AY2168" i="64"/>
  <c r="AY2185" i="64" s="1"/>
  <c r="AY2117" i="64"/>
  <c r="AY2134" i="64" s="1"/>
  <c r="AY1365" i="64"/>
  <c r="AY1379" i="64" s="1"/>
  <c r="AY1333" i="64"/>
  <c r="AY1356" i="64" s="1"/>
  <c r="AY2143" i="64"/>
  <c r="AY2160" i="64" s="1"/>
  <c r="AY1311" i="64"/>
  <c r="AY1324" i="64" s="1"/>
  <c r="AY1266" i="64"/>
  <c r="AY1517" i="64"/>
  <c r="AY1530" i="64" s="1"/>
  <c r="AY2246" i="64"/>
  <c r="AY2260" i="64" s="1"/>
  <c r="AY1672" i="64"/>
  <c r="AY1695" i="64" s="1"/>
  <c r="AY1222" i="64"/>
  <c r="AY1257" i="64" s="1"/>
  <c r="AY1640" i="64"/>
  <c r="AY1663" i="64" s="1"/>
  <c r="AY1186" i="64"/>
  <c r="AY1213" i="64" s="1"/>
  <c r="AY1150" i="64"/>
  <c r="AY1177" i="64" s="1"/>
  <c r="AY1115" i="64"/>
  <c r="AY1142" i="64" s="1"/>
  <c r="AY1604" i="64"/>
  <c r="AY1631" i="64" s="1"/>
  <c r="AY1080" i="64"/>
  <c r="AY1107" i="64" s="1"/>
  <c r="AY1056" i="64"/>
  <c r="AY1071" i="64" s="1"/>
  <c r="AY1704" i="64"/>
  <c r="AY1729" i="64" s="1"/>
  <c r="AY1738" i="64"/>
  <c r="AY1763" i="64" s="1"/>
  <c r="AY960" i="64"/>
  <c r="AY975" i="64" s="1"/>
  <c r="AY1419" i="64"/>
  <c r="AY1434" i="64" s="1"/>
  <c r="AY984" i="64"/>
  <c r="AY997" i="64" s="1"/>
  <c r="AY493" i="64"/>
  <c r="AY817" i="64"/>
  <c r="AY833" i="64" s="1"/>
  <c r="AY936" i="64"/>
  <c r="AY951" i="64" s="1"/>
  <c r="AY793" i="64"/>
  <c r="AY808" i="64" s="1"/>
  <c r="AY444" i="64"/>
  <c r="AY459" i="64" s="1"/>
  <c r="AY912" i="64"/>
  <c r="AY927" i="64" s="1"/>
  <c r="AY517" i="64"/>
  <c r="AY416" i="64"/>
  <c r="AY436" i="64" s="1"/>
  <c r="AY384" i="64"/>
  <c r="AQ1388" i="64"/>
  <c r="AQ2194" i="64"/>
  <c r="AQ2211" i="64" s="1"/>
  <c r="AQ2168" i="64"/>
  <c r="AQ2185" i="64" s="1"/>
  <c r="AQ2117" i="64"/>
  <c r="AQ2134" i="64" s="1"/>
  <c r="AQ2143" i="64"/>
  <c r="AQ2160" i="64" s="1"/>
  <c r="AQ1365" i="64"/>
  <c r="AQ1379" i="64" s="1"/>
  <c r="AQ1333" i="64"/>
  <c r="AQ1356" i="64" s="1"/>
  <c r="AQ1517" i="64"/>
  <c r="AQ1530" i="64" s="1"/>
  <c r="AQ1311" i="64"/>
  <c r="AQ1324" i="64" s="1"/>
  <c r="AQ1222" i="64"/>
  <c r="AQ1257" i="64" s="1"/>
  <c r="AQ1672" i="64"/>
  <c r="AQ1695" i="64" s="1"/>
  <c r="AQ2246" i="64"/>
  <c r="AQ2260" i="64" s="1"/>
  <c r="AQ1266" i="64"/>
  <c r="AQ1640" i="64"/>
  <c r="AQ1663" i="64" s="1"/>
  <c r="AQ1186" i="64"/>
  <c r="AQ1213" i="64" s="1"/>
  <c r="AQ1604" i="64"/>
  <c r="AQ1631" i="64" s="1"/>
  <c r="AQ1150" i="64"/>
  <c r="AQ1177" i="64" s="1"/>
  <c r="AQ1080" i="64"/>
  <c r="AQ1107" i="64" s="1"/>
  <c r="AQ1056" i="64"/>
  <c r="AQ1071" i="64" s="1"/>
  <c r="AQ1704" i="64"/>
  <c r="AQ1729" i="64" s="1"/>
  <c r="AQ1115" i="64"/>
  <c r="AQ1142" i="64" s="1"/>
  <c r="AQ960" i="64"/>
  <c r="AQ975" i="64" s="1"/>
  <c r="AQ1738" i="64"/>
  <c r="AQ1763" i="64" s="1"/>
  <c r="AQ984" i="64"/>
  <c r="AQ997" i="64" s="1"/>
  <c r="AQ1419" i="64"/>
  <c r="AQ1434" i="64" s="1"/>
  <c r="AQ936" i="64"/>
  <c r="AQ951" i="64" s="1"/>
  <c r="AQ493" i="64"/>
  <c r="AQ817" i="64"/>
  <c r="AQ833" i="64" s="1"/>
  <c r="AQ444" i="64"/>
  <c r="AQ459" i="64" s="1"/>
  <c r="AQ912" i="64"/>
  <c r="AQ927" i="64" s="1"/>
  <c r="AQ793" i="64"/>
  <c r="AQ808" i="64" s="1"/>
  <c r="AQ416" i="64"/>
  <c r="AQ436" i="64" s="1"/>
  <c r="AQ384" i="64"/>
  <c r="AI1388" i="64"/>
  <c r="AI2194" i="64"/>
  <c r="AI2211" i="64" s="1"/>
  <c r="AI2168" i="64"/>
  <c r="AI2185" i="64" s="1"/>
  <c r="AI2117" i="64"/>
  <c r="AI2134" i="64" s="1"/>
  <c r="AI1365" i="64"/>
  <c r="AI1379" i="64" s="1"/>
  <c r="AI1333" i="64"/>
  <c r="AI1356" i="64" s="1"/>
  <c r="AI2143" i="64"/>
  <c r="AI2160" i="64" s="1"/>
  <c r="AI1311" i="64"/>
  <c r="AI1324" i="64" s="1"/>
  <c r="AI1266" i="64"/>
  <c r="AI2246" i="64"/>
  <c r="AI2260" i="64" s="1"/>
  <c r="AI1672" i="64"/>
  <c r="AI1695" i="64" s="1"/>
  <c r="AI1517" i="64"/>
  <c r="AI1530" i="64" s="1"/>
  <c r="AI1640" i="64"/>
  <c r="AI1663" i="64" s="1"/>
  <c r="AI1604" i="64"/>
  <c r="AI1631" i="64" s="1"/>
  <c r="AI1186" i="64"/>
  <c r="AI1213" i="64" s="1"/>
  <c r="AI1150" i="64"/>
  <c r="AI1177" i="64" s="1"/>
  <c r="AI1222" i="64"/>
  <c r="AI1257" i="64" s="1"/>
  <c r="AI1080" i="64"/>
  <c r="AI1107" i="64" s="1"/>
  <c r="AI1115" i="64"/>
  <c r="AI1142" i="64" s="1"/>
  <c r="AI1056" i="64"/>
  <c r="AI1071" i="64" s="1"/>
  <c r="AI1704" i="64"/>
  <c r="AI1729" i="64" s="1"/>
  <c r="AI1738" i="64"/>
  <c r="AI1763" i="64" s="1"/>
  <c r="AI960" i="64"/>
  <c r="AI975" i="64" s="1"/>
  <c r="AI984" i="64"/>
  <c r="AI997" i="64" s="1"/>
  <c r="AI1419" i="64"/>
  <c r="AI1434" i="64" s="1"/>
  <c r="AI936" i="64"/>
  <c r="AI951" i="64" s="1"/>
  <c r="AI493" i="64"/>
  <c r="AI817" i="64"/>
  <c r="AI833" i="64" s="1"/>
  <c r="AI793" i="64"/>
  <c r="AI808" i="64" s="1"/>
  <c r="AI517" i="64"/>
  <c r="AI444" i="64"/>
  <c r="AI459" i="64" s="1"/>
  <c r="AI416" i="64"/>
  <c r="AI436" i="64" s="1"/>
  <c r="AI912" i="64"/>
  <c r="AI927" i="64" s="1"/>
  <c r="AI384" i="64"/>
  <c r="AA1388" i="64"/>
  <c r="AA2194" i="64"/>
  <c r="AA2211" i="64" s="1"/>
  <c r="AA2168" i="64"/>
  <c r="AA2185" i="64" s="1"/>
  <c r="AA2143" i="64"/>
  <c r="AA2160" i="64" s="1"/>
  <c r="AA2117" i="64"/>
  <c r="AA2134" i="64" s="1"/>
  <c r="AA1365" i="64"/>
  <c r="AA1379" i="64" s="1"/>
  <c r="AA1333" i="64"/>
  <c r="AA1356" i="64" s="1"/>
  <c r="AA1517" i="64"/>
  <c r="AA1530" i="64" s="1"/>
  <c r="AA1311" i="64"/>
  <c r="AA1324" i="64" s="1"/>
  <c r="AA2246" i="64"/>
  <c r="AA2260" i="64" s="1"/>
  <c r="AA1222" i="64"/>
  <c r="AA1257" i="64" s="1"/>
  <c r="AA1672" i="64"/>
  <c r="AA1695" i="64" s="1"/>
  <c r="AA1266" i="64"/>
  <c r="AA1640" i="64"/>
  <c r="AA1663" i="64" s="1"/>
  <c r="AA1186" i="64"/>
  <c r="AA1213" i="64" s="1"/>
  <c r="AA1150" i="64"/>
  <c r="AA1177" i="64" s="1"/>
  <c r="AA1604" i="64"/>
  <c r="AA1631" i="64" s="1"/>
  <c r="AA1115" i="64"/>
  <c r="AA1142" i="64" s="1"/>
  <c r="AA1080" i="64"/>
  <c r="AA1107" i="64" s="1"/>
  <c r="AA1056" i="64"/>
  <c r="AA1071" i="64" s="1"/>
  <c r="AA1704" i="64"/>
  <c r="AA1729" i="64" s="1"/>
  <c r="AA960" i="64"/>
  <c r="AA975" i="64" s="1"/>
  <c r="AA984" i="64"/>
  <c r="AA997" i="64" s="1"/>
  <c r="AA1738" i="64"/>
  <c r="AA1763" i="64" s="1"/>
  <c r="AA936" i="64"/>
  <c r="AA951" i="64" s="1"/>
  <c r="AA1419" i="64"/>
  <c r="AA1434" i="64" s="1"/>
  <c r="AA493" i="64"/>
  <c r="AA817" i="64"/>
  <c r="AA833" i="64" s="1"/>
  <c r="AA444" i="64"/>
  <c r="AA459" i="64" s="1"/>
  <c r="AA793" i="64"/>
  <c r="AA808" i="64" s="1"/>
  <c r="AA517" i="64"/>
  <c r="AA416" i="64"/>
  <c r="AA436" i="64" s="1"/>
  <c r="AA384" i="64"/>
  <c r="S1388" i="64"/>
  <c r="S2194" i="64"/>
  <c r="S2211" i="64" s="1"/>
  <c r="S2168" i="64"/>
  <c r="S2185" i="64" s="1"/>
  <c r="S2143" i="64"/>
  <c r="S2160" i="64" s="1"/>
  <c r="S2117" i="64"/>
  <c r="S2134" i="64" s="1"/>
  <c r="S1365" i="64"/>
  <c r="S1379" i="64" s="1"/>
  <c r="S1333" i="64"/>
  <c r="S1356" i="64" s="1"/>
  <c r="S1517" i="64"/>
  <c r="S1530" i="64" s="1"/>
  <c r="S1311" i="64"/>
  <c r="S1324" i="64" s="1"/>
  <c r="S1266" i="64"/>
  <c r="S1672" i="64"/>
  <c r="S1695" i="64" s="1"/>
  <c r="S1640" i="64"/>
  <c r="S1663" i="64" s="1"/>
  <c r="S1222" i="64"/>
  <c r="S1257" i="64" s="1"/>
  <c r="S1186" i="64"/>
  <c r="S1213" i="64" s="1"/>
  <c r="S1604" i="64"/>
  <c r="S1631" i="64" s="1"/>
  <c r="S2246" i="64"/>
  <c r="S2260" i="64" s="1"/>
  <c r="S1150" i="64"/>
  <c r="S1177" i="64" s="1"/>
  <c r="S1115" i="64"/>
  <c r="S1142" i="64" s="1"/>
  <c r="S1080" i="64"/>
  <c r="S1107" i="64" s="1"/>
  <c r="S1056" i="64"/>
  <c r="S1071" i="64" s="1"/>
  <c r="S1704" i="64"/>
  <c r="S1729" i="64" s="1"/>
  <c r="S960" i="64"/>
  <c r="S975" i="64" s="1"/>
  <c r="S1738" i="64"/>
  <c r="S1763" i="64" s="1"/>
  <c r="S984" i="64"/>
  <c r="S997" i="64" s="1"/>
  <c r="S1419" i="64"/>
  <c r="S1434" i="64" s="1"/>
  <c r="S493" i="64"/>
  <c r="S817" i="64"/>
  <c r="S833" i="64" s="1"/>
  <c r="S936" i="64"/>
  <c r="S951" i="64" s="1"/>
  <c r="S912" i="64"/>
  <c r="S927" i="64" s="1"/>
  <c r="S517" i="64"/>
  <c r="S444" i="64"/>
  <c r="S459" i="64" s="1"/>
  <c r="S416" i="64"/>
  <c r="S436" i="64" s="1"/>
  <c r="S793" i="64"/>
  <c r="S808" i="64" s="1"/>
  <c r="S384" i="64"/>
  <c r="CE2199" i="64"/>
  <c r="CE2173" i="64"/>
  <c r="CE1393" i="64"/>
  <c r="CE2148" i="64"/>
  <c r="CE2122" i="64"/>
  <c r="CE2139" i="64" s="1"/>
  <c r="CE1370" i="64"/>
  <c r="CE1384" i="64" s="1"/>
  <c r="CE1338" i="64"/>
  <c r="CE1316" i="64"/>
  <c r="CE1329" i="64" s="1"/>
  <c r="CE1522" i="64"/>
  <c r="CE1535" i="64" s="1"/>
  <c r="CE1271" i="64"/>
  <c r="CE1306" i="64" s="1"/>
  <c r="CE1227" i="64"/>
  <c r="CE1262" i="64" s="1"/>
  <c r="CE1191" i="64"/>
  <c r="CE1218" i="64" s="1"/>
  <c r="CE2251" i="64"/>
  <c r="CE2265" i="64" s="1"/>
  <c r="CE1609" i="64"/>
  <c r="CE1636" i="64" s="1"/>
  <c r="CE1645" i="64"/>
  <c r="CE1668" i="64" s="1"/>
  <c r="CE1155" i="64"/>
  <c r="CE1182" i="64" s="1"/>
  <c r="CE1677" i="64"/>
  <c r="CE1700" i="64" s="1"/>
  <c r="CE1085" i="64"/>
  <c r="CE1112" i="64" s="1"/>
  <c r="CE1709" i="64"/>
  <c r="CE1734" i="64" s="1"/>
  <c r="CE1120" i="64"/>
  <c r="CE1147" i="64" s="1"/>
  <c r="CE1061" i="64"/>
  <c r="CE989" i="64"/>
  <c r="CE1002" i="64" s="1"/>
  <c r="CE1743" i="64"/>
  <c r="CE1768" i="64" s="1"/>
  <c r="CE917" i="64"/>
  <c r="CE932" i="64" s="1"/>
  <c r="CE522" i="64"/>
  <c r="CE535" i="64" s="1"/>
  <c r="CE498" i="64"/>
  <c r="CE822" i="64"/>
  <c r="CE838" i="64" s="1"/>
  <c r="CE965" i="64"/>
  <c r="CE449" i="64"/>
  <c r="CE1424" i="64"/>
  <c r="CE1439" i="64" s="1"/>
  <c r="CE798" i="64"/>
  <c r="CE421" i="64"/>
  <c r="CE941" i="64"/>
  <c r="CE956" i="64" s="1"/>
  <c r="CE389" i="64"/>
  <c r="BW2199" i="64"/>
  <c r="BW2173" i="64"/>
  <c r="BW1393" i="64"/>
  <c r="BW2148" i="64"/>
  <c r="BW2122" i="64"/>
  <c r="BW2139" i="64" s="1"/>
  <c r="BW1370" i="64"/>
  <c r="BW1384" i="64" s="1"/>
  <c r="BW1316" i="64"/>
  <c r="BW1329" i="64" s="1"/>
  <c r="BW1338" i="64"/>
  <c r="BW1271" i="64"/>
  <c r="BW1306" i="64" s="1"/>
  <c r="BW1522" i="64"/>
  <c r="BW1535" i="64" s="1"/>
  <c r="BW1227" i="64"/>
  <c r="BW1262" i="64" s="1"/>
  <c r="BW1191" i="64"/>
  <c r="BW1218" i="64" s="1"/>
  <c r="BW1677" i="64"/>
  <c r="BW1700" i="64" s="1"/>
  <c r="BW2251" i="64"/>
  <c r="BW2265" i="64" s="1"/>
  <c r="BW1645" i="64"/>
  <c r="BW1668" i="64" s="1"/>
  <c r="BW1155" i="64"/>
  <c r="BW1182" i="64" s="1"/>
  <c r="BW1085" i="64"/>
  <c r="BW1112" i="64" s="1"/>
  <c r="BW1120" i="64"/>
  <c r="BW1147" i="64" s="1"/>
  <c r="BW1609" i="64"/>
  <c r="BW1636" i="64" s="1"/>
  <c r="BW1709" i="64"/>
  <c r="BW1734" i="64" s="1"/>
  <c r="BW989" i="64"/>
  <c r="BW1002" i="64" s="1"/>
  <c r="BW917" i="64"/>
  <c r="BW932" i="64" s="1"/>
  <c r="BW1061" i="64"/>
  <c r="BW522" i="64"/>
  <c r="BW535" i="64" s="1"/>
  <c r="BW498" i="64"/>
  <c r="BW941" i="64"/>
  <c r="BW956" i="64" s="1"/>
  <c r="BW822" i="64"/>
  <c r="BW838" i="64" s="1"/>
  <c r="BW449" i="64"/>
  <c r="BW965" i="64"/>
  <c r="BW421" i="64"/>
  <c r="BW473" i="64"/>
  <c r="BW389" i="64"/>
  <c r="BO2199" i="64"/>
  <c r="BO2173" i="64"/>
  <c r="BO1393" i="64"/>
  <c r="BO2148" i="64"/>
  <c r="BO2122" i="64"/>
  <c r="BO2139" i="64" s="1"/>
  <c r="BO1370" i="64"/>
  <c r="BO1384" i="64" s="1"/>
  <c r="BO1338" i="64"/>
  <c r="BO1316" i="64"/>
  <c r="BO1329" i="64" s="1"/>
  <c r="BO2251" i="64"/>
  <c r="BO2265" i="64" s="1"/>
  <c r="BO1522" i="64"/>
  <c r="BO1535" i="64" s="1"/>
  <c r="BO1271" i="64"/>
  <c r="BO1306" i="64" s="1"/>
  <c r="BO1227" i="64"/>
  <c r="BO1262" i="64" s="1"/>
  <c r="BO1677" i="64"/>
  <c r="BO1700" i="64" s="1"/>
  <c r="BO1191" i="64"/>
  <c r="BO1218" i="64" s="1"/>
  <c r="BO1155" i="64"/>
  <c r="BO1182" i="64" s="1"/>
  <c r="BO1609" i="64"/>
  <c r="BO1636" i="64" s="1"/>
  <c r="BO1645" i="64"/>
  <c r="BO1668" i="64" s="1"/>
  <c r="BO1085" i="64"/>
  <c r="BO1112" i="64" s="1"/>
  <c r="BO1709" i="64"/>
  <c r="BO1734" i="64" s="1"/>
  <c r="BO989" i="64"/>
  <c r="BO1002" i="64" s="1"/>
  <c r="BO1743" i="64"/>
  <c r="BO1768" i="64" s="1"/>
  <c r="BO1120" i="64"/>
  <c r="BO1147" i="64" s="1"/>
  <c r="BO1061" i="64"/>
  <c r="BO917" i="64"/>
  <c r="BO932" i="64" s="1"/>
  <c r="BO965" i="64"/>
  <c r="BO941" i="64"/>
  <c r="BO956" i="64" s="1"/>
  <c r="BO522" i="64"/>
  <c r="BO535" i="64" s="1"/>
  <c r="BO498" i="64"/>
  <c r="BO822" i="64"/>
  <c r="BO838" i="64" s="1"/>
  <c r="BO449" i="64"/>
  <c r="BO798" i="64"/>
  <c r="BO1424" i="64"/>
  <c r="BO1439" i="64" s="1"/>
  <c r="BO473" i="64"/>
  <c r="BO421" i="64"/>
  <c r="BO389" i="64"/>
  <c r="BG2199" i="64"/>
  <c r="BG2173" i="64"/>
  <c r="BG1393" i="64"/>
  <c r="BG2148" i="64"/>
  <c r="BG2122" i="64"/>
  <c r="BG2139" i="64" s="1"/>
  <c r="BG1370" i="64"/>
  <c r="BG1384" i="64" s="1"/>
  <c r="BG1338" i="64"/>
  <c r="BG1316" i="64"/>
  <c r="BG1329" i="64" s="1"/>
  <c r="BG1522" i="64"/>
  <c r="BG1535" i="64" s="1"/>
  <c r="BG1271" i="64"/>
  <c r="BG1306" i="64" s="1"/>
  <c r="BG1227" i="64"/>
  <c r="BG1262" i="64" s="1"/>
  <c r="BG1191" i="64"/>
  <c r="BG1218" i="64" s="1"/>
  <c r="BG1609" i="64"/>
  <c r="BG1636" i="64" s="1"/>
  <c r="BG1677" i="64"/>
  <c r="BG1700" i="64" s="1"/>
  <c r="BG1645" i="64"/>
  <c r="BG1668" i="64" s="1"/>
  <c r="BG2251" i="64"/>
  <c r="BG2265" i="64" s="1"/>
  <c r="BG1155" i="64"/>
  <c r="BG1182" i="64" s="1"/>
  <c r="BG1085" i="64"/>
  <c r="BG1112" i="64" s="1"/>
  <c r="BG1120" i="64"/>
  <c r="BG1147" i="64" s="1"/>
  <c r="BG1709" i="64"/>
  <c r="BG1734" i="64" s="1"/>
  <c r="BG1743" i="64"/>
  <c r="BG1768" i="64" s="1"/>
  <c r="BG1061" i="64"/>
  <c r="BG917" i="64"/>
  <c r="BG932" i="64" s="1"/>
  <c r="BG989" i="64"/>
  <c r="BG1002" i="64" s="1"/>
  <c r="BG522" i="64"/>
  <c r="BG535" i="64" s="1"/>
  <c r="BG965" i="64"/>
  <c r="BG498" i="64"/>
  <c r="BG822" i="64"/>
  <c r="BG838" i="64" s="1"/>
  <c r="BG941" i="64"/>
  <c r="BG956" i="64" s="1"/>
  <c r="BG473" i="64"/>
  <c r="BG449" i="64"/>
  <c r="BG421" i="64"/>
  <c r="BG798" i="64"/>
  <c r="BG389" i="64"/>
  <c r="AY2199" i="64"/>
  <c r="AY2173" i="64"/>
  <c r="AY1393" i="64"/>
  <c r="AY2148" i="64"/>
  <c r="AY2122" i="64"/>
  <c r="AY2139" i="64" s="1"/>
  <c r="AY1370" i="64"/>
  <c r="AY1384" i="64" s="1"/>
  <c r="AY1338" i="64"/>
  <c r="AY1316" i="64"/>
  <c r="AY1329" i="64" s="1"/>
  <c r="AY2251" i="64"/>
  <c r="AY2265" i="64" s="1"/>
  <c r="AY1271" i="64"/>
  <c r="AY1306" i="64" s="1"/>
  <c r="AY1522" i="64"/>
  <c r="AY1535" i="64" s="1"/>
  <c r="AY1227" i="64"/>
  <c r="AY1262" i="64" s="1"/>
  <c r="AY1191" i="64"/>
  <c r="AY1218" i="64" s="1"/>
  <c r="AY1677" i="64"/>
  <c r="AY1700" i="64" s="1"/>
  <c r="AY1155" i="64"/>
  <c r="AY1182" i="64" s="1"/>
  <c r="AY1120" i="64"/>
  <c r="AY1147" i="64" s="1"/>
  <c r="AY1085" i="64"/>
  <c r="AY1112" i="64" s="1"/>
  <c r="AY1709" i="64"/>
  <c r="AY1734" i="64" s="1"/>
  <c r="AY1061" i="64"/>
  <c r="AY989" i="64"/>
  <c r="AY1002" i="64" s="1"/>
  <c r="AY1743" i="64"/>
  <c r="AY1768" i="64" s="1"/>
  <c r="AY917" i="64"/>
  <c r="AY932" i="64" s="1"/>
  <c r="AY522" i="64"/>
  <c r="AY535" i="64" s="1"/>
  <c r="AY1645" i="64"/>
  <c r="AY1668" i="64" s="1"/>
  <c r="AY941" i="64"/>
  <c r="AY956" i="64" s="1"/>
  <c r="AY498" i="64"/>
  <c r="AY822" i="64"/>
  <c r="AY838" i="64" s="1"/>
  <c r="AY965" i="64"/>
  <c r="AY1609" i="64"/>
  <c r="AY1636" i="64" s="1"/>
  <c r="AY798" i="64"/>
  <c r="AY449" i="64"/>
  <c r="AY1424" i="64"/>
  <c r="AY1439" i="64" s="1"/>
  <c r="AY421" i="64"/>
  <c r="AY389" i="64"/>
  <c r="AQ2199" i="64"/>
  <c r="AQ1393" i="64"/>
  <c r="AQ2173" i="64"/>
  <c r="AQ2148" i="64"/>
  <c r="AQ2122" i="64"/>
  <c r="AQ2139" i="64" s="1"/>
  <c r="AQ1370" i="64"/>
  <c r="AQ1384" i="64" s="1"/>
  <c r="AQ1338" i="64"/>
  <c r="AQ1316" i="64"/>
  <c r="AQ1329" i="64" s="1"/>
  <c r="AQ2251" i="64"/>
  <c r="AQ2265" i="64" s="1"/>
  <c r="AQ1522" i="64"/>
  <c r="AQ1535" i="64" s="1"/>
  <c r="AQ1271" i="64"/>
  <c r="AQ1306" i="64" s="1"/>
  <c r="AQ1227" i="64"/>
  <c r="AQ1262" i="64" s="1"/>
  <c r="AQ1191" i="64"/>
  <c r="AQ1218" i="64" s="1"/>
  <c r="AQ1609" i="64"/>
  <c r="AQ1636" i="64" s="1"/>
  <c r="AQ1155" i="64"/>
  <c r="AQ1182" i="64" s="1"/>
  <c r="AQ1645" i="64"/>
  <c r="AQ1668" i="64" s="1"/>
  <c r="AQ1677" i="64"/>
  <c r="AQ1700" i="64" s="1"/>
  <c r="AQ1085" i="64"/>
  <c r="AQ1112" i="64" s="1"/>
  <c r="AQ1709" i="64"/>
  <c r="AQ1734" i="64" s="1"/>
  <c r="AQ1120" i="64"/>
  <c r="AQ1147" i="64" s="1"/>
  <c r="AQ989" i="64"/>
  <c r="AQ1002" i="64" s="1"/>
  <c r="AQ917" i="64"/>
  <c r="AQ932" i="64" s="1"/>
  <c r="AQ1743" i="64"/>
  <c r="AQ1768" i="64" s="1"/>
  <c r="AQ941" i="64"/>
  <c r="AQ956" i="64" s="1"/>
  <c r="AQ522" i="64"/>
  <c r="AQ535" i="64" s="1"/>
  <c r="AQ498" i="64"/>
  <c r="AQ1061" i="64"/>
  <c r="AQ822" i="64"/>
  <c r="AQ838" i="64" s="1"/>
  <c r="AQ449" i="64"/>
  <c r="AQ798" i="64"/>
  <c r="AQ421" i="64"/>
  <c r="AQ965" i="64"/>
  <c r="AQ389" i="64"/>
  <c r="AQ473" i="64"/>
  <c r="AI2199" i="64"/>
  <c r="AI2173" i="64"/>
  <c r="AI2148" i="64"/>
  <c r="AI1393" i="64"/>
  <c r="AI2122" i="64"/>
  <c r="AI2139" i="64" s="1"/>
  <c r="AI1370" i="64"/>
  <c r="AI1384" i="64" s="1"/>
  <c r="AI1316" i="64"/>
  <c r="AI1329" i="64" s="1"/>
  <c r="AI1338" i="64"/>
  <c r="AI1271" i="64"/>
  <c r="AI1306" i="64" s="1"/>
  <c r="AI2251" i="64"/>
  <c r="AI2265" i="64" s="1"/>
  <c r="AI1522" i="64"/>
  <c r="AI1535" i="64" s="1"/>
  <c r="AI1227" i="64"/>
  <c r="AI1262" i="64" s="1"/>
  <c r="AI1191" i="64"/>
  <c r="AI1218" i="64" s="1"/>
  <c r="AI1609" i="64"/>
  <c r="AI1636" i="64" s="1"/>
  <c r="AI1677" i="64"/>
  <c r="AI1700" i="64" s="1"/>
  <c r="AI1645" i="64"/>
  <c r="AI1668" i="64" s="1"/>
  <c r="AI1155" i="64"/>
  <c r="AI1182" i="64" s="1"/>
  <c r="AI1085" i="64"/>
  <c r="AI1112" i="64" s="1"/>
  <c r="AI1120" i="64"/>
  <c r="AI1147" i="64" s="1"/>
  <c r="AI1709" i="64"/>
  <c r="AI1734" i="64" s="1"/>
  <c r="AI989" i="64"/>
  <c r="AI1002" i="64" s="1"/>
  <c r="AI1743" i="64"/>
  <c r="AI1768" i="64" s="1"/>
  <c r="AI1061" i="64"/>
  <c r="AI917" i="64"/>
  <c r="AI932" i="64" s="1"/>
  <c r="AI965" i="64"/>
  <c r="AI522" i="64"/>
  <c r="AI535" i="64" s="1"/>
  <c r="AI498" i="64"/>
  <c r="AI822" i="64"/>
  <c r="AI838" i="64" s="1"/>
  <c r="AI941" i="64"/>
  <c r="AI956" i="64" s="1"/>
  <c r="AI449" i="64"/>
  <c r="AI1424" i="64"/>
  <c r="AI1439" i="64" s="1"/>
  <c r="AI421" i="64"/>
  <c r="AI389" i="64"/>
  <c r="AI798" i="64"/>
  <c r="AI473" i="64"/>
  <c r="AA2199" i="64"/>
  <c r="AA2173" i="64"/>
  <c r="AA2148" i="64"/>
  <c r="AA2122" i="64"/>
  <c r="AA2139" i="64" s="1"/>
  <c r="AA1370" i="64"/>
  <c r="AA1384" i="64" s="1"/>
  <c r="AA1393" i="64"/>
  <c r="AA1338" i="64"/>
  <c r="AA1316" i="64"/>
  <c r="AA1329" i="64" s="1"/>
  <c r="AA2251" i="64"/>
  <c r="AA2265" i="64" s="1"/>
  <c r="AA1522" i="64"/>
  <c r="AA1535" i="64" s="1"/>
  <c r="AA1271" i="64"/>
  <c r="AA1306" i="64" s="1"/>
  <c r="AA1191" i="64"/>
  <c r="AA1218" i="64" s="1"/>
  <c r="AA1677" i="64"/>
  <c r="AA1700" i="64" s="1"/>
  <c r="AA1227" i="64"/>
  <c r="AA1262" i="64" s="1"/>
  <c r="AA1155" i="64"/>
  <c r="AA1182" i="64" s="1"/>
  <c r="AA1609" i="64"/>
  <c r="AA1636" i="64" s="1"/>
  <c r="AA1120" i="64"/>
  <c r="AA1147" i="64" s="1"/>
  <c r="AA1085" i="64"/>
  <c r="AA1112" i="64" s="1"/>
  <c r="AA1645" i="64"/>
  <c r="AA1668" i="64" s="1"/>
  <c r="AA1709" i="64"/>
  <c r="AA1734" i="64" s="1"/>
  <c r="AA1743" i="64"/>
  <c r="AA1768" i="64" s="1"/>
  <c r="AA1061" i="64"/>
  <c r="AA917" i="64"/>
  <c r="AA932" i="64" s="1"/>
  <c r="AA522" i="64"/>
  <c r="AA535" i="64" s="1"/>
  <c r="AA941" i="64"/>
  <c r="AA956" i="64" s="1"/>
  <c r="AA965" i="64"/>
  <c r="AA498" i="64"/>
  <c r="AA822" i="64"/>
  <c r="AA838" i="64" s="1"/>
  <c r="AA989" i="64"/>
  <c r="AA1002" i="64" s="1"/>
  <c r="AA798" i="64"/>
  <c r="AA449" i="64"/>
  <c r="AA421" i="64"/>
  <c r="AA389" i="64"/>
  <c r="AA473" i="64"/>
  <c r="S2199" i="64"/>
  <c r="S1393" i="64"/>
  <c r="S2148" i="64"/>
  <c r="S2173" i="64"/>
  <c r="S2122" i="64"/>
  <c r="S2139" i="64" s="1"/>
  <c r="S1370" i="64"/>
  <c r="S1384" i="64" s="1"/>
  <c r="S1338" i="64"/>
  <c r="S1316" i="64"/>
  <c r="S1329" i="64" s="1"/>
  <c r="S1522" i="64"/>
  <c r="S1535" i="64" s="1"/>
  <c r="S2251" i="64"/>
  <c r="S2265" i="64" s="1"/>
  <c r="S1271" i="64"/>
  <c r="S1306" i="64" s="1"/>
  <c r="S1227" i="64"/>
  <c r="S1262" i="64" s="1"/>
  <c r="S1191" i="64"/>
  <c r="S1218" i="64" s="1"/>
  <c r="S1609" i="64"/>
  <c r="S1636" i="64" s="1"/>
  <c r="S1645" i="64"/>
  <c r="S1668" i="64" s="1"/>
  <c r="S1155" i="64"/>
  <c r="S1182" i="64" s="1"/>
  <c r="S1085" i="64"/>
  <c r="S1112" i="64" s="1"/>
  <c r="S1677" i="64"/>
  <c r="S1700" i="64" s="1"/>
  <c r="S1709" i="64"/>
  <c r="S1734" i="64" s="1"/>
  <c r="S1120" i="64"/>
  <c r="S1147" i="64" s="1"/>
  <c r="S1061" i="64"/>
  <c r="S989" i="64"/>
  <c r="S1002" i="64" s="1"/>
  <c r="S1743" i="64"/>
  <c r="S1768" i="64" s="1"/>
  <c r="S917" i="64"/>
  <c r="S932" i="64" s="1"/>
  <c r="S522" i="64"/>
  <c r="S535" i="64" s="1"/>
  <c r="S498" i="64"/>
  <c r="S822" i="64"/>
  <c r="S838" i="64" s="1"/>
  <c r="S965" i="64"/>
  <c r="S449" i="64"/>
  <c r="S941" i="64"/>
  <c r="S956" i="64" s="1"/>
  <c r="S1424" i="64"/>
  <c r="S1439" i="64" s="1"/>
  <c r="S798" i="64"/>
  <c r="S421" i="64"/>
  <c r="S389" i="64"/>
  <c r="S473" i="64"/>
  <c r="CF2198" i="64"/>
  <c r="CF1392" i="64"/>
  <c r="CF2172" i="64"/>
  <c r="CF2147" i="64"/>
  <c r="CF2121" i="64"/>
  <c r="CF1337" i="64"/>
  <c r="CF1315" i="64"/>
  <c r="CF1369" i="64"/>
  <c r="CF1521" i="64"/>
  <c r="CF1270" i="64"/>
  <c r="CF2250" i="64"/>
  <c r="CF1676" i="64"/>
  <c r="CF1226" i="64"/>
  <c r="CF1644" i="64"/>
  <c r="CF1154" i="64"/>
  <c r="CF1119" i="64"/>
  <c r="CF1084" i="64"/>
  <c r="CF1708" i="64"/>
  <c r="CF988" i="64"/>
  <c r="CF1608" i="64"/>
  <c r="CF1190" i="64"/>
  <c r="CF1742" i="64"/>
  <c r="CF1060" i="64"/>
  <c r="CF521" i="64"/>
  <c r="CF534" i="64" s="1"/>
  <c r="CF940" i="64"/>
  <c r="CF955" i="64" s="1"/>
  <c r="CF821" i="64"/>
  <c r="CF964" i="64"/>
  <c r="CF979" i="64" s="1"/>
  <c r="CF797" i="64"/>
  <c r="CF448" i="64"/>
  <c r="CF497" i="64"/>
  <c r="CF420" i="64"/>
  <c r="CF472" i="64"/>
  <c r="CF1423" i="64"/>
  <c r="CF1447" i="64"/>
  <c r="BX2198" i="64"/>
  <c r="BX1392" i="64"/>
  <c r="BX2172" i="64"/>
  <c r="BX2147" i="64"/>
  <c r="BX1337" i="64"/>
  <c r="BX1369" i="64"/>
  <c r="BX1315" i="64"/>
  <c r="BX2121" i="64"/>
  <c r="BX1521" i="64"/>
  <c r="BX1270" i="64"/>
  <c r="BX2250" i="64"/>
  <c r="BX1676" i="64"/>
  <c r="BX1226" i="64"/>
  <c r="BX1644" i="64"/>
  <c r="BX1154" i="64"/>
  <c r="BX1608" i="64"/>
  <c r="BX1190" i="64"/>
  <c r="BX1119" i="64"/>
  <c r="BX1084" i="64"/>
  <c r="BX1708" i="64"/>
  <c r="BX988" i="64"/>
  <c r="BX1742" i="64"/>
  <c r="BX1060" i="64"/>
  <c r="BX964" i="64"/>
  <c r="BX979" i="64" s="1"/>
  <c r="BX940" i="64"/>
  <c r="BX955" i="64" s="1"/>
  <c r="BX521" i="64"/>
  <c r="BX534" i="64" s="1"/>
  <c r="BX821" i="64"/>
  <c r="BX797" i="64"/>
  <c r="BX448" i="64"/>
  <c r="BX1423" i="64"/>
  <c r="BX420" i="64"/>
  <c r="BX472" i="64"/>
  <c r="BX497" i="64"/>
  <c r="BX1447" i="64"/>
  <c r="BP2198" i="64"/>
  <c r="BP1392" i="64"/>
  <c r="BP2172" i="64"/>
  <c r="BP2147" i="64"/>
  <c r="BP2121" i="64"/>
  <c r="BP1337" i="64"/>
  <c r="BP1369" i="64"/>
  <c r="BP1315" i="64"/>
  <c r="BP1521" i="64"/>
  <c r="BP1270" i="64"/>
  <c r="BP1226" i="64"/>
  <c r="BP2250" i="64"/>
  <c r="BP1644" i="64"/>
  <c r="BP1608" i="64"/>
  <c r="BP1190" i="64"/>
  <c r="BP1154" i="64"/>
  <c r="BP1119" i="64"/>
  <c r="BP1084" i="64"/>
  <c r="BP1708" i="64"/>
  <c r="BP1676" i="64"/>
  <c r="BP988" i="64"/>
  <c r="BP1742" i="64"/>
  <c r="BP1060" i="64"/>
  <c r="BP521" i="64"/>
  <c r="BP534" i="64" s="1"/>
  <c r="BP964" i="64"/>
  <c r="BP979" i="64" s="1"/>
  <c r="BP821" i="64"/>
  <c r="BP940" i="64"/>
  <c r="BP955" i="64" s="1"/>
  <c r="BP797" i="64"/>
  <c r="BP448" i="64"/>
  <c r="BP497" i="64"/>
  <c r="BP420" i="64"/>
  <c r="BP472" i="64"/>
  <c r="BP1423" i="64"/>
  <c r="BP1447" i="64"/>
  <c r="BH2198" i="64"/>
  <c r="BH1392" i="64"/>
  <c r="BH2172" i="64"/>
  <c r="BH2147" i="64"/>
  <c r="BH1337" i="64"/>
  <c r="BH2121" i="64"/>
  <c r="BH1315" i="64"/>
  <c r="BH1369" i="64"/>
  <c r="BH1521" i="64"/>
  <c r="BH1270" i="64"/>
  <c r="BH2250" i="64"/>
  <c r="BH1226" i="64"/>
  <c r="BH1644" i="64"/>
  <c r="BH1676" i="64"/>
  <c r="BH1154" i="64"/>
  <c r="BH1608" i="64"/>
  <c r="BH1190" i="64"/>
  <c r="BH1119" i="64"/>
  <c r="BH1084" i="64"/>
  <c r="BH1708" i="64"/>
  <c r="BH988" i="64"/>
  <c r="BH1742" i="64"/>
  <c r="BH1060" i="64"/>
  <c r="BH521" i="64"/>
  <c r="BH534" i="64" s="1"/>
  <c r="BH940" i="64"/>
  <c r="BH955" i="64" s="1"/>
  <c r="BH821" i="64"/>
  <c r="BH964" i="64"/>
  <c r="BH979" i="64" s="1"/>
  <c r="BH797" i="64"/>
  <c r="BH448" i="64"/>
  <c r="BH1423" i="64"/>
  <c r="BH420" i="64"/>
  <c r="BH472" i="64"/>
  <c r="BH497" i="64"/>
  <c r="BH1447" i="64"/>
  <c r="AZ2198" i="64"/>
  <c r="AZ1392" i="64"/>
  <c r="AZ2172" i="64"/>
  <c r="AZ2147" i="64"/>
  <c r="AZ1369" i="64"/>
  <c r="AZ1337" i="64"/>
  <c r="AZ1315" i="64"/>
  <c r="AZ2121" i="64"/>
  <c r="AZ1521" i="64"/>
  <c r="AZ1270" i="64"/>
  <c r="AZ2250" i="64"/>
  <c r="AZ1676" i="64"/>
  <c r="AZ1644" i="64"/>
  <c r="AZ1608" i="64"/>
  <c r="AZ1190" i="64"/>
  <c r="AZ1154" i="64"/>
  <c r="AZ1119" i="64"/>
  <c r="AZ1226" i="64"/>
  <c r="AZ1084" i="64"/>
  <c r="AZ1708" i="64"/>
  <c r="AZ988" i="64"/>
  <c r="AZ1742" i="64"/>
  <c r="AZ1060" i="64"/>
  <c r="AZ521" i="64"/>
  <c r="AZ534" i="64" s="1"/>
  <c r="AZ821" i="64"/>
  <c r="AZ964" i="64"/>
  <c r="AZ979" i="64" s="1"/>
  <c r="AZ797" i="64"/>
  <c r="AZ448" i="64"/>
  <c r="AZ497" i="64"/>
  <c r="AZ420" i="64"/>
  <c r="AZ940" i="64"/>
  <c r="AZ955" i="64" s="1"/>
  <c r="AZ472" i="64"/>
  <c r="AZ1423" i="64"/>
  <c r="AZ1447" i="64"/>
  <c r="AR2198" i="64"/>
  <c r="AR1392" i="64"/>
  <c r="AR2172" i="64"/>
  <c r="AR1369" i="64"/>
  <c r="AR1337" i="64"/>
  <c r="AR2121" i="64"/>
  <c r="AR2147" i="64"/>
  <c r="AR1315" i="64"/>
  <c r="AR1521" i="64"/>
  <c r="AR1270" i="64"/>
  <c r="AR2250" i="64"/>
  <c r="AR1226" i="64"/>
  <c r="AR1644" i="64"/>
  <c r="AR1676" i="64"/>
  <c r="AR1154" i="64"/>
  <c r="AR1119" i="64"/>
  <c r="AR1084" i="64"/>
  <c r="AR1708" i="64"/>
  <c r="AR1608" i="64"/>
  <c r="AR988" i="64"/>
  <c r="AR1190" i="64"/>
  <c r="AR1742" i="64"/>
  <c r="AR1060" i="64"/>
  <c r="AR964" i="64"/>
  <c r="AR979" i="64" s="1"/>
  <c r="AR521" i="64"/>
  <c r="AR534" i="64" s="1"/>
  <c r="AR821" i="64"/>
  <c r="AR940" i="64"/>
  <c r="AR955" i="64" s="1"/>
  <c r="AR797" i="64"/>
  <c r="AR448" i="64"/>
  <c r="AR1423" i="64"/>
  <c r="AR420" i="64"/>
  <c r="AR472" i="64"/>
  <c r="AR497" i="64"/>
  <c r="AR1447" i="64"/>
  <c r="AJ1392" i="64"/>
  <c r="AJ2172" i="64"/>
  <c r="AJ2147" i="64"/>
  <c r="AJ1337" i="64"/>
  <c r="AJ2121" i="64"/>
  <c r="AJ1369" i="64"/>
  <c r="AJ1315" i="64"/>
  <c r="AJ2198" i="64"/>
  <c r="AJ1521" i="64"/>
  <c r="AJ1270" i="64"/>
  <c r="AJ1226" i="64"/>
  <c r="AJ2250" i="64"/>
  <c r="AJ1644" i="64"/>
  <c r="AJ1154" i="64"/>
  <c r="AJ1676" i="64"/>
  <c r="AJ1608" i="64"/>
  <c r="AJ1190" i="64"/>
  <c r="AJ1119" i="64"/>
  <c r="AJ1084" i="64"/>
  <c r="AJ1708" i="64"/>
  <c r="AJ988" i="64"/>
  <c r="AJ1742" i="64"/>
  <c r="AJ1060" i="64"/>
  <c r="AJ521" i="64"/>
  <c r="AJ534" i="64" s="1"/>
  <c r="AJ940" i="64"/>
  <c r="AJ955" i="64" s="1"/>
  <c r="AJ964" i="64"/>
  <c r="AJ979" i="64" s="1"/>
  <c r="AJ821" i="64"/>
  <c r="AJ797" i="64"/>
  <c r="AJ448" i="64"/>
  <c r="AJ497" i="64"/>
  <c r="AJ420" i="64"/>
  <c r="AJ472" i="64"/>
  <c r="AJ1423" i="64"/>
  <c r="AJ1447" i="64"/>
  <c r="AB1392" i="64"/>
  <c r="AB2172" i="64"/>
  <c r="AB2198" i="64"/>
  <c r="AB2147" i="64"/>
  <c r="AB1369" i="64"/>
  <c r="AB2121" i="64"/>
  <c r="AB1337" i="64"/>
  <c r="AB1315" i="64"/>
  <c r="AB1521" i="64"/>
  <c r="AB1270" i="64"/>
  <c r="AB1226" i="64"/>
  <c r="AB2250" i="64"/>
  <c r="AB1644" i="64"/>
  <c r="AB1608" i="64"/>
  <c r="AB1190" i="64"/>
  <c r="AB1154" i="64"/>
  <c r="AB1119" i="64"/>
  <c r="AB1084" i="64"/>
  <c r="AB1676" i="64"/>
  <c r="AB1708" i="64"/>
  <c r="AB988" i="64"/>
  <c r="AB1742" i="64"/>
  <c r="AB1060" i="64"/>
  <c r="AB521" i="64"/>
  <c r="AB534" i="64" s="1"/>
  <c r="AB821" i="64"/>
  <c r="AB964" i="64"/>
  <c r="AB979" i="64" s="1"/>
  <c r="AB940" i="64"/>
  <c r="AB955" i="64" s="1"/>
  <c r="AB797" i="64"/>
  <c r="AB448" i="64"/>
  <c r="AB1423" i="64"/>
  <c r="AB420" i="64"/>
  <c r="AB472" i="64"/>
  <c r="AB497" i="64"/>
  <c r="AB1447" i="64"/>
  <c r="T1392" i="64"/>
  <c r="T2172" i="64"/>
  <c r="T2198" i="64"/>
  <c r="T2147" i="64"/>
  <c r="T2121" i="64"/>
  <c r="T1337" i="64"/>
  <c r="T1315" i="64"/>
  <c r="T1369" i="64"/>
  <c r="T1521" i="64"/>
  <c r="T1270" i="64"/>
  <c r="T2250" i="64"/>
  <c r="T1644" i="64"/>
  <c r="T1226" i="64"/>
  <c r="T1154" i="64"/>
  <c r="T1676" i="64"/>
  <c r="T1119" i="64"/>
  <c r="T1084" i="64"/>
  <c r="T1190" i="64"/>
  <c r="T1708" i="64"/>
  <c r="T988" i="64"/>
  <c r="T1742" i="64"/>
  <c r="T1608" i="64"/>
  <c r="T1060" i="64"/>
  <c r="T964" i="64"/>
  <c r="T979" i="64" s="1"/>
  <c r="T521" i="64"/>
  <c r="T534" i="64" s="1"/>
  <c r="T940" i="64"/>
  <c r="T955" i="64" s="1"/>
  <c r="T821" i="64"/>
  <c r="T797" i="64"/>
  <c r="T448" i="64"/>
  <c r="T497" i="64"/>
  <c r="T420" i="64"/>
  <c r="T472" i="64"/>
  <c r="T1423" i="64"/>
  <c r="T1447" i="64"/>
  <c r="CG1389" i="64"/>
  <c r="CG1411" i="64" s="1"/>
  <c r="CG2195" i="64"/>
  <c r="CG2212" i="64" s="1"/>
  <c r="CG2169" i="64"/>
  <c r="CG2186" i="64" s="1"/>
  <c r="CG2144" i="64"/>
  <c r="CG2161" i="64" s="1"/>
  <c r="CG1334" i="64"/>
  <c r="CG1357" i="64" s="1"/>
  <c r="CG1366" i="64"/>
  <c r="CG1380" i="64" s="1"/>
  <c r="CG2118" i="64"/>
  <c r="CG2135" i="64" s="1"/>
  <c r="CG1312" i="64"/>
  <c r="CG1325" i="64" s="1"/>
  <c r="CG1518" i="64"/>
  <c r="CG1531" i="64" s="1"/>
  <c r="CG1267" i="64"/>
  <c r="CG1302" i="64" s="1"/>
  <c r="CG2247" i="64"/>
  <c r="CG2261" i="64" s="1"/>
  <c r="CG1223" i="64"/>
  <c r="CG1258" i="64" s="1"/>
  <c r="CG1641" i="64"/>
  <c r="CG1664" i="64" s="1"/>
  <c r="CG1673" i="64"/>
  <c r="CG1696" i="64" s="1"/>
  <c r="CG1151" i="64"/>
  <c r="CG1178" i="64" s="1"/>
  <c r="CG1605" i="64"/>
  <c r="CG1632" i="64" s="1"/>
  <c r="CG1116" i="64"/>
  <c r="CG1143" i="64" s="1"/>
  <c r="CG1081" i="64"/>
  <c r="CG1108" i="64" s="1"/>
  <c r="CG1705" i="64"/>
  <c r="CG1730" i="64" s="1"/>
  <c r="CG1187" i="64"/>
  <c r="CG1214" i="64" s="1"/>
  <c r="CG985" i="64"/>
  <c r="CG998" i="64" s="1"/>
  <c r="CG1739" i="64"/>
  <c r="CG1764" i="64" s="1"/>
  <c r="CG1057" i="64"/>
  <c r="CG518" i="64"/>
  <c r="CG531" i="64" s="1"/>
  <c r="CG937" i="64"/>
  <c r="CG952" i="64" s="1"/>
  <c r="CG818" i="64"/>
  <c r="CG834" i="64" s="1"/>
  <c r="CG961" i="64"/>
  <c r="CG976" i="64" s="1"/>
  <c r="CG913" i="64"/>
  <c r="CG928" i="64" s="1"/>
  <c r="CG794" i="64"/>
  <c r="CG809" i="64" s="1"/>
  <c r="CG445" i="64"/>
  <c r="CG1420" i="64"/>
  <c r="CG1435" i="64" s="1"/>
  <c r="CG417" i="64"/>
  <c r="CG469" i="64"/>
  <c r="CG1444" i="64"/>
  <c r="CG1459" i="64" s="1"/>
  <c r="BY1389" i="64"/>
  <c r="BY1411" i="64" s="1"/>
  <c r="BY2169" i="64"/>
  <c r="BY2186" i="64" s="1"/>
  <c r="BY2195" i="64"/>
  <c r="BY2212" i="64" s="1"/>
  <c r="BY2144" i="64"/>
  <c r="BY2161" i="64" s="1"/>
  <c r="BY2118" i="64"/>
  <c r="BY2135" i="64" s="1"/>
  <c r="BY1334" i="64"/>
  <c r="BY1357" i="64" s="1"/>
  <c r="BY1366" i="64"/>
  <c r="BY1380" i="64" s="1"/>
  <c r="BY1312" i="64"/>
  <c r="BY1325" i="64" s="1"/>
  <c r="BY1518" i="64"/>
  <c r="BY1531" i="64" s="1"/>
  <c r="BY1267" i="64"/>
  <c r="BY1302" i="64" s="1"/>
  <c r="BY2247" i="64"/>
  <c r="BY2261" i="64" s="1"/>
  <c r="BY1641" i="64"/>
  <c r="BY1664" i="64" s="1"/>
  <c r="BY1223" i="64"/>
  <c r="BY1258" i="64" s="1"/>
  <c r="BY1605" i="64"/>
  <c r="BY1632" i="64" s="1"/>
  <c r="BY1151" i="64"/>
  <c r="BY1178" i="64" s="1"/>
  <c r="BY1673" i="64"/>
  <c r="BY1696" i="64" s="1"/>
  <c r="BY1116" i="64"/>
  <c r="BY1143" i="64" s="1"/>
  <c r="BY1081" i="64"/>
  <c r="BY1108" i="64" s="1"/>
  <c r="BY1705" i="64"/>
  <c r="BY1730" i="64" s="1"/>
  <c r="BY985" i="64"/>
  <c r="BY998" i="64" s="1"/>
  <c r="BY1187" i="64"/>
  <c r="BY1214" i="64" s="1"/>
  <c r="BY1739" i="64"/>
  <c r="BY1764" i="64" s="1"/>
  <c r="BY1057" i="64"/>
  <c r="BY518" i="64"/>
  <c r="BY531" i="64" s="1"/>
  <c r="BY818" i="64"/>
  <c r="BY834" i="64" s="1"/>
  <c r="BY913" i="64"/>
  <c r="BY928" i="64" s="1"/>
  <c r="BY937" i="64"/>
  <c r="BY952" i="64" s="1"/>
  <c r="BY794" i="64"/>
  <c r="BY809" i="64" s="1"/>
  <c r="BY445" i="64"/>
  <c r="BY961" i="64"/>
  <c r="BY976" i="64" s="1"/>
  <c r="BY494" i="64"/>
  <c r="BY417" i="64"/>
  <c r="BY469" i="64"/>
  <c r="BY1444" i="64"/>
  <c r="BY1459" i="64" s="1"/>
  <c r="BQ1389" i="64"/>
  <c r="BQ1411" i="64" s="1"/>
  <c r="BQ2169" i="64"/>
  <c r="BQ2186" i="64" s="1"/>
  <c r="BQ2195" i="64"/>
  <c r="BQ2212" i="64" s="1"/>
  <c r="BQ2144" i="64"/>
  <c r="BQ2161" i="64" s="1"/>
  <c r="BQ2118" i="64"/>
  <c r="BQ2135" i="64" s="1"/>
  <c r="BQ1334" i="64"/>
  <c r="BQ1357" i="64" s="1"/>
  <c r="BQ1312" i="64"/>
  <c r="BQ1325" i="64" s="1"/>
  <c r="BQ1366" i="64"/>
  <c r="BQ1380" i="64" s="1"/>
  <c r="BQ1518" i="64"/>
  <c r="BQ1531" i="64" s="1"/>
  <c r="BQ1267" i="64"/>
  <c r="BQ1302" i="64" s="1"/>
  <c r="BQ2247" i="64"/>
  <c r="BQ2261" i="64" s="1"/>
  <c r="BQ1223" i="64"/>
  <c r="BQ1258" i="64" s="1"/>
  <c r="BQ1641" i="64"/>
  <c r="BQ1664" i="64" s="1"/>
  <c r="BQ1673" i="64"/>
  <c r="BQ1696" i="64" s="1"/>
  <c r="BQ1151" i="64"/>
  <c r="BQ1178" i="64" s="1"/>
  <c r="BQ1605" i="64"/>
  <c r="BQ1632" i="64" s="1"/>
  <c r="BQ1116" i="64"/>
  <c r="BQ1143" i="64" s="1"/>
  <c r="BQ1187" i="64"/>
  <c r="BQ1214" i="64" s="1"/>
  <c r="BQ1081" i="64"/>
  <c r="BQ1108" i="64" s="1"/>
  <c r="BQ1705" i="64"/>
  <c r="BQ1730" i="64" s="1"/>
  <c r="BQ985" i="64"/>
  <c r="BQ998" i="64" s="1"/>
  <c r="BQ1739" i="64"/>
  <c r="BQ1764" i="64" s="1"/>
  <c r="BQ1057" i="64"/>
  <c r="BQ518" i="64"/>
  <c r="BQ531" i="64" s="1"/>
  <c r="BQ961" i="64"/>
  <c r="BQ976" i="64" s="1"/>
  <c r="BQ937" i="64"/>
  <c r="BQ952" i="64" s="1"/>
  <c r="BQ818" i="64"/>
  <c r="BQ834" i="64" s="1"/>
  <c r="BQ913" i="64"/>
  <c r="BQ928" i="64" s="1"/>
  <c r="BQ794" i="64"/>
  <c r="BQ809" i="64" s="1"/>
  <c r="BQ445" i="64"/>
  <c r="BQ1420" i="64"/>
  <c r="BQ1435" i="64" s="1"/>
  <c r="BQ417" i="64"/>
  <c r="BQ469" i="64"/>
  <c r="BQ1444" i="64"/>
  <c r="BQ1459" i="64" s="1"/>
  <c r="BI1389" i="64"/>
  <c r="BI1411" i="64" s="1"/>
  <c r="BI2169" i="64"/>
  <c r="BI2186" i="64" s="1"/>
  <c r="BI2195" i="64"/>
  <c r="BI2212" i="64" s="1"/>
  <c r="BI1366" i="64"/>
  <c r="BI1380" i="64" s="1"/>
  <c r="BI1334" i="64"/>
  <c r="BI1357" i="64" s="1"/>
  <c r="BI1312" i="64"/>
  <c r="BI1325" i="64" s="1"/>
  <c r="BI2144" i="64"/>
  <c r="BI2161" i="64" s="1"/>
  <c r="BI2118" i="64"/>
  <c r="BI2135" i="64" s="1"/>
  <c r="BI1518" i="64"/>
  <c r="BI1531" i="64" s="1"/>
  <c r="BI1267" i="64"/>
  <c r="BI1302" i="64" s="1"/>
  <c r="BI2247" i="64"/>
  <c r="BI2261" i="64" s="1"/>
  <c r="BI1641" i="64"/>
  <c r="BI1664" i="64" s="1"/>
  <c r="BI1223" i="64"/>
  <c r="BI1258" i="64" s="1"/>
  <c r="BI1605" i="64"/>
  <c r="BI1632" i="64" s="1"/>
  <c r="BI1151" i="64"/>
  <c r="BI1178" i="64" s="1"/>
  <c r="BI1673" i="64"/>
  <c r="BI1696" i="64" s="1"/>
  <c r="BI1116" i="64"/>
  <c r="BI1143" i="64" s="1"/>
  <c r="BI1081" i="64"/>
  <c r="BI1108" i="64" s="1"/>
  <c r="BI1187" i="64"/>
  <c r="BI1214" i="64" s="1"/>
  <c r="BI1705" i="64"/>
  <c r="BI1730" i="64" s="1"/>
  <c r="BI985" i="64"/>
  <c r="BI998" i="64" s="1"/>
  <c r="BI1739" i="64"/>
  <c r="BI1764" i="64" s="1"/>
  <c r="BI937" i="64"/>
  <c r="BI952" i="64" s="1"/>
  <c r="BI518" i="64"/>
  <c r="BI531" i="64" s="1"/>
  <c r="BI1057" i="64"/>
  <c r="BI818" i="64"/>
  <c r="BI834" i="64" s="1"/>
  <c r="BI961" i="64"/>
  <c r="BI976" i="64" s="1"/>
  <c r="BI913" i="64"/>
  <c r="BI928" i="64" s="1"/>
  <c r="BI794" i="64"/>
  <c r="BI809" i="64" s="1"/>
  <c r="BI445" i="64"/>
  <c r="BI494" i="64"/>
  <c r="BI417" i="64"/>
  <c r="BI469" i="64"/>
  <c r="BI1444" i="64"/>
  <c r="BI1459" i="64" s="1"/>
  <c r="BA1389" i="64"/>
  <c r="BA1411" i="64" s="1"/>
  <c r="BA2169" i="64"/>
  <c r="BA2186" i="64" s="1"/>
  <c r="BA2195" i="64"/>
  <c r="BA2212" i="64" s="1"/>
  <c r="BA1366" i="64"/>
  <c r="BA1380" i="64" s="1"/>
  <c r="BA2118" i="64"/>
  <c r="BA2135" i="64" s="1"/>
  <c r="BA1334" i="64"/>
  <c r="BA1357" i="64" s="1"/>
  <c r="BA1312" i="64"/>
  <c r="BA1325" i="64" s="1"/>
  <c r="BA2144" i="64"/>
  <c r="BA2161" i="64" s="1"/>
  <c r="BA1518" i="64"/>
  <c r="BA1531" i="64" s="1"/>
  <c r="BA1267" i="64"/>
  <c r="BA1302" i="64" s="1"/>
  <c r="BA2247" i="64"/>
  <c r="BA2261" i="64" s="1"/>
  <c r="BA1223" i="64"/>
  <c r="BA1258" i="64" s="1"/>
  <c r="BA1641" i="64"/>
  <c r="BA1664" i="64" s="1"/>
  <c r="BA1673" i="64"/>
  <c r="BA1696" i="64" s="1"/>
  <c r="BA1151" i="64"/>
  <c r="BA1178" i="64" s="1"/>
  <c r="BA1116" i="64"/>
  <c r="BA1143" i="64" s="1"/>
  <c r="BA1081" i="64"/>
  <c r="BA1108" i="64" s="1"/>
  <c r="BA1705" i="64"/>
  <c r="BA1730" i="64" s="1"/>
  <c r="BA1187" i="64"/>
  <c r="BA1214" i="64" s="1"/>
  <c r="BA985" i="64"/>
  <c r="BA998" i="64" s="1"/>
  <c r="BA1739" i="64"/>
  <c r="BA1764" i="64" s="1"/>
  <c r="BA1605" i="64"/>
  <c r="BA1632" i="64" s="1"/>
  <c r="BA1057" i="64"/>
  <c r="BA961" i="64"/>
  <c r="BA976" i="64" s="1"/>
  <c r="BA518" i="64"/>
  <c r="BA531" i="64" s="1"/>
  <c r="BA818" i="64"/>
  <c r="BA834" i="64" s="1"/>
  <c r="BA913" i="64"/>
  <c r="BA928" i="64" s="1"/>
  <c r="BA937" i="64"/>
  <c r="BA952" i="64" s="1"/>
  <c r="BA794" i="64"/>
  <c r="BA809" i="64" s="1"/>
  <c r="BA494" i="64"/>
  <c r="BA445" i="64"/>
  <c r="BA1420" i="64"/>
  <c r="BA1435" i="64" s="1"/>
  <c r="BA417" i="64"/>
  <c r="BA469" i="64"/>
  <c r="BA1444" i="64"/>
  <c r="BA1459" i="64" s="1"/>
  <c r="AS1389" i="64"/>
  <c r="AS1411" i="64" s="1"/>
  <c r="AS2195" i="64"/>
  <c r="AS2212" i="64" s="1"/>
  <c r="AS2169" i="64"/>
  <c r="AS2186" i="64" s="1"/>
  <c r="AS2144" i="64"/>
  <c r="AS2161" i="64" s="1"/>
  <c r="AS1334" i="64"/>
  <c r="AS1357" i="64" s="1"/>
  <c r="AS1366" i="64"/>
  <c r="AS1380" i="64" s="1"/>
  <c r="AS2118" i="64"/>
  <c r="AS2135" i="64" s="1"/>
  <c r="AS1312" i="64"/>
  <c r="AS1325" i="64" s="1"/>
  <c r="AS1518" i="64"/>
  <c r="AS1531" i="64" s="1"/>
  <c r="AS1267" i="64"/>
  <c r="AS1302" i="64" s="1"/>
  <c r="AS2247" i="64"/>
  <c r="AS2261" i="64" s="1"/>
  <c r="AS1641" i="64"/>
  <c r="AS1664" i="64" s="1"/>
  <c r="AS1151" i="64"/>
  <c r="AS1178" i="64" s="1"/>
  <c r="AS1223" i="64"/>
  <c r="AS1258" i="64" s="1"/>
  <c r="AS1673" i="64"/>
  <c r="AS1696" i="64" s="1"/>
  <c r="AS1605" i="64"/>
  <c r="AS1632" i="64" s="1"/>
  <c r="AS1116" i="64"/>
  <c r="AS1143" i="64" s="1"/>
  <c r="AS1081" i="64"/>
  <c r="AS1108" i="64" s="1"/>
  <c r="AS1705" i="64"/>
  <c r="AS1730" i="64" s="1"/>
  <c r="AS985" i="64"/>
  <c r="AS998" i="64" s="1"/>
  <c r="AS1187" i="64"/>
  <c r="AS1214" i="64" s="1"/>
  <c r="AS1739" i="64"/>
  <c r="AS1764" i="64" s="1"/>
  <c r="AS1057" i="64"/>
  <c r="AS518" i="64"/>
  <c r="AS531" i="64" s="1"/>
  <c r="AS961" i="64"/>
  <c r="AS976" i="64" s="1"/>
  <c r="AS818" i="64"/>
  <c r="AS834" i="64" s="1"/>
  <c r="AS937" i="64"/>
  <c r="AS952" i="64" s="1"/>
  <c r="AS913" i="64"/>
  <c r="AS928" i="64" s="1"/>
  <c r="AS794" i="64"/>
  <c r="AS809" i="64" s="1"/>
  <c r="AS445" i="64"/>
  <c r="AS417" i="64"/>
  <c r="AS494" i="64"/>
  <c r="AS469" i="64"/>
  <c r="AS1444" i="64"/>
  <c r="AS1459" i="64" s="1"/>
  <c r="AK1389" i="64"/>
  <c r="AK1411" i="64" s="1"/>
  <c r="AK2169" i="64"/>
  <c r="AK2186" i="64" s="1"/>
  <c r="AK2195" i="64"/>
  <c r="AK2212" i="64" s="1"/>
  <c r="AK2144" i="64"/>
  <c r="AK2161" i="64" s="1"/>
  <c r="AK1366" i="64"/>
  <c r="AK1380" i="64" s="1"/>
  <c r="AK2118" i="64"/>
  <c r="AK2135" i="64" s="1"/>
  <c r="AK1334" i="64"/>
  <c r="AK1357" i="64" s="1"/>
  <c r="AK1312" i="64"/>
  <c r="AK1325" i="64" s="1"/>
  <c r="AK1518" i="64"/>
  <c r="AK1531" i="64" s="1"/>
  <c r="AK1267" i="64"/>
  <c r="AK1302" i="64" s="1"/>
  <c r="AK2247" i="64"/>
  <c r="AK2261" i="64" s="1"/>
  <c r="AK1641" i="64"/>
  <c r="AK1664" i="64" s="1"/>
  <c r="AK1223" i="64"/>
  <c r="AK1258" i="64" s="1"/>
  <c r="AK1673" i="64"/>
  <c r="AK1696" i="64" s="1"/>
  <c r="AK1605" i="64"/>
  <c r="AK1632" i="64" s="1"/>
  <c r="AK1151" i="64"/>
  <c r="AK1178" i="64" s="1"/>
  <c r="AK1116" i="64"/>
  <c r="AK1143" i="64" s="1"/>
  <c r="AK1187" i="64"/>
  <c r="AK1214" i="64" s="1"/>
  <c r="AK1081" i="64"/>
  <c r="AK1108" i="64" s="1"/>
  <c r="AK1705" i="64"/>
  <c r="AK1730" i="64" s="1"/>
  <c r="AK985" i="64"/>
  <c r="AK998" i="64" s="1"/>
  <c r="AK1057" i="64"/>
  <c r="AK1739" i="64"/>
  <c r="AK1764" i="64" s="1"/>
  <c r="AK518" i="64"/>
  <c r="AK531" i="64" s="1"/>
  <c r="AK937" i="64"/>
  <c r="AK952" i="64" s="1"/>
  <c r="AK818" i="64"/>
  <c r="AK834" i="64" s="1"/>
  <c r="AK913" i="64"/>
  <c r="AK928" i="64" s="1"/>
  <c r="AK961" i="64"/>
  <c r="AK976" i="64" s="1"/>
  <c r="AK794" i="64"/>
  <c r="AK809" i="64" s="1"/>
  <c r="AK445" i="64"/>
  <c r="AK494" i="64"/>
  <c r="AK1420" i="64"/>
  <c r="AK1435" i="64" s="1"/>
  <c r="AK417" i="64"/>
  <c r="AK469" i="64"/>
  <c r="AK1444" i="64"/>
  <c r="AK1459" i="64" s="1"/>
  <c r="AC1389" i="64"/>
  <c r="AC1411" i="64" s="1"/>
  <c r="AC2169" i="64"/>
  <c r="AC2186" i="64" s="1"/>
  <c r="AC2195" i="64"/>
  <c r="AC2212" i="64" s="1"/>
  <c r="AC1366" i="64"/>
  <c r="AC1380" i="64" s="1"/>
  <c r="AC2144" i="64"/>
  <c r="AC2161" i="64" s="1"/>
  <c r="AC1312" i="64"/>
  <c r="AC1325" i="64" s="1"/>
  <c r="AC2118" i="64"/>
  <c r="AC2135" i="64" s="1"/>
  <c r="AC1518" i="64"/>
  <c r="AC1531" i="64" s="1"/>
  <c r="AC1267" i="64"/>
  <c r="AC1302" i="64" s="1"/>
  <c r="AC1334" i="64"/>
  <c r="AC1357" i="64" s="1"/>
  <c r="AC2247" i="64"/>
  <c r="AC2261" i="64" s="1"/>
  <c r="AC1641" i="64"/>
  <c r="AC1664" i="64" s="1"/>
  <c r="AC1223" i="64"/>
  <c r="AC1258" i="64" s="1"/>
  <c r="AC1673" i="64"/>
  <c r="AC1696" i="64" s="1"/>
  <c r="AC1116" i="64"/>
  <c r="AC1143" i="64" s="1"/>
  <c r="AC1081" i="64"/>
  <c r="AC1108" i="64" s="1"/>
  <c r="AC1605" i="64"/>
  <c r="AC1632" i="64" s="1"/>
  <c r="AC1187" i="64"/>
  <c r="AC1214" i="64" s="1"/>
  <c r="AC1705" i="64"/>
  <c r="AC1730" i="64" s="1"/>
  <c r="AC1151" i="64"/>
  <c r="AC1178" i="64" s="1"/>
  <c r="AC985" i="64"/>
  <c r="AC998" i="64" s="1"/>
  <c r="AC1739" i="64"/>
  <c r="AC1764" i="64" s="1"/>
  <c r="AC937" i="64"/>
  <c r="AC952" i="64" s="1"/>
  <c r="AC961" i="64"/>
  <c r="AC976" i="64" s="1"/>
  <c r="AC818" i="64"/>
  <c r="AC834" i="64" s="1"/>
  <c r="AC1057" i="64"/>
  <c r="AC913" i="64"/>
  <c r="AC928" i="64" s="1"/>
  <c r="AC794" i="64"/>
  <c r="AC809" i="64" s="1"/>
  <c r="AC445" i="64"/>
  <c r="AC518" i="64"/>
  <c r="AC531" i="64" s="1"/>
  <c r="AC417" i="64"/>
  <c r="AC469" i="64"/>
  <c r="AC1444" i="64"/>
  <c r="AC1459" i="64" s="1"/>
  <c r="U1389" i="64"/>
  <c r="U1411" i="64" s="1"/>
  <c r="U2195" i="64"/>
  <c r="U2212" i="64" s="1"/>
  <c r="U2169" i="64"/>
  <c r="U2186" i="64" s="1"/>
  <c r="U2144" i="64"/>
  <c r="U2161" i="64" s="1"/>
  <c r="U1366" i="64"/>
  <c r="U1380" i="64" s="1"/>
  <c r="U2118" i="64"/>
  <c r="U2135" i="64" s="1"/>
  <c r="U1312" i="64"/>
  <c r="U1325" i="64" s="1"/>
  <c r="U1334" i="64"/>
  <c r="U1357" i="64" s="1"/>
  <c r="U1518" i="64"/>
  <c r="U1531" i="64" s="1"/>
  <c r="U1267" i="64"/>
  <c r="U1302" i="64" s="1"/>
  <c r="U2247" i="64"/>
  <c r="U2261" i="64" s="1"/>
  <c r="U1641" i="64"/>
  <c r="U1664" i="64" s="1"/>
  <c r="U1223" i="64"/>
  <c r="U1258" i="64" s="1"/>
  <c r="U1673" i="64"/>
  <c r="U1696" i="64" s="1"/>
  <c r="U1605" i="64"/>
  <c r="U1632" i="64" s="1"/>
  <c r="U1116" i="64"/>
  <c r="U1143" i="64" s="1"/>
  <c r="U1081" i="64"/>
  <c r="U1108" i="64" s="1"/>
  <c r="U1151" i="64"/>
  <c r="U1178" i="64" s="1"/>
  <c r="U1705" i="64"/>
  <c r="U1730" i="64" s="1"/>
  <c r="U1187" i="64"/>
  <c r="U1214" i="64" s="1"/>
  <c r="U985" i="64"/>
  <c r="U998" i="64" s="1"/>
  <c r="U1739" i="64"/>
  <c r="U1764" i="64" s="1"/>
  <c r="U1057" i="64"/>
  <c r="U818" i="64"/>
  <c r="U834" i="64" s="1"/>
  <c r="U961" i="64"/>
  <c r="U976" i="64" s="1"/>
  <c r="U913" i="64"/>
  <c r="U928" i="64" s="1"/>
  <c r="U937" i="64"/>
  <c r="U952" i="64" s="1"/>
  <c r="U794" i="64"/>
  <c r="U809" i="64" s="1"/>
  <c r="U445" i="64"/>
  <c r="U1420" i="64"/>
  <c r="U1435" i="64" s="1"/>
  <c r="U417" i="64"/>
  <c r="U518" i="64"/>
  <c r="U531" i="64" s="1"/>
  <c r="U494" i="64"/>
  <c r="U469" i="64"/>
  <c r="U1444" i="64"/>
  <c r="U1459"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43" i="64"/>
  <c r="AU1443" i="64"/>
  <c r="BG1443" i="64"/>
  <c r="BU1443" i="64"/>
  <c r="CI1443" i="64"/>
  <c r="AI1447" i="64"/>
  <c r="AA1448" i="64"/>
  <c r="AV420" i="64"/>
  <c r="AN421" i="64"/>
  <c r="BZ444" i="64"/>
  <c r="BZ459" i="64" s="1"/>
  <c r="BR445" i="64"/>
  <c r="BA448" i="64"/>
  <c r="AS449" i="64"/>
  <c r="S468" i="64"/>
  <c r="CE468" i="64"/>
  <c r="BW469" i="64"/>
  <c r="BK473" i="64"/>
  <c r="AZ493" i="64"/>
  <c r="CG494" i="64"/>
  <c r="AV498" i="64"/>
  <c r="BQ1419" i="64"/>
  <c r="BQ1434" i="64" s="1"/>
  <c r="CH817" i="64"/>
  <c r="CH833" i="64" s="1"/>
  <c r="CI821" i="64"/>
  <c r="BJ517" i="64"/>
  <c r="BC1388" i="64"/>
  <c r="BC2143" i="64"/>
  <c r="BC2160" i="64" s="1"/>
  <c r="BC2168" i="64"/>
  <c r="BC2185" i="64" s="1"/>
  <c r="BC2194" i="64"/>
  <c r="BC2211" i="64" s="1"/>
  <c r="BC2117" i="64"/>
  <c r="BC2134" i="64" s="1"/>
  <c r="BC1365" i="64"/>
  <c r="BC1379" i="64" s="1"/>
  <c r="BC1333" i="64"/>
  <c r="BC1356" i="64" s="1"/>
  <c r="BC1517" i="64"/>
  <c r="BC1530" i="64" s="1"/>
  <c r="BC1311" i="64"/>
  <c r="BC1324" i="64" s="1"/>
  <c r="BC1222" i="64"/>
  <c r="BC1257" i="64" s="1"/>
  <c r="BC2246" i="64"/>
  <c r="BC2260" i="64" s="1"/>
  <c r="BC1266" i="64"/>
  <c r="BC1604" i="64"/>
  <c r="BC1631" i="64" s="1"/>
  <c r="BC1115" i="64"/>
  <c r="BC1142" i="64" s="1"/>
  <c r="BC1672" i="64"/>
  <c r="BC1695" i="64" s="1"/>
  <c r="BC1186" i="64"/>
  <c r="BC1213" i="64" s="1"/>
  <c r="BC1150" i="64"/>
  <c r="BC1177" i="64" s="1"/>
  <c r="BC1640" i="64"/>
  <c r="BC1663" i="64" s="1"/>
  <c r="BC1704" i="64"/>
  <c r="BC1729" i="64" s="1"/>
  <c r="BC1738" i="64"/>
  <c r="BC1763" i="64" s="1"/>
  <c r="BC1080" i="64"/>
  <c r="BC1107" i="64" s="1"/>
  <c r="BC1056" i="64"/>
  <c r="BC1071" i="64" s="1"/>
  <c r="BC984" i="64"/>
  <c r="BC997" i="64" s="1"/>
  <c r="BC817" i="64"/>
  <c r="BC833" i="64" s="1"/>
  <c r="BC960" i="64"/>
  <c r="BC975" i="64" s="1"/>
  <c r="BC936" i="64"/>
  <c r="BC951" i="64" s="1"/>
  <c r="BC912" i="64"/>
  <c r="BC927" i="64" s="1"/>
  <c r="BC793" i="64"/>
  <c r="BC808" i="64" s="1"/>
  <c r="BC1419" i="64"/>
  <c r="BC1434" i="64" s="1"/>
  <c r="BC517" i="64"/>
  <c r="BC416" i="64"/>
  <c r="BC436" i="64" s="1"/>
  <c r="BC468" i="64"/>
  <c r="BC493" i="64"/>
  <c r="BC444" i="64"/>
  <c r="BC459" i="64" s="1"/>
  <c r="CI1393" i="64"/>
  <c r="CI2199" i="64"/>
  <c r="CI2173" i="64"/>
  <c r="CI2148" i="64"/>
  <c r="CI1338" i="64"/>
  <c r="CI1316" i="64"/>
  <c r="CI1329" i="64" s="1"/>
  <c r="CI2122" i="64"/>
  <c r="CI2139" i="64" s="1"/>
  <c r="CI1522" i="64"/>
  <c r="CI1535" i="64" s="1"/>
  <c r="CI1370" i="64"/>
  <c r="CI1384" i="64" s="1"/>
  <c r="CI2251" i="64"/>
  <c r="CI2265" i="64" s="1"/>
  <c r="CI1227" i="64"/>
  <c r="CI1262" i="64" s="1"/>
  <c r="CI1271" i="64"/>
  <c r="CI1306" i="64" s="1"/>
  <c r="CI1677" i="64"/>
  <c r="CI1700" i="64" s="1"/>
  <c r="CI1609" i="64"/>
  <c r="CI1636" i="64" s="1"/>
  <c r="CI1645" i="64"/>
  <c r="CI1668" i="64" s="1"/>
  <c r="CI1709" i="64"/>
  <c r="CI1734" i="64" s="1"/>
  <c r="CI1191" i="64"/>
  <c r="CI1218" i="64" s="1"/>
  <c r="CI1155" i="64"/>
  <c r="CI1182" i="64" s="1"/>
  <c r="CI1743" i="64"/>
  <c r="CI1768" i="64" s="1"/>
  <c r="CI1120" i="64"/>
  <c r="CI1147" i="64" s="1"/>
  <c r="CI965" i="64"/>
  <c r="CI1085" i="64"/>
  <c r="CI1112" i="64" s="1"/>
  <c r="CI989" i="64"/>
  <c r="CI1002" i="64" s="1"/>
  <c r="CI1061" i="64"/>
  <c r="CI917" i="64"/>
  <c r="CI932" i="64" s="1"/>
  <c r="CI798" i="64"/>
  <c r="CI941" i="64"/>
  <c r="CI956" i="64" s="1"/>
  <c r="CI1424" i="64"/>
  <c r="CI1439" i="64" s="1"/>
  <c r="CI522" i="64"/>
  <c r="CI535" i="64" s="1"/>
  <c r="CI421" i="64"/>
  <c r="CI1448" i="64"/>
  <c r="CI822" i="64"/>
  <c r="CI838" i="64" s="1"/>
  <c r="CI498" i="64"/>
  <c r="CI473" i="64"/>
  <c r="CI449" i="64"/>
  <c r="AE1393" i="64"/>
  <c r="AE2199" i="64"/>
  <c r="AE2148" i="64"/>
  <c r="AE2173" i="64"/>
  <c r="AE1338" i="64"/>
  <c r="AE2122" i="64"/>
  <c r="AE2139" i="64" s="1"/>
  <c r="AE1316" i="64"/>
  <c r="AE1329" i="64" s="1"/>
  <c r="AE1370" i="64"/>
  <c r="AE1384" i="64" s="1"/>
  <c r="AE1522" i="64"/>
  <c r="AE1535" i="64" s="1"/>
  <c r="AE2251" i="64"/>
  <c r="AE2265" i="64" s="1"/>
  <c r="AE1227" i="64"/>
  <c r="AE1262" i="64" s="1"/>
  <c r="AE1271" i="64"/>
  <c r="AE1306" i="64" s="1"/>
  <c r="AE1609" i="64"/>
  <c r="AE1636" i="64" s="1"/>
  <c r="AE1191" i="64"/>
  <c r="AE1218" i="64" s="1"/>
  <c r="AE1677" i="64"/>
  <c r="AE1700" i="64" s="1"/>
  <c r="AE1645" i="64"/>
  <c r="AE1668" i="64" s="1"/>
  <c r="AE1155" i="64"/>
  <c r="AE1182" i="64" s="1"/>
  <c r="AE1709" i="64"/>
  <c r="AE1734" i="64" s="1"/>
  <c r="AE1743" i="64"/>
  <c r="AE1768" i="64" s="1"/>
  <c r="AE1085" i="64"/>
  <c r="AE1112" i="64" s="1"/>
  <c r="AE1120" i="64"/>
  <c r="AE1147" i="64" s="1"/>
  <c r="AE965" i="64"/>
  <c r="AE989" i="64"/>
  <c r="AE1002" i="64" s="1"/>
  <c r="AE798" i="64"/>
  <c r="AE1424" i="64"/>
  <c r="AE1439" i="64" s="1"/>
  <c r="AE1061" i="64"/>
  <c r="AE917" i="64"/>
  <c r="AE932" i="64" s="1"/>
  <c r="AE522" i="64"/>
  <c r="AE535" i="64" s="1"/>
  <c r="AE498" i="64"/>
  <c r="AE421" i="64"/>
  <c r="AE941" i="64"/>
  <c r="AE956" i="64" s="1"/>
  <c r="AE822" i="64"/>
  <c r="AE838" i="64" s="1"/>
  <c r="AE473" i="64"/>
  <c r="AE1448" i="64"/>
  <c r="AE449" i="64"/>
  <c r="X1392" i="64"/>
  <c r="X2198" i="64"/>
  <c r="X2147" i="64"/>
  <c r="X2172" i="64"/>
  <c r="X2121" i="64"/>
  <c r="X1369" i="64"/>
  <c r="X1337" i="64"/>
  <c r="X1315" i="64"/>
  <c r="X1521" i="64"/>
  <c r="X2250" i="64"/>
  <c r="X1608" i="64"/>
  <c r="X1226" i="64"/>
  <c r="X1676" i="64"/>
  <c r="X1190" i="64"/>
  <c r="X1644" i="64"/>
  <c r="X1270" i="64"/>
  <c r="X1119" i="64"/>
  <c r="X1742" i="64"/>
  <c r="X1084" i="64"/>
  <c r="X1154" i="64"/>
  <c r="X1060" i="64"/>
  <c r="X964" i="64"/>
  <c r="X979" i="64" s="1"/>
  <c r="X940" i="64"/>
  <c r="X955" i="64" s="1"/>
  <c r="X1708" i="64"/>
  <c r="X1423" i="64"/>
  <c r="X988" i="64"/>
  <c r="X521" i="64"/>
  <c r="X534" i="64" s="1"/>
  <c r="X472" i="64"/>
  <c r="X1447" i="64"/>
  <c r="X448" i="64"/>
  <c r="X821" i="64"/>
  <c r="X797" i="64"/>
  <c r="AG1389" i="64"/>
  <c r="AG1411" i="64" s="1"/>
  <c r="AG2195" i="64"/>
  <c r="AG2212" i="64" s="1"/>
  <c r="AG2169" i="64"/>
  <c r="AG2186" i="64" s="1"/>
  <c r="AG2118" i="64"/>
  <c r="AG2135" i="64" s="1"/>
  <c r="AG2144" i="64"/>
  <c r="AG2161" i="64" s="1"/>
  <c r="AG1334" i="64"/>
  <c r="AG1357" i="64" s="1"/>
  <c r="AG1366" i="64"/>
  <c r="AG1380" i="64" s="1"/>
  <c r="AG1312" i="64"/>
  <c r="AG1325" i="64" s="1"/>
  <c r="AG1518" i="64"/>
  <c r="AG1531" i="64" s="1"/>
  <c r="AG2247" i="64"/>
  <c r="AG2261" i="64" s="1"/>
  <c r="AG1267" i="64"/>
  <c r="AG1302" i="64" s="1"/>
  <c r="AG1605" i="64"/>
  <c r="AG1632" i="64" s="1"/>
  <c r="AG1673" i="64"/>
  <c r="AG1696" i="64" s="1"/>
  <c r="AG1187" i="64"/>
  <c r="AG1214" i="64" s="1"/>
  <c r="AG1151" i="64"/>
  <c r="AG1178" i="64" s="1"/>
  <c r="AG1116" i="64"/>
  <c r="AG1143" i="64" s="1"/>
  <c r="AG1641" i="64"/>
  <c r="AG1664" i="64" s="1"/>
  <c r="AG1739" i="64"/>
  <c r="AG1764" i="64" s="1"/>
  <c r="AG1081" i="64"/>
  <c r="AG1108" i="64" s="1"/>
  <c r="AG961" i="64"/>
  <c r="AG976" i="64" s="1"/>
  <c r="AG1057" i="64"/>
  <c r="AG1223" i="64"/>
  <c r="AG1258" i="64" s="1"/>
  <c r="AG937" i="64"/>
  <c r="AG952" i="64" s="1"/>
  <c r="AG985" i="64"/>
  <c r="AG998" i="64" s="1"/>
  <c r="AG913" i="64"/>
  <c r="AG928" i="64" s="1"/>
  <c r="AG1705" i="64"/>
  <c r="AG1730" i="64" s="1"/>
  <c r="AG1420" i="64"/>
  <c r="AG1435" i="64" s="1"/>
  <c r="AG518" i="64"/>
  <c r="AG531" i="64" s="1"/>
  <c r="AG469" i="64"/>
  <c r="AG1444" i="64"/>
  <c r="AG1459" i="64" s="1"/>
  <c r="AG494" i="64"/>
  <c r="AG445" i="64"/>
  <c r="AG794" i="64"/>
  <c r="AG809" i="64" s="1"/>
  <c r="X338" i="64"/>
  <c r="BD338" i="64"/>
  <c r="BK389" i="64"/>
  <c r="CL1388" i="64"/>
  <c r="CL2194" i="64"/>
  <c r="CL2211" i="64" s="1"/>
  <c r="CL2168" i="64"/>
  <c r="CL2185" i="64" s="1"/>
  <c r="CL2143" i="64"/>
  <c r="CL2160" i="64" s="1"/>
  <c r="CL1365" i="64"/>
  <c r="CL1379" i="64" s="1"/>
  <c r="CL2117" i="64"/>
  <c r="CL2134" i="64" s="1"/>
  <c r="CL1333" i="64"/>
  <c r="CL1356" i="64" s="1"/>
  <c r="CL1311" i="64"/>
  <c r="CL1324" i="64" s="1"/>
  <c r="CL2246" i="64"/>
  <c r="CL2260" i="64" s="1"/>
  <c r="CL1517" i="64"/>
  <c r="CL1530" i="64" s="1"/>
  <c r="CL1266" i="64"/>
  <c r="CL1672" i="64"/>
  <c r="CL1695" i="64" s="1"/>
  <c r="CL1222" i="64"/>
  <c r="CL1257" i="64" s="1"/>
  <c r="CL1186" i="64"/>
  <c r="CL1213" i="64" s="1"/>
  <c r="CL1150" i="64"/>
  <c r="CL1177" i="64" s="1"/>
  <c r="CL1115" i="64"/>
  <c r="CL1142" i="64" s="1"/>
  <c r="CL1738" i="64"/>
  <c r="CL1763" i="64" s="1"/>
  <c r="CL1080" i="64"/>
  <c r="CL1107" i="64" s="1"/>
  <c r="CL1640" i="64"/>
  <c r="CL1663" i="64" s="1"/>
  <c r="CL1604" i="64"/>
  <c r="CL1631" i="64" s="1"/>
  <c r="CL1056" i="64"/>
  <c r="CL1071" i="64" s="1"/>
  <c r="CL1704" i="64"/>
  <c r="CL1729" i="64" s="1"/>
  <c r="CL984" i="64"/>
  <c r="CL997" i="64" s="1"/>
  <c r="CL912" i="64"/>
  <c r="CL927" i="64" s="1"/>
  <c r="CL936" i="64"/>
  <c r="CL951" i="64" s="1"/>
  <c r="CL793" i="64"/>
  <c r="CL808" i="64" s="1"/>
  <c r="CL517" i="64"/>
  <c r="CL493" i="64"/>
  <c r="CL960" i="64"/>
  <c r="CL975" i="64" s="1"/>
  <c r="CL817" i="64"/>
  <c r="CL833" i="64" s="1"/>
  <c r="CL468" i="64"/>
  <c r="CL1443" i="64"/>
  <c r="CL444" i="64"/>
  <c r="CL459" i="64" s="1"/>
  <c r="CL1419" i="64"/>
  <c r="CL1434" i="64" s="1"/>
  <c r="CL416" i="64"/>
  <c r="CL436" i="64" s="1"/>
  <c r="CD1388" i="64"/>
  <c r="CD2194" i="64"/>
  <c r="CD2211" i="64" s="1"/>
  <c r="CD2168" i="64"/>
  <c r="CD2185" i="64" s="1"/>
  <c r="CD1365" i="64"/>
  <c r="CD1379" i="64" s="1"/>
  <c r="CD2143" i="64"/>
  <c r="CD2160" i="64" s="1"/>
  <c r="CD1333" i="64"/>
  <c r="CD1356" i="64" s="1"/>
  <c r="CD2117" i="64"/>
  <c r="CD2134" i="64" s="1"/>
  <c r="CD1311" i="64"/>
  <c r="CD1324" i="64" s="1"/>
  <c r="CD1517" i="64"/>
  <c r="CD1530" i="64" s="1"/>
  <c r="CD2246" i="64"/>
  <c r="CD2260" i="64" s="1"/>
  <c r="CD1266" i="64"/>
  <c r="CD1222" i="64"/>
  <c r="CD1257" i="64" s="1"/>
  <c r="CD1672" i="64"/>
  <c r="CD1695" i="64" s="1"/>
  <c r="CD1186" i="64"/>
  <c r="CD1213" i="64" s="1"/>
  <c r="CD1604" i="64"/>
  <c r="CD1631" i="64" s="1"/>
  <c r="CD1640" i="64"/>
  <c r="CD1663" i="64" s="1"/>
  <c r="CD1150" i="64"/>
  <c r="CD1177" i="64" s="1"/>
  <c r="CD1738" i="64"/>
  <c r="CD1763" i="64" s="1"/>
  <c r="CD1080" i="64"/>
  <c r="CD1107" i="64" s="1"/>
  <c r="CD1056" i="64"/>
  <c r="CD1071" i="64" s="1"/>
  <c r="CD1115" i="64"/>
  <c r="CD1142" i="64" s="1"/>
  <c r="CD1704" i="64"/>
  <c r="CD1729" i="64" s="1"/>
  <c r="CD984" i="64"/>
  <c r="CD997" i="64" s="1"/>
  <c r="CD912" i="64"/>
  <c r="CD927" i="64" s="1"/>
  <c r="CD960" i="64"/>
  <c r="CD975" i="64" s="1"/>
  <c r="CD793" i="64"/>
  <c r="CD808" i="64" s="1"/>
  <c r="CD517" i="64"/>
  <c r="CD493" i="64"/>
  <c r="CD817" i="64"/>
  <c r="CD833" i="64" s="1"/>
  <c r="CD936" i="64"/>
  <c r="CD951" i="64" s="1"/>
  <c r="CD468" i="64"/>
  <c r="CD1419" i="64"/>
  <c r="CD1434" i="64" s="1"/>
  <c r="CD1443" i="64"/>
  <c r="CD444" i="64"/>
  <c r="CD459" i="64" s="1"/>
  <c r="CD416" i="64"/>
  <c r="CD436" i="64" s="1"/>
  <c r="BV1388" i="64"/>
  <c r="BV2194" i="64"/>
  <c r="BV2211" i="64" s="1"/>
  <c r="BV2168" i="64"/>
  <c r="BV2185" i="64" s="1"/>
  <c r="BV1365" i="64"/>
  <c r="BV1379" i="64" s="1"/>
  <c r="BV2143" i="64"/>
  <c r="BV2160" i="64" s="1"/>
  <c r="BV1333" i="64"/>
  <c r="BV1356" i="64" s="1"/>
  <c r="BV2117" i="64"/>
  <c r="BV2134" i="64" s="1"/>
  <c r="BV1311" i="64"/>
  <c r="BV1324" i="64" s="1"/>
  <c r="BV2246" i="64"/>
  <c r="BV2260" i="64" s="1"/>
  <c r="BV1517" i="64"/>
  <c r="BV1530" i="64" s="1"/>
  <c r="BV1266" i="64"/>
  <c r="BV1672" i="64"/>
  <c r="BV1695" i="64" s="1"/>
  <c r="BV1604" i="64"/>
  <c r="BV1631" i="64" s="1"/>
  <c r="BV1640" i="64"/>
  <c r="BV1663" i="64" s="1"/>
  <c r="BV1186" i="64"/>
  <c r="BV1213" i="64" s="1"/>
  <c r="BV1150" i="64"/>
  <c r="BV1177" i="64" s="1"/>
  <c r="BV1222" i="64"/>
  <c r="BV1257" i="64" s="1"/>
  <c r="BV1738" i="64"/>
  <c r="BV1763" i="64" s="1"/>
  <c r="BV1115" i="64"/>
  <c r="BV1142" i="64" s="1"/>
  <c r="BV1080" i="64"/>
  <c r="BV1107" i="64" s="1"/>
  <c r="BV1056" i="64"/>
  <c r="BV1071" i="64" s="1"/>
  <c r="BV1704" i="64"/>
  <c r="BV1729" i="64" s="1"/>
  <c r="BV912" i="64"/>
  <c r="BV927" i="64" s="1"/>
  <c r="BV793" i="64"/>
  <c r="BV808" i="64" s="1"/>
  <c r="BV517" i="64"/>
  <c r="BV936" i="64"/>
  <c r="BV951" i="64" s="1"/>
  <c r="BV493" i="64"/>
  <c r="BV984" i="64"/>
  <c r="BV997" i="64" s="1"/>
  <c r="BV960" i="64"/>
  <c r="BV975" i="64" s="1"/>
  <c r="BV817" i="64"/>
  <c r="BV833" i="64" s="1"/>
  <c r="BV468" i="64"/>
  <c r="BV444" i="64"/>
  <c r="BV459" i="64" s="1"/>
  <c r="BV1419" i="64"/>
  <c r="BV1434" i="64" s="1"/>
  <c r="BV416" i="64"/>
  <c r="BV436" i="64" s="1"/>
  <c r="BN1388" i="64"/>
  <c r="BN2194" i="64"/>
  <c r="BN2211" i="64" s="1"/>
  <c r="BN2168" i="64"/>
  <c r="BN2185" i="64" s="1"/>
  <c r="BN1365" i="64"/>
  <c r="BN1379" i="64" s="1"/>
  <c r="BN2117" i="64"/>
  <c r="BN2134" i="64" s="1"/>
  <c r="BN1333" i="64"/>
  <c r="BN1356" i="64" s="1"/>
  <c r="BN2143" i="64"/>
  <c r="BN2160" i="64" s="1"/>
  <c r="BN1311" i="64"/>
  <c r="BN1324" i="64" s="1"/>
  <c r="BN2246" i="64"/>
  <c r="BN2260" i="64" s="1"/>
  <c r="BN1517" i="64"/>
  <c r="BN1530" i="64" s="1"/>
  <c r="BN1222" i="64"/>
  <c r="BN1257" i="64" s="1"/>
  <c r="BN1266" i="64"/>
  <c r="BN1672" i="64"/>
  <c r="BN1695" i="64" s="1"/>
  <c r="BN1186" i="64"/>
  <c r="BN1213" i="64" s="1"/>
  <c r="BN1604" i="64"/>
  <c r="BN1631" i="64" s="1"/>
  <c r="BN1150" i="64"/>
  <c r="BN1177" i="64" s="1"/>
  <c r="BN1115" i="64"/>
  <c r="BN1142" i="64" s="1"/>
  <c r="BN1738" i="64"/>
  <c r="BN1763" i="64" s="1"/>
  <c r="BN1080" i="64"/>
  <c r="BN1107" i="64" s="1"/>
  <c r="BN1056" i="64"/>
  <c r="BN1071" i="64" s="1"/>
  <c r="BN1704" i="64"/>
  <c r="BN1729" i="64" s="1"/>
  <c r="BN1640" i="64"/>
  <c r="BN1663" i="64" s="1"/>
  <c r="BN984" i="64"/>
  <c r="BN997" i="64" s="1"/>
  <c r="BN912" i="64"/>
  <c r="BN927" i="64" s="1"/>
  <c r="BN793" i="64"/>
  <c r="BN808" i="64" s="1"/>
  <c r="BN960" i="64"/>
  <c r="BN975" i="64" s="1"/>
  <c r="BN936" i="64"/>
  <c r="BN951" i="64" s="1"/>
  <c r="BN517" i="64"/>
  <c r="BN493" i="64"/>
  <c r="BN817" i="64"/>
  <c r="BN833" i="64" s="1"/>
  <c r="BN468" i="64"/>
  <c r="BN1419" i="64"/>
  <c r="BN1434" i="64" s="1"/>
  <c r="BN444" i="64"/>
  <c r="BN459" i="64" s="1"/>
  <c r="BN416" i="64"/>
  <c r="BN436" i="64" s="1"/>
  <c r="BF1388" i="64"/>
  <c r="BF2194" i="64"/>
  <c r="BF2211" i="64" s="1"/>
  <c r="BF2168" i="64"/>
  <c r="BF2185" i="64" s="1"/>
  <c r="BF2143" i="64"/>
  <c r="BF2160" i="64" s="1"/>
  <c r="BF2117" i="64"/>
  <c r="BF2134" i="64" s="1"/>
  <c r="BF1365" i="64"/>
  <c r="BF1379" i="64" s="1"/>
  <c r="BF1333" i="64"/>
  <c r="BF1356" i="64" s="1"/>
  <c r="BF1311" i="64"/>
  <c r="BF1324" i="64" s="1"/>
  <c r="BF1517" i="64"/>
  <c r="BF1530" i="64" s="1"/>
  <c r="BF2246" i="64"/>
  <c r="BF2260" i="64" s="1"/>
  <c r="BF1222" i="64"/>
  <c r="BF1257" i="64" s="1"/>
  <c r="BF1672" i="64"/>
  <c r="BF1695" i="64" s="1"/>
  <c r="BF1266" i="64"/>
  <c r="BF1604" i="64"/>
  <c r="BF1631" i="64" s="1"/>
  <c r="BF1186" i="64"/>
  <c r="BF1213" i="64" s="1"/>
  <c r="BF1640" i="64"/>
  <c r="BF1663" i="64" s="1"/>
  <c r="BF1150" i="64"/>
  <c r="BF1177" i="64" s="1"/>
  <c r="BF1738" i="64"/>
  <c r="BF1763" i="64" s="1"/>
  <c r="BF1080" i="64"/>
  <c r="BF1107" i="64" s="1"/>
  <c r="BF1056" i="64"/>
  <c r="BF1071" i="64" s="1"/>
  <c r="BF1115" i="64"/>
  <c r="BF1142" i="64" s="1"/>
  <c r="BF1704" i="64"/>
  <c r="BF1729" i="64" s="1"/>
  <c r="BF984" i="64"/>
  <c r="BF997" i="64" s="1"/>
  <c r="BF960" i="64"/>
  <c r="BF975" i="64" s="1"/>
  <c r="BF912" i="64"/>
  <c r="BF927" i="64" s="1"/>
  <c r="BF936" i="64"/>
  <c r="BF951" i="64" s="1"/>
  <c r="BF793" i="64"/>
  <c r="BF808" i="64" s="1"/>
  <c r="BF517" i="64"/>
  <c r="BF493" i="64"/>
  <c r="BF817" i="64"/>
  <c r="BF833" i="64" s="1"/>
  <c r="BF468" i="64"/>
  <c r="BF444" i="64"/>
  <c r="BF459" i="64" s="1"/>
  <c r="BF1419" i="64"/>
  <c r="BF1434" i="64" s="1"/>
  <c r="BF416" i="64"/>
  <c r="BF436" i="64" s="1"/>
  <c r="AX1388" i="64"/>
  <c r="AX2194" i="64"/>
  <c r="AX2211" i="64" s="1"/>
  <c r="AX2168" i="64"/>
  <c r="AX2185" i="64" s="1"/>
  <c r="AX2117" i="64"/>
  <c r="AX2134" i="64" s="1"/>
  <c r="AX1365" i="64"/>
  <c r="AX1379" i="64" s="1"/>
  <c r="AX1333" i="64"/>
  <c r="AX1356" i="64" s="1"/>
  <c r="AX2143" i="64"/>
  <c r="AX2160" i="64" s="1"/>
  <c r="AX1311" i="64"/>
  <c r="AX1324" i="64" s="1"/>
  <c r="AX2246" i="64"/>
  <c r="AX2260" i="64" s="1"/>
  <c r="AX1517" i="64"/>
  <c r="AX1530" i="64" s="1"/>
  <c r="AX1266" i="64"/>
  <c r="AX1222" i="64"/>
  <c r="AX1257" i="64" s="1"/>
  <c r="AX1672" i="64"/>
  <c r="AX1695" i="64" s="1"/>
  <c r="AX1640" i="64"/>
  <c r="AX1663" i="64" s="1"/>
  <c r="AX1186" i="64"/>
  <c r="AX1213" i="64" s="1"/>
  <c r="AX1150" i="64"/>
  <c r="AX1177" i="64" s="1"/>
  <c r="AX1738" i="64"/>
  <c r="AX1763" i="64" s="1"/>
  <c r="AX1115" i="64"/>
  <c r="AX1142" i="64" s="1"/>
  <c r="AX1604" i="64"/>
  <c r="AX1631" i="64" s="1"/>
  <c r="AX1080" i="64"/>
  <c r="AX1107" i="64" s="1"/>
  <c r="AX1056" i="64"/>
  <c r="AX1071" i="64" s="1"/>
  <c r="AX1704" i="64"/>
  <c r="AX1729" i="64" s="1"/>
  <c r="AX984" i="64"/>
  <c r="AX997" i="64" s="1"/>
  <c r="AX912" i="64"/>
  <c r="AX927" i="64" s="1"/>
  <c r="AX793" i="64"/>
  <c r="AX808" i="64" s="1"/>
  <c r="AX517" i="64"/>
  <c r="AX960" i="64"/>
  <c r="AX975" i="64" s="1"/>
  <c r="AX493" i="64"/>
  <c r="AX817" i="64"/>
  <c r="AX833" i="64" s="1"/>
  <c r="AX468" i="64"/>
  <c r="AX1419" i="64"/>
  <c r="AX1434" i="64" s="1"/>
  <c r="AX936" i="64"/>
  <c r="AX951" i="64" s="1"/>
  <c r="AX444" i="64"/>
  <c r="AX459" i="64" s="1"/>
  <c r="AX416" i="64"/>
  <c r="AX436" i="64" s="1"/>
  <c r="AP1388" i="64"/>
  <c r="AP2194" i="64"/>
  <c r="AP2211" i="64" s="1"/>
  <c r="AP2168" i="64"/>
  <c r="AP2185" i="64" s="1"/>
  <c r="AP2143" i="64"/>
  <c r="AP2160" i="64" s="1"/>
  <c r="AP1365" i="64"/>
  <c r="AP1379" i="64" s="1"/>
  <c r="AP1333" i="64"/>
  <c r="AP1356" i="64" s="1"/>
  <c r="AP2117" i="64"/>
  <c r="AP2134" i="64" s="1"/>
  <c r="AP1311" i="64"/>
  <c r="AP1324" i="64" s="1"/>
  <c r="AP1517" i="64"/>
  <c r="AP1530" i="64" s="1"/>
  <c r="AP2246" i="64"/>
  <c r="AP2260" i="64" s="1"/>
  <c r="AP1222" i="64"/>
  <c r="AP1257" i="64" s="1"/>
  <c r="AP1672" i="64"/>
  <c r="AP1695" i="64" s="1"/>
  <c r="AP1186" i="64"/>
  <c r="AP1213" i="64" s="1"/>
  <c r="AP1266" i="64"/>
  <c r="AP1604" i="64"/>
  <c r="AP1631" i="64" s="1"/>
  <c r="AP1640" i="64"/>
  <c r="AP1663" i="64" s="1"/>
  <c r="AP1150" i="64"/>
  <c r="AP1177" i="64" s="1"/>
  <c r="AP1738" i="64"/>
  <c r="AP1763" i="64" s="1"/>
  <c r="AP1080" i="64"/>
  <c r="AP1107" i="64" s="1"/>
  <c r="AP1056" i="64"/>
  <c r="AP1071" i="64" s="1"/>
  <c r="AP1704" i="64"/>
  <c r="AP1729" i="64" s="1"/>
  <c r="AP1115" i="64"/>
  <c r="AP1142" i="64" s="1"/>
  <c r="AP912" i="64"/>
  <c r="AP927" i="64" s="1"/>
  <c r="AP793" i="64"/>
  <c r="AP808" i="64" s="1"/>
  <c r="AP960" i="64"/>
  <c r="AP975" i="64" s="1"/>
  <c r="AP517" i="64"/>
  <c r="AP984" i="64"/>
  <c r="AP997" i="64" s="1"/>
  <c r="AP936" i="64"/>
  <c r="AP951" i="64" s="1"/>
  <c r="AP493" i="64"/>
  <c r="AP817" i="64"/>
  <c r="AP833" i="64" s="1"/>
  <c r="AP468" i="64"/>
  <c r="AP444" i="64"/>
  <c r="AP459" i="64" s="1"/>
  <c r="AP1419" i="64"/>
  <c r="AP1434" i="64" s="1"/>
  <c r="AP416" i="64"/>
  <c r="AP436" i="64" s="1"/>
  <c r="AH1388" i="64"/>
  <c r="AH2194" i="64"/>
  <c r="AH2211" i="64" s="1"/>
  <c r="AH2168" i="64"/>
  <c r="AH2185" i="64" s="1"/>
  <c r="AH2143" i="64"/>
  <c r="AH2160" i="64" s="1"/>
  <c r="AH2117" i="64"/>
  <c r="AH2134" i="64" s="1"/>
  <c r="AH1365" i="64"/>
  <c r="AH1379" i="64" s="1"/>
  <c r="AH1333" i="64"/>
  <c r="AH1356" i="64" s="1"/>
  <c r="AH1311" i="64"/>
  <c r="AH1324" i="64" s="1"/>
  <c r="AH2246" i="64"/>
  <c r="AH2260" i="64" s="1"/>
  <c r="AH1222" i="64"/>
  <c r="AH1257" i="64" s="1"/>
  <c r="AH1266" i="64"/>
  <c r="AH1672" i="64"/>
  <c r="AH1695" i="64" s="1"/>
  <c r="AH1517" i="64"/>
  <c r="AH1530" i="64" s="1"/>
  <c r="AH1604" i="64"/>
  <c r="AH1631" i="64" s="1"/>
  <c r="AH1640" i="64"/>
  <c r="AH1663" i="64" s="1"/>
  <c r="AH1186" i="64"/>
  <c r="AH1213" i="64" s="1"/>
  <c r="AH1150" i="64"/>
  <c r="AH1177" i="64" s="1"/>
  <c r="AH1738" i="64"/>
  <c r="AH1763" i="64" s="1"/>
  <c r="AH1080" i="64"/>
  <c r="AH1107" i="64" s="1"/>
  <c r="AH1115" i="64"/>
  <c r="AH1142" i="64" s="1"/>
  <c r="AH1056" i="64"/>
  <c r="AH1071" i="64" s="1"/>
  <c r="AH1704" i="64"/>
  <c r="AH1729" i="64" s="1"/>
  <c r="AH984" i="64"/>
  <c r="AH997" i="64" s="1"/>
  <c r="AH912" i="64"/>
  <c r="AH927" i="64" s="1"/>
  <c r="AH793" i="64"/>
  <c r="AH808" i="64" s="1"/>
  <c r="AH936" i="64"/>
  <c r="AH951" i="64" s="1"/>
  <c r="AH517" i="64"/>
  <c r="AH493" i="64"/>
  <c r="AH817" i="64"/>
  <c r="AH833" i="64" s="1"/>
  <c r="AH468" i="64"/>
  <c r="AH960" i="64"/>
  <c r="AH975" i="64" s="1"/>
  <c r="AH1419" i="64"/>
  <c r="AH1434" i="64" s="1"/>
  <c r="AH444" i="64"/>
  <c r="AH459" i="64" s="1"/>
  <c r="AH416" i="64"/>
  <c r="AH436" i="64" s="1"/>
  <c r="Z1388" i="64"/>
  <c r="Z2194" i="64"/>
  <c r="Z2211" i="64" s="1"/>
  <c r="Z2168" i="64"/>
  <c r="Z2185" i="64" s="1"/>
  <c r="Z1365" i="64"/>
  <c r="Z1379" i="64" s="1"/>
  <c r="Z2117" i="64"/>
  <c r="Z2134" i="64" s="1"/>
  <c r="Z1333" i="64"/>
  <c r="Z1356" i="64" s="1"/>
  <c r="Z1311" i="64"/>
  <c r="Z1324" i="64" s="1"/>
  <c r="Z2246" i="64"/>
  <c r="Z2260" i="64" s="1"/>
  <c r="Z2143" i="64"/>
  <c r="Z2160" i="64" s="1"/>
  <c r="Z1517" i="64"/>
  <c r="Z1530" i="64" s="1"/>
  <c r="Z1222" i="64"/>
  <c r="Z1257" i="64" s="1"/>
  <c r="Z1672" i="64"/>
  <c r="Z1695" i="64" s="1"/>
  <c r="Z1266" i="64"/>
  <c r="Z1186" i="64"/>
  <c r="Z1213" i="64" s="1"/>
  <c r="Z1150" i="64"/>
  <c r="Z1177" i="64" s="1"/>
  <c r="Z1115" i="64"/>
  <c r="Z1142" i="64" s="1"/>
  <c r="Z1080" i="64"/>
  <c r="Z1107" i="64" s="1"/>
  <c r="Z1056" i="64"/>
  <c r="Z1071" i="64" s="1"/>
  <c r="Z1640" i="64"/>
  <c r="Z1663" i="64" s="1"/>
  <c r="Z1604" i="64"/>
  <c r="Z1631" i="64" s="1"/>
  <c r="Z1704" i="64"/>
  <c r="Z1729" i="64" s="1"/>
  <c r="Z984" i="64"/>
  <c r="Z997" i="64" s="1"/>
  <c r="Z1738" i="64"/>
  <c r="Z1763" i="64" s="1"/>
  <c r="Z912" i="64"/>
  <c r="Z927" i="64" s="1"/>
  <c r="Z936" i="64"/>
  <c r="Z951" i="64" s="1"/>
  <c r="Z793" i="64"/>
  <c r="Z808" i="64" s="1"/>
  <c r="Z517" i="64"/>
  <c r="Z960" i="64"/>
  <c r="Z975" i="64" s="1"/>
  <c r="Z493" i="64"/>
  <c r="Z817" i="64"/>
  <c r="Z833" i="64" s="1"/>
  <c r="Z468" i="64"/>
  <c r="Z444" i="64"/>
  <c r="Z459" i="64" s="1"/>
  <c r="Z1419" i="64"/>
  <c r="Z1434" i="64" s="1"/>
  <c r="Z416" i="64"/>
  <c r="Z436" i="64" s="1"/>
  <c r="CL1393" i="64"/>
  <c r="CL2199" i="64"/>
  <c r="CL2173" i="64"/>
  <c r="CL2122" i="64"/>
  <c r="CL2139" i="64" s="1"/>
  <c r="CL2148" i="64"/>
  <c r="CL1338" i="64"/>
  <c r="CL1370" i="64"/>
  <c r="CL1384" i="64" s="1"/>
  <c r="CL2251" i="64"/>
  <c r="CL2265" i="64" s="1"/>
  <c r="CL1316" i="64"/>
  <c r="CL1329" i="64" s="1"/>
  <c r="CL1677" i="64"/>
  <c r="CL1700" i="64" s="1"/>
  <c r="CL1522" i="64"/>
  <c r="CL1535" i="64" s="1"/>
  <c r="CL1271" i="64"/>
  <c r="CL1306" i="64" s="1"/>
  <c r="CL1227" i="64"/>
  <c r="CL1262" i="64" s="1"/>
  <c r="CL1191" i="64"/>
  <c r="CL1218" i="64" s="1"/>
  <c r="CL1645" i="64"/>
  <c r="CL1668" i="64" s="1"/>
  <c r="CL1155" i="64"/>
  <c r="CL1182" i="64" s="1"/>
  <c r="CL1743" i="64"/>
  <c r="CL1768" i="64" s="1"/>
  <c r="CL1609" i="64"/>
  <c r="CL1636" i="64" s="1"/>
  <c r="CL1120" i="64"/>
  <c r="CL1147" i="64" s="1"/>
  <c r="CL1085" i="64"/>
  <c r="CL1112" i="64" s="1"/>
  <c r="CL1061" i="64"/>
  <c r="CL1709" i="64"/>
  <c r="CL1734" i="64" s="1"/>
  <c r="CL965" i="64"/>
  <c r="CL941" i="64"/>
  <c r="CL956" i="64" s="1"/>
  <c r="CL917" i="64"/>
  <c r="CL932" i="64" s="1"/>
  <c r="CL1424" i="64"/>
  <c r="CL1439" i="64" s="1"/>
  <c r="CL522" i="64"/>
  <c r="CL535" i="64" s="1"/>
  <c r="CL498" i="64"/>
  <c r="CL822" i="64"/>
  <c r="CL838" i="64" s="1"/>
  <c r="CL989" i="64"/>
  <c r="CL1002" i="64" s="1"/>
  <c r="CL1448" i="64"/>
  <c r="CL798" i="64"/>
  <c r="CL473" i="64"/>
  <c r="CL449" i="64"/>
  <c r="CL421" i="64"/>
  <c r="CL389" i="64"/>
  <c r="CD1393" i="64"/>
  <c r="CD2199" i="64"/>
  <c r="CD2173" i="64"/>
  <c r="CD2122" i="64"/>
  <c r="CD2139" i="64" s="1"/>
  <c r="CD2148" i="64"/>
  <c r="CD1370" i="64"/>
  <c r="CD1384" i="64" s="1"/>
  <c r="CD2251" i="64"/>
  <c r="CD2265" i="64" s="1"/>
  <c r="CD1338" i="64"/>
  <c r="CD1316" i="64"/>
  <c r="CD1329" i="64" s="1"/>
  <c r="CD1522" i="64"/>
  <c r="CD1535" i="64" s="1"/>
  <c r="CD1677" i="64"/>
  <c r="CD1700" i="64" s="1"/>
  <c r="CD1227" i="64"/>
  <c r="CD1262" i="64" s="1"/>
  <c r="CD1271" i="64"/>
  <c r="CD1306" i="64" s="1"/>
  <c r="CD1191" i="64"/>
  <c r="CD1218" i="64" s="1"/>
  <c r="CD1645" i="64"/>
  <c r="CD1668" i="64" s="1"/>
  <c r="CD1609" i="64"/>
  <c r="CD1636" i="64" s="1"/>
  <c r="CD1155" i="64"/>
  <c r="CD1182" i="64" s="1"/>
  <c r="CD1743" i="64"/>
  <c r="CD1768" i="64" s="1"/>
  <c r="CD1085" i="64"/>
  <c r="CD1112" i="64" s="1"/>
  <c r="CD1061" i="64"/>
  <c r="CD1709" i="64"/>
  <c r="CD1734" i="64" s="1"/>
  <c r="CD1120" i="64"/>
  <c r="CD1147" i="64" s="1"/>
  <c r="CD965" i="64"/>
  <c r="CD941" i="64"/>
  <c r="CD956" i="64" s="1"/>
  <c r="CD989" i="64"/>
  <c r="CD1002" i="64" s="1"/>
  <c r="CD1424" i="64"/>
  <c r="CD1439" i="64" s="1"/>
  <c r="CD522" i="64"/>
  <c r="CD535" i="64" s="1"/>
  <c r="CD498" i="64"/>
  <c r="CD822" i="64"/>
  <c r="CD838" i="64" s="1"/>
  <c r="CD917" i="64"/>
  <c r="CD932" i="64" s="1"/>
  <c r="CD473" i="64"/>
  <c r="CD1448" i="64"/>
  <c r="CD449" i="64"/>
  <c r="CD798" i="64"/>
  <c r="CD421" i="64"/>
  <c r="CD389" i="64"/>
  <c r="BV1393" i="64"/>
  <c r="BV2199" i="64"/>
  <c r="BV2173" i="64"/>
  <c r="BV2148" i="64"/>
  <c r="BV2122" i="64"/>
  <c r="BV2139" i="64" s="1"/>
  <c r="BV1370" i="64"/>
  <c r="BV1384" i="64" s="1"/>
  <c r="BV1338" i="64"/>
  <c r="BV2251" i="64"/>
  <c r="BV2265" i="64" s="1"/>
  <c r="BV1316" i="64"/>
  <c r="BV1329" i="64" s="1"/>
  <c r="BV1677" i="64"/>
  <c r="BV1700" i="64" s="1"/>
  <c r="BV1227" i="64"/>
  <c r="BV1262" i="64" s="1"/>
  <c r="BV1191" i="64"/>
  <c r="BV1218" i="64" s="1"/>
  <c r="BV1522" i="64"/>
  <c r="BV1535" i="64" s="1"/>
  <c r="BV1645" i="64"/>
  <c r="BV1668" i="64" s="1"/>
  <c r="BV1609" i="64"/>
  <c r="BV1636" i="64" s="1"/>
  <c r="BV1155" i="64"/>
  <c r="BV1182" i="64" s="1"/>
  <c r="BV1743" i="64"/>
  <c r="BV1768" i="64" s="1"/>
  <c r="BV1085" i="64"/>
  <c r="BV1112" i="64" s="1"/>
  <c r="BV1271" i="64"/>
  <c r="BV1306" i="64" s="1"/>
  <c r="BV1120" i="64"/>
  <c r="BV1147" i="64" s="1"/>
  <c r="BV1061" i="64"/>
  <c r="BV1709" i="64"/>
  <c r="BV1734" i="64" s="1"/>
  <c r="BV965" i="64"/>
  <c r="BV989" i="64"/>
  <c r="BV1002" i="64" s="1"/>
  <c r="BV941" i="64"/>
  <c r="BV956" i="64" s="1"/>
  <c r="BV1424" i="64"/>
  <c r="BV1439" i="64" s="1"/>
  <c r="BV522" i="64"/>
  <c r="BV535" i="64" s="1"/>
  <c r="BV498" i="64"/>
  <c r="BV917" i="64"/>
  <c r="BV932" i="64" s="1"/>
  <c r="BV822" i="64"/>
  <c r="BV838" i="64" s="1"/>
  <c r="BV798" i="64"/>
  <c r="BV1448" i="64"/>
  <c r="BV449" i="64"/>
  <c r="BV421" i="64"/>
  <c r="BV473" i="64"/>
  <c r="BV389" i="64"/>
  <c r="BN1393" i="64"/>
  <c r="BN2199" i="64"/>
  <c r="BN2173" i="64"/>
  <c r="BN2148" i="64"/>
  <c r="BN2122" i="64"/>
  <c r="BN2139" i="64" s="1"/>
  <c r="BN1370" i="64"/>
  <c r="BN1384" i="64" s="1"/>
  <c r="BN1338" i="64"/>
  <c r="BN2251" i="64"/>
  <c r="BN2265" i="64" s="1"/>
  <c r="BN1316" i="64"/>
  <c r="BN1329" i="64" s="1"/>
  <c r="BN1677" i="64"/>
  <c r="BN1700" i="64" s="1"/>
  <c r="BN1522" i="64"/>
  <c r="BN1535" i="64" s="1"/>
  <c r="BN1271" i="64"/>
  <c r="BN1306" i="64" s="1"/>
  <c r="BN1191" i="64"/>
  <c r="BN1218" i="64" s="1"/>
  <c r="BN1645" i="64"/>
  <c r="BN1668" i="64" s="1"/>
  <c r="BN1227" i="64"/>
  <c r="BN1262" i="64" s="1"/>
  <c r="BN1155" i="64"/>
  <c r="BN1182" i="64" s="1"/>
  <c r="BN1609" i="64"/>
  <c r="BN1636" i="64" s="1"/>
  <c r="BN1120" i="64"/>
  <c r="BN1147" i="64" s="1"/>
  <c r="BN1743" i="64"/>
  <c r="BN1768" i="64" s="1"/>
  <c r="BN1085" i="64"/>
  <c r="BN1112" i="64" s="1"/>
  <c r="BN1061" i="64"/>
  <c r="BN1709" i="64"/>
  <c r="BN1734" i="64" s="1"/>
  <c r="BN965" i="64"/>
  <c r="BN989" i="64"/>
  <c r="BN1002" i="64" s="1"/>
  <c r="BN941" i="64"/>
  <c r="BN956" i="64" s="1"/>
  <c r="BN1424" i="64"/>
  <c r="BN1439" i="64" s="1"/>
  <c r="BN522" i="64"/>
  <c r="BN535" i="64" s="1"/>
  <c r="BN917" i="64"/>
  <c r="BN932" i="64" s="1"/>
  <c r="BN498" i="64"/>
  <c r="BN822" i="64"/>
  <c r="BN838" i="64" s="1"/>
  <c r="BN1448" i="64"/>
  <c r="BN449" i="64"/>
  <c r="BN798" i="64"/>
  <c r="BN473" i="64"/>
  <c r="BN421" i="64"/>
  <c r="BN389" i="64"/>
  <c r="BF1393" i="64"/>
  <c r="BF2199" i="64"/>
  <c r="BF2173" i="64"/>
  <c r="BF2148" i="64"/>
  <c r="BF2122" i="64"/>
  <c r="BF2139" i="64" s="1"/>
  <c r="BF1370" i="64"/>
  <c r="BF1384" i="64" s="1"/>
  <c r="BF1338" i="64"/>
  <c r="BF2251" i="64"/>
  <c r="BF2265" i="64" s="1"/>
  <c r="BF1316" i="64"/>
  <c r="BF1329" i="64" s="1"/>
  <c r="BF1522" i="64"/>
  <c r="BF1535" i="64" s="1"/>
  <c r="BF1677" i="64"/>
  <c r="BF1700" i="64" s="1"/>
  <c r="BF1271" i="64"/>
  <c r="BF1306" i="64" s="1"/>
  <c r="BF1227" i="64"/>
  <c r="BF1262" i="64" s="1"/>
  <c r="BF1191" i="64"/>
  <c r="BF1218" i="64" s="1"/>
  <c r="BF1645" i="64"/>
  <c r="BF1668" i="64" s="1"/>
  <c r="BF1609" i="64"/>
  <c r="BF1636" i="64" s="1"/>
  <c r="BF1155" i="64"/>
  <c r="BF1182" i="64" s="1"/>
  <c r="BF1743" i="64"/>
  <c r="BF1768" i="64" s="1"/>
  <c r="BF1085" i="64"/>
  <c r="BF1112" i="64" s="1"/>
  <c r="BF1061" i="64"/>
  <c r="BF1120" i="64"/>
  <c r="BF1147" i="64" s="1"/>
  <c r="BF1709" i="64"/>
  <c r="BF1734" i="64" s="1"/>
  <c r="BF965" i="64"/>
  <c r="BF941" i="64"/>
  <c r="BF956" i="64" s="1"/>
  <c r="BF989" i="64"/>
  <c r="BF1002" i="64" s="1"/>
  <c r="BF917" i="64"/>
  <c r="BF932" i="64" s="1"/>
  <c r="BF1424" i="64"/>
  <c r="BF1439" i="64" s="1"/>
  <c r="BF522" i="64"/>
  <c r="BF535" i="64" s="1"/>
  <c r="BF498" i="64"/>
  <c r="BF822" i="64"/>
  <c r="BF838" i="64" s="1"/>
  <c r="BF1448" i="64"/>
  <c r="BF473" i="64"/>
  <c r="BF449" i="64"/>
  <c r="BF421" i="64"/>
  <c r="BF798" i="64"/>
  <c r="BF389" i="64"/>
  <c r="AX1393" i="64"/>
  <c r="AX2199" i="64"/>
  <c r="AX2173" i="64"/>
  <c r="AX2148" i="64"/>
  <c r="AX2122" i="64"/>
  <c r="AX2139" i="64" s="1"/>
  <c r="AX1338" i="64"/>
  <c r="AX2251" i="64"/>
  <c r="AX2265" i="64" s="1"/>
  <c r="AX1370" i="64"/>
  <c r="AX1384" i="64" s="1"/>
  <c r="AX1316" i="64"/>
  <c r="AX1329" i="64" s="1"/>
  <c r="AX1677" i="64"/>
  <c r="AX1700" i="64" s="1"/>
  <c r="AX1522" i="64"/>
  <c r="AX1535" i="64" s="1"/>
  <c r="AX1271" i="64"/>
  <c r="AX1306" i="64" s="1"/>
  <c r="AX1227" i="64"/>
  <c r="AX1262" i="64" s="1"/>
  <c r="AX1191" i="64"/>
  <c r="AX1218" i="64" s="1"/>
  <c r="AX1645" i="64"/>
  <c r="AX1668" i="64" s="1"/>
  <c r="AX1155" i="64"/>
  <c r="AX1182" i="64" s="1"/>
  <c r="AX1609" i="64"/>
  <c r="AX1636" i="64" s="1"/>
  <c r="AX1743" i="64"/>
  <c r="AX1768" i="64" s="1"/>
  <c r="AX1120" i="64"/>
  <c r="AX1147" i="64" s="1"/>
  <c r="AX1085" i="64"/>
  <c r="AX1112" i="64" s="1"/>
  <c r="AX1061" i="64"/>
  <c r="AX1709" i="64"/>
  <c r="AX1734" i="64" s="1"/>
  <c r="AX965" i="64"/>
  <c r="AX941" i="64"/>
  <c r="AX956" i="64" s="1"/>
  <c r="AX989" i="64"/>
  <c r="AX1002" i="64" s="1"/>
  <c r="AX1424" i="64"/>
  <c r="AX1439" i="64" s="1"/>
  <c r="AX522" i="64"/>
  <c r="AX535" i="64" s="1"/>
  <c r="AX498" i="64"/>
  <c r="AX822" i="64"/>
  <c r="AX838" i="64" s="1"/>
  <c r="AX473" i="64"/>
  <c r="AX1448" i="64"/>
  <c r="AX798" i="64"/>
  <c r="AX449" i="64"/>
  <c r="AX917" i="64"/>
  <c r="AX932" i="64" s="1"/>
  <c r="AX421" i="64"/>
  <c r="AX389" i="64"/>
  <c r="AP1393" i="64"/>
  <c r="AP2199" i="64"/>
  <c r="AP2173" i="64"/>
  <c r="AP2148" i="64"/>
  <c r="AP2122" i="64"/>
  <c r="AP2139" i="64" s="1"/>
  <c r="AP1338" i="64"/>
  <c r="AP2251" i="64"/>
  <c r="AP2265" i="64" s="1"/>
  <c r="AP1316" i="64"/>
  <c r="AP1329" i="64" s="1"/>
  <c r="AP1522" i="64"/>
  <c r="AP1535" i="64" s="1"/>
  <c r="AP1677" i="64"/>
  <c r="AP1700" i="64" s="1"/>
  <c r="AP1370" i="64"/>
  <c r="AP1384" i="64" s="1"/>
  <c r="AP1227" i="64"/>
  <c r="AP1262" i="64" s="1"/>
  <c r="AP1271" i="64"/>
  <c r="AP1306" i="64" s="1"/>
  <c r="AP1191" i="64"/>
  <c r="AP1218" i="64" s="1"/>
  <c r="AP1645" i="64"/>
  <c r="AP1668" i="64" s="1"/>
  <c r="AP1609" i="64"/>
  <c r="AP1636" i="64" s="1"/>
  <c r="AP1155" i="64"/>
  <c r="AP1182" i="64" s="1"/>
  <c r="AP1743" i="64"/>
  <c r="AP1768" i="64" s="1"/>
  <c r="AP1085" i="64"/>
  <c r="AP1112" i="64" s="1"/>
  <c r="AP1061" i="64"/>
  <c r="AP1709" i="64"/>
  <c r="AP1734" i="64" s="1"/>
  <c r="AP965" i="64"/>
  <c r="AP989" i="64"/>
  <c r="AP1002" i="64" s="1"/>
  <c r="AP941" i="64"/>
  <c r="AP956" i="64" s="1"/>
  <c r="AP1424" i="64"/>
  <c r="AP1439" i="64" s="1"/>
  <c r="AP522" i="64"/>
  <c r="AP535" i="64" s="1"/>
  <c r="AP1120" i="64"/>
  <c r="AP1147" i="64" s="1"/>
  <c r="AP498" i="64"/>
  <c r="AP917" i="64"/>
  <c r="AP932" i="64" s="1"/>
  <c r="AP822" i="64"/>
  <c r="AP838" i="64" s="1"/>
  <c r="AP1448" i="64"/>
  <c r="AP449" i="64"/>
  <c r="AP798" i="64"/>
  <c r="AP421" i="64"/>
  <c r="AP389" i="64"/>
  <c r="AH1393" i="64"/>
  <c r="AH2199" i="64"/>
  <c r="AH2173" i="64"/>
  <c r="AH2148" i="64"/>
  <c r="AH2122" i="64"/>
  <c r="AH2139" i="64" s="1"/>
  <c r="AH1338" i="64"/>
  <c r="AH1370" i="64"/>
  <c r="AH1384" i="64" s="1"/>
  <c r="AH2251" i="64"/>
  <c r="AH2265" i="64" s="1"/>
  <c r="AH1316" i="64"/>
  <c r="AH1329" i="64" s="1"/>
  <c r="AH1522" i="64"/>
  <c r="AH1535" i="64" s="1"/>
  <c r="AH1677" i="64"/>
  <c r="AH1700" i="64" s="1"/>
  <c r="AH1191" i="64"/>
  <c r="AH1218" i="64" s="1"/>
  <c r="AH1227" i="64"/>
  <c r="AH1262" i="64" s="1"/>
  <c r="AH1645" i="64"/>
  <c r="AH1668" i="64" s="1"/>
  <c r="AH1271" i="64"/>
  <c r="AH1306" i="64" s="1"/>
  <c r="AH1609" i="64"/>
  <c r="AH1636" i="64" s="1"/>
  <c r="AH1155" i="64"/>
  <c r="AH1182" i="64" s="1"/>
  <c r="AH1743" i="64"/>
  <c r="AH1768" i="64" s="1"/>
  <c r="AH1085" i="64"/>
  <c r="AH1112" i="64" s="1"/>
  <c r="AH1061" i="64"/>
  <c r="AH1120" i="64"/>
  <c r="AH1147" i="64" s="1"/>
  <c r="AH1709" i="64"/>
  <c r="AH1734" i="64" s="1"/>
  <c r="AH965" i="64"/>
  <c r="AH989" i="64"/>
  <c r="AH1002" i="64" s="1"/>
  <c r="AH941" i="64"/>
  <c r="AH956" i="64" s="1"/>
  <c r="AH1424" i="64"/>
  <c r="AH1439" i="64" s="1"/>
  <c r="AH522" i="64"/>
  <c r="AH535" i="64" s="1"/>
  <c r="AH917" i="64"/>
  <c r="AH932" i="64" s="1"/>
  <c r="AH498" i="64"/>
  <c r="AH822" i="64"/>
  <c r="AH838" i="64" s="1"/>
  <c r="AH1448" i="64"/>
  <c r="AH449" i="64"/>
  <c r="AH421" i="64"/>
  <c r="AH389" i="64"/>
  <c r="Z1393" i="64"/>
  <c r="Z2199" i="64"/>
  <c r="Z2173" i="64"/>
  <c r="Z2148" i="64"/>
  <c r="Z2122" i="64"/>
  <c r="Z2139" i="64" s="1"/>
  <c r="Z1338" i="64"/>
  <c r="Z1370" i="64"/>
  <c r="Z1384" i="64" s="1"/>
  <c r="Z1316" i="64"/>
  <c r="Z1329" i="64" s="1"/>
  <c r="Z1677" i="64"/>
  <c r="Z1700" i="64" s="1"/>
  <c r="Z2251" i="64"/>
  <c r="Z2265" i="64" s="1"/>
  <c r="Z1522" i="64"/>
  <c r="Z1535" i="64" s="1"/>
  <c r="Z1271" i="64"/>
  <c r="Z1306" i="64" s="1"/>
  <c r="Z1227" i="64"/>
  <c r="Z1262" i="64" s="1"/>
  <c r="Z1191" i="64"/>
  <c r="Z1218" i="64" s="1"/>
  <c r="Z1645" i="64"/>
  <c r="Z1668" i="64" s="1"/>
  <c r="Z1155" i="64"/>
  <c r="Z1182" i="64" s="1"/>
  <c r="Z1743" i="64"/>
  <c r="Z1768" i="64" s="1"/>
  <c r="Z1120" i="64"/>
  <c r="Z1147" i="64" s="1"/>
  <c r="Z1085" i="64"/>
  <c r="Z1112" i="64" s="1"/>
  <c r="Z1609" i="64"/>
  <c r="Z1636" i="64" s="1"/>
  <c r="Z1061" i="64"/>
  <c r="Z1709" i="64"/>
  <c r="Z1734" i="64" s="1"/>
  <c r="Z965" i="64"/>
  <c r="Z941" i="64"/>
  <c r="Z956" i="64" s="1"/>
  <c r="Z917" i="64"/>
  <c r="Z932" i="64" s="1"/>
  <c r="Z1424" i="64"/>
  <c r="Z1439" i="64" s="1"/>
  <c r="Z522" i="64"/>
  <c r="Z535" i="64" s="1"/>
  <c r="Z498" i="64"/>
  <c r="Z822" i="64"/>
  <c r="Z838" i="64" s="1"/>
  <c r="Z989" i="64"/>
  <c r="Z1002" i="64" s="1"/>
  <c r="Z1448" i="64"/>
  <c r="Z798" i="64"/>
  <c r="Z449" i="64"/>
  <c r="Z421" i="64"/>
  <c r="Z389" i="64"/>
  <c r="CE2198" i="64"/>
  <c r="CE1392" i="64"/>
  <c r="CE2172" i="64"/>
  <c r="CE2147" i="64"/>
  <c r="CE2121" i="64"/>
  <c r="CE1369" i="64"/>
  <c r="CE1337" i="64"/>
  <c r="CE1315" i="64"/>
  <c r="CE2250" i="64"/>
  <c r="CE1270" i="64"/>
  <c r="CE1521" i="64"/>
  <c r="CE1190" i="64"/>
  <c r="CE1676" i="64"/>
  <c r="CE1644" i="64"/>
  <c r="CE1226" i="64"/>
  <c r="CE1154" i="64"/>
  <c r="CE1084" i="64"/>
  <c r="CE1119" i="64"/>
  <c r="CE1708" i="64"/>
  <c r="CE1608" i="64"/>
  <c r="CE988" i="64"/>
  <c r="CE1742" i="64"/>
  <c r="CE521" i="64"/>
  <c r="CE534" i="64" s="1"/>
  <c r="CE497" i="64"/>
  <c r="CE940" i="64"/>
  <c r="CE955" i="64" s="1"/>
  <c r="CE821" i="64"/>
  <c r="CE448" i="64"/>
  <c r="CE1060" i="64"/>
  <c r="CE420" i="64"/>
  <c r="CE388" i="64"/>
  <c r="CE964" i="64"/>
  <c r="CE979" i="64" s="1"/>
  <c r="CE472" i="64"/>
  <c r="BW2198" i="64"/>
  <c r="BW1392" i="64"/>
  <c r="BW2172" i="64"/>
  <c r="BW2147" i="64"/>
  <c r="BW2121" i="64"/>
  <c r="BW1369" i="64"/>
  <c r="BW1337" i="64"/>
  <c r="BW1315" i="64"/>
  <c r="BW2250" i="64"/>
  <c r="BW1521" i="64"/>
  <c r="BW1270" i="64"/>
  <c r="BW1226" i="64"/>
  <c r="BW1190" i="64"/>
  <c r="BW1676" i="64"/>
  <c r="BW1154" i="64"/>
  <c r="BW1608" i="64"/>
  <c r="BW1644" i="64"/>
  <c r="BW1084" i="64"/>
  <c r="BW1708" i="64"/>
  <c r="BW988" i="64"/>
  <c r="BW1742" i="64"/>
  <c r="BW1119" i="64"/>
  <c r="BW1060" i="64"/>
  <c r="BW964" i="64"/>
  <c r="BW979" i="64" s="1"/>
  <c r="BW940" i="64"/>
  <c r="BW955" i="64" s="1"/>
  <c r="BW521" i="64"/>
  <c r="BW534" i="64" s="1"/>
  <c r="BW497" i="64"/>
  <c r="BW821" i="64"/>
  <c r="BW448" i="64"/>
  <c r="BW797" i="64"/>
  <c r="BW1423" i="64"/>
  <c r="BW420" i="64"/>
  <c r="BW388" i="64"/>
  <c r="BW472" i="64"/>
  <c r="BO2198" i="64"/>
  <c r="BO1392" i="64"/>
  <c r="BO2172" i="64"/>
  <c r="BO2147" i="64"/>
  <c r="BO2121" i="64"/>
  <c r="BO1369" i="64"/>
  <c r="BO1337" i="64"/>
  <c r="BO1315" i="64"/>
  <c r="BO1521" i="64"/>
  <c r="BO2250" i="64"/>
  <c r="BO1270" i="64"/>
  <c r="BO1226" i="64"/>
  <c r="BO1190" i="64"/>
  <c r="BO1608" i="64"/>
  <c r="BO1644" i="64"/>
  <c r="BO1154" i="64"/>
  <c r="BO1084" i="64"/>
  <c r="BO1119" i="64"/>
  <c r="BO1708" i="64"/>
  <c r="BO1676" i="64"/>
  <c r="BO1742" i="64"/>
  <c r="BO1060" i="64"/>
  <c r="BO521" i="64"/>
  <c r="BO534" i="64" s="1"/>
  <c r="BO988" i="64"/>
  <c r="BO964" i="64"/>
  <c r="BO979" i="64" s="1"/>
  <c r="BO497" i="64"/>
  <c r="BO821" i="64"/>
  <c r="BO940" i="64"/>
  <c r="BO955" i="64" s="1"/>
  <c r="BO448" i="64"/>
  <c r="BO420" i="64"/>
  <c r="BO797" i="64"/>
  <c r="BO388" i="64"/>
  <c r="BO472" i="64"/>
  <c r="BG2198" i="64"/>
  <c r="BG2172" i="64"/>
  <c r="BG1392" i="64"/>
  <c r="BG2147" i="64"/>
  <c r="BG2121" i="64"/>
  <c r="BG1369" i="64"/>
  <c r="BG1337" i="64"/>
  <c r="BG1315" i="64"/>
  <c r="BG2250" i="64"/>
  <c r="BG1270" i="64"/>
  <c r="BG1521" i="64"/>
  <c r="BG1226" i="64"/>
  <c r="BG1190" i="64"/>
  <c r="BG1676" i="64"/>
  <c r="BG1154" i="64"/>
  <c r="BG1644" i="64"/>
  <c r="BG1608" i="64"/>
  <c r="BG1119" i="64"/>
  <c r="BG1084" i="64"/>
  <c r="BG1708" i="64"/>
  <c r="BG1060" i="64"/>
  <c r="BG988" i="64"/>
  <c r="BG1742" i="64"/>
  <c r="BG521" i="64"/>
  <c r="BG534" i="64" s="1"/>
  <c r="BG940" i="64"/>
  <c r="BG955" i="64" s="1"/>
  <c r="BG497" i="64"/>
  <c r="BG821" i="64"/>
  <c r="BG964" i="64"/>
  <c r="BG979" i="64" s="1"/>
  <c r="BG797" i="64"/>
  <c r="BG448" i="64"/>
  <c r="BG1423" i="64"/>
  <c r="BG420" i="64"/>
  <c r="BG388" i="64"/>
  <c r="BG472" i="64"/>
  <c r="AY2198" i="64"/>
  <c r="AY2172" i="64"/>
  <c r="AY1392" i="64"/>
  <c r="AY2147" i="64"/>
  <c r="AY2121" i="64"/>
  <c r="AY1369" i="64"/>
  <c r="AY1337" i="64"/>
  <c r="AY1315" i="64"/>
  <c r="AY2250" i="64"/>
  <c r="AY1521" i="64"/>
  <c r="AY1270" i="64"/>
  <c r="AY1226" i="64"/>
  <c r="AY1190" i="64"/>
  <c r="AY1676" i="64"/>
  <c r="AY1608" i="64"/>
  <c r="AY1154" i="64"/>
  <c r="AY1644" i="64"/>
  <c r="AY1084" i="64"/>
  <c r="AY1708" i="64"/>
  <c r="AY1119" i="64"/>
  <c r="AY1742" i="64"/>
  <c r="AY988" i="64"/>
  <c r="AY940" i="64"/>
  <c r="AY955" i="64" s="1"/>
  <c r="AY521" i="64"/>
  <c r="AY534" i="64" s="1"/>
  <c r="AY1060" i="64"/>
  <c r="AY497" i="64"/>
  <c r="AY821" i="64"/>
  <c r="AY448" i="64"/>
  <c r="AY797" i="64"/>
  <c r="AY420" i="64"/>
  <c r="AY388" i="64"/>
  <c r="AY472" i="64"/>
  <c r="AQ2198" i="64"/>
  <c r="AQ2172" i="64"/>
  <c r="AQ2147" i="64"/>
  <c r="AQ1392" i="64"/>
  <c r="AQ2121" i="64"/>
  <c r="AQ1369" i="64"/>
  <c r="AQ1337" i="64"/>
  <c r="AQ1315" i="64"/>
  <c r="AQ2250" i="64"/>
  <c r="AQ1270" i="64"/>
  <c r="AQ1226" i="64"/>
  <c r="AQ1521" i="64"/>
  <c r="AQ1676" i="64"/>
  <c r="AQ1190" i="64"/>
  <c r="AQ1608" i="64"/>
  <c r="AQ1644" i="64"/>
  <c r="AQ1154" i="64"/>
  <c r="AQ1084" i="64"/>
  <c r="AQ1119" i="64"/>
  <c r="AQ1708" i="64"/>
  <c r="AQ988" i="64"/>
  <c r="AQ1742" i="64"/>
  <c r="AQ1060" i="64"/>
  <c r="AQ964" i="64"/>
  <c r="AQ979" i="64" s="1"/>
  <c r="AQ521" i="64"/>
  <c r="AQ534" i="64" s="1"/>
  <c r="AQ497" i="64"/>
  <c r="AQ821" i="64"/>
  <c r="AQ940" i="64"/>
  <c r="AQ955" i="64" s="1"/>
  <c r="AQ448" i="64"/>
  <c r="AQ1423" i="64"/>
  <c r="AQ420" i="64"/>
  <c r="AQ388" i="64"/>
  <c r="AQ797" i="64"/>
  <c r="AQ472" i="64"/>
  <c r="AI2198" i="64"/>
  <c r="AI2172" i="64"/>
  <c r="AI2147" i="64"/>
  <c r="AI2121" i="64"/>
  <c r="AI1369" i="64"/>
  <c r="AI1392" i="64"/>
  <c r="AI1337" i="64"/>
  <c r="AI1315" i="64"/>
  <c r="AI2250" i="64"/>
  <c r="AI1521" i="64"/>
  <c r="AI1270" i="64"/>
  <c r="AI1190" i="64"/>
  <c r="AI1226" i="64"/>
  <c r="AI1154" i="64"/>
  <c r="AI1676" i="64"/>
  <c r="AI1608" i="64"/>
  <c r="AI1119" i="64"/>
  <c r="AI1084" i="64"/>
  <c r="AI1644" i="64"/>
  <c r="AI1708" i="64"/>
  <c r="AI1060" i="64"/>
  <c r="AI988" i="64"/>
  <c r="AI521" i="64"/>
  <c r="AI534" i="64" s="1"/>
  <c r="AI940" i="64"/>
  <c r="AI955" i="64" s="1"/>
  <c r="AI1742" i="64"/>
  <c r="AI964" i="64"/>
  <c r="AI979" i="64" s="1"/>
  <c r="AI497" i="64"/>
  <c r="AI821" i="64"/>
  <c r="AI797" i="64"/>
  <c r="AI448" i="64"/>
  <c r="AI420" i="64"/>
  <c r="AI388" i="64"/>
  <c r="AI472" i="64"/>
  <c r="AA1392" i="64"/>
  <c r="AA2172" i="64"/>
  <c r="AA2198" i="64"/>
  <c r="AA2147" i="64"/>
  <c r="AA2121" i="64"/>
  <c r="AA1369" i="64"/>
  <c r="AA1337" i="64"/>
  <c r="AA1315" i="64"/>
  <c r="AA1521" i="64"/>
  <c r="AA2250" i="64"/>
  <c r="AA1270" i="64"/>
  <c r="AA1226" i="64"/>
  <c r="AA1676" i="64"/>
  <c r="AA1608" i="64"/>
  <c r="AA1190" i="64"/>
  <c r="AA1644" i="64"/>
  <c r="AA1154" i="64"/>
  <c r="AA1084" i="64"/>
  <c r="AA1708" i="64"/>
  <c r="AA1119" i="64"/>
  <c r="AA1060" i="64"/>
  <c r="AA1742" i="64"/>
  <c r="AA988" i="64"/>
  <c r="AA521" i="64"/>
  <c r="AA534" i="64" s="1"/>
  <c r="AA497" i="64"/>
  <c r="AA821" i="64"/>
  <c r="AA964" i="64"/>
  <c r="AA979" i="64" s="1"/>
  <c r="AA448" i="64"/>
  <c r="AA1423" i="64"/>
  <c r="AA797" i="64"/>
  <c r="AA420" i="64"/>
  <c r="AA388" i="64"/>
  <c r="AA472" i="64"/>
  <c r="S1392" i="64"/>
  <c r="S2172" i="64"/>
  <c r="S2147" i="64"/>
  <c r="S2198" i="64"/>
  <c r="S2121" i="64"/>
  <c r="S1369" i="64"/>
  <c r="S1337" i="64"/>
  <c r="S1315" i="64"/>
  <c r="S2250" i="64"/>
  <c r="S1270" i="64"/>
  <c r="S1521" i="64"/>
  <c r="S1644" i="64"/>
  <c r="S1190" i="64"/>
  <c r="S1226" i="64"/>
  <c r="S1154" i="64"/>
  <c r="S1676" i="64"/>
  <c r="S1608" i="64"/>
  <c r="S1084" i="64"/>
  <c r="S1119" i="64"/>
  <c r="S1708" i="64"/>
  <c r="S988" i="64"/>
  <c r="S1742" i="64"/>
  <c r="S964" i="64"/>
  <c r="S521" i="64"/>
  <c r="S534" i="64" s="1"/>
  <c r="S497" i="64"/>
  <c r="S940" i="64"/>
  <c r="S955" i="64" s="1"/>
  <c r="S821" i="64"/>
  <c r="S1060" i="64"/>
  <c r="S448" i="64"/>
  <c r="S420" i="64"/>
  <c r="S388" i="64"/>
  <c r="S472" i="64"/>
  <c r="CF2195" i="64"/>
  <c r="CF2212" i="64" s="1"/>
  <c r="CF2169" i="64"/>
  <c r="CF2186" i="64" s="1"/>
  <c r="CF1389" i="64"/>
  <c r="CF1411" i="64" s="1"/>
  <c r="CF2144" i="64"/>
  <c r="CF2161" i="64" s="1"/>
  <c r="CF2118" i="64"/>
  <c r="CF2135" i="64" s="1"/>
  <c r="CF1366" i="64"/>
  <c r="CF1380" i="64" s="1"/>
  <c r="CF1334" i="64"/>
  <c r="CF1357" i="64" s="1"/>
  <c r="CF1312" i="64"/>
  <c r="CF1325" i="64" s="1"/>
  <c r="CF2247" i="64"/>
  <c r="CF2261" i="64" s="1"/>
  <c r="CF1518" i="64"/>
  <c r="CF1531" i="64" s="1"/>
  <c r="CF1267" i="64"/>
  <c r="CF1302" i="64" s="1"/>
  <c r="CF1223" i="64"/>
  <c r="CF1258" i="64" s="1"/>
  <c r="CF1187" i="64"/>
  <c r="CF1214" i="64" s="1"/>
  <c r="CF1673" i="64"/>
  <c r="CF1696" i="64" s="1"/>
  <c r="CF1151" i="64"/>
  <c r="CF1178" i="64" s="1"/>
  <c r="CF1605" i="64"/>
  <c r="CF1632" i="64" s="1"/>
  <c r="CF1641" i="64"/>
  <c r="CF1664" i="64" s="1"/>
  <c r="CF1081" i="64"/>
  <c r="CF1108" i="64" s="1"/>
  <c r="CF1705" i="64"/>
  <c r="CF1730" i="64" s="1"/>
  <c r="CF1116" i="64"/>
  <c r="CF1143" i="64" s="1"/>
  <c r="CF1739" i="64"/>
  <c r="CF1764" i="64" s="1"/>
  <c r="CF985" i="64"/>
  <c r="CF998" i="64" s="1"/>
  <c r="CF1057" i="64"/>
  <c r="CF518" i="64"/>
  <c r="CF531" i="64" s="1"/>
  <c r="CF937" i="64"/>
  <c r="CF952" i="64" s="1"/>
  <c r="CF494" i="64"/>
  <c r="CF818" i="64"/>
  <c r="CF834" i="64" s="1"/>
  <c r="CF961" i="64"/>
  <c r="CF976" i="64" s="1"/>
  <c r="CF913" i="64"/>
  <c r="CF928" i="64" s="1"/>
  <c r="CF445" i="64"/>
  <c r="CF794" i="64"/>
  <c r="CF809" i="64" s="1"/>
  <c r="CF1420" i="64"/>
  <c r="CF1435" i="64" s="1"/>
  <c r="CF417" i="64"/>
  <c r="CF385" i="64"/>
  <c r="CF469" i="64"/>
  <c r="BX2169" i="64"/>
  <c r="BX2186" i="64" s="1"/>
  <c r="BX1389" i="64"/>
  <c r="BX1411" i="64" s="1"/>
  <c r="BX2195" i="64"/>
  <c r="BX2212" i="64" s="1"/>
  <c r="BX2118" i="64"/>
  <c r="BX2135" i="64" s="1"/>
  <c r="BX1366" i="64"/>
  <c r="BX1380" i="64" s="1"/>
  <c r="BX2144" i="64"/>
  <c r="BX2161" i="64" s="1"/>
  <c r="BX1334" i="64"/>
  <c r="BX1357" i="64" s="1"/>
  <c r="BX1312" i="64"/>
  <c r="BX1325" i="64" s="1"/>
  <c r="BX2247" i="64"/>
  <c r="BX2261" i="64" s="1"/>
  <c r="BX1267" i="64"/>
  <c r="BX1302" i="64" s="1"/>
  <c r="BX1518" i="64"/>
  <c r="BX1531" i="64" s="1"/>
  <c r="BX1187" i="64"/>
  <c r="BX1214" i="64" s="1"/>
  <c r="BX1605" i="64"/>
  <c r="BX1632" i="64" s="1"/>
  <c r="BX1641" i="64"/>
  <c r="BX1664" i="64" s="1"/>
  <c r="BX1151" i="64"/>
  <c r="BX1178" i="64" s="1"/>
  <c r="BX1223" i="64"/>
  <c r="BX1258" i="64" s="1"/>
  <c r="BX1673" i="64"/>
  <c r="BX1696" i="64" s="1"/>
  <c r="BX1081" i="64"/>
  <c r="BX1108" i="64" s="1"/>
  <c r="BX1116" i="64"/>
  <c r="BX1143" i="64" s="1"/>
  <c r="BX1705" i="64"/>
  <c r="BX1730" i="64" s="1"/>
  <c r="BX1739" i="64"/>
  <c r="BX1764" i="64" s="1"/>
  <c r="BX1057" i="64"/>
  <c r="BX985" i="64"/>
  <c r="BX998" i="64" s="1"/>
  <c r="BX961" i="64"/>
  <c r="BX976" i="64" s="1"/>
  <c r="BX518" i="64"/>
  <c r="BX531" i="64" s="1"/>
  <c r="BX494" i="64"/>
  <c r="BX818" i="64"/>
  <c r="BX834" i="64" s="1"/>
  <c r="BX913" i="64"/>
  <c r="BX928" i="64" s="1"/>
  <c r="BX1420" i="64"/>
  <c r="BX1435" i="64" s="1"/>
  <c r="BX445" i="64"/>
  <c r="BX937" i="64"/>
  <c r="BX952" i="64" s="1"/>
  <c r="BX417" i="64"/>
  <c r="BX794" i="64"/>
  <c r="BX809" i="64" s="1"/>
  <c r="BX385" i="64"/>
  <c r="BX469" i="64"/>
  <c r="BP2195" i="64"/>
  <c r="BP2212" i="64" s="1"/>
  <c r="BP2169" i="64"/>
  <c r="BP2186" i="64" s="1"/>
  <c r="BP1389" i="64"/>
  <c r="BP1411" i="64" s="1"/>
  <c r="BP2118" i="64"/>
  <c r="BP2135" i="64" s="1"/>
  <c r="BP1366" i="64"/>
  <c r="BP1380" i="64" s="1"/>
  <c r="BP2144" i="64"/>
  <c r="BP2161" i="64" s="1"/>
  <c r="BP1334" i="64"/>
  <c r="BP1357" i="64" s="1"/>
  <c r="BP1312" i="64"/>
  <c r="BP1325" i="64" s="1"/>
  <c r="BP2247" i="64"/>
  <c r="BP2261" i="64" s="1"/>
  <c r="BP1267" i="64"/>
  <c r="BP1302" i="64" s="1"/>
  <c r="BP1223" i="64"/>
  <c r="BP1258" i="64" s="1"/>
  <c r="BP1518" i="64"/>
  <c r="BP1531" i="64" s="1"/>
  <c r="BP1641" i="64"/>
  <c r="BP1664" i="64" s="1"/>
  <c r="BP1187" i="64"/>
  <c r="BP1214" i="64" s="1"/>
  <c r="BP1673" i="64"/>
  <c r="BP1696" i="64" s="1"/>
  <c r="BP1151" i="64"/>
  <c r="BP1178" i="64" s="1"/>
  <c r="BP1116" i="64"/>
  <c r="BP1143" i="64" s="1"/>
  <c r="BP1081" i="64"/>
  <c r="BP1108" i="64" s="1"/>
  <c r="BP1605" i="64"/>
  <c r="BP1632" i="64" s="1"/>
  <c r="BP1705" i="64"/>
  <c r="BP1730" i="64" s="1"/>
  <c r="BP1057" i="64"/>
  <c r="BP985" i="64"/>
  <c r="BP998" i="64" s="1"/>
  <c r="BP1739" i="64"/>
  <c r="BP1764" i="64" s="1"/>
  <c r="BP518" i="64"/>
  <c r="BP531" i="64" s="1"/>
  <c r="BP961" i="64"/>
  <c r="BP976" i="64" s="1"/>
  <c r="BP494" i="64"/>
  <c r="BP937" i="64"/>
  <c r="BP952" i="64" s="1"/>
  <c r="BP818" i="64"/>
  <c r="BP834" i="64" s="1"/>
  <c r="BP913" i="64"/>
  <c r="BP928" i="64" s="1"/>
  <c r="BP794" i="64"/>
  <c r="BP809" i="64" s="1"/>
  <c r="BP445" i="64"/>
  <c r="BP1420" i="64"/>
  <c r="BP1435" i="64" s="1"/>
  <c r="BP417" i="64"/>
  <c r="BP385" i="64"/>
  <c r="BP469" i="64"/>
  <c r="BH2169" i="64"/>
  <c r="BH2186" i="64" s="1"/>
  <c r="BH2195" i="64"/>
  <c r="BH2212" i="64" s="1"/>
  <c r="BH1389" i="64"/>
  <c r="BH1411" i="64" s="1"/>
  <c r="BH2144" i="64"/>
  <c r="BH2161" i="64" s="1"/>
  <c r="BH2118" i="64"/>
  <c r="BH2135" i="64" s="1"/>
  <c r="BH1366" i="64"/>
  <c r="BH1380" i="64" s="1"/>
  <c r="BH1312" i="64"/>
  <c r="BH1325" i="64" s="1"/>
  <c r="BH1334" i="64"/>
  <c r="BH1357" i="64" s="1"/>
  <c r="BH2247" i="64"/>
  <c r="BH2261" i="64" s="1"/>
  <c r="BH1518" i="64"/>
  <c r="BH1531" i="64" s="1"/>
  <c r="BH1267" i="64"/>
  <c r="BH1302" i="64" s="1"/>
  <c r="BH1187" i="64"/>
  <c r="BH1214" i="64" s="1"/>
  <c r="BH1223" i="64"/>
  <c r="BH1258" i="64" s="1"/>
  <c r="BH1605" i="64"/>
  <c r="BH1632" i="64" s="1"/>
  <c r="BH1151" i="64"/>
  <c r="BH1178" i="64" s="1"/>
  <c r="BH1673" i="64"/>
  <c r="BH1696" i="64" s="1"/>
  <c r="BH1641" i="64"/>
  <c r="BH1664" i="64" s="1"/>
  <c r="BH1081" i="64"/>
  <c r="BH1108" i="64" s="1"/>
  <c r="BH1705" i="64"/>
  <c r="BH1730" i="64" s="1"/>
  <c r="BH1116" i="64"/>
  <c r="BH1143" i="64" s="1"/>
  <c r="BH1057" i="64"/>
  <c r="BH1739" i="64"/>
  <c r="BH1764" i="64" s="1"/>
  <c r="BH985" i="64"/>
  <c r="BH998" i="64" s="1"/>
  <c r="BH937" i="64"/>
  <c r="BH952" i="64" s="1"/>
  <c r="BH518" i="64"/>
  <c r="BH531" i="64" s="1"/>
  <c r="BH494" i="64"/>
  <c r="BH818" i="64"/>
  <c r="BH834" i="64" s="1"/>
  <c r="BH961" i="64"/>
  <c r="BH976" i="64" s="1"/>
  <c r="BH913" i="64"/>
  <c r="BH928" i="64" s="1"/>
  <c r="BH1420" i="64"/>
  <c r="BH1435" i="64" s="1"/>
  <c r="BH445" i="64"/>
  <c r="BH794" i="64"/>
  <c r="BH809" i="64" s="1"/>
  <c r="BH417" i="64"/>
  <c r="BH385" i="64"/>
  <c r="BH469" i="64"/>
  <c r="AZ2169" i="64"/>
  <c r="AZ2186" i="64" s="1"/>
  <c r="AZ2195" i="64"/>
  <c r="AZ2212" i="64" s="1"/>
  <c r="AZ1389" i="64"/>
  <c r="AZ1411" i="64" s="1"/>
  <c r="AZ2118" i="64"/>
  <c r="AZ2135" i="64" s="1"/>
  <c r="AZ1366" i="64"/>
  <c r="AZ1380" i="64" s="1"/>
  <c r="AZ2144" i="64"/>
  <c r="AZ2161" i="64" s="1"/>
  <c r="AZ1334" i="64"/>
  <c r="AZ1357" i="64" s="1"/>
  <c r="AZ1312" i="64"/>
  <c r="AZ1325" i="64" s="1"/>
  <c r="AZ2247" i="64"/>
  <c r="AZ2261" i="64" s="1"/>
  <c r="AZ1267" i="64"/>
  <c r="AZ1302" i="64" s="1"/>
  <c r="AZ1518" i="64"/>
  <c r="AZ1531" i="64" s="1"/>
  <c r="AZ1223" i="64"/>
  <c r="AZ1258" i="64" s="1"/>
  <c r="AZ1605" i="64"/>
  <c r="AZ1632" i="64" s="1"/>
  <c r="AZ1187" i="64"/>
  <c r="AZ1214" i="64" s="1"/>
  <c r="AZ1673" i="64"/>
  <c r="AZ1696" i="64" s="1"/>
  <c r="AZ1641" i="64"/>
  <c r="AZ1664" i="64" s="1"/>
  <c r="AZ1151" i="64"/>
  <c r="AZ1178" i="64" s="1"/>
  <c r="AZ1081" i="64"/>
  <c r="AZ1108" i="64" s="1"/>
  <c r="AZ1116" i="64"/>
  <c r="AZ1143" i="64" s="1"/>
  <c r="AZ1705" i="64"/>
  <c r="AZ1730" i="64" s="1"/>
  <c r="AZ985" i="64"/>
  <c r="AZ998" i="64" s="1"/>
  <c r="AZ1739" i="64"/>
  <c r="AZ1764" i="64" s="1"/>
  <c r="AZ1057" i="64"/>
  <c r="AZ961" i="64"/>
  <c r="AZ976" i="64" s="1"/>
  <c r="AZ518" i="64"/>
  <c r="AZ531" i="64" s="1"/>
  <c r="AZ494" i="64"/>
  <c r="AZ818" i="64"/>
  <c r="AZ834" i="64" s="1"/>
  <c r="AZ913" i="64"/>
  <c r="AZ928" i="64" s="1"/>
  <c r="AZ445" i="64"/>
  <c r="AZ937" i="64"/>
  <c r="AZ952" i="64" s="1"/>
  <c r="AZ1420" i="64"/>
  <c r="AZ1435" i="64" s="1"/>
  <c r="AZ417" i="64"/>
  <c r="AZ385" i="64"/>
  <c r="AZ794" i="64"/>
  <c r="AZ809" i="64" s="1"/>
  <c r="AZ469" i="64"/>
  <c r="AR1389" i="64"/>
  <c r="AR1411" i="64" s="1"/>
  <c r="AR2195" i="64"/>
  <c r="AR2212" i="64" s="1"/>
  <c r="AR2169" i="64"/>
  <c r="AR2186" i="64" s="1"/>
  <c r="AR2118" i="64"/>
  <c r="AR2135" i="64" s="1"/>
  <c r="AR1366" i="64"/>
  <c r="AR1380" i="64" s="1"/>
  <c r="AR2144" i="64"/>
  <c r="AR2161" i="64" s="1"/>
  <c r="AR1312" i="64"/>
  <c r="AR1325" i="64" s="1"/>
  <c r="AR1334" i="64"/>
  <c r="AR1357" i="64" s="1"/>
  <c r="AR2247" i="64"/>
  <c r="AR2261" i="64" s="1"/>
  <c r="AR1518" i="64"/>
  <c r="AR1531" i="64" s="1"/>
  <c r="AR1267" i="64"/>
  <c r="AR1302" i="64" s="1"/>
  <c r="AR1187" i="64"/>
  <c r="AR1214" i="64" s="1"/>
  <c r="AR1151" i="64"/>
  <c r="AR1178" i="64" s="1"/>
  <c r="AR1223" i="64"/>
  <c r="AR1258" i="64" s="1"/>
  <c r="AR1673" i="64"/>
  <c r="AR1696" i="64" s="1"/>
  <c r="AR1605" i="64"/>
  <c r="AR1632" i="64" s="1"/>
  <c r="AR1641" i="64"/>
  <c r="AR1664" i="64" s="1"/>
  <c r="AR1116" i="64"/>
  <c r="AR1143" i="64" s="1"/>
  <c r="AR1081" i="64"/>
  <c r="AR1108" i="64" s="1"/>
  <c r="AR1705" i="64"/>
  <c r="AR1730" i="64" s="1"/>
  <c r="AR1057" i="64"/>
  <c r="AR518" i="64"/>
  <c r="AR531" i="64" s="1"/>
  <c r="AR494" i="64"/>
  <c r="AR961" i="64"/>
  <c r="AR976" i="64" s="1"/>
  <c r="AR818" i="64"/>
  <c r="AR834" i="64" s="1"/>
  <c r="AR937" i="64"/>
  <c r="AR952" i="64" s="1"/>
  <c r="AR985" i="64"/>
  <c r="AR998" i="64" s="1"/>
  <c r="AR913" i="64"/>
  <c r="AR928" i="64" s="1"/>
  <c r="AR1420" i="64"/>
  <c r="AR1435" i="64" s="1"/>
  <c r="AR1739" i="64"/>
  <c r="AR1764" i="64" s="1"/>
  <c r="AR794" i="64"/>
  <c r="AR809" i="64" s="1"/>
  <c r="AR445" i="64"/>
  <c r="AR417" i="64"/>
  <c r="AR385" i="64"/>
  <c r="AR469" i="64"/>
  <c r="AJ1389" i="64"/>
  <c r="AJ1411" i="64" s="1"/>
  <c r="AJ2169" i="64"/>
  <c r="AJ2186" i="64" s="1"/>
  <c r="AJ2195" i="64"/>
  <c r="AJ2212" i="64" s="1"/>
  <c r="AJ2118" i="64"/>
  <c r="AJ2135" i="64" s="1"/>
  <c r="AJ1366" i="64"/>
  <c r="AJ1380" i="64" s="1"/>
  <c r="AJ2144" i="64"/>
  <c r="AJ2161" i="64" s="1"/>
  <c r="AJ1334" i="64"/>
  <c r="AJ1357" i="64" s="1"/>
  <c r="AJ1312" i="64"/>
  <c r="AJ1325" i="64" s="1"/>
  <c r="AJ1518" i="64"/>
  <c r="AJ1531" i="64" s="1"/>
  <c r="AJ2247" i="64"/>
  <c r="AJ2261" i="64" s="1"/>
  <c r="AJ1267" i="64"/>
  <c r="AJ1302" i="64" s="1"/>
  <c r="AJ1223" i="64"/>
  <c r="AJ1258" i="64" s="1"/>
  <c r="AJ1187" i="64"/>
  <c r="AJ1214" i="64" s="1"/>
  <c r="AJ1673" i="64"/>
  <c r="AJ1696" i="64" s="1"/>
  <c r="AJ1605" i="64"/>
  <c r="AJ1632" i="64" s="1"/>
  <c r="AJ1151" i="64"/>
  <c r="AJ1178" i="64" s="1"/>
  <c r="AJ1641" i="64"/>
  <c r="AJ1664" i="64" s="1"/>
  <c r="AJ1081" i="64"/>
  <c r="AJ1108" i="64" s="1"/>
  <c r="AJ1705" i="64"/>
  <c r="AJ1730" i="64" s="1"/>
  <c r="AJ1116" i="64"/>
  <c r="AJ1143" i="64" s="1"/>
  <c r="AJ1057" i="64"/>
  <c r="AJ1739" i="64"/>
  <c r="AJ1764" i="64" s="1"/>
  <c r="AJ985" i="64"/>
  <c r="AJ998" i="64" s="1"/>
  <c r="AJ518" i="64"/>
  <c r="AJ531" i="64" s="1"/>
  <c r="AJ937" i="64"/>
  <c r="AJ952" i="64" s="1"/>
  <c r="AJ494" i="64"/>
  <c r="AJ818" i="64"/>
  <c r="AJ834" i="64" s="1"/>
  <c r="AJ913" i="64"/>
  <c r="AJ928" i="64" s="1"/>
  <c r="AJ445" i="64"/>
  <c r="AJ961" i="64"/>
  <c r="AJ976" i="64" s="1"/>
  <c r="AJ794" i="64"/>
  <c r="AJ809" i="64" s="1"/>
  <c r="AJ1420" i="64"/>
  <c r="AJ1435" i="64" s="1"/>
  <c r="AJ417" i="64"/>
  <c r="AJ385" i="64"/>
  <c r="AJ469" i="64"/>
  <c r="AB1389" i="64"/>
  <c r="AB1411" i="64" s="1"/>
  <c r="AB2169" i="64"/>
  <c r="AB2186" i="64" s="1"/>
  <c r="AB2144" i="64"/>
  <c r="AB2161" i="64" s="1"/>
  <c r="AB2118" i="64"/>
  <c r="AB2135" i="64" s="1"/>
  <c r="AB1366" i="64"/>
  <c r="AB1380" i="64" s="1"/>
  <c r="AB1334" i="64"/>
  <c r="AB1357" i="64" s="1"/>
  <c r="AB1312" i="64"/>
  <c r="AB1325" i="64" s="1"/>
  <c r="AB2247" i="64"/>
  <c r="AB2261" i="64" s="1"/>
  <c r="AB2195" i="64"/>
  <c r="AB2212" i="64" s="1"/>
  <c r="AB1267" i="64"/>
  <c r="AB1302" i="64" s="1"/>
  <c r="AB1518" i="64"/>
  <c r="AB1531" i="64" s="1"/>
  <c r="AB1223" i="64"/>
  <c r="AB1258" i="64" s="1"/>
  <c r="AB1187" i="64"/>
  <c r="AB1214" i="64" s="1"/>
  <c r="AB1641" i="64"/>
  <c r="AB1664" i="64" s="1"/>
  <c r="AB1151" i="64"/>
  <c r="AB1178" i="64" s="1"/>
  <c r="AB1673" i="64"/>
  <c r="AB1696" i="64" s="1"/>
  <c r="AB1081" i="64"/>
  <c r="AB1108" i="64" s="1"/>
  <c r="AB1116" i="64"/>
  <c r="AB1143" i="64" s="1"/>
  <c r="AB1605" i="64"/>
  <c r="AB1632" i="64" s="1"/>
  <c r="AB1705" i="64"/>
  <c r="AB1730" i="64" s="1"/>
  <c r="AB1057" i="64"/>
  <c r="AB985" i="64"/>
  <c r="AB998" i="64" s="1"/>
  <c r="AB1739" i="64"/>
  <c r="AB1764" i="64" s="1"/>
  <c r="AB937" i="64"/>
  <c r="AB952" i="64" s="1"/>
  <c r="AB518" i="64"/>
  <c r="AB531" i="64" s="1"/>
  <c r="AB961" i="64"/>
  <c r="AB976" i="64" s="1"/>
  <c r="AB494" i="64"/>
  <c r="AB818" i="64"/>
  <c r="AB834" i="64" s="1"/>
  <c r="AB913" i="64"/>
  <c r="AB928" i="64" s="1"/>
  <c r="AB1420" i="64"/>
  <c r="AB1435" i="64" s="1"/>
  <c r="AB445" i="64"/>
  <c r="AB417" i="64"/>
  <c r="AB385" i="64"/>
  <c r="AB469" i="64"/>
  <c r="T2195" i="64"/>
  <c r="T2212" i="64" s="1"/>
  <c r="T2169" i="64"/>
  <c r="T2186" i="64" s="1"/>
  <c r="T1389" i="64"/>
  <c r="T1411" i="64" s="1"/>
  <c r="T2118" i="64"/>
  <c r="T2135" i="64" s="1"/>
  <c r="T1366" i="64"/>
  <c r="T1380" i="64" s="1"/>
  <c r="T2144" i="64"/>
  <c r="T2161" i="64" s="1"/>
  <c r="T1312" i="64"/>
  <c r="T1325" i="64" s="1"/>
  <c r="T1334" i="64"/>
  <c r="T1357" i="64" s="1"/>
  <c r="T2247" i="64"/>
  <c r="T2261" i="64" s="1"/>
  <c r="T1518" i="64"/>
  <c r="T1531" i="64" s="1"/>
  <c r="T1267" i="64"/>
  <c r="T1302" i="64" s="1"/>
  <c r="T1223" i="64"/>
  <c r="T1258" i="64" s="1"/>
  <c r="T1187" i="64"/>
  <c r="T1214" i="64" s="1"/>
  <c r="T1673" i="64"/>
  <c r="T1696" i="64" s="1"/>
  <c r="T1151" i="64"/>
  <c r="T1178" i="64" s="1"/>
  <c r="T1605" i="64"/>
  <c r="T1632" i="64" s="1"/>
  <c r="T1081" i="64"/>
  <c r="T1108" i="64" s="1"/>
  <c r="T1641" i="64"/>
  <c r="T1664" i="64" s="1"/>
  <c r="T1705" i="64"/>
  <c r="T1730" i="64" s="1"/>
  <c r="T985" i="64"/>
  <c r="T998" i="64" s="1"/>
  <c r="T1739" i="64"/>
  <c r="T1764" i="64" s="1"/>
  <c r="T1116" i="64"/>
  <c r="T1143" i="64" s="1"/>
  <c r="T1057" i="64"/>
  <c r="T518" i="64"/>
  <c r="T531" i="64" s="1"/>
  <c r="T494" i="64"/>
  <c r="T818" i="64"/>
  <c r="T834" i="64" s="1"/>
  <c r="T961" i="64"/>
  <c r="T976" i="64" s="1"/>
  <c r="T913" i="64"/>
  <c r="T928" i="64" s="1"/>
  <c r="T445" i="64"/>
  <c r="T794" i="64"/>
  <c r="T809" i="64" s="1"/>
  <c r="T1420" i="64"/>
  <c r="T1435"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43" i="64"/>
  <c r="BH1443" i="64"/>
  <c r="BV1443" i="64"/>
  <c r="S1444" i="64"/>
  <c r="S1459" i="64" s="1"/>
  <c r="AQ1447" i="64"/>
  <c r="AI1448" i="64"/>
  <c r="BU417" i="64"/>
  <c r="BD420" i="64"/>
  <c r="AV421" i="64"/>
  <c r="V444" i="64"/>
  <c r="V459" i="64" s="1"/>
  <c r="CH444" i="64"/>
  <c r="CH459" i="64" s="1"/>
  <c r="BZ445" i="64"/>
  <c r="BI448" i="64"/>
  <c r="BA449" i="64"/>
  <c r="AA468" i="64"/>
  <c r="BJ493" i="64"/>
  <c r="BL498" i="64"/>
  <c r="CG1419" i="64"/>
  <c r="CG1434" i="64" s="1"/>
  <c r="AY1423" i="64"/>
  <c r="BD798" i="64"/>
  <c r="AG818" i="64"/>
  <c r="AG834" i="64" s="1"/>
  <c r="AK822" i="64"/>
  <c r="AK838" i="64" s="1"/>
  <c r="CG517" i="64"/>
  <c r="AA912" i="64"/>
  <c r="AA927" i="64" s="1"/>
  <c r="W1388" i="64"/>
  <c r="W2194" i="64"/>
  <c r="W2211" i="64" s="1"/>
  <c r="W2143" i="64"/>
  <c r="W2160" i="64" s="1"/>
  <c r="W1365" i="64"/>
  <c r="W1379" i="64" s="1"/>
  <c r="W2117" i="64"/>
  <c r="W2134" i="64" s="1"/>
  <c r="W2168" i="64"/>
  <c r="W2185" i="64" s="1"/>
  <c r="W1517" i="64"/>
  <c r="W1530" i="64" s="1"/>
  <c r="W1311" i="64"/>
  <c r="W1324" i="64" s="1"/>
  <c r="W1333" i="64"/>
  <c r="W1356" i="64" s="1"/>
  <c r="W1222" i="64"/>
  <c r="W1257" i="64" s="1"/>
  <c r="W2246" i="64"/>
  <c r="W2260" i="64" s="1"/>
  <c r="W1266" i="64"/>
  <c r="W1672" i="64"/>
  <c r="W1695" i="64" s="1"/>
  <c r="W1640" i="64"/>
  <c r="W1663" i="64" s="1"/>
  <c r="W1186" i="64"/>
  <c r="W1213" i="64" s="1"/>
  <c r="W1704" i="64"/>
  <c r="W1729" i="64" s="1"/>
  <c r="W1150" i="64"/>
  <c r="W1177" i="64" s="1"/>
  <c r="W1738" i="64"/>
  <c r="W1763" i="64" s="1"/>
  <c r="W1115" i="64"/>
  <c r="W1142" i="64" s="1"/>
  <c r="W1080" i="64"/>
  <c r="W1107" i="64" s="1"/>
  <c r="W1056" i="64"/>
  <c r="W1071" i="64" s="1"/>
  <c r="W1604" i="64"/>
  <c r="W1631" i="64" s="1"/>
  <c r="W984" i="64"/>
  <c r="W997" i="64" s="1"/>
  <c r="W817" i="64"/>
  <c r="W833" i="64" s="1"/>
  <c r="W936" i="64"/>
  <c r="W951" i="64" s="1"/>
  <c r="W912" i="64"/>
  <c r="W927" i="64" s="1"/>
  <c r="W793" i="64"/>
  <c r="W808" i="64" s="1"/>
  <c r="W1419" i="64"/>
  <c r="W1434" i="64" s="1"/>
  <c r="W960" i="64"/>
  <c r="W975" i="64" s="1"/>
  <c r="W517" i="64"/>
  <c r="W416" i="64"/>
  <c r="W436" i="64" s="1"/>
  <c r="W468" i="64"/>
  <c r="W493" i="64"/>
  <c r="W444" i="64"/>
  <c r="W459" i="64" s="1"/>
  <c r="BC1393" i="64"/>
  <c r="BC2199" i="64"/>
  <c r="BC2148" i="64"/>
  <c r="BC2173" i="64"/>
  <c r="BC1338" i="64"/>
  <c r="BC1370" i="64"/>
  <c r="BC1384" i="64" s="1"/>
  <c r="BC1316" i="64"/>
  <c r="BC1329" i="64" s="1"/>
  <c r="BC2122" i="64"/>
  <c r="BC2139" i="64" s="1"/>
  <c r="BC1522" i="64"/>
  <c r="BC1535" i="64" s="1"/>
  <c r="BC2251" i="64"/>
  <c r="BC2265" i="64" s="1"/>
  <c r="BC1227" i="64"/>
  <c r="BC1262" i="64" s="1"/>
  <c r="BC1609" i="64"/>
  <c r="BC1636" i="64" s="1"/>
  <c r="BC1271" i="64"/>
  <c r="BC1306" i="64" s="1"/>
  <c r="BC1191" i="64"/>
  <c r="BC1218" i="64" s="1"/>
  <c r="BC1677" i="64"/>
  <c r="BC1700" i="64" s="1"/>
  <c r="BC1645" i="64"/>
  <c r="BC1668" i="64" s="1"/>
  <c r="BC1120" i="64"/>
  <c r="BC1147" i="64" s="1"/>
  <c r="BC1709" i="64"/>
  <c r="BC1734" i="64" s="1"/>
  <c r="BC1155" i="64"/>
  <c r="BC1182" i="64" s="1"/>
  <c r="BC1743" i="64"/>
  <c r="BC1768" i="64" s="1"/>
  <c r="BC1085" i="64"/>
  <c r="BC1112" i="64" s="1"/>
  <c r="BC989" i="64"/>
  <c r="BC1002" i="64" s="1"/>
  <c r="BC965" i="64"/>
  <c r="BC1061" i="64"/>
  <c r="BC941" i="64"/>
  <c r="BC956" i="64" s="1"/>
  <c r="BC917" i="64"/>
  <c r="BC932" i="64" s="1"/>
  <c r="BC798" i="64"/>
  <c r="BC1424" i="64"/>
  <c r="BC1439" i="64" s="1"/>
  <c r="BC522" i="64"/>
  <c r="BC535" i="64" s="1"/>
  <c r="BC822" i="64"/>
  <c r="BC838" i="64" s="1"/>
  <c r="BC421" i="64"/>
  <c r="BC1448" i="64"/>
  <c r="BC498" i="64"/>
  <c r="BC473" i="64"/>
  <c r="BC449" i="64"/>
  <c r="BT1392" i="64"/>
  <c r="BT2198" i="64"/>
  <c r="BT2147" i="64"/>
  <c r="BT2172" i="64"/>
  <c r="BT2121" i="64"/>
  <c r="BT1369" i="64"/>
  <c r="BT1337" i="64"/>
  <c r="BT2250" i="64"/>
  <c r="BT1521" i="64"/>
  <c r="BT1270" i="64"/>
  <c r="BT1676" i="64"/>
  <c r="BT1315" i="64"/>
  <c r="BT1608" i="64"/>
  <c r="BT1190" i="64"/>
  <c r="BT1226" i="64"/>
  <c r="BT1119" i="64"/>
  <c r="BT1742" i="64"/>
  <c r="BT1154" i="64"/>
  <c r="BT1084" i="64"/>
  <c r="BT1644" i="64"/>
  <c r="BT1708" i="64"/>
  <c r="BT964" i="64"/>
  <c r="BT979" i="64" s="1"/>
  <c r="BT988" i="64"/>
  <c r="BT940" i="64"/>
  <c r="BT955" i="64" s="1"/>
  <c r="BT1060" i="64"/>
  <c r="BT1423" i="64"/>
  <c r="BT521" i="64"/>
  <c r="BT534" i="64" s="1"/>
  <c r="BT472" i="64"/>
  <c r="BT1447" i="64"/>
  <c r="BT821" i="64"/>
  <c r="BT797" i="64"/>
  <c r="BT448" i="64"/>
  <c r="AN1392" i="64"/>
  <c r="AN2198" i="64"/>
  <c r="AN2147" i="64"/>
  <c r="AN2172" i="64"/>
  <c r="AN2121" i="64"/>
  <c r="AN1369" i="64"/>
  <c r="AN1337" i="64"/>
  <c r="AN1521" i="64"/>
  <c r="AN1315" i="64"/>
  <c r="AN2250" i="64"/>
  <c r="AN1270" i="64"/>
  <c r="AN1608" i="64"/>
  <c r="AN1676" i="64"/>
  <c r="AN1226" i="64"/>
  <c r="AN1190" i="64"/>
  <c r="AN1644" i="64"/>
  <c r="AN1742" i="64"/>
  <c r="AN1084" i="64"/>
  <c r="AN1119" i="64"/>
  <c r="AN964" i="64"/>
  <c r="AN979" i="64" s="1"/>
  <c r="AN988" i="64"/>
  <c r="AN1708" i="64"/>
  <c r="AN940" i="64"/>
  <c r="AN955" i="64" s="1"/>
  <c r="AN1154" i="64"/>
  <c r="AN1060" i="64"/>
  <c r="AN1423" i="64"/>
  <c r="AN521" i="64"/>
  <c r="AN534" i="64" s="1"/>
  <c r="AN821" i="64"/>
  <c r="AN797" i="64"/>
  <c r="AN472" i="64"/>
  <c r="AN1447" i="64"/>
  <c r="AN448" i="64"/>
  <c r="BU1389" i="64"/>
  <c r="BU1411" i="64" s="1"/>
  <c r="BU2195" i="64"/>
  <c r="BU2212" i="64" s="1"/>
  <c r="BU2169" i="64"/>
  <c r="BU2186" i="64" s="1"/>
  <c r="BU2118" i="64"/>
  <c r="BU2135" i="64" s="1"/>
  <c r="BU2144" i="64"/>
  <c r="BU2161" i="64" s="1"/>
  <c r="BU1334" i="64"/>
  <c r="BU1357" i="64" s="1"/>
  <c r="BU1366" i="64"/>
  <c r="BU1380" i="64" s="1"/>
  <c r="BU1312" i="64"/>
  <c r="BU1325" i="64" s="1"/>
  <c r="BU1518" i="64"/>
  <c r="BU1531" i="64" s="1"/>
  <c r="BU2247" i="64"/>
  <c r="BU2261" i="64" s="1"/>
  <c r="BU1267" i="64"/>
  <c r="BU1302" i="64" s="1"/>
  <c r="BU1605" i="64"/>
  <c r="BU1632" i="64" s="1"/>
  <c r="BU1673" i="64"/>
  <c r="BU1696" i="64" s="1"/>
  <c r="BU1187" i="64"/>
  <c r="BU1214" i="64" s="1"/>
  <c r="BU1641" i="64"/>
  <c r="BU1664" i="64" s="1"/>
  <c r="BU1739" i="64"/>
  <c r="BU1764" i="64" s="1"/>
  <c r="BU1081" i="64"/>
  <c r="BU1108" i="64" s="1"/>
  <c r="BU1223" i="64"/>
  <c r="BU1258" i="64" s="1"/>
  <c r="BU1151" i="64"/>
  <c r="BU1178" i="64" s="1"/>
  <c r="BU1116" i="64"/>
  <c r="BU1143" i="64" s="1"/>
  <c r="BU985" i="64"/>
  <c r="BU998" i="64" s="1"/>
  <c r="BU1705" i="64"/>
  <c r="BU1730" i="64" s="1"/>
  <c r="BU961" i="64"/>
  <c r="BU976" i="64" s="1"/>
  <c r="BU1057" i="64"/>
  <c r="BU937" i="64"/>
  <c r="BU952" i="64" s="1"/>
  <c r="BU913" i="64"/>
  <c r="BU928" i="64" s="1"/>
  <c r="BU1420" i="64"/>
  <c r="BU1435" i="64" s="1"/>
  <c r="BU518" i="64"/>
  <c r="BU531" i="64" s="1"/>
  <c r="BU818" i="64"/>
  <c r="BU834" i="64" s="1"/>
  <c r="BU469" i="64"/>
  <c r="BU1444" i="64"/>
  <c r="BU1459" i="64" s="1"/>
  <c r="BU494" i="64"/>
  <c r="BU445" i="64"/>
  <c r="BM1389" i="64"/>
  <c r="BM1411" i="64" s="1"/>
  <c r="BM2195" i="64"/>
  <c r="BM2212" i="64" s="1"/>
  <c r="BM2169" i="64"/>
  <c r="BM2186" i="64" s="1"/>
  <c r="BM2118" i="64"/>
  <c r="BM2135" i="64" s="1"/>
  <c r="BM1334" i="64"/>
  <c r="BM1357" i="64" s="1"/>
  <c r="BM1366" i="64"/>
  <c r="BM1380" i="64" s="1"/>
  <c r="BM2144" i="64"/>
  <c r="BM2161" i="64" s="1"/>
  <c r="BM1312" i="64"/>
  <c r="BM1325" i="64" s="1"/>
  <c r="BM2247" i="64"/>
  <c r="BM2261" i="64" s="1"/>
  <c r="BM1518" i="64"/>
  <c r="BM1531" i="64" s="1"/>
  <c r="BM1267" i="64"/>
  <c r="BM1302" i="64" s="1"/>
  <c r="BM1605" i="64"/>
  <c r="BM1632" i="64" s="1"/>
  <c r="BM1673" i="64"/>
  <c r="BM1696" i="64" s="1"/>
  <c r="BM1223" i="64"/>
  <c r="BM1258" i="64" s="1"/>
  <c r="BM1641" i="64"/>
  <c r="BM1664" i="64" s="1"/>
  <c r="BM1187" i="64"/>
  <c r="BM1214" i="64" s="1"/>
  <c r="BM1151" i="64"/>
  <c r="BM1178" i="64" s="1"/>
  <c r="BM1739" i="64"/>
  <c r="BM1764" i="64" s="1"/>
  <c r="BM1116" i="64"/>
  <c r="BM1143" i="64" s="1"/>
  <c r="BM1081" i="64"/>
  <c r="BM1108" i="64" s="1"/>
  <c r="BM961" i="64"/>
  <c r="BM976" i="64" s="1"/>
  <c r="BM1705" i="64"/>
  <c r="BM1730" i="64" s="1"/>
  <c r="BM1057" i="64"/>
  <c r="BM937" i="64"/>
  <c r="BM952" i="64" s="1"/>
  <c r="BM913" i="64"/>
  <c r="BM928" i="64" s="1"/>
  <c r="BM985" i="64"/>
  <c r="BM998" i="64" s="1"/>
  <c r="BM1420" i="64"/>
  <c r="BM1435" i="64" s="1"/>
  <c r="BM518" i="64"/>
  <c r="BM531" i="64" s="1"/>
  <c r="BM494" i="64"/>
  <c r="BM469" i="64"/>
  <c r="BM794" i="64"/>
  <c r="BM809" i="64" s="1"/>
  <c r="BM1444" i="64"/>
  <c r="BM1459" i="64" s="1"/>
  <c r="BM818" i="64"/>
  <c r="BM834" i="64" s="1"/>
  <c r="BM445" i="64"/>
  <c r="Y335" i="64"/>
  <c r="BM335" i="64"/>
  <c r="BL338" i="64"/>
  <c r="CA1443" i="64"/>
  <c r="CK1388" i="64"/>
  <c r="CK2194" i="64"/>
  <c r="CK2211" i="64" s="1"/>
  <c r="CK2168" i="64"/>
  <c r="CK2185" i="64" s="1"/>
  <c r="CK2143" i="64"/>
  <c r="CK2160" i="64" s="1"/>
  <c r="CK2117" i="64"/>
  <c r="CK2134" i="64" s="1"/>
  <c r="CK1365" i="64"/>
  <c r="CK1379" i="64" s="1"/>
  <c r="CK1333" i="64"/>
  <c r="CK1356" i="64" s="1"/>
  <c r="CK2246" i="64"/>
  <c r="CK2260" i="64" s="1"/>
  <c r="CK1311" i="64"/>
  <c r="CK1324" i="64" s="1"/>
  <c r="CK1517" i="64"/>
  <c r="CK1530" i="64" s="1"/>
  <c r="CK1266" i="64"/>
  <c r="CK1604" i="64"/>
  <c r="CK1631" i="64" s="1"/>
  <c r="CK1672" i="64"/>
  <c r="CK1695" i="64" s="1"/>
  <c r="CK1640" i="64"/>
  <c r="CK1663" i="64" s="1"/>
  <c r="CK1222" i="64"/>
  <c r="CK1257" i="64" s="1"/>
  <c r="CK1186" i="64"/>
  <c r="CK1213" i="64" s="1"/>
  <c r="CK1150" i="64"/>
  <c r="CK1177" i="64" s="1"/>
  <c r="CK1115" i="64"/>
  <c r="CK1142" i="64" s="1"/>
  <c r="CK1738" i="64"/>
  <c r="CK1763" i="64" s="1"/>
  <c r="CK1080" i="64"/>
  <c r="CK1107" i="64" s="1"/>
  <c r="CK1704" i="64"/>
  <c r="CK1729" i="64" s="1"/>
  <c r="CK960" i="64"/>
  <c r="CK975" i="64" s="1"/>
  <c r="CK984" i="64"/>
  <c r="CK997" i="64" s="1"/>
  <c r="CK936" i="64"/>
  <c r="CK951" i="64" s="1"/>
  <c r="CK912" i="64"/>
  <c r="CK927" i="64" s="1"/>
  <c r="CK1419" i="64"/>
  <c r="CK1434" i="64" s="1"/>
  <c r="CK517" i="64"/>
  <c r="CK1056" i="64"/>
  <c r="CK1071" i="64" s="1"/>
  <c r="CK468" i="64"/>
  <c r="CK1443" i="64"/>
  <c r="CK793" i="64"/>
  <c r="CK808" i="64" s="1"/>
  <c r="CK444" i="64"/>
  <c r="CK459" i="64" s="1"/>
  <c r="CK817" i="64"/>
  <c r="CK833" i="64" s="1"/>
  <c r="CK493" i="64"/>
  <c r="CC1388" i="64"/>
  <c r="CC2194" i="64"/>
  <c r="CC2211" i="64" s="1"/>
  <c r="CC2168" i="64"/>
  <c r="CC2185" i="64" s="1"/>
  <c r="CC2117" i="64"/>
  <c r="CC2134" i="64" s="1"/>
  <c r="CC2143" i="64"/>
  <c r="CC2160" i="64" s="1"/>
  <c r="CC1365" i="64"/>
  <c r="CC1379" i="64" s="1"/>
  <c r="CC1333" i="64"/>
  <c r="CC1356" i="64" s="1"/>
  <c r="CC1311" i="64"/>
  <c r="CC1324" i="64" s="1"/>
  <c r="CC1517" i="64"/>
  <c r="CC1530" i="64" s="1"/>
  <c r="CC2246" i="64"/>
  <c r="CC2260" i="64" s="1"/>
  <c r="CC1604" i="64"/>
  <c r="CC1631" i="64" s="1"/>
  <c r="CC1266" i="64"/>
  <c r="CC1222" i="64"/>
  <c r="CC1257" i="64" s="1"/>
  <c r="CC1672" i="64"/>
  <c r="CC1695" i="64" s="1"/>
  <c r="CC1186" i="64"/>
  <c r="CC1213" i="64" s="1"/>
  <c r="CC1640" i="64"/>
  <c r="CC1663" i="64" s="1"/>
  <c r="CC1738" i="64"/>
  <c r="CC1763" i="64" s="1"/>
  <c r="CC1080" i="64"/>
  <c r="CC1107" i="64" s="1"/>
  <c r="CC984" i="64"/>
  <c r="CC997" i="64" s="1"/>
  <c r="CC1704" i="64"/>
  <c r="CC1729" i="64" s="1"/>
  <c r="CC1150" i="64"/>
  <c r="CC1177" i="64" s="1"/>
  <c r="CC1056" i="64"/>
  <c r="CC1071" i="64" s="1"/>
  <c r="CC936" i="64"/>
  <c r="CC951" i="64" s="1"/>
  <c r="CC1115" i="64"/>
  <c r="CC1142" i="64" s="1"/>
  <c r="CC912" i="64"/>
  <c r="CC927" i="64" s="1"/>
  <c r="CC960" i="64"/>
  <c r="CC975" i="64" s="1"/>
  <c r="CC1419" i="64"/>
  <c r="CC1434" i="64" s="1"/>
  <c r="CC517" i="64"/>
  <c r="CC817" i="64"/>
  <c r="CC833" i="64" s="1"/>
  <c r="CC468" i="64"/>
  <c r="CC493" i="64"/>
  <c r="CC444" i="64"/>
  <c r="CC459" i="64" s="1"/>
  <c r="BU1388" i="64"/>
  <c r="BU2194" i="64"/>
  <c r="BU2211" i="64" s="1"/>
  <c r="BU2168" i="64"/>
  <c r="BU2185" i="64" s="1"/>
  <c r="BU2117" i="64"/>
  <c r="BU2134" i="64" s="1"/>
  <c r="BU2143" i="64"/>
  <c r="BU2160" i="64" s="1"/>
  <c r="BU1365" i="64"/>
  <c r="BU1379" i="64" s="1"/>
  <c r="BU1333" i="64"/>
  <c r="BU1356" i="64" s="1"/>
  <c r="BU1311" i="64"/>
  <c r="BU1324" i="64" s="1"/>
  <c r="BU2246" i="64"/>
  <c r="BU2260" i="64" s="1"/>
  <c r="BU1266" i="64"/>
  <c r="BU1517" i="64"/>
  <c r="BU1530" i="64" s="1"/>
  <c r="BU1222" i="64"/>
  <c r="BU1257" i="64" s="1"/>
  <c r="BU1604" i="64"/>
  <c r="BU1631" i="64" s="1"/>
  <c r="BU1672" i="64"/>
  <c r="BU1695" i="64" s="1"/>
  <c r="BU1640" i="64"/>
  <c r="BU1663" i="64" s="1"/>
  <c r="BU1186" i="64"/>
  <c r="BU1213" i="64" s="1"/>
  <c r="BU1738" i="64"/>
  <c r="BU1763" i="64" s="1"/>
  <c r="BU1150" i="64"/>
  <c r="BU1177" i="64" s="1"/>
  <c r="BU1115" i="64"/>
  <c r="BU1142" i="64" s="1"/>
  <c r="BU1080" i="64"/>
  <c r="BU1107" i="64" s="1"/>
  <c r="BU1704" i="64"/>
  <c r="BU1729" i="64" s="1"/>
  <c r="BU1056" i="64"/>
  <c r="BU1071" i="64" s="1"/>
  <c r="BU936" i="64"/>
  <c r="BU951" i="64" s="1"/>
  <c r="BU912" i="64"/>
  <c r="BU927" i="64" s="1"/>
  <c r="BU1419" i="64"/>
  <c r="BU1434" i="64" s="1"/>
  <c r="BU517" i="64"/>
  <c r="BU984" i="64"/>
  <c r="BU997" i="64" s="1"/>
  <c r="BU468" i="64"/>
  <c r="BU793" i="64"/>
  <c r="BU808" i="64" s="1"/>
  <c r="BU817" i="64"/>
  <c r="BU833" i="64" s="1"/>
  <c r="BU444" i="64"/>
  <c r="BU459" i="64" s="1"/>
  <c r="BU960" i="64"/>
  <c r="BU975" i="64" s="1"/>
  <c r="BM1388" i="64"/>
  <c r="BM2194" i="64"/>
  <c r="BM2211" i="64" s="1"/>
  <c r="BM2168" i="64"/>
  <c r="BM2185" i="64" s="1"/>
  <c r="BM2143" i="64"/>
  <c r="BM2160" i="64" s="1"/>
  <c r="BM2117" i="64"/>
  <c r="BM2134" i="64" s="1"/>
  <c r="BM1365" i="64"/>
  <c r="BM1379" i="64" s="1"/>
  <c r="BM1333" i="64"/>
  <c r="BM1356" i="64" s="1"/>
  <c r="BM2246" i="64"/>
  <c r="BM2260" i="64" s="1"/>
  <c r="BM1311" i="64"/>
  <c r="BM1324" i="64" s="1"/>
  <c r="BM1517" i="64"/>
  <c r="BM1530" i="64" s="1"/>
  <c r="BM1604" i="64"/>
  <c r="BM1631" i="64" s="1"/>
  <c r="BM1266" i="64"/>
  <c r="BM1222" i="64"/>
  <c r="BM1257" i="64" s="1"/>
  <c r="BM1186" i="64"/>
  <c r="BM1213" i="64" s="1"/>
  <c r="BM1672" i="64"/>
  <c r="BM1695" i="64" s="1"/>
  <c r="BM1640" i="64"/>
  <c r="BM1663" i="64" s="1"/>
  <c r="BM1150" i="64"/>
  <c r="BM1177" i="64" s="1"/>
  <c r="BM1115" i="64"/>
  <c r="BM1142" i="64" s="1"/>
  <c r="BM1738" i="64"/>
  <c r="BM1763" i="64" s="1"/>
  <c r="BM1080" i="64"/>
  <c r="BM1107" i="64" s="1"/>
  <c r="BM1056" i="64"/>
  <c r="BM1071" i="64" s="1"/>
  <c r="BM1704" i="64"/>
  <c r="BM1729" i="64" s="1"/>
  <c r="BM984" i="64"/>
  <c r="BM997" i="64" s="1"/>
  <c r="BM936" i="64"/>
  <c r="BM951" i="64" s="1"/>
  <c r="BM912" i="64"/>
  <c r="BM927" i="64" s="1"/>
  <c r="BM1419" i="64"/>
  <c r="BM1434" i="64" s="1"/>
  <c r="BM960" i="64"/>
  <c r="BM975" i="64" s="1"/>
  <c r="BM517" i="64"/>
  <c r="BM468" i="64"/>
  <c r="BM493" i="64"/>
  <c r="BM444" i="64"/>
  <c r="BM459" i="64" s="1"/>
  <c r="BM793" i="64"/>
  <c r="BM808" i="64" s="1"/>
  <c r="BM817" i="64"/>
  <c r="BM833" i="64" s="1"/>
  <c r="BE1388" i="64"/>
  <c r="BE2194" i="64"/>
  <c r="BE2211" i="64" s="1"/>
  <c r="BE2168" i="64"/>
  <c r="BE2185" i="64" s="1"/>
  <c r="BE2143" i="64"/>
  <c r="BE2160" i="64" s="1"/>
  <c r="BE2117" i="64"/>
  <c r="BE2134" i="64" s="1"/>
  <c r="BE1333" i="64"/>
  <c r="BE1356" i="64" s="1"/>
  <c r="BE1311" i="64"/>
  <c r="BE1324" i="64" s="1"/>
  <c r="BE1517" i="64"/>
  <c r="BE1530" i="64" s="1"/>
  <c r="BE2246" i="64"/>
  <c r="BE2260" i="64" s="1"/>
  <c r="BE1365" i="64"/>
  <c r="BE1379" i="64" s="1"/>
  <c r="BE1266" i="64"/>
  <c r="BE1222" i="64"/>
  <c r="BE1257" i="64" s="1"/>
  <c r="BE1604" i="64"/>
  <c r="BE1631" i="64" s="1"/>
  <c r="BE1186" i="64"/>
  <c r="BE1213" i="64" s="1"/>
  <c r="BE1672" i="64"/>
  <c r="BE1695" i="64" s="1"/>
  <c r="BE1640" i="64"/>
  <c r="BE1663" i="64" s="1"/>
  <c r="BE1738" i="64"/>
  <c r="BE1763" i="64" s="1"/>
  <c r="BE1080" i="64"/>
  <c r="BE1107" i="64" s="1"/>
  <c r="BE1150" i="64"/>
  <c r="BE1177" i="64" s="1"/>
  <c r="BE1115" i="64"/>
  <c r="BE1142" i="64" s="1"/>
  <c r="BE984" i="64"/>
  <c r="BE997" i="64" s="1"/>
  <c r="BE1704" i="64"/>
  <c r="BE1729" i="64" s="1"/>
  <c r="BE936" i="64"/>
  <c r="BE951" i="64" s="1"/>
  <c r="BE1056" i="64"/>
  <c r="BE1071" i="64" s="1"/>
  <c r="BE960" i="64"/>
  <c r="BE975" i="64" s="1"/>
  <c r="BE912" i="64"/>
  <c r="BE927" i="64" s="1"/>
  <c r="BE1419" i="64"/>
  <c r="BE1434" i="64" s="1"/>
  <c r="BE517" i="64"/>
  <c r="BE793" i="64"/>
  <c r="BE808" i="64" s="1"/>
  <c r="BE817" i="64"/>
  <c r="BE833" i="64" s="1"/>
  <c r="BE468" i="64"/>
  <c r="BE493" i="64"/>
  <c r="BE444" i="64"/>
  <c r="BE459" i="64" s="1"/>
  <c r="AW1388" i="64"/>
  <c r="AW2194" i="64"/>
  <c r="AW2211" i="64" s="1"/>
  <c r="AW2168" i="64"/>
  <c r="AW2185" i="64" s="1"/>
  <c r="AW2117" i="64"/>
  <c r="AW2134" i="64" s="1"/>
  <c r="AW2143" i="64"/>
  <c r="AW2160" i="64" s="1"/>
  <c r="AW1365" i="64"/>
  <c r="AW1379" i="64" s="1"/>
  <c r="AW1333" i="64"/>
  <c r="AW1356" i="64" s="1"/>
  <c r="AW2246" i="64"/>
  <c r="AW2260" i="64" s="1"/>
  <c r="AW1311" i="64"/>
  <c r="AW1324" i="64" s="1"/>
  <c r="AW1266" i="64"/>
  <c r="AW1604" i="64"/>
  <c r="AW1631" i="64" s="1"/>
  <c r="AW1517" i="64"/>
  <c r="AW1530" i="64" s="1"/>
  <c r="AW1672" i="64"/>
  <c r="AW1695" i="64" s="1"/>
  <c r="AW1640" i="64"/>
  <c r="AW1663" i="64" s="1"/>
  <c r="AW1222" i="64"/>
  <c r="AW1257" i="64" s="1"/>
  <c r="AW1186" i="64"/>
  <c r="AW1213" i="64" s="1"/>
  <c r="AW1738" i="64"/>
  <c r="AW1763" i="64" s="1"/>
  <c r="AW1150" i="64"/>
  <c r="AW1177" i="64" s="1"/>
  <c r="AW1115" i="64"/>
  <c r="AW1142" i="64" s="1"/>
  <c r="AW1080" i="64"/>
  <c r="AW1107" i="64" s="1"/>
  <c r="AW984" i="64"/>
  <c r="AW997" i="64" s="1"/>
  <c r="AW1056" i="64"/>
  <c r="AW1071" i="64" s="1"/>
  <c r="AW936" i="64"/>
  <c r="AW951" i="64" s="1"/>
  <c r="AW1704" i="64"/>
  <c r="AW1729" i="64" s="1"/>
  <c r="AW912" i="64"/>
  <c r="AW927" i="64" s="1"/>
  <c r="AW1419" i="64"/>
  <c r="AW1434" i="64" s="1"/>
  <c r="AW517" i="64"/>
  <c r="AW960" i="64"/>
  <c r="AW975" i="64" s="1"/>
  <c r="AW493" i="64"/>
  <c r="AW468" i="64"/>
  <c r="AW793" i="64"/>
  <c r="AW808" i="64" s="1"/>
  <c r="AW817" i="64"/>
  <c r="AW833" i="64" s="1"/>
  <c r="AW444" i="64"/>
  <c r="AW459" i="64" s="1"/>
  <c r="AO1388" i="64"/>
  <c r="AO2194" i="64"/>
  <c r="AO2211" i="64" s="1"/>
  <c r="AO2168" i="64"/>
  <c r="AO2185" i="64" s="1"/>
  <c r="AO2117" i="64"/>
  <c r="AO2134" i="64" s="1"/>
  <c r="AO2143" i="64"/>
  <c r="AO2160" i="64" s="1"/>
  <c r="AO1333" i="64"/>
  <c r="AO1356" i="64" s="1"/>
  <c r="AO1365" i="64"/>
  <c r="AO1379" i="64" s="1"/>
  <c r="AO1311" i="64"/>
  <c r="AO1324" i="64" s="1"/>
  <c r="AO1517" i="64"/>
  <c r="AO1530" i="64" s="1"/>
  <c r="AO2246" i="64"/>
  <c r="AO2260" i="64" s="1"/>
  <c r="AO1266" i="64"/>
  <c r="AO1604" i="64"/>
  <c r="AO1631" i="64" s="1"/>
  <c r="AO1222" i="64"/>
  <c r="AO1257" i="64" s="1"/>
  <c r="AO1186" i="64"/>
  <c r="AO1213" i="64" s="1"/>
  <c r="AO1150" i="64"/>
  <c r="AO1177" i="64" s="1"/>
  <c r="AO1115" i="64"/>
  <c r="AO1142" i="64" s="1"/>
  <c r="AO1738" i="64"/>
  <c r="AO1763" i="64" s="1"/>
  <c r="AO1672" i="64"/>
  <c r="AO1695" i="64" s="1"/>
  <c r="AO1640" i="64"/>
  <c r="AO1663" i="64" s="1"/>
  <c r="AO1080" i="64"/>
  <c r="AO1107" i="64" s="1"/>
  <c r="AO1056" i="64"/>
  <c r="AO1071" i="64" s="1"/>
  <c r="AO936" i="64"/>
  <c r="AO951" i="64" s="1"/>
  <c r="AO912" i="64"/>
  <c r="AO927" i="64" s="1"/>
  <c r="AO960" i="64"/>
  <c r="AO975" i="64" s="1"/>
  <c r="AO1419" i="64"/>
  <c r="AO1434" i="64" s="1"/>
  <c r="AO1704" i="64"/>
  <c r="AO1729" i="64" s="1"/>
  <c r="AO517" i="64"/>
  <c r="AO984" i="64"/>
  <c r="AO997" i="64" s="1"/>
  <c r="AO468" i="64"/>
  <c r="AO444" i="64"/>
  <c r="AO459" i="64" s="1"/>
  <c r="AO793" i="64"/>
  <c r="AO808" i="64" s="1"/>
  <c r="AO493" i="64"/>
  <c r="AG1388" i="64"/>
  <c r="AG2194" i="64"/>
  <c r="AG2211" i="64" s="1"/>
  <c r="AG2168" i="64"/>
  <c r="AG2185" i="64" s="1"/>
  <c r="AG2117" i="64"/>
  <c r="AG2134" i="64" s="1"/>
  <c r="AG1365" i="64"/>
  <c r="AG1379" i="64" s="1"/>
  <c r="AG1333" i="64"/>
  <c r="AG1356" i="64" s="1"/>
  <c r="AG2143" i="64"/>
  <c r="AG2160" i="64" s="1"/>
  <c r="AG1311" i="64"/>
  <c r="AG1324" i="64" s="1"/>
  <c r="AG1517" i="64"/>
  <c r="AG1530" i="64" s="1"/>
  <c r="AG2246" i="64"/>
  <c r="AG2260" i="64" s="1"/>
  <c r="AG1266" i="64"/>
  <c r="AG1604" i="64"/>
  <c r="AG1631" i="64" s="1"/>
  <c r="AG1672" i="64"/>
  <c r="AG1695" i="64" s="1"/>
  <c r="AG1640" i="64"/>
  <c r="AG1663" i="64" s="1"/>
  <c r="AG1186" i="64"/>
  <c r="AG1213" i="64" s="1"/>
  <c r="AG1222" i="64"/>
  <c r="AG1257" i="64" s="1"/>
  <c r="AG1738" i="64"/>
  <c r="AG1763" i="64" s="1"/>
  <c r="AG1080" i="64"/>
  <c r="AG1107" i="64" s="1"/>
  <c r="AG1150" i="64"/>
  <c r="AG1177" i="64" s="1"/>
  <c r="AG1115" i="64"/>
  <c r="AG1142" i="64" s="1"/>
  <c r="AG1704" i="64"/>
  <c r="AG1729" i="64" s="1"/>
  <c r="AG1056" i="64"/>
  <c r="AG1071" i="64" s="1"/>
  <c r="AG984" i="64"/>
  <c r="AG997" i="64" s="1"/>
  <c r="AG936" i="64"/>
  <c r="AG951" i="64" s="1"/>
  <c r="AG960" i="64"/>
  <c r="AG975" i="64" s="1"/>
  <c r="AG912" i="64"/>
  <c r="AG927" i="64" s="1"/>
  <c r="AG1419" i="64"/>
  <c r="AG1434" i="64" s="1"/>
  <c r="AG517" i="64"/>
  <c r="AG793" i="64"/>
  <c r="AG808" i="64" s="1"/>
  <c r="AG468" i="64"/>
  <c r="AG817" i="64"/>
  <c r="AG833" i="64" s="1"/>
  <c r="AG493" i="64"/>
  <c r="AG444" i="64"/>
  <c r="AG459" i="64" s="1"/>
  <c r="Y1388" i="64"/>
  <c r="Y2194" i="64"/>
  <c r="Y2211" i="64" s="1"/>
  <c r="Y2168" i="64"/>
  <c r="Y2185" i="64" s="1"/>
  <c r="Y2143" i="64"/>
  <c r="Y2160" i="64" s="1"/>
  <c r="Y2117" i="64"/>
  <c r="Y2134" i="64" s="1"/>
  <c r="Y1365" i="64"/>
  <c r="Y1379" i="64" s="1"/>
  <c r="Y1333" i="64"/>
  <c r="Y1356" i="64" s="1"/>
  <c r="Y2246" i="64"/>
  <c r="Y2260" i="64" s="1"/>
  <c r="Y1311" i="64"/>
  <c r="Y1324" i="64" s="1"/>
  <c r="Y1517" i="64"/>
  <c r="Y1530" i="64" s="1"/>
  <c r="Y1266" i="64"/>
  <c r="Y1604" i="64"/>
  <c r="Y1631" i="64" s="1"/>
  <c r="Y1222" i="64"/>
  <c r="Y1257" i="64" s="1"/>
  <c r="Y1672" i="64"/>
  <c r="Y1695" i="64" s="1"/>
  <c r="Y1640" i="64"/>
  <c r="Y1663" i="64" s="1"/>
  <c r="Y1186" i="64"/>
  <c r="Y1213" i="64" s="1"/>
  <c r="Y1150" i="64"/>
  <c r="Y1177" i="64" s="1"/>
  <c r="Y1738" i="64"/>
  <c r="Y1763" i="64" s="1"/>
  <c r="Y1115" i="64"/>
  <c r="Y1142" i="64" s="1"/>
  <c r="Y1080" i="64"/>
  <c r="Y1107" i="64" s="1"/>
  <c r="Y1704" i="64"/>
  <c r="Y1729" i="64" s="1"/>
  <c r="Y984" i="64"/>
  <c r="Y997" i="64" s="1"/>
  <c r="Y936" i="64"/>
  <c r="Y951" i="64" s="1"/>
  <c r="Y912" i="64"/>
  <c r="Y927" i="64" s="1"/>
  <c r="Y1056" i="64"/>
  <c r="Y1071" i="64" s="1"/>
  <c r="Y1419" i="64"/>
  <c r="Y1434" i="64" s="1"/>
  <c r="Y517" i="64"/>
  <c r="Y960" i="64"/>
  <c r="Y975" i="64" s="1"/>
  <c r="Y468" i="64"/>
  <c r="Y493" i="64"/>
  <c r="Y793" i="64"/>
  <c r="Y808" i="64" s="1"/>
  <c r="Y444" i="64"/>
  <c r="Y459" i="64" s="1"/>
  <c r="Y817" i="64"/>
  <c r="Y833" i="64" s="1"/>
  <c r="CK1393" i="64"/>
  <c r="CK2199" i="64"/>
  <c r="CK2173" i="64"/>
  <c r="CK2122" i="64"/>
  <c r="CK2139" i="64" s="1"/>
  <c r="CK1338" i="64"/>
  <c r="CK2148" i="64"/>
  <c r="CK1370" i="64"/>
  <c r="CK1384" i="64" s="1"/>
  <c r="CK2251" i="64"/>
  <c r="CK2265" i="64" s="1"/>
  <c r="CK1316" i="64"/>
  <c r="CK1329" i="64" s="1"/>
  <c r="CK1677" i="64"/>
  <c r="CK1700" i="64" s="1"/>
  <c r="CK1522" i="64"/>
  <c r="CK1535" i="64" s="1"/>
  <c r="CK1271" i="64"/>
  <c r="CK1306" i="64" s="1"/>
  <c r="CK1227" i="64"/>
  <c r="CK1262" i="64" s="1"/>
  <c r="CK1191" i="64"/>
  <c r="CK1218" i="64" s="1"/>
  <c r="CK1155" i="64"/>
  <c r="CK1182" i="64" s="1"/>
  <c r="CK1645" i="64"/>
  <c r="CK1668" i="64" s="1"/>
  <c r="CK1743" i="64"/>
  <c r="CK1768" i="64" s="1"/>
  <c r="CK1609" i="64"/>
  <c r="CK1636" i="64" s="1"/>
  <c r="CK1120" i="64"/>
  <c r="CK1147" i="64" s="1"/>
  <c r="CK1085" i="64"/>
  <c r="CK1112" i="64" s="1"/>
  <c r="CK1061" i="64"/>
  <c r="CK1709" i="64"/>
  <c r="CK1734" i="64" s="1"/>
  <c r="CK989" i="64"/>
  <c r="CK1002" i="64" s="1"/>
  <c r="CK965" i="64"/>
  <c r="CK798" i="64"/>
  <c r="CK917" i="64"/>
  <c r="CK932" i="64" s="1"/>
  <c r="CK941" i="64"/>
  <c r="CK956" i="64" s="1"/>
  <c r="CK522" i="64"/>
  <c r="CK535" i="64" s="1"/>
  <c r="CK498" i="64"/>
  <c r="CK822" i="64"/>
  <c r="CK838" i="64" s="1"/>
  <c r="CK1424" i="64"/>
  <c r="CK1439" i="64" s="1"/>
  <c r="CK1448" i="64"/>
  <c r="CK473" i="64"/>
  <c r="CK449" i="64"/>
  <c r="CK421" i="64"/>
  <c r="CC1393" i="64"/>
  <c r="CC2199" i="64"/>
  <c r="CC2173" i="64"/>
  <c r="CC2148" i="64"/>
  <c r="CC1370" i="64"/>
  <c r="CC1384" i="64" s="1"/>
  <c r="CC1338" i="64"/>
  <c r="CC2122" i="64"/>
  <c r="CC2139" i="64" s="1"/>
  <c r="CC2251" i="64"/>
  <c r="CC2265" i="64" s="1"/>
  <c r="CC1316" i="64"/>
  <c r="CC1329" i="64" s="1"/>
  <c r="CC1522" i="64"/>
  <c r="CC1535" i="64" s="1"/>
  <c r="CC1677" i="64"/>
  <c r="CC1700" i="64" s="1"/>
  <c r="CC1271" i="64"/>
  <c r="CC1306" i="64" s="1"/>
  <c r="CC1227" i="64"/>
  <c r="CC1262" i="64" s="1"/>
  <c r="CC1191" i="64"/>
  <c r="CC1218" i="64" s="1"/>
  <c r="CC1645" i="64"/>
  <c r="CC1668" i="64" s="1"/>
  <c r="CC1609" i="64"/>
  <c r="CC1636" i="64" s="1"/>
  <c r="CC1155" i="64"/>
  <c r="CC1182" i="64" s="1"/>
  <c r="CC1743" i="64"/>
  <c r="CC1768" i="64" s="1"/>
  <c r="CC1085" i="64"/>
  <c r="CC1112" i="64" s="1"/>
  <c r="CC1061" i="64"/>
  <c r="CC1709" i="64"/>
  <c r="CC1734" i="64" s="1"/>
  <c r="CC965" i="64"/>
  <c r="CC1120" i="64"/>
  <c r="CC1147" i="64" s="1"/>
  <c r="CC989" i="64"/>
  <c r="CC1002" i="64" s="1"/>
  <c r="CC941" i="64"/>
  <c r="CC956" i="64" s="1"/>
  <c r="CC917" i="64"/>
  <c r="CC932" i="64" s="1"/>
  <c r="CC798" i="64"/>
  <c r="CC522" i="64"/>
  <c r="CC535" i="64" s="1"/>
  <c r="CC498" i="64"/>
  <c r="CC822" i="64"/>
  <c r="CC838" i="64" s="1"/>
  <c r="CC473" i="64"/>
  <c r="CC1448" i="64"/>
  <c r="CC449" i="64"/>
  <c r="CC1424" i="64"/>
  <c r="CC1439" i="64" s="1"/>
  <c r="CC421" i="64"/>
  <c r="BU1393" i="64"/>
  <c r="BU2199" i="64"/>
  <c r="BU2173" i="64"/>
  <c r="BU2148" i="64"/>
  <c r="BU1338" i="64"/>
  <c r="BU2122" i="64"/>
  <c r="BU2139" i="64" s="1"/>
  <c r="BU2251" i="64"/>
  <c r="BU2265" i="64" s="1"/>
  <c r="BU1316" i="64"/>
  <c r="BU1329" i="64" s="1"/>
  <c r="BU1522" i="64"/>
  <c r="BU1535" i="64" s="1"/>
  <c r="BU1677" i="64"/>
  <c r="BU1700" i="64" s="1"/>
  <c r="BU1370" i="64"/>
  <c r="BU1384" i="64" s="1"/>
  <c r="BU1271" i="64"/>
  <c r="BU1306" i="64" s="1"/>
  <c r="BU1227" i="64"/>
  <c r="BU1262" i="64" s="1"/>
  <c r="BU1645" i="64"/>
  <c r="BU1668" i="64" s="1"/>
  <c r="BU1609" i="64"/>
  <c r="BU1636" i="64" s="1"/>
  <c r="BU1155" i="64"/>
  <c r="BU1182" i="64" s="1"/>
  <c r="BU1743" i="64"/>
  <c r="BU1768" i="64" s="1"/>
  <c r="BU1085" i="64"/>
  <c r="BU1112" i="64" s="1"/>
  <c r="BU1120" i="64"/>
  <c r="BU1147" i="64" s="1"/>
  <c r="BU1061" i="64"/>
  <c r="BU1191" i="64"/>
  <c r="BU1218" i="64" s="1"/>
  <c r="BU1709" i="64"/>
  <c r="BU1734" i="64" s="1"/>
  <c r="BU965" i="64"/>
  <c r="BU989" i="64"/>
  <c r="BU1002" i="64" s="1"/>
  <c r="BU798" i="64"/>
  <c r="BU522" i="64"/>
  <c r="BU535" i="64" s="1"/>
  <c r="BU941" i="64"/>
  <c r="BU956" i="64" s="1"/>
  <c r="BU498" i="64"/>
  <c r="BU917" i="64"/>
  <c r="BU932" i="64" s="1"/>
  <c r="BU822" i="64"/>
  <c r="BU838" i="64" s="1"/>
  <c r="BU1424" i="64"/>
  <c r="BU1439" i="64" s="1"/>
  <c r="BU1448" i="64"/>
  <c r="BU449" i="64"/>
  <c r="BU421" i="64"/>
  <c r="BM1393" i="64"/>
  <c r="BM2199" i="64"/>
  <c r="BM2173" i="64"/>
  <c r="BM2148" i="64"/>
  <c r="BM1370" i="64"/>
  <c r="BM1384" i="64" s="1"/>
  <c r="BM1338" i="64"/>
  <c r="BM2251" i="64"/>
  <c r="BM2265" i="64" s="1"/>
  <c r="BM1316" i="64"/>
  <c r="BM1329" i="64" s="1"/>
  <c r="BM2122" i="64"/>
  <c r="BM2139" i="64" s="1"/>
  <c r="BM1677" i="64"/>
  <c r="BM1700" i="64" s="1"/>
  <c r="BM1522" i="64"/>
  <c r="BM1535" i="64" s="1"/>
  <c r="BM1271" i="64"/>
  <c r="BM1306" i="64" s="1"/>
  <c r="BM1227" i="64"/>
  <c r="BM1262" i="64" s="1"/>
  <c r="BM1191" i="64"/>
  <c r="BM1218" i="64" s="1"/>
  <c r="BM1155" i="64"/>
  <c r="BM1182" i="64" s="1"/>
  <c r="BM1120" i="64"/>
  <c r="BM1147" i="64" s="1"/>
  <c r="BM1743" i="64"/>
  <c r="BM1768" i="64" s="1"/>
  <c r="BM1085" i="64"/>
  <c r="BM1112" i="64" s="1"/>
  <c r="BM1645" i="64"/>
  <c r="BM1668" i="64" s="1"/>
  <c r="BM1061" i="64"/>
  <c r="BM1609" i="64"/>
  <c r="BM1636" i="64" s="1"/>
  <c r="BM1709" i="64"/>
  <c r="BM1734" i="64" s="1"/>
  <c r="BM965" i="64"/>
  <c r="BM989" i="64"/>
  <c r="BM1002" i="64" s="1"/>
  <c r="BM798" i="64"/>
  <c r="BM941" i="64"/>
  <c r="BM956" i="64" s="1"/>
  <c r="BM522" i="64"/>
  <c r="BM535" i="64" s="1"/>
  <c r="BM917" i="64"/>
  <c r="BM932" i="64" s="1"/>
  <c r="BM498" i="64"/>
  <c r="BM822" i="64"/>
  <c r="BM838" i="64" s="1"/>
  <c r="BM1448" i="64"/>
  <c r="BM449" i="64"/>
  <c r="BM1424" i="64"/>
  <c r="BM1439" i="64" s="1"/>
  <c r="BM473" i="64"/>
  <c r="BM421" i="64"/>
  <c r="BE1393" i="64"/>
  <c r="BE2199" i="64"/>
  <c r="BE2173" i="64"/>
  <c r="BE2122" i="64"/>
  <c r="BE2139" i="64" s="1"/>
  <c r="BE1370" i="64"/>
  <c r="BE1384" i="64" s="1"/>
  <c r="BE2251" i="64"/>
  <c r="BE2265" i="64" s="1"/>
  <c r="BE2148" i="64"/>
  <c r="BE1338" i="64"/>
  <c r="BE1316" i="64"/>
  <c r="BE1329" i="64" s="1"/>
  <c r="BE1522" i="64"/>
  <c r="BE1535" i="64" s="1"/>
  <c r="BE1677" i="64"/>
  <c r="BE1700" i="64" s="1"/>
  <c r="BE1271" i="64"/>
  <c r="BE1306" i="64" s="1"/>
  <c r="BE1227" i="64"/>
  <c r="BE1262" i="64" s="1"/>
  <c r="BE1191" i="64"/>
  <c r="BE1218" i="64" s="1"/>
  <c r="BE1645" i="64"/>
  <c r="BE1668" i="64" s="1"/>
  <c r="BE1609" i="64"/>
  <c r="BE1636" i="64" s="1"/>
  <c r="BE1155" i="64"/>
  <c r="BE1182" i="64" s="1"/>
  <c r="BE1743" i="64"/>
  <c r="BE1768" i="64" s="1"/>
  <c r="BE1085" i="64"/>
  <c r="BE1112" i="64" s="1"/>
  <c r="BE1061" i="64"/>
  <c r="BE1120" i="64"/>
  <c r="BE1147" i="64" s="1"/>
  <c r="BE1709" i="64"/>
  <c r="BE1734" i="64" s="1"/>
  <c r="BE989" i="64"/>
  <c r="BE1002" i="64" s="1"/>
  <c r="BE965" i="64"/>
  <c r="BE798" i="64"/>
  <c r="BE917" i="64"/>
  <c r="BE932" i="64" s="1"/>
  <c r="BE522" i="64"/>
  <c r="BE535" i="64" s="1"/>
  <c r="BE498" i="64"/>
  <c r="BE822" i="64"/>
  <c r="BE838" i="64" s="1"/>
  <c r="BE1424" i="64"/>
  <c r="BE1439" i="64" s="1"/>
  <c r="BE1448" i="64"/>
  <c r="BE473" i="64"/>
  <c r="BE449" i="64"/>
  <c r="BE421" i="64"/>
  <c r="AW1393" i="64"/>
  <c r="AW2199" i="64"/>
  <c r="AW2173" i="64"/>
  <c r="AW2122" i="64"/>
  <c r="AW2139" i="64" s="1"/>
  <c r="AW1370" i="64"/>
  <c r="AW1384" i="64" s="1"/>
  <c r="AW1338" i="64"/>
  <c r="AW2251" i="64"/>
  <c r="AW2265" i="64" s="1"/>
  <c r="AW2148" i="64"/>
  <c r="AW1316" i="64"/>
  <c r="AW1329" i="64" s="1"/>
  <c r="AW1677" i="64"/>
  <c r="AW1700" i="64" s="1"/>
  <c r="AW1271" i="64"/>
  <c r="AW1306" i="64" s="1"/>
  <c r="AW1522" i="64"/>
  <c r="AW1535" i="64" s="1"/>
  <c r="AW1645" i="64"/>
  <c r="AW1668" i="64" s="1"/>
  <c r="AW1609" i="64"/>
  <c r="AW1636" i="64" s="1"/>
  <c r="AW1155" i="64"/>
  <c r="AW1182" i="64" s="1"/>
  <c r="AW1227" i="64"/>
  <c r="AW1262" i="64" s="1"/>
  <c r="AW1191" i="64"/>
  <c r="AW1218" i="64" s="1"/>
  <c r="AW1743" i="64"/>
  <c r="AW1768" i="64" s="1"/>
  <c r="AW1120" i="64"/>
  <c r="AW1147" i="64" s="1"/>
  <c r="AW1085" i="64"/>
  <c r="AW1112" i="64" s="1"/>
  <c r="AW1061" i="64"/>
  <c r="AW1709" i="64"/>
  <c r="AW1734" i="64" s="1"/>
  <c r="AW965" i="64"/>
  <c r="AW989" i="64"/>
  <c r="AW1002" i="64" s="1"/>
  <c r="AW917" i="64"/>
  <c r="AW932" i="64" s="1"/>
  <c r="AW798" i="64"/>
  <c r="AW522" i="64"/>
  <c r="AW535" i="64" s="1"/>
  <c r="AW941" i="64"/>
  <c r="AW956" i="64" s="1"/>
  <c r="AW498" i="64"/>
  <c r="AW822" i="64"/>
  <c r="AW838" i="64" s="1"/>
  <c r="AW473" i="64"/>
  <c r="AW1448" i="64"/>
  <c r="AW449" i="64"/>
  <c r="AW1424" i="64"/>
  <c r="AW1439" i="64" s="1"/>
  <c r="AW421" i="64"/>
  <c r="AO1393" i="64"/>
  <c r="AO2199" i="64"/>
  <c r="AO2173" i="64"/>
  <c r="AO2148" i="64"/>
  <c r="AO1370" i="64"/>
  <c r="AO1384" i="64" s="1"/>
  <c r="AO1338" i="64"/>
  <c r="AO2251" i="64"/>
  <c r="AO2265" i="64" s="1"/>
  <c r="AO2122" i="64"/>
  <c r="AO2139" i="64" s="1"/>
  <c r="AO1316" i="64"/>
  <c r="AO1329" i="64" s="1"/>
  <c r="AO1522" i="64"/>
  <c r="AO1535" i="64" s="1"/>
  <c r="AO1677" i="64"/>
  <c r="AO1700" i="64" s="1"/>
  <c r="AO1271" i="64"/>
  <c r="AO1306" i="64" s="1"/>
  <c r="AO1227" i="64"/>
  <c r="AO1262" i="64" s="1"/>
  <c r="AO1191" i="64"/>
  <c r="AO1218" i="64" s="1"/>
  <c r="AO1645" i="64"/>
  <c r="AO1668" i="64" s="1"/>
  <c r="AO1609" i="64"/>
  <c r="AO1636" i="64" s="1"/>
  <c r="AO1155" i="64"/>
  <c r="AO1182" i="64" s="1"/>
  <c r="AO1120" i="64"/>
  <c r="AO1147" i="64" s="1"/>
  <c r="AO1743" i="64"/>
  <c r="AO1768" i="64" s="1"/>
  <c r="AO1085" i="64"/>
  <c r="AO1112" i="64" s="1"/>
  <c r="AO1061" i="64"/>
  <c r="AO1709" i="64"/>
  <c r="AO1734" i="64" s="1"/>
  <c r="AO965" i="64"/>
  <c r="AO989" i="64"/>
  <c r="AO1002" i="64" s="1"/>
  <c r="AO941" i="64"/>
  <c r="AO956" i="64" s="1"/>
  <c r="AO798" i="64"/>
  <c r="AO522" i="64"/>
  <c r="AO535" i="64" s="1"/>
  <c r="AO498" i="64"/>
  <c r="AO917" i="64"/>
  <c r="AO932" i="64" s="1"/>
  <c r="AO822" i="64"/>
  <c r="AO838" i="64" s="1"/>
  <c r="AO1424" i="64"/>
  <c r="AO1439" i="64" s="1"/>
  <c r="AO473" i="64"/>
  <c r="AO1448" i="64"/>
  <c r="AO449" i="64"/>
  <c r="AO421" i="64"/>
  <c r="AG1393" i="64"/>
  <c r="AG2199" i="64"/>
  <c r="AG2173" i="64"/>
  <c r="AG2148" i="64"/>
  <c r="AG2122" i="64"/>
  <c r="AG2139" i="64" s="1"/>
  <c r="AG1370" i="64"/>
  <c r="AG1384" i="64" s="1"/>
  <c r="AG1338" i="64"/>
  <c r="AG2251" i="64"/>
  <c r="AG2265" i="64" s="1"/>
  <c r="AG1316" i="64"/>
  <c r="AG1329" i="64" s="1"/>
  <c r="AG1522" i="64"/>
  <c r="AG1535" i="64" s="1"/>
  <c r="AG1677" i="64"/>
  <c r="AG1700" i="64" s="1"/>
  <c r="AG1271" i="64"/>
  <c r="AG1306" i="64" s="1"/>
  <c r="AG1227" i="64"/>
  <c r="AG1262" i="64" s="1"/>
  <c r="AG1191" i="64"/>
  <c r="AG1218" i="64" s="1"/>
  <c r="AG1645" i="64"/>
  <c r="AG1668" i="64" s="1"/>
  <c r="AG1609" i="64"/>
  <c r="AG1636" i="64" s="1"/>
  <c r="AG1155" i="64"/>
  <c r="AG1182" i="64" s="1"/>
  <c r="AG1743" i="64"/>
  <c r="AG1768" i="64" s="1"/>
  <c r="AG1085" i="64"/>
  <c r="AG1112" i="64" s="1"/>
  <c r="AG1061" i="64"/>
  <c r="AG1120" i="64"/>
  <c r="AG1147" i="64" s="1"/>
  <c r="AG1709" i="64"/>
  <c r="AG1734" i="64" s="1"/>
  <c r="AG965" i="64"/>
  <c r="AG989" i="64"/>
  <c r="AG1002" i="64" s="1"/>
  <c r="AG798" i="64"/>
  <c r="AG522" i="64"/>
  <c r="AG535" i="64" s="1"/>
  <c r="AG917" i="64"/>
  <c r="AG932" i="64" s="1"/>
  <c r="AG498" i="64"/>
  <c r="AG941" i="64"/>
  <c r="AG956" i="64" s="1"/>
  <c r="AG822" i="64"/>
  <c r="AG838" i="64" s="1"/>
  <c r="AG473" i="64"/>
  <c r="AG1448" i="64"/>
  <c r="AG449" i="64"/>
  <c r="AG1424" i="64"/>
  <c r="AG1439" i="64" s="1"/>
  <c r="AG421" i="64"/>
  <c r="Y1393" i="64"/>
  <c r="Y2199" i="64"/>
  <c r="Y2173" i="64"/>
  <c r="Y2148" i="64"/>
  <c r="Y2122" i="64"/>
  <c r="Y2139" i="64" s="1"/>
  <c r="Y1338" i="64"/>
  <c r="Y1370" i="64"/>
  <c r="Y1384" i="64" s="1"/>
  <c r="Y2251" i="64"/>
  <c r="Y2265" i="64" s="1"/>
  <c r="Y1316" i="64"/>
  <c r="Y1329" i="64" s="1"/>
  <c r="Y1677" i="64"/>
  <c r="Y1700" i="64" s="1"/>
  <c r="Y1522" i="64"/>
  <c r="Y1535" i="64" s="1"/>
  <c r="Y1271" i="64"/>
  <c r="Y1306" i="64" s="1"/>
  <c r="Y1227" i="64"/>
  <c r="Y1262" i="64" s="1"/>
  <c r="Y1191" i="64"/>
  <c r="Y1218" i="64" s="1"/>
  <c r="Y1155" i="64"/>
  <c r="Y1182" i="64" s="1"/>
  <c r="Y1743" i="64"/>
  <c r="Y1768" i="64" s="1"/>
  <c r="Y1120" i="64"/>
  <c r="Y1147" i="64" s="1"/>
  <c r="Y1645" i="64"/>
  <c r="Y1668" i="64" s="1"/>
  <c r="Y1085" i="64"/>
  <c r="Y1112" i="64" s="1"/>
  <c r="Y1609" i="64"/>
  <c r="Y1636" i="64" s="1"/>
  <c r="Y1061" i="64"/>
  <c r="Y1709" i="64"/>
  <c r="Y1734" i="64" s="1"/>
  <c r="Y989" i="64"/>
  <c r="Y1002" i="64" s="1"/>
  <c r="Y965" i="64"/>
  <c r="Y798" i="64"/>
  <c r="Y917" i="64"/>
  <c r="Y932" i="64" s="1"/>
  <c r="Y941" i="64"/>
  <c r="Y956" i="64" s="1"/>
  <c r="Y522" i="64"/>
  <c r="Y535" i="64" s="1"/>
  <c r="Y498" i="64"/>
  <c r="Y822" i="64"/>
  <c r="Y838" i="64" s="1"/>
  <c r="Y1424" i="64"/>
  <c r="Y1439" i="64" s="1"/>
  <c r="Y473" i="64"/>
  <c r="Y1448" i="64"/>
  <c r="Y449" i="64"/>
  <c r="Y421" i="64"/>
  <c r="CL1392" i="64"/>
  <c r="CL2198" i="64"/>
  <c r="CL2172" i="64"/>
  <c r="CL2147" i="64"/>
  <c r="CL2121" i="64"/>
  <c r="CL1369" i="64"/>
  <c r="CL1337" i="64"/>
  <c r="CL1315" i="64"/>
  <c r="CL1521" i="64"/>
  <c r="CL2250" i="64"/>
  <c r="CL1676" i="64"/>
  <c r="CL1226" i="64"/>
  <c r="CL1190" i="64"/>
  <c r="CL1270" i="64"/>
  <c r="CL1644" i="64"/>
  <c r="CL1608" i="64"/>
  <c r="CL1154" i="64"/>
  <c r="CL1742" i="64"/>
  <c r="CL1084" i="64"/>
  <c r="CL1060" i="64"/>
  <c r="CL1708" i="64"/>
  <c r="CL1119" i="64"/>
  <c r="CL964" i="64"/>
  <c r="CL979" i="64" s="1"/>
  <c r="CL940" i="64"/>
  <c r="CL955" i="64" s="1"/>
  <c r="CL988" i="64"/>
  <c r="CL1423" i="64"/>
  <c r="CL521" i="64"/>
  <c r="CL534" i="64" s="1"/>
  <c r="CL497" i="64"/>
  <c r="CL821" i="64"/>
  <c r="CL1447" i="64"/>
  <c r="CL448" i="64"/>
  <c r="CL797" i="64"/>
  <c r="CL420" i="64"/>
  <c r="CL388" i="64"/>
  <c r="CD1392" i="64"/>
  <c r="CD2198" i="64"/>
  <c r="CD2172" i="64"/>
  <c r="CD2147" i="64"/>
  <c r="CD2121" i="64"/>
  <c r="CD1369" i="64"/>
  <c r="CD1337" i="64"/>
  <c r="CD1315" i="64"/>
  <c r="CD2250" i="64"/>
  <c r="CD1676" i="64"/>
  <c r="CD1521" i="64"/>
  <c r="CD1270" i="64"/>
  <c r="CD1226" i="64"/>
  <c r="CD1190" i="64"/>
  <c r="CD1644" i="64"/>
  <c r="CD1608" i="64"/>
  <c r="CD1154" i="64"/>
  <c r="CD1742" i="64"/>
  <c r="CD1084" i="64"/>
  <c r="CD1119" i="64"/>
  <c r="CD1060" i="64"/>
  <c r="CD1708" i="64"/>
  <c r="CD964" i="64"/>
  <c r="CD979" i="64" s="1"/>
  <c r="CD988" i="64"/>
  <c r="CD940" i="64"/>
  <c r="CD955" i="64" s="1"/>
  <c r="CD1423" i="64"/>
  <c r="CD521" i="64"/>
  <c r="CD534" i="64" s="1"/>
  <c r="CD497" i="64"/>
  <c r="CD821" i="64"/>
  <c r="CD797" i="64"/>
  <c r="CD1447" i="64"/>
  <c r="CD448" i="64"/>
  <c r="CD420" i="64"/>
  <c r="CD388" i="64"/>
  <c r="BV1392" i="64"/>
  <c r="BV2198" i="64"/>
  <c r="BV2172" i="64"/>
  <c r="BV2147" i="64"/>
  <c r="BV2121" i="64"/>
  <c r="BV1369" i="64"/>
  <c r="BV1337" i="64"/>
  <c r="BV1315" i="64"/>
  <c r="BV2250" i="64"/>
  <c r="BV1676" i="64"/>
  <c r="BV1521" i="64"/>
  <c r="BV1270" i="64"/>
  <c r="BV1190" i="64"/>
  <c r="BV1226" i="64"/>
  <c r="BV1644" i="64"/>
  <c r="BV1154" i="64"/>
  <c r="BV1608" i="64"/>
  <c r="BV1119" i="64"/>
  <c r="BV1742" i="64"/>
  <c r="BV1084" i="64"/>
  <c r="BV1060" i="64"/>
  <c r="BV1708" i="64"/>
  <c r="BV964" i="64"/>
  <c r="BV979" i="64" s="1"/>
  <c r="BV988" i="64"/>
  <c r="BV940" i="64"/>
  <c r="BV955" i="64" s="1"/>
  <c r="BV1423" i="64"/>
  <c r="BV521" i="64"/>
  <c r="BV534" i="64" s="1"/>
  <c r="BV497" i="64"/>
  <c r="BV821" i="64"/>
  <c r="BV1447" i="64"/>
  <c r="BV448" i="64"/>
  <c r="BV797" i="64"/>
  <c r="BV420" i="64"/>
  <c r="BV388" i="64"/>
  <c r="BN1392" i="64"/>
  <c r="BN2198" i="64"/>
  <c r="BN2172" i="64"/>
  <c r="BN2147" i="64"/>
  <c r="BN2121" i="64"/>
  <c r="BN1369" i="64"/>
  <c r="BN1337" i="64"/>
  <c r="BN1315" i="64"/>
  <c r="BN1521" i="64"/>
  <c r="BN2250" i="64"/>
  <c r="BN1676" i="64"/>
  <c r="BN1270" i="64"/>
  <c r="BN1190" i="64"/>
  <c r="BN1644" i="64"/>
  <c r="BN1608" i="64"/>
  <c r="BN1154" i="64"/>
  <c r="BN1226" i="64"/>
  <c r="BN1084" i="64"/>
  <c r="BN1060" i="64"/>
  <c r="BN1119" i="64"/>
  <c r="BN1708" i="64"/>
  <c r="BN964" i="64"/>
  <c r="BN979" i="64" s="1"/>
  <c r="BN940" i="64"/>
  <c r="BN955" i="64" s="1"/>
  <c r="BN1742" i="64"/>
  <c r="BN1423" i="64"/>
  <c r="BN521" i="64"/>
  <c r="BN534" i="64" s="1"/>
  <c r="BN988" i="64"/>
  <c r="BN497" i="64"/>
  <c r="BN821" i="64"/>
  <c r="BN1447" i="64"/>
  <c r="BN448" i="64"/>
  <c r="BN420" i="64"/>
  <c r="BN797" i="64"/>
  <c r="BN388" i="64"/>
  <c r="BF1392" i="64"/>
  <c r="BF2198" i="64"/>
  <c r="BF2172" i="64"/>
  <c r="BF2147" i="64"/>
  <c r="BF2121" i="64"/>
  <c r="BF1337" i="64"/>
  <c r="BF1369" i="64"/>
  <c r="BF1315" i="64"/>
  <c r="BF2250" i="64"/>
  <c r="BF1676" i="64"/>
  <c r="BF1521" i="64"/>
  <c r="BF1270" i="64"/>
  <c r="BF1226" i="64"/>
  <c r="BF1190" i="64"/>
  <c r="BF1644" i="64"/>
  <c r="BF1154" i="64"/>
  <c r="BF1608" i="64"/>
  <c r="BF1119" i="64"/>
  <c r="BF1084" i="64"/>
  <c r="BF1060" i="64"/>
  <c r="BF1708" i="64"/>
  <c r="BF964" i="64"/>
  <c r="BF979" i="64" s="1"/>
  <c r="BF940" i="64"/>
  <c r="BF955" i="64" s="1"/>
  <c r="BF988" i="64"/>
  <c r="BF1423" i="64"/>
  <c r="BF1742" i="64"/>
  <c r="BF521" i="64"/>
  <c r="BF534" i="64" s="1"/>
  <c r="BF497" i="64"/>
  <c r="BF821" i="64"/>
  <c r="BF1447" i="64"/>
  <c r="BF797" i="64"/>
  <c r="BF448" i="64"/>
  <c r="BF420" i="64"/>
  <c r="BF388" i="64"/>
  <c r="AX1392" i="64"/>
  <c r="AX2198" i="64"/>
  <c r="AX2172" i="64"/>
  <c r="AX2147" i="64"/>
  <c r="AX2121" i="64"/>
  <c r="AX1369" i="64"/>
  <c r="AX1337" i="64"/>
  <c r="AX1315" i="64"/>
  <c r="AX2250" i="64"/>
  <c r="AX1521" i="64"/>
  <c r="AX1676" i="64"/>
  <c r="AX1190" i="64"/>
  <c r="AX1270" i="64"/>
  <c r="AX1644" i="64"/>
  <c r="AX1608" i="64"/>
  <c r="AX1154" i="64"/>
  <c r="AX1226" i="64"/>
  <c r="AX1084" i="64"/>
  <c r="AX1060" i="64"/>
  <c r="AX1708" i="64"/>
  <c r="AX964" i="64"/>
  <c r="AX979" i="64" s="1"/>
  <c r="AX1742" i="64"/>
  <c r="AX988" i="64"/>
  <c r="AX940" i="64"/>
  <c r="AX955" i="64" s="1"/>
  <c r="AX1119" i="64"/>
  <c r="AX1423" i="64"/>
  <c r="AX521" i="64"/>
  <c r="AX534" i="64" s="1"/>
  <c r="AX497" i="64"/>
  <c r="AX821" i="64"/>
  <c r="AX1447" i="64"/>
  <c r="AX448" i="64"/>
  <c r="AX797" i="64"/>
  <c r="AX420" i="64"/>
  <c r="AX388" i="64"/>
  <c r="AP1392" i="64"/>
  <c r="AP2198" i="64"/>
  <c r="AP2172" i="64"/>
  <c r="AP2147" i="64"/>
  <c r="AP2121" i="64"/>
  <c r="AP1337" i="64"/>
  <c r="AP1369" i="64"/>
  <c r="AP1315" i="64"/>
  <c r="AP1521" i="64"/>
  <c r="AP2250" i="64"/>
  <c r="AP1270" i="64"/>
  <c r="AP1226" i="64"/>
  <c r="AP1676" i="64"/>
  <c r="AP1190" i="64"/>
  <c r="AP1644" i="64"/>
  <c r="AP1608" i="64"/>
  <c r="AP1154" i="64"/>
  <c r="AP1084" i="64"/>
  <c r="AP1060" i="64"/>
  <c r="AP1119" i="64"/>
  <c r="AP1708" i="64"/>
  <c r="AP964" i="64"/>
  <c r="AP979" i="64" s="1"/>
  <c r="AP988" i="64"/>
  <c r="AP940" i="64"/>
  <c r="AP955" i="64" s="1"/>
  <c r="AP1742" i="64"/>
  <c r="AP1423" i="64"/>
  <c r="AP521" i="64"/>
  <c r="AP534" i="64" s="1"/>
  <c r="AP497" i="64"/>
  <c r="AP821" i="64"/>
  <c r="AP1447" i="64"/>
  <c r="AP448" i="64"/>
  <c r="AP420" i="64"/>
  <c r="AP388" i="64"/>
  <c r="AH1392" i="64"/>
  <c r="AH2198" i="64"/>
  <c r="AH2172" i="64"/>
  <c r="AH2147" i="64"/>
  <c r="AH2121" i="64"/>
  <c r="AH1369" i="64"/>
  <c r="AH1337" i="64"/>
  <c r="AH1315" i="64"/>
  <c r="AH2250" i="64"/>
  <c r="AH1521" i="64"/>
  <c r="AH1270" i="64"/>
  <c r="AH1226" i="64"/>
  <c r="AH1676" i="64"/>
  <c r="AH1190" i="64"/>
  <c r="AH1644" i="64"/>
  <c r="AH1154" i="64"/>
  <c r="AH1119" i="64"/>
  <c r="AH1084" i="64"/>
  <c r="AH1060" i="64"/>
  <c r="AH1608" i="64"/>
  <c r="AH1708" i="64"/>
  <c r="AH1742" i="64"/>
  <c r="AH964" i="64"/>
  <c r="AH979" i="64" s="1"/>
  <c r="AH940" i="64"/>
  <c r="AH955" i="64" s="1"/>
  <c r="AH1423" i="64"/>
  <c r="AH988" i="64"/>
  <c r="AH521" i="64"/>
  <c r="AH534" i="64" s="1"/>
  <c r="AH497" i="64"/>
  <c r="AH821" i="64"/>
  <c r="AH1447" i="64"/>
  <c r="AH797" i="64"/>
  <c r="AH448" i="64"/>
  <c r="AH420" i="64"/>
  <c r="AH388" i="64"/>
  <c r="Z1392" i="64"/>
  <c r="Z2198" i="64"/>
  <c r="Z2172" i="64"/>
  <c r="Z2147" i="64"/>
  <c r="Z2121" i="64"/>
  <c r="Z1369" i="64"/>
  <c r="Z1315" i="64"/>
  <c r="Z1337" i="64"/>
  <c r="Z1521" i="64"/>
  <c r="Z2250" i="64"/>
  <c r="Z1226" i="64"/>
  <c r="Z1676" i="64"/>
  <c r="Z1190" i="64"/>
  <c r="Z1270" i="64"/>
  <c r="Z1644" i="64"/>
  <c r="Z1608" i="64"/>
  <c r="Z1154" i="64"/>
  <c r="Z1084" i="64"/>
  <c r="Z1060" i="64"/>
  <c r="Z1708" i="64"/>
  <c r="Z1119" i="64"/>
  <c r="Z964" i="64"/>
  <c r="Z979" i="64" s="1"/>
  <c r="Z1742" i="64"/>
  <c r="Z940" i="64"/>
  <c r="Z955" i="64" s="1"/>
  <c r="Z988" i="64"/>
  <c r="Z1423" i="64"/>
  <c r="Z521" i="64"/>
  <c r="Z534" i="64" s="1"/>
  <c r="Z497" i="64"/>
  <c r="Z821" i="64"/>
  <c r="Z1447" i="64"/>
  <c r="Z448" i="64"/>
  <c r="Z797" i="64"/>
  <c r="Z420" i="64"/>
  <c r="Z388" i="64"/>
  <c r="CE1389" i="64"/>
  <c r="CE1411" i="64" s="1"/>
  <c r="CE2195" i="64"/>
  <c r="CE2212" i="64" s="1"/>
  <c r="CE2169" i="64"/>
  <c r="CE2186" i="64" s="1"/>
  <c r="CE2118" i="64"/>
  <c r="CE2135" i="64" s="1"/>
  <c r="CE1366" i="64"/>
  <c r="CE1380" i="64" s="1"/>
  <c r="CE2144" i="64"/>
  <c r="CE2161" i="64" s="1"/>
  <c r="CE1334" i="64"/>
  <c r="CE1357" i="64" s="1"/>
  <c r="CE1518" i="64"/>
  <c r="CE1531" i="64" s="1"/>
  <c r="CE1312" i="64"/>
  <c r="CE1325" i="64" s="1"/>
  <c r="CE2247" i="64"/>
  <c r="CE2261" i="64" s="1"/>
  <c r="CE1223" i="64"/>
  <c r="CE1258" i="64" s="1"/>
  <c r="CE1673" i="64"/>
  <c r="CE1696" i="64" s="1"/>
  <c r="CE1267" i="64"/>
  <c r="CE1302" i="64" s="1"/>
  <c r="CE1641" i="64"/>
  <c r="CE1664" i="64" s="1"/>
  <c r="CE1187" i="64"/>
  <c r="CE1214" i="64" s="1"/>
  <c r="CE1151" i="64"/>
  <c r="CE1178" i="64" s="1"/>
  <c r="CE1605" i="64"/>
  <c r="CE1632" i="64" s="1"/>
  <c r="CE1116" i="64"/>
  <c r="CE1143" i="64" s="1"/>
  <c r="CE1081" i="64"/>
  <c r="CE1108" i="64" s="1"/>
  <c r="CE1057" i="64"/>
  <c r="CE1705" i="64"/>
  <c r="CE1730" i="64" s="1"/>
  <c r="CE961" i="64"/>
  <c r="CE976" i="64" s="1"/>
  <c r="CE1739" i="64"/>
  <c r="CE1764" i="64" s="1"/>
  <c r="CE985" i="64"/>
  <c r="CE998" i="64" s="1"/>
  <c r="CE937" i="64"/>
  <c r="CE952" i="64" s="1"/>
  <c r="CE1420" i="64"/>
  <c r="CE1435" i="64" s="1"/>
  <c r="CE518" i="64"/>
  <c r="CE531" i="64" s="1"/>
  <c r="CE494" i="64"/>
  <c r="CE818" i="64"/>
  <c r="CE834" i="64" s="1"/>
  <c r="CE445" i="64"/>
  <c r="CE794" i="64"/>
  <c r="CE809" i="64" s="1"/>
  <c r="CE417" i="64"/>
  <c r="CE385" i="64"/>
  <c r="BW1389" i="64"/>
  <c r="BW1411" i="64" s="1"/>
  <c r="BW2195" i="64"/>
  <c r="BW2212" i="64" s="1"/>
  <c r="BW2169" i="64"/>
  <c r="BW2186" i="64" s="1"/>
  <c r="BW2118" i="64"/>
  <c r="BW2135" i="64" s="1"/>
  <c r="BW2144" i="64"/>
  <c r="BW2161" i="64" s="1"/>
  <c r="BW1366" i="64"/>
  <c r="BW1380" i="64" s="1"/>
  <c r="BW1334" i="64"/>
  <c r="BW1357" i="64" s="1"/>
  <c r="BW1518" i="64"/>
  <c r="BW1531" i="64" s="1"/>
  <c r="BW1312" i="64"/>
  <c r="BW1325" i="64" s="1"/>
  <c r="BW2247" i="64"/>
  <c r="BW2261" i="64" s="1"/>
  <c r="BW1267" i="64"/>
  <c r="BW1302" i="64" s="1"/>
  <c r="BW1673" i="64"/>
  <c r="BW1696" i="64" s="1"/>
  <c r="BW1641" i="64"/>
  <c r="BW1664" i="64" s="1"/>
  <c r="BW1187" i="64"/>
  <c r="BW1214" i="64" s="1"/>
  <c r="BW1605" i="64"/>
  <c r="BW1632" i="64" s="1"/>
  <c r="BW1151" i="64"/>
  <c r="BW1178" i="64" s="1"/>
  <c r="BW1081" i="64"/>
  <c r="BW1108" i="64" s="1"/>
  <c r="BW1057" i="64"/>
  <c r="BW1223" i="64"/>
  <c r="BW1258" i="64" s="1"/>
  <c r="BW1116" i="64"/>
  <c r="BW1143" i="64" s="1"/>
  <c r="BW1705" i="64"/>
  <c r="BW1730" i="64" s="1"/>
  <c r="BW961" i="64"/>
  <c r="BW976" i="64" s="1"/>
  <c r="BW937" i="64"/>
  <c r="BW952" i="64" s="1"/>
  <c r="BW1739" i="64"/>
  <c r="BW1764" i="64" s="1"/>
  <c r="BW985" i="64"/>
  <c r="BW998" i="64" s="1"/>
  <c r="BW1420" i="64"/>
  <c r="BW1435" i="64" s="1"/>
  <c r="BW518" i="64"/>
  <c r="BW531" i="64" s="1"/>
  <c r="BW494" i="64"/>
  <c r="BW818" i="64"/>
  <c r="BW834" i="64" s="1"/>
  <c r="BW913" i="64"/>
  <c r="BW928" i="64" s="1"/>
  <c r="BW445" i="64"/>
  <c r="BW417" i="64"/>
  <c r="BW794" i="64"/>
  <c r="BW809" i="64" s="1"/>
  <c r="BW385" i="64"/>
  <c r="BO1389" i="64"/>
  <c r="BO1411" i="64" s="1"/>
  <c r="BO2195" i="64"/>
  <c r="BO2212" i="64" s="1"/>
  <c r="BO2169" i="64"/>
  <c r="BO2186" i="64" s="1"/>
  <c r="BO2118" i="64"/>
  <c r="BO2135" i="64" s="1"/>
  <c r="BO2144" i="64"/>
  <c r="BO2161" i="64" s="1"/>
  <c r="BO1366" i="64"/>
  <c r="BO1380" i="64" s="1"/>
  <c r="BO1334" i="64"/>
  <c r="BO1357" i="64" s="1"/>
  <c r="BO1518" i="64"/>
  <c r="BO1531" i="64" s="1"/>
  <c r="BO1312" i="64"/>
  <c r="BO1325" i="64" s="1"/>
  <c r="BO1267" i="64"/>
  <c r="BO1302" i="64" s="1"/>
  <c r="BO1673" i="64"/>
  <c r="BO1696" i="64" s="1"/>
  <c r="BO1223" i="64"/>
  <c r="BO1258" i="64" s="1"/>
  <c r="BO1641" i="64"/>
  <c r="BO1664" i="64" s="1"/>
  <c r="BO1187" i="64"/>
  <c r="BO1214" i="64" s="1"/>
  <c r="BO1151" i="64"/>
  <c r="BO1178" i="64" s="1"/>
  <c r="BO2247" i="64"/>
  <c r="BO2261" i="64" s="1"/>
  <c r="BO1116" i="64"/>
  <c r="BO1143" i="64" s="1"/>
  <c r="BO1081" i="64"/>
  <c r="BO1108" i="64" s="1"/>
  <c r="BO1057" i="64"/>
  <c r="BO1605" i="64"/>
  <c r="BO1632" i="64" s="1"/>
  <c r="BO1705" i="64"/>
  <c r="BO1730" i="64" s="1"/>
  <c r="BO961" i="64"/>
  <c r="BO976" i="64" s="1"/>
  <c r="BO937" i="64"/>
  <c r="BO952" i="64" s="1"/>
  <c r="BO985" i="64"/>
  <c r="BO998" i="64" s="1"/>
  <c r="BO1420" i="64"/>
  <c r="BO1435" i="64" s="1"/>
  <c r="BO518" i="64"/>
  <c r="BO531" i="64" s="1"/>
  <c r="BO494" i="64"/>
  <c r="BO818" i="64"/>
  <c r="BO834" i="64" s="1"/>
  <c r="BO1739" i="64"/>
  <c r="BO1764" i="64" s="1"/>
  <c r="BO913" i="64"/>
  <c r="BO928" i="64" s="1"/>
  <c r="BO794" i="64"/>
  <c r="BO809" i="64" s="1"/>
  <c r="BO445" i="64"/>
  <c r="BO417" i="64"/>
  <c r="BO385" i="64"/>
  <c r="BG1389" i="64"/>
  <c r="BG1411" i="64" s="1"/>
  <c r="BG2195" i="64"/>
  <c r="BG2212" i="64" s="1"/>
  <c r="BG2169" i="64"/>
  <c r="BG2186" i="64" s="1"/>
  <c r="BG2144" i="64"/>
  <c r="BG2161" i="64" s="1"/>
  <c r="BG2118" i="64"/>
  <c r="BG2135" i="64" s="1"/>
  <c r="BG1334" i="64"/>
  <c r="BG1357" i="64" s="1"/>
  <c r="BG1366" i="64"/>
  <c r="BG1380" i="64" s="1"/>
  <c r="BG1518" i="64"/>
  <c r="BG1531" i="64" s="1"/>
  <c r="BG1312" i="64"/>
  <c r="BG1325" i="64" s="1"/>
  <c r="BG2247" i="64"/>
  <c r="BG2261" i="64" s="1"/>
  <c r="BG1673" i="64"/>
  <c r="BG1696" i="64" s="1"/>
  <c r="BG1267" i="64"/>
  <c r="BG1302" i="64" s="1"/>
  <c r="BG1641" i="64"/>
  <c r="BG1664" i="64" s="1"/>
  <c r="BG1187" i="64"/>
  <c r="BG1214" i="64" s="1"/>
  <c r="BG1223" i="64"/>
  <c r="BG1258" i="64" s="1"/>
  <c r="BG1605" i="64"/>
  <c r="BG1632" i="64" s="1"/>
  <c r="BG1151" i="64"/>
  <c r="BG1178" i="64" s="1"/>
  <c r="BG1081" i="64"/>
  <c r="BG1108" i="64" s="1"/>
  <c r="BG1057" i="64"/>
  <c r="BG1705" i="64"/>
  <c r="BG1730" i="64" s="1"/>
  <c r="BG961" i="64"/>
  <c r="BG976" i="64" s="1"/>
  <c r="BG1116" i="64"/>
  <c r="BG1143" i="64" s="1"/>
  <c r="BG1739" i="64"/>
  <c r="BG1764" i="64" s="1"/>
  <c r="BG985" i="64"/>
  <c r="BG998" i="64" s="1"/>
  <c r="BG1420" i="64"/>
  <c r="BG1435" i="64" s="1"/>
  <c r="BG937" i="64"/>
  <c r="BG952" i="64" s="1"/>
  <c r="BG518" i="64"/>
  <c r="BG531" i="64" s="1"/>
  <c r="BG494" i="64"/>
  <c r="BG818" i="64"/>
  <c r="BG834" i="64" s="1"/>
  <c r="BG913" i="64"/>
  <c r="BG928" i="64" s="1"/>
  <c r="BG445" i="64"/>
  <c r="BG794" i="64"/>
  <c r="BG809" i="64" s="1"/>
  <c r="BG417" i="64"/>
  <c r="BG385" i="64"/>
  <c r="AY1389" i="64"/>
  <c r="AY1411" i="64" s="1"/>
  <c r="AY2195" i="64"/>
  <c r="AY2212" i="64" s="1"/>
  <c r="AY2169" i="64"/>
  <c r="AY2186" i="64" s="1"/>
  <c r="AY2118" i="64"/>
  <c r="AY2135" i="64" s="1"/>
  <c r="AY2144" i="64"/>
  <c r="AY2161" i="64" s="1"/>
  <c r="AY1334" i="64"/>
  <c r="AY1357" i="64" s="1"/>
  <c r="AY1366" i="64"/>
  <c r="AY1380" i="64" s="1"/>
  <c r="AY1312" i="64"/>
  <c r="AY1325" i="64" s="1"/>
  <c r="AY1518" i="64"/>
  <c r="AY1531" i="64" s="1"/>
  <c r="AY1673" i="64"/>
  <c r="AY1696" i="64" s="1"/>
  <c r="AY2247" i="64"/>
  <c r="AY2261" i="64" s="1"/>
  <c r="AY1223" i="64"/>
  <c r="AY1258" i="64" s="1"/>
  <c r="AY1641" i="64"/>
  <c r="AY1664" i="64" s="1"/>
  <c r="AY1605" i="64"/>
  <c r="AY1632" i="64" s="1"/>
  <c r="AY1187" i="64"/>
  <c r="AY1214" i="64" s="1"/>
  <c r="AY1267" i="64"/>
  <c r="AY1302" i="64" s="1"/>
  <c r="AY1151" i="64"/>
  <c r="AY1178" i="64" s="1"/>
  <c r="AY1081" i="64"/>
  <c r="AY1108" i="64" s="1"/>
  <c r="AY1057" i="64"/>
  <c r="AY1116" i="64"/>
  <c r="AY1143" i="64" s="1"/>
  <c r="AY1705" i="64"/>
  <c r="AY1730" i="64" s="1"/>
  <c r="AY961" i="64"/>
  <c r="AY976" i="64" s="1"/>
  <c r="AY985" i="64"/>
  <c r="AY998" i="64" s="1"/>
  <c r="AY1739" i="64"/>
  <c r="AY1764" i="64" s="1"/>
  <c r="AY937" i="64"/>
  <c r="AY952" i="64" s="1"/>
  <c r="AY1420" i="64"/>
  <c r="AY1435" i="64" s="1"/>
  <c r="AY494" i="64"/>
  <c r="AY818" i="64"/>
  <c r="AY834" i="64" s="1"/>
  <c r="AY445" i="64"/>
  <c r="AY913" i="64"/>
  <c r="AY928" i="64" s="1"/>
  <c r="AY518" i="64"/>
  <c r="AY531" i="64" s="1"/>
  <c r="AY417" i="64"/>
  <c r="AY385" i="64"/>
  <c r="AQ1389" i="64"/>
  <c r="AQ1411" i="64" s="1"/>
  <c r="AQ2195" i="64"/>
  <c r="AQ2212" i="64" s="1"/>
  <c r="AQ2169" i="64"/>
  <c r="AQ2186" i="64" s="1"/>
  <c r="AQ2118" i="64"/>
  <c r="AQ2135" i="64" s="1"/>
  <c r="AQ2144" i="64"/>
  <c r="AQ2161" i="64" s="1"/>
  <c r="AQ1334" i="64"/>
  <c r="AQ1357" i="64" s="1"/>
  <c r="AQ1366" i="64"/>
  <c r="AQ1380" i="64" s="1"/>
  <c r="AQ1312" i="64"/>
  <c r="AQ1325" i="64" s="1"/>
  <c r="AQ1267" i="64"/>
  <c r="AQ1302" i="64" s="1"/>
  <c r="AQ2247" i="64"/>
  <c r="AQ2261" i="64" s="1"/>
  <c r="AQ1518" i="64"/>
  <c r="AQ1531" i="64" s="1"/>
  <c r="AQ1223" i="64"/>
  <c r="AQ1258" i="64" s="1"/>
  <c r="AQ1673" i="64"/>
  <c r="AQ1696" i="64" s="1"/>
  <c r="AQ1641" i="64"/>
  <c r="AQ1664" i="64" s="1"/>
  <c r="AQ1187" i="64"/>
  <c r="AQ1214" i="64" s="1"/>
  <c r="AQ1151" i="64"/>
  <c r="AQ1178" i="64" s="1"/>
  <c r="AQ1605" i="64"/>
  <c r="AQ1632" i="64" s="1"/>
  <c r="AQ1116" i="64"/>
  <c r="AQ1143" i="64" s="1"/>
  <c r="AQ1081" i="64"/>
  <c r="AQ1108" i="64" s="1"/>
  <c r="AQ1057" i="64"/>
  <c r="AQ1705" i="64"/>
  <c r="AQ1730" i="64" s="1"/>
  <c r="AQ1739" i="64"/>
  <c r="AQ1764" i="64" s="1"/>
  <c r="AQ961" i="64"/>
  <c r="AQ976" i="64" s="1"/>
  <c r="AQ1420" i="64"/>
  <c r="AQ1435" i="64" s="1"/>
  <c r="AQ494" i="64"/>
  <c r="AQ818" i="64"/>
  <c r="AQ834" i="64" s="1"/>
  <c r="AQ937" i="64"/>
  <c r="AQ952" i="64" s="1"/>
  <c r="AQ794" i="64"/>
  <c r="AQ809" i="64" s="1"/>
  <c r="AQ445" i="64"/>
  <c r="AQ913" i="64"/>
  <c r="AQ928" i="64" s="1"/>
  <c r="AQ518" i="64"/>
  <c r="AQ531" i="64" s="1"/>
  <c r="AQ417" i="64"/>
  <c r="AQ385" i="64"/>
  <c r="AI1389" i="64"/>
  <c r="AI1411" i="64" s="1"/>
  <c r="AI2195" i="64"/>
  <c r="AI2212" i="64" s="1"/>
  <c r="AI2169" i="64"/>
  <c r="AI2186" i="64" s="1"/>
  <c r="AI2118" i="64"/>
  <c r="AI2135" i="64" s="1"/>
  <c r="AI2144" i="64"/>
  <c r="AI2161" i="64" s="1"/>
  <c r="AI1366" i="64"/>
  <c r="AI1380" i="64" s="1"/>
  <c r="AI1334" i="64"/>
  <c r="AI1357" i="64" s="1"/>
  <c r="AI1518" i="64"/>
  <c r="AI1531" i="64" s="1"/>
  <c r="AI1312" i="64"/>
  <c r="AI1325" i="64" s="1"/>
  <c r="AI1267" i="64"/>
  <c r="AI1302" i="64" s="1"/>
  <c r="AI2247" i="64"/>
  <c r="AI2261" i="64" s="1"/>
  <c r="AI1673" i="64"/>
  <c r="AI1696" i="64" s="1"/>
  <c r="AI1223" i="64"/>
  <c r="AI1258" i="64" s="1"/>
  <c r="AI1641" i="64"/>
  <c r="AI1664" i="64" s="1"/>
  <c r="AI1187" i="64"/>
  <c r="AI1214" i="64" s="1"/>
  <c r="AI1605" i="64"/>
  <c r="AI1632" i="64" s="1"/>
  <c r="AI1151" i="64"/>
  <c r="AI1178" i="64" s="1"/>
  <c r="AI1081" i="64"/>
  <c r="AI1108" i="64" s="1"/>
  <c r="AI1057" i="64"/>
  <c r="AI1705" i="64"/>
  <c r="AI1730" i="64" s="1"/>
  <c r="AI1116" i="64"/>
  <c r="AI1143" i="64" s="1"/>
  <c r="AI961" i="64"/>
  <c r="AI976" i="64" s="1"/>
  <c r="AI1739" i="64"/>
  <c r="AI1764" i="64" s="1"/>
  <c r="AI985" i="64"/>
  <c r="AI998" i="64" s="1"/>
  <c r="AI1420" i="64"/>
  <c r="AI1435" i="64" s="1"/>
  <c r="AI937" i="64"/>
  <c r="AI952" i="64" s="1"/>
  <c r="AI494" i="64"/>
  <c r="AI818" i="64"/>
  <c r="AI834" i="64" s="1"/>
  <c r="AI445" i="64"/>
  <c r="AI913" i="64"/>
  <c r="AI928" i="64" s="1"/>
  <c r="AI794" i="64"/>
  <c r="AI809" i="64" s="1"/>
  <c r="AI417" i="64"/>
  <c r="AI385" i="64"/>
  <c r="AA1389" i="64"/>
  <c r="AA1411" i="64" s="1"/>
  <c r="AA2195" i="64"/>
  <c r="AA2212" i="64" s="1"/>
  <c r="AA2169" i="64"/>
  <c r="AA2186" i="64" s="1"/>
  <c r="AA2144" i="64"/>
  <c r="AA2161" i="64" s="1"/>
  <c r="AA2118" i="64"/>
  <c r="AA2135" i="64" s="1"/>
  <c r="AA1366" i="64"/>
  <c r="AA1380" i="64" s="1"/>
  <c r="AA1334" i="64"/>
  <c r="AA1357" i="64" s="1"/>
  <c r="AA1312" i="64"/>
  <c r="AA1325" i="64" s="1"/>
  <c r="AA2247" i="64"/>
  <c r="AA2261" i="64" s="1"/>
  <c r="AA1267" i="64"/>
  <c r="AA1302" i="64" s="1"/>
  <c r="AA1223" i="64"/>
  <c r="AA1258" i="64" s="1"/>
  <c r="AA1673" i="64"/>
  <c r="AA1696" i="64" s="1"/>
  <c r="AA1518" i="64"/>
  <c r="AA1531" i="64" s="1"/>
  <c r="AA1641" i="64"/>
  <c r="AA1664" i="64" s="1"/>
  <c r="AA1605" i="64"/>
  <c r="AA1632" i="64" s="1"/>
  <c r="AA1187" i="64"/>
  <c r="AA1214" i="64" s="1"/>
  <c r="AA1151" i="64"/>
  <c r="AA1178" i="64" s="1"/>
  <c r="AA1081" i="64"/>
  <c r="AA1108" i="64" s="1"/>
  <c r="AA1116" i="64"/>
  <c r="AA1143" i="64" s="1"/>
  <c r="AA1057" i="64"/>
  <c r="AA1705" i="64"/>
  <c r="AA1730" i="64" s="1"/>
  <c r="AA1739" i="64"/>
  <c r="AA1764" i="64" s="1"/>
  <c r="AA961" i="64"/>
  <c r="AA976" i="64" s="1"/>
  <c r="AA985" i="64"/>
  <c r="AA998" i="64" s="1"/>
  <c r="AA1420" i="64"/>
  <c r="AA1435" i="64" s="1"/>
  <c r="AA937" i="64"/>
  <c r="AA952" i="64" s="1"/>
  <c r="AA494" i="64"/>
  <c r="AA818" i="64"/>
  <c r="AA834" i="64" s="1"/>
  <c r="AA794" i="64"/>
  <c r="AA809" i="64" s="1"/>
  <c r="AA518" i="64"/>
  <c r="AA531" i="64" s="1"/>
  <c r="AA445" i="64"/>
  <c r="AA417" i="64"/>
  <c r="AA913" i="64"/>
  <c r="AA928" i="64" s="1"/>
  <c r="AA385" i="64"/>
  <c r="S1389" i="64"/>
  <c r="S1411" i="64" s="1"/>
  <c r="S2195" i="64"/>
  <c r="S2212" i="64" s="1"/>
  <c r="S2169" i="64"/>
  <c r="S2186" i="64" s="1"/>
  <c r="S2118" i="64"/>
  <c r="S2135" i="64" s="1"/>
  <c r="S2144" i="64"/>
  <c r="S2161" i="64" s="1"/>
  <c r="S1366" i="64"/>
  <c r="S1380" i="64" s="1"/>
  <c r="S1334" i="64"/>
  <c r="S1357" i="64" s="1"/>
  <c r="S1518" i="64"/>
  <c r="S1531" i="64" s="1"/>
  <c r="S1312" i="64"/>
  <c r="S1325" i="64" s="1"/>
  <c r="S1673" i="64"/>
  <c r="S1696" i="64" s="1"/>
  <c r="S2247" i="64"/>
  <c r="S2261" i="64" s="1"/>
  <c r="S1641" i="64"/>
  <c r="S1664" i="64" s="1"/>
  <c r="S1223" i="64"/>
  <c r="S1258" i="64" s="1"/>
  <c r="S1187" i="64"/>
  <c r="S1214" i="64" s="1"/>
  <c r="S1151" i="64"/>
  <c r="S1178" i="64" s="1"/>
  <c r="S1605" i="64"/>
  <c r="S1632" i="64" s="1"/>
  <c r="S1267" i="64"/>
  <c r="S1302" i="64" s="1"/>
  <c r="S1116" i="64"/>
  <c r="S1143" i="64" s="1"/>
  <c r="S1081" i="64"/>
  <c r="S1108" i="64" s="1"/>
  <c r="S1057" i="64"/>
  <c r="S1705" i="64"/>
  <c r="S1730" i="64" s="1"/>
  <c r="S961" i="64"/>
  <c r="S976" i="64" s="1"/>
  <c r="S985" i="64"/>
  <c r="S998" i="64" s="1"/>
  <c r="S1739" i="64"/>
  <c r="S1764" i="64" s="1"/>
  <c r="S937" i="64"/>
  <c r="S952" i="64" s="1"/>
  <c r="S1420" i="64"/>
  <c r="S1435" i="64" s="1"/>
  <c r="S494" i="64"/>
  <c r="S818" i="64"/>
  <c r="S834" i="64" s="1"/>
  <c r="S445" i="64"/>
  <c r="S794" i="64"/>
  <c r="S809"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43" i="64"/>
  <c r="AJ1443" i="64"/>
  <c r="AX1443" i="64"/>
  <c r="BK1443" i="64"/>
  <c r="BW1443" i="64"/>
  <c r="T1444" i="64"/>
  <c r="T1459" i="64" s="1"/>
  <c r="AR1444" i="64"/>
  <c r="AR1459" i="64" s="1"/>
  <c r="BX1444" i="64"/>
  <c r="BX1459" i="64" s="1"/>
  <c r="AY1447" i="64"/>
  <c r="AQ1448" i="64"/>
  <c r="Y416" i="64"/>
  <c r="Y436" i="64" s="1"/>
  <c r="CK416" i="64"/>
  <c r="CK436" i="64" s="1"/>
  <c r="CC417" i="64"/>
  <c r="BL420" i="64"/>
  <c r="BD421" i="64"/>
  <c r="AD444" i="64"/>
  <c r="AD459" i="64" s="1"/>
  <c r="V445" i="64"/>
  <c r="CH445" i="64"/>
  <c r="BQ448" i="64"/>
  <c r="BI449" i="64"/>
  <c r="AI468" i="64"/>
  <c r="AA469" i="64"/>
  <c r="CD472" i="64"/>
  <c r="CE473" i="64"/>
  <c r="BU493" i="64"/>
  <c r="X497" i="64"/>
  <c r="AC1420" i="64"/>
  <c r="AC1435" i="64" s="1"/>
  <c r="BO1423" i="64"/>
  <c r="BU794" i="64"/>
  <c r="BU809" i="64" s="1"/>
  <c r="BW798" i="64"/>
  <c r="BD818" i="64"/>
  <c r="BD834" i="64" s="1"/>
  <c r="AI518" i="64"/>
  <c r="AI531" i="64" s="1"/>
  <c r="S913" i="64"/>
  <c r="S928" i="64" s="1"/>
  <c r="AA940" i="64"/>
  <c r="AA955" i="64" s="1"/>
  <c r="BS1388" i="64"/>
  <c r="BS2194" i="64"/>
  <c r="BS2211" i="64" s="1"/>
  <c r="BS2143" i="64"/>
  <c r="BS2160" i="64" s="1"/>
  <c r="BS2168" i="64"/>
  <c r="BS2185" i="64" s="1"/>
  <c r="BS2117" i="64"/>
  <c r="BS2134" i="64" s="1"/>
  <c r="BS1333" i="64"/>
  <c r="BS1356" i="64" s="1"/>
  <c r="BS1365" i="64"/>
  <c r="BS1379" i="64" s="1"/>
  <c r="BS1517" i="64"/>
  <c r="BS1530" i="64" s="1"/>
  <c r="BS1311" i="64"/>
  <c r="BS1324" i="64" s="1"/>
  <c r="BS1222" i="64"/>
  <c r="BS1257" i="64" s="1"/>
  <c r="BS2246" i="64"/>
  <c r="BS2260" i="64" s="1"/>
  <c r="BS1266" i="64"/>
  <c r="BS1604" i="64"/>
  <c r="BS1631" i="64" s="1"/>
  <c r="BS1672" i="64"/>
  <c r="BS1695" i="64" s="1"/>
  <c r="BS1115" i="64"/>
  <c r="BS1142" i="64" s="1"/>
  <c r="BS1640" i="64"/>
  <c r="BS1663" i="64" s="1"/>
  <c r="BS1186" i="64"/>
  <c r="BS1213" i="64" s="1"/>
  <c r="BS1704" i="64"/>
  <c r="BS1729" i="64" s="1"/>
  <c r="BS1738" i="64"/>
  <c r="BS1763" i="64" s="1"/>
  <c r="BS1150" i="64"/>
  <c r="BS1177" i="64" s="1"/>
  <c r="BS1080" i="64"/>
  <c r="BS1107" i="64" s="1"/>
  <c r="BS984" i="64"/>
  <c r="BS997" i="64" s="1"/>
  <c r="BS1056" i="64"/>
  <c r="BS1071" i="64" s="1"/>
  <c r="BS960" i="64"/>
  <c r="BS975" i="64" s="1"/>
  <c r="BS817" i="64"/>
  <c r="BS833" i="64" s="1"/>
  <c r="BS912" i="64"/>
  <c r="BS927" i="64" s="1"/>
  <c r="BS793" i="64"/>
  <c r="BS808" i="64" s="1"/>
  <c r="BS1419" i="64"/>
  <c r="BS1434" i="64" s="1"/>
  <c r="BS517" i="64"/>
  <c r="BS936" i="64"/>
  <c r="BS951" i="64" s="1"/>
  <c r="BS493" i="64"/>
  <c r="BS416" i="64"/>
  <c r="BS436" i="64" s="1"/>
  <c r="BS468" i="64"/>
  <c r="BS444" i="64"/>
  <c r="BS459" i="64" s="1"/>
  <c r="CA1393" i="64"/>
  <c r="CA2199" i="64"/>
  <c r="CA2148" i="64"/>
  <c r="CA2173" i="64"/>
  <c r="CA1338" i="64"/>
  <c r="CA1316" i="64"/>
  <c r="CA1329" i="64" s="1"/>
  <c r="CA1522" i="64"/>
  <c r="CA1535" i="64" s="1"/>
  <c r="CA2122" i="64"/>
  <c r="CA2139" i="64" s="1"/>
  <c r="CA1370" i="64"/>
  <c r="CA1384" i="64" s="1"/>
  <c r="CA2251" i="64"/>
  <c r="CA2265" i="64" s="1"/>
  <c r="CA1227" i="64"/>
  <c r="CA1262" i="64" s="1"/>
  <c r="CA1609" i="64"/>
  <c r="CA1636" i="64" s="1"/>
  <c r="CA1271" i="64"/>
  <c r="CA1306" i="64" s="1"/>
  <c r="CA1191" i="64"/>
  <c r="CA1218" i="64" s="1"/>
  <c r="CA1709" i="64"/>
  <c r="CA1734" i="64" s="1"/>
  <c r="CA1120" i="64"/>
  <c r="CA1147" i="64" s="1"/>
  <c r="CA1645" i="64"/>
  <c r="CA1668" i="64" s="1"/>
  <c r="CA1743" i="64"/>
  <c r="CA1768" i="64" s="1"/>
  <c r="CA1155" i="64"/>
  <c r="CA1182" i="64" s="1"/>
  <c r="CA1085" i="64"/>
  <c r="CA1112" i="64" s="1"/>
  <c r="CA1677" i="64"/>
  <c r="CA1700" i="64" s="1"/>
  <c r="CA989" i="64"/>
  <c r="CA1002" i="64" s="1"/>
  <c r="CA1061" i="64"/>
  <c r="CA965" i="64"/>
  <c r="CA941" i="64"/>
  <c r="CA956" i="64" s="1"/>
  <c r="CA917" i="64"/>
  <c r="CA932" i="64" s="1"/>
  <c r="CA798" i="64"/>
  <c r="CA1424" i="64"/>
  <c r="CA1439" i="64" s="1"/>
  <c r="CA522" i="64"/>
  <c r="CA535" i="64" s="1"/>
  <c r="CA498" i="64"/>
  <c r="CA421" i="64"/>
  <c r="CA473" i="64"/>
  <c r="CA1448" i="64"/>
  <c r="CA449" i="64"/>
  <c r="W1393" i="64"/>
  <c r="W2199" i="64"/>
  <c r="W2148" i="64"/>
  <c r="W2173" i="64"/>
  <c r="W2122" i="64"/>
  <c r="W2139" i="64" s="1"/>
  <c r="W1338" i="64"/>
  <c r="W1370" i="64"/>
  <c r="W1384" i="64" s="1"/>
  <c r="W1316" i="64"/>
  <c r="W1329" i="64" s="1"/>
  <c r="W1522" i="64"/>
  <c r="W1535" i="64" s="1"/>
  <c r="W2251" i="64"/>
  <c r="W2265" i="64" s="1"/>
  <c r="W1227" i="64"/>
  <c r="W1262" i="64" s="1"/>
  <c r="W1271" i="64"/>
  <c r="W1306" i="64" s="1"/>
  <c r="W1609" i="64"/>
  <c r="W1636" i="64" s="1"/>
  <c r="W1677" i="64"/>
  <c r="W1700" i="64" s="1"/>
  <c r="W1645" i="64"/>
  <c r="W1668" i="64" s="1"/>
  <c r="W1709" i="64"/>
  <c r="W1734" i="64" s="1"/>
  <c r="W1155" i="64"/>
  <c r="W1182" i="64" s="1"/>
  <c r="W1743" i="64"/>
  <c r="W1768" i="64" s="1"/>
  <c r="W1191" i="64"/>
  <c r="W1218" i="64" s="1"/>
  <c r="W1120" i="64"/>
  <c r="W1147" i="64" s="1"/>
  <c r="W1085" i="64"/>
  <c r="W1112" i="64" s="1"/>
  <c r="W989" i="64"/>
  <c r="W1002" i="64" s="1"/>
  <c r="W965" i="64"/>
  <c r="W1061" i="64"/>
  <c r="W917" i="64"/>
  <c r="W932" i="64" s="1"/>
  <c r="W798" i="64"/>
  <c r="W941" i="64"/>
  <c r="W956" i="64" s="1"/>
  <c r="W1424" i="64"/>
  <c r="W1439" i="64" s="1"/>
  <c r="W522" i="64"/>
  <c r="W535" i="64" s="1"/>
  <c r="W421" i="64"/>
  <c r="W473" i="64"/>
  <c r="W1448" i="64"/>
  <c r="W822" i="64"/>
  <c r="W838" i="64" s="1"/>
  <c r="W498" i="64"/>
  <c r="W449" i="64"/>
  <c r="AF1392" i="64"/>
  <c r="AF2198" i="64"/>
  <c r="AF2147" i="64"/>
  <c r="AF2172" i="64"/>
  <c r="AF2121" i="64"/>
  <c r="AF1369" i="64"/>
  <c r="AF1337" i="64"/>
  <c r="AF1315" i="64"/>
  <c r="AF2250" i="64"/>
  <c r="AF1270" i="64"/>
  <c r="AF1521" i="64"/>
  <c r="AF1608" i="64"/>
  <c r="AF1676" i="64"/>
  <c r="AF1190" i="64"/>
  <c r="AF1644" i="64"/>
  <c r="AF1226" i="64"/>
  <c r="AF1154" i="64"/>
  <c r="AF1742" i="64"/>
  <c r="AF1119" i="64"/>
  <c r="AF1084" i="64"/>
  <c r="AF988" i="64"/>
  <c r="AF964" i="64"/>
  <c r="AF979" i="64" s="1"/>
  <c r="AF1060" i="64"/>
  <c r="AF1708" i="64"/>
  <c r="AF940" i="64"/>
  <c r="AF955" i="64" s="1"/>
  <c r="AF1423" i="64"/>
  <c r="AF521" i="64"/>
  <c r="AF534" i="64" s="1"/>
  <c r="AF472" i="64"/>
  <c r="AF1447" i="64"/>
  <c r="AF821" i="64"/>
  <c r="AF797" i="64"/>
  <c r="AF497" i="64"/>
  <c r="AF448" i="64"/>
  <c r="BE1389" i="64"/>
  <c r="BE1411" i="64" s="1"/>
  <c r="BE2195" i="64"/>
  <c r="BE2212" i="64" s="1"/>
  <c r="BE2169" i="64"/>
  <c r="BE2186" i="64" s="1"/>
  <c r="BE2144" i="64"/>
  <c r="BE2161" i="64" s="1"/>
  <c r="BE2118" i="64"/>
  <c r="BE2135" i="64" s="1"/>
  <c r="BE1366" i="64"/>
  <c r="BE1380" i="64" s="1"/>
  <c r="BE1334" i="64"/>
  <c r="BE1357" i="64" s="1"/>
  <c r="BE2247" i="64"/>
  <c r="BE2261" i="64" s="1"/>
  <c r="BE1312" i="64"/>
  <c r="BE1325" i="64" s="1"/>
  <c r="BE1518" i="64"/>
  <c r="BE1531" i="64" s="1"/>
  <c r="BE1223" i="64"/>
  <c r="BE1258" i="64" s="1"/>
  <c r="BE1605" i="64"/>
  <c r="BE1632" i="64" s="1"/>
  <c r="BE1673" i="64"/>
  <c r="BE1696" i="64" s="1"/>
  <c r="BE1267" i="64"/>
  <c r="BE1302" i="64" s="1"/>
  <c r="BE1187" i="64"/>
  <c r="BE1214" i="64" s="1"/>
  <c r="BE1116" i="64"/>
  <c r="BE1143" i="64" s="1"/>
  <c r="BE1739" i="64"/>
  <c r="BE1764" i="64" s="1"/>
  <c r="BE1081" i="64"/>
  <c r="BE1108" i="64" s="1"/>
  <c r="BE1151" i="64"/>
  <c r="BE1178" i="64" s="1"/>
  <c r="BE1641" i="64"/>
  <c r="BE1664" i="64" s="1"/>
  <c r="BE1057" i="64"/>
  <c r="BE961" i="64"/>
  <c r="BE976" i="64" s="1"/>
  <c r="BE1705" i="64"/>
  <c r="BE1730" i="64" s="1"/>
  <c r="BE985" i="64"/>
  <c r="BE998" i="64" s="1"/>
  <c r="BE937" i="64"/>
  <c r="BE952" i="64" s="1"/>
  <c r="BE913" i="64"/>
  <c r="BE928" i="64" s="1"/>
  <c r="BE1420" i="64"/>
  <c r="BE1435" i="64" s="1"/>
  <c r="BE518" i="64"/>
  <c r="BE531" i="64" s="1"/>
  <c r="BE469" i="64"/>
  <c r="BE1444" i="64"/>
  <c r="BE1459" i="64" s="1"/>
  <c r="BE494" i="64"/>
  <c r="BE445" i="64"/>
  <c r="BE794" i="64"/>
  <c r="BE809" i="64" s="1"/>
  <c r="BE818" i="64"/>
  <c r="BE834" i="64" s="1"/>
  <c r="AF338" i="64"/>
  <c r="AG417" i="64"/>
  <c r="BD497" i="64"/>
  <c r="CJ1388" i="64"/>
  <c r="CJ2194" i="64"/>
  <c r="CJ2211" i="64" s="1"/>
  <c r="CJ2143" i="64"/>
  <c r="CJ2160" i="64" s="1"/>
  <c r="CJ2168" i="64"/>
  <c r="CJ2185" i="64" s="1"/>
  <c r="CJ2117" i="64"/>
  <c r="CJ2134" i="64" s="1"/>
  <c r="CJ1333" i="64"/>
  <c r="CJ1356" i="64" s="1"/>
  <c r="CJ1517" i="64"/>
  <c r="CJ1530" i="64" s="1"/>
  <c r="CJ1365" i="64"/>
  <c r="CJ1379" i="64" s="1"/>
  <c r="CJ1222" i="64"/>
  <c r="CJ1257" i="64" s="1"/>
  <c r="CJ1311" i="64"/>
  <c r="CJ1324" i="64" s="1"/>
  <c r="CJ1604" i="64"/>
  <c r="CJ1631" i="64" s="1"/>
  <c r="CJ1672" i="64"/>
  <c r="CJ1695" i="64" s="1"/>
  <c r="CJ2246" i="64"/>
  <c r="CJ2260" i="64" s="1"/>
  <c r="CJ1640" i="64"/>
  <c r="CJ1663" i="64" s="1"/>
  <c r="CJ1186" i="64"/>
  <c r="CJ1213" i="64" s="1"/>
  <c r="CJ1704" i="64"/>
  <c r="CJ1729" i="64" s="1"/>
  <c r="CJ1150" i="64"/>
  <c r="CJ1177" i="64" s="1"/>
  <c r="CJ1115" i="64"/>
  <c r="CJ1142" i="64" s="1"/>
  <c r="CJ1738" i="64"/>
  <c r="CJ1763" i="64" s="1"/>
  <c r="CJ1266" i="64"/>
  <c r="CJ1080" i="64"/>
  <c r="CJ1107" i="64" s="1"/>
  <c r="CJ1056" i="64"/>
  <c r="CJ1071" i="64" s="1"/>
  <c r="CJ960" i="64"/>
  <c r="CJ975" i="64" s="1"/>
  <c r="CJ984" i="64"/>
  <c r="CJ997" i="64" s="1"/>
  <c r="CJ936" i="64"/>
  <c r="CJ951" i="64" s="1"/>
  <c r="CJ912" i="64"/>
  <c r="CJ927" i="64" s="1"/>
  <c r="CJ793" i="64"/>
  <c r="CJ808" i="64" s="1"/>
  <c r="CJ1419" i="64"/>
  <c r="CJ1434" i="64" s="1"/>
  <c r="CJ517" i="64"/>
  <c r="CJ416" i="64"/>
  <c r="CJ436" i="64" s="1"/>
  <c r="CJ468" i="64"/>
  <c r="CJ1443" i="64"/>
  <c r="CJ444" i="64"/>
  <c r="CJ459" i="64" s="1"/>
  <c r="CJ817" i="64"/>
  <c r="CJ833" i="64" s="1"/>
  <c r="CJ493" i="64"/>
  <c r="CB1388" i="64"/>
  <c r="CB2194" i="64"/>
  <c r="CB2211" i="64" s="1"/>
  <c r="CB2143" i="64"/>
  <c r="CB2160" i="64" s="1"/>
  <c r="CB2168" i="64"/>
  <c r="CB2185" i="64" s="1"/>
  <c r="CB2117" i="64"/>
  <c r="CB2134" i="64" s="1"/>
  <c r="CB1333" i="64"/>
  <c r="CB1356" i="64" s="1"/>
  <c r="CB1517" i="64"/>
  <c r="CB1530" i="64" s="1"/>
  <c r="CB1365" i="64"/>
  <c r="CB1379" i="64" s="1"/>
  <c r="CB1222" i="64"/>
  <c r="CB1257" i="64" s="1"/>
  <c r="CB1311" i="64"/>
  <c r="CB1324" i="64" s="1"/>
  <c r="CB2246" i="64"/>
  <c r="CB2260" i="64" s="1"/>
  <c r="CB1604" i="64"/>
  <c r="CB1631" i="64" s="1"/>
  <c r="CB1266" i="64"/>
  <c r="CB1672" i="64"/>
  <c r="CB1695" i="64" s="1"/>
  <c r="CB1186" i="64"/>
  <c r="CB1213" i="64" s="1"/>
  <c r="CB1150" i="64"/>
  <c r="CB1177" i="64" s="1"/>
  <c r="CB1115" i="64"/>
  <c r="CB1142" i="64" s="1"/>
  <c r="CB1704" i="64"/>
  <c r="CB1729" i="64" s="1"/>
  <c r="CB1738" i="64"/>
  <c r="CB1763" i="64" s="1"/>
  <c r="CB1640" i="64"/>
  <c r="CB1663" i="64" s="1"/>
  <c r="CB1080" i="64"/>
  <c r="CB1107" i="64" s="1"/>
  <c r="CB984" i="64"/>
  <c r="CB997" i="64" s="1"/>
  <c r="CB960" i="64"/>
  <c r="CB975" i="64" s="1"/>
  <c r="CB1056" i="64"/>
  <c r="CB1071" i="64" s="1"/>
  <c r="CB936" i="64"/>
  <c r="CB951" i="64" s="1"/>
  <c r="CB912" i="64"/>
  <c r="CB927" i="64" s="1"/>
  <c r="CB793" i="64"/>
  <c r="CB808" i="64" s="1"/>
  <c r="CB1419" i="64"/>
  <c r="CB1434" i="64" s="1"/>
  <c r="CB517" i="64"/>
  <c r="CB416" i="64"/>
  <c r="CB436" i="64" s="1"/>
  <c r="CB817" i="64"/>
  <c r="CB833" i="64" s="1"/>
  <c r="CB468" i="64"/>
  <c r="CB493" i="64"/>
  <c r="CB1443" i="64"/>
  <c r="CB444" i="64"/>
  <c r="CB459" i="64" s="1"/>
  <c r="BT1388" i="64"/>
  <c r="BT2194" i="64"/>
  <c r="BT2211" i="64" s="1"/>
  <c r="BT2143" i="64"/>
  <c r="BT2160" i="64" s="1"/>
  <c r="BT2168" i="64"/>
  <c r="BT2185" i="64" s="1"/>
  <c r="BT2117" i="64"/>
  <c r="BT2134" i="64" s="1"/>
  <c r="BT1365" i="64"/>
  <c r="BT1379" i="64" s="1"/>
  <c r="BT1333" i="64"/>
  <c r="BT1356" i="64" s="1"/>
  <c r="BT1517" i="64"/>
  <c r="BT1530" i="64" s="1"/>
  <c r="BT1311" i="64"/>
  <c r="BT1324" i="64" s="1"/>
  <c r="BT1222" i="64"/>
  <c r="BT1257" i="64" s="1"/>
  <c r="BT1266" i="64"/>
  <c r="BT2246" i="64"/>
  <c r="BT2260" i="64" s="1"/>
  <c r="BT1604" i="64"/>
  <c r="BT1631" i="64" s="1"/>
  <c r="BT1672" i="64"/>
  <c r="BT1695" i="64" s="1"/>
  <c r="BT1640" i="64"/>
  <c r="BT1663" i="64" s="1"/>
  <c r="BT1186" i="64"/>
  <c r="BT1213" i="64" s="1"/>
  <c r="BT1704" i="64"/>
  <c r="BT1729" i="64" s="1"/>
  <c r="BT1738" i="64"/>
  <c r="BT1763" i="64" s="1"/>
  <c r="BT1150" i="64"/>
  <c r="BT1177" i="64" s="1"/>
  <c r="BT1115" i="64"/>
  <c r="BT1142" i="64" s="1"/>
  <c r="BT1080" i="64"/>
  <c r="BT1107" i="64" s="1"/>
  <c r="BT984" i="64"/>
  <c r="BT997" i="64" s="1"/>
  <c r="BT960" i="64"/>
  <c r="BT975" i="64" s="1"/>
  <c r="BT1056" i="64"/>
  <c r="BT1071" i="64" s="1"/>
  <c r="BT912" i="64"/>
  <c r="BT927" i="64" s="1"/>
  <c r="BT793" i="64"/>
  <c r="BT808" i="64" s="1"/>
  <c r="BT1419" i="64"/>
  <c r="BT1434" i="64" s="1"/>
  <c r="BT517" i="64"/>
  <c r="BT936" i="64"/>
  <c r="BT951" i="64" s="1"/>
  <c r="BT493" i="64"/>
  <c r="BT416" i="64"/>
  <c r="BT436" i="64" s="1"/>
  <c r="BT468" i="64"/>
  <c r="BT1443" i="64"/>
  <c r="BT817" i="64"/>
  <c r="BT833" i="64" s="1"/>
  <c r="BT444" i="64"/>
  <c r="BT459" i="64" s="1"/>
  <c r="BL1388" i="64"/>
  <c r="BL2194" i="64"/>
  <c r="BL2211" i="64" s="1"/>
  <c r="BL2143" i="64"/>
  <c r="BL2160" i="64" s="1"/>
  <c r="BL2168" i="64"/>
  <c r="BL2185" i="64" s="1"/>
  <c r="BL1333" i="64"/>
  <c r="BL1356" i="64" s="1"/>
  <c r="BL1517" i="64"/>
  <c r="BL1530" i="64" s="1"/>
  <c r="BL1365" i="64"/>
  <c r="BL1379" i="64" s="1"/>
  <c r="BL2117" i="64"/>
  <c r="BL2134" i="64" s="1"/>
  <c r="BL1222" i="64"/>
  <c r="BL1257" i="64" s="1"/>
  <c r="BL1311" i="64"/>
  <c r="BL1324" i="64" s="1"/>
  <c r="BL1604" i="64"/>
  <c r="BL1631" i="64" s="1"/>
  <c r="BL1266" i="64"/>
  <c r="BL2246" i="64"/>
  <c r="BL2260" i="64" s="1"/>
  <c r="BL1672" i="64"/>
  <c r="BL1695" i="64" s="1"/>
  <c r="BL1640" i="64"/>
  <c r="BL1663" i="64" s="1"/>
  <c r="BL1186" i="64"/>
  <c r="BL1213" i="64" s="1"/>
  <c r="BL1704" i="64"/>
  <c r="BL1729" i="64" s="1"/>
  <c r="BL1150" i="64"/>
  <c r="BL1177" i="64" s="1"/>
  <c r="BL1115" i="64"/>
  <c r="BL1142" i="64" s="1"/>
  <c r="BL1738" i="64"/>
  <c r="BL1763" i="64" s="1"/>
  <c r="BL1080" i="64"/>
  <c r="BL1107" i="64" s="1"/>
  <c r="BL1056" i="64"/>
  <c r="BL1071" i="64" s="1"/>
  <c r="BL960" i="64"/>
  <c r="BL975" i="64" s="1"/>
  <c r="BL984" i="64"/>
  <c r="BL997" i="64" s="1"/>
  <c r="BL912" i="64"/>
  <c r="BL927" i="64" s="1"/>
  <c r="BL793" i="64"/>
  <c r="BL808" i="64" s="1"/>
  <c r="BL936" i="64"/>
  <c r="BL951" i="64" s="1"/>
  <c r="BL1419" i="64"/>
  <c r="BL1434" i="64" s="1"/>
  <c r="BL517" i="64"/>
  <c r="BL416" i="64"/>
  <c r="BL436" i="64" s="1"/>
  <c r="BL468" i="64"/>
  <c r="BL1443" i="64"/>
  <c r="BL493" i="64"/>
  <c r="BL444" i="64"/>
  <c r="BL459" i="64" s="1"/>
  <c r="BD1388" i="64"/>
  <c r="BD2194" i="64"/>
  <c r="BD2211" i="64" s="1"/>
  <c r="BD2143" i="64"/>
  <c r="BD2160" i="64" s="1"/>
  <c r="BD2168" i="64"/>
  <c r="BD2185" i="64" s="1"/>
  <c r="BD1365" i="64"/>
  <c r="BD1379" i="64" s="1"/>
  <c r="BD1333" i="64"/>
  <c r="BD1356" i="64" s="1"/>
  <c r="BD1517" i="64"/>
  <c r="BD1530" i="64" s="1"/>
  <c r="BD2117" i="64"/>
  <c r="BD2134" i="64" s="1"/>
  <c r="BD1311" i="64"/>
  <c r="BD1324" i="64" s="1"/>
  <c r="BD1222" i="64"/>
  <c r="BD1257" i="64" s="1"/>
  <c r="BD1266" i="64"/>
  <c r="BD2246" i="64"/>
  <c r="BD2260" i="64" s="1"/>
  <c r="BD1604" i="64"/>
  <c r="BD1631" i="64" s="1"/>
  <c r="BD1672" i="64"/>
  <c r="BD1695" i="64" s="1"/>
  <c r="BD1186" i="64"/>
  <c r="BD1213" i="64" s="1"/>
  <c r="BD1640" i="64"/>
  <c r="BD1663" i="64" s="1"/>
  <c r="BD1704" i="64"/>
  <c r="BD1729" i="64" s="1"/>
  <c r="BD1738" i="64"/>
  <c r="BD1763" i="64" s="1"/>
  <c r="BD1080" i="64"/>
  <c r="BD1107" i="64" s="1"/>
  <c r="BD1115" i="64"/>
  <c r="BD1142" i="64" s="1"/>
  <c r="BD1056" i="64"/>
  <c r="BD1071" i="64" s="1"/>
  <c r="BD960" i="64"/>
  <c r="BD975" i="64" s="1"/>
  <c r="BD984" i="64"/>
  <c r="BD997" i="64" s="1"/>
  <c r="BD1150" i="64"/>
  <c r="BD1177" i="64" s="1"/>
  <c r="BD936" i="64"/>
  <c r="BD951" i="64" s="1"/>
  <c r="BD912" i="64"/>
  <c r="BD927" i="64" s="1"/>
  <c r="BD793" i="64"/>
  <c r="BD808" i="64" s="1"/>
  <c r="BD1419" i="64"/>
  <c r="BD1434" i="64" s="1"/>
  <c r="BD517" i="64"/>
  <c r="BD416" i="64"/>
  <c r="BD436" i="64" s="1"/>
  <c r="BD817" i="64"/>
  <c r="BD833" i="64" s="1"/>
  <c r="BD468" i="64"/>
  <c r="BD493" i="64"/>
  <c r="BD1443" i="64"/>
  <c r="BD444" i="64"/>
  <c r="BD459" i="64" s="1"/>
  <c r="AV1388" i="64"/>
  <c r="AV2194" i="64"/>
  <c r="AV2211" i="64" s="1"/>
  <c r="AV2143" i="64"/>
  <c r="AV2160" i="64" s="1"/>
  <c r="AV2168" i="64"/>
  <c r="AV2185" i="64" s="1"/>
  <c r="AV2117" i="64"/>
  <c r="AV2134" i="64" s="1"/>
  <c r="AV1365" i="64"/>
  <c r="AV1379" i="64" s="1"/>
  <c r="AV1333" i="64"/>
  <c r="AV1356" i="64" s="1"/>
  <c r="AV1517" i="64"/>
  <c r="AV1530" i="64" s="1"/>
  <c r="AV1311" i="64"/>
  <c r="AV1324" i="64" s="1"/>
  <c r="AV1222" i="64"/>
  <c r="AV1257" i="64" s="1"/>
  <c r="AV2246" i="64"/>
  <c r="AV2260" i="64" s="1"/>
  <c r="AV1266" i="64"/>
  <c r="AV1604" i="64"/>
  <c r="AV1631" i="64" s="1"/>
  <c r="AV1672" i="64"/>
  <c r="AV1695" i="64" s="1"/>
  <c r="AV1640" i="64"/>
  <c r="AV1663" i="64" s="1"/>
  <c r="AV1186" i="64"/>
  <c r="AV1213" i="64" s="1"/>
  <c r="AV1704" i="64"/>
  <c r="AV1729" i="64" s="1"/>
  <c r="AV1738" i="64"/>
  <c r="AV1763" i="64" s="1"/>
  <c r="AV1150" i="64"/>
  <c r="AV1177" i="64" s="1"/>
  <c r="AV1115" i="64"/>
  <c r="AV1142" i="64" s="1"/>
  <c r="AV1080" i="64"/>
  <c r="AV1107" i="64" s="1"/>
  <c r="AV984" i="64"/>
  <c r="AV997" i="64" s="1"/>
  <c r="AV960" i="64"/>
  <c r="AV975" i="64" s="1"/>
  <c r="AV1056" i="64"/>
  <c r="AV1071" i="64" s="1"/>
  <c r="AV936" i="64"/>
  <c r="AV951" i="64" s="1"/>
  <c r="AV912" i="64"/>
  <c r="AV927" i="64" s="1"/>
  <c r="AV793" i="64"/>
  <c r="AV808" i="64" s="1"/>
  <c r="AV1419" i="64"/>
  <c r="AV1434" i="64" s="1"/>
  <c r="AV517" i="64"/>
  <c r="AV416" i="64"/>
  <c r="AV436" i="64" s="1"/>
  <c r="AV493" i="64"/>
  <c r="AV468" i="64"/>
  <c r="AV1443" i="64"/>
  <c r="AV817" i="64"/>
  <c r="AV833" i="64" s="1"/>
  <c r="AV444" i="64"/>
  <c r="AV459" i="64" s="1"/>
  <c r="AN1388" i="64"/>
  <c r="AN2194" i="64"/>
  <c r="AN2211" i="64" s="1"/>
  <c r="AN2143" i="64"/>
  <c r="AN2160" i="64" s="1"/>
  <c r="AN2168" i="64"/>
  <c r="AN2185" i="64" s="1"/>
  <c r="AN2117" i="64"/>
  <c r="AN2134" i="64" s="1"/>
  <c r="AN1333" i="64"/>
  <c r="AN1356" i="64" s="1"/>
  <c r="AN1517" i="64"/>
  <c r="AN1530" i="64" s="1"/>
  <c r="AN1365" i="64"/>
  <c r="AN1379" i="64" s="1"/>
  <c r="AN1222" i="64"/>
  <c r="AN1257" i="64" s="1"/>
  <c r="AN1311" i="64"/>
  <c r="AN1324" i="64" s="1"/>
  <c r="AN1266" i="64"/>
  <c r="AN1604" i="64"/>
  <c r="AN1631" i="64" s="1"/>
  <c r="AN1672" i="64"/>
  <c r="AN1695" i="64" s="1"/>
  <c r="AN2246" i="64"/>
  <c r="AN2260" i="64" s="1"/>
  <c r="AN1186" i="64"/>
  <c r="AN1213" i="64" s="1"/>
  <c r="AN1704" i="64"/>
  <c r="AN1729" i="64" s="1"/>
  <c r="AN1150" i="64"/>
  <c r="AN1177" i="64" s="1"/>
  <c r="AN1115" i="64"/>
  <c r="AN1142" i="64" s="1"/>
  <c r="AN1738" i="64"/>
  <c r="AN1763" i="64" s="1"/>
  <c r="AN1640" i="64"/>
  <c r="AN1663" i="64" s="1"/>
  <c r="AN1080" i="64"/>
  <c r="AN1107" i="64" s="1"/>
  <c r="AN984" i="64"/>
  <c r="AN997" i="64" s="1"/>
  <c r="AN960" i="64"/>
  <c r="AN975" i="64" s="1"/>
  <c r="AN1056" i="64"/>
  <c r="AN1071" i="64" s="1"/>
  <c r="AN912" i="64"/>
  <c r="AN927" i="64" s="1"/>
  <c r="AN793" i="64"/>
  <c r="AN808" i="64" s="1"/>
  <c r="AN1419" i="64"/>
  <c r="AN1434" i="64" s="1"/>
  <c r="AN517" i="64"/>
  <c r="AN936" i="64"/>
  <c r="AN951" i="64" s="1"/>
  <c r="AN817" i="64"/>
  <c r="AN833" i="64" s="1"/>
  <c r="AN416" i="64"/>
  <c r="AN436" i="64" s="1"/>
  <c r="AN468" i="64"/>
  <c r="AN1443" i="64"/>
  <c r="AN444" i="64"/>
  <c r="AN459" i="64" s="1"/>
  <c r="AF1388" i="64"/>
  <c r="AF2194" i="64"/>
  <c r="AF2211" i="64" s="1"/>
  <c r="AF2143" i="64"/>
  <c r="AF2160" i="64" s="1"/>
  <c r="AF2168" i="64"/>
  <c r="AF2185" i="64" s="1"/>
  <c r="AF2117" i="64"/>
  <c r="AF2134" i="64" s="1"/>
  <c r="AF1333" i="64"/>
  <c r="AF1356" i="64" s="1"/>
  <c r="AF1365" i="64"/>
  <c r="AF1379" i="64" s="1"/>
  <c r="AF1517" i="64"/>
  <c r="AF1530" i="64" s="1"/>
  <c r="AF1311" i="64"/>
  <c r="AF1324" i="64" s="1"/>
  <c r="AF1222" i="64"/>
  <c r="AF1257" i="64" s="1"/>
  <c r="AF2246" i="64"/>
  <c r="AF2260" i="64" s="1"/>
  <c r="AF1266" i="64"/>
  <c r="AF1604" i="64"/>
  <c r="AF1631" i="64" s="1"/>
  <c r="AF1672" i="64"/>
  <c r="AF1695" i="64" s="1"/>
  <c r="AF1640" i="64"/>
  <c r="AF1663" i="64" s="1"/>
  <c r="AF1186" i="64"/>
  <c r="AF1213" i="64" s="1"/>
  <c r="AF1704" i="64"/>
  <c r="AF1729" i="64" s="1"/>
  <c r="AF1738" i="64"/>
  <c r="AF1763" i="64" s="1"/>
  <c r="AF1080" i="64"/>
  <c r="AF1107" i="64" s="1"/>
  <c r="AF1150" i="64"/>
  <c r="AF1177" i="64" s="1"/>
  <c r="AF1115" i="64"/>
  <c r="AF1142" i="64" s="1"/>
  <c r="AF1056" i="64"/>
  <c r="AF1071" i="64" s="1"/>
  <c r="AF960" i="64"/>
  <c r="AF975" i="64" s="1"/>
  <c r="AF912" i="64"/>
  <c r="AF927" i="64" s="1"/>
  <c r="AF793" i="64"/>
  <c r="AF808" i="64" s="1"/>
  <c r="AF936" i="64"/>
  <c r="AF951" i="64" s="1"/>
  <c r="AF1419" i="64"/>
  <c r="AF1434" i="64" s="1"/>
  <c r="AF517" i="64"/>
  <c r="AF984" i="64"/>
  <c r="AF997" i="64" s="1"/>
  <c r="AF416" i="64"/>
  <c r="AF436" i="64" s="1"/>
  <c r="AF468" i="64"/>
  <c r="AF817" i="64"/>
  <c r="AF833" i="64" s="1"/>
  <c r="AF1443" i="64"/>
  <c r="AF493" i="64"/>
  <c r="AF444" i="64"/>
  <c r="AF459" i="64" s="1"/>
  <c r="X1388" i="64"/>
  <c r="X2194" i="64"/>
  <c r="X2211" i="64" s="1"/>
  <c r="X2143" i="64"/>
  <c r="X2160" i="64" s="1"/>
  <c r="X2168" i="64"/>
  <c r="X2185" i="64" s="1"/>
  <c r="X2117" i="64"/>
  <c r="X2134" i="64" s="1"/>
  <c r="X1333" i="64"/>
  <c r="X1356" i="64" s="1"/>
  <c r="X1517" i="64"/>
  <c r="X1530" i="64" s="1"/>
  <c r="X1365" i="64"/>
  <c r="X1379" i="64" s="1"/>
  <c r="X1222" i="64"/>
  <c r="X1257" i="64" s="1"/>
  <c r="X2246" i="64"/>
  <c r="X2260" i="64" s="1"/>
  <c r="X1311" i="64"/>
  <c r="X1324" i="64" s="1"/>
  <c r="X1604" i="64"/>
  <c r="X1631" i="64" s="1"/>
  <c r="X1672" i="64"/>
  <c r="X1695" i="64" s="1"/>
  <c r="X1640" i="64"/>
  <c r="X1663" i="64" s="1"/>
  <c r="X1186" i="64"/>
  <c r="X1213" i="64" s="1"/>
  <c r="X1266" i="64"/>
  <c r="X1704" i="64"/>
  <c r="X1729" i="64" s="1"/>
  <c r="X1150" i="64"/>
  <c r="X1177" i="64" s="1"/>
  <c r="X1738" i="64"/>
  <c r="X1763" i="64" s="1"/>
  <c r="X1115" i="64"/>
  <c r="X1142" i="64" s="1"/>
  <c r="X1080" i="64"/>
  <c r="X1107" i="64" s="1"/>
  <c r="X1056" i="64"/>
  <c r="X1071" i="64" s="1"/>
  <c r="X960" i="64"/>
  <c r="X975" i="64" s="1"/>
  <c r="X984" i="64"/>
  <c r="X997" i="64" s="1"/>
  <c r="X936" i="64"/>
  <c r="X951" i="64" s="1"/>
  <c r="X912" i="64"/>
  <c r="X927" i="64" s="1"/>
  <c r="X793" i="64"/>
  <c r="X808" i="64" s="1"/>
  <c r="X1419" i="64"/>
  <c r="X1434" i="64" s="1"/>
  <c r="X517" i="64"/>
  <c r="X416" i="64"/>
  <c r="X436" i="64" s="1"/>
  <c r="X468" i="64"/>
  <c r="X493" i="64"/>
  <c r="X1443" i="64"/>
  <c r="X444" i="64"/>
  <c r="X459" i="64" s="1"/>
  <c r="X817" i="64"/>
  <c r="X833" i="64" s="1"/>
  <c r="CJ2173" i="64"/>
  <c r="CJ1393" i="64"/>
  <c r="CJ2199" i="64"/>
  <c r="CJ2148" i="64"/>
  <c r="CJ2122" i="64"/>
  <c r="CJ2139" i="64" s="1"/>
  <c r="CJ1370" i="64"/>
  <c r="CJ1384" i="64" s="1"/>
  <c r="CJ1338" i="64"/>
  <c r="CJ1316" i="64"/>
  <c r="CJ1329" i="64" s="1"/>
  <c r="CJ2251" i="64"/>
  <c r="CJ2265" i="64" s="1"/>
  <c r="CJ1271" i="64"/>
  <c r="CJ1306" i="64" s="1"/>
  <c r="CJ1677" i="64"/>
  <c r="CJ1700" i="64" s="1"/>
  <c r="CJ1609" i="64"/>
  <c r="CJ1636" i="64" s="1"/>
  <c r="CJ1522" i="64"/>
  <c r="CJ1535" i="64" s="1"/>
  <c r="CJ1227" i="64"/>
  <c r="CJ1262" i="64" s="1"/>
  <c r="CJ1191" i="64"/>
  <c r="CJ1218" i="64" s="1"/>
  <c r="CJ1645" i="64"/>
  <c r="CJ1668" i="64" s="1"/>
  <c r="CJ1085" i="64"/>
  <c r="CJ1112" i="64" s="1"/>
  <c r="CJ1155" i="64"/>
  <c r="CJ1182" i="64" s="1"/>
  <c r="CJ1743" i="64"/>
  <c r="CJ1768" i="64" s="1"/>
  <c r="CJ1120" i="64"/>
  <c r="CJ1147" i="64" s="1"/>
  <c r="CJ965" i="64"/>
  <c r="CJ917" i="64"/>
  <c r="CJ932" i="64" s="1"/>
  <c r="CJ989" i="64"/>
  <c r="CJ1002" i="64" s="1"/>
  <c r="CJ1061" i="64"/>
  <c r="CJ1709" i="64"/>
  <c r="CJ1734" i="64" s="1"/>
  <c r="CJ941" i="64"/>
  <c r="CJ956" i="64" s="1"/>
  <c r="CJ1424" i="64"/>
  <c r="CJ1439" i="64" s="1"/>
  <c r="CJ522" i="64"/>
  <c r="CJ535" i="64" s="1"/>
  <c r="CJ1448" i="64"/>
  <c r="CJ822" i="64"/>
  <c r="CJ838" i="64" s="1"/>
  <c r="CJ798" i="64"/>
  <c r="CJ498" i="64"/>
  <c r="CJ339" i="64"/>
  <c r="CJ349" i="64" s="1"/>
  <c r="CJ473" i="64"/>
  <c r="CJ449" i="64"/>
  <c r="CB2173" i="64"/>
  <c r="CB1393" i="64"/>
  <c r="CB2199" i="64"/>
  <c r="CB2148" i="64"/>
  <c r="CB2122" i="64"/>
  <c r="CB2139" i="64" s="1"/>
  <c r="CB1370" i="64"/>
  <c r="CB1384" i="64" s="1"/>
  <c r="CB1338" i="64"/>
  <c r="CB2251" i="64"/>
  <c r="CB2265" i="64" s="1"/>
  <c r="CB1316" i="64"/>
  <c r="CB1329" i="64" s="1"/>
  <c r="CB1522" i="64"/>
  <c r="CB1535" i="64" s="1"/>
  <c r="CB1609" i="64"/>
  <c r="CB1636" i="64" s="1"/>
  <c r="CB1271" i="64"/>
  <c r="CB1306" i="64" s="1"/>
  <c r="CB1191" i="64"/>
  <c r="CB1218" i="64" s="1"/>
  <c r="CB1227" i="64"/>
  <c r="CB1262" i="64" s="1"/>
  <c r="CB1677" i="64"/>
  <c r="CB1700" i="64" s="1"/>
  <c r="CB1645" i="64"/>
  <c r="CB1668" i="64" s="1"/>
  <c r="CB1120" i="64"/>
  <c r="CB1147" i="64" s="1"/>
  <c r="CB1743" i="64"/>
  <c r="CB1768" i="64" s="1"/>
  <c r="CB1155" i="64"/>
  <c r="CB1182" i="64" s="1"/>
  <c r="CB1085" i="64"/>
  <c r="CB1112" i="64" s="1"/>
  <c r="CB917" i="64"/>
  <c r="CB932" i="64" s="1"/>
  <c r="CB1061" i="64"/>
  <c r="CB965" i="64"/>
  <c r="CB941" i="64"/>
  <c r="CB956" i="64" s="1"/>
  <c r="CB1709" i="64"/>
  <c r="CB1734" i="64" s="1"/>
  <c r="CB1424" i="64"/>
  <c r="CB1439" i="64" s="1"/>
  <c r="CB522" i="64"/>
  <c r="CB535" i="64" s="1"/>
  <c r="CB989" i="64"/>
  <c r="CB1002" i="64" s="1"/>
  <c r="CB473" i="64"/>
  <c r="CB1448" i="64"/>
  <c r="CB339" i="64"/>
  <c r="CB349" i="64" s="1"/>
  <c r="CB449" i="64"/>
  <c r="CB822" i="64"/>
  <c r="CB838" i="64" s="1"/>
  <c r="CB798" i="64"/>
  <c r="BT2173" i="64"/>
  <c r="BT1393" i="64"/>
  <c r="BT2199" i="64"/>
  <c r="BT2148" i="64"/>
  <c r="BT2122" i="64"/>
  <c r="BT2139" i="64" s="1"/>
  <c r="BT1370" i="64"/>
  <c r="BT1384" i="64" s="1"/>
  <c r="BT1338" i="64"/>
  <c r="BT1522" i="64"/>
  <c r="BT1535" i="64" s="1"/>
  <c r="BT1316" i="64"/>
  <c r="BT1329" i="64" s="1"/>
  <c r="BT2251" i="64"/>
  <c r="BT2265" i="64" s="1"/>
  <c r="BT1227" i="64"/>
  <c r="BT1262" i="64" s="1"/>
  <c r="BT1271" i="64"/>
  <c r="BT1306" i="64" s="1"/>
  <c r="BT1609" i="64"/>
  <c r="BT1636" i="64" s="1"/>
  <c r="BT1677" i="64"/>
  <c r="BT1700" i="64" s="1"/>
  <c r="BT1191" i="64"/>
  <c r="BT1218" i="64" s="1"/>
  <c r="BT1645" i="64"/>
  <c r="BT1668" i="64" s="1"/>
  <c r="BT1743" i="64"/>
  <c r="BT1768" i="64" s="1"/>
  <c r="BT1085" i="64"/>
  <c r="BT1112" i="64" s="1"/>
  <c r="BT1155" i="64"/>
  <c r="BT1182" i="64" s="1"/>
  <c r="BT1120" i="64"/>
  <c r="BT1147" i="64" s="1"/>
  <c r="BT1061" i="64"/>
  <c r="BT917" i="64"/>
  <c r="BT932" i="64" s="1"/>
  <c r="BT965" i="64"/>
  <c r="BT989" i="64"/>
  <c r="BT1002" i="64" s="1"/>
  <c r="BT941" i="64"/>
  <c r="BT956" i="64" s="1"/>
  <c r="BT1709" i="64"/>
  <c r="BT1734" i="64" s="1"/>
  <c r="BT1424" i="64"/>
  <c r="BT1439" i="64" s="1"/>
  <c r="BT522" i="64"/>
  <c r="BT535" i="64" s="1"/>
  <c r="BT473" i="64"/>
  <c r="BT822" i="64"/>
  <c r="BT838" i="64" s="1"/>
  <c r="BT798" i="64"/>
  <c r="BT1448" i="64"/>
  <c r="BT498" i="64"/>
  <c r="BT339" i="64"/>
  <c r="BT349" i="64" s="1"/>
  <c r="BT449" i="64"/>
  <c r="BL1393" i="64"/>
  <c r="BL2199" i="64"/>
  <c r="BL2148" i="64"/>
  <c r="BL2173" i="64"/>
  <c r="BL2122" i="64"/>
  <c r="BL2139" i="64" s="1"/>
  <c r="BL1370" i="64"/>
  <c r="BL1384" i="64" s="1"/>
  <c r="BL1338" i="64"/>
  <c r="BL2251" i="64"/>
  <c r="BL2265" i="64" s="1"/>
  <c r="BL1522" i="64"/>
  <c r="BL1535" i="64" s="1"/>
  <c r="BL1316" i="64"/>
  <c r="BL1329" i="64" s="1"/>
  <c r="BL1271" i="64"/>
  <c r="BL1306" i="64" s="1"/>
  <c r="BL1677" i="64"/>
  <c r="BL1700" i="64" s="1"/>
  <c r="BL1609" i="64"/>
  <c r="BL1636" i="64" s="1"/>
  <c r="BL1191" i="64"/>
  <c r="BL1218" i="64" s="1"/>
  <c r="BL1227" i="64"/>
  <c r="BL1262" i="64" s="1"/>
  <c r="BL1120" i="64"/>
  <c r="BL1147" i="64" s="1"/>
  <c r="BL1743" i="64"/>
  <c r="BL1768" i="64" s="1"/>
  <c r="BL1085" i="64"/>
  <c r="BL1112" i="64" s="1"/>
  <c r="BL1645" i="64"/>
  <c r="BL1668" i="64" s="1"/>
  <c r="BL1709" i="64"/>
  <c r="BL1734" i="64" s="1"/>
  <c r="BL917" i="64"/>
  <c r="BL932" i="64" s="1"/>
  <c r="BL1155" i="64"/>
  <c r="BL1182" i="64" s="1"/>
  <c r="BL965" i="64"/>
  <c r="BL989" i="64"/>
  <c r="BL1002" i="64" s="1"/>
  <c r="BL941" i="64"/>
  <c r="BL956" i="64" s="1"/>
  <c r="BL1061" i="64"/>
  <c r="BL1424" i="64"/>
  <c r="BL1439" i="64" s="1"/>
  <c r="BL522" i="64"/>
  <c r="BL535" i="64" s="1"/>
  <c r="BL1448" i="64"/>
  <c r="BL339" i="64"/>
  <c r="BL349" i="64" s="1"/>
  <c r="BL822" i="64"/>
  <c r="BL838" i="64" s="1"/>
  <c r="BL798" i="64"/>
  <c r="BL449" i="64"/>
  <c r="BL473" i="64"/>
  <c r="BD1393" i="64"/>
  <c r="BD2199" i="64"/>
  <c r="BD2148" i="64"/>
  <c r="BD2173" i="64"/>
  <c r="BD2122" i="64"/>
  <c r="BD2139" i="64" s="1"/>
  <c r="BD1338" i="64"/>
  <c r="BD1370" i="64"/>
  <c r="BD1384" i="64" s="1"/>
  <c r="BD1316" i="64"/>
  <c r="BD1329" i="64" s="1"/>
  <c r="BD1522" i="64"/>
  <c r="BD1535" i="64" s="1"/>
  <c r="BD2251" i="64"/>
  <c r="BD2265" i="64" s="1"/>
  <c r="BD1609" i="64"/>
  <c r="BD1636" i="64" s="1"/>
  <c r="BD1227" i="64"/>
  <c r="BD1262" i="64" s="1"/>
  <c r="BD1271" i="64"/>
  <c r="BD1306" i="64" s="1"/>
  <c r="BD1191" i="64"/>
  <c r="BD1218" i="64" s="1"/>
  <c r="BD1677" i="64"/>
  <c r="BD1700" i="64" s="1"/>
  <c r="BD1645" i="64"/>
  <c r="BD1668" i="64" s="1"/>
  <c r="BD1155" i="64"/>
  <c r="BD1182" i="64" s="1"/>
  <c r="BD1743" i="64"/>
  <c r="BD1768" i="64" s="1"/>
  <c r="BD1085" i="64"/>
  <c r="BD1112" i="64" s="1"/>
  <c r="BD917" i="64"/>
  <c r="BD932" i="64" s="1"/>
  <c r="BD1709" i="64"/>
  <c r="BD1734" i="64" s="1"/>
  <c r="BD989" i="64"/>
  <c r="BD1002" i="64" s="1"/>
  <c r="BD965" i="64"/>
  <c r="BD1061" i="64"/>
  <c r="BD941" i="64"/>
  <c r="BD956" i="64" s="1"/>
  <c r="BD1120" i="64"/>
  <c r="BD1147" i="64" s="1"/>
  <c r="BD1424" i="64"/>
  <c r="BD1439" i="64" s="1"/>
  <c r="BD522" i="64"/>
  <c r="BD535" i="64" s="1"/>
  <c r="BD1448" i="64"/>
  <c r="BD498" i="64"/>
  <c r="BD339" i="64"/>
  <c r="BD349" i="64" s="1"/>
  <c r="BD473" i="64"/>
  <c r="BD449" i="64"/>
  <c r="AV1393" i="64"/>
  <c r="AV2199" i="64"/>
  <c r="AV2148" i="64"/>
  <c r="AV2173" i="64"/>
  <c r="AV2122" i="64"/>
  <c r="AV2139" i="64" s="1"/>
  <c r="AV1338" i="64"/>
  <c r="AV1370" i="64"/>
  <c r="AV1384" i="64" s="1"/>
  <c r="AV1522" i="64"/>
  <c r="AV1535" i="64" s="1"/>
  <c r="AV1316" i="64"/>
  <c r="AV1329" i="64" s="1"/>
  <c r="AV2251" i="64"/>
  <c r="AV2265" i="64" s="1"/>
  <c r="AV1227" i="64"/>
  <c r="AV1262" i="64" s="1"/>
  <c r="AV1271" i="64"/>
  <c r="AV1306" i="64" s="1"/>
  <c r="AV1609" i="64"/>
  <c r="AV1636" i="64" s="1"/>
  <c r="AV1677" i="64"/>
  <c r="AV1700" i="64" s="1"/>
  <c r="AV1191" i="64"/>
  <c r="AV1218" i="64" s="1"/>
  <c r="AV1645" i="64"/>
  <c r="AV1668" i="64" s="1"/>
  <c r="AV1743" i="64"/>
  <c r="AV1768" i="64" s="1"/>
  <c r="AV1155" i="64"/>
  <c r="AV1182" i="64" s="1"/>
  <c r="AV1120" i="64"/>
  <c r="AV1147" i="64" s="1"/>
  <c r="AV1085" i="64"/>
  <c r="AV1112" i="64" s="1"/>
  <c r="AV917" i="64"/>
  <c r="AV932" i="64" s="1"/>
  <c r="AV1709" i="64"/>
  <c r="AV1734" i="64" s="1"/>
  <c r="AV1061" i="64"/>
  <c r="AV965" i="64"/>
  <c r="AV941" i="64"/>
  <c r="AV956" i="64" s="1"/>
  <c r="AV989" i="64"/>
  <c r="AV1002" i="64" s="1"/>
  <c r="AV1424" i="64"/>
  <c r="AV1439" i="64" s="1"/>
  <c r="AV522" i="64"/>
  <c r="AV535" i="64" s="1"/>
  <c r="AV822" i="64"/>
  <c r="AV838" i="64" s="1"/>
  <c r="AV798" i="64"/>
  <c r="AV473" i="64"/>
  <c r="AV1448" i="64"/>
  <c r="AV339" i="64"/>
  <c r="AV349" i="64" s="1"/>
  <c r="AV449" i="64"/>
  <c r="AN1393" i="64"/>
  <c r="AN2199" i="64"/>
  <c r="AN2148" i="64"/>
  <c r="AN2122" i="64"/>
  <c r="AN2139" i="64" s="1"/>
  <c r="AN2173" i="64"/>
  <c r="AN1370" i="64"/>
  <c r="AN1384" i="64" s="1"/>
  <c r="AN1338" i="64"/>
  <c r="AN1316" i="64"/>
  <c r="AN1329" i="64" s="1"/>
  <c r="AN2251" i="64"/>
  <c r="AN2265" i="64" s="1"/>
  <c r="AN1522" i="64"/>
  <c r="AN1535" i="64" s="1"/>
  <c r="AN1227" i="64"/>
  <c r="AN1262" i="64" s="1"/>
  <c r="AN1609" i="64"/>
  <c r="AN1636" i="64" s="1"/>
  <c r="AN1271" i="64"/>
  <c r="AN1306" i="64" s="1"/>
  <c r="AN1191" i="64"/>
  <c r="AN1218" i="64" s="1"/>
  <c r="AN1677" i="64"/>
  <c r="AN1700" i="64" s="1"/>
  <c r="AN1645" i="64"/>
  <c r="AN1668" i="64" s="1"/>
  <c r="AN1120" i="64"/>
  <c r="AN1147" i="64" s="1"/>
  <c r="AN1743" i="64"/>
  <c r="AN1768" i="64" s="1"/>
  <c r="AN1085" i="64"/>
  <c r="AN1112" i="64" s="1"/>
  <c r="AN1155" i="64"/>
  <c r="AN1182" i="64" s="1"/>
  <c r="AN1061" i="64"/>
  <c r="AN917" i="64"/>
  <c r="AN932" i="64" s="1"/>
  <c r="AN965" i="64"/>
  <c r="AN1709" i="64"/>
  <c r="AN1734" i="64" s="1"/>
  <c r="AN989" i="64"/>
  <c r="AN1002" i="64" s="1"/>
  <c r="AN941" i="64"/>
  <c r="AN956" i="64" s="1"/>
  <c r="AN1424" i="64"/>
  <c r="AN1439" i="64" s="1"/>
  <c r="AN522" i="64"/>
  <c r="AN535" i="64" s="1"/>
  <c r="AN473" i="64"/>
  <c r="AN1448" i="64"/>
  <c r="AN498" i="64"/>
  <c r="AN339" i="64"/>
  <c r="AN349" i="64" s="1"/>
  <c r="AN449" i="64"/>
  <c r="AN822" i="64"/>
  <c r="AN838" i="64" s="1"/>
  <c r="AN798" i="64"/>
  <c r="AF1393" i="64"/>
  <c r="AF2199" i="64"/>
  <c r="AF2148" i="64"/>
  <c r="AF2173" i="64"/>
  <c r="AF2122" i="64"/>
  <c r="AF2139" i="64" s="1"/>
  <c r="AF1370" i="64"/>
  <c r="AF1384" i="64" s="1"/>
  <c r="AF1338" i="64"/>
  <c r="AF1522" i="64"/>
  <c r="AF1535" i="64" s="1"/>
  <c r="AF1316" i="64"/>
  <c r="AF1329" i="64" s="1"/>
  <c r="AF1677" i="64"/>
  <c r="AF1700" i="64" s="1"/>
  <c r="AF2251" i="64"/>
  <c r="AF2265" i="64" s="1"/>
  <c r="AF1271" i="64"/>
  <c r="AF1306" i="64" s="1"/>
  <c r="AF1227" i="64"/>
  <c r="AF1262" i="64" s="1"/>
  <c r="AF1609" i="64"/>
  <c r="AF1636" i="64" s="1"/>
  <c r="AF1191" i="64"/>
  <c r="AF1218" i="64" s="1"/>
  <c r="AF1645" i="64"/>
  <c r="AF1668" i="64" s="1"/>
  <c r="AF1743" i="64"/>
  <c r="AF1768" i="64" s="1"/>
  <c r="AF1085" i="64"/>
  <c r="AF1112" i="64" s="1"/>
  <c r="AF1120" i="64"/>
  <c r="AF1147" i="64" s="1"/>
  <c r="AF917" i="64"/>
  <c r="AF932" i="64" s="1"/>
  <c r="AF965" i="64"/>
  <c r="AF1155" i="64"/>
  <c r="AF1182" i="64" s="1"/>
  <c r="AF989" i="64"/>
  <c r="AF1002" i="64" s="1"/>
  <c r="AF1709" i="64"/>
  <c r="AF1734" i="64" s="1"/>
  <c r="AF941" i="64"/>
  <c r="AF956" i="64" s="1"/>
  <c r="AF1061" i="64"/>
  <c r="AF1424" i="64"/>
  <c r="AF1439" i="64" s="1"/>
  <c r="AF522" i="64"/>
  <c r="AF535" i="64" s="1"/>
  <c r="AF822" i="64"/>
  <c r="AF838" i="64" s="1"/>
  <c r="AF798" i="64"/>
  <c r="AF473" i="64"/>
  <c r="AF1448" i="64"/>
  <c r="AF339" i="64"/>
  <c r="AF349" i="64" s="1"/>
  <c r="AF449" i="64"/>
  <c r="X1393" i="64"/>
  <c r="X2199" i="64"/>
  <c r="X2148" i="64"/>
  <c r="X2173" i="64"/>
  <c r="X2122" i="64"/>
  <c r="X2139" i="64" s="1"/>
  <c r="X1370" i="64"/>
  <c r="X1384" i="64" s="1"/>
  <c r="X1338" i="64"/>
  <c r="X1316" i="64"/>
  <c r="X1329" i="64" s="1"/>
  <c r="X1271" i="64"/>
  <c r="X1306" i="64" s="1"/>
  <c r="X1522" i="64"/>
  <c r="X1535" i="64" s="1"/>
  <c r="X1227" i="64"/>
  <c r="X1262" i="64" s="1"/>
  <c r="X1609" i="64"/>
  <c r="X1636" i="64" s="1"/>
  <c r="X2251" i="64"/>
  <c r="X2265" i="64" s="1"/>
  <c r="X1677" i="64"/>
  <c r="X1700" i="64" s="1"/>
  <c r="X1191" i="64"/>
  <c r="X1218" i="64" s="1"/>
  <c r="X1645" i="64"/>
  <c r="X1668" i="64" s="1"/>
  <c r="X1155" i="64"/>
  <c r="X1182" i="64" s="1"/>
  <c r="X1743" i="64"/>
  <c r="X1768" i="64" s="1"/>
  <c r="X1120" i="64"/>
  <c r="X1147" i="64" s="1"/>
  <c r="X1085" i="64"/>
  <c r="X1112" i="64" s="1"/>
  <c r="X917" i="64"/>
  <c r="X932" i="64" s="1"/>
  <c r="X989" i="64"/>
  <c r="X1002" i="64" s="1"/>
  <c r="X965" i="64"/>
  <c r="X1061" i="64"/>
  <c r="X1709" i="64"/>
  <c r="X1734" i="64" s="1"/>
  <c r="X941" i="64"/>
  <c r="X956" i="64" s="1"/>
  <c r="X1424" i="64"/>
  <c r="X1439" i="64" s="1"/>
  <c r="X522" i="64"/>
  <c r="X535" i="64" s="1"/>
  <c r="X473" i="64"/>
  <c r="X1448" i="64"/>
  <c r="X822" i="64"/>
  <c r="X838" i="64" s="1"/>
  <c r="X798" i="64"/>
  <c r="X498" i="64"/>
  <c r="X339" i="64"/>
  <c r="X349" i="64" s="1"/>
  <c r="X449" i="64"/>
  <c r="CK1392" i="64"/>
  <c r="CK2198" i="64"/>
  <c r="CK2147" i="64"/>
  <c r="CK1369" i="64"/>
  <c r="CK1337" i="64"/>
  <c r="CK2172" i="64"/>
  <c r="CK2121" i="64"/>
  <c r="CK1315" i="64"/>
  <c r="CK1521" i="64"/>
  <c r="CK2250" i="64"/>
  <c r="CK1676" i="64"/>
  <c r="CK1270" i="64"/>
  <c r="CK1226" i="64"/>
  <c r="CK1190" i="64"/>
  <c r="CK1644" i="64"/>
  <c r="CK1608" i="64"/>
  <c r="CK1154" i="64"/>
  <c r="CK1742" i="64"/>
  <c r="CK1084" i="64"/>
  <c r="CK1060" i="64"/>
  <c r="CK1708" i="64"/>
  <c r="CK1119" i="64"/>
  <c r="CK964" i="64"/>
  <c r="CK979" i="64" s="1"/>
  <c r="CK940" i="64"/>
  <c r="CK955" i="64" s="1"/>
  <c r="CK797" i="64"/>
  <c r="CK521" i="64"/>
  <c r="CK534" i="64" s="1"/>
  <c r="CK497" i="64"/>
  <c r="CK821" i="64"/>
  <c r="CK472" i="64"/>
  <c r="CK1447" i="64"/>
  <c r="CK988" i="64"/>
  <c r="CK448" i="64"/>
  <c r="CK1423" i="64"/>
  <c r="CK420" i="64"/>
  <c r="CC1392" i="64"/>
  <c r="CC2198" i="64"/>
  <c r="CC2172" i="64"/>
  <c r="CC2147" i="64"/>
  <c r="CC1337" i="64"/>
  <c r="CC2121" i="64"/>
  <c r="CC1315" i="64"/>
  <c r="CC1369" i="64"/>
  <c r="CC1521" i="64"/>
  <c r="CC2250" i="64"/>
  <c r="CC1676" i="64"/>
  <c r="CC1270" i="64"/>
  <c r="CC1226" i="64"/>
  <c r="CC1644" i="64"/>
  <c r="CC1608" i="64"/>
  <c r="CC1154" i="64"/>
  <c r="CC1742" i="64"/>
  <c r="CC1084" i="64"/>
  <c r="CC1119" i="64"/>
  <c r="CC1060" i="64"/>
  <c r="CC1708" i="64"/>
  <c r="CC1190" i="64"/>
  <c r="CC964" i="64"/>
  <c r="CC979" i="64" s="1"/>
  <c r="CC988" i="64"/>
  <c r="CC797" i="64"/>
  <c r="CC521" i="64"/>
  <c r="CC534" i="64" s="1"/>
  <c r="CC940" i="64"/>
  <c r="CC955" i="64" s="1"/>
  <c r="CC497" i="64"/>
  <c r="CC821" i="64"/>
  <c r="CC1423" i="64"/>
  <c r="CC472" i="64"/>
  <c r="CC1447" i="64"/>
  <c r="CC448" i="64"/>
  <c r="CC420" i="64"/>
  <c r="BU1392" i="64"/>
  <c r="BU2198" i="64"/>
  <c r="BU2172" i="64"/>
  <c r="BU1369" i="64"/>
  <c r="BU2147" i="64"/>
  <c r="BU1337" i="64"/>
  <c r="BU1315" i="64"/>
  <c r="BU2250" i="64"/>
  <c r="BU2121" i="64"/>
  <c r="BU1676" i="64"/>
  <c r="BU1521" i="64"/>
  <c r="BU1270" i="64"/>
  <c r="BU1226" i="64"/>
  <c r="BU1190" i="64"/>
  <c r="BU1154" i="64"/>
  <c r="BU1119" i="64"/>
  <c r="BU1742" i="64"/>
  <c r="BU1084" i="64"/>
  <c r="BU1060" i="64"/>
  <c r="BU1644" i="64"/>
  <c r="BU1708" i="64"/>
  <c r="BU1608" i="64"/>
  <c r="BU964" i="64"/>
  <c r="BU979" i="64" s="1"/>
  <c r="BU988" i="64"/>
  <c r="BU797" i="64"/>
  <c r="BU940" i="64"/>
  <c r="BU955" i="64" s="1"/>
  <c r="BU521" i="64"/>
  <c r="BU534" i="64" s="1"/>
  <c r="BU497" i="64"/>
  <c r="BU821" i="64"/>
  <c r="BU472" i="64"/>
  <c r="BU1447" i="64"/>
  <c r="BU448" i="64"/>
  <c r="BU1423" i="64"/>
  <c r="BU420" i="64"/>
  <c r="BM1392" i="64"/>
  <c r="BM2198" i="64"/>
  <c r="BM2172" i="64"/>
  <c r="BM2147" i="64"/>
  <c r="BM2121" i="64"/>
  <c r="BM1369" i="64"/>
  <c r="BM1315" i="64"/>
  <c r="BM1521" i="64"/>
  <c r="BM2250" i="64"/>
  <c r="BM1676" i="64"/>
  <c r="BM1337" i="64"/>
  <c r="BM1270" i="64"/>
  <c r="BM1226" i="64"/>
  <c r="BM1190" i="64"/>
  <c r="BM1644" i="64"/>
  <c r="BM1608" i="64"/>
  <c r="BM1154" i="64"/>
  <c r="BM1742" i="64"/>
  <c r="BM1084" i="64"/>
  <c r="BM1060" i="64"/>
  <c r="BM1119" i="64"/>
  <c r="BM1708" i="64"/>
  <c r="BM988" i="64"/>
  <c r="BM964" i="64"/>
  <c r="BM979" i="64" s="1"/>
  <c r="BM797" i="64"/>
  <c r="BM521" i="64"/>
  <c r="BM534" i="64" s="1"/>
  <c r="BM497" i="64"/>
  <c r="BM821" i="64"/>
  <c r="BM1423" i="64"/>
  <c r="BM472" i="64"/>
  <c r="BM1447" i="64"/>
  <c r="BM448" i="64"/>
  <c r="BM940" i="64"/>
  <c r="BM955" i="64" s="1"/>
  <c r="BM420" i="64"/>
  <c r="BE1392" i="64"/>
  <c r="BE2198" i="64"/>
  <c r="BE2172" i="64"/>
  <c r="BE2121" i="64"/>
  <c r="BE1369" i="64"/>
  <c r="BE2147" i="64"/>
  <c r="BE1337" i="64"/>
  <c r="BE1315" i="64"/>
  <c r="BE2250" i="64"/>
  <c r="BE1676" i="64"/>
  <c r="BE1270" i="64"/>
  <c r="BE1521" i="64"/>
  <c r="BE1226" i="64"/>
  <c r="BE1644" i="64"/>
  <c r="BE1608" i="64"/>
  <c r="BE1154" i="64"/>
  <c r="BE1742" i="64"/>
  <c r="BE1190" i="64"/>
  <c r="BE1119" i="64"/>
  <c r="BE1084" i="64"/>
  <c r="BE1060" i="64"/>
  <c r="BE1708" i="64"/>
  <c r="BE964" i="64"/>
  <c r="BE979" i="64" s="1"/>
  <c r="BE797" i="64"/>
  <c r="BE521" i="64"/>
  <c r="BE534" i="64" s="1"/>
  <c r="BE940" i="64"/>
  <c r="BE955" i="64" s="1"/>
  <c r="BE988" i="64"/>
  <c r="BE497" i="64"/>
  <c r="BE821" i="64"/>
  <c r="BE472" i="64"/>
  <c r="BE1447" i="64"/>
  <c r="BE448" i="64"/>
  <c r="BE1423" i="64"/>
  <c r="BE420" i="64"/>
  <c r="AW1392" i="64"/>
  <c r="AW2198" i="64"/>
  <c r="AW2172" i="64"/>
  <c r="AW1369" i="64"/>
  <c r="AW2121" i="64"/>
  <c r="AW1337" i="64"/>
  <c r="AW1315" i="64"/>
  <c r="AW2147" i="64"/>
  <c r="AW2250" i="64"/>
  <c r="AW1521" i="64"/>
  <c r="AW1676" i="64"/>
  <c r="AW1270" i="64"/>
  <c r="AW1226" i="64"/>
  <c r="AW1190" i="64"/>
  <c r="AW1644" i="64"/>
  <c r="AW1608" i="64"/>
  <c r="AW1154" i="64"/>
  <c r="AW1119" i="64"/>
  <c r="AW1742" i="64"/>
  <c r="AW1084" i="64"/>
  <c r="AW1060" i="64"/>
  <c r="AW1708" i="64"/>
  <c r="AW964" i="64"/>
  <c r="AW979" i="64" s="1"/>
  <c r="AW988" i="64"/>
  <c r="AW940" i="64"/>
  <c r="AW955" i="64" s="1"/>
  <c r="AW797" i="64"/>
  <c r="AW521" i="64"/>
  <c r="AW534" i="64" s="1"/>
  <c r="AW497" i="64"/>
  <c r="AW821" i="64"/>
  <c r="AW1423" i="64"/>
  <c r="AW472" i="64"/>
  <c r="AW1447" i="64"/>
  <c r="AW448" i="64"/>
  <c r="AW420" i="64"/>
  <c r="AO1392" i="64"/>
  <c r="AO2198" i="64"/>
  <c r="AO2172" i="64"/>
  <c r="AO2121" i="64"/>
  <c r="AO1369" i="64"/>
  <c r="AO1337" i="64"/>
  <c r="AO2147" i="64"/>
  <c r="AO1315" i="64"/>
  <c r="AO1521" i="64"/>
  <c r="AO2250" i="64"/>
  <c r="AO1676" i="64"/>
  <c r="AO1270" i="64"/>
  <c r="AO1226" i="64"/>
  <c r="AO1190" i="64"/>
  <c r="AO1644" i="64"/>
  <c r="AO1608" i="64"/>
  <c r="AO1154" i="64"/>
  <c r="AO1742" i="64"/>
  <c r="AO1084" i="64"/>
  <c r="AO1060" i="64"/>
  <c r="AO1119" i="64"/>
  <c r="AO1708" i="64"/>
  <c r="AO964" i="64"/>
  <c r="AO979" i="64" s="1"/>
  <c r="AO988" i="64"/>
  <c r="AO797" i="64"/>
  <c r="AO521" i="64"/>
  <c r="AO534" i="64" s="1"/>
  <c r="AO497" i="64"/>
  <c r="AO940" i="64"/>
  <c r="AO955" i="64" s="1"/>
  <c r="AO821" i="64"/>
  <c r="AO472" i="64"/>
  <c r="AO1447" i="64"/>
  <c r="AO448" i="64"/>
  <c r="AO1423" i="64"/>
  <c r="AO420" i="64"/>
  <c r="AG1392" i="64"/>
  <c r="AG2198" i="64"/>
  <c r="AG2172" i="64"/>
  <c r="AG2147" i="64"/>
  <c r="AG1369" i="64"/>
  <c r="AG2121" i="64"/>
  <c r="AG1337" i="64"/>
  <c r="AG1315" i="64"/>
  <c r="AG2250" i="64"/>
  <c r="AG1521" i="64"/>
  <c r="AG1270" i="64"/>
  <c r="AG1226" i="64"/>
  <c r="AG1676" i="64"/>
  <c r="AG1190" i="64"/>
  <c r="AG1154" i="64"/>
  <c r="AG1742" i="64"/>
  <c r="AG1119" i="64"/>
  <c r="AG1084" i="64"/>
  <c r="AG1060" i="64"/>
  <c r="AG1644" i="64"/>
  <c r="AG1608" i="64"/>
  <c r="AG1708" i="64"/>
  <c r="AG988" i="64"/>
  <c r="AG797" i="64"/>
  <c r="AG940" i="64"/>
  <c r="AG955" i="64" s="1"/>
  <c r="AG521" i="64"/>
  <c r="AG534" i="64" s="1"/>
  <c r="AG964" i="64"/>
  <c r="AG979" i="64" s="1"/>
  <c r="AG497" i="64"/>
  <c r="AG821" i="64"/>
  <c r="AG1423" i="64"/>
  <c r="AG472" i="64"/>
  <c r="AG1447" i="64"/>
  <c r="AG448" i="64"/>
  <c r="AG420" i="64"/>
  <c r="Y1392" i="64"/>
  <c r="Y2198" i="64"/>
  <c r="Y2172" i="64"/>
  <c r="Y2147" i="64"/>
  <c r="Y1337" i="64"/>
  <c r="Y2121" i="64"/>
  <c r="Y1369" i="64"/>
  <c r="Y1315" i="64"/>
  <c r="Y1521" i="64"/>
  <c r="Y2250" i="64"/>
  <c r="Y1270" i="64"/>
  <c r="Y1226" i="64"/>
  <c r="Y1676" i="64"/>
  <c r="Y1190" i="64"/>
  <c r="Y1644" i="64"/>
  <c r="Y1608" i="64"/>
  <c r="Y1154" i="64"/>
  <c r="Y1742" i="64"/>
  <c r="Y1084" i="64"/>
  <c r="Y1060" i="64"/>
  <c r="Y1708" i="64"/>
  <c r="Y1119" i="64"/>
  <c r="Y940" i="64"/>
  <c r="Y955" i="64" s="1"/>
  <c r="Y797" i="64"/>
  <c r="Y988" i="64"/>
  <c r="Y521" i="64"/>
  <c r="Y534" i="64" s="1"/>
  <c r="Y497" i="64"/>
  <c r="Y821" i="64"/>
  <c r="Y964" i="64"/>
  <c r="Y979" i="64" s="1"/>
  <c r="Y472" i="64"/>
  <c r="Y1447" i="64"/>
  <c r="Y448" i="64"/>
  <c r="Y1423" i="64"/>
  <c r="Y420" i="64"/>
  <c r="CL1389" i="64"/>
  <c r="CL1411" i="64" s="1"/>
  <c r="CL2195" i="64"/>
  <c r="CL2212" i="64" s="1"/>
  <c r="CL2169" i="64"/>
  <c r="CL2186" i="64" s="1"/>
  <c r="CL2144" i="64"/>
  <c r="CL2161" i="64" s="1"/>
  <c r="CL2118" i="64"/>
  <c r="CL2135" i="64" s="1"/>
  <c r="CL1334" i="64"/>
  <c r="CL1357" i="64" s="1"/>
  <c r="CL1366" i="64"/>
  <c r="CL1380" i="64" s="1"/>
  <c r="CL1312" i="64"/>
  <c r="CL1325" i="64" s="1"/>
  <c r="CL1518" i="64"/>
  <c r="CL1531" i="64" s="1"/>
  <c r="CL2247" i="64"/>
  <c r="CL2261" i="64" s="1"/>
  <c r="CL1267" i="64"/>
  <c r="CL1302" i="64" s="1"/>
  <c r="CL1223" i="64"/>
  <c r="CL1258" i="64" s="1"/>
  <c r="CL1673" i="64"/>
  <c r="CL1696" i="64" s="1"/>
  <c r="CL1605" i="64"/>
  <c r="CL1632" i="64" s="1"/>
  <c r="CL1641" i="64"/>
  <c r="CL1664" i="64" s="1"/>
  <c r="CL1187" i="64"/>
  <c r="CL1214" i="64" s="1"/>
  <c r="CL1151" i="64"/>
  <c r="CL1178" i="64" s="1"/>
  <c r="CL1739" i="64"/>
  <c r="CL1764" i="64" s="1"/>
  <c r="CL1081" i="64"/>
  <c r="CL1108" i="64" s="1"/>
  <c r="CL1116" i="64"/>
  <c r="CL1143" i="64" s="1"/>
  <c r="CL1057" i="64"/>
  <c r="CL1705" i="64"/>
  <c r="CL1730" i="64" s="1"/>
  <c r="CL985" i="64"/>
  <c r="CL998" i="64" s="1"/>
  <c r="CL913" i="64"/>
  <c r="CL928" i="64" s="1"/>
  <c r="CL794" i="64"/>
  <c r="CL809" i="64" s="1"/>
  <c r="CL961" i="64"/>
  <c r="CL976" i="64" s="1"/>
  <c r="CL518" i="64"/>
  <c r="CL531" i="64" s="1"/>
  <c r="CL494" i="64"/>
  <c r="CL937" i="64"/>
  <c r="CL952" i="64" s="1"/>
  <c r="CL818" i="64"/>
  <c r="CL834" i="64" s="1"/>
  <c r="CL469" i="64"/>
  <c r="CL1420" i="64"/>
  <c r="CL1435" i="64" s="1"/>
  <c r="CL1444" i="64"/>
  <c r="CL1459" i="64" s="1"/>
  <c r="CL445" i="64"/>
  <c r="CL417" i="64"/>
  <c r="CD1389" i="64"/>
  <c r="CD1411" i="64" s="1"/>
  <c r="CD2195" i="64"/>
  <c r="CD2212" i="64" s="1"/>
  <c r="CD2169" i="64"/>
  <c r="CD2186" i="64" s="1"/>
  <c r="CD2144" i="64"/>
  <c r="CD2161" i="64" s="1"/>
  <c r="CD2118" i="64"/>
  <c r="CD2135" i="64" s="1"/>
  <c r="CD1366" i="64"/>
  <c r="CD1380" i="64" s="1"/>
  <c r="CD1334" i="64"/>
  <c r="CD1357" i="64" s="1"/>
  <c r="CD1312" i="64"/>
  <c r="CD1325" i="64" s="1"/>
  <c r="CD2247" i="64"/>
  <c r="CD2261" i="64" s="1"/>
  <c r="CD1267" i="64"/>
  <c r="CD1302" i="64" s="1"/>
  <c r="CD1518" i="64"/>
  <c r="CD1531" i="64" s="1"/>
  <c r="CD1223" i="64"/>
  <c r="CD1258" i="64" s="1"/>
  <c r="CD1673" i="64"/>
  <c r="CD1696" i="64" s="1"/>
  <c r="CD1187" i="64"/>
  <c r="CD1214" i="64" s="1"/>
  <c r="CD1151" i="64"/>
  <c r="CD1178" i="64" s="1"/>
  <c r="CD1116" i="64"/>
  <c r="CD1143" i="64" s="1"/>
  <c r="CD1739" i="64"/>
  <c r="CD1764" i="64" s="1"/>
  <c r="CD1641" i="64"/>
  <c r="CD1664" i="64" s="1"/>
  <c r="CD1605" i="64"/>
  <c r="CD1632" i="64" s="1"/>
  <c r="CD1081" i="64"/>
  <c r="CD1108" i="64" s="1"/>
  <c r="CD1057" i="64"/>
  <c r="CD1705" i="64"/>
  <c r="CD1730" i="64" s="1"/>
  <c r="CD985" i="64"/>
  <c r="CD998" i="64" s="1"/>
  <c r="CD913" i="64"/>
  <c r="CD928" i="64" s="1"/>
  <c r="CD794" i="64"/>
  <c r="CD809" i="64" s="1"/>
  <c r="CD937" i="64"/>
  <c r="CD952" i="64" s="1"/>
  <c r="CD518" i="64"/>
  <c r="CD531" i="64" s="1"/>
  <c r="CD494" i="64"/>
  <c r="CD961" i="64"/>
  <c r="CD976" i="64" s="1"/>
  <c r="CD818" i="64"/>
  <c r="CD834" i="64" s="1"/>
  <c r="CD469" i="64"/>
  <c r="CD1444" i="64"/>
  <c r="CD1459" i="64" s="1"/>
  <c r="CD445" i="64"/>
  <c r="CD1420" i="64"/>
  <c r="CD1435" i="64" s="1"/>
  <c r="CD417" i="64"/>
  <c r="BV1389" i="64"/>
  <c r="BV1411" i="64" s="1"/>
  <c r="BV2195" i="64"/>
  <c r="BV2212" i="64" s="1"/>
  <c r="BV2169" i="64"/>
  <c r="BV2186" i="64" s="1"/>
  <c r="BV2144" i="64"/>
  <c r="BV2161" i="64" s="1"/>
  <c r="BV1366" i="64"/>
  <c r="BV1380" i="64" s="1"/>
  <c r="BV2118" i="64"/>
  <c r="BV2135" i="64" s="1"/>
  <c r="BV1334" i="64"/>
  <c r="BV1357" i="64" s="1"/>
  <c r="BV1312" i="64"/>
  <c r="BV1325" i="64" s="1"/>
  <c r="BV1518" i="64"/>
  <c r="BV1531" i="64" s="1"/>
  <c r="BV2247" i="64"/>
  <c r="BV2261" i="64" s="1"/>
  <c r="BV1267" i="64"/>
  <c r="BV1302" i="64" s="1"/>
  <c r="BV1223" i="64"/>
  <c r="BV1258" i="64" s="1"/>
  <c r="BV1673" i="64"/>
  <c r="BV1696" i="64" s="1"/>
  <c r="BV1187" i="64"/>
  <c r="BV1214" i="64" s="1"/>
  <c r="BV1605" i="64"/>
  <c r="BV1632" i="64" s="1"/>
  <c r="BV1641" i="64"/>
  <c r="BV1664" i="64" s="1"/>
  <c r="BV1151" i="64"/>
  <c r="BV1178" i="64" s="1"/>
  <c r="BV1739" i="64"/>
  <c r="BV1764" i="64" s="1"/>
  <c r="BV1081" i="64"/>
  <c r="BV1108" i="64" s="1"/>
  <c r="BV1057" i="64"/>
  <c r="BV1116" i="64"/>
  <c r="BV1143" i="64" s="1"/>
  <c r="BV1705" i="64"/>
  <c r="BV1730" i="64" s="1"/>
  <c r="BV985" i="64"/>
  <c r="BV998" i="64" s="1"/>
  <c r="BV937" i="64"/>
  <c r="BV952" i="64" s="1"/>
  <c r="BV913" i="64"/>
  <c r="BV928" i="64" s="1"/>
  <c r="BV961" i="64"/>
  <c r="BV976" i="64" s="1"/>
  <c r="BV794" i="64"/>
  <c r="BV809" i="64" s="1"/>
  <c r="BV518" i="64"/>
  <c r="BV531" i="64" s="1"/>
  <c r="BV494" i="64"/>
  <c r="BV818" i="64"/>
  <c r="BV834" i="64" s="1"/>
  <c r="BV469" i="64"/>
  <c r="BV1420" i="64"/>
  <c r="BV1435" i="64" s="1"/>
  <c r="BV1444" i="64"/>
  <c r="BV1459" i="64" s="1"/>
  <c r="BV445" i="64"/>
  <c r="BV417" i="64"/>
  <c r="BN1389" i="64"/>
  <c r="BN1411" i="64" s="1"/>
  <c r="BN2195" i="64"/>
  <c r="BN2212" i="64" s="1"/>
  <c r="BN2169" i="64"/>
  <c r="BN2186" i="64" s="1"/>
  <c r="BN1366" i="64"/>
  <c r="BN1380" i="64" s="1"/>
  <c r="BN2144" i="64"/>
  <c r="BN2161" i="64" s="1"/>
  <c r="BN2118" i="64"/>
  <c r="BN2135" i="64" s="1"/>
  <c r="BN1334" i="64"/>
  <c r="BN1357" i="64" s="1"/>
  <c r="BN1312" i="64"/>
  <c r="BN1325" i="64" s="1"/>
  <c r="BN2247" i="64"/>
  <c r="BN2261" i="64" s="1"/>
  <c r="BN1267" i="64"/>
  <c r="BN1302" i="64" s="1"/>
  <c r="BN1673" i="64"/>
  <c r="BN1696" i="64" s="1"/>
  <c r="BN1223" i="64"/>
  <c r="BN1258" i="64" s="1"/>
  <c r="BN1605" i="64"/>
  <c r="BN1632" i="64" s="1"/>
  <c r="BN1641" i="64"/>
  <c r="BN1664" i="64" s="1"/>
  <c r="BN1187" i="64"/>
  <c r="BN1214" i="64" s="1"/>
  <c r="BN1151" i="64"/>
  <c r="BN1178" i="64" s="1"/>
  <c r="BN1518" i="64"/>
  <c r="BN1531" i="64" s="1"/>
  <c r="BN1739" i="64"/>
  <c r="BN1764" i="64" s="1"/>
  <c r="BN1116" i="64"/>
  <c r="BN1143" i="64" s="1"/>
  <c r="BN1081" i="64"/>
  <c r="BN1108" i="64" s="1"/>
  <c r="BN1057" i="64"/>
  <c r="BN1705" i="64"/>
  <c r="BN1730" i="64" s="1"/>
  <c r="BN913" i="64"/>
  <c r="BN928" i="64" s="1"/>
  <c r="BN794" i="64"/>
  <c r="BN809" i="64" s="1"/>
  <c r="BN985" i="64"/>
  <c r="BN998" i="64" s="1"/>
  <c r="BN518" i="64"/>
  <c r="BN531" i="64" s="1"/>
  <c r="BN961" i="64"/>
  <c r="BN976" i="64" s="1"/>
  <c r="BN937" i="64"/>
  <c r="BN952" i="64" s="1"/>
  <c r="BN494" i="64"/>
  <c r="BN818" i="64"/>
  <c r="BN834" i="64" s="1"/>
  <c r="BN469" i="64"/>
  <c r="BN1444" i="64"/>
  <c r="BN1459" i="64" s="1"/>
  <c r="BN445" i="64"/>
  <c r="BN1420" i="64"/>
  <c r="BN1435" i="64" s="1"/>
  <c r="BN417" i="64"/>
  <c r="BF1389" i="64"/>
  <c r="BF1411" i="64" s="1"/>
  <c r="BF2195" i="64"/>
  <c r="BF2212" i="64" s="1"/>
  <c r="BF2169" i="64"/>
  <c r="BF2186" i="64" s="1"/>
  <c r="BF2144" i="64"/>
  <c r="BF2161" i="64" s="1"/>
  <c r="BF2118" i="64"/>
  <c r="BF2135" i="64" s="1"/>
  <c r="BF1366" i="64"/>
  <c r="BF1380" i="64" s="1"/>
  <c r="BF1334" i="64"/>
  <c r="BF1357" i="64" s="1"/>
  <c r="BF1312" i="64"/>
  <c r="BF1325" i="64" s="1"/>
  <c r="BF2247" i="64"/>
  <c r="BF2261" i="64" s="1"/>
  <c r="BF1518" i="64"/>
  <c r="BF1531" i="64" s="1"/>
  <c r="BF1267" i="64"/>
  <c r="BF1302" i="64" s="1"/>
  <c r="BF1223" i="64"/>
  <c r="BF1258" i="64" s="1"/>
  <c r="BF1673" i="64"/>
  <c r="BF1696" i="64" s="1"/>
  <c r="BF1187" i="64"/>
  <c r="BF1214" i="64" s="1"/>
  <c r="BF1605" i="64"/>
  <c r="BF1632" i="64" s="1"/>
  <c r="BF1151" i="64"/>
  <c r="BF1178" i="64" s="1"/>
  <c r="BF1116" i="64"/>
  <c r="BF1143" i="64" s="1"/>
  <c r="BF1739" i="64"/>
  <c r="BF1764" i="64" s="1"/>
  <c r="BF1081" i="64"/>
  <c r="BF1108" i="64" s="1"/>
  <c r="BF1057" i="64"/>
  <c r="BF1641" i="64"/>
  <c r="BF1664" i="64" s="1"/>
  <c r="BF1705" i="64"/>
  <c r="BF1730" i="64" s="1"/>
  <c r="BF985" i="64"/>
  <c r="BF998" i="64" s="1"/>
  <c r="BF913" i="64"/>
  <c r="BF928" i="64" s="1"/>
  <c r="BF794" i="64"/>
  <c r="BF809" i="64" s="1"/>
  <c r="BF937" i="64"/>
  <c r="BF952" i="64" s="1"/>
  <c r="BF518" i="64"/>
  <c r="BF531" i="64" s="1"/>
  <c r="BF494" i="64"/>
  <c r="BF818" i="64"/>
  <c r="BF834" i="64" s="1"/>
  <c r="BF469" i="64"/>
  <c r="BF1420" i="64"/>
  <c r="BF1435" i="64" s="1"/>
  <c r="BF1444" i="64"/>
  <c r="BF1459" i="64" s="1"/>
  <c r="BF961" i="64"/>
  <c r="BF976" i="64" s="1"/>
  <c r="BF445" i="64"/>
  <c r="BF417" i="64"/>
  <c r="AX1389" i="64"/>
  <c r="AX1411" i="64" s="1"/>
  <c r="AX2195" i="64"/>
  <c r="AX2212" i="64" s="1"/>
  <c r="AX2169" i="64"/>
  <c r="AX2186" i="64" s="1"/>
  <c r="AX2144" i="64"/>
  <c r="AX2161" i="64" s="1"/>
  <c r="AX1366" i="64"/>
  <c r="AX1380" i="64" s="1"/>
  <c r="AX2118" i="64"/>
  <c r="AX2135" i="64" s="1"/>
  <c r="AX1334" i="64"/>
  <c r="AX1357" i="64" s="1"/>
  <c r="AX1312" i="64"/>
  <c r="AX1325" i="64" s="1"/>
  <c r="AX1518" i="64"/>
  <c r="AX1531" i="64" s="1"/>
  <c r="AX2247" i="64"/>
  <c r="AX2261" i="64" s="1"/>
  <c r="AX1267" i="64"/>
  <c r="AX1302" i="64" s="1"/>
  <c r="AX1673" i="64"/>
  <c r="AX1696" i="64" s="1"/>
  <c r="AX1223" i="64"/>
  <c r="AX1258" i="64" s="1"/>
  <c r="AX1605" i="64"/>
  <c r="AX1632" i="64" s="1"/>
  <c r="AX1187" i="64"/>
  <c r="AX1214" i="64" s="1"/>
  <c r="AX1641" i="64"/>
  <c r="AX1664" i="64" s="1"/>
  <c r="AX1151" i="64"/>
  <c r="AX1178" i="64" s="1"/>
  <c r="AX1739" i="64"/>
  <c r="AX1764" i="64" s="1"/>
  <c r="AX1081" i="64"/>
  <c r="AX1108" i="64" s="1"/>
  <c r="AX1057" i="64"/>
  <c r="AX1116" i="64"/>
  <c r="AX1143" i="64" s="1"/>
  <c r="AX1705" i="64"/>
  <c r="AX1730" i="64" s="1"/>
  <c r="AX985" i="64"/>
  <c r="AX998" i="64" s="1"/>
  <c r="AX913" i="64"/>
  <c r="AX928" i="64" s="1"/>
  <c r="AX937" i="64"/>
  <c r="AX952" i="64" s="1"/>
  <c r="AX794" i="64"/>
  <c r="AX809" i="64" s="1"/>
  <c r="AX961" i="64"/>
  <c r="AX976" i="64" s="1"/>
  <c r="AX518" i="64"/>
  <c r="AX531" i="64" s="1"/>
  <c r="AX494" i="64"/>
  <c r="AX818" i="64"/>
  <c r="AX834" i="64" s="1"/>
  <c r="AX469" i="64"/>
  <c r="AX1444" i="64"/>
  <c r="AX1459" i="64" s="1"/>
  <c r="AX445" i="64"/>
  <c r="AX1420" i="64"/>
  <c r="AX1435" i="64" s="1"/>
  <c r="AX417" i="64"/>
  <c r="AP1389" i="64"/>
  <c r="AP1411" i="64" s="1"/>
  <c r="AP2195" i="64"/>
  <c r="AP2212" i="64" s="1"/>
  <c r="AP2169" i="64"/>
  <c r="AP2186" i="64" s="1"/>
  <c r="AP2144" i="64"/>
  <c r="AP2161" i="64" s="1"/>
  <c r="AP2118" i="64"/>
  <c r="AP2135" i="64" s="1"/>
  <c r="AP1334" i="64"/>
  <c r="AP1357" i="64" s="1"/>
  <c r="AP1366" i="64"/>
  <c r="AP1380" i="64" s="1"/>
  <c r="AP1312" i="64"/>
  <c r="AP1325" i="64" s="1"/>
  <c r="AP2247" i="64"/>
  <c r="AP2261" i="64" s="1"/>
  <c r="AP1518" i="64"/>
  <c r="AP1531" i="64" s="1"/>
  <c r="AP1267" i="64"/>
  <c r="AP1302" i="64" s="1"/>
  <c r="AP1223" i="64"/>
  <c r="AP1258" i="64" s="1"/>
  <c r="AP1673" i="64"/>
  <c r="AP1696" i="64" s="1"/>
  <c r="AP1641" i="64"/>
  <c r="AP1664" i="64" s="1"/>
  <c r="AP1187" i="64"/>
  <c r="AP1214" i="64" s="1"/>
  <c r="AP1151" i="64"/>
  <c r="AP1178" i="64" s="1"/>
  <c r="AP1605" i="64"/>
  <c r="AP1632" i="64" s="1"/>
  <c r="AP1739" i="64"/>
  <c r="AP1764" i="64" s="1"/>
  <c r="AP1116" i="64"/>
  <c r="AP1143" i="64" s="1"/>
  <c r="AP1081" i="64"/>
  <c r="AP1108" i="64" s="1"/>
  <c r="AP1057" i="64"/>
  <c r="AP1705" i="64"/>
  <c r="AP1730" i="64" s="1"/>
  <c r="AP985" i="64"/>
  <c r="AP998" i="64" s="1"/>
  <c r="AP913" i="64"/>
  <c r="AP928" i="64" s="1"/>
  <c r="AP794" i="64"/>
  <c r="AP809" i="64" s="1"/>
  <c r="AP518" i="64"/>
  <c r="AP531" i="64" s="1"/>
  <c r="AP961" i="64"/>
  <c r="AP976" i="64" s="1"/>
  <c r="AP494" i="64"/>
  <c r="AP818" i="64"/>
  <c r="AP834" i="64" s="1"/>
  <c r="AP469" i="64"/>
  <c r="AP1420" i="64"/>
  <c r="AP1435" i="64" s="1"/>
  <c r="AP1444" i="64"/>
  <c r="AP1459" i="64" s="1"/>
  <c r="AP445" i="64"/>
  <c r="AP937" i="64"/>
  <c r="AP952" i="64" s="1"/>
  <c r="AP417" i="64"/>
  <c r="AH1389" i="64"/>
  <c r="AH1411" i="64" s="1"/>
  <c r="AH2195" i="64"/>
  <c r="AH2212" i="64" s="1"/>
  <c r="AH2169" i="64"/>
  <c r="AH2186" i="64" s="1"/>
  <c r="AH2144" i="64"/>
  <c r="AH2161" i="64" s="1"/>
  <c r="AH2118" i="64"/>
  <c r="AH2135" i="64" s="1"/>
  <c r="AH1334" i="64"/>
  <c r="AH1357" i="64" s="1"/>
  <c r="AH1366" i="64"/>
  <c r="AH1380" i="64" s="1"/>
  <c r="AH1312" i="64"/>
  <c r="AH1325" i="64" s="1"/>
  <c r="AH1518" i="64"/>
  <c r="AH1531" i="64" s="1"/>
  <c r="AH2247" i="64"/>
  <c r="AH2261" i="64" s="1"/>
  <c r="AH1673" i="64"/>
  <c r="AH1696" i="64" s="1"/>
  <c r="AH1187" i="64"/>
  <c r="AH1214" i="64" s="1"/>
  <c r="AH1605" i="64"/>
  <c r="AH1632" i="64" s="1"/>
  <c r="AH1267" i="64"/>
  <c r="AH1302" i="64" s="1"/>
  <c r="AH1641" i="64"/>
  <c r="AH1664" i="64" s="1"/>
  <c r="AH1151" i="64"/>
  <c r="AH1178" i="64" s="1"/>
  <c r="AH1739" i="64"/>
  <c r="AH1764" i="64" s="1"/>
  <c r="AH1081" i="64"/>
  <c r="AH1108" i="64" s="1"/>
  <c r="AH1057" i="64"/>
  <c r="AH1223" i="64"/>
  <c r="AH1258" i="64" s="1"/>
  <c r="AH1705" i="64"/>
  <c r="AH1730" i="64" s="1"/>
  <c r="AH1116" i="64"/>
  <c r="AH1143" i="64" s="1"/>
  <c r="AH985" i="64"/>
  <c r="AH998" i="64" s="1"/>
  <c r="AH961" i="64"/>
  <c r="AH976" i="64" s="1"/>
  <c r="AH913" i="64"/>
  <c r="AH928" i="64" s="1"/>
  <c r="AH794" i="64"/>
  <c r="AH809" i="64" s="1"/>
  <c r="AH518" i="64"/>
  <c r="AH531" i="64" s="1"/>
  <c r="AH937" i="64"/>
  <c r="AH952" i="64" s="1"/>
  <c r="AH494" i="64"/>
  <c r="AH818" i="64"/>
  <c r="AH834" i="64" s="1"/>
  <c r="AH469" i="64"/>
  <c r="AH1444" i="64"/>
  <c r="AH1459" i="64" s="1"/>
  <c r="AH445" i="64"/>
  <c r="AH1420" i="64"/>
  <c r="AH1435" i="64" s="1"/>
  <c r="AH417" i="64"/>
  <c r="Z1389" i="64"/>
  <c r="Z1411" i="64" s="1"/>
  <c r="Z2195" i="64"/>
  <c r="Z2212" i="64" s="1"/>
  <c r="Z2169" i="64"/>
  <c r="Z2186" i="64" s="1"/>
  <c r="Z2118" i="64"/>
  <c r="Z2135" i="64" s="1"/>
  <c r="Z1366" i="64"/>
  <c r="Z1380" i="64" s="1"/>
  <c r="Z1334" i="64"/>
  <c r="Z1357" i="64" s="1"/>
  <c r="Z2144" i="64"/>
  <c r="Z2161" i="64" s="1"/>
  <c r="Z1312" i="64"/>
  <c r="Z1325" i="64" s="1"/>
  <c r="Z2247" i="64"/>
  <c r="Z2261" i="64" s="1"/>
  <c r="Z1223" i="64"/>
  <c r="Z1258" i="64" s="1"/>
  <c r="Z1267" i="64"/>
  <c r="Z1302" i="64" s="1"/>
  <c r="Z1673" i="64"/>
  <c r="Z1696" i="64" s="1"/>
  <c r="Z1518" i="64"/>
  <c r="Z1531" i="64" s="1"/>
  <c r="Z1605" i="64"/>
  <c r="Z1632" i="64" s="1"/>
  <c r="Z1641" i="64"/>
  <c r="Z1664" i="64" s="1"/>
  <c r="Z1187" i="64"/>
  <c r="Z1214" i="64" s="1"/>
  <c r="Z1151" i="64"/>
  <c r="Z1178" i="64" s="1"/>
  <c r="Z1739" i="64"/>
  <c r="Z1764" i="64" s="1"/>
  <c r="Z1081" i="64"/>
  <c r="Z1108" i="64" s="1"/>
  <c r="Z1116" i="64"/>
  <c r="Z1143" i="64" s="1"/>
  <c r="Z1057" i="64"/>
  <c r="Z1705" i="64"/>
  <c r="Z1730" i="64" s="1"/>
  <c r="Z985" i="64"/>
  <c r="Z998" i="64" s="1"/>
  <c r="Z913" i="64"/>
  <c r="Z928" i="64" s="1"/>
  <c r="Z794" i="64"/>
  <c r="Z809" i="64" s="1"/>
  <c r="Z961" i="64"/>
  <c r="Z976" i="64" s="1"/>
  <c r="Z937" i="64"/>
  <c r="Z952" i="64" s="1"/>
  <c r="Z518" i="64"/>
  <c r="Z531" i="64" s="1"/>
  <c r="Z494" i="64"/>
  <c r="Z818" i="64"/>
  <c r="Z834" i="64" s="1"/>
  <c r="Z469" i="64"/>
  <c r="Z1420" i="64"/>
  <c r="Z1435" i="64" s="1"/>
  <c r="Z1444" i="64"/>
  <c r="Z1459"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43" i="64"/>
  <c r="AM1443" i="64"/>
  <c r="AY1443" i="64"/>
  <c r="BM1443" i="64"/>
  <c r="BX1443" i="64"/>
  <c r="W1444" i="64"/>
  <c r="W1459" i="64" s="1"/>
  <c r="AY1444" i="64"/>
  <c r="AY1459" i="64" s="1"/>
  <c r="CE1444" i="64"/>
  <c r="CE1459" i="64" s="1"/>
  <c r="BG1447" i="64"/>
  <c r="AY1448" i="64"/>
  <c r="AG416" i="64"/>
  <c r="AG436" i="64" s="1"/>
  <c r="Y417" i="64"/>
  <c r="CK417" i="64"/>
  <c r="BT420" i="64"/>
  <c r="BL421" i="64"/>
  <c r="AL444" i="64"/>
  <c r="AL459" i="64" s="1"/>
  <c r="AD445" i="64"/>
  <c r="BY448" i="64"/>
  <c r="BQ449" i="64"/>
  <c r="AQ468" i="64"/>
  <c r="AI469" i="64"/>
  <c r="Z472" i="64"/>
  <c r="CL472" i="64"/>
  <c r="CI493" i="64"/>
  <c r="AN497" i="64"/>
  <c r="AS1420" i="64"/>
  <c r="AS1435" i="64" s="1"/>
  <c r="CE1423" i="64"/>
  <c r="BZ818" i="64"/>
  <c r="BZ834" i="64" s="1"/>
  <c r="CA822" i="64"/>
  <c r="CA838" i="64" s="1"/>
  <c r="BZ518" i="64"/>
  <c r="BZ531" i="64" s="1"/>
  <c r="CE913" i="64"/>
  <c r="CE928" i="64" s="1"/>
  <c r="BE941" i="64"/>
  <c r="BE956" i="64" s="1"/>
  <c r="AQ985" i="64"/>
  <c r="AQ998" i="64" s="1"/>
  <c r="S315" i="64"/>
  <c r="S316" i="64"/>
  <c r="S311" i="64"/>
  <c r="S312" i="64"/>
  <c r="S325" i="64" s="1"/>
  <c r="E183" i="64"/>
  <c r="E2134" i="64"/>
  <c r="E532" i="64"/>
  <c r="E1177" i="64"/>
  <c r="E810" i="64"/>
  <c r="E512" i="64"/>
  <c r="E83" i="64"/>
  <c r="E1327" i="64"/>
  <c r="E1326" i="64"/>
  <c r="E813" i="64"/>
  <c r="E812" i="64"/>
  <c r="E440" i="64"/>
  <c r="E534" i="64"/>
  <c r="E1324" i="64"/>
  <c r="E2185" i="64"/>
  <c r="E1213" i="64"/>
  <c r="E1634" i="64"/>
  <c r="E70" i="64"/>
  <c r="E835" i="64"/>
  <c r="E929" i="64"/>
  <c r="E132" i="64"/>
  <c r="E131" i="64"/>
  <c r="E461" i="64"/>
  <c r="E1216" i="64"/>
  <c r="E1215" i="64"/>
  <c r="E1180" i="64"/>
  <c r="E1179" i="64"/>
  <c r="E2186" i="64"/>
  <c r="E2162" i="64"/>
  <c r="E2161" i="64"/>
  <c r="E2211" i="64"/>
  <c r="E2160" i="64"/>
  <c r="E353" i="64"/>
  <c r="E101" i="64"/>
  <c r="E100" i="64"/>
  <c r="E412" i="64"/>
  <c r="DE46" i="1156" a="1"/>
  <c r="AH46" i="1156" a="1"/>
  <c r="AM666" i="64" a="1"/>
  <c r="CA395" i="64" a="1"/>
  <c r="CC666" i="64" a="1"/>
  <c r="BN2062" i="64" a="1"/>
  <c r="AT666" i="64" a="1"/>
  <c r="CA586" i="64" a="1"/>
  <c r="U588" i="64" a="1"/>
  <c r="BR586" i="64" a="1"/>
  <c r="AO1283" i="64" a="1"/>
  <c r="BC2062" i="64" a="1"/>
  <c r="AW586" i="64" a="1"/>
  <c r="T1283" i="64" a="1"/>
  <c r="AI395" i="64" a="1"/>
  <c r="Z1283" i="64" a="1"/>
  <c r="BO666" i="64" a="1"/>
  <c r="CP395" i="64" a="1"/>
  <c r="BR395" i="64" a="1"/>
  <c r="AP1283" i="64" a="1"/>
  <c r="Z854" i="64" a="1"/>
  <c r="DC549" i="64" a="1"/>
  <c r="BB2062" i="64" a="1"/>
  <c r="DE395" i="64" a="1"/>
  <c r="Y588" i="64" a="1"/>
  <c r="DA395" i="64" a="1"/>
  <c r="BA1283" i="64" a="1"/>
  <c r="BV586" i="64" a="1"/>
  <c r="BY2062" i="64" a="1"/>
  <c r="CH586" i="64" a="1"/>
  <c r="CR854" i="64" a="1"/>
  <c r="BR2062" i="64" a="1"/>
  <c r="BF1283" i="64" a="1"/>
  <c r="BK666" i="64" a="1"/>
  <c r="AJ666" i="64" a="1"/>
  <c r="V666" i="64" a="1"/>
  <c r="CV854" i="64" a="1"/>
  <c r="BM666" i="64" a="1"/>
  <c r="AX395" i="64" a="1"/>
  <c r="BJ666" i="64" a="1"/>
  <c r="CW588" i="64" a="1"/>
  <c r="DB586" i="64" a="1"/>
  <c r="BT395" i="64" a="1"/>
  <c r="BU586" i="64" a="1"/>
  <c r="AV586" i="64" a="1"/>
  <c r="BJ1283" i="64" a="1"/>
  <c r="AS586" i="64" a="1"/>
  <c r="DD547" i="64" a="1"/>
  <c r="AA588" i="64" a="1"/>
  <c r="CH666" i="64" a="1"/>
  <c r="CU395" i="64" a="1"/>
  <c r="BW1283" i="64" a="1"/>
  <c r="BS1283" i="64" a="1"/>
  <c r="CY395" i="64" a="1"/>
  <c r="CP549" i="64" a="1"/>
  <c r="AP395" i="64" a="1"/>
  <c r="CS586" i="64" a="1"/>
  <c r="BA395" i="64" a="1"/>
  <c r="CD1283" i="64" a="1"/>
  <c r="BN395" i="64" a="1"/>
  <c r="AD395" i="64" a="1"/>
  <c r="V1283" i="64" a="1"/>
  <c r="AR586" i="64" a="1"/>
  <c r="S588" i="64" a="1"/>
  <c r="Z666" i="64" a="1"/>
  <c r="BO586" i="64" a="1"/>
  <c r="AW1283" i="64" a="1"/>
  <c r="BG2062" i="64" a="1"/>
  <c r="CV588" i="64" a="1"/>
  <c r="AQ666" i="64" a="1"/>
  <c r="BG1283" i="64" a="1"/>
  <c r="CD666" i="64" a="1"/>
  <c r="CC2062" i="64" a="1"/>
  <c r="U666" i="64" a="1"/>
  <c r="CL2062" i="64" a="1"/>
  <c r="AU395" i="64" a="1"/>
  <c r="CF2062" i="64" a="1"/>
  <c r="CB395" i="64" a="1"/>
  <c r="BQ395" i="64" a="1"/>
  <c r="AX1283" i="64" a="1"/>
  <c r="S666" i="64" a="1"/>
  <c r="AX586" i="64" a="1"/>
  <c r="CG1283" i="64" a="1"/>
  <c r="BM586" i="64" a="1"/>
  <c r="BO1283" i="64" a="1"/>
  <c r="U2062" i="64" a="1"/>
  <c r="BA2062" i="64" a="1"/>
  <c r="AM1283" i="64" a="1"/>
  <c r="CR549" i="64" a="1"/>
  <c r="AC588" i="64" a="1"/>
  <c r="BV395" i="64" a="1"/>
  <c r="CI586" i="64" a="1"/>
  <c r="BH586" i="64" a="1"/>
  <c r="AA586" i="64" a="1"/>
  <c r="AZ2062" i="64" a="1"/>
  <c r="BX1283" i="64" a="1"/>
  <c r="CG586" i="64" a="1"/>
  <c r="DG395" i="64" a="1"/>
  <c r="T666" i="64" a="1"/>
  <c r="CA2062" i="64" a="1"/>
  <c r="DE547" i="64" a="1"/>
  <c r="CE395" i="64" a="1"/>
  <c r="BV2062" i="64" a="1"/>
  <c r="BJ2062" i="64" a="1"/>
  <c r="CZ549" i="64" a="1"/>
  <c r="BU2062" i="64" a="1"/>
  <c r="BV666" i="64" a="1"/>
  <c r="CZ854" i="64" a="1"/>
  <c r="AG666" i="64" a="1"/>
  <c r="DC547" i="64" a="1"/>
  <c r="U854" i="64" a="1"/>
  <c r="AX666" i="64" a="1"/>
  <c r="DC586" i="64" a="1"/>
  <c r="AN1283" i="64" a="1"/>
  <c r="CS549" i="64" a="1"/>
  <c r="CS854" i="64" a="1"/>
  <c r="CP588" i="64" a="1"/>
  <c r="AK395" i="64" a="1"/>
  <c r="DK547" i="64" a="1"/>
  <c r="CO854" i="64" a="1"/>
  <c r="BU1283" i="64" a="1"/>
  <c r="CE586" i="64" a="1"/>
  <c r="BD586" i="64" a="1"/>
  <c r="T854" i="64" a="1"/>
  <c r="BZ1283" i="64" a="1"/>
  <c r="CQ586" i="64" a="1"/>
  <c r="BK2062" i="64" a="1"/>
  <c r="DF586" i="64" a="1"/>
  <c r="AQ2062" i="64" a="1"/>
  <c r="AD1283" i="64" a="1"/>
  <c r="BQ1283" i="64" a="1"/>
  <c r="AU666" i="64" a="1"/>
  <c r="CR547" i="64" a="1"/>
  <c r="CX549" i="64" a="1"/>
  <c r="BI666" i="64" a="1"/>
  <c r="BZ2062" i="64" a="1"/>
  <c r="X2062" i="64" a="1"/>
  <c r="V588" i="64" a="1"/>
  <c r="CT588" i="64" a="1"/>
  <c r="CB2062" i="64" a="1"/>
  <c r="DI395" i="64" a="1"/>
  <c r="CP2007" i="64" a="1"/>
  <c r="BT1283" i="64" a="1"/>
  <c r="CO1283" i="64" a="1"/>
  <c r="AB666" i="64" a="1"/>
  <c r="BD395" i="64" a="1"/>
  <c r="V854" i="64" a="1"/>
  <c r="BK395" i="64" a="1"/>
  <c r="CX588" i="64" a="1"/>
  <c r="BJ586" i="64" a="1"/>
  <c r="AC852" i="64" a="1"/>
  <c r="BC666" i="64" a="1"/>
  <c r="CC1283" i="64" a="1"/>
  <c r="CV549" i="64" a="1"/>
  <c r="CI395" i="64" a="1"/>
  <c r="BI395" i="64" a="1"/>
  <c r="CR586" i="64" a="1"/>
  <c r="AQ1283" i="64" a="1"/>
  <c r="BI586" i="64" a="1"/>
  <c r="BP395" i="64" a="1"/>
  <c r="DJ586" i="64" a="1"/>
  <c r="BS2062" i="64" a="1"/>
  <c r="BZ395" i="64" a="1"/>
  <c r="DK395" i="64" a="1"/>
  <c r="W666" i="64" a="1"/>
  <c r="CT549" i="64" a="1"/>
  <c r="BZ666" i="64" a="1"/>
  <c r="AM395" i="64" a="1"/>
  <c r="AC2062" i="64" a="1"/>
  <c r="DD395" i="64" a="1"/>
  <c r="BL395" i="64" a="1"/>
  <c r="BY586" i="64" a="1"/>
  <c r="BS395" i="64" a="1"/>
  <c r="CQ549" i="64" a="1"/>
  <c r="CW854" i="64" a="1"/>
  <c r="U1283" i="64" a="1"/>
  <c r="BP1283" i="64" a="1"/>
  <c r="DH586" i="64" a="1"/>
  <c r="BX666" i="64" a="1"/>
  <c r="BI1283" i="64" a="1"/>
  <c r="CY586" i="64" a="1"/>
  <c r="AO586" i="64" a="1"/>
  <c r="CD2062" i="64" a="1"/>
  <c r="BM2062" i="64" a="1"/>
  <c r="DA586" i="64" a="1"/>
  <c r="Z588" i="64" a="1"/>
  <c r="BN586" i="64" a="1"/>
  <c r="AN2062" i="64" a="1"/>
  <c r="AY2062" i="64" a="1"/>
  <c r="AG395" i="64" a="1"/>
  <c r="BC1283" i="64" a="1"/>
  <c r="Z586" i="64" a="1"/>
  <c r="AY1283" i="64" a="1"/>
  <c r="CO2007" i="64" a="1"/>
  <c r="CW586" i="64" a="1"/>
  <c r="CQ2007" i="64" a="1"/>
  <c r="AB854" i="64" a="1"/>
  <c r="AC586" i="64" a="1"/>
  <c r="CP854" i="64" a="1"/>
  <c r="T586" i="64" a="1"/>
  <c r="DA549" i="64" a="1"/>
  <c r="DA628" i="64" a="1"/>
  <c r="AK2062" i="64" a="1"/>
  <c r="BY395" i="64" a="1"/>
  <c r="AP586" i="64" a="1"/>
  <c r="BG586" i="64" a="1"/>
  <c r="AK1283" i="64" a="1"/>
  <c r="CL586" i="64" a="1"/>
  <c r="AR2062" i="64" a="1"/>
  <c r="CJ2062" i="64" a="1"/>
  <c r="AO2062" i="64" a="1"/>
  <c r="CA666" i="64" a="1"/>
  <c r="S395" i="64" a="1"/>
  <c r="U395" i="64" a="1"/>
  <c r="DJ549" i="64" a="1"/>
  <c r="S2062" i="64" a="1"/>
  <c r="AB395" i="64" a="1"/>
  <c r="BK586" i="64" a="1"/>
  <c r="X395" i="64" a="1"/>
  <c r="Z2062" i="64" a="1"/>
  <c r="BR1283" i="64" a="1"/>
  <c r="V586" i="64" a="1"/>
  <c r="AO395" i="64" a="1"/>
  <c r="BX586" i="64" a="1"/>
  <c r="AK586" i="64" a="1"/>
  <c r="AV1283" i="64" a="1"/>
  <c r="DF549" i="64" a="1"/>
  <c r="AF395" i="64" a="1"/>
  <c r="CQ395" i="64" a="1"/>
  <c r="DI549" i="64" a="1"/>
  <c r="AL1283" i="64" a="1"/>
  <c r="BD1283" i="64" a="1"/>
  <c r="W588" i="64" a="1"/>
  <c r="AI1283" i="64" a="1"/>
  <c r="AF2062" i="64" a="1"/>
  <c r="AN586" i="64" a="1"/>
  <c r="BT586" i="64" a="1"/>
  <c r="DC395" i="64" a="1"/>
  <c r="CW549" i="64" a="1"/>
  <c r="BE1283" i="64" a="1"/>
  <c r="DK549" i="64" a="1"/>
  <c r="CQ854" i="64" a="1"/>
  <c r="BF395" i="64" a="1"/>
  <c r="BH1283" i="64" a="1"/>
  <c r="AH1283" i="64" a="1"/>
  <c r="BN666" i="64" a="1"/>
  <c r="AS1283" i="64" a="1"/>
  <c r="AO666" i="64" a="1"/>
  <c r="AV395" i="64" a="1"/>
  <c r="BN1283" i="64" a="1"/>
  <c r="CV586" i="64" a="1"/>
  <c r="CK1283" i="64" a="1"/>
  <c r="AA854" i="64" a="1"/>
  <c r="V395" i="64" a="1"/>
  <c r="AN395" i="64" a="1"/>
  <c r="AZ395" i="64" a="1"/>
  <c r="CF1283" i="64" a="1"/>
  <c r="CB1283" i="64" a="1"/>
  <c r="T588" i="64" a="1"/>
  <c r="BQ586" i="64" a="1"/>
  <c r="CT547" i="64" a="1"/>
  <c r="AE2062" i="64" a="1"/>
  <c r="AB1283" i="64" a="1"/>
  <c r="AC1283" i="64" a="1"/>
  <c r="BE395" i="64" a="1"/>
  <c r="BL586" i="64" a="1"/>
  <c r="AU1283" i="64" a="1"/>
  <c r="AH395" i="64" a="1"/>
  <c r="AJ2062" i="64" a="1"/>
  <c r="BU395" i="64" a="1"/>
  <c r="AI2062" i="64" a="1"/>
  <c r="AD2062" i="64" a="1"/>
  <c r="CY588" i="64" a="1"/>
  <c r="BB586" i="64" a="1"/>
  <c r="AJ586" i="64" a="1"/>
  <c r="DF547" i="64" a="1"/>
  <c r="DH549" i="64" a="1"/>
  <c r="AL586" i="64" a="1"/>
  <c r="BO2062" i="64" a="1"/>
  <c r="AI586" i="64" a="1"/>
  <c r="CE666" i="64" a="1"/>
  <c r="AV2062" i="64" a="1"/>
  <c r="CD586" i="64" a="1"/>
  <c r="CS547" i="64" a="1"/>
  <c r="DD549" i="64" a="1"/>
  <c r="AF666" i="64" a="1"/>
  <c r="AA1283" i="64" a="1"/>
  <c r="BW395" i="64" a="1"/>
  <c r="AU2062" i="64" a="1"/>
  <c r="CO547" i="64" a="1"/>
  <c r="BE2062" i="64" a="1"/>
  <c r="X854" i="64" a="1"/>
  <c r="AB588" i="64" a="1"/>
  <c r="U586" i="64" a="1"/>
  <c r="CL1283" i="64" a="1"/>
  <c r="CP586" i="64" a="1"/>
  <c r="AE1283" i="64" a="1"/>
  <c r="DJ547" i="64" a="1"/>
  <c r="AC628" i="64" a="1"/>
  <c r="BP666" i="64" a="1"/>
  <c r="AY395" i="64" a="1"/>
  <c r="AT2062" i="64" a="1"/>
  <c r="BC395" i="64" a="1"/>
  <c r="BP2062" i="64" a="1"/>
  <c r="CO588" i="64" a="1"/>
  <c r="AH2062" i="64" a="1"/>
  <c r="CV547" i="64" a="1"/>
  <c r="BF666" i="64" a="1"/>
  <c r="CF586" i="64" a="1"/>
  <c r="BG666" i="64" a="1"/>
  <c r="CI2062" i="64" a="1"/>
  <c r="X588" i="64" a="1"/>
  <c r="CI666" i="64" a="1"/>
  <c r="CG395" i="64" a="1"/>
  <c r="CT854" i="64" a="1"/>
  <c r="AS395" i="64" a="1"/>
  <c r="AS2062" i="64" a="1"/>
  <c r="CK666" i="64" a="1"/>
  <c r="AT395" i="64" a="1"/>
  <c r="AH586" i="64" a="1"/>
  <c r="BM1283" i="64" a="1"/>
  <c r="W2062" i="64" a="1"/>
  <c r="BQ2062" i="64" a="1"/>
  <c r="CX586" i="64" a="1"/>
  <c r="CZ547" i="64" a="1"/>
  <c r="AY586" i="64" a="1"/>
  <c r="W854" i="64" a="1"/>
  <c r="AA666" i="64" a="1"/>
  <c r="AC395" i="64" a="1"/>
  <c r="DH547" i="64" a="1"/>
  <c r="CT395" i="64" a="1"/>
  <c r="BT2062" i="64" a="1"/>
  <c r="AW2062" i="64" a="1"/>
  <c r="CU586" i="64" a="1"/>
  <c r="CT586" i="64" a="1"/>
  <c r="CK586" i="64" a="1"/>
  <c r="CO395" i="64" a="1"/>
  <c r="DI547" i="64" a="1"/>
  <c r="BC586" i="64" a="1"/>
  <c r="AK666" i="64" a="1"/>
  <c r="BS586" i="64" a="1"/>
  <c r="CS395" i="64" a="1"/>
  <c r="T2062" i="64" a="1"/>
  <c r="BA586" i="64" a="1"/>
  <c r="BH666" i="64" a="1"/>
  <c r="CJ1283" i="64" a="1"/>
  <c r="AD666" i="64" a="1"/>
  <c r="AL395" i="64" a="1"/>
  <c r="CE1283" i="64" a="1"/>
  <c r="BB666" i="64" a="1"/>
  <c r="CU549" i="64" a="1"/>
  <c r="Y586" i="64" a="1"/>
  <c r="DG547" i="64" a="1"/>
  <c r="X1283" i="64" a="1"/>
  <c r="CG2062" i="64" a="1"/>
  <c r="S586" i="64" a="1"/>
  <c r="BZ586" i="64" a="1"/>
  <c r="AS666" i="64" a="1"/>
  <c r="CZ586" i="64" a="1"/>
  <c r="CF666" i="64" a="1"/>
  <c r="CO586" i="64" a="1"/>
  <c r="DA588" i="64" a="1"/>
  <c r="CO549" i="64" a="1"/>
  <c r="DB547" i="64" a="1"/>
  <c r="AY666" i="64" a="1"/>
  <c r="BK1283" i="64" a="1"/>
  <c r="BL2062" i="64" a="1"/>
  <c r="BW2062" i="64" a="1"/>
  <c r="BX395" i="64" a="1"/>
  <c r="CB586" i="64" a="1"/>
  <c r="DA547" i="64" a="1"/>
  <c r="BT666" i="64" a="1"/>
  <c r="AG2062" i="64" a="1"/>
  <c r="CX854" i="64" a="1"/>
  <c r="AA395" i="64" a="1"/>
  <c r="AD586" i="64" a="1"/>
  <c r="AN666" i="64" a="1"/>
  <c r="AE586" i="64" a="1"/>
  <c r="CL395" i="64" a="1"/>
  <c r="BH395" i="64" a="1"/>
  <c r="W586" i="64" a="1"/>
  <c r="Y854" i="64" a="1"/>
  <c r="V2062" i="64" a="1"/>
  <c r="BJ395" i="64" a="1"/>
  <c r="BF586" i="64" a="1"/>
  <c r="CH2062" i="64" a="1"/>
  <c r="CC395" i="64" a="1"/>
  <c r="DB395" i="64" a="1"/>
  <c r="AG1283" i="64" a="1"/>
  <c r="BD666" i="64" a="1"/>
  <c r="CP547" i="64" a="1"/>
  <c r="DG549" i="64" a="1"/>
  <c r="BL1283" i="64" a="1"/>
  <c r="DI586" i="64" a="1"/>
  <c r="AT1283" i="64" a="1"/>
  <c r="CV395" i="64" a="1"/>
  <c r="BX2062" i="64" a="1"/>
  <c r="S1283" i="64" a="1"/>
  <c r="CH1283" i="64" a="1"/>
  <c r="T395" i="64" a="1"/>
  <c r="CD395" i="64" a="1"/>
  <c r="AE666" i="64" a="1"/>
  <c r="BW586" i="64" a="1"/>
  <c r="AL666" i="64" a="1"/>
  <c r="CO2034" i="64" a="1"/>
  <c r="CV666" i="64" a="1"/>
  <c r="BB395" i="64" a="1"/>
  <c r="BL666" i="64" a="1"/>
  <c r="DG586" i="64" a="1"/>
  <c r="AV666" i="64" a="1"/>
  <c r="Y1283" i="64" a="1"/>
  <c r="BQ666" i="64" a="1"/>
  <c r="AU586" i="64" a="1"/>
  <c r="CK2062" i="64" a="1"/>
  <c r="AG586" i="64" a="1"/>
  <c r="DB549" i="64" a="1"/>
  <c r="CY549" i="64" a="1"/>
  <c r="AL2062" i="64" a="1"/>
  <c r="AA2062" i="64" a="1"/>
  <c r="BV1283" i="64" a="1"/>
  <c r="AW666" i="64" a="1"/>
  <c r="CQ2034" i="64" a="1"/>
  <c r="CF395" i="64" a="1"/>
  <c r="CQ588" i="64" a="1"/>
  <c r="AZ586" i="64" a="1"/>
  <c r="BI2062" i="64" a="1"/>
  <c r="BG395" i="64" a="1"/>
  <c r="CE2062" i="64" a="1"/>
  <c r="CW395" i="64" a="1"/>
  <c r="AP2062" i="64" a="1"/>
  <c r="CY547" i="64" a="1"/>
  <c r="AF1283" i="64" a="1"/>
  <c r="Y666" i="64" a="1"/>
  <c r="AQ586" i="64" a="1"/>
  <c r="CB666" i="64" a="1"/>
  <c r="CI1283" i="64" a="1"/>
  <c r="BY666" i="64" a="1"/>
  <c r="DE586" i="64" a="1"/>
  <c r="CL666" i="64" a="1"/>
  <c r="BE586" i="64" a="1"/>
  <c r="AX2062" i="64" a="1"/>
  <c r="BB1283" i="64" a="1"/>
  <c r="AR395" i="64" a="1"/>
  <c r="AM2062" i="64" a="1"/>
  <c r="AJ395" i="64" a="1"/>
  <c r="AR666" i="64" a="1"/>
  <c r="Z395" i="64" a="1"/>
  <c r="CG666" i="64" a="1"/>
  <c r="CU588" i="64" a="1"/>
  <c r="AZ666" i="64" a="1"/>
  <c r="DA852" i="64" a="1"/>
  <c r="BD2062" i="64" a="1"/>
  <c r="CU854" i="64" a="1"/>
  <c r="CJ395" i="64" a="1"/>
  <c r="DD586" i="64" a="1"/>
  <c r="AM586" i="64" a="1"/>
  <c r="AZ1283" i="64" a="1"/>
  <c r="AQ395" i="64" a="1"/>
  <c r="CU547" i="64" a="1"/>
  <c r="AP666" i="64" a="1"/>
  <c r="DE549" i="64" a="1"/>
  <c r="AH666" i="64" a="1"/>
  <c r="X586" i="64" a="1"/>
  <c r="Y395" i="64" a="1"/>
  <c r="BR666" i="64" a="1"/>
  <c r="CJ586" i="64" a="1"/>
  <c r="BU666" i="64" a="1"/>
  <c r="AF586" i="64" a="1"/>
  <c r="BE666" i="64" a="1"/>
  <c r="W1283" i="64" a="1"/>
  <c r="CC586" i="64" a="1"/>
  <c r="W395" i="64" a="1"/>
  <c r="CK395" i="64" a="1"/>
  <c r="AB586" i="64" a="1"/>
  <c r="CR588" i="64" a="1"/>
  <c r="BH2062" i="64" a="1"/>
  <c r="AJ1283" i="64" a="1"/>
  <c r="CJ666" i="64" a="1"/>
  <c r="AW395" i="64" a="1"/>
  <c r="X666" i="64" a="1"/>
  <c r="AR1283" i="64" a="1"/>
  <c r="AI666" i="64" a="1"/>
  <c r="S854" i="64" a="1"/>
  <c r="BW666" i="64" a="1"/>
  <c r="CH395" i="64" a="1"/>
  <c r="AT586" i="64" a="1"/>
  <c r="BF2062" i="64" a="1"/>
  <c r="AB2062" i="64" a="1"/>
  <c r="BM395" i="64" a="1"/>
  <c r="CS588" i="64" a="1"/>
  <c r="DK586" i="64" a="1"/>
  <c r="BS666" i="64" a="1"/>
  <c r="BP586" i="64" a="1"/>
  <c r="BY1283" i="64" a="1"/>
  <c r="AE395" i="64" a="1"/>
  <c r="CY854" i="64" a="1"/>
  <c r="AC666" i="64" a="1"/>
  <c r="BO395" i="64" a="1"/>
  <c r="BA666" i="64" a="1"/>
  <c r="Y2062" i="64" a="1"/>
  <c r="CW547" i="64" a="1"/>
  <c r="CX395" i="64" a="1"/>
  <c r="DJ395" i="64" a="1"/>
  <c r="CZ588" i="64" a="1"/>
  <c r="DF395" i="64" a="1"/>
  <c r="CQ547" i="64" a="1"/>
  <c r="CX547" i="64" a="1"/>
  <c r="CP2034" i="64" a="1"/>
  <c r="CA1283" i="64" a="1"/>
  <c r="AE76" i="1156" l="1"/>
  <c r="AD78" i="1156"/>
  <c r="AD79" i="1156" s="1"/>
  <c r="DB78" i="1156"/>
  <c r="DB79" i="1156" s="1"/>
  <c r="AF60" i="1156"/>
  <c r="AF75" i="1156"/>
  <c r="DC60" i="1156"/>
  <c r="DC75" i="1156"/>
  <c r="AF59" i="1156"/>
  <c r="AF74" i="1156"/>
  <c r="DC59" i="1156"/>
  <c r="DC74" i="1156"/>
  <c r="AE61" i="1156"/>
  <c r="AF58" i="1156"/>
  <c r="AF73" i="1156"/>
  <c r="DC58" i="1156"/>
  <c r="DC73" i="1156"/>
  <c r="AF57" i="1156"/>
  <c r="AF72" i="1156"/>
  <c r="DC57" i="1156"/>
  <c r="DC72" i="1156"/>
  <c r="AF56" i="1156"/>
  <c r="AF71" i="1156"/>
  <c r="DC56" i="1156"/>
  <c r="DC61" i="1156" s="1"/>
  <c r="DC71" i="1156"/>
  <c r="DC76" i="1156" s="1"/>
  <c r="AH46" i="1156"/>
  <c r="DE46" i="1156"/>
  <c r="DD44" i="1156"/>
  <c r="DD42" i="1156"/>
  <c r="DD45" i="1156"/>
  <c r="DD43" i="1156"/>
  <c r="DD41" i="1156"/>
  <c r="AG42" i="1156"/>
  <c r="AG45" i="1156"/>
  <c r="AG43" i="1156"/>
  <c r="AG41" i="1156"/>
  <c r="AG44" i="1156"/>
  <c r="AJ15" i="1156"/>
  <c r="AI18" i="1156"/>
  <c r="AI20" i="1156" s="1"/>
  <c r="DG15" i="1156"/>
  <c r="DF18" i="1156"/>
  <c r="DF20" i="1156" s="1"/>
  <c r="AI8" i="1156"/>
  <c r="AJ1" i="1156"/>
  <c r="AJ7" i="1156"/>
  <c r="AJ3" i="1156"/>
  <c r="AK2" i="1156"/>
  <c r="AI4" i="1156"/>
  <c r="DG7" i="1156"/>
  <c r="DG3" i="1156"/>
  <c r="DH2" i="1156"/>
  <c r="DG8" i="1156"/>
  <c r="DF4" i="1156"/>
  <c r="DF1" i="1156"/>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4" i="64"/>
  <c r="BN704" i="64"/>
  <c r="AW704" i="64"/>
  <c r="BV704" i="64"/>
  <c r="CD704" i="64"/>
  <c r="AQ704" i="64"/>
  <c r="AD704" i="64"/>
  <c r="AZ704" i="64"/>
  <c r="AV704" i="64"/>
  <c r="CL704" i="64"/>
  <c r="BE704" i="64"/>
  <c r="BA704" i="64"/>
  <c r="AC704" i="64"/>
  <c r="AY704" i="64"/>
  <c r="CH704" i="64"/>
  <c r="BH704" i="64"/>
  <c r="CA704"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4" i="64"/>
  <c r="BM704" i="64"/>
  <c r="BQ704" i="64"/>
  <c r="BG704" i="64"/>
  <c r="AU704" i="64"/>
  <c r="BP704" i="64"/>
  <c r="BL704" i="64"/>
  <c r="BY704" i="64"/>
  <c r="BU704" i="64"/>
  <c r="BR704" i="64"/>
  <c r="BB704" i="64"/>
  <c r="BO704" i="64"/>
  <c r="CI704" i="64"/>
  <c r="BX704" i="64"/>
  <c r="BT704" i="64"/>
  <c r="BJ704" i="64"/>
  <c r="CC704" i="64"/>
  <c r="AM704" i="64"/>
  <c r="BC704" i="64"/>
  <c r="BW704" i="64"/>
  <c r="CF704" i="64"/>
  <c r="BI704"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4" i="64"/>
  <c r="CK704" i="64"/>
  <c r="BS704" i="64"/>
  <c r="CE704" i="64"/>
  <c r="AK704" i="64"/>
  <c r="AT704" i="64"/>
  <c r="CJ704" i="64"/>
  <c r="AG704" i="64"/>
  <c r="AH704" i="64"/>
  <c r="AS704" i="64"/>
  <c r="AJ704" i="64"/>
  <c r="AL704" i="64"/>
  <c r="AE704" i="64"/>
  <c r="AF704" i="64"/>
  <c r="AP704" i="64"/>
  <c r="AO704" i="64"/>
  <c r="AX704" i="64"/>
  <c r="BF704" i="64"/>
  <c r="AI704" i="64"/>
  <c r="CG704" i="64"/>
  <c r="AR704" i="64"/>
  <c r="BZ704" i="64"/>
  <c r="BK704" i="64"/>
  <c r="S666" i="64"/>
  <c r="DC601" i="64"/>
  <c r="DC644" i="64"/>
  <c r="CX601" i="64"/>
  <c r="CX644" i="64"/>
  <c r="X704" i="64"/>
  <c r="V704" i="64"/>
  <c r="Z704" i="64"/>
  <c r="DK601" i="64"/>
  <c r="DK644" i="64"/>
  <c r="CO601" i="64"/>
  <c r="CO644" i="64"/>
  <c r="DF601" i="64"/>
  <c r="DF644" i="64"/>
  <c r="CW601" i="64"/>
  <c r="CW644" i="64"/>
  <c r="CR601" i="64"/>
  <c r="CR644" i="64"/>
  <c r="DE601" i="64"/>
  <c r="DE644" i="64"/>
  <c r="CQ601" i="64"/>
  <c r="CQ644" i="64"/>
  <c r="CZ601" i="64"/>
  <c r="CZ644" i="64"/>
  <c r="AA704" i="64"/>
  <c r="T704" i="64"/>
  <c r="W704" i="64"/>
  <c r="CV704" i="64"/>
  <c r="CY601" i="64"/>
  <c r="CY644" i="64"/>
  <c r="DH601" i="64"/>
  <c r="DH644" i="64"/>
  <c r="CT601" i="64"/>
  <c r="CT644" i="64"/>
  <c r="DD601" i="64"/>
  <c r="DD644" i="64"/>
  <c r="DG601" i="64"/>
  <c r="DG644" i="64"/>
  <c r="CS601" i="64"/>
  <c r="CS644" i="64"/>
  <c r="DB601" i="64"/>
  <c r="DB644" i="64"/>
  <c r="U704" i="64"/>
  <c r="Y704" i="64"/>
  <c r="S704" i="64"/>
  <c r="AB704"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CO854" i="64"/>
  <c r="CY854" i="64"/>
  <c r="CW854" i="64"/>
  <c r="W854" i="64"/>
  <c r="U854" i="64"/>
  <c r="CR854" i="64"/>
  <c r="CU854" i="64"/>
  <c r="X854" i="64"/>
  <c r="CS854" i="64"/>
  <c r="CV854" i="64"/>
  <c r="CP854" i="64"/>
  <c r="Y854" i="64"/>
  <c r="T854" i="64"/>
  <c r="CX854" i="64"/>
  <c r="S854" i="64"/>
  <c r="Z854" i="64"/>
  <c r="V854" i="64"/>
  <c r="CT854" i="64"/>
  <c r="AA854" i="64"/>
  <c r="CQ854" i="64"/>
  <c r="CU21" i="861"/>
  <c r="AC628" i="64"/>
  <c r="AC630" i="64" s="1"/>
  <c r="DA852" i="64"/>
  <c r="CZ854" i="64"/>
  <c r="AC852" i="64"/>
  <c r="AB854" i="64"/>
  <c r="DB262" i="64" a="1"/>
  <c r="DB262" i="64" s="1"/>
  <c r="DB851" i="64" a="1"/>
  <c r="DB851" i="64" s="1"/>
  <c r="AD262" i="64" a="1"/>
  <c r="AD262" i="64" s="1"/>
  <c r="AD851" i="64" a="1"/>
  <c r="AD851"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4" i="861"/>
  <c r="X85" i="861" s="1"/>
  <c r="CT65" i="861"/>
  <c r="DB42" i="863"/>
  <c r="DB21" i="863" s="1"/>
  <c r="DB30"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 i="64"/>
  <c r="DB194" i="64"/>
  <c r="DB212" i="64"/>
  <c r="DC8" i="64"/>
  <c r="DC208" i="64"/>
  <c r="DC3" i="64"/>
  <c r="DC190" i="64"/>
  <c r="DC7" i="64"/>
  <c r="DD2" i="64"/>
  <c r="DC191" i="64"/>
  <c r="DC209" i="64"/>
  <c r="DC192" i="64"/>
  <c r="DC210" i="64"/>
  <c r="DC211" i="64"/>
  <c r="DC193" i="64"/>
  <c r="DB1" i="64"/>
  <c r="DB24" i="864"/>
  <c r="DB1" i="864"/>
  <c r="AD24" i="864"/>
  <c r="AD92"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0"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62" i="64"/>
  <c r="AX2062" i="64"/>
  <c r="BQ2062" i="64"/>
  <c r="CB2062" i="64"/>
  <c r="BV2062" i="64"/>
  <c r="BR2062" i="64"/>
  <c r="BD2062" i="64"/>
  <c r="AP2062" i="64"/>
  <c r="BS2062" i="64"/>
  <c r="BE2062" i="64"/>
  <c r="BG2062" i="64"/>
  <c r="BL2062" i="64"/>
  <c r="BX2062" i="64"/>
  <c r="AC2062" i="64"/>
  <c r="AD2062" i="64"/>
  <c r="AE2062" i="64"/>
  <c r="CC2062" i="64"/>
  <c r="S2062" i="64"/>
  <c r="CE2062" i="64"/>
  <c r="AJ2062" i="64"/>
  <c r="BA2062" i="64"/>
  <c r="BB2062" i="64"/>
  <c r="BC2062" i="64"/>
  <c r="CJ2062" i="64"/>
  <c r="AO2062" i="64"/>
  <c r="BM2062" i="64"/>
  <c r="AQ2062" i="64"/>
  <c r="BH2062" i="64"/>
  <c r="AF2062" i="64"/>
  <c r="CL2062" i="64"/>
  <c r="BY2062" i="64"/>
  <c r="BZ2062" i="64"/>
  <c r="CA2062" i="64"/>
  <c r="AH2062" i="64"/>
  <c r="BO2062" i="64"/>
  <c r="T2062" i="64"/>
  <c r="CF2062" i="64"/>
  <c r="AK2062" i="64"/>
  <c r="AL2062" i="64"/>
  <c r="AM2062" i="64"/>
  <c r="BF2062" i="64"/>
  <c r="Y2062" i="64"/>
  <c r="CK2062" i="64"/>
  <c r="AA2062" i="64"/>
  <c r="AR2062" i="64"/>
  <c r="BP2062" i="64"/>
  <c r="BI2062" i="64"/>
  <c r="AV2062" i="64"/>
  <c r="Z2062" i="64"/>
  <c r="BJ2062" i="64"/>
  <c r="CH2062" i="64"/>
  <c r="X2062" i="64"/>
  <c r="BK2062" i="64"/>
  <c r="AW2062" i="64"/>
  <c r="AY2062" i="64"/>
  <c r="AN2062" i="64"/>
  <c r="BN2062" i="64"/>
  <c r="BT2062" i="64"/>
  <c r="U2062" i="64"/>
  <c r="CG2062" i="64"/>
  <c r="V2062" i="64"/>
  <c r="W2062" i="64"/>
  <c r="CI2062" i="64"/>
  <c r="BU2062" i="64"/>
  <c r="CD2062" i="64"/>
  <c r="BW2062" i="64"/>
  <c r="AB2062" i="64"/>
  <c r="AZ2062" i="64"/>
  <c r="AS2062" i="64"/>
  <c r="AT2062" i="64"/>
  <c r="AU2062" i="64"/>
  <c r="AG2062"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34" i="64"/>
  <c r="CO2045" i="64"/>
  <c r="CP2034" i="64"/>
  <c r="CQ2034" i="64"/>
  <c r="CO2007" i="64"/>
  <c r="CQ2007" i="64"/>
  <c r="CP2007" i="64"/>
  <c r="X1546" i="64"/>
  <c r="X1548" i="64" s="1"/>
  <c r="W1591" i="64"/>
  <c r="X1589" i="64"/>
  <c r="CX1589" i="64"/>
  <c r="CX1591" i="64" s="1"/>
  <c r="X1568" i="64"/>
  <c r="CU1568" i="64"/>
  <c r="W1570" i="64"/>
  <c r="CT1546" i="64"/>
  <c r="CT1548" i="64" s="1"/>
  <c r="CT1301" i="64"/>
  <c r="DG395" i="64"/>
  <c r="DE1301" i="64"/>
  <c r="DH509" i="64"/>
  <c r="DG408" i="64"/>
  <c r="AC500" i="64"/>
  <c r="CP509" i="64"/>
  <c r="DA509" i="64"/>
  <c r="BB500" i="64"/>
  <c r="CS500" i="64"/>
  <c r="CP1301" i="64"/>
  <c r="CO500" i="64"/>
  <c r="CX1301" i="64"/>
  <c r="DF1301" i="64"/>
  <c r="CY1301" i="64"/>
  <c r="DI500" i="64"/>
  <c r="CZ1301" i="64"/>
  <c r="DE500" i="64"/>
  <c r="CR509" i="64"/>
  <c r="CZ509" i="64"/>
  <c r="DB1301" i="64"/>
  <c r="DJ1301" i="64"/>
  <c r="CQ395" i="64"/>
  <c r="CY395" i="64"/>
  <c r="CQ408" i="64"/>
  <c r="CY408" i="64"/>
  <c r="DG500" i="64"/>
  <c r="DG509" i="64"/>
  <c r="DE395" i="64"/>
  <c r="BF395" i="64"/>
  <c r="BV395" i="64"/>
  <c r="CL395" i="64"/>
  <c r="BD395" i="64"/>
  <c r="BS395" i="64"/>
  <c r="Z395" i="64"/>
  <c r="AH395" i="64"/>
  <c r="AX395" i="64"/>
  <c r="DD395" i="64"/>
  <c r="DE408" i="64"/>
  <c r="BF408" i="64"/>
  <c r="BV408" i="64"/>
  <c r="CY509" i="64"/>
  <c r="CR1301" i="64"/>
  <c r="CQ1301" i="64"/>
  <c r="CL408" i="64"/>
  <c r="BD408" i="64"/>
  <c r="DG1301" i="64"/>
  <c r="BS408" i="64"/>
  <c r="Z408" i="64"/>
  <c r="AH408" i="64"/>
  <c r="DH1301" i="64"/>
  <c r="CS1301" i="64"/>
  <c r="AX408" i="64"/>
  <c r="BQ500" i="64"/>
  <c r="DD408" i="64"/>
  <c r="CQ509" i="64"/>
  <c r="CQ500" i="64"/>
  <c r="CO395" i="64"/>
  <c r="CO1283" i="64"/>
  <c r="CW395" i="64"/>
  <c r="CO408" i="64"/>
  <c r="CW500" i="64"/>
  <c r="CW509" i="64"/>
  <c r="CO1301" i="64"/>
  <c r="CW408" i="64"/>
  <c r="CW1301" i="64"/>
  <c r="CV1301" i="64"/>
  <c r="CV395" i="64"/>
  <c r="CV500" i="64"/>
  <c r="CV509" i="64"/>
  <c r="CV408" i="64"/>
  <c r="DD500" i="64"/>
  <c r="DD509" i="64"/>
  <c r="DD1301" i="64"/>
  <c r="CS395" i="64"/>
  <c r="DI395" i="64"/>
  <c r="DA395" i="64"/>
  <c r="DI1301" i="64"/>
  <c r="CS408" i="64"/>
  <c r="DI408" i="64"/>
  <c r="DA408" i="64"/>
  <c r="DA1301"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87" i="64"/>
  <c r="DK459" i="64"/>
  <c r="DB509" i="64"/>
  <c r="DB500" i="64"/>
  <c r="DK1356" i="64"/>
  <c r="CT952" i="64"/>
  <c r="CT1143" i="64"/>
  <c r="DB1108" i="64"/>
  <c r="DK1458" i="64"/>
  <c r="DK1301" i="64"/>
  <c r="DK975" i="64"/>
  <c r="CU459" i="64"/>
  <c r="CU975" i="64"/>
  <c r="DC1356" i="64"/>
  <c r="DK1410" i="64"/>
  <c r="DB325" i="64"/>
  <c r="CT834" i="64"/>
  <c r="DJ1108" i="64"/>
  <c r="CU1379" i="64"/>
  <c r="DK1213" i="64"/>
  <c r="DK436" i="64"/>
  <c r="CU1213" i="64"/>
  <c r="CU1301" i="64"/>
  <c r="CT1258" i="64"/>
  <c r="DJ1258" i="64"/>
  <c r="DJ1143" i="64"/>
  <c r="CT325" i="64"/>
  <c r="DC1379" i="64"/>
  <c r="DK1177" i="64"/>
  <c r="CU1177" i="64"/>
  <c r="CU436" i="64"/>
  <c r="DB1258" i="64"/>
  <c r="DB1143" i="64"/>
  <c r="DJ952" i="64"/>
  <c r="CT1072" i="64"/>
  <c r="DC975" i="64"/>
  <c r="DK1379" i="64"/>
  <c r="DK997" i="64"/>
  <c r="CU997" i="64"/>
  <c r="DB952" i="64"/>
  <c r="DJ834" i="64"/>
  <c r="DC1213" i="64"/>
  <c r="DC1301" i="64"/>
  <c r="DC459" i="64"/>
  <c r="DB834" i="64"/>
  <c r="DJ531" i="64"/>
  <c r="DJ1072" i="64"/>
  <c r="CT531" i="64"/>
  <c r="DC1177" i="64"/>
  <c r="CU1410" i="64"/>
  <c r="DC1458" i="64"/>
  <c r="DB1072" i="64"/>
  <c r="DJ500" i="64"/>
  <c r="DJ509" i="64"/>
  <c r="CU1356" i="64"/>
  <c r="CT509" i="64"/>
  <c r="CT500" i="64"/>
  <c r="DC997" i="64"/>
  <c r="DC436" i="64"/>
  <c r="DC1410" i="64"/>
  <c r="CU1458" i="64"/>
  <c r="DJ395" i="64"/>
  <c r="DB395" i="64"/>
  <c r="CT395" i="64"/>
  <c r="CZ325" i="64"/>
  <c r="CR325" i="64"/>
  <c r="CP1524" i="64"/>
  <c r="CP1526" i="64" s="1"/>
  <c r="DJ459" i="64"/>
  <c r="DH408" i="64"/>
  <c r="DB459" i="64"/>
  <c r="CZ408" i="64"/>
  <c r="DH325" i="64"/>
  <c r="CT459" i="64"/>
  <c r="CR408" i="64"/>
  <c r="BH1283" i="64"/>
  <c r="BH1296" i="64" s="1"/>
  <c r="X1283" i="64"/>
  <c r="X1296" i="64" s="1"/>
  <c r="AF1283" i="64"/>
  <c r="AF1296" i="64" s="1"/>
  <c r="AO1283" i="64"/>
  <c r="AO1296" i="64" s="1"/>
  <c r="BU1283" i="64"/>
  <c r="BU1296" i="64" s="1"/>
  <c r="Z1283" i="64"/>
  <c r="Z1296" i="64" s="1"/>
  <c r="BN1283" i="64"/>
  <c r="BN1296" i="64" s="1"/>
  <c r="CD1283" i="64"/>
  <c r="CD1296" i="64" s="1"/>
  <c r="AQ1283" i="64"/>
  <c r="AQ1296" i="64" s="1"/>
  <c r="T1283" i="64"/>
  <c r="T1296" i="64" s="1"/>
  <c r="BX1283" i="64"/>
  <c r="BX1296" i="64" s="1"/>
  <c r="AL1283" i="64"/>
  <c r="AL1296" i="64" s="1"/>
  <c r="AT1283" i="64"/>
  <c r="AT1296" i="64" s="1"/>
  <c r="BJ1283" i="64"/>
  <c r="BJ1296" i="64" s="1"/>
  <c r="CH1283" i="64"/>
  <c r="CH1296" i="64" s="1"/>
  <c r="CE1283" i="64"/>
  <c r="CE1296" i="64" s="1"/>
  <c r="AM1283" i="64"/>
  <c r="AM1296" i="64" s="1"/>
  <c r="AR1283" i="64"/>
  <c r="AR1296" i="64" s="1"/>
  <c r="AG1283" i="64"/>
  <c r="AG1296" i="64" s="1"/>
  <c r="CJ1283" i="64"/>
  <c r="CJ1296" i="64" s="1"/>
  <c r="AI1283" i="64"/>
  <c r="AI1296" i="64" s="1"/>
  <c r="BO1283" i="64"/>
  <c r="BO1296" i="64" s="1"/>
  <c r="BP1283" i="64"/>
  <c r="BP1296" i="64" s="1"/>
  <c r="AY1283" i="64"/>
  <c r="AY1296" i="64" s="1"/>
  <c r="BT1283" i="64"/>
  <c r="BT1296" i="64" s="1"/>
  <c r="AW1283" i="64"/>
  <c r="AW1296" i="64" s="1"/>
  <c r="CK1283" i="64"/>
  <c r="CK1296" i="64" s="1"/>
  <c r="AX1283" i="64"/>
  <c r="AX1296" i="64" s="1"/>
  <c r="BC1283" i="64"/>
  <c r="BC1296" i="64" s="1"/>
  <c r="AA1283" i="64"/>
  <c r="AA1296" i="64" s="1"/>
  <c r="BW1283" i="64"/>
  <c r="BW1296" i="64" s="1"/>
  <c r="AB1283" i="64"/>
  <c r="AB1296" i="64" s="1"/>
  <c r="AZ1283" i="64"/>
  <c r="AZ1296" i="64" s="1"/>
  <c r="CF1283" i="64"/>
  <c r="CF1296" i="64" s="1"/>
  <c r="AV1283" i="64"/>
  <c r="AV1296" i="64" s="1"/>
  <c r="AN1283" i="64"/>
  <c r="AN1296" i="64" s="1"/>
  <c r="BD1283" i="64"/>
  <c r="BD1296" i="64" s="1"/>
  <c r="BS1283" i="64"/>
  <c r="BS1296" i="64" s="1"/>
  <c r="BE1283" i="64"/>
  <c r="BE1296" i="64" s="1"/>
  <c r="W1283" i="64"/>
  <c r="W1296" i="64" s="1"/>
  <c r="BF1283" i="64"/>
  <c r="BF1296" i="64" s="1"/>
  <c r="BV1283" i="64"/>
  <c r="BV1296" i="64" s="1"/>
  <c r="CL1283" i="64"/>
  <c r="CL1296" i="64" s="1"/>
  <c r="S1283" i="64"/>
  <c r="AU1283" i="64"/>
  <c r="AU1296" i="64" s="1"/>
  <c r="CB1283" i="64"/>
  <c r="CB1296" i="64" s="1"/>
  <c r="Y1283" i="64"/>
  <c r="Y1296" i="64" s="1"/>
  <c r="BM1283" i="64"/>
  <c r="BM1296" i="64" s="1"/>
  <c r="AH1283" i="64"/>
  <c r="AH1296" i="64" s="1"/>
  <c r="AP1283" i="64"/>
  <c r="AP1296" i="64" s="1"/>
  <c r="CC1283" i="64"/>
  <c r="CC1296" i="64" s="1"/>
  <c r="BL1283" i="64"/>
  <c r="BL1296" i="64" s="1"/>
  <c r="BG1283" i="64"/>
  <c r="BG1296" i="64" s="1"/>
  <c r="AJ1283" i="64"/>
  <c r="AJ1296" i="64" s="1"/>
  <c r="BA1283" i="64"/>
  <c r="BA1296" i="64" s="1"/>
  <c r="BK1283" i="64"/>
  <c r="BK1296" i="64" s="1"/>
  <c r="AE1283" i="64"/>
  <c r="AE1296" i="64" s="1"/>
  <c r="AK1283" i="64"/>
  <c r="AK1296" i="64" s="1"/>
  <c r="AD1283" i="64"/>
  <c r="AD1296" i="64" s="1"/>
  <c r="U1283" i="64"/>
  <c r="U1296" i="64" s="1"/>
  <c r="BY1283" i="64"/>
  <c r="BY1296" i="64" s="1"/>
  <c r="BR1283" i="64"/>
  <c r="BR1296" i="64" s="1"/>
  <c r="BB1283" i="64"/>
  <c r="BB1296" i="64" s="1"/>
  <c r="CA1283" i="64"/>
  <c r="CA1296" i="64" s="1"/>
  <c r="BI1283" i="64"/>
  <c r="BI1296" i="64" s="1"/>
  <c r="CG1283" i="64"/>
  <c r="CG1296" i="64" s="1"/>
  <c r="V1283" i="64"/>
  <c r="V1296" i="64" s="1"/>
  <c r="BZ1283" i="64"/>
  <c r="BZ1296" i="64" s="1"/>
  <c r="CI1283" i="64"/>
  <c r="CI1296" i="64" s="1"/>
  <c r="AS1283" i="64"/>
  <c r="AS1296" i="64" s="1"/>
  <c r="AC1283" i="64"/>
  <c r="AC1296" i="64" s="1"/>
  <c r="BQ1283" i="64"/>
  <c r="BQ1296" i="64" s="1"/>
  <c r="T1410" i="64"/>
  <c r="BH1301" i="64"/>
  <c r="AU1410" i="64"/>
  <c r="W1410" i="64"/>
  <c r="BH1072" i="64"/>
  <c r="X1301" i="64"/>
  <c r="AF1301" i="64"/>
  <c r="AI1072" i="64"/>
  <c r="AO1301" i="64"/>
  <c r="BM1410" i="64"/>
  <c r="BU1301" i="64"/>
  <c r="Z1301" i="64"/>
  <c r="BF1410" i="64"/>
  <c r="BN1301" i="64"/>
  <c r="CD1301" i="64"/>
  <c r="BQ1072" i="64"/>
  <c r="AQ1301" i="64"/>
  <c r="BJ1072" i="64"/>
  <c r="BR1072" i="64"/>
  <c r="T1301" i="64"/>
  <c r="BX1301" i="64"/>
  <c r="BK1072" i="64"/>
  <c r="AC1410" i="64"/>
  <c r="BQ1410" i="64"/>
  <c r="AL1301" i="64"/>
  <c r="AT1301" i="64"/>
  <c r="BJ1301" i="64"/>
  <c r="BJ1410" i="64"/>
  <c r="CH1301" i="64"/>
  <c r="AQ1072" i="64"/>
  <c r="AG1410" i="64"/>
  <c r="BU1410" i="64"/>
  <c r="AZ1072" i="64"/>
  <c r="CF1072" i="64"/>
  <c r="BG1410" i="64"/>
  <c r="CE1301" i="64"/>
  <c r="AM1301" i="64"/>
  <c r="AD1072" i="64"/>
  <c r="AR1301" i="64"/>
  <c r="BF1072" i="64"/>
  <c r="AG1301" i="64"/>
  <c r="BN1072" i="64"/>
  <c r="CD1072" i="64"/>
  <c r="AV1410" i="64"/>
  <c r="CJ1301" i="64"/>
  <c r="S1072" i="64"/>
  <c r="BO1072" i="64"/>
  <c r="AO1410" i="64"/>
  <c r="CC1410" i="64"/>
  <c r="AP1410" i="64"/>
  <c r="CD1410" i="64"/>
  <c r="BA1072" i="64"/>
  <c r="AI1301" i="64"/>
  <c r="AI1410" i="64"/>
  <c r="BO1301" i="64"/>
  <c r="CE1410" i="64"/>
  <c r="AO1072" i="64"/>
  <c r="AB1410" i="64"/>
  <c r="AR1410" i="64"/>
  <c r="BP1301" i="64"/>
  <c r="BP1410" i="64"/>
  <c r="Y1410" i="64"/>
  <c r="BU1072" i="64"/>
  <c r="AR1072" i="64"/>
  <c r="AY1301" i="64"/>
  <c r="AX1072" i="64"/>
  <c r="AF1410" i="64"/>
  <c r="BT1301" i="64"/>
  <c r="AW1301" i="64"/>
  <c r="CK1301" i="64"/>
  <c r="T1072" i="64"/>
  <c r="AJ1072" i="64"/>
  <c r="BP1072" i="64"/>
  <c r="AX1301" i="64"/>
  <c r="BN1410" i="64"/>
  <c r="BC1301" i="64"/>
  <c r="AC1072" i="64"/>
  <c r="BI1072" i="64"/>
  <c r="BY1072" i="64"/>
  <c r="AA1301" i="64"/>
  <c r="BW1301" i="64"/>
  <c r="AL1072" i="64"/>
  <c r="CH1072" i="64"/>
  <c r="AB1301" i="64"/>
  <c r="AZ1301" i="64"/>
  <c r="CF1301" i="64"/>
  <c r="CF1410" i="64"/>
  <c r="X1410" i="64"/>
  <c r="AV1301" i="64"/>
  <c r="BG1072" i="64"/>
  <c r="AA1410" i="64"/>
  <c r="AY1410" i="64"/>
  <c r="CB1410" i="64"/>
  <c r="AH1072" i="64"/>
  <c r="AN1301" i="64"/>
  <c r="BD1301" i="64"/>
  <c r="BS1301" i="64"/>
  <c r="AY1072" i="64"/>
  <c r="AW1410" i="64"/>
  <c r="BE1301" i="64"/>
  <c r="W1301" i="64"/>
  <c r="Z1410" i="64"/>
  <c r="BF1301" i="64"/>
  <c r="BV1301" i="64"/>
  <c r="CL1301" i="64"/>
  <c r="AK1072" i="64"/>
  <c r="S1301" i="64"/>
  <c r="AQ1410" i="64"/>
  <c r="BO1410" i="64"/>
  <c r="AM1410" i="64"/>
  <c r="AT1072" i="64"/>
  <c r="AU1301" i="64"/>
  <c r="BV1072" i="64"/>
  <c r="BE1072" i="64"/>
  <c r="AG1072" i="64"/>
  <c r="BW1410" i="64"/>
  <c r="BT1410" i="64"/>
  <c r="CB1301" i="64"/>
  <c r="CJ1410" i="64"/>
  <c r="AA1072" i="64"/>
  <c r="Y1301" i="64"/>
  <c r="BM1301" i="64"/>
  <c r="CK1410" i="64"/>
  <c r="AH1301" i="64"/>
  <c r="AP1301" i="64"/>
  <c r="AX1410" i="64"/>
  <c r="U1072" i="64"/>
  <c r="S1410" i="64"/>
  <c r="AZ1410" i="64"/>
  <c r="BH1410" i="64"/>
  <c r="BS1410" i="64"/>
  <c r="CC1301" i="64"/>
  <c r="AB1072" i="64"/>
  <c r="AH1410" i="64"/>
  <c r="BL1410" i="64"/>
  <c r="Z1072" i="64"/>
  <c r="AP1072" i="64"/>
  <c r="CL1072" i="64"/>
  <c r="AN1410" i="64"/>
  <c r="BD1410" i="64"/>
  <c r="BL1301" i="64"/>
  <c r="BW1072" i="64"/>
  <c r="CE1072" i="64"/>
  <c r="BE1410" i="64"/>
  <c r="BM1072" i="64"/>
  <c r="BX1072" i="64"/>
  <c r="BV1410" i="64"/>
  <c r="CL1410" i="64"/>
  <c r="BC1410" i="64"/>
  <c r="AS1072" i="64"/>
  <c r="CG1072" i="64"/>
  <c r="BG1301" i="64"/>
  <c r="CK1072" i="64"/>
  <c r="V1072" i="64"/>
  <c r="BB1072" i="64"/>
  <c r="BZ1072" i="64"/>
  <c r="AJ1301" i="64"/>
  <c r="AJ1410" i="64"/>
  <c r="BX1410" i="64"/>
  <c r="CI1410" i="64"/>
  <c r="W1072" i="64"/>
  <c r="AE1072" i="64"/>
  <c r="BA1301" i="64"/>
  <c r="BK1301" i="64"/>
  <c r="AV1072" i="64"/>
  <c r="BT1072" i="64"/>
  <c r="AW1072" i="64"/>
  <c r="AE1301" i="64"/>
  <c r="CA1072" i="64"/>
  <c r="AK1301" i="64"/>
  <c r="BA1410" i="64"/>
  <c r="AN1072" i="64"/>
  <c r="AD1301" i="64"/>
  <c r="AD1410" i="64"/>
  <c r="AT1410" i="64"/>
  <c r="CH1410" i="64"/>
  <c r="AM1072" i="64"/>
  <c r="AU1072" i="64"/>
  <c r="U1301" i="64"/>
  <c r="AK1410" i="64"/>
  <c r="BY1301" i="64"/>
  <c r="BD1072" i="64"/>
  <c r="CJ1072" i="64"/>
  <c r="BR1301" i="64"/>
  <c r="CC1072" i="64"/>
  <c r="BS1072" i="64"/>
  <c r="U1410" i="64"/>
  <c r="BY1410" i="64"/>
  <c r="Y1072" i="64"/>
  <c r="BK1410" i="64"/>
  <c r="BB1301" i="64"/>
  <c r="BR1410" i="64"/>
  <c r="AE1410" i="64"/>
  <c r="CA1301" i="64"/>
  <c r="BI1301" i="64"/>
  <c r="CG1301" i="64"/>
  <c r="X1072" i="64"/>
  <c r="BL1072" i="64"/>
  <c r="V1301" i="64"/>
  <c r="BZ1301" i="64"/>
  <c r="CI1301" i="64"/>
  <c r="BC1072" i="64"/>
  <c r="CI1072" i="64"/>
  <c r="AS1301" i="64"/>
  <c r="BI1410" i="64"/>
  <c r="CG1410" i="64"/>
  <c r="AL1410" i="64"/>
  <c r="BB1410" i="64"/>
  <c r="AC1301" i="64"/>
  <c r="AS1410" i="64"/>
  <c r="BQ1301" i="64"/>
  <c r="AF1072" i="64"/>
  <c r="CB1072" i="64"/>
  <c r="V1410" i="64"/>
  <c r="BZ1410" i="64"/>
  <c r="CA1410" i="64"/>
  <c r="E2187" i="64"/>
  <c r="E2188" i="64"/>
  <c r="E2136" i="64"/>
  <c r="E2137" i="64"/>
  <c r="Z1458" i="64"/>
  <c r="BR1458" i="64"/>
  <c r="BD1458" i="64"/>
  <c r="BT1458" i="64"/>
  <c r="CI1458" i="64"/>
  <c r="AS1458" i="64"/>
  <c r="CC1458" i="64"/>
  <c r="CH1458" i="64"/>
  <c r="AA1458" i="64"/>
  <c r="AN1458" i="64"/>
  <c r="CJ1458" i="64"/>
  <c r="BU1458" i="64"/>
  <c r="CF1458" i="64"/>
  <c r="AC1458" i="64"/>
  <c r="CG1458" i="64"/>
  <c r="BO1458" i="64"/>
  <c r="BB1458" i="64"/>
  <c r="Y1458" i="64"/>
  <c r="X1458" i="64"/>
  <c r="CA1458" i="64"/>
  <c r="CL1458" i="64"/>
  <c r="BG1458" i="64"/>
  <c r="BS1458" i="64"/>
  <c r="BC1458" i="64"/>
  <c r="AL1458" i="64"/>
  <c r="BZ1458" i="64"/>
  <c r="BI1458" i="64"/>
  <c r="BX1458" i="64"/>
  <c r="CB1458" i="64"/>
  <c r="BW1458" i="64"/>
  <c r="CK1458" i="64"/>
  <c r="BV1458" i="64"/>
  <c r="AU1458" i="64"/>
  <c r="BF1458" i="64"/>
  <c r="BQ1458" i="64"/>
  <c r="AP1458" i="64"/>
  <c r="U1458" i="64"/>
  <c r="AO1458" i="64"/>
  <c r="BM1458" i="64"/>
  <c r="BK1458" i="64"/>
  <c r="BH1458" i="64"/>
  <c r="T1458" i="64"/>
  <c r="AR1458" i="64"/>
  <c r="BA1458" i="64"/>
  <c r="V1458" i="64"/>
  <c r="BJ1458" i="64"/>
  <c r="BN1458" i="64"/>
  <c r="AY1458" i="64"/>
  <c r="AV1458" i="64"/>
  <c r="BL1458" i="64"/>
  <c r="AX1458" i="64"/>
  <c r="AI1458" i="64"/>
  <c r="CD1458" i="64"/>
  <c r="AG1458" i="64"/>
  <c r="BE1458" i="64"/>
  <c r="AK1458" i="64"/>
  <c r="BY1458" i="64"/>
  <c r="AD1458" i="64"/>
  <c r="AT1458" i="64"/>
  <c r="AE1458" i="64"/>
  <c r="AM1458" i="64"/>
  <c r="AF1458" i="64"/>
  <c r="AJ1458" i="64"/>
  <c r="AQ1458"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82" i="64"/>
  <c r="E184" i="64"/>
  <c r="E513" i="64"/>
  <c r="E1633" i="64"/>
  <c r="E69" i="64"/>
  <c r="E115" i="64"/>
  <c r="E116" i="64"/>
  <c r="E837" i="64"/>
  <c r="E838" i="64"/>
  <c r="E2212" i="64"/>
  <c r="E931" i="64"/>
  <c r="E932" i="64"/>
  <c r="E454" i="64"/>
  <c r="E455" i="64"/>
  <c r="E458" i="64"/>
  <c r="G454" i="64"/>
  <c r="E451" i="64"/>
  <c r="E457" i="64"/>
  <c r="E459" i="64"/>
  <c r="E460" i="64"/>
  <c r="E450" i="64"/>
  <c r="G2177" i="64"/>
  <c r="G2179" i="64" s="1"/>
  <c r="E2210" i="64"/>
  <c r="E2209" i="64"/>
  <c r="E2208" i="64"/>
  <c r="E2207" i="64"/>
  <c r="E2206" i="64"/>
  <c r="B2206" i="64" s="1"/>
  <c r="E2205" i="64"/>
  <c r="B2205" i="64" s="1"/>
  <c r="E2204" i="64"/>
  <c r="B2204" i="64" s="1"/>
  <c r="G2205" i="64"/>
  <c r="E2203" i="64"/>
  <c r="B2203" i="64" s="1"/>
  <c r="E2202" i="64"/>
  <c r="B2202" i="64" s="1"/>
  <c r="G2201" i="64"/>
  <c r="E2201" i="64"/>
  <c r="B2201" i="64" s="1"/>
  <c r="E2200" i="64"/>
  <c r="B2200" i="64" s="1"/>
  <c r="E2199" i="64"/>
  <c r="B2199" i="64" s="1"/>
  <c r="E2198" i="64"/>
  <c r="E2184" i="64"/>
  <c r="E2183" i="64"/>
  <c r="E2182" i="64"/>
  <c r="E2181" i="64"/>
  <c r="E2180" i="64"/>
  <c r="B2180" i="64" s="1"/>
  <c r="E2179" i="64"/>
  <c r="B2179" i="64" s="1"/>
  <c r="E2178" i="64"/>
  <c r="B2178" i="64" s="1"/>
  <c r="E2177" i="64"/>
  <c r="B2177" i="64" s="1"/>
  <c r="E2176" i="64"/>
  <c r="B2176" i="64" s="1"/>
  <c r="E2175" i="64"/>
  <c r="B2175" i="64" s="1"/>
  <c r="E2174" i="64"/>
  <c r="B2174" i="64" s="1"/>
  <c r="E2173" i="64"/>
  <c r="B2173" i="64" s="1"/>
  <c r="E2172" i="64"/>
  <c r="E2159" i="64"/>
  <c r="E2158" i="64"/>
  <c r="E2157" i="64"/>
  <c r="E2156" i="64"/>
  <c r="E2155" i="64"/>
  <c r="B2155" i="64" s="1"/>
  <c r="G2154" i="64"/>
  <c r="E2154" i="64"/>
  <c r="B2154" i="64" s="1"/>
  <c r="E2153" i="64"/>
  <c r="B2153" i="64" s="1"/>
  <c r="E2152" i="64"/>
  <c r="B2152" i="64" s="1"/>
  <c r="E2151" i="64"/>
  <c r="B2151" i="64" s="1"/>
  <c r="E2150" i="64"/>
  <c r="B2150" i="64" s="1"/>
  <c r="E2149" i="64"/>
  <c r="B2149" i="64" s="1"/>
  <c r="E2148" i="64"/>
  <c r="B2148" i="64" s="1"/>
  <c r="G2126" i="64"/>
  <c r="E2122" i="64"/>
  <c r="B2122" i="64" s="1"/>
  <c r="E2123" i="64"/>
  <c r="B2123" i="64" s="1"/>
  <c r="E2133" i="64"/>
  <c r="E2132" i="64"/>
  <c r="E2131" i="64"/>
  <c r="E2130" i="64"/>
  <c r="E2129" i="64"/>
  <c r="B2129" i="64" s="1"/>
  <c r="E2128" i="64"/>
  <c r="B2128" i="64" s="1"/>
  <c r="E2127" i="64"/>
  <c r="B2127" i="64" s="1"/>
  <c r="E2126" i="64"/>
  <c r="B2126" i="64" s="1"/>
  <c r="E2125" i="64"/>
  <c r="B2125" i="64" s="1"/>
  <c r="E2124" i="64"/>
  <c r="B2124" i="64" s="1"/>
  <c r="E2121" i="64"/>
  <c r="E1375" i="64"/>
  <c r="E1374" i="64"/>
  <c r="E1373" i="64"/>
  <c r="B1373" i="64" s="1"/>
  <c r="E1372" i="64"/>
  <c r="B1372" i="64" s="1"/>
  <c r="E1371" i="64"/>
  <c r="DF46" i="1156" a="1"/>
  <c r="AI46" i="1156" a="1"/>
  <c r="DA854" i="64" a="1"/>
  <c r="X855" i="64" a="1"/>
  <c r="CR855" i="64" a="1"/>
  <c r="CU855" i="64" a="1"/>
  <c r="CW855" i="64" a="1"/>
  <c r="CR666" i="64" a="1"/>
  <c r="CP855" i="64" a="1"/>
  <c r="DD666" i="64" a="1"/>
  <c r="CX666" i="64" a="1"/>
  <c r="CP666" i="64" a="1"/>
  <c r="W855" i="64" a="1"/>
  <c r="CZ666" i="64" a="1"/>
  <c r="DA666" i="64" a="1"/>
  <c r="DB666" i="64" a="1"/>
  <c r="T855" i="64" a="1"/>
  <c r="V855" i="64" a="1"/>
  <c r="CZ855" i="64" a="1"/>
  <c r="CX855" i="64" a="1"/>
  <c r="CT666" i="64" a="1"/>
  <c r="CV855" i="64" a="1"/>
  <c r="DF666" i="64" a="1"/>
  <c r="AA855" i="64" a="1"/>
  <c r="AD852" i="64" a="1"/>
  <c r="DI666" i="64" a="1"/>
  <c r="CY666" i="64" a="1"/>
  <c r="DB852" i="64" a="1"/>
  <c r="CU666" i="64" a="1"/>
  <c r="CS855" i="64" a="1"/>
  <c r="DC666" i="64" a="1"/>
  <c r="CW666" i="64" a="1"/>
  <c r="CO855" i="64" a="1"/>
  <c r="DH666" i="64" a="1"/>
  <c r="AB855" i="64" a="1"/>
  <c r="DJ666" i="64" a="1"/>
  <c r="DB628" i="64" a="1"/>
  <c r="U855" i="64" a="1"/>
  <c r="CQ666" i="64" a="1"/>
  <c r="AD628" i="64" a="1"/>
  <c r="AC854" i="64" a="1"/>
  <c r="CS666" i="64" a="1"/>
  <c r="DK666" i="64" a="1"/>
  <c r="CQ855" i="64" a="1"/>
  <c r="DG666" i="64" a="1"/>
  <c r="CT855" i="64" a="1"/>
  <c r="Z855" i="64" a="1"/>
  <c r="DE666" i="64" a="1"/>
  <c r="CO666" i="64" a="1"/>
  <c r="CY855" i="64" a="1"/>
  <c r="Y855" i="64" a="1"/>
  <c r="S855" i="64" a="1"/>
  <c r="AE78" i="1156" l="1"/>
  <c r="AE79" i="1156" s="1"/>
  <c r="DC78" i="1156"/>
  <c r="DC79" i="1156" s="1"/>
  <c r="AF76" i="1156"/>
  <c r="AG60" i="1156"/>
  <c r="AG75" i="1156"/>
  <c r="DD60" i="1156"/>
  <c r="DD75" i="1156"/>
  <c r="AG59" i="1156"/>
  <c r="AG74" i="1156"/>
  <c r="DD59" i="1156"/>
  <c r="DD74" i="1156"/>
  <c r="AF61" i="1156"/>
  <c r="AG58" i="1156"/>
  <c r="AG73" i="1156"/>
  <c r="DD58" i="1156"/>
  <c r="DD73" i="1156"/>
  <c r="DD57" i="1156"/>
  <c r="DD72" i="1156"/>
  <c r="AG57" i="1156"/>
  <c r="AG72" i="1156"/>
  <c r="DD56" i="1156"/>
  <c r="DD61" i="1156" s="1"/>
  <c r="DD71" i="1156"/>
  <c r="DD76" i="1156" s="1"/>
  <c r="AG56" i="1156"/>
  <c r="AG71" i="1156"/>
  <c r="AI46" i="1156"/>
  <c r="DF46" i="1156"/>
  <c r="DE44" i="1156"/>
  <c r="DE42" i="1156"/>
  <c r="DE45" i="1156"/>
  <c r="DE43" i="1156"/>
  <c r="DE41" i="1156"/>
  <c r="AH42" i="1156"/>
  <c r="AH45" i="1156"/>
  <c r="AH43" i="1156"/>
  <c r="AH41" i="1156"/>
  <c r="AH44" i="1156"/>
  <c r="DH15" i="1156"/>
  <c r="DG18" i="1156"/>
  <c r="DG20" i="1156" s="1"/>
  <c r="AK15" i="1156"/>
  <c r="AJ18" i="1156"/>
  <c r="AJ20" i="1156" s="1"/>
  <c r="AK1" i="1156"/>
  <c r="AK7" i="1156"/>
  <c r="AK3" i="1156"/>
  <c r="AL2" i="1156"/>
  <c r="DH7" i="1156"/>
  <c r="DH1" i="1156" s="1"/>
  <c r="DH3" i="1156"/>
  <c r="DI2" i="1156"/>
  <c r="DH8" i="1156"/>
  <c r="AJ4" i="1156"/>
  <c r="DG4" i="1156"/>
  <c r="AJ8" i="1156"/>
  <c r="DG1" i="1156"/>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4"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4" i="64"/>
  <c r="DK704" i="64"/>
  <c r="DI704"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4" i="64"/>
  <c r="DD704" i="64"/>
  <c r="DE704" i="64"/>
  <c r="DC704" i="64"/>
  <c r="DJ704" i="64"/>
  <c r="DH704" i="64"/>
  <c r="CX704" i="64"/>
  <c r="CU704" i="64"/>
  <c r="CO704" i="64"/>
  <c r="CY704" i="64"/>
  <c r="CP704" i="64"/>
  <c r="CT704" i="64"/>
  <c r="CR704" i="64"/>
  <c r="CQ704" i="64"/>
  <c r="DA704" i="64"/>
  <c r="CS704" i="64"/>
  <c r="CZ704" i="64"/>
  <c r="CW704" i="64"/>
  <c r="DA138" i="64"/>
  <c r="DA141" i="64" s="1"/>
  <c r="DA143" i="64" s="1"/>
  <c r="AE139" i="64" a="1"/>
  <c r="AE139" i="64" s="1"/>
  <c r="AE138" i="64" s="1"/>
  <c r="AE140" i="64" a="1"/>
  <c r="AE140" i="64" s="1"/>
  <c r="AD141" i="64"/>
  <c r="AD143" i="64" s="1"/>
  <c r="DC140" i="64" a="1"/>
  <c r="DC140" i="64" s="1"/>
  <c r="DC139" i="64" a="1"/>
  <c r="DC139" i="64" s="1"/>
  <c r="Z855" i="64"/>
  <c r="X855" i="64"/>
  <c r="S855" i="64"/>
  <c r="CU855" i="64"/>
  <c r="CS855" i="64"/>
  <c r="CX855" i="64"/>
  <c r="CR855" i="64"/>
  <c r="T855" i="64"/>
  <c r="U855" i="64"/>
  <c r="CQ855" i="64"/>
  <c r="Y855" i="64"/>
  <c r="W855" i="64"/>
  <c r="V855" i="64"/>
  <c r="AA855" i="64"/>
  <c r="CP855" i="64"/>
  <c r="CW855" i="64"/>
  <c r="CO855" i="64"/>
  <c r="CT855" i="64"/>
  <c r="CV855" i="64"/>
  <c r="CY855" i="64"/>
  <c r="CV21" i="861"/>
  <c r="AB855" i="64"/>
  <c r="AC854" i="64"/>
  <c r="AD852" i="64"/>
  <c r="CZ855" i="64"/>
  <c r="AD628" i="64"/>
  <c r="AD630" i="64" s="1"/>
  <c r="DA854" i="64"/>
  <c r="DB852" i="64"/>
  <c r="DC262" i="64" a="1"/>
  <c r="DC262" i="64" s="1"/>
  <c r="DC851" i="64" a="1"/>
  <c r="DC851" i="64" s="1"/>
  <c r="AE262" i="64" a="1"/>
  <c r="AE262" i="64" s="1"/>
  <c r="AE851" i="64" a="1"/>
  <c r="AE851" i="64" s="1"/>
  <c r="DB628" i="64"/>
  <c r="DB630" i="64" s="1"/>
  <c r="AJ46" i="1156" a="1"/>
  <c r="DG46" i="1156" a="1"/>
  <c r="DH395" i="64" a="1"/>
  <c r="CR395" i="64" a="1"/>
  <c r="CZ395" i="64" a="1"/>
  <c r="DA855" i="64" a="1"/>
  <c r="AE628" i="64" a="1"/>
  <c r="DB588" i="64" a="1"/>
  <c r="AD588" i="64" a="1"/>
  <c r="DB854" i="64" a="1"/>
  <c r="AD854" i="64" a="1"/>
  <c r="AC855" i="64" a="1"/>
  <c r="DC852" i="64" a="1"/>
  <c r="AE852" i="64" a="1"/>
  <c r="AF78" i="1156" l="1"/>
  <c r="AF79" i="1156" s="1"/>
  <c r="DD78" i="1156"/>
  <c r="DD79" i="1156" s="1"/>
  <c r="AG76" i="1156"/>
  <c r="AH60" i="1156"/>
  <c r="AH75" i="1156"/>
  <c r="DE60" i="1156"/>
  <c r="DE75" i="1156"/>
  <c r="AH59" i="1156"/>
  <c r="AH74" i="1156"/>
  <c r="DE59" i="1156"/>
  <c r="DE74" i="1156"/>
  <c r="DE58" i="1156"/>
  <c r="DE73" i="1156"/>
  <c r="AG61" i="1156"/>
  <c r="AH58" i="1156"/>
  <c r="AH73" i="1156"/>
  <c r="DE57" i="1156"/>
  <c r="DE72" i="1156"/>
  <c r="AH57" i="1156"/>
  <c r="AH72" i="1156"/>
  <c r="AH56" i="1156"/>
  <c r="AH71" i="1156"/>
  <c r="DE56" i="1156"/>
  <c r="DE61" i="1156" s="1"/>
  <c r="DE71" i="1156"/>
  <c r="DE76" i="1156" s="1"/>
  <c r="DG46" i="1156"/>
  <c r="AJ46" i="1156"/>
  <c r="DF45" i="1156"/>
  <c r="DF43" i="1156"/>
  <c r="DF41" i="1156"/>
  <c r="DF44" i="1156"/>
  <c r="DF42" i="1156"/>
  <c r="AI43" i="1156"/>
  <c r="AI41" i="1156"/>
  <c r="AI44" i="1156"/>
  <c r="AI42" i="1156"/>
  <c r="AI45" i="1156"/>
  <c r="DI15" i="1156"/>
  <c r="DH18" i="1156"/>
  <c r="DH20" i="1156" s="1"/>
  <c r="AL15" i="1156"/>
  <c r="AK18" i="1156"/>
  <c r="AK20" i="1156" s="1"/>
  <c r="DI3" i="1156"/>
  <c r="DJ2" i="1156"/>
  <c r="DI8" i="1156"/>
  <c r="DI7" i="1156"/>
  <c r="DI1" i="1156" s="1"/>
  <c r="DH4" i="1156"/>
  <c r="AL1" i="1156"/>
  <c r="AL7" i="1156"/>
  <c r="AL3" i="1156"/>
  <c r="AM2" i="1156"/>
  <c r="AK4" i="1156"/>
  <c r="AK8" i="1156"/>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CW21" i="861"/>
  <c r="AE628" i="64"/>
  <c r="DC852" i="64"/>
  <c r="AE852" i="64"/>
  <c r="AD854" i="64"/>
  <c r="AC855" i="64"/>
  <c r="DB854" i="64"/>
  <c r="DA855"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68" i="861"/>
  <c r="AF190" i="64"/>
  <c r="AF7" i="64"/>
  <c r="AE8" i="64" s="1"/>
  <c r="AD8" i="64"/>
  <c r="Y44" i="861"/>
  <c r="Y85" i="861" s="1"/>
  <c r="CU65"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0" i="861" s="1"/>
  <c r="DC4" i="863"/>
  <c r="DC66" i="863" a="1"/>
  <c r="DC66" i="863" s="1"/>
  <c r="DC57" i="863"/>
  <c r="DC68" i="863" a="1"/>
  <c r="DC68" i="863" s="1"/>
  <c r="DC1" i="863"/>
  <c r="DC43" i="863"/>
  <c r="AF1" i="64"/>
  <c r="AG2" i="64"/>
  <c r="AF3" i="64"/>
  <c r="DC1" i="64"/>
  <c r="DC194" i="64"/>
  <c r="DC212" i="64"/>
  <c r="DD8" i="64"/>
  <c r="DD208" i="64"/>
  <c r="DD3" i="64"/>
  <c r="DD190" i="64"/>
  <c r="DD7" i="64"/>
  <c r="DE2" i="64"/>
  <c r="DD209" i="64"/>
  <c r="DD191" i="64"/>
  <c r="DD192" i="64"/>
  <c r="DD210" i="64"/>
  <c r="DD193" i="64"/>
  <c r="DD211" i="64"/>
  <c r="DC1" i="864"/>
  <c r="AD30" i="861"/>
  <c r="DC2" i="861"/>
  <c r="DC1" i="861" s="1"/>
  <c r="DC24" i="864"/>
  <c r="AE43" i="863"/>
  <c r="AE42" i="863"/>
  <c r="AE21" i="863" s="1"/>
  <c r="AE24" i="864"/>
  <c r="AE92"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46" i="64"/>
  <c r="Y1548" i="64" s="1"/>
  <c r="X1591" i="64"/>
  <c r="Y1589" i="64"/>
  <c r="CV1568" i="64"/>
  <c r="Y1568" i="64"/>
  <c r="Y1570" i="64" s="1"/>
  <c r="X1570" i="64"/>
  <c r="CY1589" i="64"/>
  <c r="CY1591" i="64" s="1"/>
  <c r="CU1570" i="64"/>
  <c r="CU1546" i="64"/>
  <c r="CU1548" i="64" s="1"/>
  <c r="CS1687" i="64"/>
  <c r="CR1687" i="64"/>
  <c r="CZ395" i="64"/>
  <c r="CR395" i="64"/>
  <c r="DH395" i="64"/>
  <c r="CQ1524" i="64"/>
  <c r="CQ1526" i="64" s="1"/>
  <c r="E2213" i="64"/>
  <c r="E2214" i="64"/>
  <c r="E480" i="64"/>
  <c r="G2128" i="64"/>
  <c r="G2124" i="64"/>
  <c r="E1376" i="64"/>
  <c r="AK46" i="1156" a="1"/>
  <c r="DH46" i="1156" a="1"/>
  <c r="DB855" i="64" a="1"/>
  <c r="AE854" i="64" a="1"/>
  <c r="CS2007" i="64" a="1"/>
  <c r="CS2034" i="64" a="1"/>
  <c r="DC628" i="64" a="1"/>
  <c r="CR2007" i="64" a="1"/>
  <c r="DC854" i="64" a="1"/>
  <c r="CR2034" i="64" a="1"/>
  <c r="AE588" i="64" a="1"/>
  <c r="DC588" i="64" a="1"/>
  <c r="AD855" i="64" a="1"/>
  <c r="DE78" i="1156" l="1"/>
  <c r="DE79" i="1156" s="1"/>
  <c r="AG78" i="1156"/>
  <c r="AG79" i="1156" s="1"/>
  <c r="AH76" i="1156"/>
  <c r="DF60" i="1156"/>
  <c r="DF75" i="1156"/>
  <c r="AI60" i="1156"/>
  <c r="AI75" i="1156"/>
  <c r="AH61" i="1156"/>
  <c r="AI59" i="1156"/>
  <c r="AI74" i="1156"/>
  <c r="DF59" i="1156"/>
  <c r="DF74" i="1156"/>
  <c r="AI58" i="1156"/>
  <c r="AI73" i="1156"/>
  <c r="DF58" i="1156"/>
  <c r="DF73" i="1156"/>
  <c r="AI57" i="1156"/>
  <c r="AI72" i="1156"/>
  <c r="DF57" i="1156"/>
  <c r="DF72" i="1156"/>
  <c r="AI56" i="1156"/>
  <c r="AI71" i="1156"/>
  <c r="DF56" i="1156"/>
  <c r="DF61" i="1156" s="1"/>
  <c r="DF71" i="1156"/>
  <c r="DF76" i="1156" s="1"/>
  <c r="DH46" i="1156"/>
  <c r="AK46" i="1156"/>
  <c r="AJ43" i="1156"/>
  <c r="AJ41" i="1156"/>
  <c r="AJ44" i="1156"/>
  <c r="AJ42" i="1156"/>
  <c r="AJ45" i="1156"/>
  <c r="DG44" i="1156"/>
  <c r="DG45" i="1156"/>
  <c r="DG43" i="1156"/>
  <c r="DG41" i="1156"/>
  <c r="DG42" i="1156"/>
  <c r="DJ15" i="1156"/>
  <c r="DI18" i="1156"/>
  <c r="DI20" i="1156" s="1"/>
  <c r="AM15" i="1156"/>
  <c r="AL18" i="1156"/>
  <c r="AL20" i="1156" s="1"/>
  <c r="AM1" i="1156"/>
  <c r="AM7" i="1156"/>
  <c r="AM3" i="1156"/>
  <c r="AN2" i="1156"/>
  <c r="DJ3" i="1156"/>
  <c r="DK2" i="1156"/>
  <c r="DJ8" i="1156"/>
  <c r="DJ7" i="1156"/>
  <c r="DJ1" i="1156" s="1"/>
  <c r="AL4" i="1156"/>
  <c r="DI4" i="1156"/>
  <c r="AL8" i="1156"/>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CX21" i="861"/>
  <c r="AE630" i="64"/>
  <c r="DB855" i="64"/>
  <c r="AD855" i="64"/>
  <c r="AE854" i="64"/>
  <c r="DC854" i="64"/>
  <c r="AF262" i="64" a="1"/>
  <c r="AF262" i="64" s="1"/>
  <c r="AF851" i="64" a="1"/>
  <c r="AF851" i="64" s="1"/>
  <c r="DD262" i="64" a="1"/>
  <c r="DD262" i="64" s="1"/>
  <c r="DD851" i="64" a="1"/>
  <c r="DD851"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4" i="861"/>
  <c r="Z85" i="861" s="1"/>
  <c r="CV65"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0" i="861" s="1"/>
  <c r="DD1" i="863"/>
  <c r="DD66" i="863" a="1"/>
  <c r="DD66" i="863" s="1"/>
  <c r="DD70" i="863" a="1"/>
  <c r="DD70" i="863" s="1"/>
  <c r="DD57" i="863"/>
  <c r="DD4" i="863"/>
  <c r="AG3" i="64"/>
  <c r="AH2" i="64"/>
  <c r="AG1" i="64"/>
  <c r="DD1" i="64"/>
  <c r="DD194" i="64"/>
  <c r="DD212" i="64"/>
  <c r="DE3" i="64"/>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0" i="861"/>
  <c r="DD24" i="864"/>
  <c r="AF70" i="863" a="1"/>
  <c r="AF70" i="863" s="1"/>
  <c r="AF68" i="863" a="1"/>
  <c r="AF68" i="863" s="1"/>
  <c r="AF66" i="863" a="1"/>
  <c r="AF66" i="863" s="1"/>
  <c r="AF4" i="863"/>
  <c r="AF57" i="863"/>
  <c r="AI1" i="861"/>
  <c r="AI8" i="861"/>
  <c r="AJ3" i="861"/>
  <c r="AI4" i="861"/>
  <c r="AI5" i="861" s="1"/>
  <c r="AF24" i="864"/>
  <c r="AF92"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34" i="64"/>
  <c r="CS2034" i="64"/>
  <c r="CS2007" i="64"/>
  <c r="CR2007" i="64"/>
  <c r="Z1546" i="64"/>
  <c r="Z1548" i="64" s="1"/>
  <c r="Y1591" i="64"/>
  <c r="Z1589" i="64"/>
  <c r="CZ1589" i="64"/>
  <c r="CZ1591" i="64" s="1"/>
  <c r="Z1568" i="64"/>
  <c r="CW1568" i="64"/>
  <c r="CW1570" i="64" s="1"/>
  <c r="CV1570" i="64"/>
  <c r="CV1546" i="64"/>
  <c r="CT1687" i="64"/>
  <c r="CR1524" i="64"/>
  <c r="E481" i="64"/>
  <c r="E483" i="64"/>
  <c r="E1379" i="64"/>
  <c r="E1378" i="64"/>
  <c r="AL46" i="1156" a="1"/>
  <c r="DI46" i="1156" a="1"/>
  <c r="AE855" i="64" a="1"/>
  <c r="CT2007" i="64" a="1"/>
  <c r="CT2034" i="64" a="1"/>
  <c r="AF852" i="64" a="1"/>
  <c r="AF628" i="64" a="1"/>
  <c r="DD628" i="64" a="1"/>
  <c r="DC855" i="64" a="1"/>
  <c r="AF588" i="64" a="1"/>
  <c r="DD852" i="64" a="1"/>
  <c r="DD588" i="64" a="1"/>
  <c r="DF78" i="1156" l="1"/>
  <c r="DF79" i="1156" s="1"/>
  <c r="AH78" i="1156"/>
  <c r="AH79" i="1156" s="1"/>
  <c r="AI76" i="1156"/>
  <c r="DG60" i="1156"/>
  <c r="DG75" i="1156"/>
  <c r="AJ60" i="1156"/>
  <c r="AJ75" i="1156"/>
  <c r="AI61" i="1156"/>
  <c r="DG59" i="1156"/>
  <c r="DG74" i="1156"/>
  <c r="AJ59" i="1156"/>
  <c r="AJ74" i="1156"/>
  <c r="AJ58" i="1156"/>
  <c r="AJ73" i="1156"/>
  <c r="DG58" i="1156"/>
  <c r="DG73" i="1156"/>
  <c r="AJ57" i="1156"/>
  <c r="AJ72" i="1156"/>
  <c r="DG57" i="1156"/>
  <c r="DG72" i="1156"/>
  <c r="DG56" i="1156"/>
  <c r="DG61" i="1156" s="1"/>
  <c r="DG71" i="1156"/>
  <c r="DG76" i="1156" s="1"/>
  <c r="AJ56" i="1156"/>
  <c r="AJ71" i="1156"/>
  <c r="DI46" i="1156"/>
  <c r="AL46" i="1156"/>
  <c r="AK45" i="1156"/>
  <c r="AK42" i="1156"/>
  <c r="AK43" i="1156"/>
  <c r="AK41" i="1156"/>
  <c r="AK44" i="1156"/>
  <c r="DH45" i="1156"/>
  <c r="DH42" i="1156"/>
  <c r="DH43" i="1156"/>
  <c r="DH41" i="1156"/>
  <c r="DH44" i="1156"/>
  <c r="AN15" i="1156"/>
  <c r="AM18" i="1156"/>
  <c r="AM20" i="1156" s="1"/>
  <c r="DK15" i="1156"/>
  <c r="DJ18" i="1156"/>
  <c r="DJ20" i="1156" s="1"/>
  <c r="DK3" i="1156"/>
  <c r="DL2" i="1156"/>
  <c r="DK8" i="1156"/>
  <c r="DK7" i="1156"/>
  <c r="AN1" i="1156"/>
  <c r="AN7" i="1156"/>
  <c r="AN3" i="1156"/>
  <c r="AO2" i="1156"/>
  <c r="DJ4" i="1156"/>
  <c r="AM4" i="1156"/>
  <c r="AM8" i="1156"/>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CY21" i="861"/>
  <c r="AE855" i="64"/>
  <c r="DD852" i="64"/>
  <c r="AF852" i="64"/>
  <c r="AF628" i="64"/>
  <c r="AF630" i="64" s="1"/>
  <c r="DC855" i="64"/>
  <c r="AG262" i="64" a="1"/>
  <c r="AG262" i="64" s="1"/>
  <c r="AG851" i="64" a="1"/>
  <c r="AG851" i="64" s="1"/>
  <c r="DE262" i="64" a="1"/>
  <c r="DE262" i="64" s="1"/>
  <c r="DE851" i="64" a="1"/>
  <c r="DE851"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3" i="861"/>
  <c r="V41" i="861"/>
  <c r="AH190" i="64"/>
  <c r="AH7" i="64"/>
  <c r="AG8" i="64" s="1"/>
  <c r="AA44" i="861"/>
  <c r="AA85" i="861" s="1"/>
  <c r="CW65"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0" i="861" s="1"/>
  <c r="AI2" i="64"/>
  <c r="AH1" i="64"/>
  <c r="AH3" i="64"/>
  <c r="DE194" i="64"/>
  <c r="DE212" i="64"/>
  <c r="DE1" i="64"/>
  <c r="DF7" i="64"/>
  <c r="DG2" i="64"/>
  <c r="DF8" i="64"/>
  <c r="DF208" i="64"/>
  <c r="DF190" i="64"/>
  <c r="DF3" i="64"/>
  <c r="DF209" i="64"/>
  <c r="DF191" i="64"/>
  <c r="DF192" i="64"/>
  <c r="DF210" i="64"/>
  <c r="DF211" i="64"/>
  <c r="DF193" i="64"/>
  <c r="DE1" i="864"/>
  <c r="DE24" i="864"/>
  <c r="AG43" i="863"/>
  <c r="AG42" i="863"/>
  <c r="AG21" i="863" s="1"/>
  <c r="AJ8" i="861"/>
  <c r="AJ4" i="861"/>
  <c r="AJ5" i="861" s="1"/>
  <c r="AK3" i="861"/>
  <c r="AJ1" i="861"/>
  <c r="AG24" i="864"/>
  <c r="AG92" i="861" s="1"/>
  <c r="DF22" i="864"/>
  <c r="DF21" i="864"/>
  <c r="DF20" i="864"/>
  <c r="DF8" i="864"/>
  <c r="DG2" i="864"/>
  <c r="DG23" i="864" s="1"/>
  <c r="DF3" i="864"/>
  <c r="DF4" i="864" s="1"/>
  <c r="DF7" i="864"/>
  <c r="DE2" i="861"/>
  <c r="DE1" i="861" s="1"/>
  <c r="AH22" i="864"/>
  <c r="AH21" i="864"/>
  <c r="AH20" i="864"/>
  <c r="AH3" i="864"/>
  <c r="AI2" i="864"/>
  <c r="AI23" i="864" s="1"/>
  <c r="AH1" i="864"/>
  <c r="AG57" i="863"/>
  <c r="AF30"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34" i="64"/>
  <c r="AA1546" i="64"/>
  <c r="AA1548" i="64" s="1"/>
  <c r="CT2007" i="64"/>
  <c r="Z1591" i="64"/>
  <c r="AA1589" i="64"/>
  <c r="AA1568" i="64"/>
  <c r="AA1570" i="64" s="1"/>
  <c r="Z1570" i="64"/>
  <c r="CX1568" i="64"/>
  <c r="CX1570" i="64" s="1"/>
  <c r="DA1589" i="64"/>
  <c r="DA1591" i="64" s="1"/>
  <c r="CW1546" i="64"/>
  <c r="CW1548" i="64" s="1"/>
  <c r="CV1548" i="64"/>
  <c r="CU1687" i="64"/>
  <c r="CS1524" i="64"/>
  <c r="CR1526" i="64"/>
  <c r="E482" i="64"/>
  <c r="E1407" i="64"/>
  <c r="E1454" i="64"/>
  <c r="E1459" i="64"/>
  <c r="E954" i="64"/>
  <c r="E978" i="64"/>
  <c r="E1000" i="64"/>
  <c r="E1072" i="64"/>
  <c r="E1764" i="64"/>
  <c r="E1730" i="64"/>
  <c r="E1108" i="64"/>
  <c r="E1143" i="64"/>
  <c r="E1664" i="64"/>
  <c r="E1696" i="64"/>
  <c r="E1258" i="64"/>
  <c r="E1302" i="64"/>
  <c r="E2261" i="64"/>
  <c r="E1531" i="64"/>
  <c r="E1357" i="64"/>
  <c r="E832" i="64"/>
  <c r="E807" i="64"/>
  <c r="AM46" i="1156" a="1"/>
  <c r="DJ46" i="1156" a="1"/>
  <c r="AG852" i="64" a="1"/>
  <c r="DE852" i="64" a="1"/>
  <c r="DE588" i="64" a="1"/>
  <c r="DD854" i="64" a="1"/>
  <c r="CU2034" i="64" a="1"/>
  <c r="CU2007" i="64" a="1"/>
  <c r="AG628" i="64" a="1"/>
  <c r="AF854" i="64" a="1"/>
  <c r="DE628" i="64" a="1"/>
  <c r="AG588" i="64" a="1"/>
  <c r="AI78" i="1156" l="1"/>
  <c r="AI79" i="1156" s="1"/>
  <c r="DG78" i="1156"/>
  <c r="DG79" i="1156" s="1"/>
  <c r="AJ76" i="1156"/>
  <c r="DH60" i="1156"/>
  <c r="DH75" i="1156"/>
  <c r="AK60" i="1156"/>
  <c r="AK75" i="1156"/>
  <c r="DH59" i="1156"/>
  <c r="DH74" i="1156"/>
  <c r="AK59" i="1156"/>
  <c r="AK74" i="1156"/>
  <c r="AJ61" i="1156"/>
  <c r="DH58" i="1156"/>
  <c r="DH73" i="1156"/>
  <c r="AK58" i="1156"/>
  <c r="AK73" i="1156"/>
  <c r="AK57" i="1156"/>
  <c r="AK72" i="1156"/>
  <c r="DH57" i="1156"/>
  <c r="DH72" i="1156"/>
  <c r="DH56" i="1156"/>
  <c r="DH61" i="1156" s="1"/>
  <c r="DH71" i="1156"/>
  <c r="DH76" i="1156" s="1"/>
  <c r="AK56" i="1156"/>
  <c r="AK71" i="1156"/>
  <c r="DJ46" i="1156"/>
  <c r="AM46" i="1156"/>
  <c r="DI42" i="1156"/>
  <c r="DI45" i="1156"/>
  <c r="DI43" i="1156"/>
  <c r="DI41" i="1156"/>
  <c r="DI44" i="1156"/>
  <c r="AL45" i="1156"/>
  <c r="AL43" i="1156"/>
  <c r="AL41" i="1156"/>
  <c r="AL44" i="1156"/>
  <c r="AL42" i="1156"/>
  <c r="DL15" i="1156"/>
  <c r="DL18" i="1156" s="1"/>
  <c r="DK18" i="1156"/>
  <c r="DK20" i="1156" s="1"/>
  <c r="AO15" i="1156"/>
  <c r="AN18" i="1156"/>
  <c r="AN20" i="1156" s="1"/>
  <c r="DK1" i="1156"/>
  <c r="DL8" i="1156"/>
  <c r="DL7" i="1156"/>
  <c r="DL3" i="1156"/>
  <c r="AO1" i="1156"/>
  <c r="AO7" i="1156"/>
  <c r="AO3" i="1156"/>
  <c r="AP2" i="1156"/>
  <c r="DK4" i="1156"/>
  <c r="AN4" i="1156"/>
  <c r="AN8" i="1156"/>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CZ21" i="861"/>
  <c r="DD854" i="64"/>
  <c r="DE852" i="64"/>
  <c r="AG852" i="64"/>
  <c r="AG628" i="64"/>
  <c r="AG630" i="64" s="1"/>
  <c r="AF854" i="64"/>
  <c r="DF262" i="64" a="1"/>
  <c r="DF262" i="64" s="1"/>
  <c r="DF851" i="64" a="1"/>
  <c r="DF851" i="64" s="1"/>
  <c r="AH262" i="64" a="1"/>
  <c r="AH262" i="64" s="1"/>
  <c r="AH851" i="64" a="1"/>
  <c r="AH851"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4" i="861"/>
  <c r="AB85" i="861" s="1"/>
  <c r="AH4" i="64"/>
  <c r="CX65"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0" i="861" s="1"/>
  <c r="DF57" i="863"/>
  <c r="DF4" i="863"/>
  <c r="DF66" i="863" a="1"/>
  <c r="DF66" i="863" s="1"/>
  <c r="DF70" i="863" a="1"/>
  <c r="DF70" i="863" s="1"/>
  <c r="AJ2" i="64"/>
  <c r="AI1" i="64"/>
  <c r="AI3" i="64"/>
  <c r="DF194" i="64"/>
  <c r="DF212" i="64"/>
  <c r="DF1" i="64"/>
  <c r="DG7" i="64"/>
  <c r="DG8" i="64"/>
  <c r="DG208" i="64"/>
  <c r="DG3" i="64"/>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2"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0" i="861"/>
  <c r="V7" i="860"/>
  <c r="V3" i="860"/>
  <c r="V4" i="860" s="1"/>
  <c r="W2" i="860"/>
  <c r="V1" i="860"/>
  <c r="DA3" i="860"/>
  <c r="DB2" i="860"/>
  <c r="DA9" i="860"/>
  <c r="DA8" i="860"/>
  <c r="CZ4" i="860"/>
  <c r="CZ1" i="860"/>
  <c r="CU2034" i="64"/>
  <c r="AB1546" i="64"/>
  <c r="AB1548" i="64" s="1"/>
  <c r="CU2007" i="64"/>
  <c r="AA1591" i="64"/>
  <c r="AB1589" i="64"/>
  <c r="CY1568" i="64"/>
  <c r="DB1589" i="64"/>
  <c r="DB1591" i="64" s="1"/>
  <c r="AB1568" i="64"/>
  <c r="CX1546" i="64"/>
  <c r="CX1548" i="64" s="1"/>
  <c r="CV1687" i="64"/>
  <c r="CT1524" i="64"/>
  <c r="CT1526" i="64" s="1"/>
  <c r="CS1526" i="64"/>
  <c r="E485" i="64"/>
  <c r="E484" i="64"/>
  <c r="E2260" i="64"/>
  <c r="E1142" i="64"/>
  <c r="E1071" i="64"/>
  <c r="E1663" i="64"/>
  <c r="E1301" i="64"/>
  <c r="E1257" i="64"/>
  <c r="E1107" i="64"/>
  <c r="E999" i="64"/>
  <c r="E1458" i="64"/>
  <c r="E1356" i="64"/>
  <c r="E977" i="64"/>
  <c r="E1763" i="64"/>
  <c r="E1530" i="64"/>
  <c r="E1695" i="64"/>
  <c r="E1729" i="64"/>
  <c r="E953" i="64"/>
  <c r="E1410" i="64"/>
  <c r="E1435" i="64"/>
  <c r="AN46" i="1156" a="1"/>
  <c r="DK46" i="1156" a="1"/>
  <c r="AH588" i="64" a="1"/>
  <c r="AH852" i="64" a="1"/>
  <c r="CV2007" i="64" a="1"/>
  <c r="AG854" i="64" a="1"/>
  <c r="DF628" i="64" a="1"/>
  <c r="CV2034" i="64" a="1"/>
  <c r="DE854" i="64" a="1"/>
  <c r="AH628" i="64" a="1"/>
  <c r="DF852" i="64" a="1"/>
  <c r="DF588" i="64" a="1"/>
  <c r="AF855" i="64" a="1"/>
  <c r="DD855" i="64" a="1"/>
  <c r="DH78" i="1156" l="1"/>
  <c r="DH79" i="1156" s="1"/>
  <c r="AJ78" i="1156"/>
  <c r="AJ79" i="1156" s="1"/>
  <c r="AK76" i="1156"/>
  <c r="AL60" i="1156"/>
  <c r="AL75" i="1156"/>
  <c r="DI60" i="1156"/>
  <c r="DI75" i="1156"/>
  <c r="AL59" i="1156"/>
  <c r="AL74" i="1156"/>
  <c r="DI59" i="1156"/>
  <c r="DI74" i="1156"/>
  <c r="DI58" i="1156"/>
  <c r="DI73" i="1156"/>
  <c r="AK61" i="1156"/>
  <c r="AL58" i="1156"/>
  <c r="AL73" i="1156"/>
  <c r="DI57" i="1156"/>
  <c r="DI72" i="1156"/>
  <c r="AL57" i="1156"/>
  <c r="AL72" i="1156"/>
  <c r="AL56" i="1156"/>
  <c r="AL71" i="1156"/>
  <c r="DI56" i="1156"/>
  <c r="DI61" i="1156" s="1"/>
  <c r="DI71" i="1156"/>
  <c r="DI76" i="1156" s="1"/>
  <c r="DK46" i="1156"/>
  <c r="AN46" i="1156"/>
  <c r="AM45" i="1156"/>
  <c r="AM43" i="1156"/>
  <c r="AM41" i="1156"/>
  <c r="AM44" i="1156"/>
  <c r="AM42" i="1156"/>
  <c r="DJ44" i="1156"/>
  <c r="DJ42" i="1156"/>
  <c r="DJ45" i="1156"/>
  <c r="DJ43" i="1156"/>
  <c r="DJ41" i="1156"/>
  <c r="DL20" i="1156"/>
  <c r="K18" i="1156"/>
  <c r="AP15" i="1156"/>
  <c r="AO18" i="1156"/>
  <c r="AO20" i="1156" s="1"/>
  <c r="DL1" i="1156"/>
  <c r="AP1" i="1156"/>
  <c r="AP7" i="1156"/>
  <c r="AO8" i="1156" s="1"/>
  <c r="AP3" i="1156"/>
  <c r="AQ2" i="1156"/>
  <c r="AO4" i="1156"/>
  <c r="DL4" i="1156"/>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DA21" i="861"/>
  <c r="AG854" i="64"/>
  <c r="DE854" i="64"/>
  <c r="AH852" i="64"/>
  <c r="DD855" i="64"/>
  <c r="AH628" i="64"/>
  <c r="AH630" i="64" s="1"/>
  <c r="DF852" i="64"/>
  <c r="AF855" i="64"/>
  <c r="AI262" i="64" a="1"/>
  <c r="AI262" i="64" s="1"/>
  <c r="AI851" i="64" a="1"/>
  <c r="AI851" i="64" s="1"/>
  <c r="DG262" i="64" a="1"/>
  <c r="DG262" i="64" s="1"/>
  <c r="DG851" i="64" a="1"/>
  <c r="DG851"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68" i="861"/>
  <c r="AJ190" i="64"/>
  <c r="AJ7" i="64"/>
  <c r="AI8" i="64" s="1"/>
  <c r="AH8" i="64"/>
  <c r="AC44" i="861"/>
  <c r="AC85" i="861" s="1"/>
  <c r="AI4" i="64"/>
  <c r="CY65" i="861"/>
  <c r="DH54" i="863" a="1"/>
  <c r="DH54" i="863" s="1"/>
  <c r="DG42" i="863"/>
  <c r="DG21" i="863" s="1"/>
  <c r="DG30"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190" i="64"/>
  <c r="DH7" i="64"/>
  <c r="DI2" i="64"/>
  <c r="DH191" i="64"/>
  <c r="DH209" i="64"/>
  <c r="DH210" i="64"/>
  <c r="DH192" i="64"/>
  <c r="DH211" i="64"/>
  <c r="DH193" i="64"/>
  <c r="DG194" i="64"/>
  <c r="AI24" i="864"/>
  <c r="AI92"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0"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46" i="64"/>
  <c r="AC1548" i="64" s="1"/>
  <c r="CV2034" i="64"/>
  <c r="CV2007" i="64"/>
  <c r="AC1589" i="64"/>
  <c r="AB1591" i="64"/>
  <c r="AC1568" i="64"/>
  <c r="DC1589" i="64"/>
  <c r="AB1570" i="64"/>
  <c r="CZ1568" i="64"/>
  <c r="CY1570" i="64"/>
  <c r="CY1546" i="64"/>
  <c r="CY1548" i="64" s="1"/>
  <c r="CW1687" i="64"/>
  <c r="CU1524" i="64"/>
  <c r="CU1526" i="64" s="1"/>
  <c r="E956" i="64"/>
  <c r="E955" i="64"/>
  <c r="E1665" i="64"/>
  <c r="E1666" i="64"/>
  <c r="E980" i="64"/>
  <c r="E979" i="64"/>
  <c r="E1698" i="64"/>
  <c r="E1697" i="64"/>
  <c r="E1358" i="64"/>
  <c r="E1359" i="64"/>
  <c r="E1259" i="64"/>
  <c r="E1260" i="64"/>
  <c r="E1074" i="64"/>
  <c r="E1073" i="64"/>
  <c r="E1765" i="64"/>
  <c r="E1766" i="64"/>
  <c r="E1434" i="64"/>
  <c r="E1110" i="64"/>
  <c r="E1109" i="64"/>
  <c r="E1732" i="64"/>
  <c r="E1731" i="64"/>
  <c r="E1533" i="64"/>
  <c r="E1532" i="64"/>
  <c r="E1461" i="64"/>
  <c r="E1460" i="64"/>
  <c r="E1145" i="64"/>
  <c r="E1144" i="64"/>
  <c r="E1001" i="64"/>
  <c r="E1303" i="64"/>
  <c r="E1304" i="64"/>
  <c r="E2262" i="64"/>
  <c r="E2263" i="64"/>
  <c r="E1413" i="64"/>
  <c r="E1412" i="64"/>
  <c r="E1430" i="64"/>
  <c r="E1353" i="64"/>
  <c r="E1321" i="64"/>
  <c r="E1527" i="64"/>
  <c r="E2257" i="64"/>
  <c r="E1298" i="64"/>
  <c r="E1254" i="64"/>
  <c r="E1692" i="64"/>
  <c r="E1660" i="64"/>
  <c r="E1628" i="64"/>
  <c r="E1210" i="64"/>
  <c r="E1174" i="64"/>
  <c r="E1139" i="64"/>
  <c r="E1104" i="64"/>
  <c r="E1726" i="64"/>
  <c r="E1760" i="64"/>
  <c r="DL46" i="1156" a="1"/>
  <c r="AO46" i="1156" a="1"/>
  <c r="DF854" i="64" a="1"/>
  <c r="AG855" i="64" a="1"/>
  <c r="AH854" i="64" a="1"/>
  <c r="DG628" i="64" a="1"/>
  <c r="AI628" i="64" a="1"/>
  <c r="AI852" i="64" a="1"/>
  <c r="DE855" i="64" a="1"/>
  <c r="DG852" i="64" a="1"/>
  <c r="AK78" i="1156" l="1"/>
  <c r="AK79" i="1156" s="1"/>
  <c r="DI78" i="1156"/>
  <c r="DI79" i="1156" s="1"/>
  <c r="AL76" i="1156"/>
  <c r="AL61" i="1156"/>
  <c r="DJ60" i="1156"/>
  <c r="DJ75" i="1156"/>
  <c r="AM60" i="1156"/>
  <c r="AM75" i="1156"/>
  <c r="DJ59" i="1156"/>
  <c r="DJ74" i="1156"/>
  <c r="AM59" i="1156"/>
  <c r="AM74" i="1156"/>
  <c r="AM58" i="1156"/>
  <c r="AM73" i="1156"/>
  <c r="DJ58" i="1156"/>
  <c r="DJ73" i="1156"/>
  <c r="AM57" i="1156"/>
  <c r="AM72" i="1156"/>
  <c r="DJ57" i="1156"/>
  <c r="DJ72" i="1156"/>
  <c r="AM56" i="1156"/>
  <c r="AM71" i="1156"/>
  <c r="DJ56" i="1156"/>
  <c r="DJ61" i="1156" s="1"/>
  <c r="DJ71" i="1156"/>
  <c r="DJ76" i="1156" s="1"/>
  <c r="AO46" i="1156"/>
  <c r="DL46" i="1156"/>
  <c r="DK41" i="1156"/>
  <c r="DK44" i="1156"/>
  <c r="DK42" i="1156"/>
  <c r="DK45" i="1156"/>
  <c r="DK43" i="1156"/>
  <c r="AN42" i="1156"/>
  <c r="AN45" i="1156"/>
  <c r="AN43" i="1156"/>
  <c r="AN41" i="1156"/>
  <c r="AN44" i="1156"/>
  <c r="K20" i="1156"/>
  <c r="AP18" i="1156"/>
  <c r="AQ15" i="1156"/>
  <c r="L15" i="1156"/>
  <c r="AQ1" i="1156"/>
  <c r="AQ7" i="1156"/>
  <c r="AQ3" i="1156"/>
  <c r="AR2" i="1156"/>
  <c r="AP4" i="1156"/>
  <c r="AP8" i="1156"/>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B21" i="861"/>
  <c r="DE855" i="64"/>
  <c r="AI852" i="64"/>
  <c r="AI628" i="64"/>
  <c r="AI630" i="64" s="1"/>
  <c r="DF854" i="64"/>
  <c r="DG852" i="64"/>
  <c r="AH854" i="64"/>
  <c r="AG855" i="64"/>
  <c r="DH262" i="64" a="1"/>
  <c r="DH262" i="64" s="1"/>
  <c r="DH851" i="64" a="1"/>
  <c r="DH851" i="64" s="1"/>
  <c r="AJ262" i="64" a="1"/>
  <c r="AJ262" i="64" s="1"/>
  <c r="AJ851" i="64" a="1"/>
  <c r="AJ851" i="64" s="1"/>
  <c r="DG628" i="64"/>
  <c r="DG630" i="64" s="1"/>
  <c r="AJ628" i="64" a="1"/>
  <c r="DG854" i="64" a="1"/>
  <c r="CW2007" i="64" a="1"/>
  <c r="AI588" i="64" a="1"/>
  <c r="AI854" i="64" a="1"/>
  <c r="AJ852" i="64" a="1"/>
  <c r="CW2034" i="64" a="1"/>
  <c r="AH855" i="64" a="1"/>
  <c r="DG588" i="64" a="1"/>
  <c r="DF855" i="64" a="1"/>
  <c r="DH852" i="64" a="1"/>
  <c r="AL78" i="1156" l="1"/>
  <c r="AL79" i="1156" s="1"/>
  <c r="DJ78" i="1156"/>
  <c r="DJ79" i="1156" s="1"/>
  <c r="AM76" i="1156"/>
  <c r="DK60" i="1156"/>
  <c r="DK75" i="1156"/>
  <c r="AN60" i="1156"/>
  <c r="AN75" i="1156"/>
  <c r="AM61" i="1156"/>
  <c r="AN59" i="1156"/>
  <c r="AN74" i="1156"/>
  <c r="DK59" i="1156"/>
  <c r="DK74" i="1156"/>
  <c r="DK58" i="1156"/>
  <c r="DK73" i="1156"/>
  <c r="AN58" i="1156"/>
  <c r="AN73" i="1156"/>
  <c r="DK57" i="1156"/>
  <c r="DK72" i="1156"/>
  <c r="AN57" i="1156"/>
  <c r="AN72" i="1156"/>
  <c r="AN56" i="1156"/>
  <c r="AN71" i="1156"/>
  <c r="DK56" i="1156"/>
  <c r="DK61" i="1156" s="1"/>
  <c r="DK71" i="1156"/>
  <c r="DK76" i="1156" s="1"/>
  <c r="DL41" i="1156"/>
  <c r="DL44" i="1156"/>
  <c r="DL42" i="1156"/>
  <c r="DL45" i="1156"/>
  <c r="DL43" i="1156"/>
  <c r="K46" i="1156"/>
  <c r="AO42" i="1156"/>
  <c r="AO45" i="1156"/>
  <c r="AO43" i="1156"/>
  <c r="AO41" i="1156"/>
  <c r="AO44" i="1156"/>
  <c r="L18" i="1156"/>
  <c r="AP20" i="1156"/>
  <c r="AR15" i="1156"/>
  <c r="AQ18" i="1156"/>
  <c r="AQ20" i="1156" s="1"/>
  <c r="AQ4" i="1156"/>
  <c r="AR1" i="1156"/>
  <c r="AR7" i="1156"/>
  <c r="AQ8" i="1156" s="1"/>
  <c r="AR3" i="1156"/>
  <c r="AS2" i="1156"/>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DC21" i="861"/>
  <c r="AJ628" i="64"/>
  <c r="DH852" i="64"/>
  <c r="AJ852" i="64"/>
  <c r="AI854" i="64"/>
  <c r="AH855" i="64"/>
  <c r="DG854" i="64"/>
  <c r="DF855"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4" i="861"/>
  <c r="AD85" i="861" s="1"/>
  <c r="AJ4" i="64"/>
  <c r="CZ65"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0" i="861" s="1"/>
  <c r="DH1" i="863"/>
  <c r="DI39" i="863"/>
  <c r="DI3" i="863"/>
  <c r="DH57" i="863"/>
  <c r="AK3" i="64"/>
  <c r="AL2" i="64"/>
  <c r="AK1" i="64"/>
  <c r="DH212" i="64"/>
  <c r="DH194" i="64"/>
  <c r="DH1" i="64"/>
  <c r="DI8" i="64"/>
  <c r="DI208" i="64"/>
  <c r="DI3" i="64"/>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2" i="861" s="1"/>
  <c r="DH1" i="864"/>
  <c r="DH2" i="861"/>
  <c r="DH1" i="861" s="1"/>
  <c r="AJ70" i="863" a="1"/>
  <c r="AJ70" i="863" s="1"/>
  <c r="AJ68" i="863" a="1"/>
  <c r="AJ68" i="863" s="1"/>
  <c r="AJ66" i="863" a="1"/>
  <c r="AJ66" i="863" s="1"/>
  <c r="AJ4" i="863"/>
  <c r="DH24" i="864"/>
  <c r="DI4" i="861"/>
  <c r="DI5" i="861" s="1"/>
  <c r="DJ3" i="861"/>
  <c r="DI9" i="861"/>
  <c r="DI8" i="861"/>
  <c r="AI30" i="861"/>
  <c r="AK22" i="864"/>
  <c r="AK21" i="864"/>
  <c r="AK20" i="864"/>
  <c r="AK3" i="864"/>
  <c r="AK4" i="864" s="1"/>
  <c r="AL2" i="864"/>
  <c r="AL23" i="864" s="1"/>
  <c r="AK1" i="864"/>
  <c r="X1" i="860"/>
  <c r="X7" i="860"/>
  <c r="X3" i="860"/>
  <c r="X4" i="860" s="1"/>
  <c r="Y2" i="860"/>
  <c r="DB1" i="860"/>
  <c r="DC9" i="860"/>
  <c r="DC8" i="860"/>
  <c r="DC3" i="860"/>
  <c r="DD2" i="860"/>
  <c r="DB4" i="860"/>
  <c r="AD1546" i="64"/>
  <c r="AD1548" i="64" s="1"/>
  <c r="CW2034" i="64"/>
  <c r="CW2007" i="64"/>
  <c r="AC1591" i="64"/>
  <c r="AD1589" i="64"/>
  <c r="DD1589" i="64"/>
  <c r="DC1591" i="64"/>
  <c r="DA1568" i="64"/>
  <c r="AD1568" i="64"/>
  <c r="AD1570" i="64" s="1"/>
  <c r="CZ1570" i="64"/>
  <c r="AC1570" i="64"/>
  <c r="CZ1546" i="64"/>
  <c r="CX1687" i="64"/>
  <c r="CV1524" i="64"/>
  <c r="CV1526" i="64" s="1"/>
  <c r="E1437" i="64"/>
  <c r="E1436" i="64"/>
  <c r="E1061" i="64"/>
  <c r="B1061" i="64" s="1"/>
  <c r="AP46" i="1156" a="1"/>
  <c r="AQ46" i="1156" a="1"/>
  <c r="AJ854" i="64" a="1"/>
  <c r="DH854" i="64" a="1"/>
  <c r="CX2034" i="64" a="1"/>
  <c r="DH588" i="64" a="1"/>
  <c r="CX2007" i="64" a="1"/>
  <c r="DH628" i="64" a="1"/>
  <c r="AI855" i="64" a="1"/>
  <c r="AJ588" i="64" a="1"/>
  <c r="DG855" i="64" a="1"/>
  <c r="AM78" i="1156" l="1"/>
  <c r="AM79" i="1156" s="1"/>
  <c r="DK78" i="1156"/>
  <c r="DK79" i="1156" s="1"/>
  <c r="AN76" i="1156"/>
  <c r="AO60" i="1156"/>
  <c r="AO75" i="1156"/>
  <c r="DL60" i="1156"/>
  <c r="DL75" i="1156"/>
  <c r="AO59" i="1156"/>
  <c r="AO74" i="1156"/>
  <c r="AN61" i="1156"/>
  <c r="DL59" i="1156"/>
  <c r="DL74" i="1156"/>
  <c r="DL58" i="1156"/>
  <c r="DL73" i="1156"/>
  <c r="AO58" i="1156"/>
  <c r="AO73" i="1156"/>
  <c r="AO57" i="1156"/>
  <c r="AO72" i="1156"/>
  <c r="DL57" i="1156"/>
  <c r="DL72" i="1156"/>
  <c r="AO56" i="1156"/>
  <c r="AO71" i="1156"/>
  <c r="DL56" i="1156"/>
  <c r="DL61" i="1156" s="1"/>
  <c r="DL71" i="1156"/>
  <c r="DL76" i="1156" s="1"/>
  <c r="K61" i="1156"/>
  <c r="K60" i="1156"/>
  <c r="K59" i="1156"/>
  <c r="K58" i="1156"/>
  <c r="K57" i="1156"/>
  <c r="K56" i="1156"/>
  <c r="AQ46" i="1156"/>
  <c r="AP46" i="1156"/>
  <c r="K43" i="1156"/>
  <c r="K45" i="1156"/>
  <c r="K42" i="1156"/>
  <c r="K44" i="1156"/>
  <c r="K41" i="1156"/>
  <c r="L20" i="1156"/>
  <c r="AS15" i="1156"/>
  <c r="AR18" i="1156"/>
  <c r="AR20" i="1156" s="1"/>
  <c r="AS1" i="1156"/>
  <c r="AS7" i="1156"/>
  <c r="AS3" i="1156"/>
  <c r="AT2" i="1156"/>
  <c r="AR4" i="1156"/>
  <c r="AR8" i="1156"/>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DD21" i="861"/>
  <c r="AJ630" i="64"/>
  <c r="DG855" i="64"/>
  <c r="AI855" i="64"/>
  <c r="AJ854" i="64"/>
  <c r="DH854" i="64"/>
  <c r="DI262" i="64" a="1"/>
  <c r="DI262" i="64" s="1"/>
  <c r="DI851" i="64" a="1"/>
  <c r="DI851" i="64" s="1"/>
  <c r="AK262" i="64" a="1"/>
  <c r="AK262" i="64" s="1"/>
  <c r="AK851" i="64" a="1"/>
  <c r="AK851"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1" i="861"/>
  <c r="W93" i="861"/>
  <c r="AL190" i="64"/>
  <c r="AL7" i="64"/>
  <c r="AK8" i="64" s="1"/>
  <c r="AE44" i="861"/>
  <c r="AE85" i="861" s="1"/>
  <c r="DA65" i="861"/>
  <c r="DJ3" i="863"/>
  <c r="DJ39" i="863"/>
  <c r="DJ8" i="863"/>
  <c r="DJ54" i="863" a="1"/>
  <c r="DJ54" i="863" s="1"/>
  <c r="DJ7" i="863"/>
  <c r="DJ56" i="863" a="1"/>
  <c r="DJ56" i="863" s="1"/>
  <c r="DJ38" i="863"/>
  <c r="DJ52" i="863" a="1"/>
  <c r="DJ52" i="863" s="1"/>
  <c r="DJ53" i="863" a="1"/>
  <c r="DJ53" i="863" s="1"/>
  <c r="DJ41" i="863"/>
  <c r="DI43" i="863"/>
  <c r="DI42" i="863"/>
  <c r="DI21" i="863" s="1"/>
  <c r="DI30" i="861" s="1"/>
  <c r="DI1" i="863"/>
  <c r="DI57" i="863"/>
  <c r="DK2" i="863"/>
  <c r="DI70" i="863" a="1"/>
  <c r="DI70" i="863" s="1"/>
  <c r="DI68" i="863" a="1"/>
  <c r="DI68" i="863" s="1"/>
  <c r="DI4" i="863"/>
  <c r="DI66" i="863" a="1"/>
  <c r="DI66" i="863" s="1"/>
  <c r="AL1" i="64"/>
  <c r="AL3" i="64"/>
  <c r="AM2" i="64"/>
  <c r="DI1" i="64"/>
  <c r="DI194" i="64"/>
  <c r="DJ8" i="64"/>
  <c r="DJ208" i="64"/>
  <c r="DJ3" i="64"/>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0" i="861"/>
  <c r="AL56" i="863" a="1"/>
  <c r="AL56" i="863" s="1"/>
  <c r="AL55" i="863" a="1"/>
  <c r="AL55" i="863" s="1"/>
  <c r="AL54" i="863" a="1"/>
  <c r="AL54" i="863" s="1"/>
  <c r="AL38" i="863"/>
  <c r="AL52" i="863" a="1"/>
  <c r="AL52" i="863" s="1"/>
  <c r="AL53" i="863" a="1"/>
  <c r="AL53" i="863" s="1"/>
  <c r="AL39" i="863"/>
  <c r="AL3" i="863"/>
  <c r="AL1" i="863"/>
  <c r="AL41" i="863"/>
  <c r="AM2" i="863"/>
  <c r="AM40" i="863" s="1"/>
  <c r="AK24" i="864"/>
  <c r="AK92"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46" i="64"/>
  <c r="AE1548" i="64" s="1"/>
  <c r="CX2034" i="64"/>
  <c r="CX2007" i="64"/>
  <c r="AE1589" i="64"/>
  <c r="AD1591" i="64"/>
  <c r="DB1568" i="64"/>
  <c r="DA1570" i="64"/>
  <c r="DE1589" i="64"/>
  <c r="AE1568" i="64"/>
  <c r="DD1591" i="64"/>
  <c r="DA1546" i="64"/>
  <c r="CZ1548" i="64"/>
  <c r="CY1687" i="64"/>
  <c r="CW1524" i="64"/>
  <c r="CW1526" i="64" s="1"/>
  <c r="E1068" i="64"/>
  <c r="E507" i="64"/>
  <c r="E967" i="64"/>
  <c r="B967" i="64" s="1"/>
  <c r="E991" i="64"/>
  <c r="B991" i="64" s="1"/>
  <c r="E996" i="64"/>
  <c r="E974" i="64"/>
  <c r="E943" i="64"/>
  <c r="B943" i="64" s="1"/>
  <c r="E950" i="64"/>
  <c r="E926" i="64"/>
  <c r="G944" i="64"/>
  <c r="E529" i="64"/>
  <c r="E1448" i="64"/>
  <c r="E1424" i="64"/>
  <c r="E824" i="64"/>
  <c r="K1282" i="64"/>
  <c r="AR46" i="1156" a="1"/>
  <c r="CY2034" i="64" a="1"/>
  <c r="AK852" i="64" a="1"/>
  <c r="DI628" i="64" a="1"/>
  <c r="AJ855" i="64" a="1"/>
  <c r="DH855" i="64" a="1"/>
  <c r="DI588" i="64" a="1"/>
  <c r="DI852" i="64" a="1"/>
  <c r="CY2007" i="64" a="1"/>
  <c r="AK628" i="64" a="1"/>
  <c r="AK588" i="64" a="1"/>
  <c r="DL78" i="1156" l="1"/>
  <c r="DL79" i="1156" s="1"/>
  <c r="AN78" i="1156"/>
  <c r="AN79" i="1156" s="1"/>
  <c r="K78" i="1156"/>
  <c r="K79" i="1156" s="1"/>
  <c r="AO76" i="1156"/>
  <c r="K76" i="1156"/>
  <c r="K75" i="1156"/>
  <c r="K74" i="1156"/>
  <c r="AO61" i="1156"/>
  <c r="K73" i="1156"/>
  <c r="K72" i="1156"/>
  <c r="K71" i="1156"/>
  <c r="AR46" i="1156"/>
  <c r="AP44" i="1156"/>
  <c r="AP74" i="1156" s="1"/>
  <c r="L74" i="1156" s="1"/>
  <c r="AP42" i="1156"/>
  <c r="AP72" i="1156" s="1"/>
  <c r="L72" i="1156" s="1"/>
  <c r="AP45" i="1156"/>
  <c r="AP75" i="1156" s="1"/>
  <c r="L75" i="1156" s="1"/>
  <c r="AP43" i="1156"/>
  <c r="AP73" i="1156" s="1"/>
  <c r="L73" i="1156" s="1"/>
  <c r="AP41" i="1156"/>
  <c r="AP71" i="1156" s="1"/>
  <c r="L46" i="1156"/>
  <c r="AQ45" i="1156"/>
  <c r="AQ43" i="1156"/>
  <c r="AQ41" i="1156"/>
  <c r="AQ44" i="1156"/>
  <c r="AQ42" i="1156"/>
  <c r="AT15" i="1156"/>
  <c r="AS18" i="1156"/>
  <c r="AS20" i="1156" s="1"/>
  <c r="AT7" i="1156"/>
  <c r="AT3" i="1156"/>
  <c r="AU2" i="1156"/>
  <c r="AT1" i="1156"/>
  <c r="AS4" i="1156"/>
  <c r="AS8" i="1156"/>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DE21" i="861"/>
  <c r="AK628" i="64"/>
  <c r="AK630" i="64" s="1"/>
  <c r="AK852" i="64"/>
  <c r="DI852" i="64"/>
  <c r="DH855" i="64"/>
  <c r="AJ855" i="64"/>
  <c r="AL262" i="64" a="1"/>
  <c r="AL262" i="64" s="1"/>
  <c r="AL851" i="64" a="1"/>
  <c r="AL851" i="64" s="1"/>
  <c r="DJ262" i="64" a="1"/>
  <c r="DJ262" i="64" s="1"/>
  <c r="DJ851" i="64" a="1"/>
  <c r="DJ851"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4" i="861"/>
  <c r="AF85" i="861" s="1"/>
  <c r="DB65" i="861"/>
  <c r="DJ1" i="863"/>
  <c r="DJ42" i="863"/>
  <c r="DJ21" i="863" s="1"/>
  <c r="DJ30"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N2" i="64"/>
  <c r="AM1" i="64"/>
  <c r="AF1546" i="64"/>
  <c r="AF1548" i="64" s="1"/>
  <c r="DJ194" i="64"/>
  <c r="DJ212" i="64"/>
  <c r="DK8" i="64"/>
  <c r="DK208" i="64"/>
  <c r="DK190" i="64"/>
  <c r="DK3" i="64"/>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0" i="861"/>
  <c r="AL24" i="864"/>
  <c r="AL92"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34" i="64"/>
  <c r="CY2007" i="64"/>
  <c r="AE1591" i="64"/>
  <c r="AF1589" i="64"/>
  <c r="DF1589" i="64"/>
  <c r="DF1591" i="64" s="1"/>
  <c r="AF1568" i="64"/>
  <c r="DC1568" i="64"/>
  <c r="DC1570" i="64" s="1"/>
  <c r="DE1591" i="64"/>
  <c r="AE1570" i="64"/>
  <c r="DB1570" i="64"/>
  <c r="DB1546" i="64"/>
  <c r="DA1548" i="64"/>
  <c r="CZ1687" i="64"/>
  <c r="CX1524" i="64"/>
  <c r="CX1526" i="64" s="1"/>
  <c r="G504" i="64"/>
  <c r="G502" i="64"/>
  <c r="E976" i="64"/>
  <c r="E975" i="64"/>
  <c r="E973"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52" i="64"/>
  <c r="E125" i="64"/>
  <c r="E124" i="64"/>
  <c r="B124" i="64" s="1"/>
  <c r="E112" i="64"/>
  <c r="E111" i="64"/>
  <c r="E109" i="64"/>
  <c r="E177" i="64"/>
  <c r="E831" i="64"/>
  <c r="E925" i="64"/>
  <c r="E806" i="64"/>
  <c r="E528" i="64"/>
  <c r="E530" i="64"/>
  <c r="E800" i="64"/>
  <c r="B800" i="64" s="1"/>
  <c r="E1316" i="64"/>
  <c r="G1316" i="64"/>
  <c r="AS46" i="1156" a="1"/>
  <c r="CZ2007" i="64" a="1"/>
  <c r="DI854" i="64" a="1"/>
  <c r="DJ588" i="64" a="1"/>
  <c r="AL852" i="64" a="1"/>
  <c r="AK854" i="64" a="1"/>
  <c r="AL588" i="64" a="1"/>
  <c r="AL628" i="64" a="1"/>
  <c r="DJ628" i="64" a="1"/>
  <c r="CZ2034" i="64" a="1"/>
  <c r="DJ852" i="64" a="1"/>
  <c r="AO78" i="1156" l="1"/>
  <c r="AO79" i="1156" s="1"/>
  <c r="L71" i="1156"/>
  <c r="AP76" i="1156"/>
  <c r="L76" i="1156" s="1"/>
  <c r="AQ60" i="1156"/>
  <c r="AQ75" i="1156"/>
  <c r="AQ59" i="1156"/>
  <c r="AQ74" i="1156"/>
  <c r="AQ58" i="1156"/>
  <c r="AQ73" i="1156"/>
  <c r="AQ57" i="1156"/>
  <c r="AQ72" i="1156"/>
  <c r="AQ56" i="1156"/>
  <c r="AQ71" i="1156"/>
  <c r="L45" i="1156"/>
  <c r="AP60" i="1156"/>
  <c r="L60" i="1156" s="1"/>
  <c r="L44" i="1156"/>
  <c r="AP59" i="1156"/>
  <c r="L59" i="1156" s="1"/>
  <c r="L43" i="1156"/>
  <c r="AP58" i="1156"/>
  <c r="L58" i="1156" s="1"/>
  <c r="L42" i="1156"/>
  <c r="AP57" i="1156"/>
  <c r="L57" i="1156" s="1"/>
  <c r="L41" i="1156"/>
  <c r="AP56" i="1156"/>
  <c r="AS46" i="1156"/>
  <c r="AR43" i="1156"/>
  <c r="AR42" i="1156"/>
  <c r="AR44" i="1156"/>
  <c r="AR41" i="1156"/>
  <c r="AR45" i="1156"/>
  <c r="AU15" i="1156"/>
  <c r="AT18" i="1156"/>
  <c r="AT20" i="1156" s="1"/>
  <c r="AU7" i="1156"/>
  <c r="AU3" i="1156"/>
  <c r="AV2" i="1156"/>
  <c r="AU1" i="1156"/>
  <c r="AT4" i="1156"/>
  <c r="AT8" i="1156"/>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F21" i="861"/>
  <c r="DJ852" i="64"/>
  <c r="AL852" i="64"/>
  <c r="AL628" i="64"/>
  <c r="AL630" i="64" s="1"/>
  <c r="DI854" i="64"/>
  <c r="AK854" i="64"/>
  <c r="DK262" i="64" a="1"/>
  <c r="DK262" i="64" s="1"/>
  <c r="DK851" i="64" a="1"/>
  <c r="DK851" i="64" s="1"/>
  <c r="AM262" i="64" a="1"/>
  <c r="AM262" i="64" s="1"/>
  <c r="AM851" i="64" a="1"/>
  <c r="AM851"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68" i="861"/>
  <c r="AN190" i="64"/>
  <c r="AN7" i="64"/>
  <c r="AM4" i="64"/>
  <c r="AG44" i="861"/>
  <c r="AG85" i="861" s="1"/>
  <c r="DC65"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0" i="861" s="1"/>
  <c r="DK4" i="863"/>
  <c r="DK43" i="863"/>
  <c r="AN3" i="64"/>
  <c r="AN1" i="64"/>
  <c r="AO2" i="64"/>
  <c r="AG1546" i="64"/>
  <c r="AG1548"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2" i="861" s="1"/>
  <c r="AN56" i="863" a="1"/>
  <c r="AN56" i="863" s="1"/>
  <c r="AN52" i="863" a="1"/>
  <c r="AN52" i="863" s="1"/>
  <c r="AN39" i="863"/>
  <c r="AN53" i="863" a="1"/>
  <c r="AN53" i="863" s="1"/>
  <c r="AN41" i="863"/>
  <c r="AN55" i="863" a="1"/>
  <c r="AN55" i="863" s="1"/>
  <c r="AN54" i="863" a="1"/>
  <c r="AN54" i="863" s="1"/>
  <c r="AN38" i="863"/>
  <c r="AN3" i="863"/>
  <c r="AN1" i="863"/>
  <c r="AO2" i="863"/>
  <c r="AO40" i="863" s="1"/>
  <c r="AL30" i="861"/>
  <c r="AA1" i="860"/>
  <c r="AA7" i="860"/>
  <c r="AA3" i="860"/>
  <c r="AA4" i="860" s="1"/>
  <c r="AB2" i="860"/>
  <c r="DE1" i="860"/>
  <c r="DF9" i="860"/>
  <c r="DF8" i="860"/>
  <c r="DF3" i="860"/>
  <c r="DG2" i="860"/>
  <c r="DE4" i="860"/>
  <c r="CZ2034" i="64"/>
  <c r="CZ2007" i="64"/>
  <c r="AF1591" i="64"/>
  <c r="AG1589" i="64"/>
  <c r="DD1568" i="64"/>
  <c r="DD1570" i="64" s="1"/>
  <c r="AG1568" i="64"/>
  <c r="AG1570" i="64" s="1"/>
  <c r="AF1570" i="64"/>
  <c r="DG1589" i="64"/>
  <c r="DC1546" i="64"/>
  <c r="DC1548" i="64" s="1"/>
  <c r="DB1548" i="64"/>
  <c r="DA1687" i="64"/>
  <c r="CY1524" i="64"/>
  <c r="CY1526" i="64" s="1"/>
  <c r="E1320" i="64"/>
  <c r="E1659" i="64"/>
  <c r="E1526" i="64"/>
  <c r="E1297" i="64"/>
  <c r="E1323" i="64"/>
  <c r="E1322" i="64"/>
  <c r="E1529" i="64"/>
  <c r="E1528" i="64"/>
  <c r="E1253" i="64"/>
  <c r="E2256" i="64"/>
  <c r="E2259" i="64"/>
  <c r="E2258" i="64"/>
  <c r="E1691" i="64"/>
  <c r="E1300" i="64"/>
  <c r="E1299" i="64"/>
  <c r="E1256" i="64"/>
  <c r="E1255" i="64"/>
  <c r="E1694" i="64"/>
  <c r="E1693" i="64"/>
  <c r="E1759" i="64"/>
  <c r="E1662" i="64"/>
  <c r="E1661" i="64"/>
  <c r="E1630" i="64"/>
  <c r="E1629" i="64"/>
  <c r="E1627" i="64"/>
  <c r="E1138" i="64"/>
  <c r="E1212" i="64"/>
  <c r="E1211" i="64"/>
  <c r="E1209" i="64"/>
  <c r="E1176" i="64"/>
  <c r="E1175" i="64"/>
  <c r="E1173" i="64"/>
  <c r="E1141" i="64"/>
  <c r="E1140" i="64"/>
  <c r="E1106" i="64"/>
  <c r="E1105" i="64"/>
  <c r="E1103" i="64"/>
  <c r="E1728" i="64"/>
  <c r="E1727" i="64"/>
  <c r="E1725" i="64"/>
  <c r="E1067" i="64"/>
  <c r="E1762" i="64"/>
  <c r="E1761" i="64"/>
  <c r="CI524" i="64"/>
  <c r="CA524" i="64"/>
  <c r="BS524" i="64"/>
  <c r="BK524" i="64"/>
  <c r="BC524" i="64"/>
  <c r="AU524" i="64"/>
  <c r="AM524" i="64"/>
  <c r="AE524" i="64"/>
  <c r="W524" i="64"/>
  <c r="E1070" i="64"/>
  <c r="E1069" i="64"/>
  <c r="E509" i="64"/>
  <c r="E508" i="64"/>
  <c r="E506" i="64"/>
  <c r="CJ524" i="64"/>
  <c r="CB524" i="64"/>
  <c r="BT524" i="64"/>
  <c r="BL524" i="64"/>
  <c r="BD524" i="64"/>
  <c r="AV524" i="64"/>
  <c r="AN524" i="64"/>
  <c r="AF524" i="64"/>
  <c r="X524" i="64"/>
  <c r="E998" i="64"/>
  <c r="E997" i="64"/>
  <c r="E995" i="64"/>
  <c r="E1457" i="64"/>
  <c r="E1456" i="64"/>
  <c r="E1455" i="64"/>
  <c r="E322" i="64"/>
  <c r="E1406" i="64"/>
  <c r="E952" i="64"/>
  <c r="E951" i="64"/>
  <c r="E949"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31" i="64"/>
  <c r="E1409" i="64"/>
  <c r="E1408" i="64"/>
  <c r="E1433" i="64"/>
  <c r="E1432" i="64"/>
  <c r="E1319" i="64"/>
  <c r="G1317"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9" i="64"/>
  <c r="B919" i="64" s="1"/>
  <c r="AT46" i="1156" a="1"/>
  <c r="AM588" i="64" a="1"/>
  <c r="DI855" i="64" a="1"/>
  <c r="AM852" i="64" a="1"/>
  <c r="DK852" i="64" a="1"/>
  <c r="DJ854" i="64" a="1"/>
  <c r="AL854" i="64" a="1"/>
  <c r="AM628" i="64" a="1"/>
  <c r="DA2007" i="64" a="1"/>
  <c r="AK855" i="64" a="1"/>
  <c r="DK628" i="64" a="1"/>
  <c r="DA2034" i="64" a="1"/>
  <c r="DK588" i="64" a="1"/>
  <c r="AQ76" i="1156" l="1"/>
  <c r="AR60" i="1156"/>
  <c r="AR75" i="1156"/>
  <c r="AR59" i="1156"/>
  <c r="AR74" i="1156"/>
  <c r="AQ61" i="1156"/>
  <c r="AR58" i="1156"/>
  <c r="AR73" i="1156"/>
  <c r="AR57" i="1156"/>
  <c r="AR72" i="1156"/>
  <c r="AR56" i="1156"/>
  <c r="AR71" i="1156"/>
  <c r="L56" i="1156"/>
  <c r="AP61" i="1156"/>
  <c r="AT46" i="1156"/>
  <c r="AS43" i="1156"/>
  <c r="AS41" i="1156"/>
  <c r="AS44" i="1156"/>
  <c r="AS42" i="1156"/>
  <c r="AS45" i="1156"/>
  <c r="AV15" i="1156"/>
  <c r="AU18" i="1156"/>
  <c r="AU20" i="1156" s="1"/>
  <c r="AV3" i="1156"/>
  <c r="AW2" i="1156"/>
  <c r="AV1" i="1156"/>
  <c r="AV7" i="1156"/>
  <c r="AU4" i="1156"/>
  <c r="AU8" i="1156"/>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DG21" i="861"/>
  <c r="AM852" i="64"/>
  <c r="DJ854" i="64"/>
  <c r="AM628" i="64"/>
  <c r="AM630" i="64" s="1"/>
  <c r="DK852" i="64"/>
  <c r="AK855" i="64"/>
  <c r="DI855" i="64"/>
  <c r="AL854" i="64"/>
  <c r="DL262" i="64" a="1"/>
  <c r="DL262" i="64" s="1"/>
  <c r="DL851" i="64" a="1"/>
  <c r="DL851" i="64" s="1"/>
  <c r="AN262" i="64" a="1"/>
  <c r="AN262" i="64" s="1"/>
  <c r="AN851" i="64" a="1"/>
  <c r="AN851"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4" i="861"/>
  <c r="AH85" i="861" s="1"/>
  <c r="AH1546" i="64"/>
  <c r="AH1548" i="64" s="1"/>
  <c r="DD65" i="861"/>
  <c r="DL42" i="863"/>
  <c r="DL21" i="863" s="1"/>
  <c r="DL30" i="861" s="1"/>
  <c r="DL43" i="863"/>
  <c r="DL68" i="863" a="1"/>
  <c r="DL68" i="863" s="1"/>
  <c r="DL57" i="863"/>
  <c r="DL70" i="863" a="1"/>
  <c r="DL70" i="863" s="1"/>
  <c r="DL1" i="863"/>
  <c r="DL4" i="863"/>
  <c r="AO1" i="64"/>
  <c r="AP2" i="64"/>
  <c r="AO3" i="64"/>
  <c r="DL4" i="64"/>
  <c r="DL212" i="64"/>
  <c r="DL1" i="64"/>
  <c r="DL194" i="64"/>
  <c r="DL1" i="864"/>
  <c r="DL2" i="861"/>
  <c r="DL1" i="861" s="1"/>
  <c r="AN57" i="863"/>
  <c r="AN42" i="863"/>
  <c r="AN21" i="863" s="1"/>
  <c r="AN43" i="863"/>
  <c r="DL5" i="861"/>
  <c r="AN24" i="864"/>
  <c r="AN92" i="861" s="1"/>
  <c r="AM30"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34" i="64"/>
  <c r="DA2007" i="64"/>
  <c r="AG1591" i="64"/>
  <c r="AH1589" i="64"/>
  <c r="DH1589" i="64"/>
  <c r="DH1591" i="64" s="1"/>
  <c r="AH1568" i="64"/>
  <c r="DG1591" i="64"/>
  <c r="DE1568" i="64"/>
  <c r="DE1570" i="64" s="1"/>
  <c r="DD1546" i="64"/>
  <c r="DB1687" i="64"/>
  <c r="CZ1524" i="64"/>
  <c r="G426" i="64"/>
  <c r="G451" i="64"/>
  <c r="G967" i="64"/>
  <c r="G526" i="64"/>
  <c r="E1354" i="64"/>
  <c r="AU46" i="1156" a="1"/>
  <c r="DJ855" i="64" a="1"/>
  <c r="DB2034" i="64" a="1"/>
  <c r="DL628" i="64" a="1"/>
  <c r="DK854" i="64" a="1"/>
  <c r="DB2007" i="64" a="1"/>
  <c r="AM854" i="64" a="1"/>
  <c r="DL588" i="64" a="1"/>
  <c r="AN628" i="64" a="1"/>
  <c r="AL855" i="64" a="1"/>
  <c r="DL852" i="64" a="1"/>
  <c r="AN852" i="64" a="1"/>
  <c r="AN588" i="64" a="1"/>
  <c r="AQ78" i="1156" l="1"/>
  <c r="AQ79" i="1156" s="1"/>
  <c r="L61" i="1156"/>
  <c r="AP78" i="1156"/>
  <c r="AR76" i="1156"/>
  <c r="AS60" i="1156"/>
  <c r="AS75" i="1156"/>
  <c r="AS59" i="1156"/>
  <c r="AS74" i="1156"/>
  <c r="AS58" i="1156"/>
  <c r="AS73" i="1156"/>
  <c r="AR61" i="1156"/>
  <c r="AS57" i="1156"/>
  <c r="AS72" i="1156"/>
  <c r="AS56" i="1156"/>
  <c r="AS71" i="1156"/>
  <c r="AU46" i="1156"/>
  <c r="AT45" i="1156"/>
  <c r="AT43" i="1156"/>
  <c r="AT41" i="1156"/>
  <c r="AT44" i="1156"/>
  <c r="AT42" i="1156"/>
  <c r="AW15" i="1156"/>
  <c r="AV18" i="1156"/>
  <c r="AV20" i="1156" s="1"/>
  <c r="AV8" i="1156"/>
  <c r="AW3" i="1156"/>
  <c r="AX2" i="1156"/>
  <c r="AW1" i="1156"/>
  <c r="AW7" i="1156"/>
  <c r="AV4" i="1156"/>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DH21" i="861"/>
  <c r="AM854" i="64"/>
  <c r="AN852" i="64"/>
  <c r="AL855" i="64"/>
  <c r="AN628" i="64"/>
  <c r="AN630" i="64" s="1"/>
  <c r="DK854" i="64"/>
  <c r="DJ855" i="64"/>
  <c r="DL852" i="64"/>
  <c r="AO262" i="64" a="1"/>
  <c r="AO262" i="64" s="1"/>
  <c r="AO851" i="64" a="1"/>
  <c r="AO851"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1" i="861"/>
  <c r="X93" i="861"/>
  <c r="AP190" i="64"/>
  <c r="AP7" i="64"/>
  <c r="AO8" i="64" s="1"/>
  <c r="AI44" i="861"/>
  <c r="AI85" i="861" s="1"/>
  <c r="AI1546" i="64"/>
  <c r="AI1548" i="64" s="1"/>
  <c r="DE65" i="861"/>
  <c r="AQ2" i="64"/>
  <c r="AP1" i="64"/>
  <c r="AP3" i="64"/>
  <c r="AO24" i="864"/>
  <c r="AO92"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0" i="861"/>
  <c r="AR8" i="861"/>
  <c r="AS3" i="861"/>
  <c r="AR4" i="861"/>
  <c r="AR1" i="861"/>
  <c r="AO57" i="863"/>
  <c r="AD2" i="860"/>
  <c r="AC7" i="860"/>
  <c r="AC1" i="860"/>
  <c r="AC3" i="860"/>
  <c r="AC4" i="860" s="1"/>
  <c r="DG1" i="860"/>
  <c r="DG4" i="860"/>
  <c r="DH9" i="860"/>
  <c r="DH8" i="860"/>
  <c r="DH3" i="860"/>
  <c r="DI2" i="860"/>
  <c r="DB2034" i="64"/>
  <c r="DB2007" i="64"/>
  <c r="AH1591" i="64"/>
  <c r="AI1589" i="64"/>
  <c r="AI1568" i="64"/>
  <c r="AI1570" i="64" s="1"/>
  <c r="AH1570" i="64"/>
  <c r="DI1589" i="64"/>
  <c r="DF1568" i="64"/>
  <c r="DF1570" i="64" s="1"/>
  <c r="DE1546" i="64"/>
  <c r="DE1548" i="64" s="1"/>
  <c r="DD1548" i="64"/>
  <c r="DC1687" i="64"/>
  <c r="DA1524" i="64"/>
  <c r="CZ1526" i="64"/>
  <c r="L93" i="64"/>
  <c r="M93" i="64"/>
  <c r="N93" i="64"/>
  <c r="O93" i="64"/>
  <c r="P93" i="64"/>
  <c r="K93" i="64"/>
  <c r="E1318" i="64"/>
  <c r="E1317" i="64"/>
  <c r="B1317" i="64" s="1"/>
  <c r="E1315" i="64"/>
  <c r="AV46" i="1156" a="1"/>
  <c r="DC2007" i="64" a="1"/>
  <c r="DL854" i="64" a="1"/>
  <c r="AN854" i="64" a="1"/>
  <c r="AM855" i="64" a="1"/>
  <c r="AO628" i="64" a="1"/>
  <c r="AO588" i="64" a="1"/>
  <c r="AO852" i="64" a="1"/>
  <c r="DC2034" i="64" a="1"/>
  <c r="DK855" i="64" a="1"/>
  <c r="L78" i="1156" l="1"/>
  <c r="L79" i="1156" s="1"/>
  <c r="AP79" i="1156"/>
  <c r="AR78" i="1156"/>
  <c r="AR79" i="1156" s="1"/>
  <c r="AS76" i="1156"/>
  <c r="AT60" i="1156"/>
  <c r="AT75" i="1156"/>
  <c r="AT59" i="1156"/>
  <c r="AT74" i="1156"/>
  <c r="AT58" i="1156"/>
  <c r="AT73" i="1156"/>
  <c r="AS61" i="1156"/>
  <c r="AT57" i="1156"/>
  <c r="AT72" i="1156"/>
  <c r="AT56" i="1156"/>
  <c r="AT71" i="1156"/>
  <c r="AV46" i="1156"/>
  <c r="AU45" i="1156"/>
  <c r="AU43" i="1156"/>
  <c r="AU41" i="1156"/>
  <c r="AU44" i="1156"/>
  <c r="AU42" i="1156"/>
  <c r="AX15" i="1156"/>
  <c r="AW18" i="1156"/>
  <c r="AW20" i="1156" s="1"/>
  <c r="AX3" i="1156"/>
  <c r="AY2" i="1156"/>
  <c r="AX1" i="1156"/>
  <c r="AX7" i="1156"/>
  <c r="AW8" i="1156" s="1"/>
  <c r="AW4" i="1156"/>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DI21" i="861"/>
  <c r="AN854" i="64"/>
  <c r="AM855" i="64"/>
  <c r="DL854" i="64"/>
  <c r="DK855" i="64"/>
  <c r="AO852" i="64"/>
  <c r="AO628" i="64"/>
  <c r="AO630" i="64" s="1"/>
  <c r="AP262" i="64" a="1"/>
  <c r="AP262" i="64" s="1"/>
  <c r="AP851" i="64" a="1"/>
  <c r="AP851"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4" i="861"/>
  <c r="AJ85" i="861" s="1"/>
  <c r="AP4" i="64"/>
  <c r="AJ1546" i="64"/>
  <c r="AJ1548" i="64" s="1"/>
  <c r="DF65" i="861"/>
  <c r="AQ3" i="64"/>
  <c r="AR2" i="64"/>
  <c r="AQ1" i="64"/>
  <c r="AP68" i="863" a="1"/>
  <c r="AP68" i="863" s="1"/>
  <c r="AP66" i="863" a="1"/>
  <c r="AP66" i="863" s="1"/>
  <c r="AP70" i="863" a="1"/>
  <c r="AP70" i="863" s="1"/>
  <c r="AP4" i="863"/>
  <c r="AP42" i="863"/>
  <c r="AP21" i="863" s="1"/>
  <c r="AP43" i="863"/>
  <c r="AP24" i="864"/>
  <c r="AP92" i="861" s="1"/>
  <c r="AO30"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34" i="64"/>
  <c r="DC2007" i="64"/>
  <c r="AJ1589" i="64"/>
  <c r="AI1591" i="64"/>
  <c r="DJ1589" i="64"/>
  <c r="DJ1591" i="64" s="1"/>
  <c r="DI1591" i="64"/>
  <c r="AJ1568" i="64"/>
  <c r="AJ1570" i="64" s="1"/>
  <c r="DG1568" i="64"/>
  <c r="DG1570" i="64" s="1"/>
  <c r="DF1546" i="64"/>
  <c r="DF1548" i="64" s="1"/>
  <c r="DD1687" i="64"/>
  <c r="DB1524" i="64"/>
  <c r="DA1526" i="64"/>
  <c r="G802" i="64"/>
  <c r="G800" i="64" s="1"/>
  <c r="G919" i="64"/>
  <c r="E318" i="64"/>
  <c r="E320" i="64"/>
  <c r="E319" i="64"/>
  <c r="B319" i="64" s="1"/>
  <c r="E317" i="64"/>
  <c r="E88" i="64"/>
  <c r="B88" i="64" s="1"/>
  <c r="E89" i="64"/>
  <c r="B89" i="64" s="1"/>
  <c r="E90" i="64"/>
  <c r="B90" i="64" s="1"/>
  <c r="E91" i="64"/>
  <c r="B91" i="64" s="1"/>
  <c r="E92" i="64"/>
  <c r="B92" i="64" s="1"/>
  <c r="E93" i="64"/>
  <c r="B93" i="64" s="1"/>
  <c r="E87" i="64"/>
  <c r="AW46" i="1156" a="1"/>
  <c r="AO854" i="64" a="1"/>
  <c r="DL855" i="64" a="1"/>
  <c r="DD2034" i="64" a="1"/>
  <c r="AP628" i="64" a="1"/>
  <c r="DD2007" i="64" a="1"/>
  <c r="AN855" i="64" a="1"/>
  <c r="AP588" i="64" a="1"/>
  <c r="AP852" i="64" a="1"/>
  <c r="AS78" i="1156" l="1"/>
  <c r="AS79" i="1156" s="1"/>
  <c r="AT76" i="1156"/>
  <c r="AU60" i="1156"/>
  <c r="AU75" i="1156"/>
  <c r="AU59" i="1156"/>
  <c r="AU74" i="1156"/>
  <c r="AT61" i="1156"/>
  <c r="AU58" i="1156"/>
  <c r="AU73" i="1156"/>
  <c r="AU57" i="1156"/>
  <c r="AU72" i="1156"/>
  <c r="AU56" i="1156"/>
  <c r="AU71" i="1156"/>
  <c r="AW46" i="1156"/>
  <c r="AV42" i="1156"/>
  <c r="AV45" i="1156"/>
  <c r="AV43" i="1156"/>
  <c r="AV41" i="1156"/>
  <c r="AV44" i="1156"/>
  <c r="AY15" i="1156"/>
  <c r="AX18" i="1156"/>
  <c r="AX20" i="1156" s="1"/>
  <c r="AY1" i="1156"/>
  <c r="AY7" i="1156"/>
  <c r="AY3" i="1156"/>
  <c r="AZ2" i="1156"/>
  <c r="AX4" i="1156"/>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DJ21" i="861"/>
  <c r="AO854" i="64"/>
  <c r="AP628" i="64"/>
  <c r="AP630" i="64" s="1"/>
  <c r="AP852" i="64"/>
  <c r="DL855" i="64"/>
  <c r="AN855" i="64"/>
  <c r="AQ262" i="64" a="1"/>
  <c r="AQ262" i="64" s="1"/>
  <c r="AQ851" i="64" a="1"/>
  <c r="AQ851" i="64" s="1"/>
  <c r="AQ629" i="64" a="1"/>
  <c r="AQ629" i="64" s="1"/>
  <c r="AQ230" i="64" a="1"/>
  <c r="AQ230" i="64" s="1"/>
  <c r="AQ243" i="64" a="1"/>
  <c r="AQ243" i="64" s="1"/>
  <c r="AO592" i="64"/>
  <c r="AQ595" i="64" a="1"/>
  <c r="AQ595" i="64" s="1"/>
  <c r="AP588" i="64"/>
  <c r="AP596" i="64" s="1"/>
  <c r="AQ591" i="64" a="1"/>
  <c r="AQ591" i="64" s="1"/>
  <c r="AQ587" i="64" a="1"/>
  <c r="AQ587" i="64" s="1"/>
  <c r="X68" i="861"/>
  <c r="AQ4" i="864"/>
  <c r="AR190" i="64"/>
  <c r="AR7" i="64"/>
  <c r="AQ8" i="64" s="1"/>
  <c r="AK44" i="861"/>
  <c r="AK85" i="861" s="1"/>
  <c r="AQ4" i="64"/>
  <c r="AK1546" i="64"/>
  <c r="AK1548" i="64" s="1"/>
  <c r="DG65"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0" i="861"/>
  <c r="AQ43" i="863"/>
  <c r="AQ42" i="863"/>
  <c r="AQ21" i="863" s="1"/>
  <c r="AR22" i="864"/>
  <c r="AR21" i="864"/>
  <c r="AR3" i="864"/>
  <c r="AS2" i="864"/>
  <c r="AS23" i="864" s="1"/>
  <c r="AR20" i="864"/>
  <c r="AR1" i="864"/>
  <c r="AQ57" i="863"/>
  <c r="AQ24" i="864"/>
  <c r="AQ92" i="861" s="1"/>
  <c r="AS5" i="861"/>
  <c r="AE1" i="860"/>
  <c r="AE7" i="860"/>
  <c r="AF2" i="860"/>
  <c r="AE3" i="860"/>
  <c r="AE4" i="860" s="1"/>
  <c r="DI1" i="860"/>
  <c r="DI4" i="860"/>
  <c r="DJ3" i="860"/>
  <c r="DK2" i="860"/>
  <c r="DJ9" i="860"/>
  <c r="DJ8" i="860"/>
  <c r="DD2034" i="64"/>
  <c r="DD2007" i="64"/>
  <c r="AK1589" i="64"/>
  <c r="AJ1591" i="64"/>
  <c r="DH1568" i="64"/>
  <c r="DK1589" i="64"/>
  <c r="AK1568" i="64"/>
  <c r="AK1570" i="64" s="1"/>
  <c r="DG1546" i="64"/>
  <c r="DG1548" i="64" s="1"/>
  <c r="DE1687" i="64"/>
  <c r="DC1524" i="64"/>
  <c r="DC1526" i="64" s="1"/>
  <c r="DB1526" i="64"/>
  <c r="G824" i="64"/>
  <c r="AX46" i="1156" a="1"/>
  <c r="AQ588" i="64" a="1"/>
  <c r="DE2007" i="64" a="1"/>
  <c r="AO855" i="64" a="1"/>
  <c r="DE2034" i="64" a="1"/>
  <c r="AP854" i="64" a="1"/>
  <c r="AQ628" i="64" a="1"/>
  <c r="AQ852" i="64" a="1"/>
  <c r="AU76" i="1156" l="1"/>
  <c r="AT78" i="1156"/>
  <c r="AT79" i="1156" s="1"/>
  <c r="AV60" i="1156"/>
  <c r="AV75" i="1156"/>
  <c r="AV59" i="1156"/>
  <c r="AV74" i="1156"/>
  <c r="AU61" i="1156"/>
  <c r="AV58" i="1156"/>
  <c r="AV73" i="1156"/>
  <c r="AV57" i="1156"/>
  <c r="AV72" i="1156"/>
  <c r="AV56" i="1156"/>
  <c r="AV71" i="1156"/>
  <c r="AX46" i="1156"/>
  <c r="AW42" i="1156"/>
  <c r="AW45" i="1156"/>
  <c r="AW43" i="1156"/>
  <c r="AW41" i="1156"/>
  <c r="AW44" i="1156"/>
  <c r="AZ15" i="1156"/>
  <c r="AY18" i="1156"/>
  <c r="AY20" i="1156" s="1"/>
  <c r="AZ1" i="1156"/>
  <c r="AZ7" i="1156"/>
  <c r="AZ3" i="1156"/>
  <c r="BA2" i="1156"/>
  <c r="AY4" i="1156"/>
  <c r="AY8" i="1156"/>
  <c r="AX8" i="1156"/>
  <c r="DL21" i="86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DK21" i="861"/>
  <c r="AQ852" i="64"/>
  <c r="AQ628" i="64"/>
  <c r="AQ630" i="64" s="1"/>
  <c r="AP854" i="64"/>
  <c r="AO855" i="64"/>
  <c r="AR262" i="64" a="1"/>
  <c r="AR262" i="64" s="1"/>
  <c r="AR851" i="64" a="1"/>
  <c r="AR851"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46" i="64"/>
  <c r="AL1548" i="64" s="1"/>
  <c r="AL44" i="861"/>
  <c r="AL85" i="861" s="1"/>
  <c r="DH65" i="861"/>
  <c r="AT2" i="64"/>
  <c r="AS1" i="64"/>
  <c r="AS3" i="64"/>
  <c r="AT5" i="861"/>
  <c r="AS22" i="864"/>
  <c r="AS21" i="864"/>
  <c r="AS20" i="864"/>
  <c r="AT2" i="864"/>
  <c r="AT23" i="864" s="1"/>
  <c r="AS3" i="864"/>
  <c r="AS1" i="864"/>
  <c r="AQ30"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2" i="861" s="1"/>
  <c r="AR57" i="863"/>
  <c r="AF3" i="860"/>
  <c r="AF4" i="860" s="1"/>
  <c r="AG2" i="860"/>
  <c r="AF1" i="860"/>
  <c r="AF7" i="860"/>
  <c r="DJ4" i="860"/>
  <c r="DJ1" i="860"/>
  <c r="DK9" i="860"/>
  <c r="DK8" i="860"/>
  <c r="DK3" i="860"/>
  <c r="DE2034" i="64"/>
  <c r="DE2007" i="64"/>
  <c r="DK1591" i="64"/>
  <c r="DL1589" i="64"/>
  <c r="DL1591" i="64" s="1"/>
  <c r="AK1591" i="64"/>
  <c r="AL1589" i="64"/>
  <c r="DI1568" i="64"/>
  <c r="DH1570" i="64"/>
  <c r="AL1568" i="64"/>
  <c r="AL1570" i="64" s="1"/>
  <c r="DH1546" i="64"/>
  <c r="DH1548" i="64" s="1"/>
  <c r="DF1687" i="64"/>
  <c r="DD1524" i="64"/>
  <c r="DD1526" i="64" s="1"/>
  <c r="G401" i="64"/>
  <c r="G393" i="64"/>
  <c r="AY46" i="1156" a="1"/>
  <c r="AR628" i="64" a="1"/>
  <c r="AR852" i="64" a="1"/>
  <c r="AQ854" i="64" a="1"/>
  <c r="DF2034" i="64" a="1"/>
  <c r="DF2007" i="64" a="1"/>
  <c r="AP855" i="64" a="1"/>
  <c r="AR588" i="64" a="1"/>
  <c r="AU78" i="1156" l="1"/>
  <c r="AU79" i="1156" s="1"/>
  <c r="AV76" i="1156"/>
  <c r="AV61" i="1156"/>
  <c r="AW60" i="1156"/>
  <c r="AW75" i="1156"/>
  <c r="AW59" i="1156"/>
  <c r="AW74" i="1156"/>
  <c r="AW58" i="1156"/>
  <c r="AW73" i="1156"/>
  <c r="AW57" i="1156"/>
  <c r="AW72" i="1156"/>
  <c r="AW56" i="1156"/>
  <c r="AW71" i="1156"/>
  <c r="AY46" i="1156"/>
  <c r="AX42" i="1156"/>
  <c r="AX45" i="1156"/>
  <c r="AX43" i="1156"/>
  <c r="AX41" i="1156"/>
  <c r="AX44" i="1156"/>
  <c r="BA15" i="1156"/>
  <c r="AZ18" i="1156"/>
  <c r="AZ20" i="1156" s="1"/>
  <c r="BA1" i="1156"/>
  <c r="BA7" i="1156"/>
  <c r="BA3" i="1156"/>
  <c r="BB2" i="1156"/>
  <c r="AZ4" i="1156"/>
  <c r="AZ8" i="1156"/>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4" i="64"/>
  <c r="AR852" i="64"/>
  <c r="AR628" i="64"/>
  <c r="AR630" i="64" s="1"/>
  <c r="AP855" i="64"/>
  <c r="AS262" i="64" a="1"/>
  <c r="AS262" i="64" s="1"/>
  <c r="AS851" i="64" a="1"/>
  <c r="AS851" i="64" s="1"/>
  <c r="AS629" i="64" a="1"/>
  <c r="AS629" i="64" s="1"/>
  <c r="AS230" i="64" a="1"/>
  <c r="AS230" i="64" s="1"/>
  <c r="AS243" i="64" a="1"/>
  <c r="AS243" i="64" s="1"/>
  <c r="AQ592" i="64"/>
  <c r="AS595" i="64" a="1"/>
  <c r="AS595" i="64" s="1"/>
  <c r="AR588" i="64"/>
  <c r="AR596" i="64" s="1"/>
  <c r="AS591" i="64" a="1"/>
  <c r="AS591" i="64" s="1"/>
  <c r="AS587" i="64" a="1"/>
  <c r="AS587" i="64" s="1"/>
  <c r="Y41" i="861"/>
  <c r="Y93" i="861"/>
  <c r="AT190" i="64"/>
  <c r="AT7" i="64"/>
  <c r="AS8" i="64" s="1"/>
  <c r="AM44" i="861"/>
  <c r="AM85" i="861" s="1"/>
  <c r="AS4" i="64"/>
  <c r="AM1546" i="64"/>
  <c r="AM1548" i="64" s="1"/>
  <c r="DI65"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2" i="861" s="1"/>
  <c r="AW3" i="861"/>
  <c r="AV4" i="861"/>
  <c r="AV1" i="861"/>
  <c r="AV8" i="861"/>
  <c r="AS70" i="863" a="1"/>
  <c r="AS70" i="863" s="1"/>
  <c r="AS68" i="863" a="1"/>
  <c r="AS68" i="863" s="1"/>
  <c r="AS66" i="863" a="1"/>
  <c r="AS66" i="863" s="1"/>
  <c r="AS4" i="863"/>
  <c r="AR30" i="861"/>
  <c r="AU5" i="861"/>
  <c r="K2" i="860"/>
  <c r="K1" i="860"/>
  <c r="AG1" i="860"/>
  <c r="AG7" i="860"/>
  <c r="AG3" i="860"/>
  <c r="AG4" i="860" s="1"/>
  <c r="AH2" i="860"/>
  <c r="DK4" i="860"/>
  <c r="DK1" i="860"/>
  <c r="DF2034" i="64"/>
  <c r="DF2007" i="64"/>
  <c r="AL1591" i="64"/>
  <c r="AM1589" i="64"/>
  <c r="AM1568" i="64"/>
  <c r="DJ1568" i="64"/>
  <c r="DI1570" i="64"/>
  <c r="DI1546" i="64"/>
  <c r="DG1687" i="64"/>
  <c r="DE1524" i="64"/>
  <c r="DE1526" i="64" s="1"/>
  <c r="G1424" i="64"/>
  <c r="E1523" i="64"/>
  <c r="E1524" i="64"/>
  <c r="E1522" i="64"/>
  <c r="B1522" i="64" s="1"/>
  <c r="E1521" i="64"/>
  <c r="M3" i="206" a="1"/>
  <c r="G2252" i="64"/>
  <c r="E2255" i="64"/>
  <c r="E2254" i="64"/>
  <c r="E2252" i="64"/>
  <c r="B2252" i="64" s="1"/>
  <c r="E2251" i="64"/>
  <c r="E2250" i="64"/>
  <c r="E1282" i="64"/>
  <c r="E1295" i="64"/>
  <c r="E1294" i="64"/>
  <c r="E1293" i="64"/>
  <c r="E1292" i="64"/>
  <c r="E1291" i="64"/>
  <c r="E1290" i="64"/>
  <c r="CL1292" i="64"/>
  <c r="CK1292" i="64"/>
  <c r="CJ1292" i="64"/>
  <c r="CI1292" i="64"/>
  <c r="CH1292" i="64"/>
  <c r="CG1292" i="64"/>
  <c r="CF1292" i="64"/>
  <c r="CE1292" i="64"/>
  <c r="CD1292" i="64"/>
  <c r="CC1292" i="64"/>
  <c r="CB1292" i="64"/>
  <c r="CA1292" i="64"/>
  <c r="BZ1292" i="64"/>
  <c r="BY1292" i="64"/>
  <c r="BX1292" i="64"/>
  <c r="BW1292" i="64"/>
  <c r="BV1292" i="64"/>
  <c r="BU1292" i="64"/>
  <c r="BT1292" i="64"/>
  <c r="BS1292" i="64"/>
  <c r="BR1292" i="64"/>
  <c r="BQ1292" i="64"/>
  <c r="BP1292" i="64"/>
  <c r="BO1292" i="64"/>
  <c r="BN1292" i="64"/>
  <c r="BM1292" i="64"/>
  <c r="BL1292" i="64"/>
  <c r="BK1292" i="64"/>
  <c r="BJ1292" i="64"/>
  <c r="BI1292" i="64"/>
  <c r="BH1292" i="64"/>
  <c r="BG1292" i="64"/>
  <c r="BF1292" i="64"/>
  <c r="BE1292" i="64"/>
  <c r="BD1292" i="64"/>
  <c r="BC1292" i="64"/>
  <c r="BB1292" i="64"/>
  <c r="BA1292" i="64"/>
  <c r="AZ1292" i="64"/>
  <c r="AY1292" i="64"/>
  <c r="AX1292" i="64"/>
  <c r="AW1292" i="64"/>
  <c r="AV1292" i="64"/>
  <c r="AU1292" i="64"/>
  <c r="AT1292" i="64"/>
  <c r="AS1292" i="64"/>
  <c r="AR1292" i="64"/>
  <c r="AQ1292" i="64"/>
  <c r="AP1292" i="64"/>
  <c r="AO1292" i="64"/>
  <c r="AN1292" i="64"/>
  <c r="AM1292" i="64"/>
  <c r="AL1292" i="64"/>
  <c r="AK1292" i="64"/>
  <c r="AJ1292" i="64"/>
  <c r="AI1292" i="64"/>
  <c r="AH1292" i="64"/>
  <c r="AG1292" i="64"/>
  <c r="AF1292" i="64"/>
  <c r="AE1292" i="64"/>
  <c r="AD1292" i="64"/>
  <c r="AC1292" i="64"/>
  <c r="AB1292" i="64"/>
  <c r="AA1292" i="64"/>
  <c r="Z1292" i="64"/>
  <c r="Y1292" i="64"/>
  <c r="X1292" i="64"/>
  <c r="W1292" i="64"/>
  <c r="V1292" i="64"/>
  <c r="U1292" i="64"/>
  <c r="T1292" i="64"/>
  <c r="S1292" i="64"/>
  <c r="E1289" i="64"/>
  <c r="E1288" i="64"/>
  <c r="E1287" i="64"/>
  <c r="E1286" i="64"/>
  <c r="E1285" i="64"/>
  <c r="E1284" i="64"/>
  <c r="G1289" i="64"/>
  <c r="E1283" i="64"/>
  <c r="E1281" i="64"/>
  <c r="B1281" i="64" s="1"/>
  <c r="E1280" i="64"/>
  <c r="S1282" i="64"/>
  <c r="S1296" i="64" s="1"/>
  <c r="E1279" i="64"/>
  <c r="E1278" i="64"/>
  <c r="E1277" i="64"/>
  <c r="E1276" i="64"/>
  <c r="E1275" i="64"/>
  <c r="E1274" i="64"/>
  <c r="B1274" i="64" s="1"/>
  <c r="E1273" i="64"/>
  <c r="B1273" i="64" s="1"/>
  <c r="E1272" i="64"/>
  <c r="B1272" i="64" s="1"/>
  <c r="T1248" i="64"/>
  <c r="U1248" i="64"/>
  <c r="V1248" i="64"/>
  <c r="W1248" i="64"/>
  <c r="X1248" i="64"/>
  <c r="Y1248" i="64"/>
  <c r="Z1248" i="64"/>
  <c r="AA1248" i="64"/>
  <c r="AB1248" i="64"/>
  <c r="AC1248" i="64"/>
  <c r="AD1248" i="64"/>
  <c r="AE1248" i="64"/>
  <c r="AF1248" i="64"/>
  <c r="AG1248" i="64"/>
  <c r="AH1248" i="64"/>
  <c r="AI1248" i="64"/>
  <c r="AJ1248" i="64"/>
  <c r="AK1248" i="64"/>
  <c r="AL1248" i="64"/>
  <c r="AM1248" i="64"/>
  <c r="AN1248" i="64"/>
  <c r="AO1248" i="64"/>
  <c r="AP1248" i="64"/>
  <c r="AQ1248" i="64"/>
  <c r="AR1248" i="64"/>
  <c r="AS1248" i="64"/>
  <c r="AT1248" i="64"/>
  <c r="AU1248" i="64"/>
  <c r="AV1248" i="64"/>
  <c r="AW1248" i="64"/>
  <c r="AX1248" i="64"/>
  <c r="AY1248" i="64"/>
  <c r="AZ1248" i="64"/>
  <c r="BA1248" i="64"/>
  <c r="BB1248" i="64"/>
  <c r="BC1248" i="64"/>
  <c r="BD1248" i="64"/>
  <c r="BE1248" i="64"/>
  <c r="BF1248" i="64"/>
  <c r="BG1248" i="64"/>
  <c r="BH1248" i="64"/>
  <c r="BI1248" i="64"/>
  <c r="BJ1248" i="64"/>
  <c r="BK1248" i="64"/>
  <c r="BL1248" i="64"/>
  <c r="BM1248" i="64"/>
  <c r="BN1248" i="64"/>
  <c r="BO1248" i="64"/>
  <c r="BP1248" i="64"/>
  <c r="BQ1248" i="64"/>
  <c r="BR1248" i="64"/>
  <c r="BS1248" i="64"/>
  <c r="BT1248" i="64"/>
  <c r="BU1248" i="64"/>
  <c r="BV1248" i="64"/>
  <c r="BW1248" i="64"/>
  <c r="BX1248" i="64"/>
  <c r="BY1248" i="64"/>
  <c r="BZ1248" i="64"/>
  <c r="CA1248" i="64"/>
  <c r="CB1248" i="64"/>
  <c r="CC1248" i="64"/>
  <c r="CD1248" i="64"/>
  <c r="CE1248" i="64"/>
  <c r="CF1248" i="64"/>
  <c r="CG1248" i="64"/>
  <c r="CH1248" i="64"/>
  <c r="CI1248" i="64"/>
  <c r="CJ1248" i="64"/>
  <c r="CK1248" i="64"/>
  <c r="CL1248" i="64"/>
  <c r="S1248" i="64"/>
  <c r="E1228" i="64"/>
  <c r="B1228" i="64" s="1"/>
  <c r="E1229" i="64"/>
  <c r="B1229" i="64" s="1"/>
  <c r="E1230" i="64"/>
  <c r="B1230" i="64" s="1"/>
  <c r="E1231" i="64"/>
  <c r="E1232" i="64"/>
  <c r="E1233" i="64"/>
  <c r="E1234" i="64"/>
  <c r="E1235" i="64"/>
  <c r="E1236" i="64"/>
  <c r="E1237" i="64"/>
  <c r="B1237" i="64" s="1"/>
  <c r="E1238" i="64"/>
  <c r="E1239" i="64"/>
  <c r="E1240" i="64"/>
  <c r="E1241" i="64"/>
  <c r="E1242" i="64"/>
  <c r="E1243" i="64"/>
  <c r="E1244" i="64"/>
  <c r="E1245" i="64"/>
  <c r="E1246" i="64"/>
  <c r="E1247" i="64"/>
  <c r="E1248" i="64"/>
  <c r="E1249" i="64"/>
  <c r="E1250" i="64"/>
  <c r="E1251" i="64"/>
  <c r="E1252" i="64"/>
  <c r="S1237" i="64"/>
  <c r="E1226" i="64"/>
  <c r="AZ46" i="1156" a="1"/>
  <c r="AR854" i="64" a="1"/>
  <c r="DG2007" i="64" a="1"/>
  <c r="AQ855" i="64" a="1"/>
  <c r="AS628" i="64" a="1"/>
  <c r="DG2034" i="64" a="1"/>
  <c r="AS852" i="64" a="1"/>
  <c r="AS588" i="64" a="1"/>
  <c r="AW76" i="1156" l="1"/>
  <c r="AV78" i="1156"/>
  <c r="AV79" i="1156" s="1"/>
  <c r="AX60" i="1156"/>
  <c r="AX75" i="1156"/>
  <c r="AX59" i="1156"/>
  <c r="AX74" i="1156"/>
  <c r="AW61" i="1156"/>
  <c r="AX58" i="1156"/>
  <c r="AX73" i="1156"/>
  <c r="AX57" i="1156"/>
  <c r="AX72" i="1156"/>
  <c r="AX56" i="1156"/>
  <c r="AX71" i="1156"/>
  <c r="AZ46" i="1156"/>
  <c r="AY42" i="1156"/>
  <c r="AY45" i="1156"/>
  <c r="AY43" i="1156"/>
  <c r="AY41" i="1156"/>
  <c r="AY44" i="1156"/>
  <c r="BB15" i="1156"/>
  <c r="BA18" i="1156"/>
  <c r="BA20" i="1156" s="1"/>
  <c r="BB1" i="1156"/>
  <c r="BB7" i="1156"/>
  <c r="BB3" i="1156"/>
  <c r="BC2" i="1156"/>
  <c r="BA4" i="1156"/>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52" i="64"/>
  <c r="AS628" i="64"/>
  <c r="AS630" i="64" s="1"/>
  <c r="AR854" i="64"/>
  <c r="AQ855" i="64"/>
  <c r="AT262" i="64" a="1"/>
  <c r="AT262" i="64" s="1"/>
  <c r="AT851" i="64" a="1"/>
  <c r="AT851"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4" i="861"/>
  <c r="AN85" i="861" s="1"/>
  <c r="AT4" i="64"/>
  <c r="AN1546" i="64"/>
  <c r="AN1548" i="64" s="1"/>
  <c r="DJ65"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0" i="861"/>
  <c r="AT68" i="863" a="1"/>
  <c r="AT68" i="863" s="1"/>
  <c r="AT70" i="863" a="1"/>
  <c r="AT70" i="863" s="1"/>
  <c r="AT66" i="863" a="1"/>
  <c r="AT66" i="863" s="1"/>
  <c r="AT4" i="863"/>
  <c r="AU22" i="864"/>
  <c r="AU21" i="864"/>
  <c r="AU20" i="864"/>
  <c r="AV2" i="864"/>
  <c r="AV23" i="864" s="1"/>
  <c r="AU3" i="864"/>
  <c r="AU1" i="864"/>
  <c r="AV5" i="861"/>
  <c r="AT24" i="864"/>
  <c r="AT92" i="861" s="1"/>
  <c r="AH1" i="860"/>
  <c r="AH7" i="860"/>
  <c r="AH3" i="860"/>
  <c r="AH4" i="860" s="1"/>
  <c r="AI2" i="860"/>
  <c r="L2" i="860"/>
  <c r="L1" i="860"/>
  <c r="DG2034" i="64"/>
  <c r="DG2007" i="64"/>
  <c r="AM1591" i="64"/>
  <c r="AN1589" i="64"/>
  <c r="DK1568" i="64"/>
  <c r="DJ1570" i="64"/>
  <c r="AN1568" i="64"/>
  <c r="AN1570" i="64" s="1"/>
  <c r="AM1570" i="64"/>
  <c r="DJ1546" i="64"/>
  <c r="DI1548" i="64"/>
  <c r="DH1687" i="64"/>
  <c r="DF1524" i="64"/>
  <c r="DF1526" i="64" s="1"/>
  <c r="R1286" i="64"/>
  <c r="M3" i="206"/>
  <c r="R1524" i="64"/>
  <c r="G1290" i="64"/>
  <c r="G1245" i="64"/>
  <c r="G1291" i="64"/>
  <c r="R1242" i="64"/>
  <c r="G1246" i="64"/>
  <c r="G1247" i="64"/>
  <c r="BA46" i="1156" a="1"/>
  <c r="DH2034" i="64" a="1"/>
  <c r="AT628" i="64" a="1"/>
  <c r="AS854" i="64" a="1"/>
  <c r="DH2007" i="64" a="1"/>
  <c r="AT852" i="64" a="1"/>
  <c r="AR855" i="64" a="1"/>
  <c r="AT588" i="64" a="1"/>
  <c r="AX76" i="1156" l="1"/>
  <c r="AW78" i="1156"/>
  <c r="AW79" i="1156" s="1"/>
  <c r="AY60" i="1156"/>
  <c r="AY75" i="1156"/>
  <c r="AY59" i="1156"/>
  <c r="AY74" i="1156"/>
  <c r="AX61" i="1156"/>
  <c r="AY58" i="1156"/>
  <c r="AY73" i="1156"/>
  <c r="AY57" i="1156"/>
  <c r="AY72" i="1156"/>
  <c r="AY56" i="1156"/>
  <c r="AY71" i="1156"/>
  <c r="BA46" i="1156"/>
  <c r="AZ43" i="1156"/>
  <c r="AZ41" i="1156"/>
  <c r="AZ44" i="1156"/>
  <c r="AZ42" i="1156"/>
  <c r="AZ45" i="1156"/>
  <c r="BB18" i="1156"/>
  <c r="BB20" i="1156" s="1"/>
  <c r="BC15" i="1156"/>
  <c r="M15" i="1156"/>
  <c r="BC1" i="1156"/>
  <c r="BC7" i="1156"/>
  <c r="BC3" i="1156"/>
  <c r="BD2" i="1156"/>
  <c r="BB4" i="1156"/>
  <c r="BB8" i="1156"/>
  <c r="BA8" i="1156"/>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52" i="64"/>
  <c r="AT628" i="64"/>
  <c r="AT630" i="64" s="1"/>
  <c r="AR855" i="64"/>
  <c r="AS854" i="64"/>
  <c r="AU262" i="64" a="1"/>
  <c r="AU262" i="64" s="1"/>
  <c r="AU851" i="64" a="1"/>
  <c r="AU851" i="64" s="1"/>
  <c r="AU243" i="64" a="1"/>
  <c r="AU243" i="64" s="1"/>
  <c r="AU629" i="64" a="1"/>
  <c r="AU629" i="64" s="1"/>
  <c r="AU595" i="64" a="1"/>
  <c r="AU595" i="64" s="1"/>
  <c r="AU230" i="64" a="1"/>
  <c r="AU230" i="64" s="1"/>
  <c r="AS592" i="64"/>
  <c r="AT588" i="64"/>
  <c r="AT596" i="64" s="1"/>
  <c r="AU591" i="64" a="1"/>
  <c r="AU591" i="64" s="1"/>
  <c r="AU4" i="64"/>
  <c r="AU587" i="64" a="1"/>
  <c r="AU587" i="64" s="1"/>
  <c r="Y68" i="861"/>
  <c r="AV190" i="64"/>
  <c r="AV7" i="64"/>
  <c r="AU8" i="64" s="1"/>
  <c r="AO44" i="861"/>
  <c r="AO85" i="861" s="1"/>
  <c r="AO1546" i="64"/>
  <c r="AO1548" i="64" s="1"/>
  <c r="DK65"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0" i="861"/>
  <c r="AU24" i="864"/>
  <c r="AU92" i="861" s="1"/>
  <c r="AI7" i="860"/>
  <c r="AI3" i="860"/>
  <c r="AI4" i="860" s="1"/>
  <c r="AJ2" i="860"/>
  <c r="AI1" i="860"/>
  <c r="M2" i="860"/>
  <c r="M1" i="860"/>
  <c r="DH2034" i="64"/>
  <c r="DH2007" i="64"/>
  <c r="DK1570" i="64"/>
  <c r="DL1568" i="64"/>
  <c r="DL1570" i="64" s="1"/>
  <c r="AN1591" i="64"/>
  <c r="AO1589" i="64"/>
  <c r="AO1568" i="64"/>
  <c r="AO1570" i="64" s="1"/>
  <c r="DK1546" i="64"/>
  <c r="DJ1548" i="64"/>
  <c r="DI1687" i="64"/>
  <c r="DG1524" i="64"/>
  <c r="DG1526" i="64" s="1"/>
  <c r="S1524" i="64"/>
  <c r="BB46" i="1156" a="1"/>
  <c r="AU628" i="64" a="1"/>
  <c r="DI2034" i="64" a="1"/>
  <c r="DI2007" i="64" a="1"/>
  <c r="AT854" i="64" a="1"/>
  <c r="AU588" i="64" a="1"/>
  <c r="AS855" i="64" a="1"/>
  <c r="AU852" i="64" a="1"/>
  <c r="AY61" i="1156" l="1"/>
  <c r="AY76" i="1156"/>
  <c r="AX78" i="1156"/>
  <c r="AX79" i="1156" s="1"/>
  <c r="AZ60" i="1156"/>
  <c r="AZ75" i="1156"/>
  <c r="AZ59" i="1156"/>
  <c r="AZ74" i="1156"/>
  <c r="AZ58" i="1156"/>
  <c r="AZ73" i="1156"/>
  <c r="AZ57" i="1156"/>
  <c r="AZ72" i="1156"/>
  <c r="AZ56" i="1156"/>
  <c r="AZ71" i="1156"/>
  <c r="BB46" i="1156"/>
  <c r="BA43" i="1156"/>
  <c r="BA41" i="1156"/>
  <c r="BA44" i="1156"/>
  <c r="BA42" i="1156"/>
  <c r="BA45" i="1156"/>
  <c r="BD15" i="1156"/>
  <c r="BC18" i="1156"/>
  <c r="BC20" i="1156" s="1"/>
  <c r="BD1" i="1156"/>
  <c r="BD7" i="1156"/>
  <c r="BD3" i="1156"/>
  <c r="BE2" i="1156"/>
  <c r="BC4" i="1156"/>
  <c r="BC8" i="1156"/>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52" i="64"/>
  <c r="AU628" i="64"/>
  <c r="AU630" i="64" s="1"/>
  <c r="AS855" i="64"/>
  <c r="AT854" i="64"/>
  <c r="AV262" i="64" a="1"/>
  <c r="AV262" i="64" s="1"/>
  <c r="AV851" i="64" a="1"/>
  <c r="AV851"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46" i="64"/>
  <c r="AP1548" i="64" s="1"/>
  <c r="AP44" i="861"/>
  <c r="AP85" i="861" s="1"/>
  <c r="DL65" i="861"/>
  <c r="AW1" i="64"/>
  <c r="AX2" i="64"/>
  <c r="AW3" i="64"/>
  <c r="AV24" i="864"/>
  <c r="AV92"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0" i="861"/>
  <c r="AW20" i="864"/>
  <c r="AW21" i="864"/>
  <c r="AW22" i="864"/>
  <c r="AW3" i="864"/>
  <c r="AW4" i="864" s="1"/>
  <c r="AW1" i="864"/>
  <c r="AX2" i="864"/>
  <c r="AX23" i="864" s="1"/>
  <c r="AV57" i="863"/>
  <c r="AY1" i="861"/>
  <c r="AY8" i="861"/>
  <c r="AZ3" i="861"/>
  <c r="AY4" i="861"/>
  <c r="N2" i="860"/>
  <c r="N1" i="860"/>
  <c r="AJ3" i="860"/>
  <c r="AJ4" i="860" s="1"/>
  <c r="AK2" i="860"/>
  <c r="AJ1" i="860"/>
  <c r="AJ7" i="860"/>
  <c r="DI2034" i="64"/>
  <c r="DI2007" i="64"/>
  <c r="DL1546" i="64"/>
  <c r="DL1548" i="64" s="1"/>
  <c r="AP1589" i="64"/>
  <c r="AO1591" i="64"/>
  <c r="AP1568" i="64"/>
  <c r="AP1570" i="64" s="1"/>
  <c r="DK1548" i="64"/>
  <c r="DJ1687" i="64"/>
  <c r="DH1524" i="64"/>
  <c r="T1524" i="64"/>
  <c r="T1526" i="64" s="1"/>
  <c r="S1526" i="64"/>
  <c r="BC46" i="1156" a="1"/>
  <c r="DJ2034" i="64" a="1"/>
  <c r="AV628" i="64" a="1"/>
  <c r="AT855" i="64" a="1"/>
  <c r="AU854" i="64" a="1"/>
  <c r="DJ2007" i="64" a="1"/>
  <c r="AV588" i="64" a="1"/>
  <c r="AV852" i="64" a="1"/>
  <c r="AY78" i="1156" l="1"/>
  <c r="AY79" i="1156" s="1"/>
  <c r="AZ76" i="1156"/>
  <c r="AZ61" i="1156"/>
  <c r="BA60" i="1156"/>
  <c r="BA75" i="1156"/>
  <c r="BA59" i="1156"/>
  <c r="BA74" i="1156"/>
  <c r="BA58" i="1156"/>
  <c r="BA73" i="1156"/>
  <c r="BA57" i="1156"/>
  <c r="BA72" i="1156"/>
  <c r="BA56" i="1156"/>
  <c r="BA71" i="1156"/>
  <c r="BC46" i="1156"/>
  <c r="BB45" i="1156"/>
  <c r="BB43" i="1156"/>
  <c r="BB41" i="1156"/>
  <c r="BB44" i="1156"/>
  <c r="BB42" i="1156"/>
  <c r="BE15" i="1156"/>
  <c r="BD18" i="1156"/>
  <c r="BD20" i="1156" s="1"/>
  <c r="BE1" i="1156"/>
  <c r="BE7" i="1156"/>
  <c r="BE3" i="1156"/>
  <c r="BF2" i="1156"/>
  <c r="BD4" i="1156"/>
  <c r="BD8" i="1156"/>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52" i="64"/>
  <c r="AV628" i="64"/>
  <c r="AV630" i="64" s="1"/>
  <c r="AT855" i="64"/>
  <c r="AU854" i="64"/>
  <c r="AW262" i="64" a="1"/>
  <c r="AW262" i="64" s="1"/>
  <c r="AW851" i="64" a="1"/>
  <c r="AW851" i="64" s="1"/>
  <c r="AW243" i="64" a="1"/>
  <c r="AW243" i="64" s="1"/>
  <c r="AW629" i="64" a="1"/>
  <c r="AW629" i="64" s="1"/>
  <c r="AW595" i="64" a="1"/>
  <c r="AW595" i="64" s="1"/>
  <c r="AW230" i="64" a="1"/>
  <c r="AW230" i="64" s="1"/>
  <c r="AU592" i="64"/>
  <c r="AV588" i="64"/>
  <c r="AV596" i="64" s="1"/>
  <c r="AW591" i="64" a="1"/>
  <c r="AW591" i="64" s="1"/>
  <c r="AW587" i="64" a="1"/>
  <c r="AW587" i="64" s="1"/>
  <c r="Z41" i="861"/>
  <c r="Z93" i="861"/>
  <c r="AX190" i="64"/>
  <c r="AX7" i="64"/>
  <c r="AW8" i="64" s="1"/>
  <c r="AW4" i="64"/>
  <c r="AQ44" i="861"/>
  <c r="AQ85" i="861" s="1"/>
  <c r="AQ1546" i="64"/>
  <c r="AQ1548" i="64" s="1"/>
  <c r="AX1" i="64"/>
  <c r="AY2" i="64"/>
  <c r="AX3" i="64"/>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2" i="861" s="1"/>
  <c r="AV30"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34" i="64"/>
  <c r="DJ2007" i="64"/>
  <c r="DL1687" i="64"/>
  <c r="AP1591" i="64"/>
  <c r="AQ1589" i="64"/>
  <c r="AQ1568" i="64"/>
  <c r="AQ1570" i="64" s="1"/>
  <c r="DK1687" i="64"/>
  <c r="DI1524" i="64"/>
  <c r="DH1526" i="64"/>
  <c r="U1524" i="64"/>
  <c r="U1526" i="64" s="1"/>
  <c r="E120" i="64"/>
  <c r="E1681" i="64"/>
  <c r="B1681" i="64" s="1"/>
  <c r="E1689" i="64"/>
  <c r="E1688" i="64"/>
  <c r="E1687" i="64"/>
  <c r="G1686" i="64"/>
  <c r="E1686" i="64"/>
  <c r="G1685" i="64"/>
  <c r="E1685" i="64"/>
  <c r="B1685" i="64" s="1"/>
  <c r="S1686" i="64"/>
  <c r="E1684" i="64"/>
  <c r="E1683" i="64"/>
  <c r="E1682" i="64"/>
  <c r="B1682" i="64" s="1"/>
  <c r="E1680" i="64"/>
  <c r="B1680" i="64" s="1"/>
  <c r="E1679" i="64"/>
  <c r="B1679" i="64" s="1"/>
  <c r="E1678" i="64"/>
  <c r="B1678" i="64" s="1"/>
  <c r="E1676" i="64"/>
  <c r="E1657" i="64"/>
  <c r="E1656" i="64"/>
  <c r="E1655" i="64"/>
  <c r="G1654" i="64"/>
  <c r="E1654" i="64"/>
  <c r="R1655" i="64"/>
  <c r="G1653" i="64"/>
  <c r="E1653" i="64"/>
  <c r="B1653" i="64" s="1"/>
  <c r="S1654" i="64"/>
  <c r="K1654" i="64"/>
  <c r="E1652" i="64"/>
  <c r="E1651" i="64"/>
  <c r="E1650" i="64"/>
  <c r="E1649" i="64"/>
  <c r="B1649" i="64" s="1"/>
  <c r="E1648" i="64"/>
  <c r="B1648" i="64" s="1"/>
  <c r="E1647" i="64"/>
  <c r="B1647" i="64" s="1"/>
  <c r="E1646" i="64"/>
  <c r="B1646" i="64" s="1"/>
  <c r="E1644" i="64"/>
  <c r="E1625" i="64"/>
  <c r="E1624" i="64"/>
  <c r="E1623" i="64"/>
  <c r="E1622" i="64"/>
  <c r="E1621" i="64"/>
  <c r="E1620" i="64"/>
  <c r="E1619" i="64"/>
  <c r="E1618" i="64"/>
  <c r="E1617" i="64"/>
  <c r="B1617" i="64" s="1"/>
  <c r="E1616" i="64"/>
  <c r="B1616" i="64" s="1"/>
  <c r="S1617" i="64"/>
  <c r="K1617" i="64"/>
  <c r="E1615" i="64"/>
  <c r="E1614" i="64"/>
  <c r="E1613" i="64"/>
  <c r="E1612" i="64"/>
  <c r="B1612" i="64" s="1"/>
  <c r="E1611" i="64"/>
  <c r="B1611" i="64" s="1"/>
  <c r="E1610" i="64"/>
  <c r="B1610" i="64" s="1"/>
  <c r="BD46" i="1156" a="1"/>
  <c r="AU855" i="64" a="1"/>
  <c r="DK2034" i="64" a="1"/>
  <c r="DL2007" i="64" a="1"/>
  <c r="DL2034" i="64" a="1"/>
  <c r="AV854" i="64" a="1"/>
  <c r="AW628" i="64" a="1"/>
  <c r="DK2007" i="64" a="1"/>
  <c r="AW852" i="64" a="1"/>
  <c r="AW588" i="64" a="1"/>
  <c r="BA76" i="1156" l="1"/>
  <c r="BA61" i="1156"/>
  <c r="AZ78" i="1156"/>
  <c r="AZ79" i="1156" s="1"/>
  <c r="BB60" i="1156"/>
  <c r="BB75" i="1156"/>
  <c r="BB59" i="1156"/>
  <c r="BB74" i="1156"/>
  <c r="BB58" i="1156"/>
  <c r="BB73" i="1156"/>
  <c r="BB57" i="1156"/>
  <c r="BB72" i="1156"/>
  <c r="BB56" i="1156"/>
  <c r="BB71" i="1156"/>
  <c r="BD46" i="1156"/>
  <c r="BC45" i="1156"/>
  <c r="BC43" i="1156"/>
  <c r="BC41" i="1156"/>
  <c r="BC44" i="1156"/>
  <c r="BC42" i="1156"/>
  <c r="BF15" i="1156"/>
  <c r="BE18" i="1156"/>
  <c r="BE20" i="1156" s="1"/>
  <c r="BF1" i="1156"/>
  <c r="BF7" i="1156"/>
  <c r="BE8" i="1156" s="1"/>
  <c r="BF3" i="1156"/>
  <c r="BG2" i="1156"/>
  <c r="BE4" i="1156"/>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5" i="64"/>
  <c r="AW852" i="64"/>
  <c r="AW628" i="64"/>
  <c r="AW630" i="64" s="1"/>
  <c r="AV854" i="64"/>
  <c r="AX262" i="64" a="1"/>
  <c r="AX262" i="64" s="1"/>
  <c r="AX851" i="64" a="1"/>
  <c r="AX851"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4" i="861"/>
  <c r="AR85" i="861" s="1"/>
  <c r="AR1546" i="64"/>
  <c r="AR1548" i="64" s="1"/>
  <c r="AY3" i="64"/>
  <c r="AY1" i="64"/>
  <c r="AZ2" i="64"/>
  <c r="AW30"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2"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84" i="64" a="1"/>
  <c r="CZ1784" i="64" s="1"/>
  <c r="CV2061" i="64" a="1"/>
  <c r="CV2061" i="64" s="1"/>
  <c r="DA1789" i="64" a="1"/>
  <c r="DA1789" i="64" s="1"/>
  <c r="CZ1792" i="64" a="1"/>
  <c r="CZ1792" i="64" s="1"/>
  <c r="DJ1792" i="64" a="1"/>
  <c r="DJ1792" i="64" s="1"/>
  <c r="CZ1787" i="64" a="1"/>
  <c r="CZ1787" i="64" s="1"/>
  <c r="DD1784" i="64" a="1"/>
  <c r="DD1784" i="64" s="1"/>
  <c r="DI366" i="64" a="1"/>
  <c r="DI366" i="64" s="1"/>
  <c r="DJ366" i="64" a="1"/>
  <c r="DJ366" i="64" s="1"/>
  <c r="DI1787" i="64" a="1"/>
  <c r="DI1787" i="64" s="1"/>
  <c r="DA1785" i="64" a="1"/>
  <c r="DA1785" i="64" s="1"/>
  <c r="DJ1787" i="64" a="1"/>
  <c r="DJ1787" i="64" s="1"/>
  <c r="DJ1789" i="64" a="1"/>
  <c r="DJ1789" i="64" s="1"/>
  <c r="CX1785" i="64" a="1"/>
  <c r="CX1785" i="64" s="1"/>
  <c r="CQ1791" i="64" a="1"/>
  <c r="CQ1791" i="64" s="1"/>
  <c r="DH366" i="64" a="1"/>
  <c r="DH366" i="64" s="1"/>
  <c r="DJ2061" i="64" a="1"/>
  <c r="DJ2061" i="64" s="1"/>
  <c r="CV1786" i="64" a="1"/>
  <c r="CV1786" i="64" s="1"/>
  <c r="CP1788" i="64" a="1"/>
  <c r="CP1788" i="64" s="1"/>
  <c r="DJ1791" i="64" a="1"/>
  <c r="DJ1791" i="64" s="1"/>
  <c r="DF1787" i="64" a="1"/>
  <c r="DF1787" i="64" s="1"/>
  <c r="CY1786" i="64" a="1"/>
  <c r="CY1786" i="64" s="1"/>
  <c r="CS1792" i="64" a="1"/>
  <c r="CS1792" i="64" s="1"/>
  <c r="CW366" i="64" a="1"/>
  <c r="CW366" i="64" s="1"/>
  <c r="DH1784" i="64" a="1"/>
  <c r="DH1784" i="64" s="1"/>
  <c r="CV1788" i="64" a="1"/>
  <c r="CV1788" i="64" s="1"/>
  <c r="CX1792" i="64" a="1"/>
  <c r="CX1792" i="64" s="1"/>
  <c r="DJ1790" i="64" a="1"/>
  <c r="DJ1790" i="64" s="1"/>
  <c r="DF1786" i="64" a="1"/>
  <c r="DF1786" i="64" s="1"/>
  <c r="CU1787" i="64" a="1"/>
  <c r="CU1787" i="64" s="1"/>
  <c r="CY1791" i="64" a="1"/>
  <c r="CY1791" i="64" s="1"/>
  <c r="DC365" i="64" a="1"/>
  <c r="DC365" i="64" s="1"/>
  <c r="DC1792" i="64" a="1"/>
  <c r="DC1792" i="64" s="1"/>
  <c r="DA1787" i="64" a="1"/>
  <c r="DA1787" i="64" s="1"/>
  <c r="CW1787" i="64" a="1"/>
  <c r="CW1787" i="64" s="1"/>
  <c r="DJ1785" i="64" a="1"/>
  <c r="DJ1785" i="64" s="1"/>
  <c r="CS1784" i="64" a="1"/>
  <c r="CS1784" i="64" s="1"/>
  <c r="CT1785" i="64" a="1"/>
  <c r="CT1785" i="64" s="1"/>
  <c r="DK1785" i="64" a="1"/>
  <c r="DK1785" i="64" s="1"/>
  <c r="DK1786" i="64" a="1"/>
  <c r="DK1786" i="64" s="1"/>
  <c r="DK1787" i="64" a="1"/>
  <c r="DK1787" i="64" s="1"/>
  <c r="DK1788" i="64" a="1"/>
  <c r="DK1788" i="64" s="1"/>
  <c r="DK1784" i="64" a="1"/>
  <c r="DK1784" i="64" s="1"/>
  <c r="DK1792" i="64" a="1"/>
  <c r="DK1792" i="64" s="1"/>
  <c r="DK1790" i="64" a="1"/>
  <c r="DK1790" i="64" s="1"/>
  <c r="DK1791" i="64" a="1"/>
  <c r="DK1791" i="64" s="1"/>
  <c r="DK1789" i="64" a="1"/>
  <c r="DK1789" i="64" s="1"/>
  <c r="CW2061" i="64" a="1"/>
  <c r="CW2061" i="64" s="1"/>
  <c r="DF1785" i="64" a="1"/>
  <c r="DF1785" i="64" s="1"/>
  <c r="CO1784" i="64" a="1"/>
  <c r="CO1784" i="64" s="1"/>
  <c r="CY1787" i="64" a="1"/>
  <c r="CY1787" i="64" s="1"/>
  <c r="CT1788" i="64" a="1"/>
  <c r="CT1788" i="64" s="1"/>
  <c r="CT1786" i="64" a="1"/>
  <c r="CT1786" i="64" s="1"/>
  <c r="CY1788" i="64" a="1"/>
  <c r="CY1788" i="64" s="1"/>
  <c r="CP1787" i="64" a="1"/>
  <c r="CP1787" i="64" s="1"/>
  <c r="CQ1786" i="64" a="1"/>
  <c r="CQ1786" i="64" s="1"/>
  <c r="DI1788" i="64" a="1"/>
  <c r="DI1788" i="64" s="1"/>
  <c r="DH1791" i="64" a="1"/>
  <c r="DH1791" i="64" s="1"/>
  <c r="DE1786" i="64" a="1"/>
  <c r="DE1786" i="64" s="1"/>
  <c r="DG1784" i="64" a="1"/>
  <c r="DG1784" i="64" s="1"/>
  <c r="DB1785" i="64" a="1"/>
  <c r="DB1785" i="64" s="1"/>
  <c r="DA1786" i="64" a="1"/>
  <c r="DA1786" i="64" s="1"/>
  <c r="DC1786" i="64" a="1"/>
  <c r="DC1786" i="64" s="1"/>
  <c r="CQ1792" i="64" a="1"/>
  <c r="CQ1792" i="64" s="1"/>
  <c r="CO1791" i="64" a="1"/>
  <c r="CO1791" i="64" s="1"/>
  <c r="CY1792" i="64" a="1"/>
  <c r="CY1792" i="64" s="1"/>
  <c r="CW1789" i="64" a="1"/>
  <c r="CW1789" i="64" s="1"/>
  <c r="DG1789" i="64" a="1"/>
  <c r="DG1789" i="64" s="1"/>
  <c r="CU1792" i="64" a="1"/>
  <c r="CU1792" i="64" s="1"/>
  <c r="DC1785" i="64" a="1"/>
  <c r="DC1785" i="64" s="1"/>
  <c r="CQ1788" i="64" a="1"/>
  <c r="CQ1788" i="64" s="1"/>
  <c r="DA1790" i="64" a="1"/>
  <c r="DA1790" i="64" s="1"/>
  <c r="DB1789" i="64" a="1"/>
  <c r="DB1789" i="64" s="1"/>
  <c r="DH1789" i="64" a="1"/>
  <c r="DH1789" i="64" s="1"/>
  <c r="CW1786" i="64" a="1"/>
  <c r="CW1786" i="64" s="1"/>
  <c r="CX1791" i="64" a="1"/>
  <c r="CX1791" i="64" s="1"/>
  <c r="DI1786" i="64" a="1"/>
  <c r="DI1786" i="64" s="1"/>
  <c r="DF1788" i="64" a="1"/>
  <c r="DF1788" i="64" s="1"/>
  <c r="CR1788" i="64" a="1"/>
  <c r="CR1788" i="64" s="1"/>
  <c r="CU1791" i="64" a="1"/>
  <c r="CU1791" i="64" s="1"/>
  <c r="CP1792" i="64" a="1"/>
  <c r="CP1792" i="64" s="1"/>
  <c r="CO1786" i="64" a="1"/>
  <c r="CO1786" i="64" s="1"/>
  <c r="DG1785" i="64" a="1"/>
  <c r="DG1785" i="64" s="1"/>
  <c r="CX1784" i="64" a="1"/>
  <c r="CX1784" i="64" s="1"/>
  <c r="CX1790" i="64" a="1"/>
  <c r="CX1790" i="64" s="1"/>
  <c r="CV1784" i="64" a="1"/>
  <c r="CV1784" i="64" s="1"/>
  <c r="DF1792" i="64" a="1"/>
  <c r="DF1792" i="64" s="1"/>
  <c r="DG1792" i="64" a="1"/>
  <c r="DG1792" i="64" s="1"/>
  <c r="DD1785" i="64" a="1"/>
  <c r="DD1785" i="64" s="1"/>
  <c r="CT1787" i="64" a="1"/>
  <c r="CT1787" i="64" s="1"/>
  <c r="CU1790" i="64" a="1"/>
  <c r="CU1790" i="64" s="1"/>
  <c r="DH1785" i="64" a="1"/>
  <c r="DH1785" i="64" s="1"/>
  <c r="DB1788" i="64" a="1"/>
  <c r="DB1788" i="64" s="1"/>
  <c r="DC1784" i="64" a="1"/>
  <c r="DC1784" i="64" s="1"/>
  <c r="CX1788" i="64" a="1"/>
  <c r="CX1788" i="64" s="1"/>
  <c r="CP1790" i="64" a="1"/>
  <c r="CP1790" i="64" s="1"/>
  <c r="CP1785" i="64" a="1"/>
  <c r="CP1785" i="64" s="1"/>
  <c r="DH1792" i="64" a="1"/>
  <c r="DH1792" i="64" s="1"/>
  <c r="DD1789" i="64" a="1"/>
  <c r="DD1789" i="64" s="1"/>
  <c r="DE1790" i="64" a="1"/>
  <c r="DE1790" i="64" s="1"/>
  <c r="DI1790" i="64" a="1"/>
  <c r="DI1790" i="64" s="1"/>
  <c r="CT1784" i="64" a="1"/>
  <c r="CT1784" i="64" s="1"/>
  <c r="DA1792" i="64" a="1"/>
  <c r="DA1792" i="64" s="1"/>
  <c r="DB1784" i="64" a="1"/>
  <c r="DB1784" i="64" s="1"/>
  <c r="CW1785" i="64" a="1"/>
  <c r="CW1785" i="64" s="1"/>
  <c r="CW1788" i="64" a="1"/>
  <c r="CW1788" i="64" s="1"/>
  <c r="CU1786" i="64" a="1"/>
  <c r="CU1786" i="64" s="1"/>
  <c r="DE1785" i="64" a="1"/>
  <c r="DE1785" i="64" s="1"/>
  <c r="DE1788" i="64" a="1"/>
  <c r="DE1788" i="64" s="1"/>
  <c r="DC1787" i="64" a="1"/>
  <c r="DC1787" i="64" s="1"/>
  <c r="CS1791" i="64" a="1"/>
  <c r="CS1791" i="64" s="1"/>
  <c r="CU1785" i="64" a="1"/>
  <c r="CU1785" i="64" s="1"/>
  <c r="DE1792" i="64" a="1"/>
  <c r="DE1792" i="64" s="1"/>
  <c r="CV1787" i="64" a="1"/>
  <c r="CV1787" i="64" s="1"/>
  <c r="CW1790" i="64" a="1"/>
  <c r="CW1790" i="64" s="1"/>
  <c r="CS1790" i="64" a="1"/>
  <c r="CS1790" i="64" s="1"/>
  <c r="CS1787" i="64" a="1"/>
  <c r="CS1787" i="64" s="1"/>
  <c r="CT1790" i="64" a="1"/>
  <c r="CT1790" i="64" s="1"/>
  <c r="DI1791" i="64" a="1"/>
  <c r="DI1791" i="64" s="1"/>
  <c r="DA1788" i="64" a="1"/>
  <c r="DA1788" i="64" s="1"/>
  <c r="CP1791" i="64" a="1"/>
  <c r="CP1791" i="64" s="1"/>
  <c r="CT1792" i="64" a="1"/>
  <c r="CT1792" i="64" s="1"/>
  <c r="DD1787" i="64" a="1"/>
  <c r="DD1787" i="64" s="1"/>
  <c r="DD1790" i="64" a="1"/>
  <c r="DD1790" i="64" s="1"/>
  <c r="DB1786" i="64" a="1"/>
  <c r="DB1786" i="64" s="1"/>
  <c r="CR1787" i="64" a="1"/>
  <c r="CR1787" i="64" s="1"/>
  <c r="CT1791" i="64" a="1"/>
  <c r="CT1791" i="64" s="1"/>
  <c r="DH1787" i="64" a="1"/>
  <c r="DH1787" i="64" s="1"/>
  <c r="CZ1790" i="64" a="1"/>
  <c r="CZ1790" i="64" s="1"/>
  <c r="DB1792" i="64" a="1"/>
  <c r="DB1792" i="64" s="1"/>
  <c r="CO1790" i="64" a="1"/>
  <c r="CO1790" i="64" s="1"/>
  <c r="CP1784" i="64" a="1"/>
  <c r="CP1784" i="64" s="1"/>
  <c r="CQ1787" i="64" a="1"/>
  <c r="CQ1787" i="64" s="1"/>
  <c r="CX1786" i="64" a="1"/>
  <c r="CX1786" i="64" s="1"/>
  <c r="CX1789" i="64" a="1"/>
  <c r="CX1789" i="64" s="1"/>
  <c r="CO1792" i="64" a="1"/>
  <c r="CO1792" i="64" s="1"/>
  <c r="CO1785" i="64" a="1"/>
  <c r="CO1785" i="64" s="1"/>
  <c r="CO1789" i="64" a="1"/>
  <c r="CO1789" i="64" s="1"/>
  <c r="CV1789" i="64" a="1"/>
  <c r="CV1789" i="64" s="1"/>
  <c r="DE1784" i="64" a="1"/>
  <c r="DE1784" i="64" s="1"/>
  <c r="DE1791" i="64" a="1"/>
  <c r="DE1791" i="64" s="1"/>
  <c r="CR1790" i="64" a="1"/>
  <c r="CR1790" i="64" s="1"/>
  <c r="DH1786" i="64" a="1"/>
  <c r="DH1786" i="64" s="1"/>
  <c r="CR1785" i="64" a="1"/>
  <c r="CR1785" i="64" s="1"/>
  <c r="CR1784" i="64" a="1"/>
  <c r="CR1784" i="64" s="1"/>
  <c r="CR1791" i="64" a="1"/>
  <c r="CR1791" i="64" s="1"/>
  <c r="DG1787" i="64" a="1"/>
  <c r="DG1787" i="64" s="1"/>
  <c r="DG1791" i="64" a="1"/>
  <c r="DG1791" i="64" s="1"/>
  <c r="DI1792" i="64" a="1"/>
  <c r="DI1792" i="64" s="1"/>
  <c r="DI1789" i="64" a="1"/>
  <c r="DI1789" i="64" s="1"/>
  <c r="DC1789" i="64" a="1"/>
  <c r="DC1789" i="64" s="1"/>
  <c r="DC1791" i="64" a="1"/>
  <c r="DC1791" i="64" s="1"/>
  <c r="DH1790" i="64" a="1"/>
  <c r="DH1790" i="64" s="1"/>
  <c r="CY1789" i="64" a="1"/>
  <c r="CY1789" i="64" s="1"/>
  <c r="CZ1785" i="64" a="1"/>
  <c r="CZ1785" i="64" s="1"/>
  <c r="DG1790" i="64" a="1"/>
  <c r="DG1790" i="64" s="1"/>
  <c r="CP1786" i="64" a="1"/>
  <c r="CP1786" i="64" s="1"/>
  <c r="CW1784" i="64" a="1"/>
  <c r="CW1784" i="64" s="1"/>
  <c r="CW1791" i="64" a="1"/>
  <c r="CW1791" i="64" s="1"/>
  <c r="DD1788" i="64" a="1"/>
  <c r="DD1788" i="64" s="1"/>
  <c r="CT1789" i="64" a="1"/>
  <c r="CT1789" i="64" s="1"/>
  <c r="CQ1784" i="64" a="1"/>
  <c r="CQ1784" i="64" s="1"/>
  <c r="CY1790" i="64" a="1"/>
  <c r="CY1790" i="64" s="1"/>
  <c r="CY1784" i="64" a="1"/>
  <c r="CY1784" i="64" s="1"/>
  <c r="CZ1786" i="64" a="1"/>
  <c r="CZ1786" i="64" s="1"/>
  <c r="CU1788" i="64" a="1"/>
  <c r="CU1788" i="64" s="1"/>
  <c r="CU1784" i="64" a="1"/>
  <c r="CU1784" i="64" s="1"/>
  <c r="DI1784" i="64" a="1"/>
  <c r="DI1784" i="64" s="1"/>
  <c r="CS1789" i="64" a="1"/>
  <c r="CS1789" i="64" s="1"/>
  <c r="CQ1790" i="64" a="1"/>
  <c r="CQ1790" i="64" s="1"/>
  <c r="CS1788" i="64" a="1"/>
  <c r="CS1788" i="64" s="1"/>
  <c r="DG1786" i="64" a="1"/>
  <c r="DG1786" i="64" s="1"/>
  <c r="DF1790" i="64" a="1"/>
  <c r="DF1790" i="64" s="1"/>
  <c r="DF1789" i="64" a="1"/>
  <c r="DF1789" i="64" s="1"/>
  <c r="CV1785" i="64" a="1"/>
  <c r="CV1785" i="64" s="1"/>
  <c r="CU1789" i="64" a="1"/>
  <c r="CU1789" i="64" s="1"/>
  <c r="CV1791" i="64" a="1"/>
  <c r="CV1791" i="64" s="1"/>
  <c r="DD1786" i="64" a="1"/>
  <c r="DD1786" i="64" s="1"/>
  <c r="DC1790" i="64" a="1"/>
  <c r="DC1790" i="64" s="1"/>
  <c r="DD1791" i="64" a="1"/>
  <c r="DD1791" i="64" s="1"/>
  <c r="CR1786" i="64" a="1"/>
  <c r="CR1786" i="64" s="1"/>
  <c r="CR1789" i="64" a="1"/>
  <c r="CR1789" i="64" s="1"/>
  <c r="CP1789" i="64" a="1"/>
  <c r="CP1789" i="64" s="1"/>
  <c r="CZ1788" i="64" a="1"/>
  <c r="CZ1788" i="64" s="1"/>
  <c r="DA1784" i="64" a="1"/>
  <c r="DA1784" i="64" s="1"/>
  <c r="CQ1789" i="64" a="1"/>
  <c r="CQ1789" i="64" s="1"/>
  <c r="CO1787" i="64" a="1"/>
  <c r="CO1787" i="64" s="1"/>
  <c r="CO1788" i="64" a="1"/>
  <c r="CO1788" i="64" s="1"/>
  <c r="CQ1785" i="64" a="1"/>
  <c r="CQ1785" i="64" s="1"/>
  <c r="CY1785" i="64" a="1"/>
  <c r="CY1785" i="64" s="1"/>
  <c r="DF1791" i="64" a="1"/>
  <c r="DF1791" i="64" s="1"/>
  <c r="DE1789" i="64" a="1"/>
  <c r="DE1789" i="64" s="1"/>
  <c r="CV1790" i="64" a="1"/>
  <c r="CV1790" i="64" s="1"/>
  <c r="DA1791" i="64" a="1"/>
  <c r="DA1791" i="64" s="1"/>
  <c r="DL1792" i="64" a="1"/>
  <c r="DL1792" i="64" s="1"/>
  <c r="DL1784" i="64" a="1"/>
  <c r="DL1784" i="64" s="1"/>
  <c r="DL1785" i="64" a="1"/>
  <c r="DL1785" i="64" s="1"/>
  <c r="DL1786" i="64" a="1"/>
  <c r="DL1786" i="64" s="1"/>
  <c r="DL1787" i="64" a="1"/>
  <c r="DL1787" i="64" s="1"/>
  <c r="DL1789" i="64" a="1"/>
  <c r="DL1789" i="64" s="1"/>
  <c r="DL1788" i="64" a="1"/>
  <c r="DL1788" i="64" s="1"/>
  <c r="DL1790" i="64" a="1"/>
  <c r="DL1790" i="64" s="1"/>
  <c r="DL1791" i="64" a="1"/>
  <c r="DL1791" i="64" s="1"/>
  <c r="DE366" i="64" a="1"/>
  <c r="DE366" i="64" s="1"/>
  <c r="DD1792" i="64" a="1"/>
  <c r="DD1792" i="64" s="1"/>
  <c r="CR1792" i="64" a="1"/>
  <c r="CR1792" i="64" s="1"/>
  <c r="CX1787" i="64" a="1"/>
  <c r="CX1787" i="64" s="1"/>
  <c r="DJ1786" i="64" a="1"/>
  <c r="DJ1786" i="64" s="1"/>
  <c r="DB1787" i="64" a="1"/>
  <c r="DB1787" i="64" s="1"/>
  <c r="CV1792" i="64" a="1"/>
  <c r="CV1792" i="64" s="1"/>
  <c r="CW1792" i="64" a="1"/>
  <c r="CW1792" i="64" s="1"/>
  <c r="CS366" i="64" a="1"/>
  <c r="CS366" i="64" s="1"/>
  <c r="CZ1789" i="64" a="1"/>
  <c r="CZ1789" i="64" s="1"/>
  <c r="CS1786" i="64" a="1"/>
  <c r="CS1786" i="64" s="1"/>
  <c r="DF1784" i="64" a="1"/>
  <c r="DF1784" i="64" s="1"/>
  <c r="DJ1788" i="64" a="1"/>
  <c r="DJ1788" i="64" s="1"/>
  <c r="DB1791" i="64" a="1"/>
  <c r="DB1791" i="64" s="1"/>
  <c r="DC1788" i="64" a="1"/>
  <c r="DC1788" i="64" s="1"/>
  <c r="DG1788" i="64" a="1"/>
  <c r="DG1788" i="64" s="1"/>
  <c r="CZ365" i="64" a="1"/>
  <c r="CZ365" i="64" s="1"/>
  <c r="CZ1791" i="64" a="1"/>
  <c r="CZ1791" i="64" s="1"/>
  <c r="DH1788" i="64" a="1"/>
  <c r="DH1788" i="64" s="1"/>
  <c r="DE1787" i="64" a="1"/>
  <c r="DE1787" i="64" s="1"/>
  <c r="DJ1784" i="64" a="1"/>
  <c r="DJ1784" i="64" s="1"/>
  <c r="DI1785" i="64" a="1"/>
  <c r="DI1785" i="64" s="1"/>
  <c r="DB1790" i="64" a="1"/>
  <c r="DB1790" i="64" s="1"/>
  <c r="CS1785" i="64" a="1"/>
  <c r="CS1785" i="64" s="1"/>
  <c r="DF2061" i="64" a="1"/>
  <c r="DF2061" i="64" s="1"/>
  <c r="DK2061" i="64" a="1"/>
  <c r="DK2061" i="64" s="1"/>
  <c r="DK366" i="64" a="1"/>
  <c r="DK366" i="64" s="1"/>
  <c r="DK365" i="64" a="1"/>
  <c r="DK365" i="64" s="1"/>
  <c r="DE365" i="64" a="1"/>
  <c r="DE365" i="64" s="1"/>
  <c r="DE2061" i="64" a="1"/>
  <c r="DE2061" i="64" s="1"/>
  <c r="CX2061" i="64" a="1"/>
  <c r="CX2061" i="64" s="1"/>
  <c r="DI2061" i="64" a="1"/>
  <c r="DI2061" i="64" s="1"/>
  <c r="CT366" i="64" a="1"/>
  <c r="CT366" i="64" s="1"/>
  <c r="CV365" i="64" a="1"/>
  <c r="CV365" i="64" s="1"/>
  <c r="CU2061" i="64" a="1"/>
  <c r="CU2061" i="64" s="1"/>
  <c r="CO365" i="64" a="1"/>
  <c r="CO365" i="64" s="1"/>
  <c r="DD2061" i="64" a="1"/>
  <c r="DD2061" i="64" s="1"/>
  <c r="DI365" i="64" a="1"/>
  <c r="DI365" i="64" s="1"/>
  <c r="CU365" i="64" a="1"/>
  <c r="CU365" i="64" s="1"/>
  <c r="CS2061" i="64" a="1"/>
  <c r="CS2061" i="64" s="1"/>
  <c r="CQ365" i="64" a="1"/>
  <c r="CQ365" i="64" s="1"/>
  <c r="CY2061" i="64" a="1"/>
  <c r="CY2061" i="64" s="1"/>
  <c r="CV366" i="64" a="1"/>
  <c r="CV366" i="64" s="1"/>
  <c r="CX366" i="64" a="1"/>
  <c r="CX366" i="64" s="1"/>
  <c r="CY366" i="64" a="1"/>
  <c r="CY366" i="64" s="1"/>
  <c r="DA366" i="64" a="1"/>
  <c r="DA366" i="64" s="1"/>
  <c r="CR2061" i="64" a="1"/>
  <c r="CR2061" i="64" s="1"/>
  <c r="CS365" i="64" a="1"/>
  <c r="CS365" i="64" s="1"/>
  <c r="CQ2061" i="64" a="1"/>
  <c r="CQ2061" i="64" s="1"/>
  <c r="DH2061" i="64" a="1"/>
  <c r="DH2061" i="64" s="1"/>
  <c r="CT2061" i="64" a="1"/>
  <c r="CT2061" i="64" s="1"/>
  <c r="CP365" i="64" a="1"/>
  <c r="CP365" i="64" s="1"/>
  <c r="CW365" i="64" a="1"/>
  <c r="CW365" i="64" s="1"/>
  <c r="CQ366" i="64" a="1"/>
  <c r="CQ366" i="64" s="1"/>
  <c r="DG365" i="64" a="1"/>
  <c r="DG365" i="64" s="1"/>
  <c r="DH365" i="64" a="1"/>
  <c r="DH365" i="64" s="1"/>
  <c r="CR365" i="64" a="1"/>
  <c r="CR365" i="64" s="1"/>
  <c r="DA365" i="64" a="1"/>
  <c r="DA365" i="64" s="1"/>
  <c r="CX365" i="64" a="1"/>
  <c r="CX365" i="64" s="1"/>
  <c r="DC2061" i="64" a="1"/>
  <c r="DC2061" i="64" s="1"/>
  <c r="CR366" i="64" a="1"/>
  <c r="CR366" i="64" s="1"/>
  <c r="CZ2061" i="64" a="1"/>
  <c r="CZ2061" i="64" s="1"/>
  <c r="CY365" i="64" a="1"/>
  <c r="CY365" i="64" s="1"/>
  <c r="CP366" i="64" a="1"/>
  <c r="CP366" i="64" s="1"/>
  <c r="DA2061" i="64" a="1"/>
  <c r="DA2061" i="64" s="1"/>
  <c r="DF366" i="64" a="1"/>
  <c r="DF366" i="64" s="1"/>
  <c r="CP2061" i="64" a="1"/>
  <c r="CP2061" i="64" s="1"/>
  <c r="CO2061" i="64" a="1"/>
  <c r="CO2061" i="64" s="1"/>
  <c r="CT365" i="64" a="1"/>
  <c r="CT365" i="64" s="1"/>
  <c r="DG366" i="64" a="1"/>
  <c r="DG366" i="64" s="1"/>
  <c r="DG2061" i="64" a="1"/>
  <c r="DG2061" i="64" s="1"/>
  <c r="DB366" i="64" a="1"/>
  <c r="DB366" i="64" s="1"/>
  <c r="CZ366" i="64" a="1"/>
  <c r="CZ366" i="64" s="1"/>
  <c r="DB2061" i="64" a="1"/>
  <c r="DB2061" i="64" s="1"/>
  <c r="CU366" i="64" a="1"/>
  <c r="CU366" i="64" s="1"/>
  <c r="CO366" i="64" a="1"/>
  <c r="CO366" i="64" s="1"/>
  <c r="DB365" i="64" a="1"/>
  <c r="DB365" i="64" s="1"/>
  <c r="DD366" i="64" a="1"/>
  <c r="DD366" i="64" s="1"/>
  <c r="DL2061" i="64" a="1"/>
  <c r="DL2061" i="64" s="1"/>
  <c r="DL366" i="64" a="1"/>
  <c r="DL366" i="64" s="1"/>
  <c r="DL365" i="64" a="1"/>
  <c r="DL365" i="64" s="1"/>
  <c r="DD365" i="64" a="1"/>
  <c r="DD365" i="64" s="1"/>
  <c r="DC366" i="64" a="1"/>
  <c r="DC366" i="64" s="1"/>
  <c r="DF365" i="64" a="1"/>
  <c r="DF365" i="64" s="1"/>
  <c r="DJ365" i="64" a="1"/>
  <c r="DJ365" i="64" s="1"/>
  <c r="DK2034" i="64"/>
  <c r="DL2034" i="64"/>
  <c r="DK2007" i="64"/>
  <c r="DL2007" i="64"/>
  <c r="CP89" i="64" a="1"/>
  <c r="CP89" i="64" s="1"/>
  <c r="DF1453" i="64" a="1"/>
  <c r="DF1453" i="64" s="1"/>
  <c r="DG1477" i="64" a="1"/>
  <c r="DG1477" i="64" s="1"/>
  <c r="CV1478" i="64" a="1"/>
  <c r="CV1478" i="64" s="1"/>
  <c r="CX1749" i="64" a="1"/>
  <c r="CX1749" i="64" s="1"/>
  <c r="CW176" i="64" a="1"/>
  <c r="CW176" i="64" s="1"/>
  <c r="DH1917" i="64" a="1"/>
  <c r="DH1917" i="64" s="1"/>
  <c r="CT40" i="64" a="1"/>
  <c r="CT40" i="64" s="1"/>
  <c r="CY1451" i="64" a="1"/>
  <c r="CY1451" i="64" s="1"/>
  <c r="CX106" i="64" a="1"/>
  <c r="CX106" i="64" s="1"/>
  <c r="DE1453" i="64" a="1"/>
  <c r="DE1453" i="64" s="1"/>
  <c r="CV40" i="64" a="1"/>
  <c r="CV40" i="64" s="1"/>
  <c r="DA1451" i="64" a="1"/>
  <c r="DA1451" i="64" s="1"/>
  <c r="CO89" i="64" a="1"/>
  <c r="CO89" i="64" s="1"/>
  <c r="CT59" i="64" a="1"/>
  <c r="CT59" i="64" s="1"/>
  <c r="DC40" i="64" a="1"/>
  <c r="DC40" i="64" s="1"/>
  <c r="CW1876" i="64" a="1"/>
  <c r="CW1876" i="64" s="1"/>
  <c r="DF176" i="64" a="1"/>
  <c r="DF176" i="64" s="1"/>
  <c r="DH59" i="64" a="1"/>
  <c r="DH59" i="64" s="1"/>
  <c r="CT90" i="64" a="1"/>
  <c r="CT90" i="64" s="1"/>
  <c r="CS106" i="64" a="1"/>
  <c r="CS106" i="64" s="1"/>
  <c r="CO1487" i="64" a="1"/>
  <c r="CO1487" i="64" s="1"/>
  <c r="CP1496" i="64" a="1"/>
  <c r="CP1496" i="64" s="1"/>
  <c r="CS92" i="64" a="1"/>
  <c r="CS92" i="64" s="1"/>
  <c r="CX968" i="64" a="1"/>
  <c r="CX968" i="64" s="1"/>
  <c r="DG90" i="64" a="1"/>
  <c r="DG90" i="64" s="1"/>
  <c r="DE106" i="64" a="1"/>
  <c r="DE106" i="64" s="1"/>
  <c r="CZ1451" i="64" a="1"/>
  <c r="CZ1451" i="64" s="1"/>
  <c r="CZ1478" i="64" a="1"/>
  <c r="CZ1478" i="64" s="1"/>
  <c r="CO1495" i="64" a="1"/>
  <c r="CO1495" i="64" s="1"/>
  <c r="DA1487" i="64" a="1"/>
  <c r="DA1487" i="64" s="1"/>
  <c r="CR1478" i="64" a="1"/>
  <c r="CR1478" i="64" s="1"/>
  <c r="CY1876" i="64" a="1"/>
  <c r="CY1876" i="64" s="1"/>
  <c r="DF75" i="64" a="1"/>
  <c r="DF75" i="64" s="1"/>
  <c r="DF1487" i="64" a="1"/>
  <c r="DF1487" i="64" s="1"/>
  <c r="DF1618" i="64" a="1"/>
  <c r="DF1618" i="64" s="1"/>
  <c r="DF1626" i="64" s="1"/>
  <c r="CV1453" i="64" a="1"/>
  <c r="CV1453" i="64" s="1"/>
  <c r="CV106" i="64" a="1"/>
  <c r="CV106" i="64" s="1"/>
  <c r="DA1618" i="64" a="1"/>
  <c r="DA1618" i="64" s="1"/>
  <c r="DA1626" i="64" s="1"/>
  <c r="CU91" i="64" a="1"/>
  <c r="CU91" i="64" s="1"/>
  <c r="CO59" i="64" a="1"/>
  <c r="CO59" i="64" s="1"/>
  <c r="CZ176" i="64" a="1"/>
  <c r="CZ176" i="64" s="1"/>
  <c r="DG1917" i="64" a="1"/>
  <c r="DG1917" i="64" s="1"/>
  <c r="DF1496" i="64" a="1"/>
  <c r="DF1496" i="64" s="1"/>
  <c r="DF1477" i="64" a="1"/>
  <c r="DF1477" i="64" s="1"/>
  <c r="CQ1478" i="64" a="1"/>
  <c r="CQ1478" i="64" s="1"/>
  <c r="CT92" i="64" a="1"/>
  <c r="CT92" i="64" s="1"/>
  <c r="DC1477" i="64" a="1"/>
  <c r="DC1477" i="64" s="1"/>
  <c r="CT1477" i="64" a="1"/>
  <c r="CT1477" i="64" s="1"/>
  <c r="CP92" i="64" a="1"/>
  <c r="CP92" i="64" s="1"/>
  <c r="CV1618" i="64" a="1"/>
  <c r="CV1618" i="64" s="1"/>
  <c r="CV1626" i="64" s="1"/>
  <c r="DE176" i="64" a="1"/>
  <c r="DE176" i="64" s="1"/>
  <c r="CW59" i="64" a="1"/>
  <c r="CW59" i="64" s="1"/>
  <c r="CT970" i="64" a="1"/>
  <c r="CT970" i="64" s="1"/>
  <c r="CT1478" i="64" a="1"/>
  <c r="CT1478" i="64" s="1"/>
  <c r="DD1715" i="64" a="1"/>
  <c r="DD1715" i="64" s="1"/>
  <c r="DA970" i="64" a="1"/>
  <c r="DA970" i="64" s="1"/>
  <c r="DH970" i="64" a="1"/>
  <c r="DH970" i="64" s="1"/>
  <c r="CZ75" i="64" a="1"/>
  <c r="CZ75" i="64" s="1"/>
  <c r="CP75" i="64" a="1"/>
  <c r="CP75" i="64" s="1"/>
  <c r="CQ59" i="64" a="1"/>
  <c r="CQ59" i="64" s="1"/>
  <c r="CS89" i="64" a="1"/>
  <c r="CS89" i="64" s="1"/>
  <c r="CZ1487" i="64" a="1"/>
  <c r="CZ1487" i="64" s="1"/>
  <c r="CW970" i="64" a="1"/>
  <c r="CW970" i="64" s="1"/>
  <c r="DG1876" i="64" a="1"/>
  <c r="DG1876" i="64" s="1"/>
  <c r="DE1896" i="64" a="1"/>
  <c r="DE1896" i="64" s="1"/>
  <c r="DH1451" i="64" a="1"/>
  <c r="DH1451" i="64" s="1"/>
  <c r="DE1487" i="64" a="1"/>
  <c r="DE1487" i="64" s="1"/>
  <c r="DE89" i="64" a="1"/>
  <c r="DE89" i="64" s="1"/>
  <c r="DH1487" i="64" a="1"/>
  <c r="DH1487" i="64" s="1"/>
  <c r="DF1486" i="64" a="1"/>
  <c r="DF1486" i="64" s="1"/>
  <c r="DE1451" i="64" a="1"/>
  <c r="DE1451" i="64" s="1"/>
  <c r="DE1486" i="64" a="1"/>
  <c r="DE1486" i="64" s="1"/>
  <c r="DH1749" i="64" a="1"/>
  <c r="DH1749" i="64" s="1"/>
  <c r="DG970" i="64" a="1"/>
  <c r="DG970" i="64" s="1"/>
  <c r="DF91" i="64" a="1"/>
  <c r="DF91" i="64" s="1"/>
  <c r="CQ1876" i="64" a="1"/>
  <c r="CQ1876" i="64" s="1"/>
  <c r="CP1896" i="64" a="1"/>
  <c r="CP1896" i="64" s="1"/>
  <c r="CT1715" i="64" a="1"/>
  <c r="CT1715" i="64" s="1"/>
  <c r="CV176" i="64" a="1"/>
  <c r="CV176" i="64" s="1"/>
  <c r="CX1495" i="64" a="1"/>
  <c r="CX1495" i="64" s="1"/>
  <c r="CS54" i="64" a="1"/>
  <c r="CS54" i="64" s="1"/>
  <c r="CT1496" i="64" a="1"/>
  <c r="CT1496" i="64" s="1"/>
  <c r="CS968" i="64" a="1"/>
  <c r="CS968" i="64" s="1"/>
  <c r="CU92" i="64" a="1"/>
  <c r="CU92" i="64" s="1"/>
  <c r="DA968" i="64" a="1"/>
  <c r="DA968" i="64" s="1"/>
  <c r="CY1917" i="64" a="1"/>
  <c r="CY1917" i="64" s="1"/>
  <c r="CS1618" i="64" a="1"/>
  <c r="CS1618" i="64" s="1"/>
  <c r="CS1626" i="64" s="1"/>
  <c r="CP59" i="64" a="1"/>
  <c r="CP59" i="64" s="1"/>
  <c r="CX1896" i="64" a="1"/>
  <c r="CX1896" i="64" s="1"/>
  <c r="CP1655" i="64" a="1"/>
  <c r="CP1655" i="64" s="1"/>
  <c r="DA1715" i="64" a="1"/>
  <c r="DA1715" i="64" s="1"/>
  <c r="CO176" i="64" a="1"/>
  <c r="CO176" i="64" s="1"/>
  <c r="CX1478" i="64" a="1"/>
  <c r="CX1478" i="64" s="1"/>
  <c r="CW1896" i="64" a="1"/>
  <c r="CW1896" i="64" s="1"/>
  <c r="CP40" i="64" a="1"/>
  <c r="CP40" i="64" s="1"/>
  <c r="CQ1749" i="64" a="1"/>
  <c r="CQ1749" i="64" s="1"/>
  <c r="DA89" i="64" a="1"/>
  <c r="DA89" i="64" s="1"/>
  <c r="DB1896" i="64" a="1"/>
  <c r="DB1896" i="64" s="1"/>
  <c r="CU1451" i="64" a="1"/>
  <c r="CU1451" i="64" s="1"/>
  <c r="CQ1715" i="64" a="1"/>
  <c r="CQ1715" i="64" s="1"/>
  <c r="CY1496" i="64" a="1"/>
  <c r="CY1496" i="64" s="1"/>
  <c r="CQ1487" i="64" a="1"/>
  <c r="CQ1487" i="64" s="1"/>
  <c r="DA1486" i="64" a="1"/>
  <c r="DA1486" i="64" s="1"/>
  <c r="CP970" i="64" a="1"/>
  <c r="CP970" i="64" s="1"/>
  <c r="CX1477" i="64" a="1"/>
  <c r="CX1477" i="64" s="1"/>
  <c r="CZ1477" i="64" a="1"/>
  <c r="CZ1477" i="64" s="1"/>
  <c r="CT91" i="64" a="1"/>
  <c r="CT91" i="64" s="1"/>
  <c r="CR1749" i="64" a="1"/>
  <c r="CR1749" i="64" s="1"/>
  <c r="DB1486" i="64" a="1"/>
  <c r="DB1486" i="64" s="1"/>
  <c r="CZ1496" i="64" a="1"/>
  <c r="CZ1496" i="64" s="1"/>
  <c r="CO54" i="64" a="1"/>
  <c r="CO54" i="64" s="1"/>
  <c r="CO968" i="64" a="1"/>
  <c r="CO968" i="64" s="1"/>
  <c r="CY40" i="64" a="1"/>
  <c r="CY40" i="64" s="1"/>
  <c r="CQ54" i="64" a="1"/>
  <c r="CQ54" i="64" s="1"/>
  <c r="DB176" i="64" a="1"/>
  <c r="DB176" i="64" s="1"/>
  <c r="CZ1917" i="64" a="1"/>
  <c r="CZ1917" i="64" s="1"/>
  <c r="CY1896" i="64" a="1"/>
  <c r="CY1896" i="64" s="1"/>
  <c r="CW1496" i="64" a="1"/>
  <c r="CW1496" i="64" s="1"/>
  <c r="CW1917" i="64" a="1"/>
  <c r="CW1917" i="64" s="1"/>
  <c r="CZ970" i="64" a="1"/>
  <c r="CZ970" i="64" s="1"/>
  <c r="CS40" i="64" a="1"/>
  <c r="CS40" i="64" s="1"/>
  <c r="CP1478" i="64" a="1"/>
  <c r="CP1478" i="64" s="1"/>
  <c r="DE1876" i="64" a="1"/>
  <c r="DE1876" i="64" s="1"/>
  <c r="DF1896" i="64" a="1"/>
  <c r="DF1896" i="64" s="1"/>
  <c r="DG1486" i="64" a="1"/>
  <c r="DG1486" i="64" s="1"/>
  <c r="DE91" i="64" a="1"/>
  <c r="DE91" i="64" s="1"/>
  <c r="DF40" i="64" a="1"/>
  <c r="DF40" i="64" s="1"/>
  <c r="DG59" i="64" a="1"/>
  <c r="DG59" i="64" s="1"/>
  <c r="DG75" i="64" a="1"/>
  <c r="DG75" i="64" s="1"/>
  <c r="DF968" i="64" a="1"/>
  <c r="DF968" i="64" s="1"/>
  <c r="DE92" i="64" a="1"/>
  <c r="DE92" i="64" s="1"/>
  <c r="DE1478" i="64" a="1"/>
  <c r="DE1478" i="64" s="1"/>
  <c r="DG1495" i="64" a="1"/>
  <c r="DG1495" i="64" s="1"/>
  <c r="DG106" i="64" a="1"/>
  <c r="DG106" i="64" s="1"/>
  <c r="DG1487" i="64" a="1"/>
  <c r="DG1487" i="64" s="1"/>
  <c r="CV1715" i="64" a="1"/>
  <c r="CV1715" i="64" s="1"/>
  <c r="CO343" i="64" a="1"/>
  <c r="CO343" i="64" s="1"/>
  <c r="CU1496" i="64" a="1"/>
  <c r="CU1496" i="64" s="1"/>
  <c r="CO106" i="64" a="1"/>
  <c r="CO106" i="64" s="1"/>
  <c r="CP91" i="64" a="1"/>
  <c r="CP91" i="64" s="1"/>
  <c r="CX1715" i="64" a="1"/>
  <c r="CX1715" i="64" s="1"/>
  <c r="CT1917" i="64" a="1"/>
  <c r="CT1917" i="64" s="1"/>
  <c r="CR1487" i="64" a="1"/>
  <c r="CR1487" i="64" s="1"/>
  <c r="CV89" i="64" a="1"/>
  <c r="CV89" i="64" s="1"/>
  <c r="DA1477" i="64" a="1"/>
  <c r="DA1477" i="64" s="1"/>
  <c r="CW90" i="64" a="1"/>
  <c r="CW90" i="64" s="1"/>
  <c r="CS1451" i="64" a="1"/>
  <c r="CS1451" i="64" s="1"/>
  <c r="CS1453" i="64" a="1"/>
  <c r="CS1453" i="64" s="1"/>
  <c r="CX59" i="64" a="1"/>
  <c r="CX59" i="64" s="1"/>
  <c r="CU40" i="64" a="1"/>
  <c r="CU40" i="64" s="1"/>
  <c r="DC90" i="64" a="1"/>
  <c r="DC90" i="64" s="1"/>
  <c r="CU970" i="64" a="1"/>
  <c r="CU970" i="64" s="1"/>
  <c r="CR75" i="64" a="1"/>
  <c r="CR75" i="64" s="1"/>
  <c r="CW75" i="64" a="1"/>
  <c r="CW75" i="64" s="1"/>
  <c r="CP1477" i="64" a="1"/>
  <c r="CP1477" i="64" s="1"/>
  <c r="CO1715" i="64" a="1"/>
  <c r="CO1715" i="64" s="1"/>
  <c r="DB968" i="64" a="1"/>
  <c r="DB968" i="64" s="1"/>
  <c r="DA1876" i="64" a="1"/>
  <c r="DA1876" i="64" s="1"/>
  <c r="CV1451" i="64" a="1"/>
  <c r="CV1451" i="64" s="1"/>
  <c r="CQ1453" i="64" a="1"/>
  <c r="CQ1453" i="64" s="1"/>
  <c r="CZ343" i="64" a="1"/>
  <c r="CZ343" i="64" s="1"/>
  <c r="CP968" i="64" a="1"/>
  <c r="CP968" i="64" s="1"/>
  <c r="DD1618" i="64" a="1"/>
  <c r="DD1618" i="64" s="1"/>
  <c r="DD1626" i="64" s="1"/>
  <c r="CQ1896" i="64" a="1"/>
  <c r="CQ1896" i="64" s="1"/>
  <c r="CO1453" i="64" a="1"/>
  <c r="CO1453" i="64" s="1"/>
  <c r="CX91" i="64" a="1"/>
  <c r="CX91" i="64" s="1"/>
  <c r="CU968" i="64" a="1"/>
  <c r="CU968" i="64" s="1"/>
  <c r="CR1453" i="64" a="1"/>
  <c r="CR1453" i="64" s="1"/>
  <c r="DA92" i="64" a="1"/>
  <c r="DA92" i="64" s="1"/>
  <c r="CZ90" i="64" a="1"/>
  <c r="CZ90" i="64" s="1"/>
  <c r="CS1487" i="64" a="1"/>
  <c r="CS1487" i="64" s="1"/>
  <c r="CP106" i="64" a="1"/>
  <c r="CP106" i="64" s="1"/>
  <c r="CZ89" i="64" a="1"/>
  <c r="CZ89" i="64" s="1"/>
  <c r="DC1451" i="64" a="1"/>
  <c r="DC1451" i="64" s="1"/>
  <c r="DD54" i="64" a="1"/>
  <c r="DD54" i="64" s="1"/>
  <c r="CZ1486" i="64" a="1"/>
  <c r="CZ1486" i="64" s="1"/>
  <c r="CY59" i="64" a="1"/>
  <c r="CY59" i="64" s="1"/>
  <c r="CY1495" i="64" a="1"/>
  <c r="CY1495" i="64" s="1"/>
  <c r="CZ1618" i="64" a="1"/>
  <c r="CZ1618" i="64" s="1"/>
  <c r="CZ1626" i="64" s="1"/>
  <c r="CX970" i="64" a="1"/>
  <c r="CX970" i="64" s="1"/>
  <c r="CS90" i="64" a="1"/>
  <c r="CS90" i="64" s="1"/>
  <c r="CR1917" i="64" a="1"/>
  <c r="CR1917" i="64" s="1"/>
  <c r="DF54" i="64" a="1"/>
  <c r="DF54" i="64" s="1"/>
  <c r="DF90" i="64" a="1"/>
  <c r="DF90" i="64" s="1"/>
  <c r="DF343" i="64" a="1"/>
  <c r="DF343" i="64" s="1"/>
  <c r="DH91" i="64" a="1"/>
  <c r="DH91" i="64" s="1"/>
  <c r="DH1495" i="64" a="1"/>
  <c r="DH1495" i="64" s="1"/>
  <c r="DE970" i="64" a="1"/>
  <c r="DE970" i="64" s="1"/>
  <c r="DE90" i="64" a="1"/>
  <c r="DE90" i="64" s="1"/>
  <c r="DH1618" i="64" a="1"/>
  <c r="DH1618" i="64" s="1"/>
  <c r="DH1626" i="64" s="1"/>
  <c r="DH54" i="64" a="1"/>
  <c r="DH54" i="64" s="1"/>
  <c r="DG89" i="64" a="1"/>
  <c r="DG89" i="64" s="1"/>
  <c r="DF59" i="64" a="1"/>
  <c r="DF59" i="64" s="1"/>
  <c r="CU1749" i="64" a="1"/>
  <c r="CU1749" i="64" s="1"/>
  <c r="CV1749" i="64" a="1"/>
  <c r="CV1749" i="64" s="1"/>
  <c r="CY968" i="64" a="1"/>
  <c r="CY968" i="64" s="1"/>
  <c r="CQ1496" i="64" a="1"/>
  <c r="CQ1496" i="64" s="1"/>
  <c r="CO1496" i="64" a="1"/>
  <c r="CO1496" i="64" s="1"/>
  <c r="CW1486" i="64" a="1"/>
  <c r="CW1486" i="64" s="1"/>
  <c r="CZ59" i="64" a="1"/>
  <c r="CZ59" i="64" s="1"/>
  <c r="CT75" i="64" a="1"/>
  <c r="CT75" i="64" s="1"/>
  <c r="CO970" i="64" a="1"/>
  <c r="CO970" i="64" s="1"/>
  <c r="DD1486" i="64" a="1"/>
  <c r="DD1486" i="64" s="1"/>
  <c r="CO1486" i="64" a="1"/>
  <c r="CO1486" i="64" s="1"/>
  <c r="CT968" i="64" a="1"/>
  <c r="CT968" i="64" s="1"/>
  <c r="CP1715" i="64" a="1"/>
  <c r="CP1715" i="64" s="1"/>
  <c r="CQ1486" i="64" a="1"/>
  <c r="CQ1486" i="64" s="1"/>
  <c r="DB970" i="64" a="1"/>
  <c r="DB970" i="64" s="1"/>
  <c r="DC75" i="64" a="1"/>
  <c r="DC75" i="64" s="1"/>
  <c r="CW1487" i="64" a="1"/>
  <c r="CW1487" i="64" s="1"/>
  <c r="CV1496" i="64" a="1"/>
  <c r="CV1496" i="64" s="1"/>
  <c r="CO1478" i="64" a="1"/>
  <c r="CO1478" i="64" s="1"/>
  <c r="CX343" i="64" a="1"/>
  <c r="CX343" i="64" s="1"/>
  <c r="CR1477" i="64" a="1"/>
  <c r="CR1477" i="64" s="1"/>
  <c r="DD1495" i="64" a="1"/>
  <c r="DD1495" i="64" s="1"/>
  <c r="CQ75" i="64" a="1"/>
  <c r="CQ75" i="64" s="1"/>
  <c r="CT1487" i="64" a="1"/>
  <c r="CT1487" i="64" s="1"/>
  <c r="CR970" i="64" a="1"/>
  <c r="CR970" i="64" s="1"/>
  <c r="CR1715" i="64" a="1"/>
  <c r="CR1715" i="64" s="1"/>
  <c r="CX1486" i="64" a="1"/>
  <c r="CX1486" i="64" s="1"/>
  <c r="DC1749" i="64" a="1"/>
  <c r="DC1749" i="64" s="1"/>
  <c r="CW1715" i="64" a="1"/>
  <c r="CW1715" i="64" s="1"/>
  <c r="CV1486" i="64" a="1"/>
  <c r="CV1486" i="64" s="1"/>
  <c r="CV91" i="64" a="1"/>
  <c r="CV91" i="64" s="1"/>
  <c r="CW343" i="64" a="1"/>
  <c r="CW343" i="64" s="1"/>
  <c r="CS91" i="64" a="1"/>
  <c r="CS91" i="64" s="1"/>
  <c r="DC92" i="64" a="1"/>
  <c r="DC92" i="64" s="1"/>
  <c r="CQ968" i="64" a="1"/>
  <c r="CQ968" i="64" s="1"/>
  <c r="CR1655" i="64" a="1"/>
  <c r="CR1655" i="64" s="1"/>
  <c r="CO1917" i="64" a="1"/>
  <c r="CO1917" i="64" s="1"/>
  <c r="CR92" i="64" a="1"/>
  <c r="CR92" i="64" s="1"/>
  <c r="DB1477" i="64" a="1"/>
  <c r="DB1477" i="64" s="1"/>
  <c r="DA343" i="64" a="1"/>
  <c r="DA343" i="64" s="1"/>
  <c r="CZ54" i="64" a="1"/>
  <c r="CZ54" i="64" s="1"/>
  <c r="CW1618" i="64" a="1"/>
  <c r="CW1618" i="64" s="1"/>
  <c r="CW1626" i="64" s="1"/>
  <c r="CW1451" i="64" a="1"/>
  <c r="CW1451" i="64" s="1"/>
  <c r="CX90" i="64" a="1"/>
  <c r="CX90" i="64" s="1"/>
  <c r="CW89" i="64" a="1"/>
  <c r="CW89" i="64" s="1"/>
  <c r="CT176" i="64" a="1"/>
  <c r="CT176" i="64" s="1"/>
  <c r="DL396" i="64" a="1"/>
  <c r="DL396" i="64" s="1"/>
  <c r="DL397" i="64" s="1"/>
  <c r="DB90" i="64" a="1"/>
  <c r="DB90" i="64" s="1"/>
  <c r="DA54" i="64" a="1"/>
  <c r="DA54" i="64" s="1"/>
  <c r="DB54" i="64" a="1"/>
  <c r="DB54" i="64" s="1"/>
  <c r="DA1896" i="64" a="1"/>
  <c r="DA1896" i="64" s="1"/>
  <c r="DC1876" i="64" a="1"/>
  <c r="DC1876" i="64" s="1"/>
  <c r="DD1487" i="64" a="1"/>
  <c r="DD1487" i="64" s="1"/>
  <c r="DA91" i="64" a="1"/>
  <c r="DA91" i="64" s="1"/>
  <c r="DA1453" i="64" a="1"/>
  <c r="DA1453" i="64" s="1"/>
  <c r="DC1453" i="64" a="1"/>
  <c r="DC1453" i="64" s="1"/>
  <c r="DD40" i="64" a="1"/>
  <c r="DD40" i="64" s="1"/>
  <c r="DC91" i="64" a="1"/>
  <c r="DC91" i="64" s="1"/>
  <c r="DB1876" i="64" a="1"/>
  <c r="DB1876" i="64" s="1"/>
  <c r="DC1917" i="64" a="1"/>
  <c r="DC1917" i="64" s="1"/>
  <c r="DA75" i="64" a="1"/>
  <c r="DA75" i="64" s="1"/>
  <c r="DC1495" i="64" a="1"/>
  <c r="DC1495" i="64" s="1"/>
  <c r="DB1917" i="64" a="1"/>
  <c r="DB1917" i="64" s="1"/>
  <c r="DC1486" i="64" a="1"/>
  <c r="DC1486" i="64" s="1"/>
  <c r="DD1496" i="64" a="1"/>
  <c r="DD1496" i="64" s="1"/>
  <c r="DB40" i="64" a="1"/>
  <c r="DB40" i="64" s="1"/>
  <c r="DB1496" i="64" a="1"/>
  <c r="DB1496" i="64" s="1"/>
  <c r="DB1618" i="64" a="1"/>
  <c r="DB1618" i="64" s="1"/>
  <c r="DB1626" i="64" s="1"/>
  <c r="DC106" i="64" a="1"/>
  <c r="DC106" i="64" s="1"/>
  <c r="DA1749" i="64" a="1"/>
  <c r="DA1749" i="64" s="1"/>
  <c r="DA90" i="64" a="1"/>
  <c r="DA90" i="64" s="1"/>
  <c r="DB1487" i="64" a="1"/>
  <c r="DB1487" i="64" s="1"/>
  <c r="DD1896" i="64" a="1"/>
  <c r="DD1896" i="64" s="1"/>
  <c r="DA1478" i="64" a="1"/>
  <c r="DA1478" i="64" s="1"/>
  <c r="DB1715" i="64" a="1"/>
  <c r="DB1715" i="64" s="1"/>
  <c r="DB1453" i="64" a="1"/>
  <c r="DB1453" i="64" s="1"/>
  <c r="DA1917" i="64" a="1"/>
  <c r="DA1917" i="64" s="1"/>
  <c r="CZ1453" i="64" a="1"/>
  <c r="CZ1453" i="64" s="1"/>
  <c r="CX1451" i="64" a="1"/>
  <c r="CX1451" i="64" s="1"/>
  <c r="CU75" i="64" a="1"/>
  <c r="CU75" i="64" s="1"/>
  <c r="CU1487" i="64" a="1"/>
  <c r="CU1487" i="64" s="1"/>
  <c r="CW1495" i="64" a="1"/>
  <c r="CW1495" i="64" s="1"/>
  <c r="CR1496" i="64" a="1"/>
  <c r="CR1496" i="64" s="1"/>
  <c r="DA106" i="64" a="1"/>
  <c r="DA106" i="64" s="1"/>
  <c r="DD1749" i="64" a="1"/>
  <c r="DD1749" i="64" s="1"/>
  <c r="DD89" i="64" a="1"/>
  <c r="DD89" i="64" s="1"/>
  <c r="DB89" i="64" a="1"/>
  <c r="DB89" i="64" s="1"/>
  <c r="DC970" i="64" a="1"/>
  <c r="DC970" i="64" s="1"/>
  <c r="DD91" i="64" a="1"/>
  <c r="DD91" i="64" s="1"/>
  <c r="CQ1477" i="64" a="1"/>
  <c r="CQ1477" i="64" s="1"/>
  <c r="CQ1451" i="64" a="1"/>
  <c r="CQ1451" i="64" s="1"/>
  <c r="CR968" i="64" a="1"/>
  <c r="CR968" i="64" s="1"/>
  <c r="CR1896" i="64" a="1"/>
  <c r="CR1896" i="64" s="1"/>
  <c r="CS176" i="64" a="1"/>
  <c r="CS176" i="64" s="1"/>
  <c r="CO1896" i="64" a="1"/>
  <c r="CO1896" i="64" s="1"/>
  <c r="CT343" i="64" a="1"/>
  <c r="CT343" i="64" s="1"/>
  <c r="CO1451" i="64" a="1"/>
  <c r="CO1451" i="64" s="1"/>
  <c r="CT54" i="64" a="1"/>
  <c r="CT54" i="64" s="1"/>
  <c r="CR90" i="64" a="1"/>
  <c r="CR90" i="64" s="1"/>
  <c r="CS343" i="64" a="1"/>
  <c r="CS343" i="64" s="1"/>
  <c r="DB1495" i="64" a="1"/>
  <c r="DB1495" i="64" s="1"/>
  <c r="DD343" i="64" a="1"/>
  <c r="DD343" i="64" s="1"/>
  <c r="DA1495" i="64" a="1"/>
  <c r="DA1495" i="64" s="1"/>
  <c r="DC59" i="64" a="1"/>
  <c r="DC59" i="64" s="1"/>
  <c r="DH1876" i="64" a="1"/>
  <c r="DH1876" i="64" s="1"/>
  <c r="DG1896" i="64" a="1"/>
  <c r="DG1896" i="64" s="1"/>
  <c r="DE1496" i="64" a="1"/>
  <c r="DE1496" i="64" s="1"/>
  <c r="DE1917" i="64" a="1"/>
  <c r="DE1917" i="64" s="1"/>
  <c r="DF92" i="64" a="1"/>
  <c r="DF92" i="64" s="1"/>
  <c r="DH1477" i="64" a="1"/>
  <c r="DH1477" i="64" s="1"/>
  <c r="DG54" i="64" a="1"/>
  <c r="DG54" i="64" s="1"/>
  <c r="DG92" i="64" a="1"/>
  <c r="DG92" i="64" s="1"/>
  <c r="DH75" i="64" a="1"/>
  <c r="DH75" i="64" s="1"/>
  <c r="DF1715" i="64" a="1"/>
  <c r="DF1715" i="64" s="1"/>
  <c r="DF1749" i="64" a="1"/>
  <c r="DF1749" i="64" s="1"/>
  <c r="DH1453" i="64" a="1"/>
  <c r="DH1453" i="64" s="1"/>
  <c r="DF1478" i="64" a="1"/>
  <c r="DF1478" i="64" s="1"/>
  <c r="DH106" i="64" a="1"/>
  <c r="DH106" i="64" s="1"/>
  <c r="DH1496" i="64" a="1"/>
  <c r="DH1496" i="64" s="1"/>
  <c r="DE1618" i="64" a="1"/>
  <c r="DE1618" i="64" s="1"/>
  <c r="DE1626" i="64" s="1"/>
  <c r="DH40" i="64" a="1"/>
  <c r="DH40" i="64" s="1"/>
  <c r="CT1876" i="64" a="1"/>
  <c r="CT1876" i="64" s="1"/>
  <c r="CV90" i="64" a="1"/>
  <c r="CV90" i="64" s="1"/>
  <c r="CQ970" i="64" a="1"/>
  <c r="CQ970" i="64" s="1"/>
  <c r="CO75" i="64" a="1"/>
  <c r="CO75" i="64" s="1"/>
  <c r="CQ1495" i="64" a="1"/>
  <c r="CQ1495" i="64" s="1"/>
  <c r="CV92" i="64" a="1"/>
  <c r="CV92" i="64" s="1"/>
  <c r="CQ1917" i="64" a="1"/>
  <c r="CQ1917" i="64" s="1"/>
  <c r="CT1451" i="64" a="1"/>
  <c r="CT1451" i="64" s="1"/>
  <c r="CZ1876" i="64" a="1"/>
  <c r="CZ1876" i="64" s="1"/>
  <c r="CS1477" i="64" a="1"/>
  <c r="CS1477" i="64" s="1"/>
  <c r="DC343" i="64" a="1"/>
  <c r="DC343" i="64" s="1"/>
  <c r="CU59" i="64" a="1"/>
  <c r="CU59" i="64" s="1"/>
  <c r="CU89" i="64" a="1"/>
  <c r="CU89" i="64" s="1"/>
  <c r="CT1453" i="64" a="1"/>
  <c r="CT1453" i="64" s="1"/>
  <c r="CT1618" i="64" a="1"/>
  <c r="CT1618" i="64" s="1"/>
  <c r="CT1626" i="64" s="1"/>
  <c r="DC176" i="64" a="1"/>
  <c r="DC176" i="64" s="1"/>
  <c r="DD970" i="64" a="1"/>
  <c r="DD970" i="64" s="1"/>
  <c r="CZ1749" i="64" a="1"/>
  <c r="CZ1749" i="64" s="1"/>
  <c r="CV1487" i="64" a="1"/>
  <c r="CV1487" i="64" s="1"/>
  <c r="CP1487" i="64" a="1"/>
  <c r="CP1487" i="64" s="1"/>
  <c r="CZ968" i="64" a="1"/>
  <c r="CZ968" i="64" s="1"/>
  <c r="CP343" i="64" a="1"/>
  <c r="CP343" i="64" s="1"/>
  <c r="DC54" i="64" a="1"/>
  <c r="DC54" i="64" s="1"/>
  <c r="CS1496" i="64" a="1"/>
  <c r="CS1496" i="64" s="1"/>
  <c r="CY1486" i="64" a="1"/>
  <c r="CY1486" i="64" s="1"/>
  <c r="CX176" i="64" a="1"/>
  <c r="CX176" i="64" s="1"/>
  <c r="CR343" i="64" a="1"/>
  <c r="CR343" i="64" s="1"/>
  <c r="CS1715" i="64" a="1"/>
  <c r="CS1715" i="64" s="1"/>
  <c r="DD106" i="64" a="1"/>
  <c r="DD106" i="64" s="1"/>
  <c r="CX1618" i="64" a="1"/>
  <c r="CX1618" i="64" s="1"/>
  <c r="CX1626" i="64" s="1"/>
  <c r="CQ343" i="64" a="1"/>
  <c r="CQ343" i="64" s="1"/>
  <c r="CV1876" i="64" a="1"/>
  <c r="CV1876" i="64" s="1"/>
  <c r="CY1618" i="64" a="1"/>
  <c r="CY1618" i="64" s="1"/>
  <c r="CY1626" i="64" s="1"/>
  <c r="DA40" i="64" a="1"/>
  <c r="DA40" i="64" s="1"/>
  <c r="DB1478" i="64" a="1"/>
  <c r="DB1478" i="64" s="1"/>
  <c r="CP90" i="64" a="1"/>
  <c r="CP90" i="64" s="1"/>
  <c r="CV1477" i="64" a="1"/>
  <c r="CV1477" i="64" s="1"/>
  <c r="CW968" i="64" a="1"/>
  <c r="CW968" i="64" s="1"/>
  <c r="CR1451" i="64" a="1"/>
  <c r="CR1451" i="64" s="1"/>
  <c r="DC1715" i="64" a="1"/>
  <c r="DC1715" i="64" s="1"/>
  <c r="DD1477" i="64" a="1"/>
  <c r="DD1477" i="64" s="1"/>
  <c r="CZ1495" i="64" a="1"/>
  <c r="CZ1495" i="64" s="1"/>
  <c r="CX1453" i="64" a="1"/>
  <c r="CX1453" i="64" s="1"/>
  <c r="CW1478" i="64" a="1"/>
  <c r="CW1478" i="64" s="1"/>
  <c r="CX1917" i="64" a="1"/>
  <c r="CX1917" i="64" s="1"/>
  <c r="DE1749" i="64" a="1"/>
  <c r="DE1749" i="64" s="1"/>
  <c r="CW1749" i="64" a="1"/>
  <c r="CW1749" i="64" s="1"/>
  <c r="CS1478" i="64" a="1"/>
  <c r="CS1478" i="64" s="1"/>
  <c r="DF89" i="64" a="1"/>
  <c r="DF89" i="64" s="1"/>
  <c r="DG1451" i="64" a="1"/>
  <c r="DG1451" i="64" s="1"/>
  <c r="DG176" i="64" a="1"/>
  <c r="DG176" i="64" s="1"/>
  <c r="DH1478" i="64" a="1"/>
  <c r="DH1478" i="64" s="1"/>
  <c r="DF106" i="64" a="1"/>
  <c r="DF106" i="64" s="1"/>
  <c r="DG1453" i="64" a="1"/>
  <c r="DG1453" i="64" s="1"/>
  <c r="DH968" i="64" a="1"/>
  <c r="DH968" i="64" s="1"/>
  <c r="DE968" i="64" a="1"/>
  <c r="DE968" i="64" s="1"/>
  <c r="DE59" i="64" a="1"/>
  <c r="DE59" i="64" s="1"/>
  <c r="DG1749" i="64" a="1"/>
  <c r="DG1749" i="64" s="1"/>
  <c r="DH1486" i="64" a="1"/>
  <c r="DH1486" i="64" s="1"/>
  <c r="DH343" i="64" a="1"/>
  <c r="DH343" i="64" s="1"/>
  <c r="DE1715" i="64" a="1"/>
  <c r="DE1715" i="64" s="1"/>
  <c r="DG1618" i="64" a="1"/>
  <c r="DG1618" i="64" s="1"/>
  <c r="DG1626" i="64" s="1"/>
  <c r="CU1495" i="64" a="1"/>
  <c r="CU1495" i="64" s="1"/>
  <c r="CZ1715" i="64" a="1"/>
  <c r="CZ1715" i="64" s="1"/>
  <c r="DB59" i="64" a="1"/>
  <c r="DB59" i="64" s="1"/>
  <c r="CR89" i="64" a="1"/>
  <c r="CR89" i="64" s="1"/>
  <c r="CO1655" i="64" a="1"/>
  <c r="CO1655" i="64" s="1"/>
  <c r="CY970" i="64" a="1"/>
  <c r="CY970" i="64" s="1"/>
  <c r="CQ1618" i="64" a="1"/>
  <c r="CQ1618" i="64" s="1"/>
  <c r="CQ1626" i="64" s="1"/>
  <c r="CV1917" i="64" a="1"/>
  <c r="CV1917" i="64" s="1"/>
  <c r="CY1453" i="64" a="1"/>
  <c r="CY1453" i="64" s="1"/>
  <c r="CQ40" i="64" a="1"/>
  <c r="CQ40" i="64" s="1"/>
  <c r="DB75" i="64" a="1"/>
  <c r="DB75" i="64" s="1"/>
  <c r="CQ90" i="64" a="1"/>
  <c r="CQ90" i="64" s="1"/>
  <c r="CS1896" i="64" a="1"/>
  <c r="CS1896" i="64" s="1"/>
  <c r="CZ106" i="64" a="1"/>
  <c r="CZ106" i="64" s="1"/>
  <c r="CR106" i="64" a="1"/>
  <c r="CR106" i="64" s="1"/>
  <c r="DD90" i="64" a="1"/>
  <c r="DD90" i="64" s="1"/>
  <c r="DD1478" i="64" a="1"/>
  <c r="DD1478" i="64" s="1"/>
  <c r="CQ92" i="64" a="1"/>
  <c r="CQ92" i="64" s="1"/>
  <c r="CU1917" i="64" a="1"/>
  <c r="CU1917" i="64" s="1"/>
  <c r="CR1486" i="64" a="1"/>
  <c r="CR1486" i="64" s="1"/>
  <c r="CS1749" i="64" a="1"/>
  <c r="CS1749" i="64" s="1"/>
  <c r="DC89" i="64" a="1"/>
  <c r="DC89" i="64" s="1"/>
  <c r="DD59" i="64" a="1"/>
  <c r="DD59" i="64" s="1"/>
  <c r="CP54" i="64" a="1"/>
  <c r="CP54" i="64" s="1"/>
  <c r="CU1453" i="64" a="1"/>
  <c r="CU1453" i="64" s="1"/>
  <c r="CZ91" i="64" a="1"/>
  <c r="CZ91" i="64" s="1"/>
  <c r="CR1876" i="64" a="1"/>
  <c r="CR1876" i="64" s="1"/>
  <c r="CT1495" i="64" a="1"/>
  <c r="CT1495" i="64" s="1"/>
  <c r="DB1451" i="64" a="1"/>
  <c r="DB1451" i="64" s="1"/>
  <c r="CU176" i="64" a="1"/>
  <c r="CU176" i="64" s="1"/>
  <c r="CV343" i="64" a="1"/>
  <c r="CV343" i="64" s="1"/>
  <c r="CT1896" i="64" a="1"/>
  <c r="CT1896" i="64" s="1"/>
  <c r="CO91" i="64" a="1"/>
  <c r="CO91" i="64" s="1"/>
  <c r="DC1487" i="64" a="1"/>
  <c r="DC1487" i="64" s="1"/>
  <c r="DA59" i="64" a="1"/>
  <c r="DA59" i="64" s="1"/>
  <c r="CQ176" i="64" a="1"/>
  <c r="CQ176" i="64" s="1"/>
  <c r="CV970" i="64" a="1"/>
  <c r="CV970" i="64" s="1"/>
  <c r="CU1478" i="64" a="1"/>
  <c r="CU1478" i="64" s="1"/>
  <c r="CS59" i="64" a="1"/>
  <c r="CS59" i="64" s="1"/>
  <c r="DB1749" i="64" a="1"/>
  <c r="DB1749" i="64" s="1"/>
  <c r="DD75" i="64" a="1"/>
  <c r="DD75" i="64" s="1"/>
  <c r="CU1896" i="64" a="1"/>
  <c r="CU1896" i="64" s="1"/>
  <c r="CX1496" i="64" a="1"/>
  <c r="CX1496" i="64" s="1"/>
  <c r="CY176" i="64" a="1"/>
  <c r="CY176" i="64" s="1"/>
  <c r="CY92" i="64" a="1"/>
  <c r="CY92" i="64" s="1"/>
  <c r="CU343" i="64" a="1"/>
  <c r="CU343" i="64" s="1"/>
  <c r="CY1478" i="64" a="1"/>
  <c r="CY1478" i="64" s="1"/>
  <c r="CY1715" i="64" a="1"/>
  <c r="CY1715" i="64" s="1"/>
  <c r="DH1896" i="64" a="1"/>
  <c r="DH1896" i="64" s="1"/>
  <c r="DF1495" i="64" a="1"/>
  <c r="DF1495" i="64" s="1"/>
  <c r="DE1477" i="64" a="1"/>
  <c r="DE1477" i="64" s="1"/>
  <c r="DE1495" i="64" a="1"/>
  <c r="DE1495" i="64" s="1"/>
  <c r="DG343" i="64" a="1"/>
  <c r="DG343" i="64" s="1"/>
  <c r="DG1478" i="64" a="1"/>
  <c r="DG1478" i="64" s="1"/>
  <c r="DF970" i="64" a="1"/>
  <c r="DF970" i="64" s="1"/>
  <c r="DE40" i="64" a="1"/>
  <c r="DE40" i="64" s="1"/>
  <c r="DH1715" i="64" a="1"/>
  <c r="DH1715" i="64" s="1"/>
  <c r="DH90" i="64" a="1"/>
  <c r="DH90" i="64" s="1"/>
  <c r="DG968" i="64" a="1"/>
  <c r="DG968" i="64" s="1"/>
  <c r="DE54" i="64" a="1"/>
  <c r="DE54" i="64" s="1"/>
  <c r="CU1477" i="64" a="1"/>
  <c r="CU1477" i="64" s="1"/>
  <c r="CY1487" i="64" a="1"/>
  <c r="CY1487" i="64" s="1"/>
  <c r="CW1477" i="64" a="1"/>
  <c r="CW1477" i="64" s="1"/>
  <c r="CR91" i="64" a="1"/>
  <c r="CR91" i="64" s="1"/>
  <c r="CU90" i="64" a="1"/>
  <c r="CU90" i="64" s="1"/>
  <c r="CS1876" i="64" a="1"/>
  <c r="CS1876" i="64" s="1"/>
  <c r="CR40" i="64" a="1"/>
  <c r="CR40" i="64" s="1"/>
  <c r="CV54" i="64" a="1"/>
  <c r="CV54" i="64" s="1"/>
  <c r="CU1486" i="64" a="1"/>
  <c r="CU1486" i="64" s="1"/>
  <c r="DC968" i="64" a="1"/>
  <c r="DC968" i="64" s="1"/>
  <c r="CY90" i="64" a="1"/>
  <c r="CY90" i="64" s="1"/>
  <c r="CU1618" i="64" a="1"/>
  <c r="CU1618" i="64" s="1"/>
  <c r="CU1626" i="64" s="1"/>
  <c r="CV75" i="64" a="1"/>
  <c r="CV75" i="64" s="1"/>
  <c r="CV1896" i="64" a="1"/>
  <c r="CV1896" i="64" s="1"/>
  <c r="CV1495" i="64" a="1"/>
  <c r="CV1495" i="64" s="1"/>
  <c r="DB106" i="64" a="1"/>
  <c r="DB106" i="64" s="1"/>
  <c r="DD1917" i="64" a="1"/>
  <c r="DD1917" i="64" s="1"/>
  <c r="CP1451" i="64" a="1"/>
  <c r="CP1451" i="64" s="1"/>
  <c r="CO90" i="64" a="1"/>
  <c r="CO90" i="64" s="1"/>
  <c r="CP176" i="64" a="1"/>
  <c r="CP176" i="64" s="1"/>
  <c r="CR59" i="64" a="1"/>
  <c r="CR59" i="64" s="1"/>
  <c r="DA176" i="64" a="1"/>
  <c r="DA176" i="64" s="1"/>
  <c r="DD968" i="64" a="1"/>
  <c r="DD968" i="64" s="1"/>
  <c r="CY106" i="64" a="1"/>
  <c r="CY106" i="64" s="1"/>
  <c r="CQ91" i="64" a="1"/>
  <c r="CQ91" i="64" s="1"/>
  <c r="CR1618" i="64" a="1"/>
  <c r="CR1618" i="64" s="1"/>
  <c r="CR1626" i="64" s="1"/>
  <c r="CY54" i="64" a="1"/>
  <c r="CY54" i="64" s="1"/>
  <c r="CU106" i="64" a="1"/>
  <c r="CU106" i="64" s="1"/>
  <c r="DD1453" i="64" a="1"/>
  <c r="DD1453" i="64" s="1"/>
  <c r="CT1486" i="64" a="1"/>
  <c r="CT1486" i="64" s="1"/>
  <c r="CT106" i="64" a="1"/>
  <c r="CT106" i="64" s="1"/>
  <c r="CY1477" i="64" a="1"/>
  <c r="CY1477" i="64" s="1"/>
  <c r="CP1495" i="64" a="1"/>
  <c r="CP1495" i="64" s="1"/>
  <c r="DD92" i="64" a="1"/>
  <c r="DD92" i="64" s="1"/>
  <c r="CO1618" i="64" a="1"/>
  <c r="CO1618" i="64" s="1"/>
  <c r="CZ1896" i="64" a="1"/>
  <c r="CZ1896" i="64" s="1"/>
  <c r="CP1876" i="64" a="1"/>
  <c r="CP1876" i="64" s="1"/>
  <c r="CU1876" i="64" a="1"/>
  <c r="CU1876" i="64" s="1"/>
  <c r="CW40" i="64" a="1"/>
  <c r="CW40" i="64" s="1"/>
  <c r="DA1496" i="64" a="1"/>
  <c r="DA1496" i="64" s="1"/>
  <c r="DC1896" i="64" a="1"/>
  <c r="DC1896" i="64" s="1"/>
  <c r="CW91" i="64" a="1"/>
  <c r="CW91" i="64" s="1"/>
  <c r="CW1453" i="64" a="1"/>
  <c r="CW1453" i="64" s="1"/>
  <c r="CX1487" i="64" a="1"/>
  <c r="CX1487" i="64" s="1"/>
  <c r="CW54" i="64" a="1"/>
  <c r="CW54" i="64" s="1"/>
  <c r="CV59" i="64" a="1"/>
  <c r="CV59" i="64" s="1"/>
  <c r="CT89" i="64" a="1"/>
  <c r="CT89" i="64" s="1"/>
  <c r="CX75" i="64" a="1"/>
  <c r="CX75" i="64" s="1"/>
  <c r="DE343" i="64" a="1"/>
  <c r="DE343" i="64" s="1"/>
  <c r="DE75" i="64" a="1"/>
  <c r="DE75" i="64" s="1"/>
  <c r="DH176" i="64" a="1"/>
  <c r="DH176" i="64" s="1"/>
  <c r="DG1496" i="64" a="1"/>
  <c r="DG1496" i="64" s="1"/>
  <c r="DG1715" i="64" a="1"/>
  <c r="DG1715" i="64" s="1"/>
  <c r="DH89" i="64" a="1"/>
  <c r="DH89" i="64" s="1"/>
  <c r="DH92" i="64" a="1"/>
  <c r="DH92" i="64" s="1"/>
  <c r="DF1451" i="64" a="1"/>
  <c r="DF1451" i="64" s="1"/>
  <c r="DG91" i="64" a="1"/>
  <c r="DG91" i="64" s="1"/>
  <c r="DG40" i="64" a="1"/>
  <c r="DG40" i="64" s="1"/>
  <c r="CR176" i="64" a="1"/>
  <c r="CR176" i="64" s="1"/>
  <c r="CO1749" i="64" a="1"/>
  <c r="CO1749" i="64" s="1"/>
  <c r="CO92" i="64" a="1"/>
  <c r="CO92" i="64" s="1"/>
  <c r="CQ89" i="64" a="1"/>
  <c r="CQ89" i="64" s="1"/>
  <c r="CU1715" i="64" a="1"/>
  <c r="CU1715" i="64" s="1"/>
  <c r="CQ1655" i="64" a="1"/>
  <c r="CQ1655" i="64" s="1"/>
  <c r="CR1495" i="64" a="1"/>
  <c r="CR1495" i="64" s="1"/>
  <c r="CP1618" i="64" a="1"/>
  <c r="CP1618" i="64" s="1"/>
  <c r="CP1626" i="64" s="1"/>
  <c r="CS970" i="64" a="1"/>
  <c r="CS970" i="64" s="1"/>
  <c r="DB92" i="64" a="1"/>
  <c r="DB92" i="64" s="1"/>
  <c r="CT1749" i="64" a="1"/>
  <c r="CT1749" i="64" s="1"/>
  <c r="CZ40" i="64" a="1"/>
  <c r="CZ40" i="64" s="1"/>
  <c r="CX1876" i="64" a="1"/>
  <c r="CX1876" i="64" s="1"/>
  <c r="CP1486" i="64" a="1"/>
  <c r="CP1486" i="64" s="1"/>
  <c r="CO1477" i="64" a="1"/>
  <c r="CO1477" i="64" s="1"/>
  <c r="DC1618" i="64" a="1"/>
  <c r="DC1618" i="64" s="1"/>
  <c r="DC1626" i="64" s="1"/>
  <c r="DD1876" i="64" a="1"/>
  <c r="DD1876" i="64" s="1"/>
  <c r="CS75" i="64" a="1"/>
  <c r="CS75" i="64" s="1"/>
  <c r="CP1453" i="64" a="1"/>
  <c r="CP1453" i="64" s="1"/>
  <c r="CY75" i="64" a="1"/>
  <c r="CY75" i="64" s="1"/>
  <c r="CU54" i="64" a="1"/>
  <c r="CU54" i="64" s="1"/>
  <c r="DC1478" i="64" a="1"/>
  <c r="DC1478" i="64" s="1"/>
  <c r="DB91" i="64" a="1"/>
  <c r="DB91" i="64" s="1"/>
  <c r="CY91" i="64" a="1"/>
  <c r="CY91" i="64" s="1"/>
  <c r="CX92" i="64" a="1"/>
  <c r="CX92" i="64" s="1"/>
  <c r="CQ106" i="64" a="1"/>
  <c r="CQ106" i="64" s="1"/>
  <c r="CY89" i="64" a="1"/>
  <c r="CY89" i="64" s="1"/>
  <c r="DC1496" i="64" a="1"/>
  <c r="DC1496" i="64" s="1"/>
  <c r="DB343" i="64" a="1"/>
  <c r="DB343" i="64" s="1"/>
  <c r="CP1917" i="64" a="1"/>
  <c r="CP1917" i="64" s="1"/>
  <c r="CS1486" i="64" a="1"/>
  <c r="CS1486" i="64" s="1"/>
  <c r="CO1876" i="64" a="1"/>
  <c r="CO1876" i="64" s="1"/>
  <c r="CP1749" i="64" a="1"/>
  <c r="CP1749" i="64" s="1"/>
  <c r="DD1451" i="64" a="1"/>
  <c r="DD1451" i="64" s="1"/>
  <c r="CR54" i="64" a="1"/>
  <c r="CR54" i="64" s="1"/>
  <c r="CZ92" i="64" a="1"/>
  <c r="CZ92" i="64" s="1"/>
  <c r="CX54" i="64" a="1"/>
  <c r="CX54" i="64" s="1"/>
  <c r="CS1917" i="64" a="1"/>
  <c r="CS1917" i="64" s="1"/>
  <c r="CO40" i="64" a="1"/>
  <c r="CO40" i="64" s="1"/>
  <c r="DD176" i="64" a="1"/>
  <c r="DD176" i="64" s="1"/>
  <c r="CW92" i="64" a="1"/>
  <c r="CW92" i="64" s="1"/>
  <c r="CX89" i="64" a="1"/>
  <c r="CX89" i="64" s="1"/>
  <c r="CY343" i="64" a="1"/>
  <c r="CY343" i="64" s="1"/>
  <c r="CW106" i="64" a="1"/>
  <c r="CW106" i="64" s="1"/>
  <c r="CY1749" i="64" a="1"/>
  <c r="CY1749" i="64" s="1"/>
  <c r="CX40" i="64" a="1"/>
  <c r="CX40" i="64" s="1"/>
  <c r="CV968" i="64" a="1"/>
  <c r="CV968" i="64" s="1"/>
  <c r="CS1495" i="64" a="1"/>
  <c r="CS1495" i="64" s="1"/>
  <c r="DJ1917" i="64" a="1"/>
  <c r="DJ1917" i="64" s="1"/>
  <c r="DJ1715" i="64" a="1"/>
  <c r="DJ1715" i="64" s="1"/>
  <c r="DJ40" i="64" a="1"/>
  <c r="DJ40" i="64" s="1"/>
  <c r="DL54" i="64" a="1"/>
  <c r="DL54" i="64" s="1"/>
  <c r="DJ1896" i="64" a="1"/>
  <c r="DJ1896" i="64" s="1"/>
  <c r="DJ106" i="64" a="1"/>
  <c r="DJ106" i="64" s="1"/>
  <c r="DL1495" i="64" a="1"/>
  <c r="DL1495" i="64" s="1"/>
  <c r="DL2127" i="64" a="1"/>
  <c r="DL2127" i="64" s="1"/>
  <c r="DJ970" i="64" a="1"/>
  <c r="DJ970" i="64" s="1"/>
  <c r="DJ75" i="64" a="1"/>
  <c r="DJ75" i="64" s="1"/>
  <c r="DL1374" i="64" a="1"/>
  <c r="DL1374" i="64" s="1"/>
  <c r="DJ1496" i="64" a="1"/>
  <c r="DJ1496" i="64" s="1"/>
  <c r="DJ89" i="64" a="1"/>
  <c r="DJ89" i="64" s="1"/>
  <c r="DI970" i="64" a="1"/>
  <c r="DI970" i="64" s="1"/>
  <c r="DJ968" i="64" a="1"/>
  <c r="DJ968" i="64" s="1"/>
  <c r="DL1351" i="64" a="1"/>
  <c r="DL1351" i="64" s="1"/>
  <c r="DI59" i="64" a="1"/>
  <c r="DI59" i="64" s="1"/>
  <c r="DL1399" i="64" a="1"/>
  <c r="DL1399" i="64" s="1"/>
  <c r="DJ1495" i="64" a="1"/>
  <c r="DJ1495" i="64" s="1"/>
  <c r="DJ1478" i="64" a="1"/>
  <c r="DJ1478" i="64" s="1"/>
  <c r="DJ1451" i="64" a="1"/>
  <c r="DJ1451" i="64" s="1"/>
  <c r="DL944" i="64" a="1"/>
  <c r="DL944" i="64" s="1"/>
  <c r="DL920" i="64" a="1"/>
  <c r="DL920" i="64" s="1"/>
  <c r="DL1127" i="64" a="1"/>
  <c r="DL1127" i="64" s="1"/>
  <c r="DI40" i="64" a="1"/>
  <c r="DI40" i="64" s="1"/>
  <c r="DI1486" i="64" a="1"/>
  <c r="DI1486" i="64" s="1"/>
  <c r="DL1715" i="64" a="1"/>
  <c r="DL1715" i="64" s="1"/>
  <c r="DL2153" i="64" a="1"/>
  <c r="DL2153" i="64" s="1"/>
  <c r="DL1345" i="64" a="1"/>
  <c r="DL1345" i="64" s="1"/>
  <c r="DL40" i="64" a="1"/>
  <c r="DL40" i="64" s="1"/>
  <c r="DL1618" i="64" a="1"/>
  <c r="DL1618" i="64" s="1"/>
  <c r="DL1626" i="64" s="1"/>
  <c r="DI89" i="64" a="1"/>
  <c r="DI89" i="64" s="1"/>
  <c r="DL501" i="64" a="1"/>
  <c r="DL501" i="64" s="1"/>
  <c r="DL1066" i="64" a="1"/>
  <c r="DL1066" i="64" s="1"/>
  <c r="DI92" i="64" a="1"/>
  <c r="DI92" i="64" s="1"/>
  <c r="DL319" i="64" a="1"/>
  <c r="DL319" i="64" s="1"/>
  <c r="DL946" i="64" a="1"/>
  <c r="DL946" i="64" s="1"/>
  <c r="DL970" i="64" a="1"/>
  <c r="DL970" i="64" s="1"/>
  <c r="DL342" i="64" a="1"/>
  <c r="DL342" i="64" s="1"/>
  <c r="DL2178" i="64" a="1"/>
  <c r="DL2178" i="64" s="1"/>
  <c r="DI176" i="64" a="1"/>
  <c r="DI176" i="64" s="1"/>
  <c r="DL402" i="64" a="1"/>
  <c r="DL402" i="64" s="1"/>
  <c r="DL424" i="64" a="1"/>
  <c r="DL424" i="64" s="1"/>
  <c r="DL1453" i="64" a="1"/>
  <c r="DL1453" i="64" s="1"/>
  <c r="DL60" i="64" a="1"/>
  <c r="DL60" i="64" s="1"/>
  <c r="DL91" i="64" a="1"/>
  <c r="DL91" i="64" s="1"/>
  <c r="DJ176" i="64" a="1"/>
  <c r="DJ176" i="64" s="1"/>
  <c r="DL2204" i="64" a="1"/>
  <c r="DL2204" i="64" s="1"/>
  <c r="DL1319" i="64" a="1"/>
  <c r="DL1319" i="64" s="1"/>
  <c r="DL1320" i="64" s="1"/>
  <c r="DL1478" i="64" a="1"/>
  <c r="DL1478" i="64" s="1"/>
  <c r="DL343" i="64" a="1"/>
  <c r="DL343" i="64" s="1"/>
  <c r="DL429" i="64" a="1"/>
  <c r="DL429" i="64" s="1"/>
  <c r="DL1239" i="64" a="1"/>
  <c r="DL1239" i="64" s="1"/>
  <c r="DL1198" i="64" a="1"/>
  <c r="DL1198" i="64" s="1"/>
  <c r="DL1917" i="64" a="1"/>
  <c r="DL1917" i="64" s="1"/>
  <c r="DL825" i="64" a="1"/>
  <c r="DL825" i="64" s="1"/>
  <c r="DL176" i="64" a="1"/>
  <c r="DL176" i="64" s="1"/>
  <c r="DI1896" i="64" a="1"/>
  <c r="DI1896" i="64" s="1"/>
  <c r="DJ1487" i="64" a="1"/>
  <c r="DJ1487" i="64" s="1"/>
  <c r="DJ1453" i="64" a="1"/>
  <c r="DJ1453" i="64" s="1"/>
  <c r="DJ1486" i="64" a="1"/>
  <c r="DJ1486" i="64" s="1"/>
  <c r="DJ54" i="64" a="1"/>
  <c r="DJ54" i="64" s="1"/>
  <c r="DJ1749" i="64" a="1"/>
  <c r="DJ1749" i="64" s="1"/>
  <c r="DL503" i="64" a="1"/>
  <c r="DL503" i="64" s="1"/>
  <c r="DL89" i="64" a="1"/>
  <c r="DL89" i="64" s="1"/>
  <c r="DL59" i="64" a="1"/>
  <c r="DL59" i="64" s="1"/>
  <c r="DL106" i="64" a="1"/>
  <c r="DL106" i="64" s="1"/>
  <c r="DI106" i="64" a="1"/>
  <c r="DI106" i="64" s="1"/>
  <c r="DL53" i="64" a="1"/>
  <c r="DL53" i="64" s="1"/>
  <c r="DL801" i="64" a="1"/>
  <c r="DL801" i="64" s="1"/>
  <c r="DL1340" i="64" a="1"/>
  <c r="DL1340" i="64" s="1"/>
  <c r="DI1451" i="64" a="1"/>
  <c r="DI1451" i="64" s="1"/>
  <c r="DL1876" i="64" a="1"/>
  <c r="DL1876" i="64" s="1"/>
  <c r="DI54" i="64" a="1"/>
  <c r="DI54" i="64" s="1"/>
  <c r="DL55" i="64" a="1"/>
  <c r="DL55" i="64" s="1"/>
  <c r="DL1064" i="64" a="1"/>
  <c r="DL1064" i="64" s="1"/>
  <c r="DL1451" i="64" a="1"/>
  <c r="DL1451" i="64" s="1"/>
  <c r="DI343" i="64" a="1"/>
  <c r="DI343" i="64" s="1"/>
  <c r="DL1749" i="64" a="1"/>
  <c r="DL1749" i="64" s="1"/>
  <c r="DL1427" i="64" a="1"/>
  <c r="DL1427" i="64" s="1"/>
  <c r="DL2254" i="64" a="1"/>
  <c r="DL2254" i="64" s="1"/>
  <c r="DL107" i="64" a="1"/>
  <c r="DL107" i="64" s="1"/>
  <c r="DI1477" i="64" a="1"/>
  <c r="DI1477" i="64" s="1"/>
  <c r="DL454" i="64" a="1"/>
  <c r="DL454" i="64" s="1"/>
  <c r="DL992" i="64" a="1"/>
  <c r="DL992" i="64" s="1"/>
  <c r="DL1896" i="64" a="1"/>
  <c r="DL1896" i="64" s="1"/>
  <c r="DJ1477" i="64" a="1"/>
  <c r="DJ1477" i="64" s="1"/>
  <c r="DJ1618" i="64" a="1"/>
  <c r="DJ1618" i="64" s="1"/>
  <c r="DJ1626" i="64" s="1"/>
  <c r="DJ343" i="64" a="1"/>
  <c r="DJ343" i="64" s="1"/>
  <c r="DI91" i="64" a="1"/>
  <c r="DI91" i="64" s="1"/>
  <c r="DL2230" i="64" a="1"/>
  <c r="DL2230" i="64" s="1"/>
  <c r="DI968" i="64" a="1"/>
  <c r="DI968" i="64" s="1"/>
  <c r="DI1749" i="64" a="1"/>
  <c r="DI1749" i="64" s="1"/>
  <c r="DL1092" i="64" a="1"/>
  <c r="DL1092" i="64" s="1"/>
  <c r="DL968" i="64" a="1"/>
  <c r="DL968" i="64" s="1"/>
  <c r="DI75" i="64" a="1"/>
  <c r="DI75" i="64" s="1"/>
  <c r="DL1486" i="64" a="1"/>
  <c r="DL1486" i="64" s="1"/>
  <c r="DI1496" i="64" a="1"/>
  <c r="DI1496" i="64" s="1"/>
  <c r="DI1453" i="64" a="1"/>
  <c r="DI1453" i="64" s="1"/>
  <c r="DI90" i="64" a="1"/>
  <c r="DI90" i="64" s="1"/>
  <c r="DL92" i="64" a="1"/>
  <c r="DL92" i="64" s="1"/>
  <c r="DL1496" i="64" a="1"/>
  <c r="DL1496" i="64" s="1"/>
  <c r="DI1478" i="64" a="1"/>
  <c r="DI1478" i="64" s="1"/>
  <c r="DI1715" i="64" a="1"/>
  <c r="DI1715" i="64" s="1"/>
  <c r="DJ91" i="64" a="1"/>
  <c r="DJ91" i="64" s="1"/>
  <c r="DJ92" i="64" a="1"/>
  <c r="DJ92" i="64" s="1"/>
  <c r="DJ59" i="64" a="1"/>
  <c r="DJ59" i="64" s="1"/>
  <c r="DJ90" i="64" a="1"/>
  <c r="DJ90" i="64" s="1"/>
  <c r="DL1487" i="64" a="1"/>
  <c r="DL1487" i="64" s="1"/>
  <c r="DL1405" i="64" a="1"/>
  <c r="DL1405" i="64" s="1"/>
  <c r="DI1618" i="64" a="1"/>
  <c r="DI1618" i="64" s="1"/>
  <c r="DI1626" i="64" s="1"/>
  <c r="DL1397" i="64" a="1"/>
  <c r="DL1397" i="64" s="1"/>
  <c r="DI1487" i="64" a="1"/>
  <c r="DI1487" i="64" s="1"/>
  <c r="DL90" i="64" a="1"/>
  <c r="DL90" i="64" s="1"/>
  <c r="DI1495" i="64" a="1"/>
  <c r="DI1495" i="64" s="1"/>
  <c r="DL525" i="64" a="1"/>
  <c r="DL525" i="64" s="1"/>
  <c r="DL75" i="64" a="1"/>
  <c r="DL75" i="64" s="1"/>
  <c r="DL1477" i="64" a="1"/>
  <c r="DL1477" i="64" s="1"/>
  <c r="DL1162" i="64" a="1"/>
  <c r="DL1162" i="64" s="1"/>
  <c r="DK1477" i="64" a="1"/>
  <c r="DK1477" i="64" s="1"/>
  <c r="DK1478" i="64" a="1"/>
  <c r="DK1478" i="64" s="1"/>
  <c r="DK1486" i="64" a="1"/>
  <c r="DK1486" i="64" s="1"/>
  <c r="DK1487" i="64" a="1"/>
  <c r="DK1487" i="64" s="1"/>
  <c r="DK1495" i="64" a="1"/>
  <c r="DK1495" i="64" s="1"/>
  <c r="DK1496" i="64" a="1"/>
  <c r="DK1496" i="64" s="1"/>
  <c r="DK1618" i="64" a="1"/>
  <c r="DK1618" i="64" s="1"/>
  <c r="DK1626" i="64" s="1"/>
  <c r="DK54" i="64" a="1"/>
  <c r="DK54" i="64" s="1"/>
  <c r="DK1453" i="64" a="1"/>
  <c r="DK1453" i="64" s="1"/>
  <c r="DK106" i="64" a="1"/>
  <c r="DK106" i="64" s="1"/>
  <c r="DK40" i="64" a="1"/>
  <c r="DK40" i="64" s="1"/>
  <c r="DK1451" i="64" a="1"/>
  <c r="DK1451" i="64" s="1"/>
  <c r="DK92" i="64" a="1"/>
  <c r="DK92" i="64" s="1"/>
  <c r="DK970" i="64" a="1"/>
  <c r="DK970" i="64" s="1"/>
  <c r="DK91" i="64" a="1"/>
  <c r="DK91" i="64" s="1"/>
  <c r="DK968" i="64" a="1"/>
  <c r="DK968" i="64" s="1"/>
  <c r="DK90" i="64" a="1"/>
  <c r="DK90" i="64" s="1"/>
  <c r="DK343" i="64" a="1"/>
  <c r="DK343" i="64" s="1"/>
  <c r="DK89" i="64" a="1"/>
  <c r="DK89" i="64" s="1"/>
  <c r="DK1749" i="64" a="1"/>
  <c r="DK1749" i="64" s="1"/>
  <c r="DK176" i="64" a="1"/>
  <c r="DK176" i="64" s="1"/>
  <c r="DK75" i="64" a="1"/>
  <c r="DK75" i="64" s="1"/>
  <c r="DK1715" i="64" a="1"/>
  <c r="DK1715" i="64" s="1"/>
  <c r="DK59" i="64" a="1"/>
  <c r="DK59" i="64" s="1"/>
  <c r="DK1917" i="64" a="1"/>
  <c r="DK1917" i="64" s="1"/>
  <c r="DK1896" i="64" a="1"/>
  <c r="DK1896" i="64" s="1"/>
  <c r="DF1917" i="64" a="1"/>
  <c r="DF1917" i="64" s="1"/>
  <c r="DI1917" i="64" a="1"/>
  <c r="DI1917" i="64" s="1"/>
  <c r="DI1876" i="64" a="1"/>
  <c r="DI1876" i="64" s="1"/>
  <c r="DK1876" i="64" a="1"/>
  <c r="DK1876" i="64" s="1"/>
  <c r="DJ1876" i="64" a="1"/>
  <c r="DJ1876" i="64" s="1"/>
  <c r="DF1876" i="64" a="1"/>
  <c r="DF1876" i="64" s="1"/>
  <c r="AR1589" i="64"/>
  <c r="AQ1591" i="64"/>
  <c r="AR1568" i="64"/>
  <c r="AR1570" i="64" s="1"/>
  <c r="CP2230" i="64" a="1"/>
  <c r="CP2230" i="64" s="1"/>
  <c r="DF2230" i="64" a="1"/>
  <c r="DF2230" i="64" s="1"/>
  <c r="DA2230" i="64" a="1"/>
  <c r="DA2230" i="64" s="1"/>
  <c r="CU2230" i="64" a="1"/>
  <c r="CU2230" i="64" s="1"/>
  <c r="DC2230" i="64" a="1"/>
  <c r="DC2230" i="64" s="1"/>
  <c r="DH2230" i="64" a="1"/>
  <c r="DH2230" i="64" s="1"/>
  <c r="DE2230" i="64" a="1"/>
  <c r="DE2230" i="64" s="1"/>
  <c r="DI2230" i="64" a="1"/>
  <c r="DI2230" i="64" s="1"/>
  <c r="CV2230" i="64" a="1"/>
  <c r="CV2230" i="64" s="1"/>
  <c r="CS2230" i="64" a="1"/>
  <c r="CS2230" i="64" s="1"/>
  <c r="CR2230" i="64" a="1"/>
  <c r="CR2230" i="64" s="1"/>
  <c r="CO2230" i="64" a="1"/>
  <c r="CO2230" i="64" s="1"/>
  <c r="CX2230" i="64" a="1"/>
  <c r="CX2230" i="64" s="1"/>
  <c r="DB2230" i="64" a="1"/>
  <c r="DB2230" i="64" s="1"/>
  <c r="CY2230" i="64" a="1"/>
  <c r="CY2230" i="64" s="1"/>
  <c r="CT2230" i="64" a="1"/>
  <c r="CT2230" i="64" s="1"/>
  <c r="CZ2230" i="64" a="1"/>
  <c r="CZ2230" i="64" s="1"/>
  <c r="CW2230" i="64" a="1"/>
  <c r="CW2230" i="64" s="1"/>
  <c r="DJ2230" i="64" a="1"/>
  <c r="DJ2230" i="64" s="1"/>
  <c r="DG2230" i="64" a="1"/>
  <c r="DG2230" i="64" s="1"/>
  <c r="DK2230" i="64" a="1"/>
  <c r="DK2230" i="64" s="1"/>
  <c r="CQ2230" i="64" a="1"/>
  <c r="CQ2230" i="64" s="1"/>
  <c r="DD2230" i="64" a="1"/>
  <c r="DD2230" i="64" s="1"/>
  <c r="DJ1524" i="64"/>
  <c r="DJ1526" i="64" s="1"/>
  <c r="DI1526" i="64"/>
  <c r="V1524" i="64"/>
  <c r="R1689" i="64"/>
  <c r="R1621" i="64"/>
  <c r="R1657" i="64"/>
  <c r="BE46" i="1156" a="1"/>
  <c r="CS554" i="64" a="1"/>
  <c r="DD1482" i="64" a="1"/>
  <c r="CW367" i="64" a="1"/>
  <c r="CY1482" i="64" a="1"/>
  <c r="CU1483" i="64" a="1"/>
  <c r="CU554" i="64" a="1"/>
  <c r="DH1452" i="64" a="1"/>
  <c r="DG1483" i="64" a="1"/>
  <c r="CT2062" i="64" a="1"/>
  <c r="CR554" i="64" a="1"/>
  <c r="CO2062" i="64" a="1"/>
  <c r="DJ1482" i="64" a="1"/>
  <c r="CP367" i="64" a="1"/>
  <c r="AX852" i="64" a="1"/>
  <c r="CV1452" i="64" a="1"/>
  <c r="DH1483" i="64" a="1"/>
  <c r="CZ1482" i="64" a="1"/>
  <c r="DK2062" i="64" a="1"/>
  <c r="CQ554" i="64" a="1"/>
  <c r="CZ1897" i="64" a="1"/>
  <c r="CT1918" i="64" a="1"/>
  <c r="DK367" i="64" a="1"/>
  <c r="CT367" i="64" a="1"/>
  <c r="CQ2062" i="64" a="1"/>
  <c r="CX1897" i="64" a="1"/>
  <c r="DC367" i="64" a="1"/>
  <c r="CW1452" i="64" a="1"/>
  <c r="DH367" i="64" a="1"/>
  <c r="CR1483" i="64" a="1"/>
  <c r="CP1482" i="64" a="1"/>
  <c r="CW2062" i="64" a="1"/>
  <c r="DL2062" i="64" a="1"/>
  <c r="DF1483" i="64" a="1"/>
  <c r="DE367" i="64" a="1"/>
  <c r="CP1897" i="64" a="1"/>
  <c r="DG1875" i="64" a="1"/>
  <c r="DL1452" i="64" a="1"/>
  <c r="DG554" i="64" a="1"/>
  <c r="CR1452" i="64" a="1"/>
  <c r="DK1452" i="64" a="1"/>
  <c r="DA1483" i="64" a="1"/>
  <c r="DA367" i="64" a="1"/>
  <c r="DG1918" i="64" a="1"/>
  <c r="DL526" i="64" a="1"/>
  <c r="CZ554" i="64" a="1"/>
  <c r="DC1452" i="64" a="1"/>
  <c r="DK554" i="64" a="1"/>
  <c r="DK1875" i="64" a="1"/>
  <c r="DC1482" i="64" a="1"/>
  <c r="CU1875" i="64" a="1"/>
  <c r="CZ1452" i="64" a="1"/>
  <c r="AW854" i="64" a="1"/>
  <c r="CZ367" i="64" a="1"/>
  <c r="CO1918" i="64" a="1"/>
  <c r="DG1897" i="64" a="1"/>
  <c r="DI367" i="64" a="1"/>
  <c r="CQ1483" i="64" a="1"/>
  <c r="DH1897" i="64" a="1"/>
  <c r="DG1452" i="64" a="1"/>
  <c r="DL1398" i="64" a="1"/>
  <c r="CY2062" i="64" a="1"/>
  <c r="DA1897" i="64" a="1"/>
  <c r="CR1875" i="64" a="1"/>
  <c r="CW1483" i="64" a="1"/>
  <c r="CV2062" i="64" a="1"/>
  <c r="CX1452" i="64" a="1"/>
  <c r="CW1482" i="64" a="1"/>
  <c r="CU1918" i="64" a="1"/>
  <c r="CW1875" i="64" a="1"/>
  <c r="CP1452" i="64" a="1"/>
  <c r="CX2062" i="64" a="1"/>
  <c r="CO1452" i="64" a="1"/>
  <c r="CY1875" i="64" a="1"/>
  <c r="DA2062" i="64" a="1"/>
  <c r="DE1483" i="64" a="1"/>
  <c r="DD1918" i="64" a="1"/>
  <c r="DL455" i="64" a="1"/>
  <c r="DK1897" i="64" a="1"/>
  <c r="DA1875" i="64" a="1"/>
  <c r="CY1452" i="64" a="1"/>
  <c r="DL344" i="64" a="1"/>
  <c r="DA1452" i="64" a="1"/>
  <c r="DL554" i="64" a="1"/>
  <c r="DL1875" i="64" a="1"/>
  <c r="DF2062" i="64" a="1"/>
  <c r="DJ1875" i="64" a="1"/>
  <c r="DD367" i="64" a="1"/>
  <c r="CS367" i="64" a="1"/>
  <c r="CY367" i="64" a="1"/>
  <c r="DL431" i="64" a="1"/>
  <c r="DD554" i="64" a="1"/>
  <c r="CP1875" i="64" a="1"/>
  <c r="DJ1918" i="64" a="1"/>
  <c r="DC554" i="64" a="1"/>
  <c r="DB367" i="64" a="1"/>
  <c r="DL945" i="64" a="1"/>
  <c r="DF1452" i="64" a="1"/>
  <c r="CS1875" i="64" a="1"/>
  <c r="CX367" i="64" a="1"/>
  <c r="CQ1452" i="64" a="1"/>
  <c r="DI1918" i="64" a="1"/>
  <c r="CP554" i="64" a="1"/>
  <c r="DL1918" i="64" a="1"/>
  <c r="DH1875" i="64" a="1"/>
  <c r="CY1483" i="64" a="1"/>
  <c r="AV855" i="64" a="1"/>
  <c r="CX554" i="64" a="1"/>
  <c r="DL502" i="64" a="1"/>
  <c r="DE1482" i="64" a="1"/>
  <c r="DC1483" i="64" a="1"/>
  <c r="DF554" i="64" a="1"/>
  <c r="DC1897" i="64" a="1"/>
  <c r="CT1482" i="64" a="1"/>
  <c r="CZ1483" i="64" a="1"/>
  <c r="DB1875" i="64" a="1"/>
  <c r="CX1483" i="64" a="1"/>
  <c r="DJ1483" i="64" a="1"/>
  <c r="CV554" i="64" a="1"/>
  <c r="DJ1452" i="64" a="1"/>
  <c r="CO367" i="64" a="1"/>
  <c r="CS1482" i="64" a="1"/>
  <c r="CQ1918" i="64" a="1"/>
  <c r="DE1452" i="64" a="1"/>
  <c r="CS1897" i="64" a="1"/>
  <c r="DJ554" i="64" a="1"/>
  <c r="DC1875" i="64" a="1"/>
  <c r="DE2062" i="64" a="1"/>
  <c r="DA1918" i="64" a="1"/>
  <c r="CS1483" i="64" a="1"/>
  <c r="CR1482" i="64" a="1"/>
  <c r="DB1483" i="64" a="1"/>
  <c r="DJ1897" i="64" a="1"/>
  <c r="DG2062" i="64" a="1"/>
  <c r="CV1483" i="64" a="1"/>
  <c r="CY1918" i="64" a="1"/>
  <c r="DH1918" i="64" a="1"/>
  <c r="CZ2062" i="64" a="1"/>
  <c r="DF1897" i="64" a="1"/>
  <c r="CT1452" i="64" a="1"/>
  <c r="DA554" i="64" a="1"/>
  <c r="CO1897" i="64" a="1"/>
  <c r="CX1875" i="64" a="1"/>
  <c r="CV1918" i="64" a="1"/>
  <c r="DH1482" i="64" a="1"/>
  <c r="CU1482" i="64" a="1"/>
  <c r="CU367" i="64" a="1"/>
  <c r="DL1093" i="64" a="1"/>
  <c r="DI554" i="64" a="1"/>
  <c r="CT1897" i="64" a="1"/>
  <c r="DB1452" i="64" a="1"/>
  <c r="CQ1482" i="64" a="1"/>
  <c r="DL1065" i="64" a="1"/>
  <c r="CY554" i="64" a="1"/>
  <c r="CN554" i="64" a="1"/>
  <c r="CP1918" i="64" a="1"/>
  <c r="CU2062" i="64" a="1"/>
  <c r="DL993" i="64" a="1"/>
  <c r="DJ367" i="64" a="1"/>
  <c r="DL1483" i="64" a="1"/>
  <c r="CS1918" i="64" a="1"/>
  <c r="DI1482" i="64" a="1"/>
  <c r="DE1897" i="64" a="1"/>
  <c r="DD2062" i="64" a="1"/>
  <c r="DB2062" i="64" a="1"/>
  <c r="DI1875" i="64" a="1"/>
  <c r="DL367" i="64" a="1"/>
  <c r="DB554" i="64" a="1"/>
  <c r="CT554" i="64" a="1"/>
  <c r="DL1163" i="64" a="1"/>
  <c r="DE554" i="64" a="1"/>
  <c r="DB1918" i="64" a="1"/>
  <c r="DL1199" i="64" a="1"/>
  <c r="CV1875" i="64" a="1"/>
  <c r="CO1483" i="64" a="1"/>
  <c r="DD1875" i="64" a="1"/>
  <c r="CO1875" i="64" a="1"/>
  <c r="CP1483" i="64" a="1"/>
  <c r="DG367" i="64" a="1"/>
  <c r="DL1238" i="64" a="1"/>
  <c r="DD1452" i="64" a="1"/>
  <c r="CS2062" i="64" a="1"/>
  <c r="CP2062" i="64" a="1"/>
  <c r="DG1482" i="64" a="1"/>
  <c r="DA1482" i="64" a="1"/>
  <c r="CV367" i="64" a="1"/>
  <c r="CR2062" i="64" a="1"/>
  <c r="DL969" i="64" a="1"/>
  <c r="CW1918" i="64" a="1"/>
  <c r="DH2062" i="64" a="1"/>
  <c r="DL1344" i="64" a="1"/>
  <c r="AX628" i="64" a="1"/>
  <c r="CZ1875" i="64" a="1"/>
  <c r="CR1897" i="64" a="1"/>
  <c r="CO554" i="64" a="1"/>
  <c r="DK1918" i="64" a="1"/>
  <c r="CQ1897" i="64" a="1"/>
  <c r="DH554" i="64" a="1"/>
  <c r="CO1482" i="64" a="1"/>
  <c r="DB1482" i="64" a="1"/>
  <c r="DI1897" i="64" a="1"/>
  <c r="DC1918" i="64" a="1"/>
  <c r="DE1918" i="64" a="1"/>
  <c r="DF367" i="64" a="1"/>
  <c r="CW554" i="64" a="1"/>
  <c r="DF1918" i="64" a="1"/>
  <c r="CW1897" i="64" a="1"/>
  <c r="CT1483" i="64" a="1"/>
  <c r="CZ1918" i="64" a="1"/>
  <c r="DL1482" i="64" a="1"/>
  <c r="DF1875" i="64" a="1"/>
  <c r="CV1482" i="64" a="1"/>
  <c r="CU1452" i="64" a="1"/>
  <c r="DJ2062" i="64" a="1"/>
  <c r="DL320" i="64" a="1"/>
  <c r="AX588" i="64" a="1"/>
  <c r="CS1452" i="64" a="1"/>
  <c r="CQ1875" i="64" a="1"/>
  <c r="CR1918" i="64" a="1"/>
  <c r="DI1483" i="64" a="1"/>
  <c r="DF1482" i="64" a="1"/>
  <c r="DE1875" i="64" a="1"/>
  <c r="DB1897" i="64" a="1"/>
  <c r="CR367" i="64" a="1"/>
  <c r="DI1452" i="64" a="1"/>
  <c r="DI2062" i="64" a="1"/>
  <c r="CV1897" i="64" a="1"/>
  <c r="CQ367" i="64" a="1"/>
  <c r="CX1918" i="64" a="1"/>
  <c r="CU1897" i="64" a="1"/>
  <c r="DC2062" i="64" a="1"/>
  <c r="CY1897" i="64" a="1"/>
  <c r="DD1897" i="64" a="1"/>
  <c r="DL1897" i="64" a="1"/>
  <c r="CT1875" i="64" a="1"/>
  <c r="CX1482" i="64" a="1"/>
  <c r="DL1375" i="64" a="1"/>
  <c r="DK1483" i="64" a="1"/>
  <c r="DL826" i="64" a="1"/>
  <c r="DL1128" i="64" a="1"/>
  <c r="DK1482" i="64" a="1"/>
  <c r="DD1483" i="64" a="1"/>
  <c r="BB61" i="1156" l="1"/>
  <c r="BA78" i="1156"/>
  <c r="BA79" i="1156" s="1"/>
  <c r="BB76" i="1156"/>
  <c r="BC60" i="1156"/>
  <c r="BC75" i="1156"/>
  <c r="BC59" i="1156"/>
  <c r="BC74" i="1156"/>
  <c r="BC58" i="1156"/>
  <c r="BC73" i="1156"/>
  <c r="BC57" i="1156"/>
  <c r="BC72" i="1156"/>
  <c r="BC56" i="1156"/>
  <c r="BC71" i="1156"/>
  <c r="BE46" i="1156"/>
  <c r="BD42" i="1156"/>
  <c r="BD45" i="1156"/>
  <c r="BD43" i="1156"/>
  <c r="BD44" i="1156"/>
  <c r="BD41" i="1156"/>
  <c r="BG15" i="1156"/>
  <c r="BF18" i="1156"/>
  <c r="BF20" i="1156" s="1"/>
  <c r="BG1" i="1156"/>
  <c r="BG7" i="1156"/>
  <c r="BF8" i="1156" s="1"/>
  <c r="BH2" i="1156"/>
  <c r="BG3" i="1156"/>
  <c r="BF4" i="1156"/>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52" i="64"/>
  <c r="AX628" i="64"/>
  <c r="AX630" i="64" s="1"/>
  <c r="AV855" i="64"/>
  <c r="AW854" i="64"/>
  <c r="AY262" i="64" a="1"/>
  <c r="AY262" i="64" s="1"/>
  <c r="AY851" i="64" a="1"/>
  <c r="AY851" i="64" s="1"/>
  <c r="AY243" i="64" a="1"/>
  <c r="AY243" i="64" s="1"/>
  <c r="AY629" i="64" a="1"/>
  <c r="AY629" i="64" s="1"/>
  <c r="AY595" i="64" a="1"/>
  <c r="AY595" i="64" s="1"/>
  <c r="AY230" i="64" a="1"/>
  <c r="AY230" i="64" s="1"/>
  <c r="AW592" i="64"/>
  <c r="AX588" i="64"/>
  <c r="AX596" i="64" s="1"/>
  <c r="AY591" i="64" a="1"/>
  <c r="AY591" i="64" s="1"/>
  <c r="AY4" i="64"/>
  <c r="AY587" i="64" a="1"/>
  <c r="AY587" i="64" s="1"/>
  <c r="DL108" i="64"/>
  <c r="Z68" i="861"/>
  <c r="DF1452" i="64"/>
  <c r="DG1452" i="64"/>
  <c r="CQ1452" i="64"/>
  <c r="CW1452" i="64"/>
  <c r="DA1452" i="64"/>
  <c r="DL1452" i="64"/>
  <c r="DL1454" i="64" s="1"/>
  <c r="DJ1452" i="64"/>
  <c r="CS1452" i="64"/>
  <c r="CU1452" i="64"/>
  <c r="CZ1452" i="64"/>
  <c r="CT1452" i="64"/>
  <c r="CO1452" i="64"/>
  <c r="DH1452" i="64"/>
  <c r="DK1452" i="64"/>
  <c r="CR1452" i="64"/>
  <c r="DD1452" i="64"/>
  <c r="CX1452" i="64"/>
  <c r="CY1452" i="64"/>
  <c r="CV1452" i="64"/>
  <c r="DE1452" i="64"/>
  <c r="DI1452" i="64"/>
  <c r="CP1452" i="64"/>
  <c r="DC1452" i="64"/>
  <c r="DB1452" i="64"/>
  <c r="AS1546" i="64"/>
  <c r="AS1548" i="64" s="1"/>
  <c r="AZ190" i="64"/>
  <c r="AZ7" i="64"/>
  <c r="AS44" i="861"/>
  <c r="AS85" i="861" s="1"/>
  <c r="AZ1" i="64"/>
  <c r="AZ3" i="64"/>
  <c r="BA2" i="64"/>
  <c r="CY1793" i="64"/>
  <c r="CW1793" i="64"/>
  <c r="DJ1793" i="64"/>
  <c r="DL1793" i="64"/>
  <c r="DE1793" i="64"/>
  <c r="CP1793" i="64"/>
  <c r="DF1793" i="64"/>
  <c r="CU1793" i="64"/>
  <c r="DD1793" i="64"/>
  <c r="CT1793" i="64"/>
  <c r="DC1793" i="64"/>
  <c r="CV1793" i="64"/>
  <c r="CS1793" i="64"/>
  <c r="CX1793" i="64"/>
  <c r="DG1793" i="64"/>
  <c r="DK1793" i="64"/>
  <c r="CQ1793" i="64"/>
  <c r="DA1793" i="64"/>
  <c r="CR1793" i="64"/>
  <c r="DH1793" i="64"/>
  <c r="CZ1793" i="64"/>
  <c r="DI1793" i="64"/>
  <c r="DB1793" i="64"/>
  <c r="CO1793" i="64"/>
  <c r="AY24" i="864"/>
  <c r="AY92"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0"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62" i="64"/>
  <c r="CW2062" i="64"/>
  <c r="CV2062" i="64"/>
  <c r="CP2062" i="64"/>
  <c r="CZ2062" i="64"/>
  <c r="CR2062" i="64"/>
  <c r="CY2062" i="64"/>
  <c r="CU2062" i="64"/>
  <c r="DC2062" i="64"/>
  <c r="DG2062" i="64"/>
  <c r="CS2062" i="64"/>
  <c r="DF2062" i="64"/>
  <c r="CT2062" i="64"/>
  <c r="DB2062" i="64"/>
  <c r="DA2062" i="64"/>
  <c r="DH2062" i="64"/>
  <c r="DI2062" i="64"/>
  <c r="DL2062" i="64"/>
  <c r="DD2062" i="64"/>
  <c r="CX2062" i="64"/>
  <c r="CO2062" i="64"/>
  <c r="CQ2062" i="64"/>
  <c r="DE2062" i="64"/>
  <c r="DK2062" i="64"/>
  <c r="CV1483" i="64"/>
  <c r="CV1500" i="64" s="1"/>
  <c r="DG1482" i="64"/>
  <c r="DG1499" i="64" s="1"/>
  <c r="DH1918" i="64"/>
  <c r="DC1482" i="64"/>
  <c r="DC1499" i="64" s="1"/>
  <c r="CT1483" i="64"/>
  <c r="CT1491" i="64" s="1"/>
  <c r="CY1875" i="64"/>
  <c r="CW1875" i="64"/>
  <c r="CQ1483" i="64"/>
  <c r="CQ1491" i="64" s="1"/>
  <c r="CR1483" i="64"/>
  <c r="CR1491" i="64" s="1"/>
  <c r="DF1482" i="64"/>
  <c r="DF1499" i="64" s="1"/>
  <c r="DG1918" i="64"/>
  <c r="CZ1483" i="64"/>
  <c r="CZ1500" i="64" s="1"/>
  <c r="CT1482" i="64"/>
  <c r="CT1490" i="64" s="1"/>
  <c r="CU1483" i="64"/>
  <c r="CR1897" i="64"/>
  <c r="CT1918" i="64"/>
  <c r="CW1897" i="64"/>
  <c r="CO1482" i="64"/>
  <c r="DC1897" i="64"/>
  <c r="DD1918" i="64"/>
  <c r="CU1482" i="64"/>
  <c r="CS1897" i="64"/>
  <c r="DB1483" i="64"/>
  <c r="DE1918" i="64"/>
  <c r="DC1918" i="64"/>
  <c r="DC1875" i="64"/>
  <c r="CY1897" i="64"/>
  <c r="CX1483" i="64"/>
  <c r="CP1897" i="64"/>
  <c r="DG1483" i="64"/>
  <c r="DG1491" i="64" s="1"/>
  <c r="DH1483" i="64"/>
  <c r="DH1491" i="64" s="1"/>
  <c r="CO1918" i="64"/>
  <c r="CS1918" i="64"/>
  <c r="CP1918" i="64"/>
  <c r="DC1483" i="64"/>
  <c r="CY1482" i="64"/>
  <c r="CS1482" i="64"/>
  <c r="DB1875" i="64"/>
  <c r="DA1897" i="64"/>
  <c r="CO1483" i="64"/>
  <c r="CQ1897" i="64"/>
  <c r="DE1483" i="64"/>
  <c r="DE1491" i="64" s="1"/>
  <c r="DF1897" i="64"/>
  <c r="CZ1918" i="64"/>
  <c r="CQ1875" i="64"/>
  <c r="DF1483" i="64"/>
  <c r="DF1500" i="64" s="1"/>
  <c r="CR1482" i="64"/>
  <c r="CR1918" i="64"/>
  <c r="CY1918" i="64"/>
  <c r="CX1875" i="64"/>
  <c r="DE1482" i="64"/>
  <c r="DE1490" i="64" s="1"/>
  <c r="CR1875" i="64"/>
  <c r="CU1918" i="64"/>
  <c r="DD1482" i="64"/>
  <c r="CZ1875" i="64"/>
  <c r="CT1875" i="64"/>
  <c r="DG1897" i="64"/>
  <c r="CQ1482" i="64"/>
  <c r="DA1483" i="64"/>
  <c r="CP1482" i="64"/>
  <c r="DE1875" i="64"/>
  <c r="CO1875" i="64"/>
  <c r="CW1483" i="64"/>
  <c r="DA1918" i="64"/>
  <c r="DA1875" i="64"/>
  <c r="CU1875" i="64"/>
  <c r="CV1897" i="64"/>
  <c r="CS1875" i="64"/>
  <c r="CU1897" i="64"/>
  <c r="CS1483" i="64"/>
  <c r="CV1875" i="64"/>
  <c r="DH1875" i="64"/>
  <c r="DD1897" i="64"/>
  <c r="CP1483" i="64"/>
  <c r="CZ1482" i="64"/>
  <c r="DB1897" i="64"/>
  <c r="CP1875" i="64"/>
  <c r="DH1897" i="64"/>
  <c r="DD1483" i="64"/>
  <c r="CQ1918" i="64"/>
  <c r="DA1482" i="64"/>
  <c r="CX1482" i="64"/>
  <c r="CX1897" i="64"/>
  <c r="DE1897" i="64"/>
  <c r="CZ1897" i="64"/>
  <c r="CT1897" i="64"/>
  <c r="CV1918" i="64"/>
  <c r="CO1897" i="64"/>
  <c r="DB1918" i="64"/>
  <c r="DB1482" i="64"/>
  <c r="DG1875" i="64"/>
  <c r="DD1875" i="64"/>
  <c r="CW1482" i="64"/>
  <c r="CY1483" i="64"/>
  <c r="CX1918" i="64"/>
  <c r="CV1482" i="64"/>
  <c r="DH1482" i="64"/>
  <c r="DH1499" i="64" s="1"/>
  <c r="CW1918" i="64"/>
  <c r="CO1626" i="64"/>
  <c r="DL56" i="64"/>
  <c r="DL62" i="64" s="1"/>
  <c r="DJ1918" i="64"/>
  <c r="DJ1483" i="64"/>
  <c r="DJ1500" i="64" s="1"/>
  <c r="DL945" i="64"/>
  <c r="DL947" i="64" s="1"/>
  <c r="DL2211" i="64" s="1"/>
  <c r="DL1375" i="64"/>
  <c r="DJ1897" i="64"/>
  <c r="DI1483" i="64"/>
  <c r="DL1897" i="64"/>
  <c r="DI1482" i="64"/>
  <c r="DL1065" i="64"/>
  <c r="DL1067" i="64" s="1"/>
  <c r="DL502" i="64"/>
  <c r="DL504" i="64" s="1"/>
  <c r="DL1482" i="64"/>
  <c r="DL455" i="64"/>
  <c r="DL826" i="64"/>
  <c r="DL969" i="64"/>
  <c r="DL971" i="64" s="1"/>
  <c r="DL526" i="64"/>
  <c r="DL993" i="64"/>
  <c r="DI1897" i="64"/>
  <c r="DL320" i="64"/>
  <c r="DL1238" i="64"/>
  <c r="DL1128" i="64"/>
  <c r="DL1093" i="64"/>
  <c r="DJ1482" i="64"/>
  <c r="DJ1490" i="64" s="1"/>
  <c r="DL1875" i="64"/>
  <c r="DL1918" i="64"/>
  <c r="DL1199" i="64"/>
  <c r="DL1344" i="64"/>
  <c r="DL1346" i="64" s="1"/>
  <c r="DL1483" i="64"/>
  <c r="DL1398" i="64"/>
  <c r="DL344" i="64"/>
  <c r="DL1163" i="64"/>
  <c r="DL431" i="64"/>
  <c r="DL430" i="64" s="1"/>
  <c r="DL93" i="64"/>
  <c r="DK1483" i="64"/>
  <c r="DK1482" i="64"/>
  <c r="DI1918" i="64"/>
  <c r="DF1918" i="64"/>
  <c r="DK1897" i="64"/>
  <c r="DK1918" i="64"/>
  <c r="DI1875" i="64"/>
  <c r="DK1875" i="64"/>
  <c r="DJ1875" i="64"/>
  <c r="DF1875" i="64"/>
  <c r="AS1589" i="64"/>
  <c r="AR1591" i="64"/>
  <c r="AS1568" i="64"/>
  <c r="AS1570" i="64" s="1"/>
  <c r="DK1524" i="64"/>
  <c r="W1524" i="64"/>
  <c r="W1526" i="64" s="1"/>
  <c r="V1526" i="64"/>
  <c r="E1404" i="64"/>
  <c r="E1403" i="64"/>
  <c r="B1403" i="64" s="1"/>
  <c r="E1402" i="64"/>
  <c r="E1401" i="64"/>
  <c r="E1400" i="64"/>
  <c r="E1399" i="64"/>
  <c r="E1398" i="64"/>
  <c r="E1397" i="64"/>
  <c r="B1397" i="64" s="1"/>
  <c r="E1396" i="64"/>
  <c r="S1396" i="64"/>
  <c r="E1394" i="64"/>
  <c r="E1393" i="64"/>
  <c r="E1395" i="64"/>
  <c r="B1395" i="64" s="1"/>
  <c r="E1392" i="64"/>
  <c r="G969" i="64"/>
  <c r="G1450" i="64"/>
  <c r="BF46" i="1156" a="1"/>
  <c r="S1972" i="64" a="1"/>
  <c r="AY628" i="64" a="1"/>
  <c r="AY588" i="64" a="1"/>
  <c r="AY852" i="64" a="1"/>
  <c r="S1938" i="64" a="1"/>
  <c r="AW855" i="64" a="1"/>
  <c r="AX854" i="64" a="1"/>
  <c r="DL828" i="64" a="1"/>
  <c r="BB78" i="1156" l="1"/>
  <c r="BB79" i="1156" s="1"/>
  <c r="BC76" i="1156"/>
  <c r="BC61" i="1156"/>
  <c r="BD60" i="1156"/>
  <c r="BD75" i="1156"/>
  <c r="BD59" i="1156"/>
  <c r="BD74" i="1156"/>
  <c r="BD58" i="1156"/>
  <c r="BD73" i="1156"/>
  <c r="BD57" i="1156"/>
  <c r="BD72" i="1156"/>
  <c r="BD56" i="1156"/>
  <c r="BD71" i="1156"/>
  <c r="BF46" i="1156"/>
  <c r="BE42" i="1156"/>
  <c r="BE45" i="1156"/>
  <c r="BE43" i="1156"/>
  <c r="BE41" i="1156"/>
  <c r="BE44" i="1156"/>
  <c r="BH15" i="1156"/>
  <c r="BG18" i="1156"/>
  <c r="BG20" i="1156" s="1"/>
  <c r="BG4" i="1156"/>
  <c r="BH1" i="1156"/>
  <c r="BH7" i="1156"/>
  <c r="BH3" i="1156"/>
  <c r="BI2" i="1156"/>
  <c r="BG8" i="1156"/>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52" i="64"/>
  <c r="AY628" i="64"/>
  <c r="AY630" i="64" s="1"/>
  <c r="AW855" i="64"/>
  <c r="AX854" i="64"/>
  <c r="AZ262" i="64" a="1"/>
  <c r="AZ262" i="64" s="1"/>
  <c r="AZ851" i="64" a="1"/>
  <c r="AZ851" i="64" s="1"/>
  <c r="AZ243" i="64" a="1"/>
  <c r="AZ243" i="64" s="1"/>
  <c r="AZ629" i="64" a="1"/>
  <c r="AZ629" i="64" s="1"/>
  <c r="AZ595" i="64" a="1"/>
  <c r="AZ595" i="64" s="1"/>
  <c r="AZ230" i="64" a="1"/>
  <c r="AZ230" i="64" s="1"/>
  <c r="AX592" i="64"/>
  <c r="AY588" i="64"/>
  <c r="AY596" i="64" s="1"/>
  <c r="AZ591" i="64" a="1"/>
  <c r="AZ591" i="64" s="1"/>
  <c r="AZ4" i="64"/>
  <c r="AZ587" i="64" a="1"/>
  <c r="AZ587" i="64" s="1"/>
  <c r="AT1546" i="64"/>
  <c r="AT1548" i="64" s="1"/>
  <c r="BA190" i="64"/>
  <c r="BA7" i="64"/>
  <c r="AZ8" i="64" s="1"/>
  <c r="AY8" i="64"/>
  <c r="AT44" i="861"/>
  <c r="AT85" i="861" s="1"/>
  <c r="BB2" i="64"/>
  <c r="BA3" i="64"/>
  <c r="BA1" i="64"/>
  <c r="CO1801" i="64"/>
  <c r="CP1801" i="64" s="1"/>
  <c r="AZ24" i="864"/>
  <c r="AZ92" i="861" s="1"/>
  <c r="AY30"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84" i="64" a="1"/>
  <c r="S1784" i="64" s="1"/>
  <c r="S1785" i="64" a="1"/>
  <c r="S1785" i="64" s="1"/>
  <c r="S1786" i="64" a="1"/>
  <c r="S1786" i="64" s="1"/>
  <c r="S1787" i="64" a="1"/>
  <c r="S1787" i="64" s="1"/>
  <c r="S1788" i="64" a="1"/>
  <c r="S1788" i="64" s="1"/>
  <c r="S1789" i="64" a="1"/>
  <c r="S1789" i="64" s="1"/>
  <c r="S1790" i="64" a="1"/>
  <c r="S1790" i="64" s="1"/>
  <c r="S1791" i="64" a="1"/>
  <c r="S1791" i="64" s="1"/>
  <c r="S1792" i="64" a="1"/>
  <c r="S1792" i="64" s="1"/>
  <c r="S365" i="64" a="1"/>
  <c r="S365" i="64" s="1"/>
  <c r="S343" i="64" a="1"/>
  <c r="S343" i="64" s="1"/>
  <c r="S366" i="64" a="1"/>
  <c r="S366" i="64" s="1"/>
  <c r="S1938" i="64"/>
  <c r="S1972" i="64"/>
  <c r="CT1492" i="64"/>
  <c r="DG1490" i="64"/>
  <c r="DG1492" i="64" s="1"/>
  <c r="CQ1500" i="64"/>
  <c r="CV1491" i="64"/>
  <c r="CT1499" i="64"/>
  <c r="CT1500" i="64"/>
  <c r="DC1490" i="64"/>
  <c r="CZ1491" i="64"/>
  <c r="CR1500" i="64"/>
  <c r="DF1490" i="64"/>
  <c r="DF1491" i="64"/>
  <c r="DE1499" i="64"/>
  <c r="DH1500" i="64"/>
  <c r="DH1501" i="64" s="1"/>
  <c r="DH1490" i="64"/>
  <c r="DH1492" i="64" s="1"/>
  <c r="DG1500" i="64"/>
  <c r="DG1501" i="64" s="1"/>
  <c r="DE1500" i="64"/>
  <c r="CW1499" i="64"/>
  <c r="CW1490" i="64"/>
  <c r="CS1499" i="64"/>
  <c r="CS1490" i="64"/>
  <c r="CU1490" i="64"/>
  <c r="CU1499" i="64"/>
  <c r="CP1499" i="64"/>
  <c r="CP1490" i="64"/>
  <c r="CY1499" i="64"/>
  <c r="CY1490" i="64"/>
  <c r="CX1491" i="64"/>
  <c r="CX1500" i="64"/>
  <c r="CZ1499" i="64"/>
  <c r="CZ1501" i="64" s="1"/>
  <c r="CZ1490" i="64"/>
  <c r="DA1500" i="64"/>
  <c r="DA1491" i="64"/>
  <c r="DC1500" i="64"/>
  <c r="DC1501" i="64" s="1"/>
  <c r="DC1491" i="64"/>
  <c r="DB1499" i="64"/>
  <c r="DB1490" i="64"/>
  <c r="CX1490" i="64"/>
  <c r="CX1499" i="64"/>
  <c r="CP1500" i="64"/>
  <c r="CP1491" i="64"/>
  <c r="CQ1490" i="64"/>
  <c r="CQ1492" i="64" s="1"/>
  <c r="CQ1499" i="64"/>
  <c r="CO1499" i="64"/>
  <c r="CO1490" i="64"/>
  <c r="DA1499" i="64"/>
  <c r="DA1490" i="64"/>
  <c r="CV1490" i="64"/>
  <c r="CV1499" i="64"/>
  <c r="CV1501" i="64" s="1"/>
  <c r="CO1500" i="64"/>
  <c r="CO1491" i="64"/>
  <c r="DD1491" i="64"/>
  <c r="DD1500" i="64"/>
  <c r="CW1491" i="64"/>
  <c r="CW1500" i="64"/>
  <c r="CR1499" i="64"/>
  <c r="CR1490" i="64"/>
  <c r="CR1492" i="64" s="1"/>
  <c r="DB1491" i="64"/>
  <c r="DB1500" i="64"/>
  <c r="CY1500" i="64"/>
  <c r="CY1491" i="64"/>
  <c r="CS1500" i="64"/>
  <c r="CS1491" i="64"/>
  <c r="DD1499" i="64"/>
  <c r="DD1490" i="64"/>
  <c r="CU1500" i="64"/>
  <c r="CU1491" i="64"/>
  <c r="DJ1491" i="64"/>
  <c r="DJ1492" i="64" s="1"/>
  <c r="DJ1499" i="64"/>
  <c r="DJ1501" i="64" s="1"/>
  <c r="DE1492" i="64"/>
  <c r="DL828" i="64"/>
  <c r="DL1500" i="64"/>
  <c r="DL1491" i="64"/>
  <c r="DL1252" i="64"/>
  <c r="DL1247" i="64"/>
  <c r="DL1490" i="64"/>
  <c r="DL1499" i="64"/>
  <c r="DF1501" i="64"/>
  <c r="DI1499" i="64"/>
  <c r="DI1490" i="64"/>
  <c r="DI1491" i="64"/>
  <c r="DI1500" i="64"/>
  <c r="DK1490" i="64"/>
  <c r="DK1499" i="64"/>
  <c r="DK1491" i="64"/>
  <c r="DK1500" i="64"/>
  <c r="DK1526" i="64"/>
  <c r="DL1524" i="64"/>
  <c r="DL1526" i="64" s="1"/>
  <c r="S2230" i="64" a="1"/>
  <c r="S2230" i="64" s="1"/>
  <c r="S1876" i="64" a="1"/>
  <c r="S1876" i="64" s="1"/>
  <c r="S1896" i="64" a="1"/>
  <c r="S1896" i="64" s="1"/>
  <c r="AS1591" i="64"/>
  <c r="AT1589" i="64"/>
  <c r="AT1568" i="64"/>
  <c r="AT1570" i="64" s="1"/>
  <c r="S1496" i="64" a="1"/>
  <c r="S1496" i="64" s="1"/>
  <c r="S1495" i="64" a="1"/>
  <c r="S1495" i="64" s="1"/>
  <c r="S1487" i="64" a="1"/>
  <c r="S1487" i="64" s="1"/>
  <c r="S1486" i="64" a="1"/>
  <c r="S1486" i="64" s="1"/>
  <c r="S1477" i="64" a="1"/>
  <c r="S1477" i="64" s="1"/>
  <c r="S1478" i="64" a="1"/>
  <c r="S1478" i="64" s="1"/>
  <c r="S1917" i="64" a="1"/>
  <c r="S1917" i="64" s="1"/>
  <c r="G88" i="64"/>
  <c r="X1524" i="64"/>
  <c r="X1526" i="64" s="1"/>
  <c r="B8" i="206"/>
  <c r="BG46" i="1156" a="1"/>
  <c r="AZ852" i="64" a="1"/>
  <c r="S1918" i="64" a="1"/>
  <c r="AZ588" i="64" a="1"/>
  <c r="AZ628" i="64" a="1"/>
  <c r="S367" i="64" a="1"/>
  <c r="AY854" i="64" a="1"/>
  <c r="S554" i="64" a="1"/>
  <c r="S1875" i="64" a="1"/>
  <c r="AX855" i="64" a="1"/>
  <c r="S1897" i="64" a="1"/>
  <c r="S1482" i="64" a="1"/>
  <c r="DL829" i="64" a="1"/>
  <c r="S1483" i="64" a="1"/>
  <c r="BC78" i="1156" l="1"/>
  <c r="BC79" i="1156" s="1"/>
  <c r="BD76" i="1156"/>
  <c r="BE60" i="1156"/>
  <c r="BE75" i="1156"/>
  <c r="BD61" i="1156"/>
  <c r="BE59" i="1156"/>
  <c r="BE74" i="1156"/>
  <c r="BE58" i="1156"/>
  <c r="BE73" i="1156"/>
  <c r="BE57" i="1156"/>
  <c r="BE72" i="1156"/>
  <c r="BE56" i="1156"/>
  <c r="BE71" i="1156"/>
  <c r="BG46" i="1156"/>
  <c r="BF44" i="1156"/>
  <c r="BF42" i="1156"/>
  <c r="BF45" i="1156"/>
  <c r="BF43" i="1156"/>
  <c r="BF41" i="1156"/>
  <c r="BI15" i="1156"/>
  <c r="BH18" i="1156"/>
  <c r="BH20" i="1156" s="1"/>
  <c r="BH8" i="1156"/>
  <c r="BI1" i="1156"/>
  <c r="BI7" i="1156"/>
  <c r="BI3" i="1156"/>
  <c r="BJ2" i="1156"/>
  <c r="BH4" i="1156"/>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52" i="64"/>
  <c r="AZ628" i="64"/>
  <c r="AZ630" i="64" s="1"/>
  <c r="AX855" i="64"/>
  <c r="AY854" i="64"/>
  <c r="BA262" i="64" a="1"/>
  <c r="BA262" i="64" s="1"/>
  <c r="BA851" i="64" a="1"/>
  <c r="BA851" i="64" s="1"/>
  <c r="BA243" i="64" a="1"/>
  <c r="BA243" i="64" s="1"/>
  <c r="BA629" i="64" a="1"/>
  <c r="BA629" i="64" s="1"/>
  <c r="BA595" i="64" a="1"/>
  <c r="BA595" i="64" s="1"/>
  <c r="BA230" i="64" a="1"/>
  <c r="BA230" i="64" s="1"/>
  <c r="AY592" i="64"/>
  <c r="AZ588" i="64"/>
  <c r="AZ596" i="64" s="1"/>
  <c r="BA591" i="64" a="1"/>
  <c r="BA591" i="64" s="1"/>
  <c r="BA4" i="64"/>
  <c r="BA587" i="64" a="1"/>
  <c r="BA587" i="64" s="1"/>
  <c r="AU1546" i="64"/>
  <c r="AU1548" i="64" s="1"/>
  <c r="AA93" i="861"/>
  <c r="AA41" i="861"/>
  <c r="BB190" i="64"/>
  <c r="BB7" i="64"/>
  <c r="BA8" i="64" s="1"/>
  <c r="AU44" i="861"/>
  <c r="AU85" i="861" s="1"/>
  <c r="BB3" i="64"/>
  <c r="BB1" i="64"/>
  <c r="BC2" i="64"/>
  <c r="CO1803" i="64"/>
  <c r="BA24" i="864"/>
  <c r="BA92"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0" i="861"/>
  <c r="BA57" i="863"/>
  <c r="AO1" i="860"/>
  <c r="AO3" i="860"/>
  <c r="AO4" i="860" s="1"/>
  <c r="AO7" i="860"/>
  <c r="AP2" i="860"/>
  <c r="S554" i="64"/>
  <c r="S367" i="64"/>
  <c r="S1793" i="64"/>
  <c r="S1801" i="64" s="1"/>
  <c r="CP1803" i="64"/>
  <c r="CQ1801" i="64"/>
  <c r="CZ1492" i="64"/>
  <c r="CZ1503" i="64" s="1"/>
  <c r="CZ1504" i="64" s="1"/>
  <c r="CQ1501" i="64"/>
  <c r="CQ1503" i="64" s="1"/>
  <c r="CQ1504" i="64" s="1"/>
  <c r="CY1492" i="64"/>
  <c r="CW1492" i="64"/>
  <c r="CY1501" i="64"/>
  <c r="DD1501" i="64"/>
  <c r="CR1501" i="64"/>
  <c r="CR1503" i="64" s="1"/>
  <c r="CR1504" i="64" s="1"/>
  <c r="DB1501" i="64"/>
  <c r="CV1492" i="64"/>
  <c r="CV1503" i="64" s="1"/>
  <c r="CV1504" i="64" s="1"/>
  <c r="CX1501" i="64"/>
  <c r="CU1492" i="64"/>
  <c r="CP1501" i="64"/>
  <c r="DF1492" i="64"/>
  <c r="DF1503" i="64" s="1"/>
  <c r="DF1504" i="64" s="1"/>
  <c r="DA1492" i="64"/>
  <c r="CU1501" i="64"/>
  <c r="CW1501" i="64"/>
  <c r="CT1501" i="64"/>
  <c r="CT1503" i="64" s="1"/>
  <c r="CT1504" i="64" s="1"/>
  <c r="CX1492" i="64"/>
  <c r="DA1501" i="64"/>
  <c r="DD1492" i="64"/>
  <c r="CO1492" i="64"/>
  <c r="DB1492" i="64"/>
  <c r="CS1492" i="64"/>
  <c r="DE1501" i="64"/>
  <c r="DE1503" i="64" s="1"/>
  <c r="DE1504" i="64" s="1"/>
  <c r="CO1501" i="64"/>
  <c r="CS1501" i="64"/>
  <c r="DC1492" i="64"/>
  <c r="DC1503" i="64" s="1"/>
  <c r="DC1504" i="64" s="1"/>
  <c r="CP1492" i="64"/>
  <c r="DG1503" i="64"/>
  <c r="DG1504" i="64" s="1"/>
  <c r="DL1492" i="64"/>
  <c r="DI1492" i="64"/>
  <c r="DL829" i="64"/>
  <c r="DH1503" i="64"/>
  <c r="DH1504" i="64" s="1"/>
  <c r="DI1501" i="64"/>
  <c r="DL1501" i="64"/>
  <c r="DJ1503" i="64"/>
  <c r="DJ1504" i="64" s="1"/>
  <c r="DK1492" i="64"/>
  <c r="DK1501" i="64"/>
  <c r="S1897" i="64"/>
  <c r="S1875" i="64"/>
  <c r="AT1591" i="64"/>
  <c r="AU1589" i="64"/>
  <c r="AU1568" i="64"/>
  <c r="AU1570" i="64" s="1"/>
  <c r="S1483" i="64"/>
  <c r="S1482" i="64"/>
  <c r="S1499" i="64" s="1"/>
  <c r="S1918" i="64"/>
  <c r="CR2150" i="64"/>
  <c r="CS2150" i="64"/>
  <c r="CO2150" i="64"/>
  <c r="CP2150" i="64"/>
  <c r="Y1524" i="64"/>
  <c r="G1747" i="64"/>
  <c r="BH46" i="1156" a="1"/>
  <c r="BA628" i="64" a="1"/>
  <c r="AY855" i="64" a="1"/>
  <c r="AZ854" i="64" a="1"/>
  <c r="BA852" i="64" a="1"/>
  <c r="BA588" i="64" a="1"/>
  <c r="BD78" i="1156" l="1"/>
  <c r="BD79" i="1156" s="1"/>
  <c r="BE76" i="1156"/>
  <c r="BE61" i="1156"/>
  <c r="BF60" i="1156"/>
  <c r="BF75" i="1156"/>
  <c r="BF59" i="1156"/>
  <c r="BF74" i="1156"/>
  <c r="BF58" i="1156"/>
  <c r="BF73" i="1156"/>
  <c r="BF57" i="1156"/>
  <c r="BF72" i="1156"/>
  <c r="BF56" i="1156"/>
  <c r="BF71" i="1156"/>
  <c r="BH46" i="1156"/>
  <c r="BG44" i="1156"/>
  <c r="BG42" i="1156"/>
  <c r="BG45" i="1156"/>
  <c r="BG43" i="1156"/>
  <c r="BG41" i="1156"/>
  <c r="BJ15" i="1156"/>
  <c r="BI18" i="1156"/>
  <c r="BI20" i="1156" s="1"/>
  <c r="BJ1" i="1156"/>
  <c r="BJ7" i="1156"/>
  <c r="BJ3" i="1156"/>
  <c r="BK2" i="1156"/>
  <c r="BI4" i="1156"/>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52" i="64"/>
  <c r="BA628" i="64"/>
  <c r="BA630" i="64" s="1"/>
  <c r="AY855" i="64"/>
  <c r="AZ854" i="64"/>
  <c r="BB262" i="64" a="1"/>
  <c r="BB262" i="64" s="1"/>
  <c r="BB851" i="64" a="1"/>
  <c r="BB851" i="64" s="1"/>
  <c r="BB243" i="64" a="1"/>
  <c r="BB243" i="64" s="1"/>
  <c r="BB629" i="64" a="1"/>
  <c r="BB629" i="64" s="1"/>
  <c r="BB595" i="64" a="1"/>
  <c r="BB595" i="64" s="1"/>
  <c r="BB230" i="64" a="1"/>
  <c r="BB230" i="64" s="1"/>
  <c r="AZ592" i="64"/>
  <c r="BA588" i="64"/>
  <c r="BA596" i="64" s="1"/>
  <c r="BB591" i="64" a="1"/>
  <c r="BB591" i="64" s="1"/>
  <c r="BB4" i="64"/>
  <c r="BB587" i="64" a="1"/>
  <c r="BB587" i="64" s="1"/>
  <c r="AV1546" i="64"/>
  <c r="AV1548" i="64" s="1"/>
  <c r="BC190" i="64"/>
  <c r="BC7" i="64"/>
  <c r="AV44" i="861"/>
  <c r="AV85" i="861" s="1"/>
  <c r="BC1" i="64"/>
  <c r="BC3" i="64"/>
  <c r="BD2" i="64"/>
  <c r="BB24" i="864"/>
  <c r="BB92"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0"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803" i="64"/>
  <c r="CR1801" i="64"/>
  <c r="DB1503" i="64"/>
  <c r="DB1504" i="64" s="1"/>
  <c r="CY1503" i="64"/>
  <c r="CY1504" i="64" s="1"/>
  <c r="CP1503" i="64"/>
  <c r="CP1504" i="64" s="1"/>
  <c r="DA1503" i="64"/>
  <c r="DA1504" i="64" s="1"/>
  <c r="CU1503" i="64"/>
  <c r="CU1504" i="64" s="1"/>
  <c r="CO1503" i="64"/>
  <c r="CO1504" i="64" s="1"/>
  <c r="CX1503" i="64"/>
  <c r="CX1504" i="64" s="1"/>
  <c r="CW1503" i="64"/>
  <c r="CW1504" i="64" s="1"/>
  <c r="DD1503" i="64"/>
  <c r="DD1504" i="64" s="1"/>
  <c r="CS1503" i="64"/>
  <c r="CS1504" i="64" s="1"/>
  <c r="CX2150" i="64"/>
  <c r="DL1503" i="64"/>
  <c r="DL1504" i="64" s="1"/>
  <c r="DI1503" i="64"/>
  <c r="DI1504" i="64" s="1"/>
  <c r="DK1503" i="64"/>
  <c r="DK1504" i="64" s="1"/>
  <c r="AU1591" i="64"/>
  <c r="AV1589" i="64"/>
  <c r="CQ2150" i="64"/>
  <c r="CT2150" i="64"/>
  <c r="AV1568" i="64"/>
  <c r="AV1570" i="64" s="1"/>
  <c r="CY2150" i="64"/>
  <c r="S1491" i="64"/>
  <c r="S1500" i="64"/>
  <c r="S1490" i="64"/>
  <c r="CU2150" i="64"/>
  <c r="CW2150" i="64"/>
  <c r="CV2150" i="64"/>
  <c r="CZ2150" i="64"/>
  <c r="Z1524" i="64"/>
  <c r="Y1526" i="64"/>
  <c r="BI46" i="1156" a="1"/>
  <c r="BB852" i="64" a="1"/>
  <c r="BA854" i="64" a="1"/>
  <c r="BB628" i="64" a="1"/>
  <c r="BB588" i="64" a="1"/>
  <c r="AZ855" i="64" a="1"/>
  <c r="BF76" i="1156" l="1"/>
  <c r="BE78" i="1156"/>
  <c r="BE79" i="1156" s="1"/>
  <c r="BG60" i="1156"/>
  <c r="BG75" i="1156"/>
  <c r="BG59" i="1156"/>
  <c r="BG74" i="1156"/>
  <c r="BG58" i="1156"/>
  <c r="BG73" i="1156"/>
  <c r="BF61" i="1156"/>
  <c r="BG57" i="1156"/>
  <c r="BG72" i="1156"/>
  <c r="BG56" i="1156"/>
  <c r="BG71" i="1156"/>
  <c r="BI46" i="1156"/>
  <c r="BH45" i="1156"/>
  <c r="BH43" i="1156"/>
  <c r="BH41" i="1156"/>
  <c r="BH44" i="1156"/>
  <c r="BH42" i="1156"/>
  <c r="BK15" i="1156"/>
  <c r="BJ18" i="1156"/>
  <c r="BJ20" i="1156" s="1"/>
  <c r="BK3" i="1156"/>
  <c r="BL2" i="1156"/>
  <c r="BK1" i="1156"/>
  <c r="BK7" i="1156"/>
  <c r="BJ4" i="1156"/>
  <c r="BJ8" i="1156"/>
  <c r="BI8" i="1156"/>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5" i="64"/>
  <c r="BB852" i="64"/>
  <c r="BB628" i="64"/>
  <c r="BB630" i="64" s="1"/>
  <c r="BA854" i="64"/>
  <c r="BC262" i="64" a="1"/>
  <c r="BC262" i="64" s="1"/>
  <c r="BC851" i="64" a="1"/>
  <c r="BC851" i="64" s="1"/>
  <c r="BC243" i="64" a="1"/>
  <c r="BC243" i="64" s="1"/>
  <c r="BC629" i="64" a="1"/>
  <c r="BC629" i="64" s="1"/>
  <c r="BC595" i="64" a="1"/>
  <c r="BC595" i="64" s="1"/>
  <c r="BC230" i="64" a="1"/>
  <c r="BC230" i="64" s="1"/>
  <c r="BA592" i="64"/>
  <c r="BB588" i="64"/>
  <c r="BB596" i="64" s="1"/>
  <c r="BC591" i="64" a="1"/>
  <c r="BC591" i="64" s="1"/>
  <c r="BC4" i="64"/>
  <c r="BC587" i="64" a="1"/>
  <c r="BC587" i="64" s="1"/>
  <c r="AW1546" i="64"/>
  <c r="AW1548" i="64" s="1"/>
  <c r="AA68" i="861"/>
  <c r="BD190" i="64"/>
  <c r="BD7" i="64"/>
  <c r="BC8" i="64" s="1"/>
  <c r="BB8" i="64"/>
  <c r="AW44" i="861"/>
  <c r="AW85" i="861" s="1"/>
  <c r="BD3" i="64"/>
  <c r="BD1" i="64"/>
  <c r="BE2" i="64"/>
  <c r="BC24" i="864"/>
  <c r="BC92" i="861" s="1"/>
  <c r="BC43" i="863"/>
  <c r="BC42" i="863"/>
  <c r="BC21" i="863" s="1"/>
  <c r="BC70" i="863" a="1"/>
  <c r="BC70" i="863" s="1"/>
  <c r="BC66" i="863" a="1"/>
  <c r="BC66" i="863" s="1"/>
  <c r="BC68" i="863" a="1"/>
  <c r="BC68" i="863" s="1"/>
  <c r="BC4" i="863"/>
  <c r="BB30"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50" i="64"/>
  <c r="CR1803" i="64"/>
  <c r="CS1801" i="64"/>
  <c r="DD2150" i="64"/>
  <c r="DA2150" i="64"/>
  <c r="DC2150" i="64"/>
  <c r="AV1591" i="64"/>
  <c r="AW1589" i="64"/>
  <c r="AW1568" i="64"/>
  <c r="AW1570" i="64" s="1"/>
  <c r="S1492" i="64"/>
  <c r="S1501" i="64"/>
  <c r="AA1524" i="64"/>
  <c r="Z1526" i="64"/>
  <c r="BJ46" i="1156" a="1"/>
  <c r="BA855" i="64" a="1"/>
  <c r="BC852" i="64" a="1"/>
  <c r="BC628" i="64" a="1"/>
  <c r="BB854" i="64" a="1"/>
  <c r="BC588" i="64" a="1"/>
  <c r="BG76" i="1156" l="1"/>
  <c r="BG61" i="1156"/>
  <c r="BG78" i="1156" s="1"/>
  <c r="BG79" i="1156" s="1"/>
  <c r="BF78" i="1156"/>
  <c r="BF79" i="1156" s="1"/>
  <c r="BH60" i="1156"/>
  <c r="BH75" i="1156"/>
  <c r="BH59" i="1156"/>
  <c r="BH74" i="1156"/>
  <c r="BH58" i="1156"/>
  <c r="BH73" i="1156"/>
  <c r="BH57" i="1156"/>
  <c r="BH72" i="1156"/>
  <c r="BH56" i="1156"/>
  <c r="BH71" i="1156"/>
  <c r="BJ46" i="1156"/>
  <c r="BI42" i="1156"/>
  <c r="BI43" i="1156"/>
  <c r="BI41" i="1156"/>
  <c r="BI44" i="1156"/>
  <c r="BI45" i="1156"/>
  <c r="BL15" i="1156"/>
  <c r="BK18" i="1156"/>
  <c r="BK20" i="1156" s="1"/>
  <c r="BL3" i="1156"/>
  <c r="BM2" i="1156"/>
  <c r="BL1" i="1156"/>
  <c r="BL7" i="1156"/>
  <c r="BK4" i="1156"/>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5" i="64"/>
  <c r="BC852" i="64"/>
  <c r="BC628" i="64"/>
  <c r="BC630" i="64" s="1"/>
  <c r="BB854" i="64"/>
  <c r="BD262" i="64" a="1"/>
  <c r="BD262" i="64" s="1"/>
  <c r="BD851" i="64" a="1"/>
  <c r="BD851" i="64" s="1"/>
  <c r="BD243" i="64" a="1"/>
  <c r="BD243" i="64" s="1"/>
  <c r="BD629" i="64" a="1"/>
  <c r="BD629" i="64" s="1"/>
  <c r="BD595" i="64" a="1"/>
  <c r="BD595" i="64" s="1"/>
  <c r="BD230" i="64" a="1"/>
  <c r="BD230" i="64" s="1"/>
  <c r="BB592" i="64"/>
  <c r="BC588" i="64"/>
  <c r="BC596" i="64" s="1"/>
  <c r="BD591" i="64" a="1"/>
  <c r="BD591" i="64" s="1"/>
  <c r="BD4" i="64"/>
  <c r="BD587" i="64" a="1"/>
  <c r="BD587" i="64" s="1"/>
  <c r="AX1546" i="64"/>
  <c r="AX1548" i="64" s="1"/>
  <c r="BE190" i="64"/>
  <c r="BE7" i="64"/>
  <c r="BD8" i="64" s="1"/>
  <c r="AX44" i="861"/>
  <c r="AX85" i="861" s="1"/>
  <c r="BF2" i="64"/>
  <c r="BE3" i="64"/>
  <c r="BE1" i="64"/>
  <c r="BD24" i="864"/>
  <c r="BD92"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0"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50" i="64"/>
  <c r="CS1803" i="64"/>
  <c r="CT1801" i="64"/>
  <c r="DK2150" i="64"/>
  <c r="DG2150" i="64"/>
  <c r="DE2150" i="64"/>
  <c r="DI2150" i="64"/>
  <c r="DF2150" i="64"/>
  <c r="DJ2150" i="64"/>
  <c r="AW1591" i="64"/>
  <c r="AX1589" i="64"/>
  <c r="AX1568" i="64"/>
  <c r="AX1570" i="64" s="1"/>
  <c r="S1503" i="64"/>
  <c r="S1504" i="64" s="1"/>
  <c r="AB1524" i="64"/>
  <c r="AB1526" i="64" s="1"/>
  <c r="AA1526" i="64"/>
  <c r="BK46" i="1156" a="1"/>
  <c r="BC854" i="64" a="1"/>
  <c r="BB855" i="64" a="1"/>
  <c r="BD588" i="64" a="1"/>
  <c r="BD628" i="64" a="1"/>
  <c r="BD852" i="64" a="1"/>
  <c r="BH76" i="1156" l="1"/>
  <c r="BH61" i="1156"/>
  <c r="BH78" i="1156" s="1"/>
  <c r="BH79" i="1156" s="1"/>
  <c r="BI60" i="1156"/>
  <c r="BI75" i="1156"/>
  <c r="BI59" i="1156"/>
  <c r="BI74" i="1156"/>
  <c r="BI58" i="1156"/>
  <c r="BI73" i="1156"/>
  <c r="BI57" i="1156"/>
  <c r="BI72" i="1156"/>
  <c r="BI56" i="1156"/>
  <c r="BI61" i="1156" s="1"/>
  <c r="BI71" i="1156"/>
  <c r="BK46" i="1156"/>
  <c r="BJ45" i="1156"/>
  <c r="BJ43" i="1156"/>
  <c r="BJ41" i="1156"/>
  <c r="BJ44" i="1156"/>
  <c r="BJ42" i="1156"/>
  <c r="BM15" i="1156"/>
  <c r="BL18" i="1156"/>
  <c r="BL20" i="1156" s="1"/>
  <c r="BM3" i="1156"/>
  <c r="BN2" i="1156"/>
  <c r="BM1" i="1156"/>
  <c r="BM7" i="1156"/>
  <c r="BL8" i="1156" s="1"/>
  <c r="BL4" i="1156"/>
  <c r="BK8" i="1156"/>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52" i="64"/>
  <c r="BD628" i="64"/>
  <c r="BD630" i="64" s="1"/>
  <c r="BB855" i="64"/>
  <c r="BC854" i="64"/>
  <c r="BE262" i="64" a="1"/>
  <c r="BE262" i="64" s="1"/>
  <c r="BE851" i="64" a="1"/>
  <c r="BE851" i="64" s="1"/>
  <c r="BE243" i="64" a="1"/>
  <c r="BE243" i="64" s="1"/>
  <c r="BE629" i="64" a="1"/>
  <c r="BE629" i="64" s="1"/>
  <c r="BE595" i="64" a="1"/>
  <c r="BE595" i="64" s="1"/>
  <c r="BE230" i="64" a="1"/>
  <c r="BE230" i="64" s="1"/>
  <c r="BC592" i="64"/>
  <c r="BD588" i="64"/>
  <c r="BD596" i="64" s="1"/>
  <c r="BE591" i="64" a="1"/>
  <c r="BE591" i="64" s="1"/>
  <c r="BE4" i="64"/>
  <c r="BE587" i="64" a="1"/>
  <c r="BE587" i="64" s="1"/>
  <c r="AY1546" i="64"/>
  <c r="AY1548" i="64" s="1"/>
  <c r="AB41" i="861"/>
  <c r="AB93" i="861"/>
  <c r="BF190" i="64"/>
  <c r="BF7" i="64"/>
  <c r="BE8" i="64" s="1"/>
  <c r="AY44" i="861"/>
  <c r="AY85" i="861" s="1"/>
  <c r="BF1" i="64"/>
  <c r="BG2" i="64"/>
  <c r="BF3" i="64"/>
  <c r="BE24" i="864"/>
  <c r="BE92" i="861" s="1"/>
  <c r="BF56" i="863" a="1"/>
  <c r="BF56" i="863" s="1"/>
  <c r="BF54" i="863" a="1"/>
  <c r="BF54" i="863" s="1"/>
  <c r="BF55" i="863" a="1"/>
  <c r="BF55" i="863" s="1"/>
  <c r="BF53" i="863" a="1"/>
  <c r="BF53" i="863" s="1"/>
  <c r="BF52" i="863" a="1"/>
  <c r="BF52" i="863" s="1"/>
  <c r="BF39" i="863"/>
  <c r="BF41" i="863"/>
  <c r="BF38" i="863"/>
  <c r="BF3" i="863"/>
  <c r="BF1" i="863"/>
  <c r="BG2" i="863"/>
  <c r="BG40" i="863" s="1"/>
  <c r="BD30"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803" i="64"/>
  <c r="CU1801" i="64"/>
  <c r="DL2150" i="64"/>
  <c r="AX1591" i="64"/>
  <c r="AY1589" i="64"/>
  <c r="AY1568" i="64"/>
  <c r="AY1570" i="64" s="1"/>
  <c r="AC1524" i="64"/>
  <c r="BL46" i="1156" a="1"/>
  <c r="BC855" i="64" a="1"/>
  <c r="BE628" i="64" a="1"/>
  <c r="BD854" i="64" a="1"/>
  <c r="BE852" i="64" a="1"/>
  <c r="BE588" i="64" a="1"/>
  <c r="BI76" i="1156" l="1"/>
  <c r="BI78" i="1156"/>
  <c r="BI79" i="1156" s="1"/>
  <c r="BJ60" i="1156"/>
  <c r="BJ75" i="1156"/>
  <c r="BJ59" i="1156"/>
  <c r="BJ74" i="1156"/>
  <c r="BJ58" i="1156"/>
  <c r="BJ73" i="1156"/>
  <c r="BJ57" i="1156"/>
  <c r="BJ72" i="1156"/>
  <c r="BJ56" i="1156"/>
  <c r="BJ71" i="1156"/>
  <c r="BL46" i="1156"/>
  <c r="BK45" i="1156"/>
  <c r="BK43" i="1156"/>
  <c r="BK41" i="1156"/>
  <c r="BK44" i="1156"/>
  <c r="BK42" i="1156"/>
  <c r="BN15" i="1156"/>
  <c r="BM18" i="1156"/>
  <c r="BM20" i="1156" s="1"/>
  <c r="BM8" i="1156"/>
  <c r="BN3" i="1156"/>
  <c r="BO2" i="1156"/>
  <c r="BN1" i="1156"/>
  <c r="BN7" i="1156"/>
  <c r="BM4" i="1156"/>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52" i="64"/>
  <c r="BE628" i="64"/>
  <c r="BE630" i="64" s="1"/>
  <c r="BC855" i="64"/>
  <c r="BD854" i="64"/>
  <c r="BF262" i="64" a="1"/>
  <c r="BF262" i="64" s="1"/>
  <c r="BF851" i="64" a="1"/>
  <c r="BF851" i="64" s="1"/>
  <c r="BF243" i="64" a="1"/>
  <c r="BF243" i="64" s="1"/>
  <c r="BF629" i="64" a="1"/>
  <c r="BF629" i="64" s="1"/>
  <c r="BF595" i="64" a="1"/>
  <c r="BF595" i="64" s="1"/>
  <c r="BF230" i="64" a="1"/>
  <c r="BF230" i="64" s="1"/>
  <c r="BD592" i="64"/>
  <c r="BE588" i="64"/>
  <c r="BE596" i="64" s="1"/>
  <c r="BF591" i="64" a="1"/>
  <c r="BF591" i="64" s="1"/>
  <c r="BF4" i="64"/>
  <c r="BF587" i="64" a="1"/>
  <c r="BF587" i="64" s="1"/>
  <c r="AZ1546" i="64"/>
  <c r="AZ1548" i="64" s="1"/>
  <c r="BF4" i="864"/>
  <c r="BG190" i="64"/>
  <c r="BG7" i="64"/>
  <c r="BF8" i="64" s="1"/>
  <c r="AZ44" i="861"/>
  <c r="AZ85" i="861" s="1"/>
  <c r="BH2" i="64"/>
  <c r="BG3" i="64"/>
  <c r="BG1" i="64"/>
  <c r="BF24" i="864"/>
  <c r="BF92" i="861" s="1"/>
  <c r="BE30"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803" i="64"/>
  <c r="CV1801" i="64"/>
  <c r="AZ1589" i="64"/>
  <c r="AY1591" i="64"/>
  <c r="AZ1568" i="64"/>
  <c r="AZ1570" i="64" s="1"/>
  <c r="AD1524" i="64"/>
  <c r="AC1526" i="64"/>
  <c r="E834" i="64"/>
  <c r="E833" i="64"/>
  <c r="E829" i="64"/>
  <c r="E828" i="64"/>
  <c r="E827" i="64"/>
  <c r="E826" i="64"/>
  <c r="E825" i="64"/>
  <c r="E823" i="64"/>
  <c r="E12" i="64"/>
  <c r="E11" i="64"/>
  <c r="BM46" i="1156" a="1"/>
  <c r="BF852" i="64" a="1"/>
  <c r="BD855" i="64" a="1"/>
  <c r="BE854" i="64" a="1"/>
  <c r="BF628" i="64" a="1"/>
  <c r="BF588" i="64" a="1"/>
  <c r="BJ61" i="1156" l="1"/>
  <c r="BJ76" i="1156"/>
  <c r="BJ78" i="1156" s="1"/>
  <c r="BJ79" i="1156" s="1"/>
  <c r="BK60" i="1156"/>
  <c r="BK75" i="1156"/>
  <c r="BK59" i="1156"/>
  <c r="BK74" i="1156"/>
  <c r="BK58" i="1156"/>
  <c r="BK73" i="1156"/>
  <c r="BK57" i="1156"/>
  <c r="BK72" i="1156"/>
  <c r="BK56" i="1156"/>
  <c r="BK71" i="1156"/>
  <c r="BM46" i="1156"/>
  <c r="BL42" i="1156"/>
  <c r="BL45" i="1156"/>
  <c r="BL43" i="1156"/>
  <c r="BL41" i="1156"/>
  <c r="BL44" i="1156"/>
  <c r="BN18" i="1156"/>
  <c r="BN20" i="1156" s="1"/>
  <c r="N15" i="1156"/>
  <c r="BO15" i="1156"/>
  <c r="BN8" i="1156"/>
  <c r="BO3" i="1156"/>
  <c r="BO1" i="1156"/>
  <c r="BO7" i="1156"/>
  <c r="BP2" i="1156"/>
  <c r="BN4" i="1156"/>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52" i="64"/>
  <c r="BF628" i="64"/>
  <c r="BF630" i="64" s="1"/>
  <c r="BD855" i="64"/>
  <c r="BE854" i="64"/>
  <c r="BG262" i="64" a="1"/>
  <c r="BG262" i="64" s="1"/>
  <c r="BG851" i="64" a="1"/>
  <c r="BG851" i="64" s="1"/>
  <c r="BG243" i="64" a="1"/>
  <c r="BG243" i="64" s="1"/>
  <c r="BG629" i="64" a="1"/>
  <c r="BG629" i="64" s="1"/>
  <c r="BG595" i="64" a="1"/>
  <c r="BG595" i="64" s="1"/>
  <c r="BG230" i="64" a="1"/>
  <c r="BG230" i="64" s="1"/>
  <c r="BE592" i="64"/>
  <c r="BF588" i="64"/>
  <c r="BF596" i="64" s="1"/>
  <c r="BG591" i="64" a="1"/>
  <c r="BG591" i="64" s="1"/>
  <c r="BG4" i="64"/>
  <c r="BG587" i="64" a="1"/>
  <c r="BG587" i="64" s="1"/>
  <c r="BA1546" i="64"/>
  <c r="BA1548" i="64" s="1"/>
  <c r="AB68" i="861"/>
  <c r="BH190" i="64"/>
  <c r="BH7" i="64"/>
  <c r="BG8" i="64" s="1"/>
  <c r="BA44" i="861"/>
  <c r="BA85" i="861" s="1"/>
  <c r="BI2" i="64"/>
  <c r="BH1" i="64"/>
  <c r="BH3" i="64"/>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2" i="861" s="1"/>
  <c r="BH55" i="863" a="1"/>
  <c r="BH55" i="863" s="1"/>
  <c r="BH56" i="863" a="1"/>
  <c r="BH56" i="863" s="1"/>
  <c r="BH41" i="863"/>
  <c r="BH54" i="863" a="1"/>
  <c r="BH54" i="863" s="1"/>
  <c r="BH53" i="863" a="1"/>
  <c r="BH53" i="863" s="1"/>
  <c r="BH52" i="863" a="1"/>
  <c r="BH52" i="863" s="1"/>
  <c r="BH39" i="863"/>
  <c r="BH38" i="863"/>
  <c r="BH3" i="863"/>
  <c r="BH1" i="863"/>
  <c r="BI2" i="863"/>
  <c r="BI40" i="863" s="1"/>
  <c r="BF30" i="861"/>
  <c r="AU1" i="860"/>
  <c r="AU7" i="860"/>
  <c r="AU3" i="860"/>
  <c r="AU4" i="860" s="1"/>
  <c r="AV2" i="860"/>
  <c r="CV1803" i="64"/>
  <c r="CW1801" i="64"/>
  <c r="AZ1591" i="64"/>
  <c r="BA1589" i="64"/>
  <c r="BA1568" i="64"/>
  <c r="BA1570" i="64" s="1"/>
  <c r="AE1524" i="64"/>
  <c r="AE1526" i="64" s="1"/>
  <c r="AD1526" i="64"/>
  <c r="B12" i="64"/>
  <c r="B825" i="64"/>
  <c r="S1687" i="64"/>
  <c r="BN46" i="1156" a="1"/>
  <c r="BE855" i="64" a="1"/>
  <c r="BG628" i="64" a="1"/>
  <c r="BF854" i="64" a="1"/>
  <c r="BG588" i="64" a="1"/>
  <c r="BG852" i="64" a="1"/>
  <c r="BK61" i="1156" l="1"/>
  <c r="BK76" i="1156"/>
  <c r="BK78" i="1156" s="1"/>
  <c r="BK79" i="1156" s="1"/>
  <c r="BL60" i="1156"/>
  <c r="BL75" i="1156"/>
  <c r="BL59" i="1156"/>
  <c r="BL74" i="1156"/>
  <c r="BL58" i="1156"/>
  <c r="BL73" i="1156"/>
  <c r="BL57" i="1156"/>
  <c r="BL72" i="1156"/>
  <c r="BL56" i="1156"/>
  <c r="BL71" i="1156"/>
  <c r="BN46" i="1156"/>
  <c r="BM42" i="1156"/>
  <c r="BM45" i="1156"/>
  <c r="BM43" i="1156"/>
  <c r="BM41" i="1156"/>
  <c r="BM44" i="1156"/>
  <c r="BP15" i="1156"/>
  <c r="BO18" i="1156"/>
  <c r="BO20" i="1156" s="1"/>
  <c r="BP1" i="1156"/>
  <c r="BP7" i="1156"/>
  <c r="BP3" i="1156"/>
  <c r="BQ2" i="1156"/>
  <c r="BO8" i="1156"/>
  <c r="BO4" i="1156"/>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5" i="64"/>
  <c r="BG852" i="64"/>
  <c r="BG628" i="64"/>
  <c r="BG630" i="64" s="1"/>
  <c r="BF854" i="64"/>
  <c r="BH262" i="64" a="1"/>
  <c r="BH262" i="64" s="1"/>
  <c r="BH851" i="64" a="1"/>
  <c r="BH851" i="64" s="1"/>
  <c r="BH243" i="64" a="1"/>
  <c r="BH243" i="64" s="1"/>
  <c r="BH629" i="64" a="1"/>
  <c r="BH629" i="64" s="1"/>
  <c r="BH595" i="64" a="1"/>
  <c r="BH595" i="64" s="1"/>
  <c r="BH230" i="64" a="1"/>
  <c r="BH230" i="64" s="1"/>
  <c r="BF592" i="64"/>
  <c r="BG588" i="64"/>
  <c r="BG596" i="64" s="1"/>
  <c r="BH591" i="64" a="1"/>
  <c r="BH591" i="64" s="1"/>
  <c r="BB1546" i="64"/>
  <c r="BB1548" i="64" s="1"/>
  <c r="BH4" i="64"/>
  <c r="BH587" i="64" a="1"/>
  <c r="BH587" i="64" s="1"/>
  <c r="BI190" i="64"/>
  <c r="BI7" i="64"/>
  <c r="BH8" i="64" s="1"/>
  <c r="BB44" i="861"/>
  <c r="BB85" i="861" s="1"/>
  <c r="BI3" i="64"/>
  <c r="BI1" i="64"/>
  <c r="BJ2" i="64"/>
  <c r="BH68" i="863" a="1"/>
  <c r="BH68" i="863" s="1"/>
  <c r="BH66" i="863" a="1"/>
  <c r="BH66" i="863" s="1"/>
  <c r="BH70" i="863" a="1"/>
  <c r="BH70" i="863" s="1"/>
  <c r="BH4" i="863"/>
  <c r="BH24" i="864"/>
  <c r="BH92" i="861" s="1"/>
  <c r="BH57" i="863"/>
  <c r="BH42" i="863"/>
  <c r="BH21" i="863" s="1"/>
  <c r="BH43" i="863"/>
  <c r="BJ5" i="861"/>
  <c r="BL3" i="861"/>
  <c r="BK4" i="861"/>
  <c r="BK1" i="861"/>
  <c r="BK8" i="861"/>
  <c r="BG30"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803" i="64"/>
  <c r="CX1801" i="64"/>
  <c r="BA1591" i="64"/>
  <c r="BB1589" i="64"/>
  <c r="BB1568" i="64"/>
  <c r="BB1570" i="64" s="1"/>
  <c r="AF1524" i="64"/>
  <c r="AF1526" i="64" s="1"/>
  <c r="B1" i="84" a="1"/>
  <c r="E1204" i="64"/>
  <c r="E1203" i="64"/>
  <c r="E1202" i="64"/>
  <c r="E1201" i="64"/>
  <c r="E1200" i="64"/>
  <c r="E1199" i="64"/>
  <c r="E1198" i="64"/>
  <c r="E1197" i="64"/>
  <c r="E1196" i="64"/>
  <c r="E1194" i="64"/>
  <c r="E1193" i="64"/>
  <c r="E1192" i="64"/>
  <c r="E1167" i="64"/>
  <c r="E1166" i="64"/>
  <c r="E1165" i="64"/>
  <c r="E1164" i="64"/>
  <c r="E1163" i="64"/>
  <c r="E1162" i="64"/>
  <c r="E1161" i="64"/>
  <c r="E1160" i="64"/>
  <c r="E1158" i="64"/>
  <c r="E1157" i="64"/>
  <c r="E1156" i="64"/>
  <c r="E1154" i="64"/>
  <c r="E1132" i="64"/>
  <c r="E1131" i="64"/>
  <c r="E1130" i="64"/>
  <c r="E1129" i="64"/>
  <c r="E1128" i="64"/>
  <c r="E1127" i="64"/>
  <c r="E1126" i="64"/>
  <c r="E1125" i="64"/>
  <c r="E1123" i="64"/>
  <c r="E1122" i="64"/>
  <c r="E1121" i="64"/>
  <c r="E1101" i="64"/>
  <c r="B1101" i="64" s="1"/>
  <c r="E1100" i="64"/>
  <c r="B1100" i="64" s="1"/>
  <c r="E1099" i="64"/>
  <c r="B1099" i="64" s="1"/>
  <c r="E1098" i="64"/>
  <c r="B1098" i="64" s="1"/>
  <c r="E1097" i="64"/>
  <c r="B1097" i="64" s="1"/>
  <c r="E1096" i="64"/>
  <c r="E1095" i="64"/>
  <c r="B1095" i="64" s="1"/>
  <c r="E1094" i="64"/>
  <c r="B1094" i="64" s="1"/>
  <c r="E1093" i="64"/>
  <c r="B1093" i="64" s="1"/>
  <c r="E1092" i="64"/>
  <c r="B1092" i="64" s="1"/>
  <c r="E1091" i="64"/>
  <c r="B1091" i="64" s="1"/>
  <c r="E1090" i="64"/>
  <c r="E1088" i="64"/>
  <c r="B1088" i="64" s="1"/>
  <c r="E1087" i="64"/>
  <c r="E1086" i="64"/>
  <c r="E1084" i="64"/>
  <c r="E1723" i="64"/>
  <c r="E1720" i="64"/>
  <c r="E1719" i="64"/>
  <c r="E1718" i="64"/>
  <c r="E1717" i="64"/>
  <c r="E1716" i="64"/>
  <c r="E1715" i="64"/>
  <c r="E1714" i="64"/>
  <c r="E1713" i="64"/>
  <c r="E1712" i="64"/>
  <c r="E1711" i="64"/>
  <c r="E1710" i="64"/>
  <c r="E1708" i="64"/>
  <c r="E1754" i="64"/>
  <c r="E1753" i="64"/>
  <c r="E1752" i="64"/>
  <c r="E1751" i="64"/>
  <c r="E1750" i="64"/>
  <c r="E1749" i="64"/>
  <c r="E1748" i="64"/>
  <c r="E1747" i="64"/>
  <c r="E1746" i="64"/>
  <c r="E1745" i="64"/>
  <c r="E1744" i="64"/>
  <c r="E1742" i="64"/>
  <c r="E1066" i="64"/>
  <c r="E1065" i="64"/>
  <c r="E1064" i="64"/>
  <c r="E1063" i="64"/>
  <c r="E1062" i="64"/>
  <c r="E1060" i="64"/>
  <c r="E504" i="64"/>
  <c r="E503" i="64"/>
  <c r="E502" i="64"/>
  <c r="E501" i="64"/>
  <c r="E500" i="64"/>
  <c r="E499" i="64"/>
  <c r="E994" i="64"/>
  <c r="E993" i="64"/>
  <c r="E992" i="64"/>
  <c r="E990" i="64"/>
  <c r="E971" i="64"/>
  <c r="E970" i="64"/>
  <c r="E969" i="64"/>
  <c r="E968" i="64"/>
  <c r="E966" i="64"/>
  <c r="E1453" i="64"/>
  <c r="E1452" i="64"/>
  <c r="E1451" i="64"/>
  <c r="E1450" i="64"/>
  <c r="E1449" i="64"/>
  <c r="E947" i="64"/>
  <c r="E946" i="64"/>
  <c r="E945" i="64"/>
  <c r="E944" i="64"/>
  <c r="E1429" i="64"/>
  <c r="E1428" i="64"/>
  <c r="E1427" i="64"/>
  <c r="E1426" i="64"/>
  <c r="E1425" i="64"/>
  <c r="E1423" i="64"/>
  <c r="E1355" i="64"/>
  <c r="E1351" i="64"/>
  <c r="E1350" i="64"/>
  <c r="E1349" i="64"/>
  <c r="E1348" i="64"/>
  <c r="E1347" i="64"/>
  <c r="E1346" i="64"/>
  <c r="E1345" i="64"/>
  <c r="E1344" i="64"/>
  <c r="E1343" i="64"/>
  <c r="E1342" i="64"/>
  <c r="E1341" i="64"/>
  <c r="E1340" i="64"/>
  <c r="E1339" i="64"/>
  <c r="E1338" i="64"/>
  <c r="E1337" i="64"/>
  <c r="E403" i="64"/>
  <c r="E402" i="64"/>
  <c r="E401" i="64"/>
  <c r="E400" i="64"/>
  <c r="E399" i="64"/>
  <c r="E398" i="64"/>
  <c r="E397" i="64"/>
  <c r="E396" i="64"/>
  <c r="E395" i="64"/>
  <c r="E394" i="64"/>
  <c r="E393" i="64"/>
  <c r="E392" i="64"/>
  <c r="E391" i="64"/>
  <c r="E928" i="64"/>
  <c r="E927" i="64"/>
  <c r="E923" i="64"/>
  <c r="E922" i="64"/>
  <c r="E921" i="64"/>
  <c r="E920" i="64"/>
  <c r="E809" i="64"/>
  <c r="E808" i="64"/>
  <c r="E804" i="64"/>
  <c r="B804" i="64" s="1"/>
  <c r="E803" i="64"/>
  <c r="B803" i="64" s="1"/>
  <c r="E802" i="64"/>
  <c r="B802" i="64" s="1"/>
  <c r="E801" i="64"/>
  <c r="E799" i="64"/>
  <c r="E531" i="64"/>
  <c r="E526" i="64"/>
  <c r="E525" i="64"/>
  <c r="E524" i="64"/>
  <c r="E123" i="64"/>
  <c r="E122" i="64"/>
  <c r="E121" i="64"/>
  <c r="E107" i="64"/>
  <c r="E106" i="64"/>
  <c r="E105" i="64"/>
  <c r="E176" i="64"/>
  <c r="E175" i="64"/>
  <c r="E40" i="64"/>
  <c r="E39" i="64"/>
  <c r="I1207" i="64"/>
  <c r="R1204" i="64"/>
  <c r="I1171" i="64"/>
  <c r="R1168" i="64"/>
  <c r="R1133" i="64"/>
  <c r="J1101" i="64"/>
  <c r="R1098" i="64"/>
  <c r="J1723" i="64"/>
  <c r="R1720" i="64"/>
  <c r="R1754" i="64"/>
  <c r="BO46" i="1156" a="1"/>
  <c r="BH588" i="64" a="1"/>
  <c r="BF855" i="64" a="1"/>
  <c r="BG854" i="64" a="1"/>
  <c r="BH852" i="64" a="1"/>
  <c r="BH628" i="64" a="1"/>
  <c r="BL61" i="1156" l="1"/>
  <c r="BL76" i="1156"/>
  <c r="BL78" i="1156" s="1"/>
  <c r="BL79" i="1156" s="1"/>
  <c r="BM60" i="1156"/>
  <c r="BM75" i="1156"/>
  <c r="BM59" i="1156"/>
  <c r="BM74" i="1156"/>
  <c r="BM58" i="1156"/>
  <c r="BM73" i="1156"/>
  <c r="BM57" i="1156"/>
  <c r="BM72" i="1156"/>
  <c r="BM56" i="1156"/>
  <c r="BM71" i="1156"/>
  <c r="BO46" i="1156"/>
  <c r="BN44" i="1156"/>
  <c r="BN42" i="1156"/>
  <c r="BN45" i="1156"/>
  <c r="BN43" i="1156"/>
  <c r="BN41" i="1156"/>
  <c r="BQ15" i="1156"/>
  <c r="BP18" i="1156"/>
  <c r="BP20" i="1156" s="1"/>
  <c r="BQ1" i="1156"/>
  <c r="BQ7" i="1156"/>
  <c r="BQ3" i="1156"/>
  <c r="BR2" i="1156"/>
  <c r="BP4" i="1156"/>
  <c r="BP8" i="1156"/>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52" i="64"/>
  <c r="BF855" i="64"/>
  <c r="BH628" i="64"/>
  <c r="BH630" i="64" s="1"/>
  <c r="BG854" i="64"/>
  <c r="BI262" i="64" a="1"/>
  <c r="BI262" i="64" s="1"/>
  <c r="BI851" i="64" a="1"/>
  <c r="BI851" i="64" s="1"/>
  <c r="BI243" i="64" a="1"/>
  <c r="BI243" i="64" s="1"/>
  <c r="BI629" i="64" a="1"/>
  <c r="BI629" i="64" s="1"/>
  <c r="BI595" i="64" a="1"/>
  <c r="BI595" i="64" s="1"/>
  <c r="BI230" i="64" a="1"/>
  <c r="BI230" i="64" s="1"/>
  <c r="BC1546" i="64"/>
  <c r="BC1548" i="64" s="1"/>
  <c r="BG592" i="64"/>
  <c r="BH588" i="64"/>
  <c r="BH596" i="64" s="1"/>
  <c r="BI591" i="64" a="1"/>
  <c r="BI591" i="64" s="1"/>
  <c r="BI4" i="64"/>
  <c r="BI587" i="64" a="1"/>
  <c r="BI587" i="64" s="1"/>
  <c r="AC41" i="861"/>
  <c r="AC93" i="861"/>
  <c r="BI4" i="864"/>
  <c r="BJ190" i="64"/>
  <c r="BJ7" i="64"/>
  <c r="BC44" i="861"/>
  <c r="BC85" i="861" s="1"/>
  <c r="BJ3" i="64"/>
  <c r="BJ1" i="64"/>
  <c r="BK2" i="64"/>
  <c r="BJ22" i="864"/>
  <c r="BJ21" i="864"/>
  <c r="BJ20" i="864"/>
  <c r="BJ3" i="864"/>
  <c r="BJ4" i="864" s="1"/>
  <c r="BJ1" i="864"/>
  <c r="BK2" i="864"/>
  <c r="BK23" i="864" s="1"/>
  <c r="BH30"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2" i="861" s="1"/>
  <c r="T209" i="64"/>
  <c r="T191" i="64"/>
  <c r="T192" i="64"/>
  <c r="T210" i="64"/>
  <c r="T211" i="64"/>
  <c r="T193" i="64"/>
  <c r="AW1" i="860"/>
  <c r="AW7" i="860"/>
  <c r="AW3" i="860"/>
  <c r="AW4" i="860" s="1"/>
  <c r="AX2" i="860"/>
  <c r="CX1803" i="64"/>
  <c r="CY1801" i="64"/>
  <c r="K42" i="206"/>
  <c r="K47" i="206"/>
  <c r="BB1591" i="64"/>
  <c r="BC1589" i="64"/>
  <c r="BC1568" i="64"/>
  <c r="BC1570" i="64" s="1"/>
  <c r="T1687" i="64"/>
  <c r="R1687" i="64"/>
  <c r="AG1524" i="64"/>
  <c r="AG1526" i="64" s="1"/>
  <c r="B107" i="64"/>
  <c r="B123" i="64"/>
  <c r="B801" i="64"/>
  <c r="B396" i="64"/>
  <c r="B1745" i="64"/>
  <c r="B1711" i="64"/>
  <c r="B1087" i="64"/>
  <c r="B1096" i="64"/>
  <c r="R1171" i="64"/>
  <c r="B525" i="64"/>
  <c r="B40" i="64"/>
  <c r="B920" i="64"/>
  <c r="B1343" i="64"/>
  <c r="B503" i="64"/>
  <c r="B1064" i="64"/>
  <c r="B1156" i="64"/>
  <c r="B1196" i="64"/>
  <c r="B1747" i="64"/>
  <c r="B1157" i="64"/>
  <c r="B944" i="64"/>
  <c r="B1713" i="64"/>
  <c r="B1090" i="64"/>
  <c r="B1166" i="64"/>
  <c r="J1724" i="64"/>
  <c r="J1725" i="64" s="1"/>
  <c r="B1338" i="64"/>
  <c r="B946" i="64"/>
  <c r="B1451" i="64"/>
  <c r="B968" i="64"/>
  <c r="B1121" i="64"/>
  <c r="B1160" i="64"/>
  <c r="B106" i="64"/>
  <c r="B121" i="64"/>
  <c r="B1425" i="64"/>
  <c r="B1122" i="64"/>
  <c r="B1131" i="64"/>
  <c r="B1449" i="64"/>
  <c r="R1207" i="64"/>
  <c r="B122" i="64"/>
  <c r="B402" i="64"/>
  <c r="B970" i="64"/>
  <c r="B992" i="64"/>
  <c r="B1192" i="64"/>
  <c r="J1102" i="64"/>
  <c r="J1103" i="64" s="1"/>
  <c r="B176" i="64"/>
  <c r="B1349" i="64"/>
  <c r="B501" i="64"/>
  <c r="B1062" i="64"/>
  <c r="B1744" i="64"/>
  <c r="B1752" i="64"/>
  <c r="B1710" i="64"/>
  <c r="B1718" i="64"/>
  <c r="B1086" i="64"/>
  <c r="B1125" i="64"/>
  <c r="B1193" i="64"/>
  <c r="B1202" i="64"/>
  <c r="J1796" i="64"/>
  <c r="I1172" i="64"/>
  <c r="I1208" i="64"/>
  <c r="B1" i="84"/>
  <c r="R1101" i="64"/>
  <c r="R1723" i="64"/>
  <c r="BP46" i="1156" a="1"/>
  <c r="BH854" i="64" a="1"/>
  <c r="BG855" i="64" a="1"/>
  <c r="BI628" i="64" a="1"/>
  <c r="T1972" i="64" a="1"/>
  <c r="T1938" i="64" a="1"/>
  <c r="BI588" i="64" a="1"/>
  <c r="BI852" i="64" a="1"/>
  <c r="BM61" i="1156" l="1"/>
  <c r="BM76" i="1156"/>
  <c r="BM78" i="1156"/>
  <c r="BM79" i="1156" s="1"/>
  <c r="BN60" i="1156"/>
  <c r="BN75" i="1156"/>
  <c r="BN59" i="1156"/>
  <c r="BN74" i="1156"/>
  <c r="BN58" i="1156"/>
  <c r="BN73" i="1156"/>
  <c r="BN57" i="1156"/>
  <c r="BN72" i="1156"/>
  <c r="BN56" i="1156"/>
  <c r="BN71" i="1156"/>
  <c r="BP46" i="1156"/>
  <c r="BO42" i="1156"/>
  <c r="BO45" i="1156"/>
  <c r="BO43" i="1156"/>
  <c r="BO41" i="1156"/>
  <c r="BO44" i="1156"/>
  <c r="BR15" i="1156"/>
  <c r="BQ18" i="1156"/>
  <c r="BQ20" i="1156" s="1"/>
  <c r="BR1" i="1156"/>
  <c r="BR7" i="1156"/>
  <c r="BR3" i="1156"/>
  <c r="BS2" i="1156"/>
  <c r="BQ4" i="1156"/>
  <c r="BQ8" i="1156"/>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52" i="64"/>
  <c r="BI628" i="64"/>
  <c r="BI630" i="64" s="1"/>
  <c r="BG855" i="64"/>
  <c r="BH854" i="64"/>
  <c r="BJ262" i="64" a="1"/>
  <c r="BJ262" i="64" s="1"/>
  <c r="BJ851" i="64" a="1"/>
  <c r="BJ851" i="64" s="1"/>
  <c r="BD1546" i="64"/>
  <c r="BD1548"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4" i="861"/>
  <c r="BD85" i="861" s="1"/>
  <c r="BK1" i="64"/>
  <c r="BL2" i="64"/>
  <c r="BK3" i="64"/>
  <c r="BJ24" i="864"/>
  <c r="BJ92" i="861" s="1"/>
  <c r="BI30"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84" i="64" a="1"/>
  <c r="T1784" i="64" s="1"/>
  <c r="T1785" i="64" a="1"/>
  <c r="T1785" i="64" s="1"/>
  <c r="T1786" i="64" a="1"/>
  <c r="T1786" i="64" s="1"/>
  <c r="T1790" i="64" a="1"/>
  <c r="T1790" i="64" s="1"/>
  <c r="T1788" i="64" a="1"/>
  <c r="T1788" i="64" s="1"/>
  <c r="T1791" i="64" a="1"/>
  <c r="T1791" i="64" s="1"/>
  <c r="T1792" i="64" a="1"/>
  <c r="T1792" i="64" s="1"/>
  <c r="T1787" i="64" a="1"/>
  <c r="T1787" i="64" s="1"/>
  <c r="T1789" i="64" a="1"/>
  <c r="T1789" i="64" s="1"/>
  <c r="T365" i="64" a="1"/>
  <c r="T365" i="64" s="1"/>
  <c r="T343" i="64" a="1"/>
  <c r="T343" i="64" s="1"/>
  <c r="T366" i="64" a="1"/>
  <c r="T366" i="64" s="1"/>
  <c r="CY1803" i="64"/>
  <c r="CZ1801" i="64"/>
  <c r="T1938" i="64"/>
  <c r="T1972"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8" i="64"/>
  <c r="S1689" i="64" s="1"/>
  <c r="T1686" i="64" s="1"/>
  <c r="K37" i="206"/>
  <c r="T2230" i="64" a="1"/>
  <c r="T2230" i="64" s="1"/>
  <c r="T1876" i="64" a="1"/>
  <c r="T1876" i="64" s="1"/>
  <c r="T1896" i="64" a="1"/>
  <c r="T1896" i="64" s="1"/>
  <c r="BD1589" i="64"/>
  <c r="BC1591" i="64"/>
  <c r="BD1568" i="64"/>
  <c r="BD1570" i="64" s="1"/>
  <c r="T1495" i="64" a="1"/>
  <c r="T1495" i="64" s="1"/>
  <c r="T1496" i="64" a="1"/>
  <c r="T1496" i="64" s="1"/>
  <c r="T1487" i="64" a="1"/>
  <c r="T1487" i="64" s="1"/>
  <c r="T1486" i="64" a="1"/>
  <c r="T1486" i="64" s="1"/>
  <c r="T1477" i="64" a="1"/>
  <c r="T1477" i="64" s="1"/>
  <c r="T1478" i="64" a="1"/>
  <c r="T1478" i="64" s="1"/>
  <c r="T1917" i="64" a="1"/>
  <c r="T1917" i="64" s="1"/>
  <c r="T1688" i="64"/>
  <c r="U1687" i="64"/>
  <c r="U1688" i="64" s="1"/>
  <c r="K33" i="206"/>
  <c r="K32" i="206"/>
  <c r="K31" i="206"/>
  <c r="K30" i="206"/>
  <c r="AH1524" i="64"/>
  <c r="AH1526" i="64" s="1"/>
  <c r="S1691" i="64"/>
  <c r="R1103" i="64"/>
  <c r="R1102" i="64"/>
  <c r="R1172" i="64"/>
  <c r="R1725" i="64"/>
  <c r="R1724" i="64"/>
  <c r="R1208" i="64"/>
  <c r="I1209" i="64"/>
  <c r="I1173" i="64"/>
  <c r="BQ46" i="1156" a="1"/>
  <c r="T1875" i="64" a="1"/>
  <c r="T1918" i="64" a="1"/>
  <c r="T1897" i="64" a="1"/>
  <c r="T367" i="64" a="1"/>
  <c r="BI854" i="64" a="1"/>
  <c r="BJ588" i="64" a="1"/>
  <c r="U1972" i="64" a="1"/>
  <c r="T554" i="64" a="1"/>
  <c r="BJ628" i="64" a="1"/>
  <c r="BJ852" i="64" a="1"/>
  <c r="U1938" i="64" a="1"/>
  <c r="BH855" i="64" a="1"/>
  <c r="T1483" i="64" a="1"/>
  <c r="DL477" i="64" a="1"/>
  <c r="T1482" i="64" a="1"/>
  <c r="BN61" i="1156" l="1"/>
  <c r="BN76" i="1156"/>
  <c r="BN78" i="1156" s="1"/>
  <c r="BN79" i="1156" s="1"/>
  <c r="BO60" i="1156"/>
  <c r="BO75" i="1156"/>
  <c r="BO59" i="1156"/>
  <c r="BO74" i="1156"/>
  <c r="BO58" i="1156"/>
  <c r="BO73" i="1156"/>
  <c r="BO57" i="1156"/>
  <c r="BO72" i="1156"/>
  <c r="BO56" i="1156"/>
  <c r="BO71" i="1156"/>
  <c r="BQ46" i="1156"/>
  <c r="BP42" i="1156"/>
  <c r="BP45" i="1156"/>
  <c r="BP43" i="1156"/>
  <c r="BP41" i="1156"/>
  <c r="BP44" i="1156"/>
  <c r="BS15" i="1156"/>
  <c r="BR18" i="1156"/>
  <c r="BR20" i="1156" s="1"/>
  <c r="BS1" i="1156"/>
  <c r="BS7" i="1156"/>
  <c r="BS3" i="1156"/>
  <c r="BT2" i="1156"/>
  <c r="BR4" i="1156"/>
  <c r="BR8" i="1156"/>
  <c r="BE1546" i="64"/>
  <c r="BE1548" i="64" s="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52" i="64"/>
  <c r="BJ628" i="64"/>
  <c r="BJ630" i="64" s="1"/>
  <c r="BH855" i="64"/>
  <c r="BI854" i="64"/>
  <c r="BK262" i="64" a="1"/>
  <c r="BK262" i="64" s="1"/>
  <c r="BK851" i="64" a="1"/>
  <c r="BK851" i="64" s="1"/>
  <c r="BK243" i="64" a="1"/>
  <c r="BK243" i="64" s="1"/>
  <c r="BK629" i="64" a="1"/>
  <c r="BK629" i="64" s="1"/>
  <c r="BK595" i="64" a="1"/>
  <c r="BK595" i="64" s="1"/>
  <c r="BK230" i="64" a="1"/>
  <c r="BK230" i="64" s="1"/>
  <c r="BI592" i="64"/>
  <c r="BJ588" i="64"/>
  <c r="BJ596" i="64" s="1"/>
  <c r="BK591" i="64" a="1"/>
  <c r="BK591" i="64" s="1"/>
  <c r="BK4" i="64"/>
  <c r="BK587" i="64" a="1"/>
  <c r="BK587" i="64" s="1"/>
  <c r="AC68" i="861"/>
  <c r="BK4" i="864"/>
  <c r="BL190" i="64"/>
  <c r="BL7" i="64"/>
  <c r="BK8" i="64" s="1"/>
  <c r="BJ8" i="64"/>
  <c r="BE44" i="861"/>
  <c r="BE85" i="861" s="1"/>
  <c r="BL1" i="64"/>
  <c r="BM2" i="64"/>
  <c r="BL3" i="64"/>
  <c r="BK24" i="864"/>
  <c r="BK92"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0"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93" i="64"/>
  <c r="T1801" i="64" s="1"/>
  <c r="U1784" i="64" a="1"/>
  <c r="U1784" i="64" s="1"/>
  <c r="U1785" i="64" a="1"/>
  <c r="U1785" i="64" s="1"/>
  <c r="U1786" i="64" a="1"/>
  <c r="U1786" i="64" s="1"/>
  <c r="U1787" i="64" a="1"/>
  <c r="U1787" i="64" s="1"/>
  <c r="U1788" i="64" a="1"/>
  <c r="U1788" i="64" s="1"/>
  <c r="U1789" i="64" a="1"/>
  <c r="U1789" i="64" s="1"/>
  <c r="U1790" i="64" a="1"/>
  <c r="U1790" i="64" s="1"/>
  <c r="U1791" i="64" a="1"/>
  <c r="U1791" i="64" s="1"/>
  <c r="U1792" i="64" a="1"/>
  <c r="U1792" i="64" s="1"/>
  <c r="CZ1803" i="64"/>
  <c r="DA1801" i="64"/>
  <c r="U366" i="64" a="1"/>
  <c r="U366" i="64" s="1"/>
  <c r="U365" i="64" a="1"/>
  <c r="U365" i="64" s="1"/>
  <c r="U343" i="64" a="1"/>
  <c r="U343" i="64" s="1"/>
  <c r="U1938" i="64"/>
  <c r="U1972" i="64"/>
  <c r="CO124" i="64"/>
  <c r="CP121" i="64"/>
  <c r="DL477" i="64"/>
  <c r="T1897" i="64"/>
  <c r="T1875" i="64"/>
  <c r="U2230" i="64" a="1"/>
  <c r="U2230" i="64" s="1"/>
  <c r="U1876" i="64" a="1"/>
  <c r="U1876" i="64" s="1"/>
  <c r="U1896" i="64" a="1"/>
  <c r="U1896" i="64" s="1"/>
  <c r="BD1591" i="64"/>
  <c r="BE1589" i="64"/>
  <c r="BE1568" i="64"/>
  <c r="BE1570" i="64" s="1"/>
  <c r="BF1546" i="64"/>
  <c r="BF1548" i="64" s="1"/>
  <c r="U1496" i="64" a="1"/>
  <c r="U1496" i="64" s="1"/>
  <c r="U1495" i="64" a="1"/>
  <c r="U1495" i="64" s="1"/>
  <c r="U1486" i="64" a="1"/>
  <c r="U1486" i="64" s="1"/>
  <c r="U1487" i="64" a="1"/>
  <c r="U1487" i="64" s="1"/>
  <c r="T1483" i="64"/>
  <c r="T1482" i="64"/>
  <c r="U1477" i="64" a="1"/>
  <c r="U1477" i="64" s="1"/>
  <c r="U1478" i="64" a="1"/>
  <c r="U1478" i="64" s="1"/>
  <c r="T1918" i="64"/>
  <c r="U1917" i="64" a="1"/>
  <c r="U1917" i="64" s="1"/>
  <c r="V1687" i="64"/>
  <c r="V1688" i="64" s="1"/>
  <c r="T1691" i="64"/>
  <c r="AI1524" i="64"/>
  <c r="AI1526" i="64" s="1"/>
  <c r="T1689" i="64"/>
  <c r="U1686" i="64" s="1"/>
  <c r="R1173" i="64"/>
  <c r="R1209" i="64"/>
  <c r="BR46" i="1156" a="1"/>
  <c r="V1938" i="64" a="1"/>
  <c r="U367" i="64" a="1"/>
  <c r="BI855" i="64" a="1"/>
  <c r="U1897" i="64" a="1"/>
  <c r="V1972" i="64" a="1"/>
  <c r="U1875" i="64" a="1"/>
  <c r="BJ854" i="64" a="1"/>
  <c r="U1483" i="64" a="1"/>
  <c r="U554" i="64" a="1"/>
  <c r="U1918" i="64" a="1"/>
  <c r="BK852" i="64" a="1"/>
  <c r="U1482" i="64" a="1"/>
  <c r="BK628" i="64" a="1"/>
  <c r="BK588" i="64" a="1"/>
  <c r="BO61" i="1156" l="1"/>
  <c r="BO76" i="1156"/>
  <c r="BP60" i="1156"/>
  <c r="BP75" i="1156"/>
  <c r="BP59" i="1156"/>
  <c r="BP74" i="1156"/>
  <c r="BP58" i="1156"/>
  <c r="BP73" i="1156"/>
  <c r="BP57" i="1156"/>
  <c r="BP72" i="1156"/>
  <c r="BP56" i="1156"/>
  <c r="BP71" i="1156"/>
  <c r="BR46" i="1156"/>
  <c r="BQ43" i="1156"/>
  <c r="BQ41" i="1156"/>
  <c r="BQ44" i="1156"/>
  <c r="BQ42" i="1156"/>
  <c r="BQ45" i="1156"/>
  <c r="BT15" i="1156"/>
  <c r="BS18" i="1156"/>
  <c r="BS20" i="1156" s="1"/>
  <c r="BT1" i="1156"/>
  <c r="BT7" i="1156"/>
  <c r="BT3" i="1156"/>
  <c r="BU2" i="1156"/>
  <c r="BS4" i="1156"/>
  <c r="BS8" i="1156"/>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52" i="64"/>
  <c r="BK628" i="64"/>
  <c r="BK630" i="64" s="1"/>
  <c r="BI855" i="64"/>
  <c r="BJ854" i="64"/>
  <c r="BL262" i="64" a="1"/>
  <c r="BL262" i="64" s="1"/>
  <c r="BL851" i="64" a="1"/>
  <c r="BL851"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4" i="861"/>
  <c r="BF85" i="861" s="1"/>
  <c r="BN2" i="64"/>
  <c r="BM1" i="64"/>
  <c r="BM3" i="64"/>
  <c r="BL24" i="864"/>
  <c r="BL92"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0"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84" i="64" a="1"/>
  <c r="V1784" i="64" s="1"/>
  <c r="V1785" i="64" a="1"/>
  <c r="V1785" i="64" s="1"/>
  <c r="V1786" i="64" a="1"/>
  <c r="V1786" i="64" s="1"/>
  <c r="V1787" i="64" a="1"/>
  <c r="V1787" i="64" s="1"/>
  <c r="V1788" i="64" a="1"/>
  <c r="V1788" i="64" s="1"/>
  <c r="V1790" i="64" a="1"/>
  <c r="V1790" i="64" s="1"/>
  <c r="V1791" i="64" a="1"/>
  <c r="V1791" i="64" s="1"/>
  <c r="V1792" i="64" a="1"/>
  <c r="V1792" i="64" s="1"/>
  <c r="V1789" i="64" a="1"/>
  <c r="V1789" i="64" s="1"/>
  <c r="U1793" i="64"/>
  <c r="U1801" i="64" s="1"/>
  <c r="DA1803" i="64"/>
  <c r="DB1801" i="64"/>
  <c r="V366" i="64" a="1"/>
  <c r="V366" i="64" s="1"/>
  <c r="V365" i="64" a="1"/>
  <c r="V365" i="64" s="1"/>
  <c r="V343" i="64" a="1"/>
  <c r="V343" i="64" s="1"/>
  <c r="V1938" i="64"/>
  <c r="V1972" i="64"/>
  <c r="CQ121" i="64"/>
  <c r="CQ124" i="64" s="1"/>
  <c r="CP124" i="64"/>
  <c r="U1897" i="64"/>
  <c r="U1875" i="64"/>
  <c r="V1876" i="64" a="1"/>
  <c r="V1876" i="64" s="1"/>
  <c r="V1896" i="64" a="1"/>
  <c r="V1896" i="64" s="1"/>
  <c r="BF1589" i="64"/>
  <c r="BE1591" i="64"/>
  <c r="BF1568" i="64"/>
  <c r="BF1570" i="64" s="1"/>
  <c r="V2230" i="64" a="1"/>
  <c r="V2230" i="64" s="1"/>
  <c r="BG1546" i="64"/>
  <c r="BG1548" i="64" s="1"/>
  <c r="T1490" i="64"/>
  <c r="T1499" i="64"/>
  <c r="T1491" i="64"/>
  <c r="T1500" i="64"/>
  <c r="V1496" i="64" a="1"/>
  <c r="V1496" i="64" s="1"/>
  <c r="V1495" i="64" a="1"/>
  <c r="V1495" i="64" s="1"/>
  <c r="V1478" i="64" a="1"/>
  <c r="V1478" i="64" s="1"/>
  <c r="V1486" i="64" a="1"/>
  <c r="V1486" i="64" s="1"/>
  <c r="V1487" i="64" a="1"/>
  <c r="V1487" i="64" s="1"/>
  <c r="U1483" i="64"/>
  <c r="U1482" i="64"/>
  <c r="V1917" i="64" a="1"/>
  <c r="V1917" i="64" s="1"/>
  <c r="V1477" i="64" a="1"/>
  <c r="V1477" i="64" s="1"/>
  <c r="U1918" i="64"/>
  <c r="W1687" i="64"/>
  <c r="W1688" i="64" s="1"/>
  <c r="U1691" i="64"/>
  <c r="AJ1524" i="64"/>
  <c r="AJ1526" i="64" s="1"/>
  <c r="U1689" i="64"/>
  <c r="V1686" i="64" s="1"/>
  <c r="BS46" i="1156" a="1"/>
  <c r="V367" i="64" a="1"/>
  <c r="V1918" i="64" a="1"/>
  <c r="BL852" i="64" a="1"/>
  <c r="V1897" i="64" a="1"/>
  <c r="V554" i="64" a="1"/>
  <c r="BL628" i="64" a="1"/>
  <c r="BK854" i="64" a="1"/>
  <c r="V1483" i="64" a="1"/>
  <c r="V1875" i="64" a="1"/>
  <c r="BJ855" i="64" a="1"/>
  <c r="W1972" i="64" a="1"/>
  <c r="W1938" i="64" a="1"/>
  <c r="V1482" i="64" a="1"/>
  <c r="BL588" i="64" a="1"/>
  <c r="BO78" i="1156" l="1"/>
  <c r="BO79" i="1156" s="1"/>
  <c r="BP76" i="1156"/>
  <c r="BP61" i="1156"/>
  <c r="BP78" i="1156" s="1"/>
  <c r="BP79" i="1156" s="1"/>
  <c r="BQ60" i="1156"/>
  <c r="BQ75" i="1156"/>
  <c r="BQ59" i="1156"/>
  <c r="BQ74" i="1156"/>
  <c r="BQ58" i="1156"/>
  <c r="BQ73" i="1156"/>
  <c r="BQ57" i="1156"/>
  <c r="BQ72" i="1156"/>
  <c r="BQ56" i="1156"/>
  <c r="BQ71" i="1156"/>
  <c r="BS46" i="1156"/>
  <c r="BR45" i="1156"/>
  <c r="BR43" i="1156"/>
  <c r="BR41" i="1156"/>
  <c r="BR44" i="1156"/>
  <c r="BR42" i="1156"/>
  <c r="BU15" i="1156"/>
  <c r="BT18" i="1156"/>
  <c r="BT20" i="1156" s="1"/>
  <c r="BU1" i="1156"/>
  <c r="BU7" i="1156"/>
  <c r="BU3" i="1156"/>
  <c r="BV2" i="1156"/>
  <c r="BT4" i="1156"/>
  <c r="BT8" i="1156"/>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52" i="64"/>
  <c r="BL628" i="64"/>
  <c r="BL630" i="64" s="1"/>
  <c r="BJ855" i="64"/>
  <c r="BK854" i="64"/>
  <c r="BM262" i="64" a="1"/>
  <c r="BM262" i="64" s="1"/>
  <c r="BM851" i="64" a="1"/>
  <c r="BM851" i="64" s="1"/>
  <c r="BM243" i="64" a="1"/>
  <c r="BM243" i="64" s="1"/>
  <c r="BM629" i="64" a="1"/>
  <c r="BM629" i="64" s="1"/>
  <c r="BM595" i="64" a="1"/>
  <c r="BM595" i="64" s="1"/>
  <c r="BM230" i="64" a="1"/>
  <c r="BM230" i="64" s="1"/>
  <c r="BK592" i="64"/>
  <c r="BL588" i="64"/>
  <c r="BL596" i="64" s="1"/>
  <c r="BM591" i="64" a="1"/>
  <c r="BM591" i="64" s="1"/>
  <c r="BM4" i="64"/>
  <c r="BM587" i="64" a="1"/>
  <c r="BM587" i="64" s="1"/>
  <c r="AD41" i="861"/>
  <c r="AD93" i="861"/>
  <c r="BN190" i="64"/>
  <c r="BN7" i="64"/>
  <c r="BM8" i="64" s="1"/>
  <c r="BL8" i="64"/>
  <c r="BG44" i="861"/>
  <c r="BG85" i="861" s="1"/>
  <c r="BN1" i="64"/>
  <c r="BN3" i="64"/>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2" i="861" s="1"/>
  <c r="BL30"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84" i="64" a="1"/>
  <c r="W1784" i="64" s="1"/>
  <c r="W1785" i="64" a="1"/>
  <c r="W1785" i="64" s="1"/>
  <c r="W1786" i="64" a="1"/>
  <c r="W1786" i="64" s="1"/>
  <c r="W1788" i="64" a="1"/>
  <c r="W1788" i="64" s="1"/>
  <c r="W1790" i="64" a="1"/>
  <c r="W1790" i="64" s="1"/>
  <c r="W1791" i="64" a="1"/>
  <c r="W1791" i="64" s="1"/>
  <c r="W1792" i="64" a="1"/>
  <c r="W1792" i="64" s="1"/>
  <c r="W1787" i="64" a="1"/>
  <c r="W1787" i="64" s="1"/>
  <c r="W1789" i="64" a="1"/>
  <c r="W1789" i="64" s="1"/>
  <c r="V1793" i="64"/>
  <c r="V1801" i="64" s="1"/>
  <c r="W343" i="64" a="1"/>
  <c r="W343" i="64" s="1"/>
  <c r="W366" i="64" a="1"/>
  <c r="W366" i="64" s="1"/>
  <c r="W365" i="64" a="1"/>
  <c r="W365" i="64" s="1"/>
  <c r="DB1803" i="64"/>
  <c r="DC1801" i="64"/>
  <c r="W1938" i="64"/>
  <c r="W1972" i="64"/>
  <c r="CR121" i="64"/>
  <c r="CR124" i="64" s="1"/>
  <c r="V1875" i="64"/>
  <c r="V1897" i="64"/>
  <c r="W1876" i="64" a="1"/>
  <c r="W1876" i="64" s="1"/>
  <c r="W1896" i="64" a="1"/>
  <c r="W1896" i="64" s="1"/>
  <c r="BF1591" i="64"/>
  <c r="BG1589" i="64"/>
  <c r="W2230" i="64" a="1"/>
  <c r="W2230" i="64" s="1"/>
  <c r="BG1568" i="64"/>
  <c r="BG1570" i="64" s="1"/>
  <c r="BH1546" i="64"/>
  <c r="BH1548" i="64" s="1"/>
  <c r="T1492" i="64"/>
  <c r="U1491" i="64"/>
  <c r="U1500" i="64"/>
  <c r="U1490" i="64"/>
  <c r="U1499" i="64"/>
  <c r="W1496" i="64" a="1"/>
  <c r="W1496" i="64" s="1"/>
  <c r="W1495" i="64" a="1"/>
  <c r="W1495" i="64" s="1"/>
  <c r="V1483" i="64"/>
  <c r="W1486" i="64" a="1"/>
  <c r="W1486" i="64" s="1"/>
  <c r="W1487" i="64" a="1"/>
  <c r="W1487" i="64" s="1"/>
  <c r="V1482" i="64"/>
  <c r="W1477" i="64" a="1"/>
  <c r="W1477" i="64" s="1"/>
  <c r="W1478" i="64" a="1"/>
  <c r="W1478" i="64" s="1"/>
  <c r="V1918" i="64"/>
  <c r="W1917" i="64" a="1"/>
  <c r="W1917" i="64" s="1"/>
  <c r="S476" i="64" a="1"/>
  <c r="S476" i="64" s="1"/>
  <c r="X1687" i="64"/>
  <c r="X1688" i="64" s="1"/>
  <c r="V1691" i="64"/>
  <c r="AK1524" i="64"/>
  <c r="V1689" i="64"/>
  <c r="W1686" i="64" s="1"/>
  <c r="DA2153" i="64" a="1"/>
  <c r="DA2153" i="64" s="1"/>
  <c r="BT46" i="1156" a="1"/>
  <c r="BM852" i="64" a="1"/>
  <c r="X1972" i="64" a="1"/>
  <c r="S477" i="64" a="1"/>
  <c r="W554" i="64" a="1"/>
  <c r="W1918" i="64" a="1"/>
  <c r="W1897" i="64" a="1"/>
  <c r="W1875" i="64" a="1"/>
  <c r="BL854" i="64" a="1"/>
  <c r="BK855" i="64" a="1"/>
  <c r="BM628" i="64" a="1"/>
  <c r="W367" i="64" a="1"/>
  <c r="X1938" i="64" a="1"/>
  <c r="W1483" i="64" a="1"/>
  <c r="BM588" i="64" a="1"/>
  <c r="W1482" i="64" a="1"/>
  <c r="BQ76" i="1156" l="1"/>
  <c r="BQ61" i="1156"/>
  <c r="BQ78" i="1156"/>
  <c r="BQ79" i="1156" s="1"/>
  <c r="BR60" i="1156"/>
  <c r="BR75" i="1156"/>
  <c r="BR59" i="1156"/>
  <c r="BR74" i="1156"/>
  <c r="BR58" i="1156"/>
  <c r="BR73" i="1156"/>
  <c r="BR57" i="1156"/>
  <c r="BR72" i="1156"/>
  <c r="BR56" i="1156"/>
  <c r="BR71" i="1156"/>
  <c r="BT46" i="1156"/>
  <c r="BS45" i="1156"/>
  <c r="BS43" i="1156"/>
  <c r="BS41" i="1156"/>
  <c r="BS44" i="1156"/>
  <c r="BS42" i="1156"/>
  <c r="BV15" i="1156"/>
  <c r="BU18" i="1156"/>
  <c r="BU20" i="1156" s="1"/>
  <c r="BV1" i="1156"/>
  <c r="BV7" i="1156"/>
  <c r="BV3" i="1156"/>
  <c r="BW2" i="1156"/>
  <c r="BU4" i="1156"/>
  <c r="BU8" i="1156"/>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52" i="64"/>
  <c r="BM628" i="64"/>
  <c r="BM630" i="64" s="1"/>
  <c r="BK855" i="64"/>
  <c r="BL854" i="64"/>
  <c r="BN262" i="64" a="1"/>
  <c r="BN262" i="64" s="1"/>
  <c r="BN851" i="64" a="1"/>
  <c r="BN851"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4" i="861"/>
  <c r="BH85" i="861" s="1"/>
  <c r="BO3" i="64"/>
  <c r="BP2" i="64"/>
  <c r="BO1" i="64"/>
  <c r="BN24" i="864"/>
  <c r="BN92" i="861" s="1"/>
  <c r="BN57" i="863"/>
  <c r="BN68" i="863" a="1"/>
  <c r="BN68" i="863" s="1"/>
  <c r="BN66" i="863" a="1"/>
  <c r="BN66" i="863" s="1"/>
  <c r="BN70" i="863" a="1"/>
  <c r="BN70" i="863" s="1"/>
  <c r="BN4" i="863"/>
  <c r="BM30"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90" i="64" a="1"/>
  <c r="X1790" i="64" s="1"/>
  <c r="X1784" i="64" a="1"/>
  <c r="X1784" i="64" s="1"/>
  <c r="X1785" i="64" a="1"/>
  <c r="X1785" i="64" s="1"/>
  <c r="X1788" i="64" a="1"/>
  <c r="X1788" i="64" s="1"/>
  <c r="X1786" i="64" a="1"/>
  <c r="X1786" i="64" s="1"/>
  <c r="X1791" i="64" a="1"/>
  <c r="X1791" i="64" s="1"/>
  <c r="X1792" i="64" a="1"/>
  <c r="X1792" i="64" s="1"/>
  <c r="X1787" i="64" a="1"/>
  <c r="X1787" i="64" s="1"/>
  <c r="X1789" i="64" a="1"/>
  <c r="X1789" i="64" s="1"/>
  <c r="W1793" i="64"/>
  <c r="DC1803" i="64"/>
  <c r="DD1801" i="64"/>
  <c r="X343" i="64" a="1"/>
  <c r="X343" i="64" s="1"/>
  <c r="X366" i="64" a="1"/>
  <c r="X366" i="64" s="1"/>
  <c r="X365" i="64" a="1"/>
  <c r="X365" i="64" s="1"/>
  <c r="X1972" i="64"/>
  <c r="X1938" i="64"/>
  <c r="CS121" i="64"/>
  <c r="CS124" i="64" s="1"/>
  <c r="W1897" i="64"/>
  <c r="W1875" i="64"/>
  <c r="X1876" i="64" a="1"/>
  <c r="X1876" i="64" s="1"/>
  <c r="X1896" i="64" a="1"/>
  <c r="X1896" i="64" s="1"/>
  <c r="BG1591" i="64"/>
  <c r="BH1589" i="64"/>
  <c r="BH1568" i="64"/>
  <c r="BH1570" i="64" s="1"/>
  <c r="BI1546" i="64"/>
  <c r="BI1548" i="64" s="1"/>
  <c r="X2230" i="64" a="1"/>
  <c r="X2230" i="64" s="1"/>
  <c r="U1492" i="64"/>
  <c r="T1501" i="64"/>
  <c r="T1503" i="64" s="1"/>
  <c r="U1501" i="64"/>
  <c r="V1490" i="64"/>
  <c r="V1499" i="64"/>
  <c r="V1491" i="64"/>
  <c r="V1500" i="64"/>
  <c r="X1495" i="64" a="1"/>
  <c r="X1495" i="64" s="1"/>
  <c r="X1496" i="64" a="1"/>
  <c r="X1496" i="64" s="1"/>
  <c r="X1487" i="64" a="1"/>
  <c r="X1487" i="64" s="1"/>
  <c r="X1486" i="64" a="1"/>
  <c r="X1486" i="64" s="1"/>
  <c r="W1483" i="64"/>
  <c r="W1482" i="64"/>
  <c r="X1477" i="64" a="1"/>
  <c r="X1477" i="64" s="1"/>
  <c r="X1478" i="64" a="1"/>
  <c r="X1478" i="64" s="1"/>
  <c r="W1918" i="64"/>
  <c r="X1917" i="64" a="1"/>
  <c r="X1917" i="64" s="1"/>
  <c r="S53" i="64" a="1"/>
  <c r="S53" i="64" s="1"/>
  <c r="CR946" i="64" a="1"/>
  <c r="CR946" i="64" s="1"/>
  <c r="DF60" i="64" a="1"/>
  <c r="DF60" i="64" s="1"/>
  <c r="DE60" i="64" a="1"/>
  <c r="DE60" i="64" s="1"/>
  <c r="CY1127" i="64" a="1"/>
  <c r="CY1127" i="64" s="1"/>
  <c r="CU920" i="64" a="1"/>
  <c r="CU920" i="64" s="1"/>
  <c r="DE1092" i="64" a="1"/>
  <c r="DE1092" i="64" s="1"/>
  <c r="CZ1399" i="64" a="1"/>
  <c r="CZ1399" i="64" s="1"/>
  <c r="DH1351" i="64" a="1"/>
  <c r="DH1351" i="64" s="1"/>
  <c r="DG1239" i="64" a="1"/>
  <c r="DG1239" i="64" s="1"/>
  <c r="DG801" i="64" a="1"/>
  <c r="DG801" i="64" s="1"/>
  <c r="DF1427" i="64" a="1"/>
  <c r="DF1427" i="64" s="1"/>
  <c r="DG2254" i="64" a="1"/>
  <c r="DG2254" i="64" s="1"/>
  <c r="DE2153" i="64" a="1"/>
  <c r="DE2153" i="64" s="1"/>
  <c r="CO53" i="64" a="1"/>
  <c r="CO53" i="64" s="1"/>
  <c r="CS1399" i="64" a="1"/>
  <c r="CS1399" i="64" s="1"/>
  <c r="CP2153" i="64" a="1"/>
  <c r="CP2153" i="64" s="1"/>
  <c r="CO454" i="64" a="1"/>
  <c r="CO454" i="64" s="1"/>
  <c r="DB1162" i="64" a="1"/>
  <c r="DB1162" i="64" s="1"/>
  <c r="DF2204" i="64" a="1"/>
  <c r="DF2204" i="64" s="1"/>
  <c r="DE1374" i="64" a="1"/>
  <c r="DE1374" i="64" s="1"/>
  <c r="DG396" i="64" a="1"/>
  <c r="DG396" i="64" s="1"/>
  <c r="DG397" i="64" s="1"/>
  <c r="DH319" i="64" a="1"/>
  <c r="DH319" i="64" s="1"/>
  <c r="DH2127" i="64" a="1"/>
  <c r="DH2127" i="64" s="1"/>
  <c r="DG1427" i="64" a="1"/>
  <c r="DG1427" i="64" s="1"/>
  <c r="DH503" i="64" a="1"/>
  <c r="DH503" i="64" s="1"/>
  <c r="CV454" i="64" a="1"/>
  <c r="CV454" i="64" s="1"/>
  <c r="CV60" i="64" a="1"/>
  <c r="CV60" i="64" s="1"/>
  <c r="DC1340" i="64" a="1"/>
  <c r="DC1340" i="64" s="1"/>
  <c r="DE342" i="64" a="1"/>
  <c r="DE342" i="64" s="1"/>
  <c r="DF825" i="64" a="1"/>
  <c r="DF825" i="64" s="1"/>
  <c r="DH1064" i="64" a="1"/>
  <c r="DH1064" i="64" s="1"/>
  <c r="DF1066" i="64" a="1"/>
  <c r="DF1066" i="64" s="1"/>
  <c r="DH525" i="64" a="1"/>
  <c r="DH525" i="64" s="1"/>
  <c r="CR454" i="64" a="1"/>
  <c r="CR454" i="64" s="1"/>
  <c r="CP1340" i="64" a="1"/>
  <c r="CP1340" i="64" s="1"/>
  <c r="CR2153" i="64" a="1"/>
  <c r="CR2153" i="64" s="1"/>
  <c r="DF1351" i="64" a="1"/>
  <c r="DF1351" i="64" s="1"/>
  <c r="DE2178" i="64" a="1"/>
  <c r="DE2178" i="64" s="1"/>
  <c r="DF429" i="64" a="1"/>
  <c r="DF429" i="64" s="1"/>
  <c r="DG2204" i="64" a="1"/>
  <c r="DG2204" i="64" s="1"/>
  <c r="DF107" i="64" a="1"/>
  <c r="DF107" i="64" s="1"/>
  <c r="DF108" i="64" s="1"/>
  <c r="CT396" i="64" a="1"/>
  <c r="CT396" i="64" s="1"/>
  <c r="CT397" i="64" s="1"/>
  <c r="CX2127" i="64" a="1"/>
  <c r="CX2127" i="64" s="1"/>
  <c r="CW1397" i="64" a="1"/>
  <c r="CW1397" i="64" s="1"/>
  <c r="DC402" i="64" a="1"/>
  <c r="DC402" i="64" s="1"/>
  <c r="DE503" i="64" a="1"/>
  <c r="DE503" i="64" s="1"/>
  <c r="DG454" i="64" a="1"/>
  <c r="DG454" i="64" s="1"/>
  <c r="CS1198" i="64" a="1"/>
  <c r="CS1198" i="64" s="1"/>
  <c r="CQ920" i="64" a="1"/>
  <c r="CQ920" i="64" s="1"/>
  <c r="CR1340" i="64" a="1"/>
  <c r="CR1340" i="64" s="1"/>
  <c r="CX1064" i="64" a="1"/>
  <c r="CX1064" i="64" s="1"/>
  <c r="DH2254" i="64" a="1"/>
  <c r="DH2254" i="64" s="1"/>
  <c r="DG1162" i="64" a="1"/>
  <c r="DG1162" i="64" s="1"/>
  <c r="DH1405" i="64" a="1"/>
  <c r="DH1405" i="64" s="1"/>
  <c r="DH1345" i="64" a="1"/>
  <c r="DH1345" i="64" s="1"/>
  <c r="DH920" i="64" a="1"/>
  <c r="DH920" i="64" s="1"/>
  <c r="DE1405" i="64" a="1"/>
  <c r="DE1405" i="64" s="1"/>
  <c r="DA1092" i="64" a="1"/>
  <c r="DA1092" i="64" s="1"/>
  <c r="CT1092" i="64" a="1"/>
  <c r="CT1092" i="64" s="1"/>
  <c r="CU107" i="64" a="1"/>
  <c r="CU107" i="64" s="1"/>
  <c r="CU108" i="64" s="1"/>
  <c r="DG53" i="64" a="1"/>
  <c r="DG53" i="64" s="1"/>
  <c r="DE1319" i="64" a="1"/>
  <c r="DE1319" i="64" s="1"/>
  <c r="DE1320" i="64" s="1"/>
  <c r="DG1351" i="64" a="1"/>
  <c r="DG1351" i="64" s="1"/>
  <c r="DH454" i="64" a="1"/>
  <c r="DH454" i="64" s="1"/>
  <c r="DG525" i="64" a="1"/>
  <c r="DG525" i="64" s="1"/>
  <c r="DE1340" i="64" a="1"/>
  <c r="DE1340" i="64" s="1"/>
  <c r="CP1397" i="64" a="1"/>
  <c r="CP1397" i="64" s="1"/>
  <c r="CY55" i="64" a="1"/>
  <c r="CY55" i="64" s="1"/>
  <c r="CY60" i="64" a="1"/>
  <c r="CY60" i="64" s="1"/>
  <c r="CX55" i="64" a="1"/>
  <c r="CX55" i="64" s="1"/>
  <c r="CY1345" i="64" a="1"/>
  <c r="CY1345" i="64" s="1"/>
  <c r="DE946" i="64" a="1"/>
  <c r="DE946" i="64" s="1"/>
  <c r="DH2178" i="64" a="1"/>
  <c r="DH2178" i="64" s="1"/>
  <c r="DH2204" i="64" a="1"/>
  <c r="DH2204" i="64" s="1"/>
  <c r="DE1345" i="64" a="1"/>
  <c r="DE1345" i="64" s="1"/>
  <c r="DH1319" i="64" a="1"/>
  <c r="DH1319" i="64" s="1"/>
  <c r="DH1320" i="64" s="1"/>
  <c r="DF992" i="64" a="1"/>
  <c r="DF992" i="64" s="1"/>
  <c r="DE319" i="64" a="1"/>
  <c r="DE319" i="64" s="1"/>
  <c r="DH429" i="64" a="1"/>
  <c r="DH429" i="64" s="1"/>
  <c r="DG1064" i="64" a="1"/>
  <c r="DG1064" i="64" s="1"/>
  <c r="DH801" i="64" a="1"/>
  <c r="DH801" i="64" s="1"/>
  <c r="DG429" i="64" a="1"/>
  <c r="DG429" i="64" s="1"/>
  <c r="DF55" i="64" a="1"/>
  <c r="DF55" i="64" s="1"/>
  <c r="DE920" i="64" a="1"/>
  <c r="DE920" i="64" s="1"/>
  <c r="DF525" i="64" a="1"/>
  <c r="DF525" i="64" s="1"/>
  <c r="DG424" i="64" a="1"/>
  <c r="DG424" i="64" s="1"/>
  <c r="DH992" i="64" a="1"/>
  <c r="DH992" i="64" s="1"/>
  <c r="DF2254" i="64" a="1"/>
  <c r="DF2254" i="64" s="1"/>
  <c r="DG342" i="64" a="1"/>
  <c r="DG342" i="64" s="1"/>
  <c r="DH2153" i="64" a="1"/>
  <c r="DH2153" i="64" s="1"/>
  <c r="DF1064" i="64" a="1"/>
  <c r="DF1064" i="64" s="1"/>
  <c r="CS454" i="64" a="1"/>
  <c r="CS454" i="64" s="1"/>
  <c r="DA1340" i="64" a="1"/>
  <c r="DA1340" i="64" s="1"/>
  <c r="DD1066" i="64" a="1"/>
  <c r="DD1066" i="64" s="1"/>
  <c r="DD1319" i="64" a="1"/>
  <c r="DD1319" i="64" s="1"/>
  <c r="DD1320" i="64" s="1"/>
  <c r="DB1351" i="64" a="1"/>
  <c r="DB1351" i="64" s="1"/>
  <c r="CT1374" i="64" a="1"/>
  <c r="CT1374" i="64" s="1"/>
  <c r="CS801" i="64" a="1"/>
  <c r="CS801" i="64" s="1"/>
  <c r="CR1345" i="64" a="1"/>
  <c r="CR1345" i="64" s="1"/>
  <c r="CV1427" i="64" a="1"/>
  <c r="CV1427" i="64" s="1"/>
  <c r="CT60" i="64" a="1"/>
  <c r="CT60" i="64" s="1"/>
  <c r="CU1066" i="64" a="1"/>
  <c r="CU1066" i="64" s="1"/>
  <c r="CU1374" i="64" a="1"/>
  <c r="CU1374" i="64" s="1"/>
  <c r="CZ801" i="64" a="1"/>
  <c r="CZ801" i="64" s="1"/>
  <c r="CZ1162" i="64" a="1"/>
  <c r="CZ1162" i="64" s="1"/>
  <c r="CS1092" i="64" a="1"/>
  <c r="CS1092" i="64" s="1"/>
  <c r="CO55" i="64" a="1"/>
  <c r="CO55" i="64" s="1"/>
  <c r="CV1374" i="64" a="1"/>
  <c r="CV1374" i="64" s="1"/>
  <c r="CP501" i="64" a="1"/>
  <c r="CP501" i="64" s="1"/>
  <c r="CW946" i="64" a="1"/>
  <c r="CW946" i="64" s="1"/>
  <c r="CZ1092" i="64" a="1"/>
  <c r="CZ1092" i="64" s="1"/>
  <c r="CP920" i="64" a="1"/>
  <c r="CP920" i="64" s="1"/>
  <c r="CQ429" i="64" a="1"/>
  <c r="CQ429" i="64" s="1"/>
  <c r="CT1399" i="64" a="1"/>
  <c r="CT1399" i="64" s="1"/>
  <c r="CP2178" i="64" a="1"/>
  <c r="CP2178" i="64" s="1"/>
  <c r="CR2204" i="64" a="1"/>
  <c r="CR2204" i="64" s="1"/>
  <c r="CV1064" i="64" a="1"/>
  <c r="CV1064" i="64" s="1"/>
  <c r="DA1374" i="64" a="1"/>
  <c r="DA1374" i="64" s="1"/>
  <c r="CU2153" i="64" a="1"/>
  <c r="CU2153" i="64" s="1"/>
  <c r="CT1162" i="64" a="1"/>
  <c r="CT1162" i="64" s="1"/>
  <c r="DF1374" i="64" a="1"/>
  <c r="DF1374" i="64" s="1"/>
  <c r="DE1064" i="64" a="1"/>
  <c r="DE1064" i="64" s="1"/>
  <c r="DE2204" i="64" a="1"/>
  <c r="DE2204" i="64" s="1"/>
  <c r="DF424" i="64" a="1"/>
  <c r="DF424" i="64" s="1"/>
  <c r="DG1127" i="64" a="1"/>
  <c r="DG1127" i="64" s="1"/>
  <c r="DG1405" i="64" a="1"/>
  <c r="DG1405" i="64" s="1"/>
  <c r="DF2127" i="64" a="1"/>
  <c r="DF2127" i="64" s="1"/>
  <c r="DH1399" i="64" a="1"/>
  <c r="DH1399" i="64" s="1"/>
  <c r="CP1351" i="64" a="1"/>
  <c r="CP1351" i="64" s="1"/>
  <c r="CV1239" i="64" a="1"/>
  <c r="CV1239" i="64" s="1"/>
  <c r="CZ2153" i="64" a="1"/>
  <c r="CZ2153" i="64" s="1"/>
  <c r="DB1066" i="64" a="1"/>
  <c r="DB1066" i="64" s="1"/>
  <c r="DC1162" i="64" a="1"/>
  <c r="DC1162" i="64" s="1"/>
  <c r="DB1239" i="64" a="1"/>
  <c r="DB1239" i="64" s="1"/>
  <c r="DD1405" i="64" a="1"/>
  <c r="DD1405" i="64" s="1"/>
  <c r="CQ1162" i="64" a="1"/>
  <c r="CQ1162" i="64" s="1"/>
  <c r="CV1198" i="64" a="1"/>
  <c r="CV1198" i="64" s="1"/>
  <c r="CP1092" i="64" a="1"/>
  <c r="CP1092" i="64" s="1"/>
  <c r="CR801" i="64" a="1"/>
  <c r="CR801" i="64" s="1"/>
  <c r="CP801" i="64" a="1"/>
  <c r="CP801" i="64" s="1"/>
  <c r="CT342" i="64" a="1"/>
  <c r="CT342" i="64" s="1"/>
  <c r="CP1399" i="64" a="1"/>
  <c r="CP1399" i="64" s="1"/>
  <c r="CZ1198" i="64" a="1"/>
  <c r="CZ1198" i="64" s="1"/>
  <c r="CU1162" i="64" a="1"/>
  <c r="CU1162" i="64" s="1"/>
  <c r="CQ2127" i="64" a="1"/>
  <c r="CQ2127" i="64" s="1"/>
  <c r="CY920" i="64" a="1"/>
  <c r="CY920" i="64" s="1"/>
  <c r="CW402" i="64" a="1"/>
  <c r="CW402" i="64" s="1"/>
  <c r="CQ1374" i="64" a="1"/>
  <c r="CQ1374" i="64" s="1"/>
  <c r="CV1397" i="64" a="1"/>
  <c r="CV1397" i="64" s="1"/>
  <c r="CP1064" i="64" a="1"/>
  <c r="CP1064" i="64" s="1"/>
  <c r="CP107" i="64" a="1"/>
  <c r="CP107" i="64" s="1"/>
  <c r="CP108" i="64" s="1"/>
  <c r="CU1397" i="64" a="1"/>
  <c r="CU1397" i="64" s="1"/>
  <c r="CP1162" i="64" a="1"/>
  <c r="CP1162" i="64" s="1"/>
  <c r="CS396" i="64" a="1"/>
  <c r="CS396" i="64" s="1"/>
  <c r="CS397" i="64" s="1"/>
  <c r="CW1239" i="64" a="1"/>
  <c r="CW1239" i="64" s="1"/>
  <c r="CY946" i="64" a="1"/>
  <c r="CY946" i="64" s="1"/>
  <c r="CS2178" i="64" a="1"/>
  <c r="CS2178" i="64" s="1"/>
  <c r="CP503" i="64" a="1"/>
  <c r="CP503" i="64" s="1"/>
  <c r="CQ55" i="64" a="1"/>
  <c r="CQ55" i="64" s="1"/>
  <c r="CT1319" i="64" a="1"/>
  <c r="CT1319" i="64" s="1"/>
  <c r="CT1320" i="64" s="1"/>
  <c r="CR402" i="64" a="1"/>
  <c r="CR402" i="64" s="1"/>
  <c r="DE429" i="64" a="1"/>
  <c r="DE429" i="64" s="1"/>
  <c r="DG319" i="64" a="1"/>
  <c r="DG319" i="64" s="1"/>
  <c r="DH1198" i="64" a="1"/>
  <c r="DH1198" i="64" s="1"/>
  <c r="DE402" i="64" a="1"/>
  <c r="DE402" i="64" s="1"/>
  <c r="DG2127" i="64" a="1"/>
  <c r="DG2127" i="64" s="1"/>
  <c r="DE1239" i="64" a="1"/>
  <c r="DE1239" i="64" s="1"/>
  <c r="DF1399" i="64" a="1"/>
  <c r="DF1399" i="64" s="1"/>
  <c r="DG1345" i="64" a="1"/>
  <c r="DG1345" i="64" s="1"/>
  <c r="DE107" i="64" a="1"/>
  <c r="DE107" i="64" s="1"/>
  <c r="DE108" i="64" s="1"/>
  <c r="DE55" i="64" a="1"/>
  <c r="DE55" i="64" s="1"/>
  <c r="DE1066" i="64" a="1"/>
  <c r="DE1066" i="64" s="1"/>
  <c r="DF801" i="64" a="1"/>
  <c r="DF801" i="64" s="1"/>
  <c r="DG2153" i="64" a="1"/>
  <c r="DG2153" i="64" s="1"/>
  <c r="DH946" i="64" a="1"/>
  <c r="DH946" i="64" s="1"/>
  <c r="DF501" i="64" a="1"/>
  <c r="DF501" i="64" s="1"/>
  <c r="CS2204" i="64" a="1"/>
  <c r="CS2204" i="64" s="1"/>
  <c r="CU319" i="64" a="1"/>
  <c r="CU319" i="64" s="1"/>
  <c r="CO1239" i="64" a="1"/>
  <c r="CO1239" i="64" s="1"/>
  <c r="CY525" i="64" a="1"/>
  <c r="CY525" i="64" s="1"/>
  <c r="DC1198" i="64" a="1"/>
  <c r="DC1198" i="64" s="1"/>
  <c r="DC60" i="64" a="1"/>
  <c r="DC60" i="64" s="1"/>
  <c r="DA1351" i="64" a="1"/>
  <c r="DA1351" i="64" s="1"/>
  <c r="CT2204" i="64" a="1"/>
  <c r="CT2204" i="64" s="1"/>
  <c r="CR1374" i="64" a="1"/>
  <c r="CR1374" i="64" s="1"/>
  <c r="CR60" i="64" a="1"/>
  <c r="CR60" i="64" s="1"/>
  <c r="CQ1127" i="64" a="1"/>
  <c r="CQ1127" i="64" s="1"/>
  <c r="CP1405" i="64" a="1"/>
  <c r="CP1405" i="64" s="1"/>
  <c r="CZ55" i="64" a="1"/>
  <c r="CZ55" i="64" s="1"/>
  <c r="CY1340" i="64" a="1"/>
  <c r="CY1340" i="64" s="1"/>
  <c r="CQ1405" i="64" a="1"/>
  <c r="CQ1405" i="64" s="1"/>
  <c r="CR1239" i="64" a="1"/>
  <c r="CR1239" i="64" s="1"/>
  <c r="CS1319" i="64" a="1"/>
  <c r="CS1319" i="64" s="1"/>
  <c r="CS1320" i="64" s="1"/>
  <c r="CQ1397" i="64" a="1"/>
  <c r="CQ1397" i="64" s="1"/>
  <c r="CQ402" i="64" a="1"/>
  <c r="CQ402" i="64" s="1"/>
  <c r="CT1198" i="64" a="1"/>
  <c r="CT1198" i="64" s="1"/>
  <c r="CY2153" i="64" a="1"/>
  <c r="CY2153" i="64" s="1"/>
  <c r="CS1427" i="64" a="1"/>
  <c r="CS1427" i="64" s="1"/>
  <c r="CS429" i="64" a="1"/>
  <c r="CS429" i="64" s="1"/>
  <c r="CW1427" i="64" a="1"/>
  <c r="CW1427" i="64" s="1"/>
  <c r="CY1399" i="64" a="1"/>
  <c r="CY1399" i="64" s="1"/>
  <c r="CU525" i="64" a="1"/>
  <c r="CU525" i="64" s="1"/>
  <c r="CR1198" i="64" a="1"/>
  <c r="CR1198" i="64" s="1"/>
  <c r="CU1319" i="64" a="1"/>
  <c r="CU1319" i="64" s="1"/>
  <c r="CU1320" i="64" s="1"/>
  <c r="CP429" i="64" a="1"/>
  <c r="CP429" i="64" s="1"/>
  <c r="CU944" i="64" a="1"/>
  <c r="CU944" i="64" s="1"/>
  <c r="CQ319" i="64" a="1"/>
  <c r="CQ319" i="64" s="1"/>
  <c r="CO992" i="64" a="1"/>
  <c r="CO992" i="64" s="1"/>
  <c r="DE2254" i="64" a="1"/>
  <c r="DE2254" i="64" s="1"/>
  <c r="DF1340" i="64" a="1"/>
  <c r="DF1340" i="64" s="1"/>
  <c r="DG946" i="64" a="1"/>
  <c r="DG946" i="64" s="1"/>
  <c r="DH1397" i="64" a="1"/>
  <c r="DH1397" i="64" s="1"/>
  <c r="DF2178" i="64" a="1"/>
  <c r="DF2178" i="64" s="1"/>
  <c r="DF53" i="64" a="1"/>
  <c r="DF53" i="64" s="1"/>
  <c r="DF920" i="64" a="1"/>
  <c r="DF920" i="64" s="1"/>
  <c r="DH944" i="64" a="1"/>
  <c r="DH944" i="64" s="1"/>
  <c r="DG1066" i="64" a="1"/>
  <c r="DG1066" i="64" s="1"/>
  <c r="DH1162" i="64" a="1"/>
  <c r="DH1162" i="64" s="1"/>
  <c r="DH1066" i="64" a="1"/>
  <c r="DH1066" i="64" s="1"/>
  <c r="DH1374" i="64" a="1"/>
  <c r="DH1374" i="64" s="1"/>
  <c r="DH55" i="64" a="1"/>
  <c r="DH55" i="64" s="1"/>
  <c r="DF396" i="64" a="1"/>
  <c r="DF396" i="64" s="1"/>
  <c r="DF397" i="64" s="1"/>
  <c r="DE1198" i="64" a="1"/>
  <c r="DE1198" i="64" s="1"/>
  <c r="DG60" i="64" a="1"/>
  <c r="DG60" i="64" s="1"/>
  <c r="DG2178" i="64" a="1"/>
  <c r="DG2178" i="64" s="1"/>
  <c r="DF1198" i="64" a="1"/>
  <c r="DF1198" i="64" s="1"/>
  <c r="DE825" i="64" a="1"/>
  <c r="DE825" i="64" s="1"/>
  <c r="DF342" i="64" a="1"/>
  <c r="DF342" i="64" s="1"/>
  <c r="DF1239" i="64" a="1"/>
  <c r="DF1239" i="64" s="1"/>
  <c r="DF1092" i="64" a="1"/>
  <c r="DF1092" i="64" s="1"/>
  <c r="DF319" i="64" a="1"/>
  <c r="DF319" i="64" s="1"/>
  <c r="DH402" i="64" a="1"/>
  <c r="DH402" i="64" s="1"/>
  <c r="CZ944" i="64" a="1"/>
  <c r="CZ944" i="64" s="1"/>
  <c r="CY501" i="64" a="1"/>
  <c r="CY501" i="64" s="1"/>
  <c r="CX944" i="64" a="1"/>
  <c r="CX944" i="64" s="1"/>
  <c r="DB992" i="64" a="1"/>
  <c r="DB992" i="64" s="1"/>
  <c r="DD501" i="64" a="1"/>
  <c r="DD501" i="64" s="1"/>
  <c r="DA825" i="64" a="1"/>
  <c r="DA825" i="64" s="1"/>
  <c r="CQ424" i="64" a="1"/>
  <c r="CQ424" i="64" s="1"/>
  <c r="CQ1340" i="64" a="1"/>
  <c r="CQ1340" i="64" s="1"/>
  <c r="CP1066" i="64" a="1"/>
  <c r="CP1066" i="64" s="1"/>
  <c r="CO60" i="64" a="1"/>
  <c r="CO60" i="64" s="1"/>
  <c r="CO342" i="64" a="1"/>
  <c r="CO342" i="64" s="1"/>
  <c r="CY454" i="64" a="1"/>
  <c r="CY454" i="64" s="1"/>
  <c r="CS503" i="64" a="1"/>
  <c r="CS503" i="64" s="1"/>
  <c r="CU801" i="64" a="1"/>
  <c r="CU801" i="64" s="1"/>
  <c r="CR992" i="64" a="1"/>
  <c r="CR992" i="64" s="1"/>
  <c r="CW1319" i="64" a="1"/>
  <c r="CW1319" i="64" s="1"/>
  <c r="CW1320" i="64" s="1"/>
  <c r="CW107" i="64" a="1"/>
  <c r="CW107" i="64" s="1"/>
  <c r="CW108" i="64" s="1"/>
  <c r="CW1162" i="64" a="1"/>
  <c r="CW1162" i="64" s="1"/>
  <c r="CV55" i="64" a="1"/>
  <c r="CV55" i="64" s="1"/>
  <c r="CU1351" i="64" a="1"/>
  <c r="CU1351" i="64" s="1"/>
  <c r="CZ1340" i="64" a="1"/>
  <c r="CZ1340" i="64" s="1"/>
  <c r="CP319" i="64" a="1"/>
  <c r="CP319" i="64" s="1"/>
  <c r="CT503" i="64" a="1"/>
  <c r="CT503" i="64" s="1"/>
  <c r="CP396" i="64" a="1"/>
  <c r="CP396" i="64" s="1"/>
  <c r="CP397" i="64" s="1"/>
  <c r="CU1239" i="64" a="1"/>
  <c r="CU1239" i="64" s="1"/>
  <c r="CS992" i="64" a="1"/>
  <c r="CS992" i="64" s="1"/>
  <c r="CT801" i="64" a="1"/>
  <c r="CT801" i="64" s="1"/>
  <c r="CP525" i="64" a="1"/>
  <c r="CP525" i="64" s="1"/>
  <c r="CZ992" i="64" a="1"/>
  <c r="CZ992" i="64" s="1"/>
  <c r="DG920" i="64" a="1"/>
  <c r="DG920" i="64" s="1"/>
  <c r="DF944" i="64" a="1"/>
  <c r="DF944" i="64" s="1"/>
  <c r="DE396" i="64" a="1"/>
  <c r="DE396" i="64" s="1"/>
  <c r="DE397" i="64" s="1"/>
  <c r="DF1319" i="64" a="1"/>
  <c r="DF1319" i="64" s="1"/>
  <c r="DF1320" i="64" s="1"/>
  <c r="DE501" i="64" a="1"/>
  <c r="DE501" i="64" s="1"/>
  <c r="DE944" i="64" a="1"/>
  <c r="DE944" i="64" s="1"/>
  <c r="DH501" i="64" a="1"/>
  <c r="DH501" i="64" s="1"/>
  <c r="DE1399" i="64" a="1"/>
  <c r="DE1399" i="64" s="1"/>
  <c r="DE1162" i="64" a="1"/>
  <c r="DE1162" i="64" s="1"/>
  <c r="DH1239" i="64" a="1"/>
  <c r="DH1239" i="64" s="1"/>
  <c r="DH53" i="64" a="1"/>
  <c r="DH53" i="64" s="1"/>
  <c r="DF402" i="64" a="1"/>
  <c r="DF402" i="64" s="1"/>
  <c r="DG107" i="64" a="1"/>
  <c r="DG107" i="64" s="1"/>
  <c r="DG108" i="64" s="1"/>
  <c r="DG944" i="64" a="1"/>
  <c r="DG944" i="64" s="1"/>
  <c r="DG1374" i="64" a="1"/>
  <c r="DG1374" i="64" s="1"/>
  <c r="DH60" i="64" a="1"/>
  <c r="DH60" i="64" s="1"/>
  <c r="DH396" i="64" a="1"/>
  <c r="DH396" i="64" s="1"/>
  <c r="DH397" i="64" s="1"/>
  <c r="DH1092" i="64" a="1"/>
  <c r="DH1092" i="64" s="1"/>
  <c r="DF1162" i="64" a="1"/>
  <c r="DF1162" i="64" s="1"/>
  <c r="DE1397" i="64" a="1"/>
  <c r="DE1397" i="64" s="1"/>
  <c r="DG1340" i="64" a="1"/>
  <c r="DG1340" i="64" s="1"/>
  <c r="DD1374" i="64" a="1"/>
  <c r="DD1374" i="64" s="1"/>
  <c r="DD920" i="64" a="1"/>
  <c r="DD920" i="64" s="1"/>
  <c r="DB396" i="64" a="1"/>
  <c r="DB396" i="64" s="1"/>
  <c r="DB397" i="64" s="1"/>
  <c r="CR53" i="64" a="1"/>
  <c r="CR53" i="64" s="1"/>
  <c r="CR503" i="64" a="1"/>
  <c r="CR503" i="64" s="1"/>
  <c r="CO1127" i="64" a="1"/>
  <c r="CO1127" i="64" s="1"/>
  <c r="CT1405" i="64" a="1"/>
  <c r="CT1405" i="64" s="1"/>
  <c r="CX1066" i="64" a="1"/>
  <c r="CX1066" i="64" s="1"/>
  <c r="CU2127" i="64" a="1"/>
  <c r="CU2127" i="64" s="1"/>
  <c r="CU1198" i="64" a="1"/>
  <c r="CU1198" i="64" s="1"/>
  <c r="CU396" i="64" a="1"/>
  <c r="CU396" i="64" s="1"/>
  <c r="CU397" i="64" s="1"/>
  <c r="CT2254" i="64" a="1"/>
  <c r="CT2254" i="64" s="1"/>
  <c r="CY2127" i="64" a="1"/>
  <c r="CY2127" i="64" s="1"/>
  <c r="CZ53" i="64" a="1"/>
  <c r="CZ53" i="64" s="1"/>
  <c r="CR1399" i="64" a="1"/>
  <c r="CR1399" i="64" s="1"/>
  <c r="CV107" i="64" a="1"/>
  <c r="CV107" i="64" s="1"/>
  <c r="CV108" i="64" s="1"/>
  <c r="CU501" i="64" a="1"/>
  <c r="CU501" i="64" s="1"/>
  <c r="CT946" i="64" a="1"/>
  <c r="CT946" i="64" s="1"/>
  <c r="CO402" i="64" a="1"/>
  <c r="CO402" i="64" s="1"/>
  <c r="CX53" i="64" a="1"/>
  <c r="CX53" i="64" s="1"/>
  <c r="CZ107" i="64" a="1"/>
  <c r="CZ107" i="64" s="1"/>
  <c r="CZ108" i="64" s="1"/>
  <c r="DA992" i="64" a="1"/>
  <c r="DA992" i="64" s="1"/>
  <c r="DC1066" i="64" a="1"/>
  <c r="DC1066" i="64" s="1"/>
  <c r="CQ1427" i="64" a="1"/>
  <c r="CQ1427" i="64" s="1"/>
  <c r="V1405" i="64" a="1"/>
  <c r="V1405" i="64" s="1"/>
  <c r="DB503" i="64" a="1"/>
  <c r="DB503" i="64" s="1"/>
  <c r="DA503" i="64" a="1"/>
  <c r="DA503" i="64" s="1"/>
  <c r="CW944" i="64" a="1"/>
  <c r="CW944" i="64" s="1"/>
  <c r="CS1345" i="64" a="1"/>
  <c r="CS1345" i="64" s="1"/>
  <c r="CW1127" i="64" a="1"/>
  <c r="CW1127" i="64" s="1"/>
  <c r="CU2254" i="64" a="1"/>
  <c r="CU2254" i="64" s="1"/>
  <c r="CX1127" i="64" a="1"/>
  <c r="CX1127" i="64" s="1"/>
  <c r="CY1092" i="64" a="1"/>
  <c r="CY1092" i="64" s="1"/>
  <c r="CU454" i="64" a="1"/>
  <c r="CU454" i="64" s="1"/>
  <c r="CQ1092" i="64" a="1"/>
  <c r="CQ1092" i="64" s="1"/>
  <c r="CR1092" i="64" a="1"/>
  <c r="CR1092" i="64" s="1"/>
  <c r="DB1340" i="64" a="1"/>
  <c r="DB1340" i="64" s="1"/>
  <c r="DD2254" i="64" a="1"/>
  <c r="DD2254" i="64" s="1"/>
  <c r="DA60" i="64" a="1"/>
  <c r="DA60" i="64" s="1"/>
  <c r="DD1427" i="64" a="1"/>
  <c r="DD1427" i="64" s="1"/>
  <c r="CW342" i="64" a="1"/>
  <c r="CW342" i="64" s="1"/>
  <c r="DC107" i="64" a="1"/>
  <c r="DC107" i="64" s="1"/>
  <c r="DC108" i="64" s="1"/>
  <c r="DD454" i="64" a="1"/>
  <c r="DD454" i="64" s="1"/>
  <c r="DC454" i="64" a="1"/>
  <c r="DC454" i="64" s="1"/>
  <c r="DC920" i="64" a="1"/>
  <c r="DC920" i="64" s="1"/>
  <c r="DB402" i="64" a="1"/>
  <c r="DB402" i="64" s="1"/>
  <c r="CO1340" i="64" a="1"/>
  <c r="CO1340" i="64" s="1"/>
  <c r="DB55" i="64" a="1"/>
  <c r="DB55" i="64" s="1"/>
  <c r="DC1345" i="64" a="1"/>
  <c r="DC1345" i="64" s="1"/>
  <c r="CQ1066" i="64" a="1"/>
  <c r="CQ1066" i="64" s="1"/>
  <c r="CY1427" i="64" a="1"/>
  <c r="CY1427" i="64" s="1"/>
  <c r="DC2127" i="64" a="1"/>
  <c r="DC2127" i="64" s="1"/>
  <c r="CW55" i="64" a="1"/>
  <c r="CW55" i="64" s="1"/>
  <c r="CT319" i="64" a="1"/>
  <c r="CT319" i="64" s="1"/>
  <c r="CW1340" i="64" a="1"/>
  <c r="CW1340" i="64" s="1"/>
  <c r="DC1405" i="64" a="1"/>
  <c r="DC1405" i="64" s="1"/>
  <c r="DC992" i="64" a="1"/>
  <c r="DC992" i="64" s="1"/>
  <c r="DA402" i="64" a="1"/>
  <c r="DA402" i="64" s="1"/>
  <c r="DD60" i="64" a="1"/>
  <c r="DD60" i="64" s="1"/>
  <c r="CQ2254" i="64" a="1"/>
  <c r="CQ2254" i="64" s="1"/>
  <c r="CZ525" i="64" a="1"/>
  <c r="CZ525" i="64" s="1"/>
  <c r="DD1399" i="64" a="1"/>
  <c r="DD1399" i="64" s="1"/>
  <c r="DD429" i="64" a="1"/>
  <c r="DD429" i="64" s="1"/>
  <c r="DC55" i="64" a="1"/>
  <c r="DC55" i="64" s="1"/>
  <c r="DA1399" i="64" a="1"/>
  <c r="DA1399" i="64" s="1"/>
  <c r="DB319" i="64" a="1"/>
  <c r="DB319" i="64" s="1"/>
  <c r="CU1127" i="64" a="1"/>
  <c r="CU1127" i="64" s="1"/>
  <c r="CO2204" i="64" a="1"/>
  <c r="CO2204" i="64" s="1"/>
  <c r="CO424" i="64" a="1"/>
  <c r="CO424" i="64" s="1"/>
  <c r="CV1092" i="64" a="1"/>
  <c r="CV1092" i="64" s="1"/>
  <c r="DD53" i="64" a="1"/>
  <c r="DD53" i="64" s="1"/>
  <c r="DA53" i="64" a="1"/>
  <c r="DA53" i="64" s="1"/>
  <c r="DA1319" i="64" a="1"/>
  <c r="DA1319" i="64" s="1"/>
  <c r="DA1320" i="64" s="1"/>
  <c r="DA944" i="64" a="1"/>
  <c r="DA944" i="64" s="1"/>
  <c r="CU342" i="64" a="1"/>
  <c r="CU342" i="64" s="1"/>
  <c r="CS402" i="64" a="1"/>
  <c r="CS402" i="64" s="1"/>
  <c r="DB1198" i="64" a="1"/>
  <c r="DB1198" i="64" s="1"/>
  <c r="DB946" i="64" a="1"/>
  <c r="DB946" i="64" s="1"/>
  <c r="DD342" i="64" a="1"/>
  <c r="DD342" i="64" s="1"/>
  <c r="CR342" i="64" a="1"/>
  <c r="CR342" i="64" s="1"/>
  <c r="CQ992" i="64" a="1"/>
  <c r="CQ992" i="64" s="1"/>
  <c r="CV1351" i="64" a="1"/>
  <c r="CV1351" i="64" s="1"/>
  <c r="CW1064" i="64" a="1"/>
  <c r="CW1064" i="64" s="1"/>
  <c r="DD2178" i="64" a="1"/>
  <c r="DD2178" i="64" s="1"/>
  <c r="DC53" i="64" a="1"/>
  <c r="DC53" i="64" s="1"/>
  <c r="DB920" i="64" a="1"/>
  <c r="DB920" i="64" s="1"/>
  <c r="CQ1198" i="64" a="1"/>
  <c r="CQ1198" i="64" s="1"/>
  <c r="CR2254" i="64" a="1"/>
  <c r="CR2254" i="64" s="1"/>
  <c r="DB944" i="64" a="1"/>
  <c r="DB944" i="64" s="1"/>
  <c r="DB429" i="64" a="1"/>
  <c r="DB429" i="64" s="1"/>
  <c r="DB107" i="64" a="1"/>
  <c r="DB107" i="64" s="1"/>
  <c r="DB108" i="64" s="1"/>
  <c r="CV1399" i="64" a="1"/>
  <c r="CV1399" i="64" s="1"/>
  <c r="CO1397" i="64" a="1"/>
  <c r="CO1397" i="64" s="1"/>
  <c r="DC1374" i="64" a="1"/>
  <c r="DC1374" i="64" s="1"/>
  <c r="DB1397" i="64" a="1"/>
  <c r="DB1397" i="64" s="1"/>
  <c r="CX1198" i="64" a="1"/>
  <c r="CX1198" i="64" s="1"/>
  <c r="CQ1345" i="64" a="1"/>
  <c r="CQ1345" i="64" s="1"/>
  <c r="CX801" i="64" a="1"/>
  <c r="CX801" i="64" s="1"/>
  <c r="CX1427" i="64" a="1"/>
  <c r="CX1427" i="64" s="1"/>
  <c r="CX1162" i="64" a="1"/>
  <c r="CX1162" i="64" s="1"/>
  <c r="CR525" i="64" a="1"/>
  <c r="CR525" i="64" s="1"/>
  <c r="CO1066" i="64" a="1"/>
  <c r="CO1066" i="64" s="1"/>
  <c r="CZ1127" i="64" a="1"/>
  <c r="CZ1127" i="64" s="1"/>
  <c r="CZ2254" i="64" a="1"/>
  <c r="CZ2254" i="64" s="1"/>
  <c r="CT402" i="64" a="1"/>
  <c r="CT402" i="64" s="1"/>
  <c r="CY402" i="64" a="1"/>
  <c r="CY402" i="64" s="1"/>
  <c r="CY1319" i="64" a="1"/>
  <c r="CY1319" i="64" s="1"/>
  <c r="CY1320" i="64" s="1"/>
  <c r="CY992" i="64" a="1"/>
  <c r="CY992" i="64" s="1"/>
  <c r="CW1351" i="64" a="1"/>
  <c r="CW1351" i="64" s="1"/>
  <c r="DA342" i="64" a="1"/>
  <c r="DA342" i="64" s="1"/>
  <c r="DA1162" i="64" a="1"/>
  <c r="DA1162" i="64" s="1"/>
  <c r="DB801" i="64" a="1"/>
  <c r="DB801" i="64" s="1"/>
  <c r="CZ1064" i="64" a="1"/>
  <c r="CZ1064" i="64" s="1"/>
  <c r="CT1239" i="64" a="1"/>
  <c r="CT1239" i="64" s="1"/>
  <c r="DD1064" i="64" a="1"/>
  <c r="DD1064" i="64" s="1"/>
  <c r="DB2153" i="64" a="1"/>
  <c r="DB2153" i="64" s="1"/>
  <c r="CW1345" i="64" a="1"/>
  <c r="CW1345" i="64" s="1"/>
  <c r="CV525" i="64" a="1"/>
  <c r="CV525" i="64" s="1"/>
  <c r="CU946" i="64" a="1"/>
  <c r="CU946" i="64" s="1"/>
  <c r="CZ319" i="64" a="1"/>
  <c r="CZ319" i="64" s="1"/>
  <c r="DD2153" i="64" a="1"/>
  <c r="DD2153" i="64" s="1"/>
  <c r="DB1127" i="64" a="1"/>
  <c r="DB1127" i="64" s="1"/>
  <c r="CX429" i="64" a="1"/>
  <c r="CX429" i="64" s="1"/>
  <c r="CR1066" i="64" a="1"/>
  <c r="CR1066" i="64" s="1"/>
  <c r="CP342" i="64" a="1"/>
  <c r="CP342" i="64" s="1"/>
  <c r="DC503" i="64" a="1"/>
  <c r="DC503" i="64" s="1"/>
  <c r="DC342" i="64" a="1"/>
  <c r="DC342" i="64" s="1"/>
  <c r="DA1405" i="64" a="1"/>
  <c r="DA1405" i="64" s="1"/>
  <c r="CX1399" i="64" a="1"/>
  <c r="CX1399" i="64" s="1"/>
  <c r="CR429" i="64" a="1"/>
  <c r="CR429" i="64" s="1"/>
  <c r="CR1397" i="64" a="1"/>
  <c r="CR1397" i="64" s="1"/>
  <c r="DA55" i="64" a="1"/>
  <c r="DA55" i="64" s="1"/>
  <c r="DC2254" i="64" a="1"/>
  <c r="DC2254" i="64" s="1"/>
  <c r="DD525" i="64" a="1"/>
  <c r="DD525" i="64" s="1"/>
  <c r="CR1127" i="64" a="1"/>
  <c r="CR1127" i="64" s="1"/>
  <c r="CO503" i="64" a="1"/>
  <c r="CO503" i="64" s="1"/>
  <c r="CU992" i="64" a="1"/>
  <c r="CU992" i="64" s="1"/>
  <c r="CQ525" i="64" a="1"/>
  <c r="CQ525" i="64" s="1"/>
  <c r="DC1427" i="64" a="1"/>
  <c r="DC1427" i="64" s="1"/>
  <c r="CW2178" i="64" a="1"/>
  <c r="CW2178" i="64" s="1"/>
  <c r="CT1397" i="64" a="1"/>
  <c r="CT1397" i="64" s="1"/>
  <c r="CV1066" i="64" a="1"/>
  <c r="CV1066" i="64" s="1"/>
  <c r="CY1066" i="64" a="1"/>
  <c r="CY1066" i="64" s="1"/>
  <c r="CZ396" i="64" a="1"/>
  <c r="CZ396" i="64" s="1"/>
  <c r="CZ397" i="64" s="1"/>
  <c r="CY2204" i="64" a="1"/>
  <c r="CY2204" i="64" s="1"/>
  <c r="CP944" i="64" a="1"/>
  <c r="CP944" i="64" s="1"/>
  <c r="CY424" i="64" a="1"/>
  <c r="CY424" i="64" s="1"/>
  <c r="CV396" i="64" a="1"/>
  <c r="CV396" i="64" s="1"/>
  <c r="CV397" i="64" s="1"/>
  <c r="CZ1066" i="64" a="1"/>
  <c r="CZ1066" i="64" s="1"/>
  <c r="CS1340" i="64" a="1"/>
  <c r="CS1340" i="64" s="1"/>
  <c r="CW2127" i="64" a="1"/>
  <c r="CW2127" i="64" s="1"/>
  <c r="CV1127" i="64" a="1"/>
  <c r="CV1127" i="64" s="1"/>
  <c r="CS60" i="64" a="1"/>
  <c r="CS60" i="64" s="1"/>
  <c r="CU825" i="64" a="1"/>
  <c r="CU825" i="64" s="1"/>
  <c r="CV1340" i="64" a="1"/>
  <c r="CV1340" i="64" s="1"/>
  <c r="CT107" i="64" a="1"/>
  <c r="CT107" i="64" s="1"/>
  <c r="CT108" i="64" s="1"/>
  <c r="CY1397" i="64" a="1"/>
  <c r="CY1397" i="64" s="1"/>
  <c r="CT1427" i="64" a="1"/>
  <c r="CT1427" i="64" s="1"/>
  <c r="CZ1374" i="64" a="1"/>
  <c r="CZ1374" i="64" s="1"/>
  <c r="CR1427" i="64" a="1"/>
  <c r="CR1427" i="64" s="1"/>
  <c r="CO1092" i="64" a="1"/>
  <c r="CO1092" i="64" s="1"/>
  <c r="CS825" i="64" a="1"/>
  <c r="CS825" i="64" s="1"/>
  <c r="CW454" i="64" a="1"/>
  <c r="CW454" i="64" s="1"/>
  <c r="CQ342" i="64" a="1"/>
  <c r="CQ342" i="64" s="1"/>
  <c r="CO1198" i="64" a="1"/>
  <c r="CO1198" i="64" s="1"/>
  <c r="CP946" i="64" a="1"/>
  <c r="CP946" i="64" s="1"/>
  <c r="CQ107" i="64" a="1"/>
  <c r="CQ107" i="64" s="1"/>
  <c r="CQ108" i="64" s="1"/>
  <c r="CX1340" i="64" a="1"/>
  <c r="CX1340" i="64" s="1"/>
  <c r="CY107" i="64" a="1"/>
  <c r="CY107" i="64" s="1"/>
  <c r="CY108" i="64" s="1"/>
  <c r="DD801" i="64" a="1"/>
  <c r="DD801" i="64" s="1"/>
  <c r="DD2204" i="64" a="1"/>
  <c r="DD2204" i="64" s="1"/>
  <c r="CW1399" i="64" a="1"/>
  <c r="CW1399" i="64" s="1"/>
  <c r="CO525" i="64" a="1"/>
  <c r="CO525" i="64" s="1"/>
  <c r="CU402" i="64" a="1"/>
  <c r="CU402" i="64" s="1"/>
  <c r="DA2204" i="64" a="1"/>
  <c r="DA2204" i="64" s="1"/>
  <c r="DB1092" i="64" a="1"/>
  <c r="DB1092" i="64" s="1"/>
  <c r="DC429" i="64" a="1"/>
  <c r="DC429" i="64" s="1"/>
  <c r="DC424" i="64" a="1"/>
  <c r="DC424" i="64" s="1"/>
  <c r="CO107" i="64" a="1"/>
  <c r="CO107" i="64" s="1"/>
  <c r="CO108" i="64" s="1"/>
  <c r="CW2254" i="64" a="1"/>
  <c r="CW2254" i="64" s="1"/>
  <c r="DD1092" i="64" a="1"/>
  <c r="DD1092" i="64" s="1"/>
  <c r="CW1405" i="64" a="1"/>
  <c r="CW1405" i="64" s="1"/>
  <c r="CP1198" i="64" a="1"/>
  <c r="CP1198" i="64" s="1"/>
  <c r="CO801" i="64" a="1"/>
  <c r="CO801" i="64" s="1"/>
  <c r="CV2153" i="64" a="1"/>
  <c r="CV2153" i="64" s="1"/>
  <c r="DC319" i="64" a="1"/>
  <c r="DC319" i="64" s="1"/>
  <c r="DD503" i="64" a="1"/>
  <c r="DD503" i="64" s="1"/>
  <c r="CV2254" i="64" a="1"/>
  <c r="CV2254" i="64" s="1"/>
  <c r="DB1374" i="64" a="1"/>
  <c r="DB1374" i="64" s="1"/>
  <c r="DB342" i="64" a="1"/>
  <c r="DB342" i="64" s="1"/>
  <c r="DD1127" i="64" a="1"/>
  <c r="DD1127" i="64" s="1"/>
  <c r="CZ2204" i="64" a="1"/>
  <c r="CZ2204" i="64" s="1"/>
  <c r="CP60" i="64" a="1"/>
  <c r="CP60" i="64" s="1"/>
  <c r="DC2178" i="64" a="1"/>
  <c r="DC2178" i="64" s="1"/>
  <c r="DD424" i="64" a="1"/>
  <c r="DD424" i="64" s="1"/>
  <c r="CS2153" i="64" a="1"/>
  <c r="CS2153" i="64" s="1"/>
  <c r="CW1092" i="64" a="1"/>
  <c r="CW1092" i="64" s="1"/>
  <c r="CW2153" i="64" a="1"/>
  <c r="CW2153" i="64" s="1"/>
  <c r="CW1198" i="64" a="1"/>
  <c r="CW1198" i="64" s="1"/>
  <c r="CU1405" i="64" a="1"/>
  <c r="CU1405" i="64" s="1"/>
  <c r="CS53" i="64" a="1"/>
  <c r="CS53" i="64" s="1"/>
  <c r="CU1064" i="64" a="1"/>
  <c r="CU1064" i="64" s="1"/>
  <c r="CO1345" i="64" a="1"/>
  <c r="CO1345" i="64" s="1"/>
  <c r="CW1374" i="64" a="1"/>
  <c r="CW1374" i="64" s="1"/>
  <c r="CO946" i="64" a="1"/>
  <c r="CO946" i="64" s="1"/>
  <c r="CO1162" i="64" a="1"/>
  <c r="CO1162" i="64" s="1"/>
  <c r="CY2178" i="64" a="1"/>
  <c r="CY2178" i="64" s="1"/>
  <c r="CU1399" i="64" a="1"/>
  <c r="CU1399" i="64" s="1"/>
  <c r="CW825" i="64" a="1"/>
  <c r="CW825" i="64" s="1"/>
  <c r="CW503" i="64" a="1"/>
  <c r="CW503" i="64" s="1"/>
  <c r="CT1351" i="64" a="1"/>
  <c r="CT1351" i="64" s="1"/>
  <c r="CP992" i="64" a="1"/>
  <c r="CP992" i="64" s="1"/>
  <c r="CP1374" i="64" a="1"/>
  <c r="CP1374" i="64" s="1"/>
  <c r="CS107" i="64" a="1"/>
  <c r="CS107" i="64" s="1"/>
  <c r="CS108" i="64" s="1"/>
  <c r="CO1374" i="64" a="1"/>
  <c r="CO1374" i="64" s="1"/>
  <c r="CZ1351" i="64" a="1"/>
  <c r="CZ1351" i="64" s="1"/>
  <c r="CQ60" i="64" a="1"/>
  <c r="CQ60" i="64" s="1"/>
  <c r="CO2178" i="64" a="1"/>
  <c r="CO2178" i="64" s="1"/>
  <c r="CT2178" i="64" a="1"/>
  <c r="CT2178" i="64" s="1"/>
  <c r="CV501" i="64" a="1"/>
  <c r="CV501" i="64" s="1"/>
  <c r="CZ2127" i="64" a="1"/>
  <c r="CZ2127" i="64" s="1"/>
  <c r="CT944" i="64" a="1"/>
  <c r="CT944" i="64" s="1"/>
  <c r="CX1345" i="64" a="1"/>
  <c r="CX1345" i="64" s="1"/>
  <c r="CS1405" i="64" a="1"/>
  <c r="CS1405" i="64" s="1"/>
  <c r="DC801" i="64" a="1"/>
  <c r="DC801" i="64" s="1"/>
  <c r="CX920" i="64" a="1"/>
  <c r="CX920" i="64" s="1"/>
  <c r="DD1239" i="64" a="1"/>
  <c r="DD1239" i="64" s="1"/>
  <c r="DC1239" i="64" a="1"/>
  <c r="DC1239" i="64" s="1"/>
  <c r="DA2178" i="64" a="1"/>
  <c r="DA2178" i="64" s="1"/>
  <c r="CX1319" i="64" a="1"/>
  <c r="CX1319" i="64" s="1"/>
  <c r="CX1320" i="64" s="1"/>
  <c r="CQ501" i="64" a="1"/>
  <c r="CQ501" i="64" s="1"/>
  <c r="DC1092" i="64" a="1"/>
  <c r="DC1092" i="64" s="1"/>
  <c r="DB2204" i="64" a="1"/>
  <c r="DB2204" i="64" s="1"/>
  <c r="CU2178" i="64" a="1"/>
  <c r="CU2178" i="64" s="1"/>
  <c r="CX1405" i="64" a="1"/>
  <c r="CX1405" i="64" s="1"/>
  <c r="DA1064" i="64" a="1"/>
  <c r="DA1064" i="64" s="1"/>
  <c r="DB454" i="64" a="1"/>
  <c r="DB454" i="64" s="1"/>
  <c r="CT429" i="64" a="1"/>
  <c r="CT429" i="64" s="1"/>
  <c r="DA2127" i="64" a="1"/>
  <c r="DA2127" i="64" s="1"/>
  <c r="DB501" i="64" a="1"/>
  <c r="DB501" i="64" s="1"/>
  <c r="CR55" i="64" a="1"/>
  <c r="CR55" i="64" s="1"/>
  <c r="CQ454" i="64" a="1"/>
  <c r="CQ454" i="64" s="1"/>
  <c r="CO920" i="64" a="1"/>
  <c r="CO920" i="64" s="1"/>
  <c r="DD1198" i="64" a="1"/>
  <c r="DD1198" i="64" s="1"/>
  <c r="DD1340" i="64" a="1"/>
  <c r="DD1340" i="64" s="1"/>
  <c r="CW801" i="64" a="1"/>
  <c r="CW801" i="64" s="1"/>
  <c r="CP825" i="64" a="1"/>
  <c r="CP825" i="64" s="1"/>
  <c r="CU424" i="64" a="1"/>
  <c r="CU424" i="64" s="1"/>
  <c r="CY53" i="64" a="1"/>
  <c r="CY53" i="64" s="1"/>
  <c r="CZ1427" i="64" a="1"/>
  <c r="CZ1427" i="64" s="1"/>
  <c r="CX396" i="64" a="1"/>
  <c r="CX396" i="64" s="1"/>
  <c r="CX397" i="64" s="1"/>
  <c r="CW920" i="64" a="1"/>
  <c r="CW920" i="64" s="1"/>
  <c r="CU53" i="64" a="1"/>
  <c r="CU53" i="64" s="1"/>
  <c r="CP1239" i="64" a="1"/>
  <c r="CP1239" i="64" s="1"/>
  <c r="CZ429" i="64" a="1"/>
  <c r="CZ429" i="64" s="1"/>
  <c r="CW501" i="64" a="1"/>
  <c r="CW501" i="64" s="1"/>
  <c r="CX402" i="64" a="1"/>
  <c r="CX402" i="64" s="1"/>
  <c r="CT1127" i="64" a="1"/>
  <c r="CT1127" i="64" s="1"/>
  <c r="CO1319" i="64" a="1"/>
  <c r="CO1319" i="64" s="1"/>
  <c r="CO1320" i="64" s="1"/>
  <c r="CR396" i="64" a="1"/>
  <c r="CR396" i="64" s="1"/>
  <c r="CR397" i="64" s="1"/>
  <c r="CQ53" i="64" a="1"/>
  <c r="CQ53" i="64" s="1"/>
  <c r="CO825" i="64" a="1"/>
  <c r="CO825" i="64" s="1"/>
  <c r="CX2204" i="64" a="1"/>
  <c r="CX2204" i="64" s="1"/>
  <c r="CS1351" i="64" a="1"/>
  <c r="CS1351" i="64" s="1"/>
  <c r="CP2254" i="64" a="1"/>
  <c r="CP2254" i="64" s="1"/>
  <c r="CT454" i="64" a="1"/>
  <c r="CT454" i="64" s="1"/>
  <c r="CZ454" i="64" a="1"/>
  <c r="CZ454" i="64" s="1"/>
  <c r="CZ342" i="64" a="1"/>
  <c r="CZ342" i="64" s="1"/>
  <c r="CP2127" i="64" a="1"/>
  <c r="CP2127" i="64" s="1"/>
  <c r="CV1405" i="64" a="1"/>
  <c r="CV1405" i="64" s="1"/>
  <c r="CX1351" i="64" a="1"/>
  <c r="CX1351" i="64" s="1"/>
  <c r="CT1064" i="64" a="1"/>
  <c r="CT1064" i="64" s="1"/>
  <c r="CV1162" i="64" a="1"/>
  <c r="CV1162" i="64" s="1"/>
  <c r="CX424" i="64" a="1"/>
  <c r="CX424" i="64" s="1"/>
  <c r="CV801" i="64" a="1"/>
  <c r="CV801" i="64" s="1"/>
  <c r="CU503" i="64" a="1"/>
  <c r="CU503" i="64" s="1"/>
  <c r="CU1427" i="64" a="1"/>
  <c r="CU1427" i="64" s="1"/>
  <c r="CT1066" i="64" a="1"/>
  <c r="CT1066" i="64" s="1"/>
  <c r="CO1405" i="64" a="1"/>
  <c r="CO1405" i="64" s="1"/>
  <c r="CX501" i="64" a="1"/>
  <c r="CX501" i="64" s="1"/>
  <c r="DB60" i="64" a="1"/>
  <c r="DB60" i="64" s="1"/>
  <c r="DD396" i="64" a="1"/>
  <c r="DD396" i="64" s="1"/>
  <c r="DD397" i="64" s="1"/>
  <c r="CY396" i="64" a="1"/>
  <c r="CY396" i="64" s="1"/>
  <c r="CY397" i="64" s="1"/>
  <c r="CP53" i="64" a="1"/>
  <c r="CP53" i="64" s="1"/>
  <c r="CZ501" i="64" a="1"/>
  <c r="CZ501" i="64" s="1"/>
  <c r="DC944" i="64" a="1"/>
  <c r="DC944" i="64" s="1"/>
  <c r="DA946" i="64" a="1"/>
  <c r="DA946" i="64" s="1"/>
  <c r="DD946" i="64" a="1"/>
  <c r="DD946" i="64" s="1"/>
  <c r="CV1345" i="64" a="1"/>
  <c r="CV1345" i="64" s="1"/>
  <c r="CT992" i="64" a="1"/>
  <c r="CT992" i="64" s="1"/>
  <c r="CU2204" i="64" a="1"/>
  <c r="CU2204" i="64" s="1"/>
  <c r="DB2178" i="64" a="1"/>
  <c r="DB2178" i="64" s="1"/>
  <c r="DC1397" i="64" a="1"/>
  <c r="DC1397" i="64" s="1"/>
  <c r="CT825" i="64" a="1"/>
  <c r="CT825" i="64" s="1"/>
  <c r="CS2127" i="64" a="1"/>
  <c r="CS2127" i="64" s="1"/>
  <c r="DC1399" i="64" a="1"/>
  <c r="DC1399" i="64" s="1"/>
  <c r="DA501" i="64" a="1"/>
  <c r="DA501" i="64" s="1"/>
  <c r="DB2254" i="64" a="1"/>
  <c r="DB2254" i="64" s="1"/>
  <c r="DC1064" i="64" a="1"/>
  <c r="DC1064" i="64" s="1"/>
  <c r="CY1162" i="64" a="1"/>
  <c r="CY1162" i="64" s="1"/>
  <c r="CP1319" i="64" a="1"/>
  <c r="CP1319" i="64" s="1"/>
  <c r="CP1320" i="64" s="1"/>
  <c r="CY1374" i="64" a="1"/>
  <c r="CY1374" i="64" s="1"/>
  <c r="CZ402" i="64" a="1"/>
  <c r="CZ402" i="64" s="1"/>
  <c r="DD1351" i="64" a="1"/>
  <c r="DD1351" i="64" s="1"/>
  <c r="DA1427" i="64" a="1"/>
  <c r="DA1427" i="64" s="1"/>
  <c r="DB53" i="64" a="1"/>
  <c r="DB53" i="64" s="1"/>
  <c r="DA920" i="64" a="1"/>
  <c r="DA920" i="64" s="1"/>
  <c r="CX1239" i="64" a="1"/>
  <c r="CX1239" i="64" s="1"/>
  <c r="CV319" i="64" a="1"/>
  <c r="CV319" i="64" s="1"/>
  <c r="CX454" i="64" a="1"/>
  <c r="CX454" i="64" s="1"/>
  <c r="DA107" i="64" a="1"/>
  <c r="DA107" i="64" s="1"/>
  <c r="DA108" i="64" s="1"/>
  <c r="DA396" i="64" a="1"/>
  <c r="DA396" i="64" s="1"/>
  <c r="DA397" i="64" s="1"/>
  <c r="CZ920" i="64" a="1"/>
  <c r="CZ920" i="64" s="1"/>
  <c r="CO1399" i="64" a="1"/>
  <c r="CO1399" i="64" s="1"/>
  <c r="CQ503" i="64" a="1"/>
  <c r="CQ503" i="64" s="1"/>
  <c r="CV342" i="64" a="1"/>
  <c r="CV342" i="64" s="1"/>
  <c r="CR107" i="64" a="1"/>
  <c r="CR107" i="64" s="1"/>
  <c r="CR108" i="64" s="1"/>
  <c r="CY1198" i="64" a="1"/>
  <c r="CY1198" i="64" s="1"/>
  <c r="CS2254" i="64" a="1"/>
  <c r="CS2254" i="64" s="1"/>
  <c r="CO396" i="64" a="1"/>
  <c r="CO396" i="64" s="1"/>
  <c r="CO397" i="64" s="1"/>
  <c r="CQ1319" i="64" a="1"/>
  <c r="CQ1319" i="64" s="1"/>
  <c r="CQ1320" i="64" s="1"/>
  <c r="CX1397" i="64" a="1"/>
  <c r="CX1397" i="64" s="1"/>
  <c r="CQ825" i="64" a="1"/>
  <c r="CQ825" i="64" s="1"/>
  <c r="CS1064" i="64" a="1"/>
  <c r="CS1064" i="64" s="1"/>
  <c r="CP402" i="64" a="1"/>
  <c r="CP402" i="64" s="1"/>
  <c r="CO1351" i="64" a="1"/>
  <c r="CO1351" i="64" s="1"/>
  <c r="CR424" i="64" a="1"/>
  <c r="CR424" i="64" s="1"/>
  <c r="CQ2178" i="64" a="1"/>
  <c r="CQ2178" i="64" s="1"/>
  <c r="CR1064" i="64" a="1"/>
  <c r="CR1064" i="64" s="1"/>
  <c r="DC946" i="64" a="1"/>
  <c r="DC946" i="64" s="1"/>
  <c r="DD944" i="64" a="1"/>
  <c r="DD944" i="64" s="1"/>
  <c r="CW396" i="64" a="1"/>
  <c r="CW396" i="64" s="1"/>
  <c r="CW397" i="64" s="1"/>
  <c r="CS1162" i="64" a="1"/>
  <c r="CS1162" i="64" s="1"/>
  <c r="DD319" i="64" a="1"/>
  <c r="DD319" i="64" s="1"/>
  <c r="DA1239" i="64" a="1"/>
  <c r="DA1239" i="64" s="1"/>
  <c r="DD107" i="64" a="1"/>
  <c r="DD107" i="64" s="1"/>
  <c r="DD108" i="64" s="1"/>
  <c r="CS1127" i="64" a="1"/>
  <c r="CS1127" i="64" s="1"/>
  <c r="CR2127" i="64" a="1"/>
  <c r="CR2127" i="64" s="1"/>
  <c r="DC2204" i="64" a="1"/>
  <c r="DC2204" i="64" s="1"/>
  <c r="DD402" i="64" a="1"/>
  <c r="DD402" i="64" s="1"/>
  <c r="DD1397" i="64" a="1"/>
  <c r="DD1397" i="64" s="1"/>
  <c r="CW424" i="64" a="1"/>
  <c r="CW424" i="64" s="1"/>
  <c r="CX946" i="64" a="1"/>
  <c r="CX946" i="64" s="1"/>
  <c r="CZ424" i="64" a="1"/>
  <c r="CZ424" i="64" s="1"/>
  <c r="DA1066" i="64" a="1"/>
  <c r="DA1066" i="64" s="1"/>
  <c r="DA525" i="64" a="1"/>
  <c r="DA525" i="64" s="1"/>
  <c r="DD1162" i="64" a="1"/>
  <c r="DD1162" i="64" s="1"/>
  <c r="CP1127" i="64" a="1"/>
  <c r="CP1127" i="64" s="1"/>
  <c r="CP55" i="64" a="1"/>
  <c r="CP55" i="64" s="1"/>
  <c r="DB825" i="64" a="1"/>
  <c r="DB825" i="64" s="1"/>
  <c r="DB1427" i="64" a="1"/>
  <c r="DB1427" i="64" s="1"/>
  <c r="CT53" i="64" a="1"/>
  <c r="CT53" i="64" s="1"/>
  <c r="CX2254" i="64" a="1"/>
  <c r="CX2254" i="64" s="1"/>
  <c r="DA801" i="64" a="1"/>
  <c r="DA801" i="64" s="1"/>
  <c r="DB1319" i="64" a="1"/>
  <c r="DB1319" i="64" s="1"/>
  <c r="DB1320" i="64" s="1"/>
  <c r="DD55" i="64" a="1"/>
  <c r="DD55" i="64" s="1"/>
  <c r="DC501" i="64" a="1"/>
  <c r="DC501" i="64" s="1"/>
  <c r="CS525" i="64" a="1"/>
  <c r="CS525" i="64" s="1"/>
  <c r="CS1397" i="64" a="1"/>
  <c r="CS1397" i="64" s="1"/>
  <c r="CP1427" i="64" a="1"/>
  <c r="CP1427" i="64" s="1"/>
  <c r="CZ503" i="64" a="1"/>
  <c r="CZ503" i="64" s="1"/>
  <c r="CP424" i="64" a="1"/>
  <c r="CP424" i="64" s="1"/>
  <c r="CV2178" i="64" a="1"/>
  <c r="CV2178" i="64" s="1"/>
  <c r="CX60" i="64" a="1"/>
  <c r="CX60" i="64" s="1"/>
  <c r="CW1066" i="64" a="1"/>
  <c r="CW1066" i="64" s="1"/>
  <c r="CU1340" i="64" a="1"/>
  <c r="CU1340" i="64" s="1"/>
  <c r="CQ1239" i="64" a="1"/>
  <c r="CQ1239" i="64" s="1"/>
  <c r="CZ1319" i="64" a="1"/>
  <c r="CZ1319" i="64" s="1"/>
  <c r="CZ1320" i="64" s="1"/>
  <c r="CX1374" i="64" a="1"/>
  <c r="CX1374" i="64" s="1"/>
  <c r="CS501" i="64" a="1"/>
  <c r="CS501" i="64" s="1"/>
  <c r="CQ946" i="64" a="1"/>
  <c r="CQ946" i="64" s="1"/>
  <c r="CQ396" i="64" a="1"/>
  <c r="CQ396" i="64" s="1"/>
  <c r="CQ397" i="64" s="1"/>
  <c r="CY944" i="64" a="1"/>
  <c r="CY944" i="64" s="1"/>
  <c r="CU1345" i="64" a="1"/>
  <c r="CU1345" i="64" s="1"/>
  <c r="CX992" i="64" a="1"/>
  <c r="CX992" i="64" s="1"/>
  <c r="CX525" i="64" a="1"/>
  <c r="CX525" i="64" s="1"/>
  <c r="DD2127" i="64" a="1"/>
  <c r="DD2127" i="64" s="1"/>
  <c r="DC2153" i="64" a="1"/>
  <c r="DC2153" i="64" s="1"/>
  <c r="DA319" i="64" a="1"/>
  <c r="DA319" i="64" s="1"/>
  <c r="CV944" i="64" a="1"/>
  <c r="CV944" i="64" s="1"/>
  <c r="CS944" i="64" a="1"/>
  <c r="CS944" i="64" s="1"/>
  <c r="CU55" i="64" a="1"/>
  <c r="CU55" i="64" s="1"/>
  <c r="DB1399" i="64" a="1"/>
  <c r="DB1399" i="64" s="1"/>
  <c r="DB2127" i="64" a="1"/>
  <c r="DB2127" i="64" s="1"/>
  <c r="DD825" i="64" a="1"/>
  <c r="DD825" i="64" s="1"/>
  <c r="CQ1399" i="64" a="1"/>
  <c r="CQ1399" i="64" s="1"/>
  <c r="CR501" i="64" a="1"/>
  <c r="CR501" i="64" s="1"/>
  <c r="CV53" i="64" a="1"/>
  <c r="CV53" i="64" s="1"/>
  <c r="DA429" i="64" a="1"/>
  <c r="DA429" i="64" s="1"/>
  <c r="DA1127" i="64" a="1"/>
  <c r="DA1127" i="64" s="1"/>
  <c r="DA2254" i="64" a="1"/>
  <c r="DA2254" i="64" s="1"/>
  <c r="DA424" i="64" a="1"/>
  <c r="DA424" i="64" s="1"/>
  <c r="DA1397" i="64" a="1"/>
  <c r="DA1397" i="64" s="1"/>
  <c r="DB525" i="64" a="1"/>
  <c r="DB525" i="64" s="1"/>
  <c r="CV946" i="64" a="1"/>
  <c r="CV946" i="64" s="1"/>
  <c r="DB1405" i="64" a="1"/>
  <c r="DB1405" i="64" s="1"/>
  <c r="DB1345" i="64" a="1"/>
  <c r="DB1345" i="64" s="1"/>
  <c r="DD1345" i="64" a="1"/>
  <c r="DD1345" i="64" s="1"/>
  <c r="CX342" i="64" a="1"/>
  <c r="CX342" i="64" s="1"/>
  <c r="CQ801" i="64" a="1"/>
  <c r="CQ801" i="64" s="1"/>
  <c r="CW53" i="64" a="1"/>
  <c r="CW53" i="64" s="1"/>
  <c r="CX319" i="64" a="1"/>
  <c r="CX319" i="64" s="1"/>
  <c r="DC1319" i="64" a="1"/>
  <c r="DC1319" i="64" s="1"/>
  <c r="DC1320" i="64" s="1"/>
  <c r="CP454" i="64" a="1"/>
  <c r="CP454" i="64" s="1"/>
  <c r="CY1351" i="64" a="1"/>
  <c r="CY1351" i="64" s="1"/>
  <c r="CY825" i="64" a="1"/>
  <c r="CY825" i="64" s="1"/>
  <c r="CW525" i="64" a="1"/>
  <c r="CW525" i="64" s="1"/>
  <c r="CX825" i="64" a="1"/>
  <c r="CX825" i="64" s="1"/>
  <c r="CT55" i="64" a="1"/>
  <c r="CT55" i="64" s="1"/>
  <c r="CR1162" i="64" a="1"/>
  <c r="CR1162" i="64" s="1"/>
  <c r="CY1064" i="64" a="1"/>
  <c r="CY1064" i="64" s="1"/>
  <c r="CX2178" i="64" a="1"/>
  <c r="CX2178" i="64" s="1"/>
  <c r="CW429" i="64" a="1"/>
  <c r="CW429" i="64" s="1"/>
  <c r="CY1239" i="64" a="1"/>
  <c r="CY1239" i="64" s="1"/>
  <c r="CO2254" i="64" a="1"/>
  <c r="CO2254" i="64" s="1"/>
  <c r="CS424" i="64" a="1"/>
  <c r="CS424" i="64" s="1"/>
  <c r="CS946" i="64" a="1"/>
  <c r="CS946" i="64" s="1"/>
  <c r="CW992" i="64" a="1"/>
  <c r="CW992" i="64" s="1"/>
  <c r="CY429" i="64" a="1"/>
  <c r="CY429" i="64" s="1"/>
  <c r="CV920" i="64" a="1"/>
  <c r="CV920" i="64" s="1"/>
  <c r="CR825" i="64" a="1"/>
  <c r="CR825" i="64" s="1"/>
  <c r="CS1066" i="64" a="1"/>
  <c r="CS1066" i="64" s="1"/>
  <c r="CV1319" i="64" a="1"/>
  <c r="CV1319" i="64" s="1"/>
  <c r="CV1320" i="64" s="1"/>
  <c r="CV429" i="64" a="1"/>
  <c r="CV429" i="64" s="1"/>
  <c r="CS319" i="64" a="1"/>
  <c r="CS319" i="64" s="1"/>
  <c r="CW60" i="64" a="1"/>
  <c r="CW60" i="64" s="1"/>
  <c r="CW2204" i="64" a="1"/>
  <c r="CW2204" i="64" s="1"/>
  <c r="CO429" i="64" a="1"/>
  <c r="CO429" i="64" s="1"/>
  <c r="CV992" i="64" a="1"/>
  <c r="CV992" i="64" s="1"/>
  <c r="CQ944" i="64" a="1"/>
  <c r="CQ944" i="64" s="1"/>
  <c r="CQ2153" i="64" a="1"/>
  <c r="CQ2153" i="64" s="1"/>
  <c r="CO1427" i="64" a="1"/>
  <c r="CO1427" i="64" s="1"/>
  <c r="CV503" i="64" a="1"/>
  <c r="CV503" i="64" s="1"/>
  <c r="CY801" i="64" a="1"/>
  <c r="CY801" i="64" s="1"/>
  <c r="CV2127" i="64" a="1"/>
  <c r="CV2127" i="64" s="1"/>
  <c r="CR1351" i="64" a="1"/>
  <c r="CR1351" i="64" s="1"/>
  <c r="CR1319" i="64" a="1"/>
  <c r="CR1319" i="64" s="1"/>
  <c r="CR1320" i="64" s="1"/>
  <c r="CO1064" i="64" a="1"/>
  <c r="CO1064" i="64" s="1"/>
  <c r="CU60" i="64" a="1"/>
  <c r="CU60" i="64" s="1"/>
  <c r="CO944" i="64" a="1"/>
  <c r="CO944" i="64" s="1"/>
  <c r="CQ1064" i="64" a="1"/>
  <c r="CQ1064" i="64" s="1"/>
  <c r="CY1405" i="64" a="1"/>
  <c r="CY1405" i="64" s="1"/>
  <c r="CZ1239" i="64" a="1"/>
  <c r="CZ1239" i="64" s="1"/>
  <c r="CU1092" i="64" a="1"/>
  <c r="CU1092" i="64" s="1"/>
  <c r="DG402" i="64" a="1"/>
  <c r="DG402" i="64" s="1"/>
  <c r="DG1092" i="64" a="1"/>
  <c r="DG1092" i="64" s="1"/>
  <c r="DG1399" i="64" a="1"/>
  <c r="DG1399" i="64" s="1"/>
  <c r="DG1198" i="64" a="1"/>
  <c r="DG1198" i="64" s="1"/>
  <c r="DE992" i="64" a="1"/>
  <c r="DE992" i="64" s="1"/>
  <c r="DE1351" i="64" a="1"/>
  <c r="DE1351" i="64" s="1"/>
  <c r="DE424" i="64" a="1"/>
  <c r="DE424" i="64" s="1"/>
  <c r="DE2127" i="64" a="1"/>
  <c r="DE2127" i="64" s="1"/>
  <c r="DF1405" i="64" a="1"/>
  <c r="DF1405" i="64" s="1"/>
  <c r="DF1345" i="64" a="1"/>
  <c r="DF1345" i="64" s="1"/>
  <c r="DE53" i="64" a="1"/>
  <c r="DE53" i="64" s="1"/>
  <c r="DE1427" i="64" a="1"/>
  <c r="DE1427" i="64" s="1"/>
  <c r="DH1427" i="64" a="1"/>
  <c r="DH1427" i="64" s="1"/>
  <c r="DH107" i="64" a="1"/>
  <c r="DH107" i="64" s="1"/>
  <c r="DH108" i="64" s="1"/>
  <c r="DE454" i="64" a="1"/>
  <c r="DE454" i="64" s="1"/>
  <c r="DE525" i="64" a="1"/>
  <c r="DE525" i="64" s="1"/>
  <c r="DF1127" i="64" a="1"/>
  <c r="DF1127" i="64" s="1"/>
  <c r="DG992" i="64" a="1"/>
  <c r="DG992" i="64" s="1"/>
  <c r="DH424" i="64" a="1"/>
  <c r="DH424" i="64" s="1"/>
  <c r="DF946" i="64" a="1"/>
  <c r="DF946" i="64" s="1"/>
  <c r="DG55" i="64" a="1"/>
  <c r="DG55" i="64" s="1"/>
  <c r="CO2153" i="64" a="1"/>
  <c r="CO2153" i="64" s="1"/>
  <c r="CO2154" i="64" s="1"/>
  <c r="CX2153" i="64" a="1"/>
  <c r="CX2153" i="64" s="1"/>
  <c r="DC396" i="64" a="1"/>
  <c r="DC396" i="64" s="1"/>
  <c r="DC397" i="64" s="1"/>
  <c r="CO319" i="64" a="1"/>
  <c r="CO319" i="64" s="1"/>
  <c r="CT501" i="64" a="1"/>
  <c r="CT501" i="64" s="1"/>
  <c r="CP2204" i="64" a="1"/>
  <c r="CP2204" i="64" s="1"/>
  <c r="CT424" i="64" a="1"/>
  <c r="CT424" i="64" s="1"/>
  <c r="CR1405" i="64" a="1"/>
  <c r="CR1405" i="64" s="1"/>
  <c r="CT2153" i="64" a="1"/>
  <c r="CT2153" i="64" s="1"/>
  <c r="CS342" i="64" a="1"/>
  <c r="CS342" i="64" s="1"/>
  <c r="CR944" i="64" a="1"/>
  <c r="CR944" i="64" s="1"/>
  <c r="CT2127" i="64" a="1"/>
  <c r="CT2127" i="64" s="1"/>
  <c r="CZ1405" i="64" a="1"/>
  <c r="CZ1405" i="64" s="1"/>
  <c r="CQ1351" i="64" a="1"/>
  <c r="CQ1351" i="64" s="1"/>
  <c r="CT525" i="64" a="1"/>
  <c r="CT525" i="64" s="1"/>
  <c r="CR920" i="64" a="1"/>
  <c r="CR920" i="64" s="1"/>
  <c r="CZ60" i="64" a="1"/>
  <c r="CZ60" i="64" s="1"/>
  <c r="CX107" i="64" a="1"/>
  <c r="CX107" i="64" s="1"/>
  <c r="CX108" i="64" s="1"/>
  <c r="CT1340" i="64" a="1"/>
  <c r="CT1340" i="64" s="1"/>
  <c r="CZ946" i="64" a="1"/>
  <c r="CZ946" i="64" s="1"/>
  <c r="CY342" i="64" a="1"/>
  <c r="CY342" i="64" s="1"/>
  <c r="CO501" i="64" a="1"/>
  <c r="CO501" i="64" s="1"/>
  <c r="CX503" i="64" a="1"/>
  <c r="CX503" i="64" s="1"/>
  <c r="DB424" i="64" a="1"/>
  <c r="DB424" i="64" s="1"/>
  <c r="DA454" i="64" a="1"/>
  <c r="DA454" i="64" s="1"/>
  <c r="DC1127" i="64" a="1"/>
  <c r="DC1127" i="64" s="1"/>
  <c r="DG1397" i="64" a="1"/>
  <c r="DG1397" i="64" s="1"/>
  <c r="DG825" i="64" a="1"/>
  <c r="DG825" i="64" s="1"/>
  <c r="DH1340" i="64" a="1"/>
  <c r="DH1340" i="64" s="1"/>
  <c r="DH825" i="64" a="1"/>
  <c r="DH825" i="64" s="1"/>
  <c r="DH1127" i="64" a="1"/>
  <c r="DH1127" i="64" s="1"/>
  <c r="DF454" i="64" a="1"/>
  <c r="DF454" i="64" s="1"/>
  <c r="DE801" i="64" a="1"/>
  <c r="DE801" i="64" s="1"/>
  <c r="DF2153" i="64" a="1"/>
  <c r="DF2153" i="64" s="1"/>
  <c r="DF503" i="64" a="1"/>
  <c r="DF503" i="64" s="1"/>
  <c r="DG1319" i="64" a="1"/>
  <c r="DG1319" i="64" s="1"/>
  <c r="DG1320" i="64" s="1"/>
  <c r="DG501" i="64" a="1"/>
  <c r="DG501" i="64" s="1"/>
  <c r="DF1397" i="64" a="1"/>
  <c r="DF1397" i="64" s="1"/>
  <c r="DG503" i="64" a="1"/>
  <c r="DG503" i="64" s="1"/>
  <c r="DE1127" i="64" a="1"/>
  <c r="DE1127" i="64" s="1"/>
  <c r="DH342" i="64" a="1"/>
  <c r="DH342" i="64" s="1"/>
  <c r="CU429" i="64" a="1"/>
  <c r="CU429" i="64" s="1"/>
  <c r="CO2127" i="64" a="1"/>
  <c r="CO2127" i="64" s="1"/>
  <c r="CP1345" i="64" a="1"/>
  <c r="CP1345" i="64" s="1"/>
  <c r="DC1351" i="64" a="1"/>
  <c r="DC1351" i="64" s="1"/>
  <c r="DC825" i="64" a="1"/>
  <c r="DC825" i="64" s="1"/>
  <c r="DA1345" i="64" a="1"/>
  <c r="DA1345" i="64" s="1"/>
  <c r="DC525" i="64" a="1"/>
  <c r="DC525" i="64" s="1"/>
  <c r="CT1345" i="64" a="1"/>
  <c r="CT1345" i="64" s="1"/>
  <c r="CS1239" i="64" a="1"/>
  <c r="CS1239" i="64" s="1"/>
  <c r="CV424" i="64" a="1"/>
  <c r="CV424" i="64" s="1"/>
  <c r="CY503" i="64" a="1"/>
  <c r="CY503" i="64" s="1"/>
  <c r="CZ2178" i="64" a="1"/>
  <c r="CZ2178" i="64" s="1"/>
  <c r="CR319" i="64" a="1"/>
  <c r="CR319" i="64" s="1"/>
  <c r="CY319" i="64" a="1"/>
  <c r="CY319" i="64" s="1"/>
  <c r="CR2178" i="64" a="1"/>
  <c r="CR2178" i="64" s="1"/>
  <c r="CT920" i="64" a="1"/>
  <c r="CT920" i="64" s="1"/>
  <c r="CS1374" i="64" a="1"/>
  <c r="CS1374" i="64" s="1"/>
  <c r="CV402" i="64" a="1"/>
  <c r="CV402" i="64" s="1"/>
  <c r="CW319" i="64" a="1"/>
  <c r="CW319" i="64" s="1"/>
  <c r="CZ1397" i="64" a="1"/>
  <c r="CZ1397" i="64" s="1"/>
  <c r="CQ2204" i="64" a="1"/>
  <c r="CQ2204" i="64" s="1"/>
  <c r="CS55" i="64" a="1"/>
  <c r="CS55" i="64" s="1"/>
  <c r="CV2204" i="64" a="1"/>
  <c r="CV2204" i="64" s="1"/>
  <c r="CY2254" i="64" a="1"/>
  <c r="CY2254" i="64" s="1"/>
  <c r="CS920" i="64" a="1"/>
  <c r="CS920" i="64" s="1"/>
  <c r="CV825" i="64" a="1"/>
  <c r="CV825" i="64" s="1"/>
  <c r="CZ1345" i="64" a="1"/>
  <c r="CZ1345" i="64" s="1"/>
  <c r="CZ825" i="64" a="1"/>
  <c r="CZ825" i="64" s="1"/>
  <c r="CX1092" i="64" a="1"/>
  <c r="CX1092" i="64" s="1"/>
  <c r="DB1064" i="64" a="1"/>
  <c r="DB1064" i="64" s="1"/>
  <c r="DA1198" i="64" a="1"/>
  <c r="DA1198" i="64" s="1"/>
  <c r="DD992" i="64" a="1"/>
  <c r="DD992" i="64" s="1"/>
  <c r="W342" i="64" a="1"/>
  <c r="W342" i="64" s="1"/>
  <c r="U342" i="64" a="1"/>
  <c r="U342" i="64" s="1"/>
  <c r="DK1427" i="64" a="1"/>
  <c r="DK1427" i="64" s="1"/>
  <c r="W454" i="64" a="1"/>
  <c r="W454" i="64" s="1"/>
  <c r="W825" i="64" a="1"/>
  <c r="W825" i="64" s="1"/>
  <c r="U59" i="64" a="1"/>
  <c r="U59" i="64" s="1"/>
  <c r="W55" i="64" a="1"/>
  <c r="W55" i="64" s="1"/>
  <c r="DJ920" i="64" a="1"/>
  <c r="DJ920" i="64" s="1"/>
  <c r="W319" i="64" a="1"/>
  <c r="W319" i="64" s="1"/>
  <c r="X429" i="64" a="1"/>
  <c r="X429" i="64" s="1"/>
  <c r="T2178" i="64" a="1"/>
  <c r="T2178" i="64" s="1"/>
  <c r="S477" i="64"/>
  <c r="W944" i="64" a="1"/>
  <c r="W944" i="64" s="1"/>
  <c r="W1319" i="64" a="1"/>
  <c r="W1319" i="64" s="1"/>
  <c r="W1320" i="64" s="1"/>
  <c r="U1655" i="64" a="1"/>
  <c r="U1655" i="64" s="1"/>
  <c r="T2204" i="64" a="1"/>
  <c r="T2204" i="64" s="1"/>
  <c r="W1397" i="64" a="1"/>
  <c r="W1397" i="64" s="1"/>
  <c r="W1374" i="64" a="1"/>
  <c r="W1374" i="64" s="1"/>
  <c r="W75" i="64" a="1"/>
  <c r="W75" i="64" s="1"/>
  <c r="DI2127" i="64" a="1"/>
  <c r="DI2127" i="64" s="1"/>
  <c r="DI1345" i="64" a="1"/>
  <c r="DI1345" i="64" s="1"/>
  <c r="DI53" i="64" a="1"/>
  <c r="DI53" i="64" s="1"/>
  <c r="U1374" i="64" a="1"/>
  <c r="U1374" i="64" s="1"/>
  <c r="DI1162" i="64" a="1"/>
  <c r="DI1162" i="64" s="1"/>
  <c r="DK2153" i="64" a="1"/>
  <c r="DK2153" i="64" s="1"/>
  <c r="DJ2204" i="64" a="1"/>
  <c r="DJ2204" i="64" s="1"/>
  <c r="DJ319" i="64" a="1"/>
  <c r="DJ319" i="64" s="1"/>
  <c r="U825" i="64" a="1"/>
  <c r="U825" i="64" s="1"/>
  <c r="DJ1351" i="64" a="1"/>
  <c r="DJ1351" i="64" s="1"/>
  <c r="W429" i="64" a="1"/>
  <c r="W429" i="64" s="1"/>
  <c r="DK429" i="64" a="1"/>
  <c r="DK429" i="64" s="1"/>
  <c r="DJ402" i="64" a="1"/>
  <c r="DJ402" i="64" s="1"/>
  <c r="DJ2254" i="64" a="1"/>
  <c r="DJ2254" i="64" s="1"/>
  <c r="S1618" i="64" a="1"/>
  <c r="S1618" i="64" s="1"/>
  <c r="DI107" i="64" a="1"/>
  <c r="DI107" i="64" s="1"/>
  <c r="DI108" i="64" s="1"/>
  <c r="T825" i="64" a="1"/>
  <c r="T825" i="64" s="1"/>
  <c r="U75" i="64" a="1"/>
  <c r="U75" i="64" s="1"/>
  <c r="DK825" i="64" a="1"/>
  <c r="DK825" i="64" s="1"/>
  <c r="U90" i="64" a="1"/>
  <c r="U90" i="64" s="1"/>
  <c r="T2127" i="64" a="1"/>
  <c r="T2127" i="64" s="1"/>
  <c r="DK944" i="64" a="1"/>
  <c r="DK944" i="64" s="1"/>
  <c r="DI1405" i="64" a="1"/>
  <c r="DI1405" i="64" s="1"/>
  <c r="V825" i="64" a="1"/>
  <c r="V825" i="64" s="1"/>
  <c r="DJ992" i="64" a="1"/>
  <c r="DJ992" i="64" s="1"/>
  <c r="S1399" i="64" a="1"/>
  <c r="S1399" i="64" s="1"/>
  <c r="DK1351" i="64" a="1"/>
  <c r="DK1351" i="64" s="1"/>
  <c r="T54" i="64" a="1"/>
  <c r="T54" i="64" s="1"/>
  <c r="T1655" i="64" a="1"/>
  <c r="T1655" i="64" s="1"/>
  <c r="DK1127" i="64" a="1"/>
  <c r="DK1127" i="64" s="1"/>
  <c r="DK992" i="64" a="1"/>
  <c r="DK992" i="64" s="1"/>
  <c r="DI1064" i="64" a="1"/>
  <c r="DI1064" i="64" s="1"/>
  <c r="V1374" i="64" a="1"/>
  <c r="V1374" i="64" s="1"/>
  <c r="W54" i="64" a="1"/>
  <c r="W54" i="64" s="1"/>
  <c r="W1399" i="64" a="1"/>
  <c r="W1399" i="64" s="1"/>
  <c r="W1239" i="64" a="1"/>
  <c r="W1239" i="64" s="1"/>
  <c r="W90" i="64" a="1"/>
  <c r="W90" i="64" s="1"/>
  <c r="W2153" i="64" a="1"/>
  <c r="W2153" i="64" s="1"/>
  <c r="W53" i="64" a="1"/>
  <c r="W53" i="64" s="1"/>
  <c r="W424" i="64" a="1"/>
  <c r="W424" i="64" s="1"/>
  <c r="S59" i="64" a="1"/>
  <c r="S59" i="64" s="1"/>
  <c r="U1405" i="64" a="1"/>
  <c r="U1405" i="64" s="1"/>
  <c r="DJ107" i="64" a="1"/>
  <c r="DJ107" i="64" s="1"/>
  <c r="DJ108" i="64" s="1"/>
  <c r="DJ501" i="64" a="1"/>
  <c r="DJ501" i="64" s="1"/>
  <c r="DI1092" i="64" a="1"/>
  <c r="DI1092" i="64" s="1"/>
  <c r="DJ53" i="64" a="1"/>
  <c r="DJ53" i="64" s="1"/>
  <c r="T55" i="64" a="1"/>
  <c r="T55" i="64" s="1"/>
  <c r="DK1162" i="64" a="1"/>
  <c r="DK1162" i="64" s="1"/>
  <c r="T1618" i="64" a="1"/>
  <c r="T1618" i="64" s="1"/>
  <c r="T1626" i="64" s="1"/>
  <c r="DK801" i="64" a="1"/>
  <c r="DK801" i="64" s="1"/>
  <c r="DI1066" i="64" a="1"/>
  <c r="DI1066" i="64" s="1"/>
  <c r="DJ342" i="64" a="1"/>
  <c r="DJ342" i="64" s="1"/>
  <c r="T429" i="64" a="1"/>
  <c r="T429" i="64" s="1"/>
  <c r="U2254" i="64" a="1"/>
  <c r="U2254" i="64" s="1"/>
  <c r="DK2127" i="64" a="1"/>
  <c r="DK2127" i="64" s="1"/>
  <c r="DK1064" i="64" a="1"/>
  <c r="DK1064" i="64" s="1"/>
  <c r="DK319" i="64" a="1"/>
  <c r="DK319" i="64" s="1"/>
  <c r="V60" i="64" a="1"/>
  <c r="V60" i="64" s="1"/>
  <c r="T90" i="64" a="1"/>
  <c r="T90" i="64" s="1"/>
  <c r="DJ1397" i="64" a="1"/>
  <c r="DJ1397" i="64" s="1"/>
  <c r="V2127" i="64" a="1"/>
  <c r="V2127" i="64" s="1"/>
  <c r="U1618" i="64" a="1"/>
  <c r="U1618" i="64" s="1"/>
  <c r="U1626" i="64" s="1"/>
  <c r="S91" i="64" a="1"/>
  <c r="S91" i="64" s="1"/>
  <c r="DK424" i="64" a="1"/>
  <c r="DK424" i="64" s="1"/>
  <c r="DK501" i="64" a="1"/>
  <c r="DK501" i="64" s="1"/>
  <c r="V424" i="64" a="1"/>
  <c r="V424" i="64" s="1"/>
  <c r="DJ1198" i="64" a="1"/>
  <c r="DJ1198" i="64" s="1"/>
  <c r="DI1319" i="64" a="1"/>
  <c r="DI1319" i="64" s="1"/>
  <c r="DI1320" i="64" s="1"/>
  <c r="V1239" i="64" a="1"/>
  <c r="V1239" i="64" s="1"/>
  <c r="U319" i="64" a="1"/>
  <c r="U319" i="64" s="1"/>
  <c r="DK1239" i="64" a="1"/>
  <c r="DK1239" i="64" s="1"/>
  <c r="W1405" i="64" a="1"/>
  <c r="W1405" i="64" s="1"/>
  <c r="W89" i="64" a="1"/>
  <c r="W89" i="64" s="1"/>
  <c r="W2178" i="64" a="1"/>
  <c r="W2178" i="64" s="1"/>
  <c r="DJ1239" i="64" a="1"/>
  <c r="DJ1239" i="64" s="1"/>
  <c r="U1239" i="64" a="1"/>
  <c r="U1239" i="64" s="1"/>
  <c r="DK342" i="64" a="1"/>
  <c r="DK342" i="64" s="1"/>
  <c r="T2153" i="64" a="1"/>
  <c r="T2153" i="64" s="1"/>
  <c r="S1239" i="64" a="1"/>
  <c r="S1239" i="64" s="1"/>
  <c r="DK60" i="64" a="1"/>
  <c r="DK60" i="64" s="1"/>
  <c r="DJ2153" i="64" a="1"/>
  <c r="DJ2153" i="64" s="1"/>
  <c r="V2178" i="64" a="1"/>
  <c r="V2178" i="64" s="1"/>
  <c r="DJ60" i="64" a="1"/>
  <c r="DJ60" i="64" s="1"/>
  <c r="DJ1127" i="64" a="1"/>
  <c r="DJ1127" i="64" s="1"/>
  <c r="T53" i="64" a="1"/>
  <c r="T53" i="64" s="1"/>
  <c r="S2204" i="64" a="1"/>
  <c r="S2204" i="64" s="1"/>
  <c r="V2204" i="64" a="1"/>
  <c r="V2204" i="64" s="1"/>
  <c r="U429" i="64" a="1"/>
  <c r="U429" i="64" s="1"/>
  <c r="U944" i="64" a="1"/>
  <c r="U944" i="64" s="1"/>
  <c r="DI2254" i="64" a="1"/>
  <c r="DI2254" i="64" s="1"/>
  <c r="DK2204" i="64" a="1"/>
  <c r="DK2204" i="64" s="1"/>
  <c r="S75" i="64" a="1"/>
  <c r="S75" i="64" s="1"/>
  <c r="DK920" i="64" a="1"/>
  <c r="DK920" i="64" s="1"/>
  <c r="DK1066" i="64" a="1"/>
  <c r="DK1066" i="64" s="1"/>
  <c r="S2254" i="64" a="1"/>
  <c r="S2254" i="64" s="1"/>
  <c r="T1399" i="64" a="1"/>
  <c r="T1399" i="64" s="1"/>
  <c r="DI55" i="64" a="1"/>
  <c r="DI55" i="64" s="1"/>
  <c r="DJ454" i="64" a="1"/>
  <c r="DJ454" i="64" s="1"/>
  <c r="DK525" i="64" a="1"/>
  <c r="DK525" i="64" s="1"/>
  <c r="DI454" i="64" a="1"/>
  <c r="DI454" i="64" s="1"/>
  <c r="V53" i="64" a="1"/>
  <c r="V53" i="64" s="1"/>
  <c r="S1405" i="64" a="1"/>
  <c r="S1405" i="64" s="1"/>
  <c r="DI342" i="64" a="1"/>
  <c r="DI342" i="64" s="1"/>
  <c r="V342" i="64" a="1"/>
  <c r="V342" i="64" s="1"/>
  <c r="S2178" i="64" a="1"/>
  <c r="S2178" i="64" s="1"/>
  <c r="V1399" i="64" a="1"/>
  <c r="V1399" i="64" s="1"/>
  <c r="DK1399" i="64" a="1"/>
  <c r="DK1399" i="64" s="1"/>
  <c r="V1319" i="64" a="1"/>
  <c r="V1319" i="64" s="1"/>
  <c r="V1320" i="64" s="1"/>
  <c r="W92" i="64" a="1"/>
  <c r="W92" i="64" s="1"/>
  <c r="U2127" i="64" a="1"/>
  <c r="U2127" i="64" s="1"/>
  <c r="DI1198" i="64" a="1"/>
  <c r="DI1198" i="64" s="1"/>
  <c r="DJ1340" i="64" a="1"/>
  <c r="DJ1340" i="64" s="1"/>
  <c r="T59" i="64" a="1"/>
  <c r="T59" i="64" s="1"/>
  <c r="DJ2127" i="64" a="1"/>
  <c r="DJ2127" i="64" s="1"/>
  <c r="V454" i="64" a="1"/>
  <c r="V454" i="64" s="1"/>
  <c r="U91" i="64" a="1"/>
  <c r="U91" i="64" s="1"/>
  <c r="DI402" i="64" a="1"/>
  <c r="DI402" i="64" s="1"/>
  <c r="T454" i="64" a="1"/>
  <c r="T454" i="64" s="1"/>
  <c r="S2153" i="64" a="1"/>
  <c r="S2153" i="64" s="1"/>
  <c r="V89" i="64" a="1"/>
  <c r="V89" i="64" s="1"/>
  <c r="V429" i="64" a="1"/>
  <c r="V429" i="64" s="1"/>
  <c r="DK2178" i="64" a="1"/>
  <c r="DK2178" i="64" s="1"/>
  <c r="T476" i="64" a="1"/>
  <c r="T476" i="64" s="1"/>
  <c r="T91" i="64" a="1"/>
  <c r="T91" i="64" s="1"/>
  <c r="DK1374" i="64" a="1"/>
  <c r="DK1374" i="64" s="1"/>
  <c r="U2204" i="64" a="1"/>
  <c r="U2204" i="64" s="1"/>
  <c r="S89" i="64" a="1"/>
  <c r="S89" i="64" s="1"/>
  <c r="DK1319" i="64" a="1"/>
  <c r="DK1319" i="64" s="1"/>
  <c r="DK1320" i="64" s="1"/>
  <c r="V90" i="64" a="1"/>
  <c r="V90" i="64" s="1"/>
  <c r="DJ1162" i="64" a="1"/>
  <c r="DJ1162" i="64" s="1"/>
  <c r="W1618" i="64" a="1"/>
  <c r="W1618" i="64" s="1"/>
  <c r="W1626" i="64" s="1"/>
  <c r="W2204" i="64" a="1"/>
  <c r="W2204" i="64" s="1"/>
  <c r="W59" i="64" a="1"/>
  <c r="W59" i="64" s="1"/>
  <c r="DI424" i="64" a="1"/>
  <c r="DI424" i="64" s="1"/>
  <c r="T424" i="64" a="1"/>
  <c r="T424" i="64" s="1"/>
  <c r="T2254" i="64" a="1"/>
  <c r="T2254" i="64" s="1"/>
  <c r="Y1687" i="64"/>
  <c r="Y1688" i="64" s="1"/>
  <c r="W1655" i="64" a="1"/>
  <c r="W1655" i="64" s="1"/>
  <c r="W2254" i="64" a="1"/>
  <c r="W2254" i="64" s="1"/>
  <c r="W91" i="64" a="1"/>
  <c r="W91" i="64" s="1"/>
  <c r="W2127" i="64" a="1"/>
  <c r="W2127" i="64" s="1"/>
  <c r="W60" i="64" a="1"/>
  <c r="W60" i="64" s="1"/>
  <c r="DK396" i="64" a="1"/>
  <c r="DK396" i="64" s="1"/>
  <c r="DK397" i="64" s="1"/>
  <c r="DI60" i="64" a="1"/>
  <c r="DI60" i="64" s="1"/>
  <c r="T319" i="64" a="1"/>
  <c r="T319" i="64" s="1"/>
  <c r="U1319" i="64" a="1"/>
  <c r="U1319" i="64" s="1"/>
  <c r="U1320" i="64" s="1"/>
  <c r="T89" i="64" a="1"/>
  <c r="T89" i="64" s="1"/>
  <c r="DI1399" i="64" a="1"/>
  <c r="DI1399" i="64" s="1"/>
  <c r="V319" i="64" a="1"/>
  <c r="V319" i="64" s="1"/>
  <c r="U92" i="64" a="1"/>
  <c r="U92" i="64" s="1"/>
  <c r="DJ503" i="64" a="1"/>
  <c r="DJ503" i="64" s="1"/>
  <c r="S342" i="64" a="1"/>
  <c r="S342" i="64" s="1"/>
  <c r="DK1405" i="64" a="1"/>
  <c r="DK1405" i="64" s="1"/>
  <c r="DI992" i="64" a="1"/>
  <c r="DI992" i="64" s="1"/>
  <c r="U53" i="64" a="1"/>
  <c r="U53" i="64" s="1"/>
  <c r="V1655" i="64" a="1"/>
  <c r="V1655" i="64" s="1"/>
  <c r="U54" i="64" a="1"/>
  <c r="U54" i="64" s="1"/>
  <c r="DK503" i="64" a="1"/>
  <c r="DK503" i="64" s="1"/>
  <c r="S1319" i="64" a="1"/>
  <c r="S1319" i="64" s="1"/>
  <c r="S1320" i="64" s="1"/>
  <c r="DI1374" i="64" a="1"/>
  <c r="DI1374" i="64" s="1"/>
  <c r="DI1427" i="64" a="1"/>
  <c r="DI1427" i="64" s="1"/>
  <c r="DI944" i="64" a="1"/>
  <c r="DI944" i="64" s="1"/>
  <c r="DJ825" i="64" a="1"/>
  <c r="DJ825" i="64" s="1"/>
  <c r="S54" i="64" a="1"/>
  <c r="S54" i="64" s="1"/>
  <c r="DJ525" i="64" a="1"/>
  <c r="DJ525" i="64" s="1"/>
  <c r="DJ429" i="64" a="1"/>
  <c r="DJ429" i="64" s="1"/>
  <c r="DI396" i="64" a="1"/>
  <c r="DI396" i="64" s="1"/>
  <c r="DI397" i="64" s="1"/>
  <c r="U1397" i="64" a="1"/>
  <c r="U1397" i="64" s="1"/>
  <c r="T1239" i="64" a="1"/>
  <c r="T1239" i="64" s="1"/>
  <c r="DK1340" i="64" a="1"/>
  <c r="DK1340" i="64" s="1"/>
  <c r="DI1351" i="64" a="1"/>
  <c r="DI1351" i="64" s="1"/>
  <c r="S1655" i="64" a="1"/>
  <c r="S1655" i="64" s="1"/>
  <c r="S429" i="64" a="1"/>
  <c r="S429" i="64" s="1"/>
  <c r="DK55" i="64" a="1"/>
  <c r="DK55" i="64" s="1"/>
  <c r="DJ1092" i="64" a="1"/>
  <c r="DJ1092" i="64" s="1"/>
  <c r="DJ2178" i="64" a="1"/>
  <c r="DJ2178" i="64" s="1"/>
  <c r="V1397" i="64" a="1"/>
  <c r="V1397" i="64" s="1"/>
  <c r="DJ1319" i="64" a="1"/>
  <c r="DJ1319" i="64" s="1"/>
  <c r="DJ1320" i="64" s="1"/>
  <c r="DI503" i="64" a="1"/>
  <c r="DI503" i="64" s="1"/>
  <c r="V55" i="64" a="1"/>
  <c r="V55" i="64" s="1"/>
  <c r="DI525" i="64" a="1"/>
  <c r="DI525" i="64" s="1"/>
  <c r="DK53" i="64" a="1"/>
  <c r="DK53" i="64" s="1"/>
  <c r="DJ1374" i="64" a="1"/>
  <c r="DJ1374" i="64" s="1"/>
  <c r="S1397" i="64" a="1"/>
  <c r="S1397" i="64" s="1"/>
  <c r="S319" i="64" a="1"/>
  <c r="S319" i="64" s="1"/>
  <c r="S90" i="64" a="1"/>
  <c r="S90" i="64" s="1"/>
  <c r="DK1397" i="64" a="1"/>
  <c r="DK1397" i="64" s="1"/>
  <c r="DJ1405" i="64" a="1"/>
  <c r="DJ1405" i="64" s="1"/>
  <c r="U89" i="64" a="1"/>
  <c r="U89" i="64" s="1"/>
  <c r="DK454" i="64" a="1"/>
  <c r="DK454" i="64" s="1"/>
  <c r="U424" i="64" a="1"/>
  <c r="U424" i="64" s="1"/>
  <c r="DI801" i="64" a="1"/>
  <c r="DI801" i="64" s="1"/>
  <c r="T944" i="64" a="1"/>
  <c r="T944" i="64" s="1"/>
  <c r="DJ1399" i="64" a="1"/>
  <c r="DJ1399" i="64" s="1"/>
  <c r="DI429" i="64" a="1"/>
  <c r="DI429" i="64" s="1"/>
  <c r="U454" i="64" a="1"/>
  <c r="U454" i="64" s="1"/>
  <c r="DI501" i="64" a="1"/>
  <c r="DI501" i="64" s="1"/>
  <c r="S60" i="64" a="1"/>
  <c r="S60" i="64" s="1"/>
  <c r="DK402" i="64" a="1"/>
  <c r="DK402" i="64" s="1"/>
  <c r="S825" i="64" a="1"/>
  <c r="S825" i="64" s="1"/>
  <c r="DI825" i="64" a="1"/>
  <c r="DI825" i="64" s="1"/>
  <c r="DJ946" i="64" a="1"/>
  <c r="DJ946" i="64" s="1"/>
  <c r="V91" i="64" a="1"/>
  <c r="V91" i="64" s="1"/>
  <c r="DJ1427" i="64" a="1"/>
  <c r="DJ1427" i="64" s="1"/>
  <c r="DI319" i="64" a="1"/>
  <c r="DI319" i="64" s="1"/>
  <c r="DI2204" i="64" a="1"/>
  <c r="DI2204" i="64" s="1"/>
  <c r="DJ424" i="64" a="1"/>
  <c r="DJ424" i="64" s="1"/>
  <c r="T92" i="64" a="1"/>
  <c r="T92" i="64" s="1"/>
  <c r="S944" i="64" a="1"/>
  <c r="S944" i="64" s="1"/>
  <c r="T1374" i="64" a="1"/>
  <c r="T1374" i="64" s="1"/>
  <c r="DJ1345" i="64" a="1"/>
  <c r="DJ1345" i="64" s="1"/>
  <c r="DJ944" i="64" a="1"/>
  <c r="DJ944" i="64" s="1"/>
  <c r="V59" i="64" a="1"/>
  <c r="V59" i="64" s="1"/>
  <c r="DJ801" i="64" a="1"/>
  <c r="DJ801" i="64" s="1"/>
  <c r="DK1198" i="64" a="1"/>
  <c r="DK1198" i="64" s="1"/>
  <c r="T1405" i="64" a="1"/>
  <c r="T1405" i="64" s="1"/>
  <c r="V2153" i="64" a="1"/>
  <c r="V2153" i="64" s="1"/>
  <c r="DI2153" i="64" a="1"/>
  <c r="DI2153" i="64" s="1"/>
  <c r="S55" i="64" a="1"/>
  <c r="S55" i="64" s="1"/>
  <c r="U60" i="64" a="1"/>
  <c r="U60" i="64" s="1"/>
  <c r="S92" i="64" a="1"/>
  <c r="S92" i="64" s="1"/>
  <c r="DK1092" i="64" a="1"/>
  <c r="DK1092" i="64" s="1"/>
  <c r="T75" i="64" a="1"/>
  <c r="T75" i="64" s="1"/>
  <c r="DK107" i="64" a="1"/>
  <c r="DK107" i="64" s="1"/>
  <c r="DK108" i="64" s="1"/>
  <c r="V75" i="64" a="1"/>
  <c r="V75" i="64" s="1"/>
  <c r="DI1340" i="64" a="1"/>
  <c r="DI1340" i="64" s="1"/>
  <c r="DI920" i="64" a="1"/>
  <c r="DI920" i="64" s="1"/>
  <c r="DI2178" i="64" a="1"/>
  <c r="DI2178" i="64" s="1"/>
  <c r="V1618" i="64" a="1"/>
  <c r="V1618" i="64" s="1"/>
  <c r="V1626" i="64" s="1"/>
  <c r="DI946" i="64" a="1"/>
  <c r="DI946" i="64" s="1"/>
  <c r="DJ396" i="64" a="1"/>
  <c r="DJ396" i="64" s="1"/>
  <c r="DJ397" i="64" s="1"/>
  <c r="T1319" i="64" a="1"/>
  <c r="T1319" i="64" s="1"/>
  <c r="T1320" i="64" s="1"/>
  <c r="V944" i="64" a="1"/>
  <c r="V944" i="64" s="1"/>
  <c r="DJ1066" i="64" a="1"/>
  <c r="DJ1066" i="64" s="1"/>
  <c r="U2153" i="64" a="1"/>
  <c r="U2153" i="64" s="1"/>
  <c r="DK2254" i="64" a="1"/>
  <c r="DK2254" i="64" s="1"/>
  <c r="DJ1064" i="64" a="1"/>
  <c r="DJ1064" i="64" s="1"/>
  <c r="DI1239" i="64" a="1"/>
  <c r="DI1239" i="64" s="1"/>
  <c r="S2127" i="64" a="1"/>
  <c r="S2127" i="64" s="1"/>
  <c r="DI1127" i="64" a="1"/>
  <c r="DI1127" i="64" s="1"/>
  <c r="U2178" i="64" a="1"/>
  <c r="U2178" i="64" s="1"/>
  <c r="T342" i="64" a="1"/>
  <c r="T342" i="64" s="1"/>
  <c r="DK1345" i="64" a="1"/>
  <c r="DK1345" i="64" s="1"/>
  <c r="V2254" i="64" a="1"/>
  <c r="V2254" i="64" s="1"/>
  <c r="DI1397" i="64" a="1"/>
  <c r="DI1397" i="64" s="1"/>
  <c r="U55" i="64" a="1"/>
  <c r="U55" i="64" s="1"/>
  <c r="T1397" i="64" a="1"/>
  <c r="T1397" i="64" s="1"/>
  <c r="S454" i="64" a="1"/>
  <c r="S454" i="64" s="1"/>
  <c r="DJ55" i="64" a="1"/>
  <c r="DJ55" i="64" s="1"/>
  <c r="V92" i="64" a="1"/>
  <c r="V92" i="64" s="1"/>
  <c r="DK946" i="64" a="1"/>
  <c r="DK946" i="64" s="1"/>
  <c r="U1399" i="64" a="1"/>
  <c r="U1399" i="64" s="1"/>
  <c r="S424" i="64" a="1"/>
  <c r="S424" i="64" s="1"/>
  <c r="S1374" i="64" a="1"/>
  <c r="S1374" i="64" s="1"/>
  <c r="T60" i="64" a="1"/>
  <c r="T60" i="64" s="1"/>
  <c r="V54" i="64" a="1"/>
  <c r="V54" i="64" s="1"/>
  <c r="W1691" i="64"/>
  <c r="X424" i="64" a="1"/>
  <c r="X424" i="64" s="1"/>
  <c r="X75" i="64" a="1"/>
  <c r="X75" i="64" s="1"/>
  <c r="X342" i="64" a="1"/>
  <c r="X342" i="64" s="1"/>
  <c r="X55" i="64" a="1"/>
  <c r="X55" i="64" s="1"/>
  <c r="X60" i="64" a="1"/>
  <c r="X60" i="64" s="1"/>
  <c r="X59" i="64" a="1"/>
  <c r="X59" i="64" s="1"/>
  <c r="X54" i="64" a="1"/>
  <c r="X54" i="64" s="1"/>
  <c r="X53" i="64" a="1"/>
  <c r="X53" i="64" s="1"/>
  <c r="X454" i="64" a="1"/>
  <c r="X454" i="64" s="1"/>
  <c r="X2204" i="64" a="1"/>
  <c r="X2204" i="64" s="1"/>
  <c r="X2178" i="64" a="1"/>
  <c r="X2178" i="64" s="1"/>
  <c r="X2153" i="64" a="1"/>
  <c r="X2153" i="64" s="1"/>
  <c r="X2127" i="64" a="1"/>
  <c r="X2127" i="64" s="1"/>
  <c r="X1374" i="64" a="1"/>
  <c r="X1374" i="64" s="1"/>
  <c r="X90" i="64" a="1"/>
  <c r="X90" i="64" s="1"/>
  <c r="X89" i="64" a="1"/>
  <c r="X89" i="64" s="1"/>
  <c r="X91" i="64" a="1"/>
  <c r="X91" i="64" s="1"/>
  <c r="X92" i="64" a="1"/>
  <c r="X92" i="64" s="1"/>
  <c r="X1319" i="64" a="1"/>
  <c r="X1319" i="64" s="1"/>
  <c r="X1320" i="64" s="1"/>
  <c r="X319" i="64" a="1"/>
  <c r="X319" i="64" s="1"/>
  <c r="AL1524" i="64"/>
  <c r="AL1526" i="64" s="1"/>
  <c r="AK1526" i="64"/>
  <c r="X2254" i="64" a="1"/>
  <c r="X2254" i="64" s="1"/>
  <c r="X1239" i="64" a="1"/>
  <c r="X1239" i="64" s="1"/>
  <c r="W1689" i="64"/>
  <c r="X1686" i="64" s="1"/>
  <c r="X1655" i="64" a="1"/>
  <c r="X1655" i="64" s="1"/>
  <c r="X1618" i="64" a="1"/>
  <c r="X1618" i="64" s="1"/>
  <c r="X1626" i="64" s="1"/>
  <c r="X1405" i="64" a="1"/>
  <c r="X1405" i="64" s="1"/>
  <c r="X1399" i="64" a="1"/>
  <c r="X1399" i="64" s="1"/>
  <c r="X1397" i="64" a="1"/>
  <c r="X1397" i="64" s="1"/>
  <c r="X944" i="64" a="1"/>
  <c r="X944" i="64" s="1"/>
  <c r="X825" i="64" a="1"/>
  <c r="X825" i="64" s="1"/>
  <c r="BU46" i="1156" a="1"/>
  <c r="CW1238" i="64" a="1"/>
  <c r="X1482" i="64" a="1"/>
  <c r="DJ826" i="64" a="1"/>
  <c r="CW344" i="64" a="1"/>
  <c r="DH502" i="64" a="1"/>
  <c r="U455" i="64" a="1"/>
  <c r="CU1199" i="64" a="1"/>
  <c r="CS1163" i="64" a="1"/>
  <c r="DI1238" i="64" a="1"/>
  <c r="DE1238" i="64" a="1"/>
  <c r="DF431" i="64" a="1"/>
  <c r="CX1163" i="64" a="1"/>
  <c r="S344" i="64" a="1"/>
  <c r="DD993" i="64" a="1"/>
  <c r="DB1093" i="64" a="1"/>
  <c r="CT826" i="64" a="1"/>
  <c r="DB993" i="64" a="1"/>
  <c r="DG1238" i="64" a="1"/>
  <c r="DC1238" i="64" a="1"/>
  <c r="DB431" i="64" a="1"/>
  <c r="DH344" i="64" a="1"/>
  <c r="CR969" i="64" a="1"/>
  <c r="CP320" i="64" a="1"/>
  <c r="CR826" i="64" a="1"/>
  <c r="DH993" i="64" a="1"/>
  <c r="V455" i="64" a="1"/>
  <c r="U344" i="64" a="1"/>
  <c r="CV502" i="64" a="1"/>
  <c r="CT1344" i="64" a="1"/>
  <c r="U1238" i="64" a="1"/>
  <c r="W1398" i="64" a="1"/>
  <c r="CW1163" i="64" a="1"/>
  <c r="DJ993" i="64" a="1"/>
  <c r="CZ502" i="64" a="1"/>
  <c r="DB945" i="64" a="1"/>
  <c r="S945" i="64" a="1"/>
  <c r="DB1128" i="64" a="1"/>
  <c r="CY969" i="64" a="1"/>
  <c r="DF526" i="64" a="1"/>
  <c r="CR1238" i="64" a="1"/>
  <c r="DB1065" i="64" a="1"/>
  <c r="DC320" i="64" a="1"/>
  <c r="X1238" i="64" a="1"/>
  <c r="DG502" i="64" a="1"/>
  <c r="DC1398" i="64" a="1"/>
  <c r="DA344" i="64" a="1"/>
  <c r="DI1093" i="64" a="1"/>
  <c r="CT1065" i="64" a="1"/>
  <c r="S1375" i="64" a="1"/>
  <c r="CS1199" i="64" a="1"/>
  <c r="DG945" i="64" a="1"/>
  <c r="V1238" i="64" a="1"/>
  <c r="DC1199" i="64" a="1"/>
  <c r="CV1065" i="64" a="1"/>
  <c r="DA320" i="64" a="1"/>
  <c r="CP1199" i="64" a="1"/>
  <c r="CQ969" i="64" a="1"/>
  <c r="DH431" i="64" a="1"/>
  <c r="CP1238" i="64" a="1"/>
  <c r="S1398" i="64" a="1"/>
  <c r="CT320" i="64" a="1"/>
  <c r="CQ993" i="64" a="1"/>
  <c r="CR455" i="64" a="1"/>
  <c r="X554" i="64" a="1"/>
  <c r="CY431" i="64" a="1"/>
  <c r="CX344" i="64" a="1"/>
  <c r="CU1163" i="64" a="1"/>
  <c r="CV526" i="64" a="1"/>
  <c r="DC1375" i="64" a="1"/>
  <c r="CZ1199" i="64" a="1"/>
  <c r="CU969" i="64" a="1"/>
  <c r="T344" i="64" a="1"/>
  <c r="S455" i="64" a="1"/>
  <c r="DH969" i="64" a="1"/>
  <c r="DH526" i="64" a="1"/>
  <c r="DJ1238" i="64" a="1"/>
  <c r="CS993" i="64" a="1"/>
  <c r="DH1128" i="64" a="1"/>
  <c r="BL855" i="64" a="1"/>
  <c r="DC455" i="64" a="1"/>
  <c r="DK1065" i="64" a="1"/>
  <c r="CQ320" i="64" a="1"/>
  <c r="DG320" i="64" a="1"/>
  <c r="DD1065" i="64" a="1"/>
  <c r="CX455" i="64" a="1"/>
  <c r="CP455" i="64" a="1"/>
  <c r="DC969" i="64" a="1"/>
  <c r="DB344" i="64" a="1"/>
  <c r="U320" i="64" a="1"/>
  <c r="CU320" i="64" a="1"/>
  <c r="DK431" i="64" a="1"/>
  <c r="DB1238" i="64" a="1"/>
  <c r="DD320" i="64" a="1"/>
  <c r="CX945" i="64" a="1"/>
  <c r="CZ1128" i="64" a="1"/>
  <c r="CV969" i="64" a="1"/>
  <c r="DG1163" i="64" a="1"/>
  <c r="DA993" i="64" a="1"/>
  <c r="U431" i="64" a="1"/>
  <c r="W455" i="64" a="1"/>
  <c r="CS1065" i="64" a="1"/>
  <c r="CQ502" i="64" a="1"/>
  <c r="BM854" i="64" a="1"/>
  <c r="CW526" i="64" a="1"/>
  <c r="X1483" i="64" a="1"/>
  <c r="DC1344" i="64" a="1"/>
  <c r="DC993" i="64" a="1"/>
  <c r="DE1128" i="64" a="1"/>
  <c r="DG1375" i="64" a="1"/>
  <c r="CY1065" i="64" a="1"/>
  <c r="DE431" i="64" a="1"/>
  <c r="DB1199" i="64" a="1"/>
  <c r="CO1163" i="64" a="1"/>
  <c r="CS1375" i="64" a="1"/>
  <c r="DI1398" i="64" a="1"/>
  <c r="DF344" i="64" a="1"/>
  <c r="CW993" i="64" a="1"/>
  <c r="CP502" i="64" a="1"/>
  <c r="CS1398" i="64" a="1"/>
  <c r="CY1375" i="64" a="1"/>
  <c r="DH1344" i="64" a="1"/>
  <c r="DJ1344" i="64" a="1"/>
  <c r="CT431" i="64" a="1"/>
  <c r="DE1375" i="64" a="1"/>
  <c r="CU526" i="64" a="1"/>
  <c r="CT502" i="64" a="1"/>
  <c r="DF826" i="64" a="1"/>
  <c r="CU1375" i="64" a="1"/>
  <c r="CX431" i="64" a="1"/>
  <c r="DC945" i="64" a="1"/>
  <c r="DK320" i="64" a="1"/>
  <c r="DD1344" i="64" a="1"/>
  <c r="CQ1163" i="64" a="1"/>
  <c r="CX1344" i="64" a="1"/>
  <c r="DE1163" i="64" a="1"/>
  <c r="CP826" i="64" a="1"/>
  <c r="DG1199" i="64" a="1"/>
  <c r="DF1199" i="64" a="1"/>
  <c r="DK502" i="64" a="1"/>
  <c r="DJ1398" i="64" a="1"/>
  <c r="DA1128" i="64" a="1"/>
  <c r="DB1375" i="64" a="1"/>
  <c r="DJ455" i="64" a="1"/>
  <c r="CO526" i="64" a="1"/>
  <c r="CW945" i="64" a="1"/>
  <c r="DC1128" i="64" a="1"/>
  <c r="CY993" i="64" a="1"/>
  <c r="DK1128" i="64" a="1"/>
  <c r="CT455" i="64" a="1"/>
  <c r="DI1375" i="64" a="1"/>
  <c r="DK1398" i="64" a="1"/>
  <c r="CR945" i="64" a="1"/>
  <c r="DB1163" i="64" a="1"/>
  <c r="DC431" i="64" a="1"/>
  <c r="DK1375" i="64" a="1"/>
  <c r="CR502" i="64" a="1"/>
  <c r="CV1344" i="64" a="1"/>
  <c r="CO1344" i="64" a="1"/>
  <c r="DE1398" i="64" a="1"/>
  <c r="DE502" i="64" a="1"/>
  <c r="DG826" i="64" a="1"/>
  <c r="CW431" i="64" a="1"/>
  <c r="CW1344" i="64" a="1"/>
  <c r="DC1065" i="64" a="1"/>
  <c r="CO1375" i="64" a="1"/>
  <c r="DH455" i="64" a="1"/>
  <c r="CT344" i="64" a="1"/>
  <c r="DG455" i="64" a="1"/>
  <c r="DF1375" i="64" a="1"/>
  <c r="DF945" i="64" a="1"/>
  <c r="X1398" i="64" a="1"/>
  <c r="CS945" i="64" a="1"/>
  <c r="CP1128" i="64" a="1"/>
  <c r="CO1065" i="64" a="1"/>
  <c r="DK1093" i="64" a="1"/>
  <c r="CV455" i="64" a="1"/>
  <c r="CR1375" i="64" a="1"/>
  <c r="DA1344" i="64" a="1"/>
  <c r="DD1093" i="64" a="1"/>
  <c r="DG1398" i="64" a="1"/>
  <c r="CR1065" i="64" a="1"/>
  <c r="DB455" i="64" a="1"/>
  <c r="DF1238" i="64" a="1"/>
  <c r="DC1163" i="64" a="1"/>
  <c r="CW320" i="64" a="1"/>
  <c r="DG1093" i="64" a="1"/>
  <c r="DE1065" i="64" a="1"/>
  <c r="CY526" i="64" a="1"/>
  <c r="DD1375" i="64" a="1"/>
  <c r="CO1398" i="64" a="1"/>
  <c r="CZ969" i="64" a="1"/>
  <c r="CV1128" i="64" a="1"/>
  <c r="CR1093" i="64" a="1"/>
  <c r="DF1065" i="64" a="1"/>
  <c r="CQ526" i="64" a="1"/>
  <c r="CX1238" i="64" a="1"/>
  <c r="CQ1344" i="64" a="1"/>
  <c r="CS526" i="64" a="1"/>
  <c r="DC344" i="64" a="1"/>
  <c r="CS344" i="64" a="1"/>
  <c r="CW969" i="64" a="1"/>
  <c r="DJ502" i="64" a="1"/>
  <c r="CW1398" i="64" a="1"/>
  <c r="DF1163" i="64" a="1"/>
  <c r="T431" i="64" a="1"/>
  <c r="CU1344" i="64" a="1"/>
  <c r="CT1093" i="64" a="1"/>
  <c r="DH1163" i="64" a="1"/>
  <c r="V826" i="64" a="1"/>
  <c r="CV1163" i="64" a="1"/>
  <c r="DA969" i="64" a="1"/>
  <c r="CO502" i="64" a="1"/>
  <c r="CX320" i="64" a="1"/>
  <c r="DE455" i="64" a="1"/>
  <c r="X945" i="64" a="1"/>
  <c r="CW455" i="64" a="1"/>
  <c r="X1875" i="64" a="1"/>
  <c r="CY1163" i="64" a="1"/>
  <c r="CU431" i="64" a="1"/>
  <c r="CX502" i="64" a="1"/>
  <c r="CT1375" i="64" a="1"/>
  <c r="X1918" i="64" a="1"/>
  <c r="BN628" i="64" a="1"/>
  <c r="CP993" i="64" a="1"/>
  <c r="DJ344" i="64" a="1"/>
  <c r="DJ431" i="64" a="1"/>
  <c r="DG969" i="64" a="1"/>
  <c r="CZ1065" i="64" a="1"/>
  <c r="DI502" i="64" a="1"/>
  <c r="CP1065" i="64" a="1"/>
  <c r="CY1199" i="64" a="1"/>
  <c r="CT1238" i="64" a="1"/>
  <c r="Y1938" i="64" a="1"/>
  <c r="DK1199" i="64" a="1"/>
  <c r="DK526" i="64" a="1"/>
  <c r="DE344" i="64" a="1"/>
  <c r="CY502" i="64" a="1"/>
  <c r="DD1163" i="64" a="1"/>
  <c r="CX1398" i="64" a="1"/>
  <c r="DG431" i="64" a="1"/>
  <c r="CR344" i="64" a="1"/>
  <c r="DD945" i="64" a="1"/>
  <c r="DI945" i="64" a="1"/>
  <c r="CY1093" i="64" a="1"/>
  <c r="CY945" i="64" a="1"/>
  <c r="CQ1128" i="64" a="1"/>
  <c r="CX969" i="64" a="1"/>
  <c r="DF1093" i="64" a="1"/>
  <c r="T477" i="64" a="1"/>
  <c r="CY1238" i="64" a="1"/>
  <c r="U945" i="64" a="1"/>
  <c r="DI993" i="64" a="1"/>
  <c r="DH1375" i="64" a="1"/>
  <c r="CZ993" i="64" a="1"/>
  <c r="CV320" i="64" a="1"/>
  <c r="CQ826" i="64" a="1"/>
  <c r="V344" i="64" a="1"/>
  <c r="CW502" i="64" a="1"/>
  <c r="DK344" i="64" a="1"/>
  <c r="CU1093" i="64" a="1"/>
  <c r="BN588" i="64" a="1"/>
  <c r="DI455" i="64" a="1"/>
  <c r="U826" i="64" a="1"/>
  <c r="CP1344" i="64" a="1"/>
  <c r="CZ344" i="64" a="1"/>
  <c r="DD502" i="64" a="1"/>
  <c r="DD455" i="64" a="1"/>
  <c r="CX993" i="64" a="1"/>
  <c r="DH320" i="64" a="1"/>
  <c r="DD1398" i="64" a="1"/>
  <c r="CW1093" i="64" a="1"/>
  <c r="CT1398" i="64" a="1"/>
  <c r="CT993" i="64" a="1"/>
  <c r="DA1398" i="64" a="1"/>
  <c r="DE969" i="64" a="1"/>
  <c r="CU502" i="64" a="1"/>
  <c r="CP526" i="64" a="1"/>
  <c r="CR1128" i="64" a="1"/>
  <c r="CY826" i="64" a="1"/>
  <c r="CU945" i="64" a="1"/>
  <c r="DI1199" i="64" a="1"/>
  <c r="X826" i="64" a="1"/>
  <c r="CO969" i="64" a="1"/>
  <c r="CR1199" i="64" a="1"/>
  <c r="DA1375" i="64" a="1"/>
  <c r="CZ526" i="64" a="1"/>
  <c r="Y1972" i="64" a="1"/>
  <c r="CZ1344" i="64" a="1"/>
  <c r="CW1375" i="64" a="1"/>
  <c r="CY320" i="64" a="1"/>
  <c r="DI969" i="64" a="1"/>
  <c r="CP1093" i="64" a="1"/>
  <c r="W344" i="64" a="1"/>
  <c r="DD431" i="64" a="1"/>
  <c r="CS1344" i="64" a="1"/>
  <c r="CV344" i="64" a="1"/>
  <c r="CZ1238" i="64" a="1"/>
  <c r="CR993" i="64" a="1"/>
  <c r="CS431" i="64" a="1"/>
  <c r="DA826" i="64" a="1"/>
  <c r="DK1238" i="64" a="1"/>
  <c r="DH1065" i="64" a="1"/>
  <c r="CQ1065" i="64" a="1"/>
  <c r="DD1238" i="64" a="1"/>
  <c r="DF993" i="64" a="1"/>
  <c r="CZ431" i="64" a="1"/>
  <c r="CR526" i="64" a="1"/>
  <c r="DA526" i="64" a="1"/>
  <c r="CT1128" i="64" a="1"/>
  <c r="CY344" i="64" a="1"/>
  <c r="CQ1093" i="64" a="1"/>
  <c r="DH1199" i="64" a="1"/>
  <c r="DD1199" i="64" a="1"/>
  <c r="CU1065" i="64" a="1"/>
  <c r="DI431" i="64" a="1"/>
  <c r="W431" i="64" a="1"/>
  <c r="CQ945" i="64" a="1"/>
  <c r="DI526" i="64" a="1"/>
  <c r="DJ969" i="64" a="1"/>
  <c r="BN852" i="64" a="1"/>
  <c r="DI1128" i="64" a="1"/>
  <c r="CP1375" i="64" a="1"/>
  <c r="DG526" i="64" a="1"/>
  <c r="CX826" i="64" a="1"/>
  <c r="DE1344" i="64" a="1"/>
  <c r="CZ320" i="64" a="1"/>
  <c r="CX1128" i="64" a="1"/>
  <c r="DI1163" i="64" a="1"/>
  <c r="CS320" i="64" a="1"/>
  <c r="CV1093" i="64" a="1"/>
  <c r="T945" i="64" a="1"/>
  <c r="DF1128" i="64" a="1"/>
  <c r="DC502" i="64" a="1"/>
  <c r="CR431" i="64" a="1"/>
  <c r="CU1128" i="64" a="1"/>
  <c r="DA1199" i="64" a="1"/>
  <c r="CO1199" i="64" a="1"/>
  <c r="DA1065" i="64" a="1"/>
  <c r="CO455" i="64" a="1"/>
  <c r="CW1199" i="64" a="1"/>
  <c r="DK945" i="64" a="1"/>
  <c r="DB502" i="64" a="1"/>
  <c r="CR1163" i="64" a="1"/>
  <c r="DE320" i="64" a="1"/>
  <c r="CY455" i="64" a="1"/>
  <c r="DC1093" i="64" a="1"/>
  <c r="CV826" i="64" a="1"/>
  <c r="DH945" i="64" a="1"/>
  <c r="CO1238" i="64" a="1"/>
  <c r="CV993" i="64" a="1"/>
  <c r="DI320" i="64" a="1"/>
  <c r="CR1344" i="64" a="1"/>
  <c r="CV1238" i="64" a="1"/>
  <c r="CU993" i="64" a="1"/>
  <c r="DK969" i="64" a="1"/>
  <c r="DF320" i="64" a="1"/>
  <c r="CO945" i="64" a="1"/>
  <c r="DB320" i="64" a="1"/>
  <c r="V431" i="64" a="1"/>
  <c r="CO826" i="64" a="1"/>
  <c r="DE945" i="64" a="1"/>
  <c r="DD526" i="64" a="1"/>
  <c r="DJ1065" i="64" a="1"/>
  <c r="CT1163" i="64" a="1"/>
  <c r="DJ1199" i="64" a="1"/>
  <c r="S320" i="64" a="1"/>
  <c r="W945" i="64" a="1"/>
  <c r="CS1238" i="64" a="1"/>
  <c r="DE1199" i="64" a="1"/>
  <c r="X320" i="64" a="1"/>
  <c r="CX1093" i="64" a="1"/>
  <c r="CO344" i="64" a="1"/>
  <c r="T320" i="64" a="1"/>
  <c r="DB969" i="64" a="1"/>
  <c r="DB1398" i="64" a="1"/>
  <c r="CS455" i="64" a="1"/>
  <c r="DK1163" i="64" a="1"/>
  <c r="DH1398" i="64" a="1"/>
  <c r="CX1065" i="64" a="1"/>
  <c r="DF502" i="64" a="1"/>
  <c r="DD969" i="64" a="1"/>
  <c r="DA502" i="64" a="1"/>
  <c r="CY1398" i="64" a="1"/>
  <c r="CZ1163" i="64" a="1"/>
  <c r="DA1163" i="64" a="1"/>
  <c r="CS502" i="64" a="1"/>
  <c r="CQ1375" i="64" a="1"/>
  <c r="CW826" i="64" a="1"/>
  <c r="DE1093" i="64" a="1"/>
  <c r="DA1093" i="64" a="1"/>
  <c r="DD1128" i="64" a="1"/>
  <c r="CT969" i="64" a="1"/>
  <c r="T1375" i="64" a="1"/>
  <c r="CV1199" i="64" a="1"/>
  <c r="DH826" i="64" a="1"/>
  <c r="X1897" i="64" a="1"/>
  <c r="W826" i="64" a="1"/>
  <c r="DG344" i="64" a="1"/>
  <c r="CQ1238" i="64" a="1"/>
  <c r="CU344" i="64" a="1"/>
  <c r="DC826" i="64" a="1"/>
  <c r="CZ826" i="64" a="1"/>
  <c r="DA1238" i="64" a="1"/>
  <c r="X367" i="64" a="1"/>
  <c r="DJ1163" i="64" a="1"/>
  <c r="DJ320" i="64" a="1"/>
  <c r="DB526" i="64" a="1"/>
  <c r="DB1344" i="64" a="1"/>
  <c r="DG993" i="64" a="1"/>
  <c r="CU455" i="64" a="1"/>
  <c r="DK1344" i="64" a="1"/>
  <c r="CS826" i="64" a="1"/>
  <c r="CX1199" i="64" a="1"/>
  <c r="T455" i="64" a="1"/>
  <c r="CP431" i="64" a="1"/>
  <c r="X455" i="64" a="1"/>
  <c r="CP344" i="64" a="1"/>
  <c r="DK826" i="64" a="1"/>
  <c r="CQ344" i="64" a="1"/>
  <c r="CO1128" i="64" a="1"/>
  <c r="CQ1398" i="64" a="1"/>
  <c r="DA945" i="64" a="1"/>
  <c r="DF969" i="64" a="1"/>
  <c r="DF1344" i="64" a="1"/>
  <c r="T1238" i="64" a="1"/>
  <c r="CX526" i="64" a="1"/>
  <c r="CT945" i="64" a="1"/>
  <c r="U1398" i="64" a="1"/>
  <c r="S826" i="64" a="1"/>
  <c r="CU1398" i="64" a="1"/>
  <c r="CQ431" i="64" a="1"/>
  <c r="DE826" i="64" a="1"/>
  <c r="CV945" i="64" a="1"/>
  <c r="CP1398" i="64" a="1"/>
  <c r="CW1065" i="64" a="1"/>
  <c r="V320" i="64" a="1"/>
  <c r="CZ945" i="64" a="1"/>
  <c r="CP945" i="64" a="1"/>
  <c r="X344" i="64" a="1"/>
  <c r="T1398" i="64" a="1"/>
  <c r="DG1128" i="64" a="1"/>
  <c r="DJ526" i="64" a="1"/>
  <c r="DI344" i="64" a="1"/>
  <c r="CW1128" i="64" a="1"/>
  <c r="CS969" i="64" a="1"/>
  <c r="DH1238" i="64" a="1"/>
  <c r="CQ1199" i="64" a="1"/>
  <c r="T826" i="64" a="1"/>
  <c r="DI826" i="64" a="1"/>
  <c r="DF1398" i="64" a="1"/>
  <c r="CR320" i="64" a="1"/>
  <c r="CO431" i="64" a="1"/>
  <c r="V1375" i="64" a="1"/>
  <c r="DK455" i="64" a="1"/>
  <c r="CU826" i="64" a="1"/>
  <c r="X431" i="64" a="1"/>
  <c r="CV1375" i="64" a="1"/>
  <c r="CO320" i="64" a="1"/>
  <c r="CU1238" i="64" a="1"/>
  <c r="CZ1093" i="64" a="1"/>
  <c r="V1398" i="64" a="1"/>
  <c r="W320" i="64" a="1"/>
  <c r="DA455" i="64" a="1"/>
  <c r="DG1065" i="64" a="1"/>
  <c r="DJ1375" i="64" a="1"/>
  <c r="CZ1398" i="64" a="1"/>
  <c r="DD344" i="64" a="1"/>
  <c r="DH1093" i="64" a="1"/>
  <c r="CV431" i="64" a="1"/>
  <c r="CV1398" i="64" a="1"/>
  <c r="V945" i="64" a="1"/>
  <c r="CT526" i="64" a="1"/>
  <c r="S431" i="64" a="1"/>
  <c r="CZ1375" i="64" a="1"/>
  <c r="DE526" i="64" a="1"/>
  <c r="CT1199" i="64" a="1"/>
  <c r="DG1344" i="64" a="1"/>
  <c r="CQ455" i="64" a="1"/>
  <c r="CY1128" i="64" a="1"/>
  <c r="CS1093" i="64" a="1"/>
  <c r="DA431" i="64" a="1"/>
  <c r="DI1344" i="64" a="1"/>
  <c r="CZ455" i="64" a="1"/>
  <c r="CP1163" i="64" a="1"/>
  <c r="DF455" i="64" a="1"/>
  <c r="DI1065" i="64" a="1"/>
  <c r="CP969" i="64" a="1"/>
  <c r="CR1398" i="64" a="1"/>
  <c r="CO993" i="64" a="1"/>
  <c r="DB826" i="64" a="1"/>
  <c r="CY1344" i="64" a="1"/>
  <c r="DD826" i="64" a="1"/>
  <c r="DJ945" i="64" a="1"/>
  <c r="CO1093" i="64" a="1"/>
  <c r="DE993" i="64" a="1"/>
  <c r="W1238" i="64" a="1"/>
  <c r="DC526" i="64" a="1"/>
  <c r="W1375" i="64" a="1"/>
  <c r="CS1128" i="64" a="1"/>
  <c r="S1238" i="64" a="1"/>
  <c r="X1375" i="64" a="1"/>
  <c r="U1375" i="64" a="1"/>
  <c r="DJ1093" i="64" a="1"/>
  <c r="DJ1128" i="64" a="1"/>
  <c r="DK993" i="64" a="1"/>
  <c r="CX1375" i="64" a="1"/>
  <c r="BR76" i="1156" l="1"/>
  <c r="BR61" i="1156"/>
  <c r="BS60" i="1156"/>
  <c r="BS75" i="1156"/>
  <c r="BS59" i="1156"/>
  <c r="BS74" i="1156"/>
  <c r="BS58" i="1156"/>
  <c r="BS73" i="1156"/>
  <c r="BS57" i="1156"/>
  <c r="BS72" i="1156"/>
  <c r="BS56" i="1156"/>
  <c r="BS71" i="1156"/>
  <c r="BU46" i="1156"/>
  <c r="BT42" i="1156"/>
  <c r="BT45" i="1156"/>
  <c r="BT43" i="1156"/>
  <c r="BT41" i="1156"/>
  <c r="BT44" i="1156"/>
  <c r="BW15" i="1156"/>
  <c r="BV18" i="1156"/>
  <c r="BV20" i="1156" s="1"/>
  <c r="BW1" i="1156"/>
  <c r="BW7" i="1156"/>
  <c r="BW3" i="1156"/>
  <c r="BX2" i="1156"/>
  <c r="BV4" i="1156"/>
  <c r="BV8" i="1156"/>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52" i="64"/>
  <c r="BN628" i="64"/>
  <c r="BN630" i="64" s="1"/>
  <c r="BL855" i="64"/>
  <c r="BM854" i="64"/>
  <c r="BO262" i="64" a="1"/>
  <c r="BO262" i="64" s="1"/>
  <c r="BO851" i="64" a="1"/>
  <c r="BO851" i="64" s="1"/>
  <c r="BO243" i="64" a="1"/>
  <c r="BO243" i="64" s="1"/>
  <c r="BO629" i="64" a="1"/>
  <c r="BO629" i="64" s="1"/>
  <c r="BO595" i="64" a="1"/>
  <c r="BO595" i="64" s="1"/>
  <c r="BO230" i="64" a="1"/>
  <c r="BO230" i="64" s="1"/>
  <c r="BM592" i="64"/>
  <c r="BN588" i="64"/>
  <c r="BN596" i="64" s="1"/>
  <c r="BO591" i="64" a="1"/>
  <c r="BO591" i="64" s="1"/>
  <c r="BO4" i="64"/>
  <c r="BO587" i="64" a="1"/>
  <c r="BO587" i="64" s="1"/>
  <c r="AD68" i="861"/>
  <c r="BP190" i="64"/>
  <c r="BP7" i="64"/>
  <c r="BO8" i="64" s="1"/>
  <c r="BI44" i="861"/>
  <c r="BI85" i="861" s="1"/>
  <c r="BP3" i="64"/>
  <c r="BP1" i="64"/>
  <c r="BQ2" i="64"/>
  <c r="BO43" i="863"/>
  <c r="BO42" i="863"/>
  <c r="BO21" i="863" s="1"/>
  <c r="BP22" i="864"/>
  <c r="BP20" i="864"/>
  <c r="BP3" i="864"/>
  <c r="BP4" i="864" s="1"/>
  <c r="BQ2" i="864"/>
  <c r="BQ23" i="864" s="1"/>
  <c r="BP21" i="864"/>
  <c r="BP1" i="864"/>
  <c r="BN30"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2"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801" i="64"/>
  <c r="Y1786" i="64" a="1"/>
  <c r="Y1786" i="64" s="1"/>
  <c r="Y1787" i="64" a="1"/>
  <c r="Y1787" i="64" s="1"/>
  <c r="Y1788" i="64" a="1"/>
  <c r="Y1788" i="64" s="1"/>
  <c r="Y1789" i="64" a="1"/>
  <c r="Y1789" i="64" s="1"/>
  <c r="Y1785" i="64" a="1"/>
  <c r="Y1785" i="64" s="1"/>
  <c r="Y1790" i="64" a="1"/>
  <c r="Y1790" i="64" s="1"/>
  <c r="Y1784" i="64" a="1"/>
  <c r="Y1784" i="64" s="1"/>
  <c r="Y1791" i="64" a="1"/>
  <c r="Y1791" i="64" s="1"/>
  <c r="Y1792" i="64" a="1"/>
  <c r="Y1792" i="64" s="1"/>
  <c r="X1793" i="64"/>
  <c r="DD1803" i="64"/>
  <c r="DE1801" i="64"/>
  <c r="Y343" i="64" a="1"/>
  <c r="Y343" i="64" s="1"/>
  <c r="Y366" i="64" a="1"/>
  <c r="Y366" i="64" s="1"/>
  <c r="Y365" i="64" a="1"/>
  <c r="Y365" i="64" s="1"/>
  <c r="V344" i="64"/>
  <c r="U344" i="64"/>
  <c r="X344" i="64"/>
  <c r="W344" i="64"/>
  <c r="T344" i="64"/>
  <c r="Y1972" i="64"/>
  <c r="Y1938" i="64"/>
  <c r="CT121" i="64"/>
  <c r="CT124" i="64" s="1"/>
  <c r="CO2156" i="64"/>
  <c r="CP2154" i="64"/>
  <c r="DF1238" i="64"/>
  <c r="DF1252" i="64" s="1"/>
  <c r="CR1238" i="64"/>
  <c r="CR1252" i="64" s="1"/>
  <c r="DI1238" i="64"/>
  <c r="DI1252" i="64" s="1"/>
  <c r="CQ1238" i="64"/>
  <c r="CQ1252" i="64" s="1"/>
  <c r="CV1238" i="64"/>
  <c r="CV1252" i="64" s="1"/>
  <c r="DJ1238" i="64"/>
  <c r="DJ1252" i="64" s="1"/>
  <c r="DA1238" i="64"/>
  <c r="DA1252" i="64" s="1"/>
  <c r="DH1238" i="64"/>
  <c r="DH1252" i="64" s="1"/>
  <c r="DE1238" i="64"/>
  <c r="DE1252" i="64" s="1"/>
  <c r="CP1238" i="64"/>
  <c r="CP1252" i="64" s="1"/>
  <c r="CT1238" i="64"/>
  <c r="CT1252" i="64" s="1"/>
  <c r="CU1238" i="64"/>
  <c r="CU1252" i="64" s="1"/>
  <c r="DG1238" i="64"/>
  <c r="DG1252" i="64" s="1"/>
  <c r="CZ1238" i="64"/>
  <c r="CZ1252" i="64" s="1"/>
  <c r="CY1238" i="64"/>
  <c r="CY1252" i="64" s="1"/>
  <c r="CX1238" i="64"/>
  <c r="CX1252" i="64" s="1"/>
  <c r="CW1238" i="64"/>
  <c r="CW1252" i="64" s="1"/>
  <c r="DB1238" i="64"/>
  <c r="DB1252" i="64" s="1"/>
  <c r="DC1238" i="64"/>
  <c r="DC1252" i="64" s="1"/>
  <c r="DK1238" i="64"/>
  <c r="DK1252" i="64" s="1"/>
  <c r="CS1238" i="64"/>
  <c r="CS1252" i="64" s="1"/>
  <c r="DD1238" i="64"/>
  <c r="DD1252" i="64" s="1"/>
  <c r="CW1199" i="64"/>
  <c r="CX1199" i="64"/>
  <c r="DI1199" i="64"/>
  <c r="CR1199" i="64"/>
  <c r="CZ1199" i="64"/>
  <c r="CS1199" i="64"/>
  <c r="DD1199" i="64"/>
  <c r="DA1199" i="64"/>
  <c r="DB1199" i="64"/>
  <c r="CT1199" i="64"/>
  <c r="DJ1199" i="64"/>
  <c r="DF1199" i="64"/>
  <c r="CY1199" i="64"/>
  <c r="CP1199" i="64"/>
  <c r="CU1199" i="64"/>
  <c r="DE1199" i="64"/>
  <c r="CV1199" i="64"/>
  <c r="DK1199" i="64"/>
  <c r="DG1199" i="64"/>
  <c r="DC1199" i="64"/>
  <c r="CQ1199" i="64"/>
  <c r="DH1199" i="64"/>
  <c r="DF1163" i="64"/>
  <c r="DJ1163" i="64"/>
  <c r="DI1163" i="64"/>
  <c r="DA1163" i="64"/>
  <c r="CU1163" i="64"/>
  <c r="CR1163" i="64"/>
  <c r="DD1163" i="64"/>
  <c r="CX1163" i="64"/>
  <c r="CQ1163" i="64"/>
  <c r="CZ1163" i="64"/>
  <c r="DK1163" i="64"/>
  <c r="CS1163" i="64"/>
  <c r="CY1163" i="64"/>
  <c r="CV1163" i="64"/>
  <c r="DE1163" i="64"/>
  <c r="CW1163" i="64"/>
  <c r="DH1163" i="64"/>
  <c r="DG1163" i="64"/>
  <c r="DC1163" i="64"/>
  <c r="CT1163" i="64"/>
  <c r="CP1163" i="64"/>
  <c r="DB1163" i="64"/>
  <c r="DG1093" i="64"/>
  <c r="CY1093" i="64"/>
  <c r="DH1093" i="64"/>
  <c r="CS1093" i="64"/>
  <c r="CU1093" i="64"/>
  <c r="CW1093" i="64"/>
  <c r="CV1093" i="64"/>
  <c r="CR1093" i="64"/>
  <c r="DK1093" i="64"/>
  <c r="CQ1093" i="64"/>
  <c r="CZ1093" i="64"/>
  <c r="DI1093" i="64"/>
  <c r="CT1093" i="64"/>
  <c r="DJ1093" i="64"/>
  <c r="DA1093" i="64"/>
  <c r="DE1093" i="64"/>
  <c r="DC1093" i="64"/>
  <c r="CX1093" i="64"/>
  <c r="DD1093" i="64"/>
  <c r="DB1093" i="64"/>
  <c r="DF1093" i="64"/>
  <c r="CP1093" i="64"/>
  <c r="X1897" i="64"/>
  <c r="X1875" i="64"/>
  <c r="Y2230" i="64" a="1"/>
  <c r="Y2230" i="64" s="1"/>
  <c r="Y1876" i="64" a="1"/>
  <c r="Y1876" i="64" s="1"/>
  <c r="Y1896" i="64" a="1"/>
  <c r="Y1896" i="64" s="1"/>
  <c r="BI1589" i="64"/>
  <c r="BH1591" i="64"/>
  <c r="BI1568" i="64"/>
  <c r="BI1570" i="64" s="1"/>
  <c r="BJ1546" i="64"/>
  <c r="BJ1548" i="64" s="1"/>
  <c r="U1503" i="64"/>
  <c r="U1504" i="64" s="1"/>
  <c r="T1504" i="64"/>
  <c r="V1492" i="64"/>
  <c r="W1490" i="64"/>
  <c r="W1499" i="64"/>
  <c r="W1491" i="64"/>
  <c r="W1500" i="64"/>
  <c r="Y1496" i="64" a="1"/>
  <c r="Y1496" i="64" s="1"/>
  <c r="Y1495" i="64" a="1"/>
  <c r="Y1495" i="64" s="1"/>
  <c r="V1501" i="64"/>
  <c r="Y1486" i="64" a="1"/>
  <c r="Y1486" i="64" s="1"/>
  <c r="Y1487" i="64" a="1"/>
  <c r="Y1487" i="64" s="1"/>
  <c r="X1483" i="64"/>
  <c r="X1482" i="64"/>
  <c r="Y1477" i="64" a="1"/>
  <c r="Y1477" i="64" s="1"/>
  <c r="Y1478" i="64" a="1"/>
  <c r="Y1478" i="64" s="1"/>
  <c r="X1918" i="64"/>
  <c r="Y1917" i="64" a="1"/>
  <c r="Y1917"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8" i="64"/>
  <c r="DG1454" i="64"/>
  <c r="DE56" i="64"/>
  <c r="DE62" i="64" s="1"/>
  <c r="CZ56" i="64"/>
  <c r="CZ62" i="64" s="1"/>
  <c r="DA56" i="64"/>
  <c r="DA62" i="64" s="1"/>
  <c r="DG526" i="64"/>
  <c r="CR1344" i="64"/>
  <c r="CR1346" i="64" s="1"/>
  <c r="DE1454" i="64"/>
  <c r="DH320" i="64"/>
  <c r="DH455" i="64"/>
  <c r="DH1065" i="64"/>
  <c r="DH1067" i="64" s="1"/>
  <c r="CV455" i="64"/>
  <c r="DF826" i="64"/>
  <c r="DE1375" i="64"/>
  <c r="CO455" i="64"/>
  <c r="CP1344" i="64"/>
  <c r="CP1346" i="64" s="1"/>
  <c r="DH969" i="64"/>
  <c r="DH971" i="64" s="1"/>
  <c r="CR1454" i="64"/>
  <c r="DF1454" i="64"/>
  <c r="CP1398" i="64"/>
  <c r="DF969" i="64"/>
  <c r="DF971" i="64" s="1"/>
  <c r="CW1398" i="64"/>
  <c r="DE1344" i="64"/>
  <c r="DE1346" i="64" s="1"/>
  <c r="DG455" i="64"/>
  <c r="CR455" i="64"/>
  <c r="CS1454" i="64"/>
  <c r="CX1065" i="64"/>
  <c r="CX1067" i="64" s="1"/>
  <c r="DH526" i="64"/>
  <c r="DC1344" i="64"/>
  <c r="DC1346" i="64" s="1"/>
  <c r="CS56" i="64"/>
  <c r="CS62" i="64" s="1"/>
  <c r="CR320" i="64"/>
  <c r="DF1398" i="64"/>
  <c r="DC1128" i="64"/>
  <c r="CR945" i="64"/>
  <c r="CR947" i="64" s="1"/>
  <c r="CR2211" i="64" s="1"/>
  <c r="DE455" i="64"/>
  <c r="CO1065" i="64"/>
  <c r="CO1067" i="64" s="1"/>
  <c r="CX826" i="64"/>
  <c r="DA1398" i="64"/>
  <c r="DA1128" i="64"/>
  <c r="CU1344" i="64"/>
  <c r="CU1346" i="64" s="1"/>
  <c r="CS526" i="64"/>
  <c r="DA1454" i="64"/>
  <c r="DD1398" i="64"/>
  <c r="DD945" i="64"/>
  <c r="DD947" i="64" s="1"/>
  <c r="DD2211" i="64" s="1"/>
  <c r="CS1065" i="64"/>
  <c r="CS1067" i="64" s="1"/>
  <c r="DC969" i="64"/>
  <c r="DC971" i="64" s="1"/>
  <c r="CX431" i="64"/>
  <c r="DB502" i="64"/>
  <c r="DB504" i="64" s="1"/>
  <c r="CV502" i="64"/>
  <c r="CV504" i="64" s="1"/>
  <c r="CO1375" i="64"/>
  <c r="CV1344" i="64"/>
  <c r="CV1346" i="64" s="1"/>
  <c r="CY431" i="64"/>
  <c r="CU993" i="64"/>
  <c r="CR1398" i="64"/>
  <c r="CP344" i="64"/>
  <c r="CV526" i="64"/>
  <c r="CT969" i="64"/>
  <c r="CT971" i="64" s="1"/>
  <c r="CW1128" i="64"/>
  <c r="DE502" i="64"/>
  <c r="DE504" i="64" s="1"/>
  <c r="CZ1344" i="64"/>
  <c r="CZ1346" i="64" s="1"/>
  <c r="DD502" i="64"/>
  <c r="DD504" i="64" s="1"/>
  <c r="CU945" i="64"/>
  <c r="CU947" i="64" s="1"/>
  <c r="CU2211" i="64" s="1"/>
  <c r="CU526" i="64"/>
  <c r="CO1238" i="64"/>
  <c r="CT344" i="64"/>
  <c r="DE344" i="64"/>
  <c r="DH993" i="64"/>
  <c r="CZ1398" i="64"/>
  <c r="DG502" i="64"/>
  <c r="DG504" i="64" s="1"/>
  <c r="DH1128" i="64"/>
  <c r="CO502" i="64"/>
  <c r="CO504" i="64" s="1"/>
  <c r="CS344" i="64"/>
  <c r="CY969" i="64"/>
  <c r="CY971" i="64" s="1"/>
  <c r="DA431" i="64"/>
  <c r="CS502" i="64"/>
  <c r="CS504" i="64" s="1"/>
  <c r="DC502" i="64"/>
  <c r="DC504" i="64" s="1"/>
  <c r="CW1454" i="64"/>
  <c r="CV344" i="64"/>
  <c r="DC1065" i="64"/>
  <c r="DC1067" i="64" s="1"/>
  <c r="DC1454" i="64"/>
  <c r="CT455" i="64"/>
  <c r="CW502" i="64"/>
  <c r="CW504" i="64" s="1"/>
  <c r="DD1344" i="64"/>
  <c r="DD1346" i="64" s="1"/>
  <c r="DB455" i="64"/>
  <c r="DB1375" i="64"/>
  <c r="DC320" i="64"/>
  <c r="CQ344" i="64"/>
  <c r="CU826" i="64"/>
  <c r="CP945" i="64"/>
  <c r="CP947" i="64" s="1"/>
  <c r="CP2211" i="64" s="1"/>
  <c r="CT1398" i="64"/>
  <c r="CZ1065" i="64"/>
  <c r="CZ1067" i="64" s="1"/>
  <c r="CZ1128" i="64"/>
  <c r="DC1375" i="64"/>
  <c r="DB945" i="64"/>
  <c r="DB947" i="64" s="1"/>
  <c r="DB2211" i="64" s="1"/>
  <c r="CO1344" i="64"/>
  <c r="CO1346" i="64" s="1"/>
  <c r="DB1344" i="64"/>
  <c r="DB1346" i="64" s="1"/>
  <c r="CU455" i="64"/>
  <c r="DG1375" i="64"/>
  <c r="CR993" i="64"/>
  <c r="CO344" i="64"/>
  <c r="DB993" i="64"/>
  <c r="DH1398" i="64"/>
  <c r="CR1375" i="64"/>
  <c r="CU320" i="64"/>
  <c r="DG320" i="64"/>
  <c r="CV1065" i="64"/>
  <c r="CV1067" i="64" s="1"/>
  <c r="DG431" i="64"/>
  <c r="DG430" i="64" s="1"/>
  <c r="DB1065" i="64"/>
  <c r="DB1067" i="64" s="1"/>
  <c r="CV826" i="64"/>
  <c r="CW320" i="64"/>
  <c r="DC526" i="64"/>
  <c r="DH344" i="64"/>
  <c r="DH826" i="64"/>
  <c r="CV1454" i="64"/>
  <c r="CQ1065" i="64"/>
  <c r="CQ1067" i="64" s="1"/>
  <c r="CP1454" i="64"/>
  <c r="CS320" i="64"/>
  <c r="CW526" i="64"/>
  <c r="DB1454" i="64"/>
  <c r="CX526" i="64"/>
  <c r="CX1375" i="64"/>
  <c r="DA526" i="64"/>
  <c r="CQ826" i="64"/>
  <c r="DC1398" i="64"/>
  <c r="CU1065" i="64"/>
  <c r="CU1067" i="64" s="1"/>
  <c r="CW455" i="64"/>
  <c r="CR1128" i="64"/>
  <c r="CO1398" i="64"/>
  <c r="CW1065" i="64"/>
  <c r="CW1067" i="64" s="1"/>
  <c r="CO431" i="64"/>
  <c r="DC993" i="64"/>
  <c r="DD969" i="64"/>
  <c r="DD971" i="64" s="1"/>
  <c r="CW945" i="64"/>
  <c r="CW947" i="64" s="1"/>
  <c r="CW2211" i="64" s="1"/>
  <c r="DA993" i="64"/>
  <c r="DG1344" i="64"/>
  <c r="DG1346" i="64" s="1"/>
  <c r="DG945" i="64"/>
  <c r="DG947" i="64" s="1"/>
  <c r="DG2211" i="64" s="1"/>
  <c r="CZ993" i="64"/>
  <c r="CS993" i="64"/>
  <c r="CX945" i="64"/>
  <c r="CX947" i="64" s="1"/>
  <c r="CX2211" i="64" s="1"/>
  <c r="CY1344" i="64"/>
  <c r="CY1346" i="64" s="1"/>
  <c r="CU1398" i="64"/>
  <c r="CU1375" i="64"/>
  <c r="DA1344" i="64"/>
  <c r="DA1346" i="64" s="1"/>
  <c r="DF526" i="64"/>
  <c r="DG1065" i="64"/>
  <c r="DG1067" i="64" s="1"/>
  <c r="DH1344" i="64"/>
  <c r="DH1346" i="64" s="1"/>
  <c r="CY344" i="64"/>
  <c r="CT526" i="64"/>
  <c r="CT502" i="64"/>
  <c r="CT504" i="64" s="1"/>
  <c r="DH431" i="64"/>
  <c r="DI427" i="64" s="1"/>
  <c r="DE431" i="64"/>
  <c r="DF427" i="64" s="1"/>
  <c r="CQ969" i="64"/>
  <c r="CQ971" i="64" s="1"/>
  <c r="CY826" i="64"/>
  <c r="CX993" i="64"/>
  <c r="CX1454" i="64"/>
  <c r="DB826" i="64"/>
  <c r="DD320" i="64"/>
  <c r="CR1065" i="64"/>
  <c r="CR1067" i="64" s="1"/>
  <c r="DA502" i="64"/>
  <c r="DA504" i="64" s="1"/>
  <c r="DC945" i="64"/>
  <c r="DC947" i="64" s="1"/>
  <c r="DC2211" i="64" s="1"/>
  <c r="CO826" i="64"/>
  <c r="DA1065" i="64"/>
  <c r="DA1067" i="64" s="1"/>
  <c r="CP1375" i="64"/>
  <c r="CO1163" i="64"/>
  <c r="CO526" i="64"/>
  <c r="CV1128" i="64"/>
  <c r="DD526" i="64"/>
  <c r="DB1128" i="64"/>
  <c r="CU344" i="64"/>
  <c r="CX1128" i="64"/>
  <c r="DE1398" i="64"/>
  <c r="DF1344" i="64"/>
  <c r="DF1346" i="64" s="1"/>
  <c r="DF502" i="64"/>
  <c r="DF504" i="64" s="1"/>
  <c r="DF431" i="64"/>
  <c r="DF430" i="64" s="1"/>
  <c r="CP502" i="64"/>
  <c r="CP504" i="64" s="1"/>
  <c r="CT1375" i="64"/>
  <c r="DF1065" i="64"/>
  <c r="DF1067" i="64" s="1"/>
  <c r="CS1375" i="64"/>
  <c r="CV431" i="64"/>
  <c r="DC826" i="64"/>
  <c r="DG826" i="64"/>
  <c r="DA455" i="64"/>
  <c r="CT431" i="64"/>
  <c r="CO320" i="64"/>
  <c r="DG993" i="64"/>
  <c r="CO945" i="64"/>
  <c r="CO947" i="64" s="1"/>
  <c r="CO2211" i="64" s="1"/>
  <c r="CQ945" i="64"/>
  <c r="CQ947" i="64" s="1"/>
  <c r="CQ2211" i="64" s="1"/>
  <c r="CW993" i="64"/>
  <c r="CY1065" i="64"/>
  <c r="CY1067" i="64" s="1"/>
  <c r="CX320" i="64"/>
  <c r="CR502" i="64"/>
  <c r="CR504" i="64" s="1"/>
  <c r="CS945" i="64"/>
  <c r="CS947" i="64" s="1"/>
  <c r="CS2211" i="64" s="1"/>
  <c r="CP431" i="64"/>
  <c r="CZ431" i="64"/>
  <c r="CX1398" i="64"/>
  <c r="CT1065" i="64"/>
  <c r="CT1067" i="64" s="1"/>
  <c r="CQ502" i="64"/>
  <c r="CQ504" i="64" s="1"/>
  <c r="CU969" i="64"/>
  <c r="CU971" i="64" s="1"/>
  <c r="CP993" i="64"/>
  <c r="CS969" i="64"/>
  <c r="CS971" i="64" s="1"/>
  <c r="CX1344" i="64"/>
  <c r="CX1346" i="64" s="1"/>
  <c r="CZ1375" i="64"/>
  <c r="DB969" i="64"/>
  <c r="DB971" i="64" s="1"/>
  <c r="CQ993" i="64"/>
  <c r="CW969" i="64"/>
  <c r="CW971" i="64" s="1"/>
  <c r="CU1128" i="64"/>
  <c r="CW1344" i="64"/>
  <c r="CW1346" i="64" s="1"/>
  <c r="DC455" i="64"/>
  <c r="DD1375" i="64"/>
  <c r="CP526" i="64"/>
  <c r="CQ1344" i="64"/>
  <c r="CQ1346" i="64" s="1"/>
  <c r="CY502" i="64"/>
  <c r="CY504" i="64" s="1"/>
  <c r="DF344" i="64"/>
  <c r="DH945" i="64"/>
  <c r="DH947" i="64" s="1"/>
  <c r="DH2211" i="64" s="1"/>
  <c r="CZ1454" i="64"/>
  <c r="CP1065" i="64"/>
  <c r="CP1067" i="64" s="1"/>
  <c r="CV1375" i="64"/>
  <c r="CS455" i="64"/>
  <c r="DE320" i="64"/>
  <c r="DG969" i="64"/>
  <c r="DG971" i="64" s="1"/>
  <c r="DG1398" i="64"/>
  <c r="DB431" i="64"/>
  <c r="CT1344" i="64"/>
  <c r="CT1346" i="64" s="1"/>
  <c r="CT1454" i="64"/>
  <c r="DF1128" i="64"/>
  <c r="CV993" i="64"/>
  <c r="CP455" i="64"/>
  <c r="CV945" i="64"/>
  <c r="CV947" i="64" s="1"/>
  <c r="CV2211" i="64" s="1"/>
  <c r="CY945" i="64"/>
  <c r="CY947" i="64" s="1"/>
  <c r="CY2211" i="64" s="1"/>
  <c r="CR431" i="64"/>
  <c r="CX455" i="64"/>
  <c r="CZ502" i="64"/>
  <c r="CZ504" i="64" s="1"/>
  <c r="CX502" i="64"/>
  <c r="CX504" i="64" s="1"/>
  <c r="CU431" i="64"/>
  <c r="CQ455" i="64"/>
  <c r="CT945" i="64"/>
  <c r="CT947" i="64" s="1"/>
  <c r="CT2211" i="64" s="1"/>
  <c r="DC431" i="64"/>
  <c r="CO969" i="64"/>
  <c r="CO971" i="64" s="1"/>
  <c r="CS1344" i="64"/>
  <c r="CS1346" i="64" s="1"/>
  <c r="DC344" i="64"/>
  <c r="DD1065" i="64"/>
  <c r="DD1067" i="64" s="1"/>
  <c r="DA344" i="64"/>
  <c r="CR526" i="64"/>
  <c r="CX969" i="64"/>
  <c r="CX971" i="64" s="1"/>
  <c r="CR344" i="64"/>
  <c r="DA945" i="64"/>
  <c r="DA947" i="64" s="1"/>
  <c r="DA2211" i="64" s="1"/>
  <c r="CT320" i="64"/>
  <c r="DD455" i="64"/>
  <c r="CP969" i="64"/>
  <c r="CP971" i="64" s="1"/>
  <c r="CU502" i="64"/>
  <c r="CU504" i="64" s="1"/>
  <c r="DH502" i="64"/>
  <c r="DH504" i="64" s="1"/>
  <c r="DF945" i="64"/>
  <c r="DF947" i="64" s="1"/>
  <c r="DF2211" i="64" s="1"/>
  <c r="CQ431" i="64"/>
  <c r="CZ945" i="64"/>
  <c r="CZ947" i="64" s="1"/>
  <c r="CZ2211" i="64" s="1"/>
  <c r="DE826" i="64"/>
  <c r="CQ1454" i="64"/>
  <c r="CQ1398" i="64"/>
  <c r="CV1398" i="64"/>
  <c r="DG1128" i="64"/>
  <c r="DE1065" i="64"/>
  <c r="DE1067" i="64" s="1"/>
  <c r="DA1375" i="64"/>
  <c r="CV969" i="64"/>
  <c r="CV971" i="64" s="1"/>
  <c r="DE969" i="64"/>
  <c r="DE971" i="64" s="1"/>
  <c r="DF993" i="64"/>
  <c r="DE1128" i="64"/>
  <c r="DE526" i="64"/>
  <c r="DE993" i="64"/>
  <c r="CS431" i="64"/>
  <c r="DA320" i="64"/>
  <c r="CP1128" i="64"/>
  <c r="CV320" i="64"/>
  <c r="CY1375" i="64"/>
  <c r="CT993" i="64"/>
  <c r="CZ344" i="64"/>
  <c r="CP826" i="64"/>
  <c r="DD431" i="64"/>
  <c r="DD1128" i="64"/>
  <c r="CS826" i="64"/>
  <c r="CY1398" i="64"/>
  <c r="CZ320" i="64"/>
  <c r="CY1454" i="64"/>
  <c r="DB1398" i="64"/>
  <c r="DD344" i="64"/>
  <c r="DB320" i="64"/>
  <c r="CZ526" i="64"/>
  <c r="DA969" i="64"/>
  <c r="DA971" i="64" s="1"/>
  <c r="CR969" i="64"/>
  <c r="CR971" i="64" s="1"/>
  <c r="CO1128" i="64"/>
  <c r="CO1136" i="64" s="1"/>
  <c r="CY455" i="64"/>
  <c r="DH1375" i="64"/>
  <c r="CO993" i="64"/>
  <c r="CQ1375" i="64"/>
  <c r="DH1454" i="64"/>
  <c r="CZ969" i="64"/>
  <c r="CZ971" i="64" s="1"/>
  <c r="DG344" i="64"/>
  <c r="DD993" i="64"/>
  <c r="CZ826" i="64"/>
  <c r="CY320" i="64"/>
  <c r="DF455" i="64"/>
  <c r="CR826" i="64"/>
  <c r="CX344" i="64"/>
  <c r="DB526" i="64"/>
  <c r="DD826" i="64"/>
  <c r="CS1398" i="64"/>
  <c r="CW431" i="64"/>
  <c r="CS1128" i="64"/>
  <c r="CO1454" i="64"/>
  <c r="CT826" i="64"/>
  <c r="CZ455" i="64"/>
  <c r="CT1128" i="64"/>
  <c r="CU1454" i="64"/>
  <c r="CW826" i="64"/>
  <c r="CW1375" i="64"/>
  <c r="DB344" i="64"/>
  <c r="CO1199" i="64"/>
  <c r="CO1093" i="64"/>
  <c r="CQ526" i="64"/>
  <c r="CY993" i="64"/>
  <c r="CW344" i="64"/>
  <c r="DD1454" i="64"/>
  <c r="DE945" i="64"/>
  <c r="DE947" i="64" s="1"/>
  <c r="DE2211" i="64" s="1"/>
  <c r="CP320" i="64"/>
  <c r="DA826" i="64"/>
  <c r="DF320" i="64"/>
  <c r="CQ320" i="64"/>
  <c r="CQ1128" i="64"/>
  <c r="CY526" i="64"/>
  <c r="DF1375"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56" i="64"/>
  <c r="W826" i="64"/>
  <c r="W455" i="64"/>
  <c r="W320" i="64"/>
  <c r="V56" i="64"/>
  <c r="V62" i="64" s="1"/>
  <c r="DI344" i="64"/>
  <c r="DJ455" i="64"/>
  <c r="V431" i="64"/>
  <c r="DK1128" i="64"/>
  <c r="T945" i="64"/>
  <c r="U1398" i="64"/>
  <c r="DI993" i="64"/>
  <c r="T320" i="64"/>
  <c r="DJ969" i="64"/>
  <c r="DJ971" i="64" s="1"/>
  <c r="DJ1128" i="64"/>
  <c r="DK502" i="64"/>
  <c r="DK504" i="64" s="1"/>
  <c r="DK431" i="64"/>
  <c r="DL427" i="64" s="1"/>
  <c r="DK320" i="64"/>
  <c r="DJ502" i="64"/>
  <c r="DJ504" i="64" s="1"/>
  <c r="S1375" i="64"/>
  <c r="S455" i="64"/>
  <c r="U455" i="64"/>
  <c r="DK1398" i="64"/>
  <c r="S344" i="64"/>
  <c r="DJ1454" i="64"/>
  <c r="S1238" i="64"/>
  <c r="DK1454" i="64"/>
  <c r="DK993" i="64"/>
  <c r="DK1344" i="64"/>
  <c r="DK1346" i="64" s="1"/>
  <c r="DJ526" i="64"/>
  <c r="T477" i="64"/>
  <c r="DK969" i="64"/>
  <c r="DK971" i="64" s="1"/>
  <c r="U945" i="64"/>
  <c r="U1238" i="64"/>
  <c r="DK1065" i="64"/>
  <c r="DK1067" i="64" s="1"/>
  <c r="DJ344" i="64"/>
  <c r="W1238" i="64"/>
  <c r="W945" i="64"/>
  <c r="DI431" i="64"/>
  <c r="DI1344" i="64"/>
  <c r="DI1346" i="64" s="1"/>
  <c r="DI320" i="64"/>
  <c r="DI826" i="64"/>
  <c r="DI526" i="64"/>
  <c r="T455" i="64"/>
  <c r="DJ1344" i="64"/>
  <c r="DJ1346" i="64" s="1"/>
  <c r="V1375" i="64"/>
  <c r="DJ993" i="64"/>
  <c r="DK826" i="64"/>
  <c r="DI1128" i="64"/>
  <c r="DJ1065" i="64"/>
  <c r="DJ1067" i="64" s="1"/>
  <c r="DJ945" i="64"/>
  <c r="DJ947" i="64" s="1"/>
  <c r="DJ2211" i="64" s="1"/>
  <c r="T1398" i="64"/>
  <c r="DI969" i="64"/>
  <c r="DI971" i="64" s="1"/>
  <c r="S826" i="64"/>
  <c r="S320" i="64"/>
  <c r="DI1375" i="64"/>
  <c r="V320" i="64"/>
  <c r="U320" i="64"/>
  <c r="V826" i="64"/>
  <c r="U826" i="64"/>
  <c r="U1375" i="64"/>
  <c r="W1375" i="64"/>
  <c r="S945" i="64"/>
  <c r="U431" i="64"/>
  <c r="V1398" i="64"/>
  <c r="T1238" i="64"/>
  <c r="V455" i="64"/>
  <c r="DI455" i="64"/>
  <c r="V1238" i="64"/>
  <c r="DI1065" i="64"/>
  <c r="DI1067" i="64" s="1"/>
  <c r="DJ320" i="64"/>
  <c r="W1398" i="64"/>
  <c r="V945" i="64"/>
  <c r="DJ1375" i="64"/>
  <c r="DI945" i="64"/>
  <c r="DI947" i="64" s="1"/>
  <c r="DI2211" i="64" s="1"/>
  <c r="DK1375" i="64"/>
  <c r="S431" i="64"/>
  <c r="DI1398" i="64"/>
  <c r="T1375" i="64"/>
  <c r="DJ431" i="64"/>
  <c r="DI502" i="64"/>
  <c r="DI504" i="64" s="1"/>
  <c r="DK455" i="64"/>
  <c r="S1398" i="64"/>
  <c r="DJ826" i="64"/>
  <c r="T431" i="64"/>
  <c r="DK526" i="64"/>
  <c r="DK344" i="64"/>
  <c r="DJ1398" i="64"/>
  <c r="W431" i="64"/>
  <c r="DK945" i="64"/>
  <c r="DK947" i="64" s="1"/>
  <c r="DK2211" i="64" s="1"/>
  <c r="T826" i="64"/>
  <c r="DI1454" i="64"/>
  <c r="S1626" i="64"/>
  <c r="S1623" i="64"/>
  <c r="DJ93" i="64"/>
  <c r="U476" i="64" a="1"/>
  <c r="U476" i="64" s="1"/>
  <c r="DI93" i="64"/>
  <c r="S1659" i="64"/>
  <c r="S1656" i="64"/>
  <c r="S1657" i="64" s="1"/>
  <c r="T1654" i="64" s="1"/>
  <c r="T1656" i="64"/>
  <c r="U1656" i="64"/>
  <c r="V1656" i="64"/>
  <c r="U56" i="64"/>
  <c r="U62" i="64" s="1"/>
  <c r="S56" i="64"/>
  <c r="S62" i="64" s="1"/>
  <c r="DK93" i="64"/>
  <c r="Z1687" i="64"/>
  <c r="Z1688" i="64" s="1"/>
  <c r="DJ56" i="64"/>
  <c r="DJ62" i="64" s="1"/>
  <c r="DI56" i="64"/>
  <c r="DI62" i="64" s="1"/>
  <c r="T56" i="64"/>
  <c r="T62" i="64" s="1"/>
  <c r="X945" i="64"/>
  <c r="X1398" i="64"/>
  <c r="X1238" i="64"/>
  <c r="X1375" i="64"/>
  <c r="X826" i="64"/>
  <c r="X455" i="64"/>
  <c r="X320" i="64"/>
  <c r="X431" i="64"/>
  <c r="X1691" i="64"/>
  <c r="X1656"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27" i="64" a="1"/>
  <c r="Y2127" i="64" s="1"/>
  <c r="Y2204" i="64" a="1"/>
  <c r="Y2204" i="64" s="1"/>
  <c r="Y2178" i="64" a="1"/>
  <c r="Y2178" i="64" s="1"/>
  <c r="Y2153" i="64" a="1"/>
  <c r="Y2153" i="64" s="1"/>
  <c r="Y1374" i="64" a="1"/>
  <c r="Y1374" i="64" s="1"/>
  <c r="X93" i="64"/>
  <c r="Y90" i="64" a="1"/>
  <c r="Y90" i="64" s="1"/>
  <c r="Y91" i="64" a="1"/>
  <c r="Y91" i="64" s="1"/>
  <c r="Y92" i="64" a="1"/>
  <c r="Y92" i="64" s="1"/>
  <c r="Y89" i="64" a="1"/>
  <c r="Y89" i="64" s="1"/>
  <c r="Y1319" i="64" a="1"/>
  <c r="Y1319" i="64" s="1"/>
  <c r="Y1320" i="64" s="1"/>
  <c r="Y319" i="64" a="1"/>
  <c r="Y319" i="64" s="1"/>
  <c r="AM1524" i="64"/>
  <c r="AM1526" i="64" s="1"/>
  <c r="Y2254" i="64" a="1"/>
  <c r="Y2254" i="64" s="1"/>
  <c r="Y1239" i="64" a="1"/>
  <c r="Y1239" i="64" s="1"/>
  <c r="X1689" i="64"/>
  <c r="Y1686" i="64" s="1"/>
  <c r="Y1618" i="64" a="1"/>
  <c r="Y1618" i="64" s="1"/>
  <c r="Y1626" i="64" s="1"/>
  <c r="Y1655" i="64" a="1"/>
  <c r="Y1655" i="64" s="1"/>
  <c r="Y1399" i="64" a="1"/>
  <c r="Y1399" i="64" s="1"/>
  <c r="Y1397" i="64" a="1"/>
  <c r="Y1397" i="64" s="1"/>
  <c r="Y1405" i="64" a="1"/>
  <c r="Y1405" i="64" s="1"/>
  <c r="Y944" i="64" a="1"/>
  <c r="Y944" i="64" s="1"/>
  <c r="Y825" i="64" a="1"/>
  <c r="Y825" i="64" s="1"/>
  <c r="BV46" i="1156" a="1"/>
  <c r="X828" i="64" a="1"/>
  <c r="CR828" i="64" a="1"/>
  <c r="CZ828" i="64" a="1"/>
  <c r="Y1375" i="64" a="1"/>
  <c r="BO628" i="64" a="1"/>
  <c r="BO588" i="64" a="1"/>
  <c r="CY828" i="64" a="1"/>
  <c r="Y554" i="64" a="1"/>
  <c r="DI828" i="64" a="1"/>
  <c r="Y1483" i="64" a="1"/>
  <c r="Y1897" i="64" a="1"/>
  <c r="DG828" i="64" a="1"/>
  <c r="Y1238" i="64" a="1"/>
  <c r="DC828" i="64" a="1"/>
  <c r="DE828" i="64" a="1"/>
  <c r="DB828" i="64" a="1"/>
  <c r="BO852" i="64" a="1"/>
  <c r="S828" i="64" a="1"/>
  <c r="Y945" i="64" a="1"/>
  <c r="T828" i="64" a="1"/>
  <c r="DA828" i="64" a="1"/>
  <c r="V828" i="64" a="1"/>
  <c r="CQ828" i="64" a="1"/>
  <c r="CW828" i="64" a="1"/>
  <c r="DF828" i="64" a="1"/>
  <c r="CT828" i="64" a="1"/>
  <c r="CX828" i="64" a="1"/>
  <c r="Y1875" i="64" a="1"/>
  <c r="CV828" i="64" a="1"/>
  <c r="Y1398" i="64" a="1"/>
  <c r="Y431" i="64" a="1"/>
  <c r="Y344" i="64" a="1"/>
  <c r="Y367" i="64" a="1"/>
  <c r="Y1918" i="64" a="1"/>
  <c r="Z1972" i="64" a="1"/>
  <c r="U828" i="64" a="1"/>
  <c r="BM855" i="64" a="1"/>
  <c r="DD828" i="64" a="1"/>
  <c r="Z1938" i="64" a="1"/>
  <c r="BN854" i="64" a="1"/>
  <c r="CP828" i="64" a="1"/>
  <c r="W828" i="64" a="1"/>
  <c r="CU828" i="64" a="1"/>
  <c r="DH828" i="64" a="1"/>
  <c r="DK828" i="64" a="1"/>
  <c r="DJ828" i="64" a="1"/>
  <c r="CO828" i="64" a="1"/>
  <c r="CS828" i="64" a="1"/>
  <c r="Y455" i="64" a="1"/>
  <c r="U477" i="64" a="1"/>
  <c r="Y320" i="64" a="1"/>
  <c r="Y826" i="64" a="1"/>
  <c r="Y1482" i="64" a="1"/>
  <c r="BR78" i="1156" l="1"/>
  <c r="BR79" i="1156" s="1"/>
  <c r="BS76" i="1156"/>
  <c r="BT60" i="1156"/>
  <c r="BT75" i="1156"/>
  <c r="BT59" i="1156"/>
  <c r="BT74" i="1156"/>
  <c r="BS61" i="1156"/>
  <c r="BT58" i="1156"/>
  <c r="BT73" i="1156"/>
  <c r="BT57" i="1156"/>
  <c r="BT72" i="1156"/>
  <c r="BT56" i="1156"/>
  <c r="BT71" i="1156"/>
  <c r="BV46" i="1156"/>
  <c r="BU42" i="1156"/>
  <c r="BU45" i="1156"/>
  <c r="BU43" i="1156"/>
  <c r="BU41" i="1156"/>
  <c r="BU44" i="1156"/>
  <c r="BX15" i="1156"/>
  <c r="BW18" i="1156"/>
  <c r="BW20" i="1156" s="1"/>
  <c r="BX1" i="1156"/>
  <c r="BX7" i="1156"/>
  <c r="BX3" i="1156"/>
  <c r="BY2" i="1156"/>
  <c r="BW4" i="1156"/>
  <c r="BW8" i="1156"/>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52" i="64"/>
  <c r="BO628" i="64"/>
  <c r="BO630" i="64" s="1"/>
  <c r="BM855" i="64"/>
  <c r="BN854" i="64"/>
  <c r="BP262" i="64" a="1"/>
  <c r="BP262" i="64" s="1"/>
  <c r="BP851" i="64" a="1"/>
  <c r="BP851"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4" i="861"/>
  <c r="BJ85" i="861" s="1"/>
  <c r="BQ3" i="64"/>
  <c r="BR2" i="64"/>
  <c r="BQ1" i="64"/>
  <c r="BP68" i="863" a="1"/>
  <c r="BP68" i="863" s="1"/>
  <c r="BP70" i="863" a="1"/>
  <c r="BP70" i="863" s="1"/>
  <c r="BP66" i="863" a="1"/>
  <c r="BP66" i="863" s="1"/>
  <c r="BP4" i="863"/>
  <c r="BS4" i="861"/>
  <c r="BS5" i="861" s="1"/>
  <c r="BS1" i="861"/>
  <c r="BS8" i="861"/>
  <c r="BT3" i="861"/>
  <c r="BP24" i="864"/>
  <c r="BP92" i="861" s="1"/>
  <c r="BQ22" i="864"/>
  <c r="BQ21" i="864"/>
  <c r="BQ20" i="864"/>
  <c r="BR2" i="864"/>
  <c r="BR23" i="864" s="1"/>
  <c r="BQ1" i="864"/>
  <c r="BQ3" i="864"/>
  <c r="BO30"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801" i="64"/>
  <c r="Y1793" i="64"/>
  <c r="Z1784" i="64" a="1"/>
  <c r="Z1784" i="64" s="1"/>
  <c r="Z1785" i="64" a="1"/>
  <c r="Z1785" i="64" s="1"/>
  <c r="Z1786" i="64" a="1"/>
  <c r="Z1786" i="64" s="1"/>
  <c r="Z1787" i="64" a="1"/>
  <c r="Z1787" i="64" s="1"/>
  <c r="Z1788" i="64" a="1"/>
  <c r="Z1788" i="64" s="1"/>
  <c r="Z1790" i="64" a="1"/>
  <c r="Z1790" i="64" s="1"/>
  <c r="Z1789" i="64" a="1"/>
  <c r="Z1789" i="64" s="1"/>
  <c r="Z1791" i="64" a="1"/>
  <c r="Z1791" i="64" s="1"/>
  <c r="Z1792" i="64" a="1"/>
  <c r="Z1792" i="64" s="1"/>
  <c r="DE1803" i="64"/>
  <c r="DF1801" i="64"/>
  <c r="Z365" i="64" a="1"/>
  <c r="Z365" i="64" s="1"/>
  <c r="Z343" i="64" a="1"/>
  <c r="Z343" i="64" s="1"/>
  <c r="Z366" i="64" a="1"/>
  <c r="Z366" i="64" s="1"/>
  <c r="Y344" i="64"/>
  <c r="Z1938" i="64"/>
  <c r="Z1972" i="64"/>
  <c r="CU121" i="64"/>
  <c r="CU124" i="64" s="1"/>
  <c r="CP1136" i="64"/>
  <c r="CQ2154" i="64"/>
  <c r="CQ2156" i="64" s="1"/>
  <c r="CP2156" i="64"/>
  <c r="DL428" i="64"/>
  <c r="DL432" i="64" s="1"/>
  <c r="DL1131" i="64" a="1"/>
  <c r="DL1131" i="64" s="1"/>
  <c r="CO1252" i="64"/>
  <c r="DG1247" i="64"/>
  <c r="CO1207" i="64"/>
  <c r="CO1171" i="64"/>
  <c r="DJ1131" i="64" a="1"/>
  <c r="DJ1131" i="64" s="1"/>
  <c r="CP1131" i="64" a="1"/>
  <c r="CP1131" i="64" s="1"/>
  <c r="CT1131" i="64" a="1"/>
  <c r="CT1131" i="64" s="1"/>
  <c r="CX1131" i="64" a="1"/>
  <c r="CX1131" i="64" s="1"/>
  <c r="DB1131" i="64" a="1"/>
  <c r="DB1131" i="64" s="1"/>
  <c r="DF1131" i="64" a="1"/>
  <c r="DF1131" i="64" s="1"/>
  <c r="CQ1131" i="64" a="1"/>
  <c r="CQ1131" i="64" s="1"/>
  <c r="CU1131" i="64" a="1"/>
  <c r="CU1131" i="64" s="1"/>
  <c r="CY1131" i="64" a="1"/>
  <c r="CY1131" i="64" s="1"/>
  <c r="DC1131" i="64" a="1"/>
  <c r="DC1131" i="64" s="1"/>
  <c r="DG1131" i="64" a="1"/>
  <c r="DG1131" i="64" s="1"/>
  <c r="CR1131" i="64" a="1"/>
  <c r="CR1131" i="64" s="1"/>
  <c r="CV1131" i="64" a="1"/>
  <c r="CV1131" i="64" s="1"/>
  <c r="CZ1131" i="64" a="1"/>
  <c r="CZ1131" i="64" s="1"/>
  <c r="DD1131" i="64" a="1"/>
  <c r="DD1131" i="64" s="1"/>
  <c r="DH1131" i="64" a="1"/>
  <c r="DH1131" i="64" s="1"/>
  <c r="CS1131" i="64" a="1"/>
  <c r="CS1131" i="64" s="1"/>
  <c r="CW1131" i="64" a="1"/>
  <c r="CW1131" i="64" s="1"/>
  <c r="DA1131" i="64" a="1"/>
  <c r="DA1131" i="64" s="1"/>
  <c r="DE1131" i="64" a="1"/>
  <c r="DE1131" i="64" s="1"/>
  <c r="DK1131" i="64" a="1"/>
  <c r="DK1131" i="64" s="1"/>
  <c r="DI1131" i="64" a="1"/>
  <c r="DI1131" i="64" s="1"/>
  <c r="CO1131" i="64" a="1"/>
  <c r="CO1131" i="64" s="1"/>
  <c r="CO1137" i="64" s="1"/>
  <c r="CO1101" i="64"/>
  <c r="Y1897" i="64"/>
  <c r="Y1875" i="64"/>
  <c r="Z2230" i="64" a="1"/>
  <c r="Z2230" i="64" s="1"/>
  <c r="Z1876" i="64" a="1"/>
  <c r="Z1876" i="64" s="1"/>
  <c r="Z1896" i="64" a="1"/>
  <c r="Z1896" i="64" s="1"/>
  <c r="BJ1589" i="64"/>
  <c r="BI1591" i="64"/>
  <c r="BJ1568" i="64"/>
  <c r="BJ1570" i="64" s="1"/>
  <c r="BK1546" i="64"/>
  <c r="BK1548" i="64" s="1"/>
  <c r="W1492" i="64"/>
  <c r="V1503" i="64"/>
  <c r="W1501" i="64"/>
  <c r="X1490" i="64"/>
  <c r="X1499" i="64"/>
  <c r="X1491" i="64"/>
  <c r="X1500" i="64"/>
  <c r="Z1496" i="64" a="1"/>
  <c r="Z1496" i="64" s="1"/>
  <c r="Z1495" i="64" a="1"/>
  <c r="Z1495" i="64" s="1"/>
  <c r="Z1487" i="64" a="1"/>
  <c r="Z1487" i="64" s="1"/>
  <c r="Z1486" i="64" a="1"/>
  <c r="Z1486" i="64" s="1"/>
  <c r="Y1483" i="64"/>
  <c r="Y1482" i="64"/>
  <c r="Z1477" i="64" a="1"/>
  <c r="Z1477" i="64" s="1"/>
  <c r="Z1478" i="64" a="1"/>
  <c r="Z1478" i="64" s="1"/>
  <c r="Y1918" i="64"/>
  <c r="Z1917" i="64" a="1"/>
  <c r="Z1917" i="64" s="1"/>
  <c r="Z429" i="64" a="1"/>
  <c r="Z429" i="64" s="1"/>
  <c r="DF828" i="64"/>
  <c r="DH427" i="64"/>
  <c r="DG427" i="64"/>
  <c r="DG428" i="64" s="1"/>
  <c r="DG432" i="64" s="1"/>
  <c r="DH1247" i="64"/>
  <c r="DF1247" i="64"/>
  <c r="DE430" i="64"/>
  <c r="DH430" i="64"/>
  <c r="DB828" i="64"/>
  <c r="DA828" i="64"/>
  <c r="DD828" i="64"/>
  <c r="CZ828" i="64"/>
  <c r="CX828" i="64"/>
  <c r="CV828" i="64"/>
  <c r="CT828" i="64"/>
  <c r="CS828" i="64"/>
  <c r="DG828" i="64"/>
  <c r="CO828" i="64"/>
  <c r="CY828" i="64"/>
  <c r="CQ828" i="64"/>
  <c r="CR828" i="64"/>
  <c r="DC828" i="64"/>
  <c r="DH828" i="64"/>
  <c r="CU828" i="64"/>
  <c r="CW828" i="64"/>
  <c r="CP828" i="64"/>
  <c r="DE828" i="64"/>
  <c r="CQ1247" i="64"/>
  <c r="CT1247" i="64"/>
  <c r="CS430" i="64"/>
  <c r="CT427" i="64"/>
  <c r="CV427" i="64"/>
  <c r="CU430" i="64"/>
  <c r="CO430" i="64"/>
  <c r="CP427" i="64"/>
  <c r="DB1247" i="64"/>
  <c r="CW1247" i="64"/>
  <c r="CQ430" i="64"/>
  <c r="CR427" i="64"/>
  <c r="CU427" i="64"/>
  <c r="CT430" i="64"/>
  <c r="DA430" i="64"/>
  <c r="DB427" i="64"/>
  <c r="CZ1247" i="64"/>
  <c r="CP1247" i="64"/>
  <c r="CY1247" i="64"/>
  <c r="DC1247" i="64"/>
  <c r="CV1247" i="64"/>
  <c r="DE1247" i="64"/>
  <c r="CR1247" i="64"/>
  <c r="CS1247" i="64"/>
  <c r="DD1247" i="64"/>
  <c r="CY427" i="64"/>
  <c r="CX430" i="64"/>
  <c r="DC430" i="64"/>
  <c r="DD427" i="64"/>
  <c r="CR430" i="64"/>
  <c r="CS427" i="64"/>
  <c r="DA427" i="64"/>
  <c r="CZ430" i="64"/>
  <c r="CW427" i="64"/>
  <c r="CV430" i="64"/>
  <c r="CU1247" i="64"/>
  <c r="DA1247" i="64"/>
  <c r="CW430" i="64"/>
  <c r="CX427" i="64"/>
  <c r="DE427" i="64"/>
  <c r="DD430" i="64"/>
  <c r="DC427" i="64"/>
  <c r="DB430" i="64"/>
  <c r="CP430" i="64"/>
  <c r="CQ427" i="64"/>
  <c r="CO1247" i="64"/>
  <c r="CZ427" i="64"/>
  <c r="CY430" i="64"/>
  <c r="CX1247" i="64"/>
  <c r="DF428" i="64"/>
  <c r="DF432" i="64" s="1"/>
  <c r="W828" i="64"/>
  <c r="U477" i="64"/>
  <c r="U828" i="64"/>
  <c r="V828" i="64"/>
  <c r="DK828" i="64"/>
  <c r="T828" i="64"/>
  <c r="S828" i="64"/>
  <c r="DJ828" i="64"/>
  <c r="DI828" i="64"/>
  <c r="T1659" i="64"/>
  <c r="T1657" i="64"/>
  <c r="U1654" i="64" s="1"/>
  <c r="DK1247" i="64"/>
  <c r="V476" i="64" a="1"/>
  <c r="V476" i="64" s="1"/>
  <c r="DK430" i="64"/>
  <c r="S1627" i="64" a="1"/>
  <c r="S1627" i="64" s="1"/>
  <c r="S1620" i="64" s="1"/>
  <c r="S1621" i="64" s="1"/>
  <c r="T1617" i="64" s="1"/>
  <c r="T1623" i="64" s="1"/>
  <c r="DI430" i="64"/>
  <c r="DI428" i="64" s="1"/>
  <c r="DI432" i="64" s="1"/>
  <c r="DJ427" i="64"/>
  <c r="DJ430" i="64"/>
  <c r="DK427" i="64"/>
  <c r="AA1687" i="64"/>
  <c r="AA1688" i="64" s="1"/>
  <c r="CO427" i="64"/>
  <c r="DJ1247" i="64"/>
  <c r="DI1247" i="64"/>
  <c r="X828" i="64"/>
  <c r="Y1398" i="64"/>
  <c r="Y945" i="64"/>
  <c r="Y1238" i="64"/>
  <c r="Y1375" i="64"/>
  <c r="Y826" i="64"/>
  <c r="Y455" i="64"/>
  <c r="Y320" i="64"/>
  <c r="Y431" i="64"/>
  <c r="Y1691"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27" i="64" a="1"/>
  <c r="Z2127" i="64" s="1"/>
  <c r="Z2153" i="64" a="1"/>
  <c r="Z2153" i="64" s="1"/>
  <c r="Z2204" i="64" a="1"/>
  <c r="Z2204" i="64" s="1"/>
  <c r="Z2178" i="64" a="1"/>
  <c r="Z2178" i="64" s="1"/>
  <c r="Z1374" i="64" a="1"/>
  <c r="Z1374" i="64" s="1"/>
  <c r="Y93" i="64"/>
  <c r="Z90" i="64" a="1"/>
  <c r="Z90" i="64" s="1"/>
  <c r="Z91" i="64" a="1"/>
  <c r="Z91" i="64" s="1"/>
  <c r="Z92" i="64" a="1"/>
  <c r="Z92" i="64" s="1"/>
  <c r="Z89" i="64" a="1"/>
  <c r="Z89" i="64" s="1"/>
  <c r="Z1319" i="64" a="1"/>
  <c r="Z1319" i="64" s="1"/>
  <c r="Z1320" i="64" s="1"/>
  <c r="Z319" i="64" a="1"/>
  <c r="Z319" i="64" s="1"/>
  <c r="AN1524" i="64"/>
  <c r="AN1526" i="64" s="1"/>
  <c r="Z2254" i="64" a="1"/>
  <c r="Z2254" i="64" s="1"/>
  <c r="Z1239" i="64" a="1"/>
  <c r="Z1239" i="64" s="1"/>
  <c r="Y1689" i="64"/>
  <c r="Z1686" i="64" s="1"/>
  <c r="Z1618" i="64" a="1"/>
  <c r="Z1618" i="64" s="1"/>
  <c r="Z1626" i="64" s="1"/>
  <c r="Z1655" i="64" a="1"/>
  <c r="Z1655" i="64" s="1"/>
  <c r="Y1656" i="64"/>
  <c r="Z1397" i="64" a="1"/>
  <c r="Z1397" i="64" s="1"/>
  <c r="Z1399" i="64" a="1"/>
  <c r="Z1399" i="64" s="1"/>
  <c r="Z1405" i="64" a="1"/>
  <c r="Z1405" i="64" s="1"/>
  <c r="Z944" i="64" a="1"/>
  <c r="Z944" i="64" s="1"/>
  <c r="Z825" i="64" a="1"/>
  <c r="Z825" i="64" s="1"/>
  <c r="BW46" i="1156" a="1"/>
  <c r="Z1398" i="64" a="1"/>
  <c r="BP628" i="64" a="1"/>
  <c r="Z1875" i="64" a="1"/>
  <c r="DG829" i="64" a="1"/>
  <c r="X829" i="64" a="1"/>
  <c r="Z1482" i="64" a="1"/>
  <c r="CP829" i="64" a="1"/>
  <c r="DD829" i="64" a="1"/>
  <c r="W829" i="64" a="1"/>
  <c r="Z367" i="64" a="1"/>
  <c r="Z554" i="64" a="1"/>
  <c r="CV829" i="64" a="1"/>
  <c r="S829" i="64" a="1"/>
  <c r="Z431" i="64" a="1"/>
  <c r="Z1375" i="64" a="1"/>
  <c r="CQ829" i="64" a="1"/>
  <c r="Z320" i="64" a="1"/>
  <c r="DF829" i="64" a="1"/>
  <c r="DB829" i="64" a="1"/>
  <c r="CT829" i="64" a="1"/>
  <c r="DA829" i="64" a="1"/>
  <c r="U829" i="64" a="1"/>
  <c r="CR829" i="64" a="1"/>
  <c r="Z1918" i="64" a="1"/>
  <c r="BO854" i="64" a="1"/>
  <c r="CZ829" i="64" a="1"/>
  <c r="V829" i="64" a="1"/>
  <c r="V477" i="64" a="1"/>
  <c r="DK829" i="64" a="1"/>
  <c r="AA1972" i="64" a="1"/>
  <c r="CS829" i="64" a="1"/>
  <c r="CO829" i="64" a="1"/>
  <c r="Z1483" i="64" a="1"/>
  <c r="Y828" i="64" a="1"/>
  <c r="BN855" i="64" a="1"/>
  <c r="Z455" i="64" a="1"/>
  <c r="Z344" i="64" a="1"/>
  <c r="CW829" i="64" a="1"/>
  <c r="BP852" i="64" a="1"/>
  <c r="CY829" i="64" a="1"/>
  <c r="DE829" i="64" a="1"/>
  <c r="T829" i="64" a="1"/>
  <c r="CX829" i="64" a="1"/>
  <c r="DC829" i="64" a="1"/>
  <c r="BP588" i="64" a="1"/>
  <c r="CU829" i="64" a="1"/>
  <c r="Z1897" i="64" a="1"/>
  <c r="AA1938" i="64" a="1"/>
  <c r="Z1238" i="64" a="1"/>
  <c r="DI829" i="64" a="1"/>
  <c r="Z826" i="64" a="1"/>
  <c r="Z945" i="64" a="1"/>
  <c r="DH829" i="64" a="1"/>
  <c r="DJ829" i="64" a="1"/>
  <c r="BS78" i="1156" l="1"/>
  <c r="BS79" i="1156" s="1"/>
  <c r="BT76" i="1156"/>
  <c r="BU60" i="1156"/>
  <c r="BU75" i="1156"/>
  <c r="BU59" i="1156"/>
  <c r="BU74" i="1156"/>
  <c r="BT61" i="1156"/>
  <c r="BU58" i="1156"/>
  <c r="BU73" i="1156"/>
  <c r="BU57" i="1156"/>
  <c r="BU72" i="1156"/>
  <c r="BU56" i="1156"/>
  <c r="BU71" i="1156"/>
  <c r="BW46" i="1156"/>
  <c r="BV44" i="1156"/>
  <c r="BV42" i="1156"/>
  <c r="BV45" i="1156"/>
  <c r="BV43" i="1156"/>
  <c r="BV41" i="1156"/>
  <c r="BY15" i="1156"/>
  <c r="BX18" i="1156"/>
  <c r="BX20" i="1156" s="1"/>
  <c r="BY1" i="1156"/>
  <c r="BY7" i="1156"/>
  <c r="BY3" i="1156"/>
  <c r="BZ2" i="1156"/>
  <c r="BX4" i="1156"/>
  <c r="BX8" i="1156"/>
  <c r="T1627" i="64" a="1"/>
  <c r="T1627" i="64" s="1"/>
  <c r="T1620" i="64" s="1"/>
  <c r="T1621" i="64" s="1"/>
  <c r="U1617" i="64" s="1"/>
  <c r="U1623" i="64" s="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52" i="64"/>
  <c r="BP628" i="64"/>
  <c r="BP630" i="64" s="1"/>
  <c r="BN855" i="64"/>
  <c r="BO854" i="64"/>
  <c r="BQ262" i="64" a="1"/>
  <c r="BQ262" i="64" s="1"/>
  <c r="BQ851" i="64" a="1"/>
  <c r="BQ851"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4" i="861"/>
  <c r="BK85" i="861" s="1"/>
  <c r="BR3" i="64"/>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2" i="861" s="1"/>
  <c r="BQ42" i="863"/>
  <c r="BQ21" i="863" s="1"/>
  <c r="BQ43" i="863"/>
  <c r="BP30"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801" i="64"/>
  <c r="AA1784" i="64" a="1"/>
  <c r="AA1784" i="64" s="1"/>
  <c r="AA1785" i="64" a="1"/>
  <c r="AA1785" i="64" s="1"/>
  <c r="AA1786" i="64" a="1"/>
  <c r="AA1786" i="64" s="1"/>
  <c r="AA1787" i="64" a="1"/>
  <c r="AA1787" i="64" s="1"/>
  <c r="AA1788" i="64" a="1"/>
  <c r="AA1788" i="64" s="1"/>
  <c r="AA1789" i="64" a="1"/>
  <c r="AA1789" i="64" s="1"/>
  <c r="AA1791" i="64" a="1"/>
  <c r="AA1791" i="64" s="1"/>
  <c r="AA1792" i="64" a="1"/>
  <c r="AA1792" i="64" s="1"/>
  <c r="AA1790" i="64" a="1"/>
  <c r="AA1790" i="64" s="1"/>
  <c r="Z1793" i="64"/>
  <c r="DF1803" i="64"/>
  <c r="DG1801" i="64"/>
  <c r="AA365" i="64" a="1"/>
  <c r="AA365" i="64" s="1"/>
  <c r="AA343" i="64" a="1"/>
  <c r="AA343" i="64" s="1"/>
  <c r="AA366" i="64" a="1"/>
  <c r="AA366" i="64" s="1"/>
  <c r="Z344" i="64"/>
  <c r="AA1972" i="64"/>
  <c r="AA1938" i="64"/>
  <c r="CV121" i="64"/>
  <c r="CV124" i="64" s="1"/>
  <c r="CP1137" i="64"/>
  <c r="CQ1137" i="64" s="1"/>
  <c r="CR1137" i="64" s="1"/>
  <c r="CO1138" i="64"/>
  <c r="CQ1136" i="64"/>
  <c r="CR2154" i="64"/>
  <c r="CR2156" i="64" s="1"/>
  <c r="CO1209" i="64"/>
  <c r="CO1173" i="64"/>
  <c r="CO1103" i="64"/>
  <c r="Z1897" i="64"/>
  <c r="Z1875" i="64"/>
  <c r="AA2230" i="64" a="1"/>
  <c r="AA2230" i="64" s="1"/>
  <c r="AA1876" i="64" a="1"/>
  <c r="AA1876" i="64" s="1"/>
  <c r="AA1896" i="64" a="1"/>
  <c r="AA1896" i="64" s="1"/>
  <c r="BJ1591" i="64"/>
  <c r="BK1589" i="64"/>
  <c r="BK1568" i="64"/>
  <c r="BK1570" i="64" s="1"/>
  <c r="BL1546" i="64"/>
  <c r="BL1548" i="64" s="1"/>
  <c r="W1503" i="64"/>
  <c r="W1504" i="64" s="1"/>
  <c r="V1504" i="64"/>
  <c r="X1492" i="64"/>
  <c r="Y1490" i="64"/>
  <c r="Y1499" i="64"/>
  <c r="Y1491" i="64"/>
  <c r="Y1500" i="64"/>
  <c r="AA1496" i="64" a="1"/>
  <c r="AA1496" i="64" s="1"/>
  <c r="AA1495" i="64" a="1"/>
  <c r="AA1495" i="64" s="1"/>
  <c r="AA1487" i="64" a="1"/>
  <c r="AA1487" i="64" s="1"/>
  <c r="AA1486" i="64" a="1"/>
  <c r="AA1486" i="64" s="1"/>
  <c r="Z1483" i="64"/>
  <c r="Z1482" i="64"/>
  <c r="AA1477" i="64" a="1"/>
  <c r="AA1477" i="64" s="1"/>
  <c r="AA1478" i="64" a="1"/>
  <c r="AA1478" i="64" s="1"/>
  <c r="Z1918" i="64"/>
  <c r="AA1917" i="64" a="1"/>
  <c r="AA1917" i="64" s="1"/>
  <c r="AA429" i="64" a="1"/>
  <c r="AA429" i="64" s="1"/>
  <c r="DB428" i="64"/>
  <c r="DB432" i="64" s="1"/>
  <c r="DF829" i="64"/>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U829" i="64"/>
  <c r="CS829" i="64"/>
  <c r="DH829" i="64"/>
  <c r="CT829" i="64"/>
  <c r="DC829" i="64"/>
  <c r="CV829" i="64"/>
  <c r="CR829" i="64"/>
  <c r="CX829" i="64"/>
  <c r="CQ829" i="64"/>
  <c r="CZ829" i="64"/>
  <c r="DE829" i="64"/>
  <c r="CY829" i="64"/>
  <c r="DD829" i="64"/>
  <c r="CP829" i="64"/>
  <c r="CO829" i="64"/>
  <c r="DA829" i="64"/>
  <c r="CW829" i="64"/>
  <c r="DG829" i="64"/>
  <c r="DB829" i="64"/>
  <c r="CW428" i="64"/>
  <c r="CW432" i="64" s="1"/>
  <c r="DA428" i="64"/>
  <c r="DA432" i="64" s="1"/>
  <c r="CY428" i="64"/>
  <c r="CY432" i="64" s="1"/>
  <c r="CX428" i="64"/>
  <c r="CX432" i="64" s="1"/>
  <c r="DJ428" i="64"/>
  <c r="DJ432" i="64" s="1"/>
  <c r="W829" i="64"/>
  <c r="DK428" i="64"/>
  <c r="DK432" i="64" s="1"/>
  <c r="S829" i="64"/>
  <c r="DI829" i="64"/>
  <c r="T829" i="64"/>
  <c r="DK829" i="64"/>
  <c r="V829" i="64"/>
  <c r="V477" i="64"/>
  <c r="DJ829" i="64"/>
  <c r="U829" i="64"/>
  <c r="AB1687" i="64"/>
  <c r="AB1688" i="64" s="1"/>
  <c r="CO428" i="64"/>
  <c r="CO432" i="64" s="1"/>
  <c r="W476" i="64" a="1"/>
  <c r="W476" i="64" s="1"/>
  <c r="U1657" i="64"/>
  <c r="V1654" i="64" s="1"/>
  <c r="U1659" i="64"/>
  <c r="X829" i="64"/>
  <c r="Y828" i="64"/>
  <c r="Z945" i="64"/>
  <c r="Z1398" i="64"/>
  <c r="Z1238" i="64"/>
  <c r="Z1375" i="64"/>
  <c r="Z826" i="64"/>
  <c r="Z320" i="64"/>
  <c r="Z455" i="64"/>
  <c r="Z431" i="64"/>
  <c r="Z1656" i="64"/>
  <c r="Z1691"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27" i="64" a="1"/>
  <c r="AA2127" i="64" s="1"/>
  <c r="AA2153" i="64" a="1"/>
  <c r="AA2153" i="64" s="1"/>
  <c r="AA2204" i="64" a="1"/>
  <c r="AA2204" i="64" s="1"/>
  <c r="AA2178" i="64" a="1"/>
  <c r="AA2178" i="64" s="1"/>
  <c r="AA1374" i="64" a="1"/>
  <c r="AA1374" i="64" s="1"/>
  <c r="Z93" i="64"/>
  <c r="AA90" i="64" a="1"/>
  <c r="AA90" i="64" s="1"/>
  <c r="AA91" i="64" a="1"/>
  <c r="AA91" i="64" s="1"/>
  <c r="AA92" i="64" a="1"/>
  <c r="AA92" i="64" s="1"/>
  <c r="AA89" i="64" a="1"/>
  <c r="AA89" i="64" s="1"/>
  <c r="AA1319" i="64" a="1"/>
  <c r="AA1319" i="64" s="1"/>
  <c r="AA1320" i="64" s="1"/>
  <c r="AA319" i="64" a="1"/>
  <c r="AA319" i="64" s="1"/>
  <c r="AO1524" i="64"/>
  <c r="AO1526" i="64" s="1"/>
  <c r="AA2254" i="64" a="1"/>
  <c r="AA2254" i="64" s="1"/>
  <c r="AA1239" i="64" a="1"/>
  <c r="AA1239" i="64" s="1"/>
  <c r="Z1689" i="64"/>
  <c r="AA1686" i="64" s="1"/>
  <c r="AA1618" i="64" a="1"/>
  <c r="AA1618" i="64" s="1"/>
  <c r="AA1626" i="64" s="1"/>
  <c r="AA1655" i="64" a="1"/>
  <c r="AA1655" i="64" s="1"/>
  <c r="AA1397" i="64" a="1"/>
  <c r="AA1397" i="64" s="1"/>
  <c r="AA1405" i="64" a="1"/>
  <c r="AA1405" i="64" s="1"/>
  <c r="AA1399" i="64" a="1"/>
  <c r="AA1399" i="64" s="1"/>
  <c r="AA944" i="64" a="1"/>
  <c r="AA944" i="64" s="1"/>
  <c r="AA825" i="64" a="1"/>
  <c r="AA825" i="64" s="1"/>
  <c r="BX46" i="1156" a="1"/>
  <c r="AA1875" i="64" a="1"/>
  <c r="Y829" i="64" a="1"/>
  <c r="BQ628" i="64" a="1"/>
  <c r="AA1398" i="64" a="1"/>
  <c r="BO855" i="64" a="1"/>
  <c r="AA1483" i="64" a="1"/>
  <c r="AA455" i="64" a="1"/>
  <c r="AA344" i="64" a="1"/>
  <c r="AA431" i="64" a="1"/>
  <c r="AA1918" i="64" a="1"/>
  <c r="BQ588" i="64" a="1"/>
  <c r="BQ852" i="64" a="1"/>
  <c r="Z828" i="64" a="1"/>
  <c r="AA554" i="64" a="1"/>
  <c r="AB1938" i="64" a="1"/>
  <c r="AB1972" i="64" a="1"/>
  <c r="AA1897" i="64" a="1"/>
  <c r="AA367" i="64" a="1"/>
  <c r="W477" i="64" a="1"/>
  <c r="BP854" i="64" a="1"/>
  <c r="AA945" i="64" a="1"/>
  <c r="AA826" i="64" a="1"/>
  <c r="AA320" i="64" a="1"/>
  <c r="AA1238" i="64" a="1"/>
  <c r="AA1375" i="64" a="1"/>
  <c r="AA1482" i="64" a="1"/>
  <c r="BU76" i="1156" l="1"/>
  <c r="BT78" i="1156"/>
  <c r="BT79" i="1156" s="1"/>
  <c r="BU61" i="1156"/>
  <c r="BU78" i="1156" s="1"/>
  <c r="BU79" i="1156" s="1"/>
  <c r="BV60" i="1156"/>
  <c r="BV75" i="1156"/>
  <c r="BV59" i="1156"/>
  <c r="BV74" i="1156"/>
  <c r="BV58" i="1156"/>
  <c r="BV73" i="1156"/>
  <c r="BV57" i="1156"/>
  <c r="BV72" i="1156"/>
  <c r="BV56" i="1156"/>
  <c r="BV71" i="1156"/>
  <c r="BX46" i="1156"/>
  <c r="BW44" i="1156"/>
  <c r="BW42" i="1156"/>
  <c r="BW45" i="1156"/>
  <c r="BW43" i="1156"/>
  <c r="BW41" i="1156"/>
  <c r="BZ15" i="1156"/>
  <c r="BY18" i="1156"/>
  <c r="BY20" i="1156" s="1"/>
  <c r="BZ7" i="1156"/>
  <c r="BZ3" i="1156"/>
  <c r="CA2" i="1156"/>
  <c r="BZ1" i="1156"/>
  <c r="BY4" i="1156"/>
  <c r="U1627" i="64" a="1"/>
  <c r="U1627" i="64" s="1"/>
  <c r="U1620" i="64" s="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4" i="64"/>
  <c r="BQ852" i="64"/>
  <c r="BQ628" i="64"/>
  <c r="BQ630" i="64" s="1"/>
  <c r="BO855" i="64"/>
  <c r="BR262" i="64" a="1"/>
  <c r="BR262" i="64" s="1"/>
  <c r="BR851" i="64" a="1"/>
  <c r="BR851"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4" i="861"/>
  <c r="BM85" i="861" s="1"/>
  <c r="BL44" i="861"/>
  <c r="BL85" i="861" s="1"/>
  <c r="BS1" i="64"/>
  <c r="BT2" i="64"/>
  <c r="BS3" i="64"/>
  <c r="BR24" i="864"/>
  <c r="BR92" i="861" s="1"/>
  <c r="BV3" i="861"/>
  <c r="BU4" i="861"/>
  <c r="BU5" i="861" s="1"/>
  <c r="BU1" i="861"/>
  <c r="BU8" i="861"/>
  <c r="BR70" i="863" a="1"/>
  <c r="BR70" i="863" s="1"/>
  <c r="BR68" i="863" a="1"/>
  <c r="BR68" i="863" s="1"/>
  <c r="BR66" i="863" a="1"/>
  <c r="BR66" i="863" s="1"/>
  <c r="BR4" i="863"/>
  <c r="BR57" i="863"/>
  <c r="BQ30"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801" i="64"/>
  <c r="AA367" i="64"/>
  <c r="AB1784" i="64" a="1"/>
  <c r="AB1784" i="64" s="1"/>
  <c r="AB1785" i="64" a="1"/>
  <c r="AB1785" i="64" s="1"/>
  <c r="AB1786" i="64" a="1"/>
  <c r="AB1786" i="64" s="1"/>
  <c r="AB1790" i="64" a="1"/>
  <c r="AB1790" i="64" s="1"/>
  <c r="AB1789" i="64" a="1"/>
  <c r="AB1789" i="64" s="1"/>
  <c r="AB1791" i="64" a="1"/>
  <c r="AB1791" i="64" s="1"/>
  <c r="AB1792" i="64" a="1"/>
  <c r="AB1792" i="64" s="1"/>
  <c r="AB1788" i="64" a="1"/>
  <c r="AB1788" i="64" s="1"/>
  <c r="AB1787" i="64" a="1"/>
  <c r="AB1787" i="64" s="1"/>
  <c r="AA1793" i="64"/>
  <c r="AB365" i="64" a="1"/>
  <c r="AB365" i="64" s="1"/>
  <c r="AB343" i="64" a="1"/>
  <c r="AB343" i="64" s="1"/>
  <c r="AB366" i="64" a="1"/>
  <c r="AB366" i="64" s="1"/>
  <c r="DG1803" i="64"/>
  <c r="DH1801" i="64"/>
  <c r="AA344" i="64"/>
  <c r="AB1938" i="64"/>
  <c r="AB1972" i="64"/>
  <c r="CW121" i="64"/>
  <c r="CW124" i="64" s="1"/>
  <c r="CP1138" i="64"/>
  <c r="CQ1138" i="64"/>
  <c r="CR1136" i="64"/>
  <c r="CS1137" i="64"/>
  <c r="CT1137" i="64" s="1"/>
  <c r="CU1137" i="64" s="1"/>
  <c r="CV1137" i="64" s="1"/>
  <c r="CS2154" i="64"/>
  <c r="CS2156" i="64" s="1"/>
  <c r="AA1897" i="64"/>
  <c r="AA1875" i="64"/>
  <c r="AB2230" i="64" a="1"/>
  <c r="AB2230" i="64" s="1"/>
  <c r="AB1876" i="64" a="1"/>
  <c r="AB1876" i="64" s="1"/>
  <c r="AB1896" i="64" a="1"/>
  <c r="AB1896" i="64" s="1"/>
  <c r="BL1589" i="64"/>
  <c r="BK1591" i="64"/>
  <c r="BL1568" i="64"/>
  <c r="BL1570" i="64" s="1"/>
  <c r="BM1546" i="64"/>
  <c r="BM1548" i="64" s="1"/>
  <c r="X1501" i="64"/>
  <c r="X1503" i="64" s="1"/>
  <c r="Y1492" i="64"/>
  <c r="Z1491" i="64"/>
  <c r="Z1500" i="64"/>
  <c r="Z1490" i="64"/>
  <c r="Z1499" i="64"/>
  <c r="AB1495" i="64" a="1"/>
  <c r="AB1495" i="64" s="1"/>
  <c r="AB1496" i="64" a="1"/>
  <c r="AB1496" i="64" s="1"/>
  <c r="AB1486" i="64" a="1"/>
  <c r="AB1486" i="64" s="1"/>
  <c r="AB1487" i="64" a="1"/>
  <c r="AB1487" i="64" s="1"/>
  <c r="AA1483" i="64"/>
  <c r="AA1482" i="64"/>
  <c r="AB1477" i="64" a="1"/>
  <c r="AB1477" i="64" s="1"/>
  <c r="AB1478" i="64" a="1"/>
  <c r="AB1478" i="64" s="1"/>
  <c r="AA1918" i="64"/>
  <c r="AB1917" i="64" a="1"/>
  <c r="AB1917" i="64" s="1"/>
  <c r="AB429" i="64" a="1"/>
  <c r="AB429" i="64" s="1"/>
  <c r="W477" i="64"/>
  <c r="AC1687" i="64"/>
  <c r="AC1688" i="64" s="1"/>
  <c r="V1657" i="64"/>
  <c r="W1654" i="64" s="1"/>
  <c r="V1659" i="64"/>
  <c r="X476" i="64" a="1"/>
  <c r="X476" i="64" s="1"/>
  <c r="Y829" i="64"/>
  <c r="Z828" i="64"/>
  <c r="AA945" i="64"/>
  <c r="AA1238" i="64"/>
  <c r="AA1398" i="64"/>
  <c r="AA1375" i="64"/>
  <c r="AA826" i="64"/>
  <c r="AA320" i="64"/>
  <c r="AA455" i="64"/>
  <c r="AA431" i="64"/>
  <c r="AA1656" i="64"/>
  <c r="AA1691"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204" i="64" a="1"/>
  <c r="AB2204" i="64" s="1"/>
  <c r="AB2178" i="64" a="1"/>
  <c r="AB2178" i="64" s="1"/>
  <c r="AB2153" i="64" a="1"/>
  <c r="AB2153" i="64" s="1"/>
  <c r="AB2127" i="64" a="1"/>
  <c r="AB2127" i="64" s="1"/>
  <c r="AB1374" i="64" a="1"/>
  <c r="AB1374" i="64" s="1"/>
  <c r="AB90" i="64" a="1"/>
  <c r="AB90" i="64" s="1"/>
  <c r="AB89" i="64" a="1"/>
  <c r="AB89" i="64" s="1"/>
  <c r="AB91" i="64" a="1"/>
  <c r="AB91" i="64" s="1"/>
  <c r="AB92" i="64" a="1"/>
  <c r="AB92" i="64" s="1"/>
  <c r="AA93" i="64"/>
  <c r="AB1319" i="64" a="1"/>
  <c r="AB1319" i="64" s="1"/>
  <c r="AB1320" i="64" s="1"/>
  <c r="AB319" i="64" a="1"/>
  <c r="AB319" i="64" s="1"/>
  <c r="AP1524" i="64"/>
  <c r="AP1526" i="64" s="1"/>
  <c r="AB2254" i="64" a="1"/>
  <c r="AB2254" i="64" s="1"/>
  <c r="AB1239" i="64" a="1"/>
  <c r="AB1239" i="64" s="1"/>
  <c r="AA1689" i="64"/>
  <c r="AB1686" i="64" s="1"/>
  <c r="AB1618" i="64" a="1"/>
  <c r="AB1618" i="64" s="1"/>
  <c r="AB1626" i="64" s="1"/>
  <c r="AB1655" i="64" a="1"/>
  <c r="AB1655" i="64" s="1"/>
  <c r="AB1405" i="64" a="1"/>
  <c r="AB1405" i="64" s="1"/>
  <c r="AB1399" i="64" a="1"/>
  <c r="AB1399" i="64" s="1"/>
  <c r="AB1397" i="64" a="1"/>
  <c r="AB1397" i="64" s="1"/>
  <c r="AB944" i="64" a="1"/>
  <c r="AB944" i="64" s="1"/>
  <c r="AB825" i="64" a="1"/>
  <c r="AB825" i="64" s="1"/>
  <c r="BY46" i="1156" a="1"/>
  <c r="AB554" i="64" a="1"/>
  <c r="AB431" i="64" a="1"/>
  <c r="AB1897" i="64" a="1"/>
  <c r="AB367" i="64" a="1"/>
  <c r="AB1875" i="64" a="1"/>
  <c r="BP855" i="64" a="1"/>
  <c r="AB344" i="64" a="1"/>
  <c r="AB320" i="64" a="1"/>
  <c r="BR628" i="64" a="1"/>
  <c r="AB1918" i="64" a="1"/>
  <c r="AB1482" i="64" a="1"/>
  <c r="AA828" i="64" a="1"/>
  <c r="AC1972" i="64" a="1"/>
  <c r="AC1938" i="64" a="1"/>
  <c r="AB1238" i="64" a="1"/>
  <c r="AB1483" i="64" a="1"/>
  <c r="AB455" i="64" a="1"/>
  <c r="AB1398" i="64" a="1"/>
  <c r="BR852" i="64" a="1"/>
  <c r="BQ854" i="64" a="1"/>
  <c r="AB826" i="64" a="1"/>
  <c r="AB1375" i="64" a="1"/>
  <c r="AB945" i="64" a="1"/>
  <c r="Z829" i="64" a="1"/>
  <c r="BR588" i="64" a="1"/>
  <c r="X477" i="64" a="1"/>
  <c r="BV76" i="1156" l="1"/>
  <c r="BV61" i="1156"/>
  <c r="BW60" i="1156"/>
  <c r="BW75" i="1156"/>
  <c r="BW59" i="1156"/>
  <c r="BW74" i="1156"/>
  <c r="BW58" i="1156"/>
  <c r="BW73" i="1156"/>
  <c r="BW57" i="1156"/>
  <c r="BW72" i="1156"/>
  <c r="BW56" i="1156"/>
  <c r="BW71" i="1156"/>
  <c r="BY46" i="1156"/>
  <c r="BX45" i="1156"/>
  <c r="BX43" i="1156"/>
  <c r="BX41" i="1156"/>
  <c r="BX44" i="1156"/>
  <c r="BX42" i="1156"/>
  <c r="BZ18" i="1156"/>
  <c r="BZ20" i="1156" s="1"/>
  <c r="CA15" i="1156"/>
  <c r="O15" i="1156"/>
  <c r="CA7" i="1156"/>
  <c r="CA3" i="1156"/>
  <c r="CB2" i="1156"/>
  <c r="CA1" i="1156"/>
  <c r="BZ4" i="1156"/>
  <c r="BZ8" i="1156"/>
  <c r="BY8" i="1156"/>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5" i="64"/>
  <c r="BR852" i="64"/>
  <c r="BR628" i="64"/>
  <c r="BR630" i="64" s="1"/>
  <c r="BQ854" i="64"/>
  <c r="BS262" i="64" a="1"/>
  <c r="BS262" i="64" s="1"/>
  <c r="BS851" i="64" a="1"/>
  <c r="BS851"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0" i="861"/>
  <c r="BS43" i="863"/>
  <c r="BS42" i="863"/>
  <c r="BS21" i="863" s="1"/>
  <c r="BS24" i="864"/>
  <c r="BS92"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801" i="64"/>
  <c r="AC1784" i="64" a="1"/>
  <c r="AC1784" i="64" s="1"/>
  <c r="AC1785" i="64" a="1"/>
  <c r="AC1785" i="64" s="1"/>
  <c r="AC1786" i="64" a="1"/>
  <c r="AC1786" i="64" s="1"/>
  <c r="AC1787" i="64" a="1"/>
  <c r="AC1787" i="64" s="1"/>
  <c r="AC1788" i="64" a="1"/>
  <c r="AC1788" i="64" s="1"/>
  <c r="AC1789" i="64" a="1"/>
  <c r="AC1789" i="64" s="1"/>
  <c r="AC1791" i="64" a="1"/>
  <c r="AC1791" i="64" s="1"/>
  <c r="AC1792" i="64" a="1"/>
  <c r="AC1792" i="64" s="1"/>
  <c r="AC1790" i="64" a="1"/>
  <c r="AC1790" i="64" s="1"/>
  <c r="AB1793" i="64"/>
  <c r="DH1803" i="64"/>
  <c r="DI1801" i="64"/>
  <c r="AC343" i="64" a="1"/>
  <c r="AC343" i="64" s="1"/>
  <c r="AC366" i="64" a="1"/>
  <c r="AC366" i="64" s="1"/>
  <c r="AC365" i="64" a="1"/>
  <c r="AC365" i="64" s="1"/>
  <c r="AB344" i="64"/>
  <c r="AC1972" i="64"/>
  <c r="AC1938" i="64"/>
  <c r="CX121" i="64"/>
  <c r="CX124" i="64" s="1"/>
  <c r="CW1137" i="64"/>
  <c r="CX1137" i="64" s="1"/>
  <c r="CY1137" i="64" s="1"/>
  <c r="CZ1137" i="64" s="1"/>
  <c r="CR1138" i="64"/>
  <c r="CS1136" i="64"/>
  <c r="CT2154" i="64"/>
  <c r="CT2156" i="64" s="1"/>
  <c r="AB1897" i="64"/>
  <c r="AB1875" i="64"/>
  <c r="AC2230" i="64" a="1"/>
  <c r="AC2230" i="64" s="1"/>
  <c r="AC1876" i="64" a="1"/>
  <c r="AC1876" i="64" s="1"/>
  <c r="AC1896" i="64" a="1"/>
  <c r="AC1896" i="64" s="1"/>
  <c r="BL1591" i="64"/>
  <c r="BM1589" i="64"/>
  <c r="BM1568" i="64"/>
  <c r="BM1570" i="64" s="1"/>
  <c r="BN1546" i="64"/>
  <c r="BN1548" i="64" s="1"/>
  <c r="Z1492" i="64"/>
  <c r="X1504" i="64"/>
  <c r="Y1501" i="64"/>
  <c r="Y1503" i="64" s="1"/>
  <c r="Y1504" i="64" s="1"/>
  <c r="Z1501" i="64"/>
  <c r="AA1490" i="64"/>
  <c r="AA1499" i="64"/>
  <c r="AA1491" i="64"/>
  <c r="AA1500" i="64"/>
  <c r="AC1496" i="64" a="1"/>
  <c r="AC1496" i="64" s="1"/>
  <c r="AC1495" i="64" a="1"/>
  <c r="AC1495" i="64" s="1"/>
  <c r="AC1486" i="64" a="1"/>
  <c r="AC1486" i="64" s="1"/>
  <c r="AC1487" i="64" a="1"/>
  <c r="AC1487" i="64" s="1"/>
  <c r="AB1483" i="64"/>
  <c r="AB1482" i="64"/>
  <c r="AC1477" i="64" a="1"/>
  <c r="AC1477" i="64" s="1"/>
  <c r="AC1478" i="64" a="1"/>
  <c r="AC1478" i="64" s="1"/>
  <c r="AB1918" i="64"/>
  <c r="AC1917" i="64" a="1"/>
  <c r="AC1917" i="64" s="1"/>
  <c r="AC429" i="64" a="1"/>
  <c r="AC429" i="64" s="1"/>
  <c r="X477" i="64"/>
  <c r="AD1687" i="64"/>
  <c r="AD1688" i="64" s="1"/>
  <c r="Y476" i="64" a="1"/>
  <c r="Y476" i="64" s="1"/>
  <c r="W1657" i="64"/>
  <c r="X1654" i="64" s="1"/>
  <c r="W1659" i="64"/>
  <c r="U1621" i="64"/>
  <c r="V1617" i="64" s="1"/>
  <c r="V1623" i="64" s="1"/>
  <c r="Z829" i="64"/>
  <c r="AA828" i="64"/>
  <c r="AB945" i="64"/>
  <c r="AB1238" i="64"/>
  <c r="AB1398" i="64"/>
  <c r="AB1375" i="64"/>
  <c r="AB826" i="64"/>
  <c r="AB320" i="64"/>
  <c r="AB455" i="64"/>
  <c r="AB431" i="64"/>
  <c r="AB1691" i="64"/>
  <c r="AB1656"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27" i="64" a="1"/>
  <c r="AC2127" i="64" s="1"/>
  <c r="AC2204" i="64" a="1"/>
  <c r="AC2204" i="64" s="1"/>
  <c r="AC2178" i="64" a="1"/>
  <c r="AC2178" i="64" s="1"/>
  <c r="AC2153" i="64" a="1"/>
  <c r="AC2153" i="64" s="1"/>
  <c r="AC1374" i="64" a="1"/>
  <c r="AC1374" i="64" s="1"/>
  <c r="AB93" i="64"/>
  <c r="AC89" i="64" a="1"/>
  <c r="AC89" i="64" s="1"/>
  <c r="AC90" i="64" a="1"/>
  <c r="AC90" i="64" s="1"/>
  <c r="AC91" i="64" a="1"/>
  <c r="AC91" i="64" s="1"/>
  <c r="AC92" i="64" a="1"/>
  <c r="AC92" i="64" s="1"/>
  <c r="AC1319" i="64" a="1"/>
  <c r="AC1319" i="64" s="1"/>
  <c r="AC1320" i="64" s="1"/>
  <c r="AC319" i="64" a="1"/>
  <c r="AC319" i="64" s="1"/>
  <c r="AQ1524" i="64"/>
  <c r="AQ1526" i="64" s="1"/>
  <c r="AC2254" i="64" a="1"/>
  <c r="AC2254" i="64" s="1"/>
  <c r="AC1239" i="64" a="1"/>
  <c r="AC1239" i="64" s="1"/>
  <c r="AB1689" i="64"/>
  <c r="AC1686" i="64" s="1"/>
  <c r="AC1618" i="64" a="1"/>
  <c r="AC1618" i="64" s="1"/>
  <c r="AC1626" i="64" s="1"/>
  <c r="AC1655" i="64" a="1"/>
  <c r="AC1655" i="64" s="1"/>
  <c r="AC1405" i="64" a="1"/>
  <c r="AC1405" i="64" s="1"/>
  <c r="AC1399" i="64" a="1"/>
  <c r="AC1399" i="64" s="1"/>
  <c r="AC1397" i="64" a="1"/>
  <c r="AC1397" i="64" s="1"/>
  <c r="AC944" i="64" a="1"/>
  <c r="AC944" i="64" s="1"/>
  <c r="AC825" i="64" a="1"/>
  <c r="AC825" i="64" s="1"/>
  <c r="BZ46" i="1156" a="1"/>
  <c r="AC455" i="64" a="1"/>
  <c r="AC367" i="64" a="1"/>
  <c r="BS628" i="64" a="1"/>
  <c r="AC1238" i="64" a="1"/>
  <c r="AC1897" i="64" a="1"/>
  <c r="AC945" i="64" a="1"/>
  <c r="AA829" i="64" a="1"/>
  <c r="AD1938" i="64" a="1"/>
  <c r="AC431" i="64" a="1"/>
  <c r="AC1918" i="64" a="1"/>
  <c r="AC1398" i="64" a="1"/>
  <c r="BQ855" i="64" a="1"/>
  <c r="AC1875" i="64" a="1"/>
  <c r="AB828" i="64" a="1"/>
  <c r="BS588" i="64" a="1"/>
  <c r="BS852" i="64" a="1"/>
  <c r="AC554" i="64" a="1"/>
  <c r="AD1972" i="64" a="1"/>
  <c r="AC344" i="64" a="1"/>
  <c r="AC1483" i="64" a="1"/>
  <c r="AC826" i="64" a="1"/>
  <c r="AC1482" i="64" a="1"/>
  <c r="BR854" i="64" a="1"/>
  <c r="AC320" i="64" a="1"/>
  <c r="AC1375" i="64" a="1"/>
  <c r="Y477" i="64" a="1"/>
  <c r="BW76" i="1156" l="1"/>
  <c r="BV78" i="1156"/>
  <c r="BV79" i="1156" s="1"/>
  <c r="BW61" i="1156"/>
  <c r="BW78" i="1156" s="1"/>
  <c r="BW79" i="1156" s="1"/>
  <c r="BX60" i="1156"/>
  <c r="BX61" i="1156" s="1"/>
  <c r="BX75" i="1156"/>
  <c r="BX59" i="1156"/>
  <c r="BX74" i="1156"/>
  <c r="BX58" i="1156"/>
  <c r="BX73" i="1156"/>
  <c r="BX57" i="1156"/>
  <c r="BX72" i="1156"/>
  <c r="BX56" i="1156"/>
  <c r="BX71" i="1156"/>
  <c r="BZ46" i="1156"/>
  <c r="BY45" i="1156"/>
  <c r="BY43" i="1156"/>
  <c r="BY41" i="1156"/>
  <c r="BY44" i="1156"/>
  <c r="BY42" i="1156"/>
  <c r="CB15" i="1156"/>
  <c r="CA18" i="1156"/>
  <c r="CA20" i="1156" s="1"/>
  <c r="CB3" i="1156"/>
  <c r="CC2" i="1156"/>
  <c r="CB1" i="1156"/>
  <c r="CB7" i="1156"/>
  <c r="CA4" i="1156"/>
  <c r="V1627" i="64" a="1"/>
  <c r="V1627" i="64" s="1"/>
  <c r="V1620" i="64" s="1"/>
  <c r="V1621" i="64" s="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52" i="64"/>
  <c r="BQ855" i="64"/>
  <c r="BS628" i="64"/>
  <c r="BS630" i="64" s="1"/>
  <c r="BR854" i="64"/>
  <c r="BT262" i="64" a="1"/>
  <c r="BT262" i="64" s="1"/>
  <c r="BT851" i="64" a="1"/>
  <c r="BT851"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4" i="861"/>
  <c r="BN85" i="861" s="1"/>
  <c r="BV2" i="64"/>
  <c r="BU1" i="64"/>
  <c r="BU3" i="64"/>
  <c r="BT24" i="864"/>
  <c r="BT92" i="861" s="1"/>
  <c r="BW8" i="861"/>
  <c r="BX3" i="861"/>
  <c r="BW4" i="861"/>
  <c r="BW5" i="861" s="1"/>
  <c r="BW1" i="861"/>
  <c r="BU22" i="864"/>
  <c r="BU21" i="864"/>
  <c r="BU20" i="864"/>
  <c r="BU1" i="864"/>
  <c r="BU3" i="864"/>
  <c r="BU4" i="864" s="1"/>
  <c r="BV2" i="864"/>
  <c r="BV23" i="864" s="1"/>
  <c r="BS30"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801" i="64"/>
  <c r="AC367" i="64"/>
  <c r="AD1784" i="64" a="1"/>
  <c r="AD1784" i="64" s="1"/>
  <c r="AD1785" i="64" a="1"/>
  <c r="AD1785" i="64" s="1"/>
  <c r="AD1786" i="64" a="1"/>
  <c r="AD1786" i="64" s="1"/>
  <c r="AD1787" i="64" a="1"/>
  <c r="AD1787" i="64" s="1"/>
  <c r="AD1788" i="64" a="1"/>
  <c r="AD1788" i="64" s="1"/>
  <c r="AD1789" i="64" a="1"/>
  <c r="AD1789" i="64" s="1"/>
  <c r="AD1791" i="64" a="1"/>
  <c r="AD1791" i="64" s="1"/>
  <c r="AD1792" i="64" a="1"/>
  <c r="AD1792" i="64" s="1"/>
  <c r="AD1790" i="64" a="1"/>
  <c r="AD1790" i="64" s="1"/>
  <c r="AC1793" i="64"/>
  <c r="AD343" i="64" a="1"/>
  <c r="AD343" i="64" s="1"/>
  <c r="AD365" i="64" a="1"/>
  <c r="AD365" i="64" s="1"/>
  <c r="AD366" i="64" a="1"/>
  <c r="AD366" i="64" s="1"/>
  <c r="DI1803" i="64"/>
  <c r="DJ1801" i="64"/>
  <c r="AC344" i="64"/>
  <c r="AD1972" i="64"/>
  <c r="AD1938" i="64"/>
  <c r="CY121" i="64"/>
  <c r="CY124" i="64" s="1"/>
  <c r="DA1137" i="64"/>
  <c r="DB1137" i="64" s="1"/>
  <c r="DC1137" i="64" s="1"/>
  <c r="DD1137" i="64" s="1"/>
  <c r="CS1138" i="64"/>
  <c r="CT1136" i="64"/>
  <c r="CU2154" i="64"/>
  <c r="CU2156" i="64" s="1"/>
  <c r="AC1897" i="64"/>
  <c r="AC1875" i="64"/>
  <c r="AD2230" i="64" a="1"/>
  <c r="AD2230" i="64" s="1"/>
  <c r="AD1876" i="64" a="1"/>
  <c r="AD1876" i="64" s="1"/>
  <c r="AD1896" i="64" a="1"/>
  <c r="AD1896" i="64" s="1"/>
  <c r="BN1589" i="64"/>
  <c r="BM1591" i="64"/>
  <c r="BN1568" i="64"/>
  <c r="BN1570" i="64" s="1"/>
  <c r="BO1546" i="64"/>
  <c r="BO1548" i="64" s="1"/>
  <c r="AA1492" i="64"/>
  <c r="Z1503" i="64"/>
  <c r="Z1504" i="64" s="1"/>
  <c r="AB1490" i="64"/>
  <c r="AB1499" i="64"/>
  <c r="AB1491" i="64"/>
  <c r="AB1500" i="64"/>
  <c r="AA1501" i="64"/>
  <c r="AD1496" i="64" a="1"/>
  <c r="AD1496" i="64" s="1"/>
  <c r="AD1495" i="64" a="1"/>
  <c r="AD1495" i="64" s="1"/>
  <c r="AD1486" i="64" a="1"/>
  <c r="AD1486" i="64" s="1"/>
  <c r="AD1487" i="64" a="1"/>
  <c r="AD1487" i="64" s="1"/>
  <c r="AC1483" i="64"/>
  <c r="AC1482" i="64"/>
  <c r="AD1477" i="64" a="1"/>
  <c r="AD1477" i="64" s="1"/>
  <c r="AD1478" i="64" a="1"/>
  <c r="AD1478" i="64" s="1"/>
  <c r="AC1918" i="64"/>
  <c r="AD1917" i="64" a="1"/>
  <c r="AD1917" i="64" s="1"/>
  <c r="AD429" i="64" a="1"/>
  <c r="AD429" i="64" s="1"/>
  <c r="Y477" i="64"/>
  <c r="Z476" i="64" a="1"/>
  <c r="Z476" i="64" s="1"/>
  <c r="AE1687" i="64"/>
  <c r="AE1688" i="64" s="1"/>
  <c r="X1657" i="64"/>
  <c r="Y1654" i="64" s="1"/>
  <c r="X1659" i="64"/>
  <c r="AA829" i="64"/>
  <c r="AB828" i="64"/>
  <c r="AC945" i="64"/>
  <c r="AC1398" i="64"/>
  <c r="AC1238" i="64"/>
  <c r="AC1375" i="64"/>
  <c r="AC826" i="64"/>
  <c r="AC320" i="64"/>
  <c r="AC431" i="64"/>
  <c r="AC455" i="64"/>
  <c r="AC1656" i="64"/>
  <c r="AC1691"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27" i="64" a="1"/>
  <c r="AD2127" i="64" s="1"/>
  <c r="AD2204" i="64" a="1"/>
  <c r="AD2204" i="64" s="1"/>
  <c r="AD2178" i="64" a="1"/>
  <c r="AD2178" i="64" s="1"/>
  <c r="AD2153" i="64" a="1"/>
  <c r="AD2153" i="64" s="1"/>
  <c r="AD1374" i="64" a="1"/>
  <c r="AD1374" i="64" s="1"/>
  <c r="AD91" i="64" a="1"/>
  <c r="AD91" i="64" s="1"/>
  <c r="AD92" i="64" a="1"/>
  <c r="AD92" i="64" s="1"/>
  <c r="AD89" i="64" a="1"/>
  <c r="AD89" i="64" s="1"/>
  <c r="AD90" i="64" a="1"/>
  <c r="AD90" i="64" s="1"/>
  <c r="AC93" i="64"/>
  <c r="AD1319" i="64" a="1"/>
  <c r="AD1319" i="64" s="1"/>
  <c r="AD1320" i="64" s="1"/>
  <c r="AD319" i="64" a="1"/>
  <c r="AD319" i="64" s="1"/>
  <c r="AR1524" i="64"/>
  <c r="AR1526" i="64" s="1"/>
  <c r="AD2254" i="64" a="1"/>
  <c r="AD2254" i="64" s="1"/>
  <c r="AD1239" i="64" a="1"/>
  <c r="AD1239" i="64" s="1"/>
  <c r="AC1689" i="64"/>
  <c r="AD1686" i="64" s="1"/>
  <c r="AD1618" i="64" a="1"/>
  <c r="AD1618" i="64" s="1"/>
  <c r="AD1626" i="64" s="1"/>
  <c r="AD1655" i="64" a="1"/>
  <c r="AD1655" i="64" s="1"/>
  <c r="AD1405" i="64" a="1"/>
  <c r="AD1405" i="64" s="1"/>
  <c r="AD1399" i="64" a="1"/>
  <c r="AD1399" i="64" s="1"/>
  <c r="AD1397" i="64" a="1"/>
  <c r="AD1397" i="64" s="1"/>
  <c r="AD944" i="64" a="1"/>
  <c r="AD944" i="64" s="1"/>
  <c r="AD825" i="64" a="1"/>
  <c r="AD825" i="64" s="1"/>
  <c r="CA46" i="1156" a="1"/>
  <c r="BR855" i="64" a="1"/>
  <c r="AC828" i="64" a="1"/>
  <c r="AD1238" i="64" a="1"/>
  <c r="AD455" i="64" a="1"/>
  <c r="BT628" i="64" a="1"/>
  <c r="BT852" i="64" a="1"/>
  <c r="AD1482" i="64" a="1"/>
  <c r="AD1918" i="64" a="1"/>
  <c r="AD1483" i="64" a="1"/>
  <c r="Z477" i="64" a="1"/>
  <c r="AE1938" i="64" a="1"/>
  <c r="AD1897" i="64" a="1"/>
  <c r="AD431" i="64" a="1"/>
  <c r="AD1875" i="64" a="1"/>
  <c r="AE1972" i="64" a="1"/>
  <c r="AD554" i="64" a="1"/>
  <c r="AD344" i="64" a="1"/>
  <c r="AD1398" i="64" a="1"/>
  <c r="BS854" i="64" a="1"/>
  <c r="BT588" i="64" a="1"/>
  <c r="AB829" i="64" a="1"/>
  <c r="AD367" i="64" a="1"/>
  <c r="AD945" i="64" a="1"/>
  <c r="AD1375" i="64" a="1"/>
  <c r="AD826" i="64" a="1"/>
  <c r="AD320" i="64" a="1"/>
  <c r="BX76" i="1156" l="1"/>
  <c r="BX78" i="1156" s="1"/>
  <c r="BX79" i="1156" s="1"/>
  <c r="BY60" i="1156"/>
  <c r="BY75" i="1156"/>
  <c r="BY59" i="1156"/>
  <c r="BY74" i="1156"/>
  <c r="BY58" i="1156"/>
  <c r="BY73" i="1156"/>
  <c r="BY57" i="1156"/>
  <c r="BY72" i="1156"/>
  <c r="BY56" i="1156"/>
  <c r="BY71" i="1156"/>
  <c r="CA46" i="1156"/>
  <c r="BZ45" i="1156"/>
  <c r="BZ44" i="1156"/>
  <c r="BZ43" i="1156"/>
  <c r="BZ41" i="1156"/>
  <c r="BZ42" i="1156"/>
  <c r="CC15" i="1156"/>
  <c r="CB18" i="1156"/>
  <c r="CB20" i="1156" s="1"/>
  <c r="CA8" i="1156"/>
  <c r="CC3" i="1156"/>
  <c r="CD2" i="1156"/>
  <c r="CC1" i="1156"/>
  <c r="CC7" i="1156"/>
  <c r="CB4" i="1156"/>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52" i="64"/>
  <c r="BT628" i="64"/>
  <c r="BT630" i="64" s="1"/>
  <c r="BR855" i="64"/>
  <c r="BS854" i="64"/>
  <c r="BU262" i="64" a="1"/>
  <c r="BU262" i="64" s="1"/>
  <c r="BU851" i="64" a="1"/>
  <c r="BU851"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4" i="861"/>
  <c r="BO85" i="861" s="1"/>
  <c r="BV1" i="64"/>
  <c r="BW2" i="64"/>
  <c r="BV3" i="64"/>
  <c r="BU24" i="864"/>
  <c r="BU92"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0"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801" i="64"/>
  <c r="AE558" i="64" a="1"/>
  <c r="AE558" i="64" s="1"/>
  <c r="AE553" i="64" a="1"/>
  <c r="AE553" i="64" s="1"/>
  <c r="AD367" i="64"/>
  <c r="AE1784" i="64" a="1"/>
  <c r="AE1784" i="64" s="1"/>
  <c r="AE1785" i="64" a="1"/>
  <c r="AE1785" i="64" s="1"/>
  <c r="AE1786" i="64" a="1"/>
  <c r="AE1786" i="64" s="1"/>
  <c r="AE1787" i="64" a="1"/>
  <c r="AE1787" i="64" s="1"/>
  <c r="AE1790" i="64" a="1"/>
  <c r="AE1790" i="64" s="1"/>
  <c r="AE1789" i="64" a="1"/>
  <c r="AE1789" i="64" s="1"/>
  <c r="AE1788" i="64" a="1"/>
  <c r="AE1788" i="64" s="1"/>
  <c r="AE1791" i="64" a="1"/>
  <c r="AE1791" i="64" s="1"/>
  <c r="AE1792" i="64" a="1"/>
  <c r="AE1792" i="64" s="1"/>
  <c r="AD1793" i="64"/>
  <c r="AE343" i="64" a="1"/>
  <c r="AE343" i="64" s="1"/>
  <c r="AE366" i="64" a="1"/>
  <c r="AE366" i="64" s="1"/>
  <c r="AE365" i="64" a="1"/>
  <c r="AE365" i="64" s="1"/>
  <c r="DJ1803" i="64"/>
  <c r="DK1801" i="64"/>
  <c r="AD344" i="64"/>
  <c r="AE1938" i="64"/>
  <c r="AE1972" i="64"/>
  <c r="CZ121" i="64"/>
  <c r="CZ124" i="64" s="1"/>
  <c r="DE1137" i="64"/>
  <c r="DF1137" i="64" s="1"/>
  <c r="DG1137" i="64" s="1"/>
  <c r="DH1137" i="64" s="1"/>
  <c r="CT1138" i="64"/>
  <c r="CU1136" i="64"/>
  <c r="CV2154" i="64"/>
  <c r="CV2156" i="64" s="1"/>
  <c r="AD1897" i="64"/>
  <c r="AD1875" i="64"/>
  <c r="AE2230" i="64" a="1"/>
  <c r="AE2230" i="64" s="1"/>
  <c r="AE1876" i="64" a="1"/>
  <c r="AE1876" i="64" s="1"/>
  <c r="AE1896" i="64" a="1"/>
  <c r="AE1896" i="64" s="1"/>
  <c r="BN1591" i="64"/>
  <c r="BO1589" i="64"/>
  <c r="BO1568" i="64"/>
  <c r="BO1570" i="64" s="1"/>
  <c r="BP1546" i="64"/>
  <c r="BP1548" i="64" s="1"/>
  <c r="AA1503" i="64"/>
  <c r="AA1504" i="64" s="1"/>
  <c r="AB1492" i="64"/>
  <c r="AC1491" i="64"/>
  <c r="AC1500" i="64"/>
  <c r="AB1501" i="64"/>
  <c r="AC1490" i="64"/>
  <c r="AC1499" i="64"/>
  <c r="AE1496" i="64" a="1"/>
  <c r="AE1496" i="64" s="1"/>
  <c r="AE1495" i="64" a="1"/>
  <c r="AE1495" i="64" s="1"/>
  <c r="AE1487" i="64" a="1"/>
  <c r="AE1487" i="64" s="1"/>
  <c r="AE1486" i="64" a="1"/>
  <c r="AE1486" i="64" s="1"/>
  <c r="AD1483" i="64"/>
  <c r="AD1482" i="64"/>
  <c r="AE1477" i="64" a="1"/>
  <c r="AE1477" i="64" s="1"/>
  <c r="AE1478" i="64" a="1"/>
  <c r="AE1478" i="64" s="1"/>
  <c r="AD1918" i="64"/>
  <c r="AE1917" i="64" a="1"/>
  <c r="AE1917" i="64" s="1"/>
  <c r="AE429" i="64" a="1"/>
  <c r="AE429" i="64" s="1"/>
  <c r="Z477" i="64"/>
  <c r="AF1687" i="64"/>
  <c r="AF1688" i="64" s="1"/>
  <c r="Y1659" i="64"/>
  <c r="Y1657" i="64"/>
  <c r="Z1654" i="64" s="1"/>
  <c r="AA476" i="64" a="1"/>
  <c r="AA476" i="64" s="1"/>
  <c r="AB829" i="64"/>
  <c r="AC828" i="64"/>
  <c r="AD1398" i="64"/>
  <c r="AD1238" i="64"/>
  <c r="AD945" i="64"/>
  <c r="AD1375" i="64"/>
  <c r="AD826" i="64"/>
  <c r="AD320" i="64"/>
  <c r="AD455" i="64"/>
  <c r="AD431" i="64"/>
  <c r="AD1691" i="64"/>
  <c r="W1617" i="64"/>
  <c r="W1623" i="64" s="1"/>
  <c r="AD1656"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27" i="64" a="1"/>
  <c r="AE2127" i="64" s="1"/>
  <c r="AE2204" i="64" a="1"/>
  <c r="AE2204" i="64" s="1"/>
  <c r="AE2178" i="64" a="1"/>
  <c r="AE2178" i="64" s="1"/>
  <c r="AE2153" i="64" a="1"/>
  <c r="AE2153" i="64" s="1"/>
  <c r="AE1374" i="64" a="1"/>
  <c r="AE1374" i="64" s="1"/>
  <c r="AD93" i="64"/>
  <c r="AE91" i="64" a="1"/>
  <c r="AE91" i="64" s="1"/>
  <c r="AE92" i="64" a="1"/>
  <c r="AE92" i="64" s="1"/>
  <c r="AE89" i="64" a="1"/>
  <c r="AE89" i="64" s="1"/>
  <c r="AE90" i="64" a="1"/>
  <c r="AE90" i="64" s="1"/>
  <c r="AE1319" i="64" a="1"/>
  <c r="AE1319" i="64" s="1"/>
  <c r="AE1320" i="64" s="1"/>
  <c r="AE319" i="64" a="1"/>
  <c r="AE319" i="64" s="1"/>
  <c r="AS1524" i="64"/>
  <c r="AS1526" i="64" s="1"/>
  <c r="AE2254" i="64" a="1"/>
  <c r="AE2254" i="64" s="1"/>
  <c r="AE1239" i="64" a="1"/>
  <c r="AE1239" i="64" s="1"/>
  <c r="AE1618" i="64" a="1"/>
  <c r="AE1618" i="64" s="1"/>
  <c r="AE1626" i="64" s="1"/>
  <c r="AD1689" i="64"/>
  <c r="AE1399" i="64" a="1"/>
  <c r="AE1399" i="64" s="1"/>
  <c r="AE1397" i="64" a="1"/>
  <c r="AE1397" i="64" s="1"/>
  <c r="AE1405" i="64" a="1"/>
  <c r="AE1405" i="64" s="1"/>
  <c r="AE944" i="64" a="1"/>
  <c r="AE944" i="64" s="1"/>
  <c r="AE825" i="64" a="1"/>
  <c r="AE825" i="64" s="1"/>
  <c r="CB46" i="1156" a="1"/>
  <c r="AE367" i="64" a="1"/>
  <c r="AE1875" i="64" a="1"/>
  <c r="BU852" i="64" a="1"/>
  <c r="AE344" i="64" a="1"/>
  <c r="AE1398" i="64" a="1"/>
  <c r="AD828" i="64" a="1"/>
  <c r="AE1238" i="64" a="1"/>
  <c r="AE1483" i="64" a="1"/>
  <c r="BS855" i="64" a="1"/>
  <c r="AE455" i="64" a="1"/>
  <c r="AF1972" i="64" a="1"/>
  <c r="AF1938" i="64" a="1"/>
  <c r="BU628" i="64" a="1"/>
  <c r="BU588" i="64" a="1"/>
  <c r="AE554" i="64" a="1"/>
  <c r="AE431" i="64" a="1"/>
  <c r="AC829" i="64" a="1"/>
  <c r="AE1918" i="64" a="1"/>
  <c r="AE1897" i="64" a="1"/>
  <c r="BT854" i="64" a="1"/>
  <c r="AE1482" i="64" a="1"/>
  <c r="AE320" i="64" a="1"/>
  <c r="AA477" i="64" a="1"/>
  <c r="AE1375" i="64" a="1"/>
  <c r="AE826" i="64" a="1"/>
  <c r="AE945" i="64" a="1"/>
  <c r="BY76" i="1156" l="1"/>
  <c r="BZ60" i="1156"/>
  <c r="BZ75" i="1156"/>
  <c r="BZ59" i="1156"/>
  <c r="BZ74" i="1156"/>
  <c r="BY61" i="1156"/>
  <c r="BY78" i="1156" s="1"/>
  <c r="BY79" i="1156" s="1"/>
  <c r="BZ58" i="1156"/>
  <c r="BZ73" i="1156"/>
  <c r="BZ57" i="1156"/>
  <c r="BZ72" i="1156"/>
  <c r="BZ56" i="1156"/>
  <c r="BZ71" i="1156"/>
  <c r="CB46" i="1156"/>
  <c r="CA45" i="1156"/>
  <c r="CA43" i="1156"/>
  <c r="CA41" i="1156"/>
  <c r="CA44" i="1156"/>
  <c r="CA42" i="1156"/>
  <c r="CD15" i="1156"/>
  <c r="CC18" i="1156"/>
  <c r="CC20" i="1156" s="1"/>
  <c r="CD3" i="1156"/>
  <c r="CE2" i="1156"/>
  <c r="CD1" i="1156"/>
  <c r="CD7" i="1156"/>
  <c r="CC4" i="1156"/>
  <c r="CB8" i="1156"/>
  <c r="W1627" i="64" a="1"/>
  <c r="W1627" i="64" s="1"/>
  <c r="W1620" i="64" s="1"/>
  <c r="W1621" i="64" s="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52" i="64"/>
  <c r="BU628" i="64"/>
  <c r="BU630" i="64" s="1"/>
  <c r="BS855" i="64"/>
  <c r="BT854" i="64"/>
  <c r="BV262" i="64" a="1"/>
  <c r="BV262" i="64" s="1"/>
  <c r="BV851" i="64" a="1"/>
  <c r="BV851"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4" i="861"/>
  <c r="BP85" i="861" s="1"/>
  <c r="BW1" i="64"/>
  <c r="BX2" i="64"/>
  <c r="BW3" i="64"/>
  <c r="BV57" i="863"/>
  <c r="BU30"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2" i="861" s="1"/>
  <c r="AG208" i="64"/>
  <c r="AG191" i="64"/>
  <c r="AG209" i="64"/>
  <c r="AG192" i="64"/>
  <c r="AG210" i="64"/>
  <c r="AG211" i="64"/>
  <c r="AG193" i="64"/>
  <c r="AF194" i="64"/>
  <c r="AF212" i="64"/>
  <c r="BJ7" i="860"/>
  <c r="BJ3" i="860"/>
  <c r="BJ4" i="860" s="1"/>
  <c r="BK2" i="860"/>
  <c r="BJ1" i="860"/>
  <c r="AE554" i="64"/>
  <c r="AD1801" i="64"/>
  <c r="AF558" i="64" a="1"/>
  <c r="AF558" i="64" s="1"/>
  <c r="AF553" i="64" a="1"/>
  <c r="AF553" i="64" s="1"/>
  <c r="AE367" i="64"/>
  <c r="AF1790" i="64" a="1"/>
  <c r="AF1790" i="64" s="1"/>
  <c r="AF1784" i="64" a="1"/>
  <c r="AF1784" i="64" s="1"/>
  <c r="AF1785" i="64" a="1"/>
  <c r="AF1785" i="64" s="1"/>
  <c r="AF1787" i="64" a="1"/>
  <c r="AF1787" i="64" s="1"/>
  <c r="AF1789" i="64" a="1"/>
  <c r="AF1789" i="64" s="1"/>
  <c r="AF1788" i="64" a="1"/>
  <c r="AF1788" i="64" s="1"/>
  <c r="AF1791" i="64" a="1"/>
  <c r="AF1791" i="64" s="1"/>
  <c r="AF1792" i="64" a="1"/>
  <c r="AF1792" i="64" s="1"/>
  <c r="AF1786" i="64" a="1"/>
  <c r="AF1786" i="64" s="1"/>
  <c r="AE1793" i="64"/>
  <c r="DK1803" i="64"/>
  <c r="DL1801" i="64"/>
  <c r="DL1803" i="64" s="1"/>
  <c r="AF343" i="64" a="1"/>
  <c r="AF343" i="64" s="1"/>
  <c r="AF366" i="64" a="1"/>
  <c r="AF366" i="64" s="1"/>
  <c r="AF365" i="64" a="1"/>
  <c r="AF365" i="64" s="1"/>
  <c r="AE344" i="64"/>
  <c r="AF1938" i="64"/>
  <c r="AF1972" i="64"/>
  <c r="DA121" i="64"/>
  <c r="DA124" i="64" s="1"/>
  <c r="CU1138" i="64"/>
  <c r="CV1136" i="64"/>
  <c r="DI1137" i="64"/>
  <c r="DJ1137" i="64" s="1"/>
  <c r="DK1137" i="64" s="1"/>
  <c r="DL1137" i="64" s="1"/>
  <c r="CW2154" i="64"/>
  <c r="CW2156" i="64" s="1"/>
  <c r="AE1897" i="64"/>
  <c r="AE1875" i="64"/>
  <c r="AF2230" i="64" a="1"/>
  <c r="AF2230" i="64" s="1"/>
  <c r="AF1876" i="64" a="1"/>
  <c r="AF1876" i="64" s="1"/>
  <c r="AF1896" i="64" a="1"/>
  <c r="AF1896" i="64" s="1"/>
  <c r="BO1591" i="64"/>
  <c r="BP1589" i="64"/>
  <c r="BP1568" i="64"/>
  <c r="BP1570" i="64" s="1"/>
  <c r="BQ1546" i="64"/>
  <c r="BQ1548" i="64" s="1"/>
  <c r="AB1503" i="64"/>
  <c r="AB1504" i="64" s="1"/>
  <c r="AC1492" i="64"/>
  <c r="AD1490" i="64"/>
  <c r="AD1499" i="64"/>
  <c r="AD1491" i="64"/>
  <c r="AD1500" i="64"/>
  <c r="AF1495" i="64" a="1"/>
  <c r="AF1495" i="64" s="1"/>
  <c r="AF1496" i="64" a="1"/>
  <c r="AF1496" i="64" s="1"/>
  <c r="AF1487" i="64" a="1"/>
  <c r="AF1487" i="64" s="1"/>
  <c r="AF1486" i="64" a="1"/>
  <c r="AF1486" i="64" s="1"/>
  <c r="AE1483" i="64"/>
  <c r="AE1482" i="64"/>
  <c r="AF1477" i="64" a="1"/>
  <c r="AF1477" i="64" s="1"/>
  <c r="AF1478" i="64" a="1"/>
  <c r="AF1478" i="64" s="1"/>
  <c r="AE1918" i="64"/>
  <c r="AF1917" i="64" a="1"/>
  <c r="AF1917" i="64" s="1"/>
  <c r="AF429" i="64" a="1"/>
  <c r="AF429" i="64" s="1"/>
  <c r="AA477" i="64"/>
  <c r="Z1657" i="64"/>
  <c r="AA1654" i="64" s="1"/>
  <c r="Z1659" i="64"/>
  <c r="AB476" i="64" a="1"/>
  <c r="AB476" i="64" s="1"/>
  <c r="AG1687" i="64"/>
  <c r="AG1688" i="64" s="1"/>
  <c r="AE1686" i="64"/>
  <c r="AE1691" i="64" s="1"/>
  <c r="AC829" i="64"/>
  <c r="AD828" i="64"/>
  <c r="AE1398" i="64"/>
  <c r="AE1238" i="64"/>
  <c r="AE945" i="64"/>
  <c r="AE1375" i="64"/>
  <c r="AE826" i="64"/>
  <c r="AE320" i="64"/>
  <c r="AE455" i="64"/>
  <c r="AE431" i="64"/>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27" i="64" a="1"/>
  <c r="AF2127" i="64" s="1"/>
  <c r="AF2204" i="64" a="1"/>
  <c r="AF2204" i="64" s="1"/>
  <c r="AF2178" i="64" a="1"/>
  <c r="AF2178" i="64" s="1"/>
  <c r="AF2153" i="64" a="1"/>
  <c r="AF2153" i="64" s="1"/>
  <c r="AF1374" i="64" a="1"/>
  <c r="AF1374" i="64" s="1"/>
  <c r="AE93" i="64"/>
  <c r="AF90" i="64" a="1"/>
  <c r="AF90" i="64" s="1"/>
  <c r="AF89" i="64" a="1"/>
  <c r="AF89" i="64" s="1"/>
  <c r="AF91" i="64" a="1"/>
  <c r="AF91" i="64" s="1"/>
  <c r="AF92" i="64" a="1"/>
  <c r="AF92" i="64" s="1"/>
  <c r="AF1319" i="64" a="1"/>
  <c r="AF1319" i="64" s="1"/>
  <c r="AF1320" i="64" s="1"/>
  <c r="AF319" i="64" a="1"/>
  <c r="AF319" i="64" s="1"/>
  <c r="AT1524" i="64"/>
  <c r="AT1526" i="64" s="1"/>
  <c r="AF2254" i="64" a="1"/>
  <c r="AF2254" i="64" s="1"/>
  <c r="AF1239" i="64" a="1"/>
  <c r="AF1239" i="64" s="1"/>
  <c r="AF1618" i="64" a="1"/>
  <c r="AF1618" i="64" s="1"/>
  <c r="AF1626" i="64" s="1"/>
  <c r="AF1399" i="64" a="1"/>
  <c r="AF1399" i="64" s="1"/>
  <c r="AF1397" i="64" a="1"/>
  <c r="AF1397" i="64" s="1"/>
  <c r="AF1405" i="64" a="1"/>
  <c r="AF1405" i="64" s="1"/>
  <c r="AF944" i="64" a="1"/>
  <c r="AF944" i="64" s="1"/>
  <c r="AF825" i="64" a="1"/>
  <c r="AF825" i="64" s="1"/>
  <c r="CC46" i="1156" a="1"/>
  <c r="AE828" i="64" a="1"/>
  <c r="AG1972" i="64" a="1"/>
  <c r="AF344" i="64" a="1"/>
  <c r="AF431" i="64" a="1"/>
  <c r="AF320" i="64" a="1"/>
  <c r="AF367" i="64" a="1"/>
  <c r="BV852" i="64" a="1"/>
  <c r="AF1375" i="64" a="1"/>
  <c r="AF554" i="64" a="1"/>
  <c r="AG1938" i="64" a="1"/>
  <c r="AD829" i="64" a="1"/>
  <c r="BV588" i="64" a="1"/>
  <c r="BU854" i="64" a="1"/>
  <c r="BV628" i="64" a="1"/>
  <c r="AF1897" i="64" a="1"/>
  <c r="AF1483" i="64" a="1"/>
  <c r="AF455" i="64" a="1"/>
  <c r="AF1398" i="64" a="1"/>
  <c r="BT855" i="64" a="1"/>
  <c r="AF1918" i="64" a="1"/>
  <c r="AF1875" i="64" a="1"/>
  <c r="AF1238" i="64" a="1"/>
  <c r="AB477" i="64" a="1"/>
  <c r="AF945" i="64" a="1"/>
  <c r="AF1482" i="64" a="1"/>
  <c r="AF826" i="64" a="1"/>
  <c r="BZ76" i="1156" l="1"/>
  <c r="CA60" i="1156"/>
  <c r="CA75" i="1156"/>
  <c r="BZ61" i="1156"/>
  <c r="CA59" i="1156"/>
  <c r="CA74" i="1156"/>
  <c r="CA58" i="1156"/>
  <c r="CA73" i="1156"/>
  <c r="CA57" i="1156"/>
  <c r="CA72" i="1156"/>
  <c r="CA56" i="1156"/>
  <c r="CA71" i="1156"/>
  <c r="CC46" i="1156"/>
  <c r="CB41" i="1156"/>
  <c r="CB42" i="1156"/>
  <c r="CB45" i="1156"/>
  <c r="CB43" i="1156"/>
  <c r="CB44" i="1156"/>
  <c r="CE15" i="1156"/>
  <c r="CD18" i="1156"/>
  <c r="CD20" i="1156" s="1"/>
  <c r="CE1" i="1156"/>
  <c r="CE7" i="1156"/>
  <c r="CE3" i="1156"/>
  <c r="CF2" i="1156"/>
  <c r="CD4" i="1156"/>
  <c r="CC8" i="1156"/>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52" i="64"/>
  <c r="BV628" i="64"/>
  <c r="BV630" i="64" s="1"/>
  <c r="BT855" i="64"/>
  <c r="BU854" i="64"/>
  <c r="BW262" i="64" a="1"/>
  <c r="BW262" i="64" s="1"/>
  <c r="BW851" i="64" a="1"/>
  <c r="BW851"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4" i="861"/>
  <c r="BQ85" i="861" s="1"/>
  <c r="BX1" i="64"/>
  <c r="BY2" i="64"/>
  <c r="BX3" i="64"/>
  <c r="CA3" i="861"/>
  <c r="BZ4" i="861"/>
  <c r="BZ5" i="861" s="1"/>
  <c r="BZ1" i="861"/>
  <c r="BZ8" i="861"/>
  <c r="BW43" i="863"/>
  <c r="BW42" i="863"/>
  <c r="BW21" i="863" s="1"/>
  <c r="BW24" i="864"/>
  <c r="BW92" i="861" s="1"/>
  <c r="BW57" i="863"/>
  <c r="BV30"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801" i="64"/>
  <c r="AG558" i="64" a="1"/>
  <c r="AG558" i="64" s="1"/>
  <c r="AG553" i="64" a="1"/>
  <c r="AG553" i="64" s="1"/>
  <c r="AF367" i="64"/>
  <c r="AF1793" i="64"/>
  <c r="AG1786" i="64" a="1"/>
  <c r="AG1786" i="64" s="1"/>
  <c r="AG1787" i="64" a="1"/>
  <c r="AG1787" i="64" s="1"/>
  <c r="AG1788" i="64" a="1"/>
  <c r="AG1788" i="64" s="1"/>
  <c r="AG1789" i="64" a="1"/>
  <c r="AG1789" i="64" s="1"/>
  <c r="AG1790" i="64" a="1"/>
  <c r="AG1790" i="64" s="1"/>
  <c r="AG1785" i="64" a="1"/>
  <c r="AG1785" i="64" s="1"/>
  <c r="AG1784" i="64" a="1"/>
  <c r="AG1784" i="64" s="1"/>
  <c r="AG1791" i="64" a="1"/>
  <c r="AG1791" i="64" s="1"/>
  <c r="AG1792" i="64" a="1"/>
  <c r="AG1792" i="64" s="1"/>
  <c r="AG343" i="64" a="1"/>
  <c r="AG343" i="64" s="1"/>
  <c r="AG366" i="64" a="1"/>
  <c r="AG366" i="64" s="1"/>
  <c r="AG365" i="64" a="1"/>
  <c r="AG365" i="64" s="1"/>
  <c r="AF344" i="64"/>
  <c r="AG1972" i="64"/>
  <c r="AG1938" i="64"/>
  <c r="DB121" i="64"/>
  <c r="DB124" i="64" s="1"/>
  <c r="CY2227" i="64"/>
  <c r="CY2201" i="64"/>
  <c r="CY2124" i="64"/>
  <c r="CV1138" i="64"/>
  <c r="CW1136" i="64"/>
  <c r="CX2154" i="64"/>
  <c r="CX2156" i="64" s="1"/>
  <c r="AF1897" i="64"/>
  <c r="AF1875" i="64"/>
  <c r="AG2230" i="64" a="1"/>
  <c r="AG2230" i="64" s="1"/>
  <c r="AG1876" i="64" a="1"/>
  <c r="AG1876" i="64" s="1"/>
  <c r="AG1896" i="64" a="1"/>
  <c r="AG1896" i="64" s="1"/>
  <c r="BQ1589" i="64"/>
  <c r="BP1591" i="64"/>
  <c r="BQ1568" i="64"/>
  <c r="BQ1570" i="64" s="1"/>
  <c r="BR1546" i="64"/>
  <c r="BR1548" i="64" s="1"/>
  <c r="AC1501" i="64"/>
  <c r="AC1503" i="64" s="1"/>
  <c r="AC1504" i="64" s="1"/>
  <c r="AD1492" i="64"/>
  <c r="AE1490" i="64"/>
  <c r="AE1499" i="64"/>
  <c r="AE1491" i="64"/>
  <c r="AE1500" i="64"/>
  <c r="AG1496" i="64" a="1"/>
  <c r="AG1496" i="64" s="1"/>
  <c r="AG1495" i="64" a="1"/>
  <c r="AG1495" i="64" s="1"/>
  <c r="AG1487" i="64" a="1"/>
  <c r="AG1487" i="64" s="1"/>
  <c r="AG1486" i="64" a="1"/>
  <c r="AG1486" i="64" s="1"/>
  <c r="AF1483" i="64"/>
  <c r="AF1482" i="64"/>
  <c r="AG1477" i="64" a="1"/>
  <c r="AG1477" i="64" s="1"/>
  <c r="AG1478" i="64" a="1"/>
  <c r="AG1478" i="64" s="1"/>
  <c r="AF1918" i="64"/>
  <c r="AG1917" i="64" a="1"/>
  <c r="AG1917" i="64" s="1"/>
  <c r="AG429" i="64" a="1"/>
  <c r="AG429" i="64" s="1"/>
  <c r="AB477" i="64"/>
  <c r="AH1687" i="64"/>
  <c r="AH1688" i="64" s="1"/>
  <c r="AC476" i="64" a="1"/>
  <c r="AC476" i="64" s="1"/>
  <c r="AA1657" i="64"/>
  <c r="AB1654" i="64" s="1"/>
  <c r="AA1659" i="64"/>
  <c r="AD829" i="64"/>
  <c r="AE828" i="64"/>
  <c r="AF1238" i="64"/>
  <c r="AF945" i="64"/>
  <c r="AF1398" i="64"/>
  <c r="AF1375" i="64"/>
  <c r="AF826" i="64"/>
  <c r="AF320" i="64"/>
  <c r="AF455" i="64"/>
  <c r="AF431" i="64"/>
  <c r="X1617" i="64"/>
  <c r="X1623" i="64" s="1"/>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27" i="64" a="1"/>
  <c r="AG2127" i="64" s="1"/>
  <c r="AG2204" i="64" a="1"/>
  <c r="AG2204" i="64" s="1"/>
  <c r="AG2178" i="64" a="1"/>
  <c r="AG2178" i="64" s="1"/>
  <c r="AG2153" i="64" a="1"/>
  <c r="AG2153" i="64" s="1"/>
  <c r="AG1374" i="64" a="1"/>
  <c r="AG1374" i="64" s="1"/>
  <c r="AF93" i="64"/>
  <c r="AG89" i="64" a="1"/>
  <c r="AG89" i="64" s="1"/>
  <c r="AG90" i="64" a="1"/>
  <c r="AG90" i="64" s="1"/>
  <c r="AG91" i="64" a="1"/>
  <c r="AG91" i="64" s="1"/>
  <c r="AG92" i="64" a="1"/>
  <c r="AG92" i="64" s="1"/>
  <c r="AG1319" i="64" a="1"/>
  <c r="AG1319" i="64" s="1"/>
  <c r="AG1320" i="64" s="1"/>
  <c r="AG319" i="64" a="1"/>
  <c r="AG319" i="64" s="1"/>
  <c r="AU1524" i="64"/>
  <c r="AU1526" i="64" s="1"/>
  <c r="AG2254" i="64" a="1"/>
  <c r="AG2254" i="64" s="1"/>
  <c r="AG1239" i="64" a="1"/>
  <c r="AG1239" i="64" s="1"/>
  <c r="AG1618" i="64" a="1"/>
  <c r="AG1618" i="64" s="1"/>
  <c r="AG1626" i="64" s="1"/>
  <c r="AG1397" i="64" a="1"/>
  <c r="AG1397" i="64" s="1"/>
  <c r="AG1399" i="64" a="1"/>
  <c r="AG1399" i="64" s="1"/>
  <c r="AG1405" i="64" a="1"/>
  <c r="AG1405" i="64" s="1"/>
  <c r="AG944" i="64" a="1"/>
  <c r="AG944" i="64" s="1"/>
  <c r="AG825" i="64" a="1"/>
  <c r="AG825" i="64" s="1"/>
  <c r="CD46" i="1156" a="1"/>
  <c r="BV854" i="64" a="1"/>
  <c r="AG826" i="64" a="1"/>
  <c r="AG431" i="64" a="1"/>
  <c r="AF828" i="64" a="1"/>
  <c r="AG1875" i="64" a="1"/>
  <c r="BU855" i="64" a="1"/>
  <c r="AH1972" i="64" a="1"/>
  <c r="BW628" i="64" a="1"/>
  <c r="AG455" i="64" a="1"/>
  <c r="AG1483" i="64" a="1"/>
  <c r="AG320" i="64" a="1"/>
  <c r="AG1482" i="64" a="1"/>
  <c r="BW852" i="64" a="1"/>
  <c r="AG1375" i="64" a="1"/>
  <c r="AG344" i="64" a="1"/>
  <c r="AG1918" i="64" a="1"/>
  <c r="AG1897" i="64" a="1"/>
  <c r="AH1938" i="64" a="1"/>
  <c r="AG945" i="64" a="1"/>
  <c r="AG1398" i="64" a="1"/>
  <c r="AC477" i="64" a="1"/>
  <c r="AE829" i="64" a="1"/>
  <c r="AG554" i="64" a="1"/>
  <c r="BW588" i="64" a="1"/>
  <c r="AG367" i="64" a="1"/>
  <c r="AG1238" i="64" a="1"/>
  <c r="BZ78" i="1156" l="1"/>
  <c r="BZ79" i="1156" s="1"/>
  <c r="CA76" i="1156"/>
  <c r="CA61" i="1156"/>
  <c r="CA78" i="1156" s="1"/>
  <c r="CA79" i="1156" s="1"/>
  <c r="CB60" i="1156"/>
  <c r="CB75" i="1156"/>
  <c r="CB59" i="1156"/>
  <c r="CB74" i="1156"/>
  <c r="CB58" i="1156"/>
  <c r="CB73" i="1156"/>
  <c r="CB57" i="1156"/>
  <c r="CB72" i="1156"/>
  <c r="CB56" i="1156"/>
  <c r="CB71" i="1156"/>
  <c r="CD46" i="1156"/>
  <c r="CC42" i="1156"/>
  <c r="CC45" i="1156"/>
  <c r="CC43" i="1156"/>
  <c r="CC41" i="1156"/>
  <c r="CC44" i="1156"/>
  <c r="CF15" i="1156"/>
  <c r="CE18" i="1156"/>
  <c r="CE20" i="1156" s="1"/>
  <c r="CE4" i="1156"/>
  <c r="CD8" i="1156"/>
  <c r="CF1" i="1156"/>
  <c r="CF7" i="1156"/>
  <c r="CF3" i="1156"/>
  <c r="CG2" i="1156"/>
  <c r="X1627" i="64" a="1"/>
  <c r="X1627" i="64" s="1"/>
  <c r="X1620" i="64" s="1"/>
  <c r="X1621" i="64"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52" i="64"/>
  <c r="BW628" i="64"/>
  <c r="BW630" i="64" s="1"/>
  <c r="BU855" i="64"/>
  <c r="BV854" i="64"/>
  <c r="BX262" i="64" a="1"/>
  <c r="BX262" i="64" s="1"/>
  <c r="BX851" i="64" a="1"/>
  <c r="BX851"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4" i="861"/>
  <c r="BR85" i="861" s="1"/>
  <c r="BY3" i="64"/>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0" i="861"/>
  <c r="BX68" i="863" a="1"/>
  <c r="BX68" i="863" s="1"/>
  <c r="BX70" i="863" a="1"/>
  <c r="BX70" i="863" s="1"/>
  <c r="BX66" i="863" a="1"/>
  <c r="BX66" i="863" s="1"/>
  <c r="BX4" i="863"/>
  <c r="BX24" i="864"/>
  <c r="BX92"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801" i="64"/>
  <c r="AH558" i="64" a="1"/>
  <c r="AH558" i="64" s="1"/>
  <c r="AH553" i="64" a="1"/>
  <c r="AH553" i="64" s="1"/>
  <c r="AG367" i="64"/>
  <c r="AG1793" i="64"/>
  <c r="AH1784" i="64" a="1"/>
  <c r="AH1784" i="64" s="1"/>
  <c r="AH1785" i="64" a="1"/>
  <c r="AH1785" i="64" s="1"/>
  <c r="AH1786" i="64" a="1"/>
  <c r="AH1786" i="64" s="1"/>
  <c r="AH1787" i="64" a="1"/>
  <c r="AH1787" i="64" s="1"/>
  <c r="AH1788" i="64" a="1"/>
  <c r="AH1788" i="64" s="1"/>
  <c r="AH1790" i="64" a="1"/>
  <c r="AH1790" i="64" s="1"/>
  <c r="AH1789" i="64" a="1"/>
  <c r="AH1789" i="64" s="1"/>
  <c r="AH1791" i="64" a="1"/>
  <c r="AH1791" i="64" s="1"/>
  <c r="AH1792" i="64" a="1"/>
  <c r="AH1792" i="64" s="1"/>
  <c r="AH365" i="64" a="1"/>
  <c r="AH365" i="64" s="1"/>
  <c r="AH343" i="64" a="1"/>
  <c r="AH343" i="64" s="1"/>
  <c r="AH366" i="64" a="1"/>
  <c r="AH366" i="64" s="1"/>
  <c r="AG344" i="64"/>
  <c r="AH1938" i="64"/>
  <c r="AH1972" i="64"/>
  <c r="DC121" i="64"/>
  <c r="DC124" i="64" s="1"/>
  <c r="CW1138" i="64"/>
  <c r="CX1136" i="64"/>
  <c r="CY2154" i="64"/>
  <c r="CY2156" i="64" s="1"/>
  <c r="AG1897" i="64"/>
  <c r="AG1875" i="64"/>
  <c r="AH2230" i="64" a="1"/>
  <c r="AH2230" i="64" s="1"/>
  <c r="AH1876" i="64" a="1"/>
  <c r="AH1876" i="64" s="1"/>
  <c r="AH1896" i="64" a="1"/>
  <c r="AH1896" i="64" s="1"/>
  <c r="BQ1591" i="64"/>
  <c r="BR1589" i="64"/>
  <c r="BR1568" i="64"/>
  <c r="BR1570" i="64" s="1"/>
  <c r="BS1546" i="64"/>
  <c r="BS1548" i="64" s="1"/>
  <c r="AD1501" i="64"/>
  <c r="AD1503" i="64" s="1"/>
  <c r="AD1504" i="64" s="1"/>
  <c r="AE1492" i="64"/>
  <c r="AE1501" i="64"/>
  <c r="AF1491" i="64"/>
  <c r="AF1500" i="64"/>
  <c r="AF1490" i="64"/>
  <c r="AF1499" i="64"/>
  <c r="AH1496" i="64" a="1"/>
  <c r="AH1496" i="64" s="1"/>
  <c r="AH1495" i="64" a="1"/>
  <c r="AH1495" i="64" s="1"/>
  <c r="AH1487" i="64" a="1"/>
  <c r="AH1487" i="64" s="1"/>
  <c r="AH1486" i="64" a="1"/>
  <c r="AH1486" i="64" s="1"/>
  <c r="AG1483" i="64"/>
  <c r="AG1482" i="64"/>
  <c r="AH1477" i="64" a="1"/>
  <c r="AH1477" i="64" s="1"/>
  <c r="AH1478" i="64" a="1"/>
  <c r="AH1478" i="64" s="1"/>
  <c r="AG1918" i="64"/>
  <c r="AH1917" i="64" a="1"/>
  <c r="AH1917" i="64" s="1"/>
  <c r="AH429" i="64" a="1"/>
  <c r="AH429" i="64" s="1"/>
  <c r="AC477" i="64"/>
  <c r="AB1659" i="64"/>
  <c r="AB1657" i="64"/>
  <c r="AC1654" i="64" s="1"/>
  <c r="AD476" i="64" a="1"/>
  <c r="AD476" i="64" s="1"/>
  <c r="AI1687" i="64"/>
  <c r="AI1688" i="64" s="1"/>
  <c r="AE829" i="64"/>
  <c r="AF828" i="64"/>
  <c r="AG945" i="64"/>
  <c r="AG1238" i="64"/>
  <c r="AG1398" i="64"/>
  <c r="AG1375" i="64"/>
  <c r="AG826" i="64"/>
  <c r="AG455" i="64"/>
  <c r="AG320" i="64"/>
  <c r="AG431" i="64"/>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27" i="64" a="1"/>
  <c r="AH2127" i="64" s="1"/>
  <c r="AH2153" i="64" a="1"/>
  <c r="AH2153" i="64" s="1"/>
  <c r="AH2204" i="64" a="1"/>
  <c r="AH2204" i="64" s="1"/>
  <c r="AH2178" i="64" a="1"/>
  <c r="AH2178" i="64" s="1"/>
  <c r="AH1374" i="64" a="1"/>
  <c r="AH1374" i="64" s="1"/>
  <c r="AH90" i="64" a="1"/>
  <c r="AH90" i="64" s="1"/>
  <c r="AH91" i="64" a="1"/>
  <c r="AH91" i="64" s="1"/>
  <c r="AH92" i="64" a="1"/>
  <c r="AH92" i="64" s="1"/>
  <c r="AH89" i="64" a="1"/>
  <c r="AH89" i="64" s="1"/>
  <c r="AG93" i="64"/>
  <c r="AH1319" i="64" a="1"/>
  <c r="AH1319" i="64" s="1"/>
  <c r="AH1320" i="64" s="1"/>
  <c r="AH319" i="64" a="1"/>
  <c r="AH319" i="64" s="1"/>
  <c r="AV1524" i="64"/>
  <c r="AV1526" i="64" s="1"/>
  <c r="AH2254" i="64" a="1"/>
  <c r="AH2254" i="64" s="1"/>
  <c r="AH1239" i="64" a="1"/>
  <c r="AH1239" i="64" s="1"/>
  <c r="AH1618" i="64" a="1"/>
  <c r="AH1618" i="64" s="1"/>
  <c r="AH1626" i="64" s="1"/>
  <c r="AH1397" i="64" a="1"/>
  <c r="AH1397" i="64" s="1"/>
  <c r="AH1405" i="64" a="1"/>
  <c r="AH1405" i="64" s="1"/>
  <c r="AH1399" i="64" a="1"/>
  <c r="AH1399" i="64" s="1"/>
  <c r="AH944" i="64" a="1"/>
  <c r="AH944" i="64" s="1"/>
  <c r="AH825" i="64" a="1"/>
  <c r="AH825" i="64" s="1"/>
  <c r="CE46" i="1156" a="1"/>
  <c r="AH554" i="64" a="1"/>
  <c r="BX852" i="64" a="1"/>
  <c r="AG828" i="64" a="1"/>
  <c r="BX588" i="64" a="1"/>
  <c r="AH344" i="64" a="1"/>
  <c r="AF829" i="64" a="1"/>
  <c r="AH1918" i="64" a="1"/>
  <c r="AH455" i="64" a="1"/>
  <c r="AH1483" i="64" a="1"/>
  <c r="AH1398" i="64" a="1"/>
  <c r="AH1897" i="64" a="1"/>
  <c r="AI1938" i="64" a="1"/>
  <c r="BV855" i="64" a="1"/>
  <c r="AH431" i="64" a="1"/>
  <c r="BX628" i="64" a="1"/>
  <c r="AH367" i="64" a="1"/>
  <c r="AH826" i="64" a="1"/>
  <c r="BW854" i="64" a="1"/>
  <c r="AH1875" i="64" a="1"/>
  <c r="AH945" i="64" a="1"/>
  <c r="AI1972" i="64" a="1"/>
  <c r="AD477" i="64" a="1"/>
  <c r="AH1375" i="64" a="1"/>
  <c r="AH1238" i="64" a="1"/>
  <c r="AH320" i="64" a="1"/>
  <c r="AH1482" i="64" a="1"/>
  <c r="CB76" i="1156" l="1"/>
  <c r="CC60" i="1156"/>
  <c r="CC75" i="1156"/>
  <c r="CC59" i="1156"/>
  <c r="CC74" i="1156"/>
  <c r="CB61" i="1156"/>
  <c r="CB78" i="1156" s="1"/>
  <c r="CB79" i="1156" s="1"/>
  <c r="CC58" i="1156"/>
  <c r="CC73" i="1156"/>
  <c r="CC57" i="1156"/>
  <c r="CC72" i="1156"/>
  <c r="CC56" i="1156"/>
  <c r="CC71" i="1156"/>
  <c r="CE46" i="1156"/>
  <c r="CD44" i="1156"/>
  <c r="CD42" i="1156"/>
  <c r="CD45" i="1156"/>
  <c r="CD43" i="1156"/>
  <c r="CD41" i="1156"/>
  <c r="CG15" i="1156"/>
  <c r="CF18" i="1156"/>
  <c r="CF20" i="1156" s="1"/>
  <c r="CG1" i="1156"/>
  <c r="CG7" i="1156"/>
  <c r="CG3" i="1156"/>
  <c r="CH2" i="1156"/>
  <c r="CF4" i="1156"/>
  <c r="CF8" i="1156"/>
  <c r="CE8" i="1156"/>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52" i="64"/>
  <c r="BX628" i="64"/>
  <c r="BX630" i="64" s="1"/>
  <c r="BV855" i="64"/>
  <c r="BW854" i="64"/>
  <c r="BY262" i="64" a="1"/>
  <c r="BY262" i="64" s="1"/>
  <c r="BY851" i="64" a="1"/>
  <c r="BY851"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4" i="861"/>
  <c r="BS85" i="861" s="1"/>
  <c r="CA2" i="64"/>
  <c r="BZ1" i="64"/>
  <c r="BZ3" i="64"/>
  <c r="BY57" i="863"/>
  <c r="BY24" i="864"/>
  <c r="BY92" i="861" s="1"/>
  <c r="BY70" i="863" a="1"/>
  <c r="BY70" i="863" s="1"/>
  <c r="BY68" i="863" a="1"/>
  <c r="BY68" i="863" s="1"/>
  <c r="BY66" i="863" a="1"/>
  <c r="BY66" i="863" s="1"/>
  <c r="BY4" i="863"/>
  <c r="CC3" i="861"/>
  <c r="CB4" i="861"/>
  <c r="CB5" i="861" s="1"/>
  <c r="CB1" i="861"/>
  <c r="CB8" i="861"/>
  <c r="BX30"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801" i="64"/>
  <c r="AI1784" i="64" a="1"/>
  <c r="AI1784" i="64" s="1"/>
  <c r="AI1785" i="64" a="1"/>
  <c r="AI1785" i="64" s="1"/>
  <c r="AI1786" i="64" a="1"/>
  <c r="AI1786" i="64" s="1"/>
  <c r="AI1787" i="64" a="1"/>
  <c r="AI1787" i="64" s="1"/>
  <c r="AI1788" i="64" a="1"/>
  <c r="AI1788" i="64" s="1"/>
  <c r="AI1789" i="64" a="1"/>
  <c r="AI1789" i="64" s="1"/>
  <c r="AI1791" i="64" a="1"/>
  <c r="AI1791" i="64" s="1"/>
  <c r="AI1792" i="64" a="1"/>
  <c r="AI1792" i="64" s="1"/>
  <c r="AI1790" i="64" a="1"/>
  <c r="AI1790" i="64" s="1"/>
  <c r="AH1793" i="64"/>
  <c r="AI365" i="64" a="1"/>
  <c r="AI365" i="64" s="1"/>
  <c r="AI343" i="64" a="1"/>
  <c r="AI343" i="64" s="1"/>
  <c r="AI366" i="64" a="1"/>
  <c r="AI366" i="64" s="1"/>
  <c r="AH344" i="64"/>
  <c r="AI1938" i="64"/>
  <c r="AI1972" i="64"/>
  <c r="DD121" i="64"/>
  <c r="DD124" i="64" s="1"/>
  <c r="CZ2201" i="64"/>
  <c r="CZ2124" i="64"/>
  <c r="CZ2227" i="64"/>
  <c r="CX1138" i="64"/>
  <c r="CY1136" i="64"/>
  <c r="CZ2154" i="64"/>
  <c r="CZ2156" i="64" s="1"/>
  <c r="AH1897" i="64"/>
  <c r="AH1875" i="64"/>
  <c r="AI2230" i="64" a="1"/>
  <c r="AI2230" i="64" s="1"/>
  <c r="AI1876" i="64" a="1"/>
  <c r="AI1876" i="64" s="1"/>
  <c r="AI1896" i="64" a="1"/>
  <c r="AI1896" i="64" s="1"/>
  <c r="BR1591" i="64"/>
  <c r="BS1589" i="64"/>
  <c r="BS1568" i="64"/>
  <c r="BS1570" i="64" s="1"/>
  <c r="BT1546" i="64"/>
  <c r="BT1548" i="64" s="1"/>
  <c r="AE1503" i="64"/>
  <c r="AF1492" i="64"/>
  <c r="AG1490" i="64"/>
  <c r="AG1499" i="64"/>
  <c r="AG1491" i="64"/>
  <c r="AG1500" i="64"/>
  <c r="AI1496" i="64" a="1"/>
  <c r="AI1496" i="64" s="1"/>
  <c r="AI1495" i="64" a="1"/>
  <c r="AI1495" i="64" s="1"/>
  <c r="AI1486" i="64" a="1"/>
  <c r="AI1486" i="64" s="1"/>
  <c r="AI1487" i="64" a="1"/>
  <c r="AI1487" i="64" s="1"/>
  <c r="AH1483" i="64"/>
  <c r="AH1482" i="64"/>
  <c r="AI1477" i="64" a="1"/>
  <c r="AI1477" i="64" s="1"/>
  <c r="AI1478" i="64" a="1"/>
  <c r="AI1478" i="64" s="1"/>
  <c r="AH1918" i="64"/>
  <c r="AI1917" i="64" a="1"/>
  <c r="AI1917" i="64" s="1"/>
  <c r="AI429" i="64" a="1"/>
  <c r="AI429" i="64" s="1"/>
  <c r="AD477" i="64"/>
  <c r="AE476" i="64" a="1"/>
  <c r="AE476" i="64" s="1"/>
  <c r="AC1659" i="64"/>
  <c r="AC1657" i="64"/>
  <c r="AD1654" i="64" s="1"/>
  <c r="AJ1687" i="64"/>
  <c r="AJ1688" i="64" s="1"/>
  <c r="AF829" i="64"/>
  <c r="AG828" i="64"/>
  <c r="AH1398" i="64"/>
  <c r="AH945" i="64"/>
  <c r="AH1238" i="64"/>
  <c r="AH1375" i="64"/>
  <c r="AH826" i="64"/>
  <c r="AH455" i="64"/>
  <c r="AH320" i="64"/>
  <c r="AH431" i="64"/>
  <c r="Y1617" i="64"/>
  <c r="Y1623" i="64" s="1"/>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27" i="64" a="1"/>
  <c r="AI2127" i="64" s="1"/>
  <c r="AI2153" i="64" a="1"/>
  <c r="AI2153" i="64" s="1"/>
  <c r="AI2204" i="64" a="1"/>
  <c r="AI2204" i="64" s="1"/>
  <c r="AI2178" i="64" a="1"/>
  <c r="AI2178" i="64" s="1"/>
  <c r="AI1374" i="64" a="1"/>
  <c r="AI1374" i="64" s="1"/>
  <c r="AH93" i="64"/>
  <c r="AI90" i="64" a="1"/>
  <c r="AI90" i="64" s="1"/>
  <c r="AI91" i="64" a="1"/>
  <c r="AI91" i="64" s="1"/>
  <c r="AI92" i="64" a="1"/>
  <c r="AI92" i="64" s="1"/>
  <c r="AI89" i="64" a="1"/>
  <c r="AI89" i="64" s="1"/>
  <c r="AI1319" i="64" a="1"/>
  <c r="AI1319" i="64" s="1"/>
  <c r="AI1320" i="64" s="1"/>
  <c r="AI319" i="64" a="1"/>
  <c r="AI319" i="64" s="1"/>
  <c r="AW1524" i="64"/>
  <c r="AW1526" i="64" s="1"/>
  <c r="AI2254" i="64" a="1"/>
  <c r="AI2254" i="64" s="1"/>
  <c r="AI1239" i="64" a="1"/>
  <c r="AI1239" i="64" s="1"/>
  <c r="AI1618" i="64" a="1"/>
  <c r="AI1618" i="64" s="1"/>
  <c r="AI1626" i="64" s="1"/>
  <c r="AI1397" i="64" a="1"/>
  <c r="AI1397" i="64" s="1"/>
  <c r="AI1405" i="64" a="1"/>
  <c r="AI1405" i="64" s="1"/>
  <c r="AI1399" i="64" a="1"/>
  <c r="AI1399" i="64" s="1"/>
  <c r="AI944" i="64" a="1"/>
  <c r="AI944" i="64" s="1"/>
  <c r="AI825" i="64" a="1"/>
  <c r="AI825" i="64" s="1"/>
  <c r="CF46" i="1156" a="1"/>
  <c r="AI1483" i="64" a="1"/>
  <c r="BX854" i="64" a="1"/>
  <c r="AI431" i="64" a="1"/>
  <c r="AH828" i="64" a="1"/>
  <c r="AI1398" i="64" a="1"/>
  <c r="BY852" i="64" a="1"/>
  <c r="AI455" i="64" a="1"/>
  <c r="AI1875" i="64" a="1"/>
  <c r="AI1238" i="64" a="1"/>
  <c r="AG829" i="64" a="1"/>
  <c r="BW855" i="64" a="1"/>
  <c r="AI1918" i="64" a="1"/>
  <c r="AI1375" i="64" a="1"/>
  <c r="AI1897" i="64" a="1"/>
  <c r="AI367" i="64" a="1"/>
  <c r="BY628" i="64" a="1"/>
  <c r="AJ1972" i="64" a="1"/>
  <c r="AI344" i="64" a="1"/>
  <c r="AI554" i="64" a="1"/>
  <c r="AI826" i="64" a="1"/>
  <c r="AJ1938" i="64" a="1"/>
  <c r="AI945" i="64" a="1"/>
  <c r="AE477" i="64" a="1"/>
  <c r="AI320" i="64" a="1"/>
  <c r="AI1482" i="64" a="1"/>
  <c r="BY588" i="64" a="1"/>
  <c r="CC76" i="1156" l="1"/>
  <c r="CD60" i="1156"/>
  <c r="CD75" i="1156"/>
  <c r="CC61" i="1156"/>
  <c r="CC78" i="1156" s="1"/>
  <c r="CC79" i="1156" s="1"/>
  <c r="CD59" i="1156"/>
  <c r="CD74" i="1156"/>
  <c r="CD58" i="1156"/>
  <c r="CD73" i="1156"/>
  <c r="CD57" i="1156"/>
  <c r="CD72" i="1156"/>
  <c r="CD56" i="1156"/>
  <c r="CD71" i="1156"/>
  <c r="CD76" i="1156" s="1"/>
  <c r="CF46" i="1156"/>
  <c r="CE41" i="1156"/>
  <c r="CE44" i="1156"/>
  <c r="CE42" i="1156"/>
  <c r="CE45" i="1156"/>
  <c r="CE43" i="1156"/>
  <c r="CH15" i="1156"/>
  <c r="CG18" i="1156"/>
  <c r="CG20" i="1156" s="1"/>
  <c r="CH1" i="1156"/>
  <c r="CH7" i="1156"/>
  <c r="CH3" i="1156"/>
  <c r="CI2" i="1156"/>
  <c r="CG4" i="1156"/>
  <c r="CG8" i="1156"/>
  <c r="Y1627" i="64" a="1"/>
  <c r="Y1627" i="64" s="1"/>
  <c r="Y1620" i="64" s="1"/>
  <c r="Y1621" i="64" s="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52" i="64"/>
  <c r="BY628" i="64"/>
  <c r="BY630" i="64" s="1"/>
  <c r="BW855" i="64"/>
  <c r="BX854" i="64"/>
  <c r="BZ262" i="64" a="1"/>
  <c r="BZ262" i="64" s="1"/>
  <c r="BZ851" i="64" a="1"/>
  <c r="BZ851"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4" i="861"/>
  <c r="BT85" i="861" s="1"/>
  <c r="CA1" i="64"/>
  <c r="CB2" i="64"/>
  <c r="CA3" i="64"/>
  <c r="BZ24" i="864"/>
  <c r="BZ92" i="861" s="1"/>
  <c r="BY30"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801" i="64"/>
  <c r="AJ1784" i="64" a="1"/>
  <c r="AJ1784" i="64" s="1"/>
  <c r="AJ1785" i="64" a="1"/>
  <c r="AJ1785" i="64" s="1"/>
  <c r="AJ1786" i="64" a="1"/>
  <c r="AJ1786" i="64" s="1"/>
  <c r="AJ1790" i="64" a="1"/>
  <c r="AJ1790" i="64" s="1"/>
  <c r="AJ1791" i="64" a="1"/>
  <c r="AJ1791" i="64" s="1"/>
  <c r="AJ1792" i="64" a="1"/>
  <c r="AJ1792" i="64" s="1"/>
  <c r="AJ1787" i="64" a="1"/>
  <c r="AJ1787" i="64" s="1"/>
  <c r="AJ1788" i="64" a="1"/>
  <c r="AJ1788" i="64" s="1"/>
  <c r="AJ1789" i="64" a="1"/>
  <c r="AJ1789" i="64" s="1"/>
  <c r="AI1793" i="64"/>
  <c r="AJ365" i="64" a="1"/>
  <c r="AJ365" i="64" s="1"/>
  <c r="AJ343" i="64" a="1"/>
  <c r="AJ343" i="64" s="1"/>
  <c r="AJ366" i="64" a="1"/>
  <c r="AJ366" i="64" s="1"/>
  <c r="AI344" i="64"/>
  <c r="AJ1938" i="64"/>
  <c r="AJ1972" i="64"/>
  <c r="DE121" i="64"/>
  <c r="DE124" i="64" s="1"/>
  <c r="CY2175" i="64"/>
  <c r="CY1138" i="64"/>
  <c r="CZ1136" i="64"/>
  <c r="DA2154" i="64"/>
  <c r="DA2156" i="64" s="1"/>
  <c r="AI1897" i="64"/>
  <c r="AI1875" i="64"/>
  <c r="AJ2230" i="64" a="1"/>
  <c r="AJ2230" i="64" s="1"/>
  <c r="AJ1876" i="64" a="1"/>
  <c r="AJ1876" i="64" s="1"/>
  <c r="AJ1896" i="64" a="1"/>
  <c r="AJ1896" i="64" s="1"/>
  <c r="BS1591" i="64"/>
  <c r="BT1589" i="64"/>
  <c r="BT1568" i="64"/>
  <c r="BT1570" i="64" s="1"/>
  <c r="BU1546" i="64"/>
  <c r="BU1548" i="64" s="1"/>
  <c r="AE1504" i="64"/>
  <c r="AF1501" i="64"/>
  <c r="AF1503" i="64" s="1"/>
  <c r="AF1504" i="64" s="1"/>
  <c r="AG1492" i="64"/>
  <c r="AH1490" i="64"/>
  <c r="AH1499" i="64"/>
  <c r="AH1491" i="64"/>
  <c r="AH1500" i="64"/>
  <c r="AJ1495" i="64" a="1"/>
  <c r="AJ1495" i="64" s="1"/>
  <c r="AJ1496" i="64" a="1"/>
  <c r="AJ1496" i="64" s="1"/>
  <c r="AJ1486" i="64" a="1"/>
  <c r="AJ1486" i="64" s="1"/>
  <c r="AJ1487" i="64" a="1"/>
  <c r="AJ1487" i="64" s="1"/>
  <c r="AI1483" i="64"/>
  <c r="AI1482" i="64"/>
  <c r="AJ1477" i="64" a="1"/>
  <c r="AJ1477" i="64" s="1"/>
  <c r="AJ1478" i="64" a="1"/>
  <c r="AJ1478" i="64" s="1"/>
  <c r="AI1918" i="64"/>
  <c r="AJ1917" i="64" a="1"/>
  <c r="AJ1917" i="64" s="1"/>
  <c r="AJ429" i="64" a="1"/>
  <c r="AJ429" i="64" s="1"/>
  <c r="AE477" i="64"/>
  <c r="AD1657" i="64"/>
  <c r="AE1654" i="64" s="1"/>
  <c r="AD1659" i="64"/>
  <c r="AF476" i="64" a="1"/>
  <c r="AF476" i="64" s="1"/>
  <c r="AK1687" i="64"/>
  <c r="AK1688" i="64" s="1"/>
  <c r="AG829" i="64"/>
  <c r="AH828" i="64"/>
  <c r="AI1238" i="64"/>
  <c r="AI1398" i="64"/>
  <c r="AI945" i="64"/>
  <c r="AI1375" i="64"/>
  <c r="AI826" i="64"/>
  <c r="AI431" i="64"/>
  <c r="AI320" i="64"/>
  <c r="AI455" i="64"/>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27" i="64" a="1"/>
  <c r="AJ2127" i="64" s="1"/>
  <c r="AJ2204" i="64" a="1"/>
  <c r="AJ2204" i="64" s="1"/>
  <c r="AJ2178" i="64" a="1"/>
  <c r="AJ2178" i="64" s="1"/>
  <c r="AJ2153" i="64" a="1"/>
  <c r="AJ2153" i="64" s="1"/>
  <c r="AJ1374" i="64" a="1"/>
  <c r="AJ1374" i="64" s="1"/>
  <c r="AJ90" i="64" a="1"/>
  <c r="AJ90" i="64" s="1"/>
  <c r="AJ89" i="64" a="1"/>
  <c r="AJ89" i="64" s="1"/>
  <c r="AJ91" i="64" a="1"/>
  <c r="AJ91" i="64" s="1"/>
  <c r="AJ92" i="64" a="1"/>
  <c r="AJ92" i="64" s="1"/>
  <c r="AI93" i="64"/>
  <c r="AJ1319" i="64" a="1"/>
  <c r="AJ1319" i="64" s="1"/>
  <c r="AJ1320" i="64" s="1"/>
  <c r="AJ319" i="64" a="1"/>
  <c r="AJ319" i="64" s="1"/>
  <c r="AX1524" i="64"/>
  <c r="AX1526" i="64" s="1"/>
  <c r="AJ2254" i="64" a="1"/>
  <c r="AJ2254" i="64" s="1"/>
  <c r="AJ1239" i="64" a="1"/>
  <c r="AJ1239" i="64" s="1"/>
  <c r="AJ1618" i="64" a="1"/>
  <c r="AJ1618" i="64" s="1"/>
  <c r="AJ1626" i="64" s="1"/>
  <c r="AJ1405" i="64" a="1"/>
  <c r="AJ1405" i="64" s="1"/>
  <c r="AJ1399" i="64" a="1"/>
  <c r="AJ1399" i="64" s="1"/>
  <c r="AJ1397" i="64" a="1"/>
  <c r="AJ1397" i="64" s="1"/>
  <c r="AJ944" i="64" a="1"/>
  <c r="AJ944" i="64" s="1"/>
  <c r="AJ825" i="64" a="1"/>
  <c r="AJ825" i="64" s="1"/>
  <c r="CG46" i="1156" a="1"/>
  <c r="AK1938" i="64" a="1"/>
  <c r="AJ431" i="64" a="1"/>
  <c r="AH829" i="64" a="1"/>
  <c r="BY854" i="64" a="1"/>
  <c r="AJ1918" i="64" a="1"/>
  <c r="AJ367" i="64" a="1"/>
  <c r="AJ455" i="64" a="1"/>
  <c r="BZ588" i="64" a="1"/>
  <c r="AK1972" i="64" a="1"/>
  <c r="BZ852" i="64" a="1"/>
  <c r="AJ1897" i="64" a="1"/>
  <c r="AJ554" i="64" a="1"/>
  <c r="AJ1482" i="64" a="1"/>
  <c r="AI828" i="64" a="1"/>
  <c r="BZ628" i="64" a="1"/>
  <c r="AJ1875" i="64" a="1"/>
  <c r="BX855" i="64" a="1"/>
  <c r="AJ1398" i="64" a="1"/>
  <c r="AF477" i="64" a="1"/>
  <c r="AJ344" i="64" a="1"/>
  <c r="AJ320" i="64" a="1"/>
  <c r="AJ1483" i="64" a="1"/>
  <c r="AJ945" i="64" a="1"/>
  <c r="AJ1238" i="64" a="1"/>
  <c r="AJ826" i="64" a="1"/>
  <c r="AJ1375" i="64" a="1"/>
  <c r="CD61" i="1156" l="1"/>
  <c r="CD78" i="1156" s="1"/>
  <c r="CD79" i="1156" s="1"/>
  <c r="CE60" i="1156"/>
  <c r="CE75" i="1156"/>
  <c r="CE59" i="1156"/>
  <c r="CE74" i="1156"/>
  <c r="CE58" i="1156"/>
  <c r="CE73" i="1156"/>
  <c r="CE57" i="1156"/>
  <c r="CE72" i="1156"/>
  <c r="CE56" i="1156"/>
  <c r="CE71" i="1156"/>
  <c r="CG46" i="1156"/>
  <c r="CF42" i="1156"/>
  <c r="CF45" i="1156"/>
  <c r="CF43" i="1156"/>
  <c r="CF41" i="1156"/>
  <c r="CF44" i="1156"/>
  <c r="CI15" i="1156"/>
  <c r="CH18" i="1156"/>
  <c r="CH20" i="1156" s="1"/>
  <c r="CI1" i="1156"/>
  <c r="CI7" i="1156"/>
  <c r="CI3" i="1156"/>
  <c r="CJ2" i="1156"/>
  <c r="CH4" i="1156"/>
  <c r="CH8" i="1156"/>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52" i="64"/>
  <c r="BZ628" i="64"/>
  <c r="BZ630" i="64" s="1"/>
  <c r="BX855" i="64"/>
  <c r="BY854" i="64"/>
  <c r="CA262" i="64" a="1"/>
  <c r="CA262" i="64" s="1"/>
  <c r="CA851" i="64" a="1"/>
  <c r="CA851"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4" i="861"/>
  <c r="BU85" i="861"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0" i="861"/>
  <c r="CA24" i="864"/>
  <c r="CA92"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801" i="64"/>
  <c r="AK1784" i="64" a="1"/>
  <c r="AK1784" i="64" s="1"/>
  <c r="AK1785" i="64" a="1"/>
  <c r="AK1785" i="64" s="1"/>
  <c r="AK1786" i="64" a="1"/>
  <c r="AK1786" i="64" s="1"/>
  <c r="AK1787" i="64" a="1"/>
  <c r="AK1787" i="64" s="1"/>
  <c r="AK1788" i="64" a="1"/>
  <c r="AK1788" i="64" s="1"/>
  <c r="AK1789" i="64" a="1"/>
  <c r="AK1789" i="64" s="1"/>
  <c r="AK1791" i="64" a="1"/>
  <c r="AK1791" i="64" s="1"/>
  <c r="AK1792" i="64" a="1"/>
  <c r="AK1792" i="64" s="1"/>
  <c r="AK1790" i="64" a="1"/>
  <c r="AK1790" i="64" s="1"/>
  <c r="AJ1793" i="64"/>
  <c r="AK365" i="64" a="1"/>
  <c r="AK365" i="64" s="1"/>
  <c r="AK343" i="64" a="1"/>
  <c r="AK343" i="64" s="1"/>
  <c r="AK366" i="64" a="1"/>
  <c r="AK366" i="64" s="1"/>
  <c r="AJ344" i="64"/>
  <c r="AK1972" i="64"/>
  <c r="AK1938" i="64"/>
  <c r="DF121" i="64"/>
  <c r="DF124" i="64" s="1"/>
  <c r="DA2227" i="64"/>
  <c r="DA2201" i="64"/>
  <c r="DA2124" i="64"/>
  <c r="CZ1138" i="64"/>
  <c r="DA1136" i="64"/>
  <c r="DB2154" i="64"/>
  <c r="DB2156" i="64" s="1"/>
  <c r="AJ1897" i="64"/>
  <c r="AJ1875" i="64"/>
  <c r="AK2230" i="64" a="1"/>
  <c r="AK2230" i="64" s="1"/>
  <c r="AK1876" i="64" a="1"/>
  <c r="AK1876" i="64" s="1"/>
  <c r="AK1896" i="64" a="1"/>
  <c r="AK1896" i="64" s="1"/>
  <c r="BT1591" i="64"/>
  <c r="BU1589" i="64"/>
  <c r="BU1568" i="64"/>
  <c r="BU1570" i="64" s="1"/>
  <c r="BV1546" i="64"/>
  <c r="BV1548" i="64" s="1"/>
  <c r="AG1501" i="64"/>
  <c r="AG1503" i="64" s="1"/>
  <c r="AH1492" i="64"/>
  <c r="AH1501" i="64"/>
  <c r="AI1491" i="64"/>
  <c r="AI1500" i="64"/>
  <c r="AI1490" i="64"/>
  <c r="AI1499" i="64"/>
  <c r="AK1496" i="64" a="1"/>
  <c r="AK1496" i="64" s="1"/>
  <c r="AK1495" i="64" a="1"/>
  <c r="AK1495" i="64" s="1"/>
  <c r="AK1486" i="64" a="1"/>
  <c r="AK1486" i="64" s="1"/>
  <c r="AK1487" i="64" a="1"/>
  <c r="AK1487" i="64" s="1"/>
  <c r="AJ1483" i="64"/>
  <c r="AJ1482" i="64"/>
  <c r="AK1477" i="64" a="1"/>
  <c r="AK1477" i="64" s="1"/>
  <c r="AK1478" i="64" a="1"/>
  <c r="AK1478" i="64" s="1"/>
  <c r="AJ1918" i="64"/>
  <c r="AK1917" i="64" a="1"/>
  <c r="AK1917" i="64" s="1"/>
  <c r="AK429" i="64" a="1"/>
  <c r="AK429" i="64" s="1"/>
  <c r="AF477" i="64"/>
  <c r="AG476" i="64" a="1"/>
  <c r="AG476" i="64" s="1"/>
  <c r="AL1687" i="64"/>
  <c r="AL1688" i="64" s="1"/>
  <c r="AH829" i="64"/>
  <c r="AI828" i="64"/>
  <c r="AJ945" i="64"/>
  <c r="AJ1398" i="64"/>
  <c r="AJ1238" i="64"/>
  <c r="AJ1375" i="64"/>
  <c r="AJ826" i="64"/>
  <c r="AJ431" i="64"/>
  <c r="AJ320" i="64"/>
  <c r="AJ455" i="64"/>
  <c r="Z1617" i="64"/>
  <c r="Z1623"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27" i="64" a="1"/>
  <c r="AK2127" i="64" s="1"/>
  <c r="AK2204" i="64" a="1"/>
  <c r="AK2204" i="64" s="1"/>
  <c r="AK2178" i="64" a="1"/>
  <c r="AK2178" i="64" s="1"/>
  <c r="AK2153" i="64" a="1"/>
  <c r="AK2153" i="64" s="1"/>
  <c r="AK1374" i="64" a="1"/>
  <c r="AK1374" i="64" s="1"/>
  <c r="AK89" i="64" a="1"/>
  <c r="AK89" i="64" s="1"/>
  <c r="AK90" i="64" a="1"/>
  <c r="AK90" i="64" s="1"/>
  <c r="AK91" i="64" a="1"/>
  <c r="AK91" i="64" s="1"/>
  <c r="AK92" i="64" a="1"/>
  <c r="AK92" i="64" s="1"/>
  <c r="AJ93" i="64"/>
  <c r="AK1319" i="64" a="1"/>
  <c r="AK1319" i="64" s="1"/>
  <c r="AK1320" i="64" s="1"/>
  <c r="AK319" i="64" a="1"/>
  <c r="AK319" i="64" s="1"/>
  <c r="AY1524" i="64"/>
  <c r="AY1526" i="64" s="1"/>
  <c r="AK2254" i="64" a="1"/>
  <c r="AK2254" i="64" s="1"/>
  <c r="AK1239" i="64" a="1"/>
  <c r="AK1239" i="64" s="1"/>
  <c r="AK1618" i="64" a="1"/>
  <c r="AK1618" i="64" s="1"/>
  <c r="AK1626" i="64" s="1"/>
  <c r="AK1405" i="64" a="1"/>
  <c r="AK1405" i="64" s="1"/>
  <c r="AK1399" i="64" a="1"/>
  <c r="AK1399" i="64" s="1"/>
  <c r="AK1397" i="64" a="1"/>
  <c r="AK1397" i="64" s="1"/>
  <c r="AK944" i="64" a="1"/>
  <c r="AK944" i="64" s="1"/>
  <c r="AK825" i="64" a="1"/>
  <c r="AK825" i="64" s="1"/>
  <c r="CH46" i="1156" a="1"/>
  <c r="AK455" i="64" a="1"/>
  <c r="AK1482" i="64" a="1"/>
  <c r="AK1875" i="64" a="1"/>
  <c r="AK431" i="64" a="1"/>
  <c r="CA852" i="64" a="1"/>
  <c r="AK554" i="64" a="1"/>
  <c r="BZ854" i="64" a="1"/>
  <c r="AK1483" i="64" a="1"/>
  <c r="AL1938" i="64" a="1"/>
  <c r="AL1972" i="64" a="1"/>
  <c r="AJ828" i="64" a="1"/>
  <c r="AK1238" i="64" a="1"/>
  <c r="AK1897" i="64" a="1"/>
  <c r="AK1398" i="64" a="1"/>
  <c r="BY855" i="64" a="1"/>
  <c r="AI829" i="64" a="1"/>
  <c r="AK344" i="64" a="1"/>
  <c r="AK1918" i="64" a="1"/>
  <c r="CA628" i="64" a="1"/>
  <c r="CA588" i="64" a="1"/>
  <c r="AK367" i="64" a="1"/>
  <c r="AK320" i="64" a="1"/>
  <c r="AK1375" i="64" a="1"/>
  <c r="AK945" i="64" a="1"/>
  <c r="AK826" i="64" a="1"/>
  <c r="AG477" i="64" a="1"/>
  <c r="CE76" i="1156" l="1"/>
  <c r="CE61" i="1156"/>
  <c r="CE78" i="1156" s="1"/>
  <c r="CE79" i="1156" s="1"/>
  <c r="CF60" i="1156"/>
  <c r="CF75" i="1156"/>
  <c r="CF59" i="1156"/>
  <c r="CF74" i="1156"/>
  <c r="CF58" i="1156"/>
  <c r="CF73" i="1156"/>
  <c r="CF57" i="1156"/>
  <c r="CF72" i="1156"/>
  <c r="CF56" i="1156"/>
  <c r="CF71" i="1156"/>
  <c r="CH46" i="1156"/>
  <c r="CG42" i="1156"/>
  <c r="CG45" i="1156"/>
  <c r="CG43" i="1156"/>
  <c r="CG41" i="1156"/>
  <c r="CG44" i="1156"/>
  <c r="CJ15" i="1156"/>
  <c r="CI18" i="1156"/>
  <c r="CI20" i="1156" s="1"/>
  <c r="CJ1" i="1156"/>
  <c r="CJ7" i="1156"/>
  <c r="CJ3" i="1156"/>
  <c r="CK2" i="1156"/>
  <c r="CI4" i="1156"/>
  <c r="CI8" i="1156"/>
  <c r="Z1627" i="64" a="1"/>
  <c r="Z1627" i="64" s="1"/>
  <c r="Z1620" i="64" s="1"/>
  <c r="Z1621" i="64"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52" i="64"/>
  <c r="CA628" i="64"/>
  <c r="CA630" i="64" s="1"/>
  <c r="BY855" i="64"/>
  <c r="BZ854" i="64"/>
  <c r="CB262" i="64" a="1"/>
  <c r="CB262" i="64" s="1"/>
  <c r="CB851" i="64" a="1"/>
  <c r="CB851"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4" i="861"/>
  <c r="BV85" i="861" s="1"/>
  <c r="CC1" i="64"/>
  <c r="CD2" i="64"/>
  <c r="CC3" i="64"/>
  <c r="CB24" i="864"/>
  <c r="CB92" i="861" s="1"/>
  <c r="CC55" i="863" a="1"/>
  <c r="CC55" i="863" s="1"/>
  <c r="CC53" i="863" a="1"/>
  <c r="CC53" i="863" s="1"/>
  <c r="CC52" i="863" a="1"/>
  <c r="CC52" i="863" s="1"/>
  <c r="CC56" i="863" a="1"/>
  <c r="CC56" i="863" s="1"/>
  <c r="CC54" i="863" a="1"/>
  <c r="CC54" i="863" s="1"/>
  <c r="CC41" i="863"/>
  <c r="CC38" i="863"/>
  <c r="CC39" i="863"/>
  <c r="CD2" i="863"/>
  <c r="CD40" i="863" s="1"/>
  <c r="CC1" i="863"/>
  <c r="CC3" i="863"/>
  <c r="CA30"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801" i="64"/>
  <c r="AL1784" i="64" a="1"/>
  <c r="AL1784" i="64" s="1"/>
  <c r="AL1785" i="64" a="1"/>
  <c r="AL1785" i="64" s="1"/>
  <c r="AL1786" i="64" a="1"/>
  <c r="AL1786" i="64" s="1"/>
  <c r="AL1787" i="64" a="1"/>
  <c r="AL1787" i="64" s="1"/>
  <c r="AL1791" i="64" a="1"/>
  <c r="AL1791" i="64" s="1"/>
  <c r="AL1792" i="64" a="1"/>
  <c r="AL1792" i="64" s="1"/>
  <c r="AL1790" i="64" a="1"/>
  <c r="AL1790" i="64" s="1"/>
  <c r="AL1788" i="64" a="1"/>
  <c r="AL1788" i="64" s="1"/>
  <c r="AL1789" i="64" a="1"/>
  <c r="AL1789" i="64" s="1"/>
  <c r="AK1793" i="64"/>
  <c r="AL365" i="64" a="1"/>
  <c r="AL365" i="64" s="1"/>
  <c r="AL343" i="64" a="1"/>
  <c r="AL343" i="64" s="1"/>
  <c r="AL366" i="64" a="1"/>
  <c r="AL366" i="64" s="1"/>
  <c r="AK344" i="64"/>
  <c r="AL1938" i="64"/>
  <c r="AL1972" i="64"/>
  <c r="DG121" i="64"/>
  <c r="DG124" i="64" s="1"/>
  <c r="CZ2175" i="64"/>
  <c r="DA1138" i="64"/>
  <c r="DB1136" i="64"/>
  <c r="DC2154" i="64"/>
  <c r="DC2156" i="64" s="1"/>
  <c r="AK1897" i="64"/>
  <c r="AK1875" i="64"/>
  <c r="AL2230" i="64" a="1"/>
  <c r="AL2230" i="64" s="1"/>
  <c r="AL1876" i="64" a="1"/>
  <c r="AL1876" i="64" s="1"/>
  <c r="AL1896" i="64" a="1"/>
  <c r="AL1896" i="64" s="1"/>
  <c r="BV1589" i="64"/>
  <c r="BU1591" i="64"/>
  <c r="BV1568" i="64"/>
  <c r="BV1570" i="64" s="1"/>
  <c r="BW1546" i="64"/>
  <c r="BW1548" i="64" s="1"/>
  <c r="AG1504" i="64"/>
  <c r="AI1492" i="64"/>
  <c r="AH1503" i="64"/>
  <c r="AH1504" i="64" s="1"/>
  <c r="AI1501" i="64"/>
  <c r="AJ1490" i="64"/>
  <c r="AJ1499" i="64"/>
  <c r="AJ1491" i="64"/>
  <c r="AJ1500" i="64"/>
  <c r="AL1496" i="64" a="1"/>
  <c r="AL1496" i="64" s="1"/>
  <c r="AL1495" i="64" a="1"/>
  <c r="AL1495" i="64" s="1"/>
  <c r="AL1486" i="64" a="1"/>
  <c r="AL1486" i="64" s="1"/>
  <c r="AL1487" i="64" a="1"/>
  <c r="AL1487" i="64" s="1"/>
  <c r="AK1483" i="64"/>
  <c r="AK1482" i="64"/>
  <c r="AL1477" i="64" a="1"/>
  <c r="AL1477" i="64" s="1"/>
  <c r="AL1478" i="64" a="1"/>
  <c r="AL1478" i="64" s="1"/>
  <c r="AK1918" i="64"/>
  <c r="AL1917" i="64" a="1"/>
  <c r="AL1917" i="64" s="1"/>
  <c r="AL429" i="64" a="1"/>
  <c r="AL429" i="64" s="1"/>
  <c r="AG477" i="64"/>
  <c r="AM1687" i="64"/>
  <c r="AM1688" i="64" s="1"/>
  <c r="AH476" i="64" a="1"/>
  <c r="AH476" i="64" s="1"/>
  <c r="AI829" i="64"/>
  <c r="AJ828" i="64"/>
  <c r="AK945" i="64"/>
  <c r="AK1238" i="64"/>
  <c r="AK1398" i="64"/>
  <c r="AK1375" i="64"/>
  <c r="AK826" i="64"/>
  <c r="AK320" i="64"/>
  <c r="AK455" i="64"/>
  <c r="AK431" i="64"/>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27" i="64" a="1"/>
  <c r="AL2127" i="64" s="1"/>
  <c r="AL2204" i="64" a="1"/>
  <c r="AL2204" i="64" s="1"/>
  <c r="AL2178" i="64" a="1"/>
  <c r="AL2178" i="64" s="1"/>
  <c r="AL2153" i="64" a="1"/>
  <c r="AL2153" i="64" s="1"/>
  <c r="AL1374" i="64" a="1"/>
  <c r="AL1374" i="64" s="1"/>
  <c r="AL89" i="64" a="1"/>
  <c r="AL89" i="64" s="1"/>
  <c r="AL91" i="64" a="1"/>
  <c r="AL91" i="64" s="1"/>
  <c r="AL90" i="64" a="1"/>
  <c r="AL90" i="64" s="1"/>
  <c r="AL92" i="64" a="1"/>
  <c r="AL92" i="64" s="1"/>
  <c r="AK93" i="64"/>
  <c r="AL1319" i="64" a="1"/>
  <c r="AL1319" i="64" s="1"/>
  <c r="AL1320" i="64" s="1"/>
  <c r="AL319" i="64" a="1"/>
  <c r="AL319" i="64" s="1"/>
  <c r="AZ1524" i="64"/>
  <c r="AZ1526" i="64" s="1"/>
  <c r="AL2254" i="64" a="1"/>
  <c r="AL2254" i="64" s="1"/>
  <c r="AL1239" i="64" a="1"/>
  <c r="AL1239" i="64" s="1"/>
  <c r="AL1618" i="64" a="1"/>
  <c r="AL1618" i="64" s="1"/>
  <c r="AL1626" i="64" s="1"/>
  <c r="AL1399" i="64" a="1"/>
  <c r="AL1399" i="64" s="1"/>
  <c r="AL1397" i="64" a="1"/>
  <c r="AL1397" i="64" s="1"/>
  <c r="AL1405" i="64" a="1"/>
  <c r="AL1405" i="64" s="1"/>
  <c r="AL944" i="64" a="1"/>
  <c r="AL944" i="64" s="1"/>
  <c r="AL825" i="64" a="1"/>
  <c r="AL825" i="64" s="1"/>
  <c r="CI46" i="1156" a="1"/>
  <c r="AL1897" i="64" a="1"/>
  <c r="AL367" i="64" a="1"/>
  <c r="CB588" i="64" a="1"/>
  <c r="AL455" i="64" a="1"/>
  <c r="BZ855" i="64" a="1"/>
  <c r="CB628" i="64" a="1"/>
  <c r="AH477" i="64" a="1"/>
  <c r="AL1875" i="64" a="1"/>
  <c r="AM1972" i="64" a="1"/>
  <c r="AL344" i="64" a="1"/>
  <c r="AL1483" i="64" a="1"/>
  <c r="AL320" i="64" a="1"/>
  <c r="AM1938" i="64" a="1"/>
  <c r="AL554" i="64" a="1"/>
  <c r="AL1398" i="64" a="1"/>
  <c r="AL1375" i="64" a="1"/>
  <c r="AL431" i="64" a="1"/>
  <c r="AL1918" i="64" a="1"/>
  <c r="AK828" i="64" a="1"/>
  <c r="CA854" i="64" a="1"/>
  <c r="AJ829" i="64" a="1"/>
  <c r="AL1482" i="64" a="1"/>
  <c r="AL826" i="64" a="1"/>
  <c r="AL1238" i="64" a="1"/>
  <c r="AL945" i="64" a="1"/>
  <c r="CB852" i="64" a="1"/>
  <c r="CF76" i="1156" l="1"/>
  <c r="CG60" i="1156"/>
  <c r="CG75" i="1156"/>
  <c r="CG59" i="1156"/>
  <c r="CG74" i="1156"/>
  <c r="CF61" i="1156"/>
  <c r="CF78" i="1156" s="1"/>
  <c r="CF79" i="1156" s="1"/>
  <c r="CG58" i="1156"/>
  <c r="CG73" i="1156"/>
  <c r="CG57" i="1156"/>
  <c r="CG72" i="1156"/>
  <c r="CG56" i="1156"/>
  <c r="CG71" i="1156"/>
  <c r="CI46" i="1156"/>
  <c r="CH45" i="1156"/>
  <c r="CH43" i="1156"/>
  <c r="CH41" i="1156"/>
  <c r="CH44" i="1156"/>
  <c r="CH42" i="1156"/>
  <c r="CK15" i="1156"/>
  <c r="CJ18" i="1156"/>
  <c r="CJ20" i="1156" s="1"/>
  <c r="CK1" i="1156"/>
  <c r="CK7" i="1156"/>
  <c r="CK3" i="1156"/>
  <c r="CL2" i="1156"/>
  <c r="CJ4" i="1156"/>
  <c r="CJ8" i="1156"/>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52" i="64"/>
  <c r="CB628" i="64"/>
  <c r="CB630" i="64" s="1"/>
  <c r="BZ855" i="64"/>
  <c r="CA854" i="64"/>
  <c r="CC262" i="64" a="1"/>
  <c r="CC262" i="64" s="1"/>
  <c r="CC851" i="64" a="1"/>
  <c r="CC851"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4" i="861"/>
  <c r="BW85" i="861" s="1"/>
  <c r="CD1" i="64"/>
  <c r="CE2" i="64"/>
  <c r="CD3" i="64"/>
  <c r="CC24" i="864"/>
  <c r="CC92"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0"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801" i="64"/>
  <c r="AM1784" i="64" a="1"/>
  <c r="AM1784" i="64" s="1"/>
  <c r="AM1785" i="64" a="1"/>
  <c r="AM1785" i="64" s="1"/>
  <c r="AM1788" i="64" a="1"/>
  <c r="AM1788" i="64" s="1"/>
  <c r="AM1789" i="64" a="1"/>
  <c r="AM1789" i="64" s="1"/>
  <c r="AM1787" i="64" a="1"/>
  <c r="AM1787" i="64" s="1"/>
  <c r="AM1791" i="64" a="1"/>
  <c r="AM1791" i="64" s="1"/>
  <c r="AM1792" i="64" a="1"/>
  <c r="AM1792" i="64" s="1"/>
  <c r="AM1790" i="64" a="1"/>
  <c r="AM1790" i="64" s="1"/>
  <c r="AM1786" i="64" a="1"/>
  <c r="AM1786" i="64" s="1"/>
  <c r="AL1793" i="64"/>
  <c r="AM343" i="64" a="1"/>
  <c r="AM343" i="64" s="1"/>
  <c r="AM366" i="64" a="1"/>
  <c r="AM366" i="64" s="1"/>
  <c r="AM365" i="64" a="1"/>
  <c r="AM365" i="64" s="1"/>
  <c r="AL344" i="64"/>
  <c r="AM1972" i="64"/>
  <c r="AM1938" i="64"/>
  <c r="DH121" i="64"/>
  <c r="DH124" i="64" s="1"/>
  <c r="DB2124" i="64"/>
  <c r="DB2201" i="64"/>
  <c r="DB2227" i="64"/>
  <c r="DB1138" i="64"/>
  <c r="DC1136" i="64"/>
  <c r="DD2154" i="64"/>
  <c r="DD2156" i="64" s="1"/>
  <c r="AL1897" i="64"/>
  <c r="AL1875" i="64"/>
  <c r="AM2230" i="64" a="1"/>
  <c r="AM2230" i="64" s="1"/>
  <c r="AM1876" i="64" a="1"/>
  <c r="AM1876" i="64" s="1"/>
  <c r="AM1896" i="64" a="1"/>
  <c r="AM1896" i="64" s="1"/>
  <c r="BV1591" i="64"/>
  <c r="BW1589" i="64"/>
  <c r="BW1568" i="64"/>
  <c r="BW1570" i="64" s="1"/>
  <c r="BX1546" i="64"/>
  <c r="BX1548" i="64" s="1"/>
  <c r="AI1503" i="64"/>
  <c r="AJ1492" i="64"/>
  <c r="AK1491" i="64"/>
  <c r="AK1500" i="64"/>
  <c r="AK1490" i="64"/>
  <c r="AK1499" i="64"/>
  <c r="AM1496" i="64" a="1"/>
  <c r="AM1496" i="64" s="1"/>
  <c r="AM1495" i="64" a="1"/>
  <c r="AM1495" i="64" s="1"/>
  <c r="AM1487" i="64" a="1"/>
  <c r="AM1487" i="64" s="1"/>
  <c r="AM1486" i="64" a="1"/>
  <c r="AM1486" i="64" s="1"/>
  <c r="AL1483" i="64"/>
  <c r="AL1482" i="64"/>
  <c r="AM1477" i="64" a="1"/>
  <c r="AM1477" i="64" s="1"/>
  <c r="AM1478" i="64" a="1"/>
  <c r="AM1478" i="64" s="1"/>
  <c r="AL1918" i="64"/>
  <c r="AM1917" i="64" a="1"/>
  <c r="AM1917" i="64" s="1"/>
  <c r="AM429" i="64" a="1"/>
  <c r="AM429" i="64" s="1"/>
  <c r="AH477" i="64"/>
  <c r="AN1687" i="64"/>
  <c r="AN1688" i="64" s="1"/>
  <c r="AI476" i="64" a="1"/>
  <c r="AI476" i="64" s="1"/>
  <c r="AJ829" i="64"/>
  <c r="AK828" i="64"/>
  <c r="AL1398" i="64"/>
  <c r="AL945" i="64"/>
  <c r="AL1238" i="64"/>
  <c r="AL1375" i="64"/>
  <c r="AL826" i="64"/>
  <c r="AL431" i="64"/>
  <c r="AL455" i="64"/>
  <c r="AL320" i="64"/>
  <c r="AA1617" i="64"/>
  <c r="AA1623"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27" i="64" a="1"/>
  <c r="AM2127" i="64" s="1"/>
  <c r="AM2204" i="64" a="1"/>
  <c r="AM2204" i="64" s="1"/>
  <c r="AM2178" i="64" a="1"/>
  <c r="AM2178" i="64" s="1"/>
  <c r="AM2153" i="64" a="1"/>
  <c r="AM2153" i="64" s="1"/>
  <c r="AM1374" i="64" a="1"/>
  <c r="AM1374" i="64" s="1"/>
  <c r="AM91" i="64" a="1"/>
  <c r="AM91" i="64" s="1"/>
  <c r="AM92" i="64" a="1"/>
  <c r="AM92" i="64" s="1"/>
  <c r="AM89" i="64" a="1"/>
  <c r="AM89" i="64" s="1"/>
  <c r="AM90" i="64" a="1"/>
  <c r="AM90" i="64" s="1"/>
  <c r="AL93" i="64"/>
  <c r="AM1319" i="64" a="1"/>
  <c r="AM1319" i="64" s="1"/>
  <c r="AM1320" i="64" s="1"/>
  <c r="AM319" i="64" a="1"/>
  <c r="AM319" i="64" s="1"/>
  <c r="BA1524" i="64"/>
  <c r="BA1526" i="64" s="1"/>
  <c r="AM2254" i="64" a="1"/>
  <c r="AM2254" i="64" s="1"/>
  <c r="AM1239" i="64" a="1"/>
  <c r="AM1239" i="64" s="1"/>
  <c r="AM1618" i="64" a="1"/>
  <c r="AM1618" i="64" s="1"/>
  <c r="AM1626" i="64" s="1"/>
  <c r="AM1399" i="64" a="1"/>
  <c r="AM1399" i="64" s="1"/>
  <c r="AM1397" i="64" a="1"/>
  <c r="AM1397" i="64" s="1"/>
  <c r="AM1405" i="64" a="1"/>
  <c r="AM1405" i="64" s="1"/>
  <c r="AM944" i="64" a="1"/>
  <c r="AM944" i="64" s="1"/>
  <c r="AM825" i="64" a="1"/>
  <c r="AM825" i="64" s="1"/>
  <c r="CJ46" i="1156" a="1"/>
  <c r="AM1375" i="64" a="1"/>
  <c r="AM431" i="64" a="1"/>
  <c r="AM455" i="64" a="1"/>
  <c r="AN1938" i="64" a="1"/>
  <c r="AM554" i="64" a="1"/>
  <c r="AM945" i="64" a="1"/>
  <c r="AN1972" i="64" a="1"/>
  <c r="AM1483" i="64" a="1"/>
  <c r="CB854" i="64" a="1"/>
  <c r="AM1897" i="64" a="1"/>
  <c r="AM344" i="64" a="1"/>
  <c r="AM320" i="64" a="1"/>
  <c r="AM1875" i="64" a="1"/>
  <c r="CA855" i="64" a="1"/>
  <c r="CC588" i="64" a="1"/>
  <c r="AM1918" i="64" a="1"/>
  <c r="AM1398" i="64" a="1"/>
  <c r="CC852" i="64" a="1"/>
  <c r="AL828" i="64" a="1"/>
  <c r="CC628" i="64" a="1"/>
  <c r="AM1482" i="64" a="1"/>
  <c r="AM367" i="64" a="1"/>
  <c r="AK829" i="64" a="1"/>
  <c r="AM1238" i="64" a="1"/>
  <c r="AM826" i="64" a="1"/>
  <c r="AI477" i="64" a="1"/>
  <c r="CG76" i="1156" l="1"/>
  <c r="CH60" i="1156"/>
  <c r="CH75" i="1156"/>
  <c r="CH59" i="1156"/>
  <c r="CH74" i="1156"/>
  <c r="CG61" i="1156"/>
  <c r="CG78" i="1156" s="1"/>
  <c r="CG79" i="1156" s="1"/>
  <c r="CH58" i="1156"/>
  <c r="CH73" i="1156"/>
  <c r="CH57" i="1156"/>
  <c r="CH72" i="1156"/>
  <c r="CH56" i="1156"/>
  <c r="CH71" i="1156"/>
  <c r="CH76" i="1156" s="1"/>
  <c r="CJ46" i="1156"/>
  <c r="CI42" i="1156"/>
  <c r="CI45" i="1156"/>
  <c r="CI43" i="1156"/>
  <c r="CI41" i="1156"/>
  <c r="CI44" i="1156"/>
  <c r="CL15" i="1156"/>
  <c r="CK18" i="1156"/>
  <c r="CK20" i="1156" s="1"/>
  <c r="CL1" i="1156"/>
  <c r="CL7" i="1156"/>
  <c r="CL3" i="1156"/>
  <c r="CK4" i="1156"/>
  <c r="CK8" i="1156"/>
  <c r="AA1627" i="64" a="1"/>
  <c r="AA1627" i="64" s="1"/>
  <c r="AA1620" i="64" s="1"/>
  <c r="AA1621" i="64" s="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52" i="64"/>
  <c r="CC628" i="64"/>
  <c r="CC630" i="64" s="1"/>
  <c r="CA855" i="64"/>
  <c r="CB854" i="64"/>
  <c r="CD262" i="64" a="1"/>
  <c r="CD262" i="64" s="1"/>
  <c r="CD851" i="64" a="1"/>
  <c r="CD851"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4" i="861"/>
  <c r="BX85" i="861" s="1"/>
  <c r="CF2" i="64"/>
  <c r="CE3" i="64"/>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2" i="861" s="1"/>
  <c r="CD70" i="863" a="1"/>
  <c r="CD70" i="863" s="1"/>
  <c r="CD68" i="863" a="1"/>
  <c r="CD68" i="863" s="1"/>
  <c r="CD66" i="863" a="1"/>
  <c r="CD66" i="863" s="1"/>
  <c r="CD4" i="863"/>
  <c r="CC30"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801" i="64"/>
  <c r="AN1790" i="64" a="1"/>
  <c r="AN1790" i="64" s="1"/>
  <c r="AN1784" i="64" a="1"/>
  <c r="AN1784" i="64" s="1"/>
  <c r="AN1786" i="64" a="1"/>
  <c r="AN1786" i="64" s="1"/>
  <c r="AN1788" i="64" a="1"/>
  <c r="AN1788" i="64" s="1"/>
  <c r="AN1789" i="64" a="1"/>
  <c r="AN1789" i="64" s="1"/>
  <c r="AN1785" i="64" a="1"/>
  <c r="AN1785" i="64" s="1"/>
  <c r="AN1787" i="64" a="1"/>
  <c r="AN1787" i="64" s="1"/>
  <c r="AN1791" i="64" a="1"/>
  <c r="AN1791" i="64" s="1"/>
  <c r="AN1792" i="64" a="1"/>
  <c r="AN1792" i="64" s="1"/>
  <c r="AM1793" i="64"/>
  <c r="AN343" i="64" a="1"/>
  <c r="AN343" i="64" s="1"/>
  <c r="AN366" i="64" a="1"/>
  <c r="AN366" i="64" s="1"/>
  <c r="AN365" i="64" a="1"/>
  <c r="AN365" i="64" s="1"/>
  <c r="AM344" i="64"/>
  <c r="AN1972" i="64"/>
  <c r="AN1938" i="64"/>
  <c r="DI121" i="64"/>
  <c r="DI124" i="64" s="1"/>
  <c r="DA2175" i="64"/>
  <c r="DC1138" i="64"/>
  <c r="DD1136" i="64"/>
  <c r="DE2154" i="64"/>
  <c r="DE2156" i="64" s="1"/>
  <c r="AM1897" i="64"/>
  <c r="AM1875" i="64"/>
  <c r="AN2230" i="64" a="1"/>
  <c r="AN2230" i="64" s="1"/>
  <c r="AN1876" i="64" a="1"/>
  <c r="AN1876" i="64" s="1"/>
  <c r="AN1896" i="64" a="1"/>
  <c r="AN1896" i="64" s="1"/>
  <c r="BW1591" i="64"/>
  <c r="BX1589" i="64"/>
  <c r="BX1568" i="64"/>
  <c r="BX1570" i="64" s="1"/>
  <c r="BY1546" i="64"/>
  <c r="BY1548" i="64" s="1"/>
  <c r="AI1504" i="64"/>
  <c r="AK1492" i="64"/>
  <c r="AJ1501" i="64"/>
  <c r="AJ1503" i="64" s="1"/>
  <c r="AK1501" i="64"/>
  <c r="AL1490" i="64"/>
  <c r="AL1499" i="64"/>
  <c r="AL1491" i="64"/>
  <c r="AL1500" i="64"/>
  <c r="AN1495" i="64" a="1"/>
  <c r="AN1495" i="64" s="1"/>
  <c r="AN1496" i="64" a="1"/>
  <c r="AN1496" i="64" s="1"/>
  <c r="AN1487" i="64" a="1"/>
  <c r="AN1487" i="64" s="1"/>
  <c r="AN1486" i="64" a="1"/>
  <c r="AN1486" i="64" s="1"/>
  <c r="AM1483" i="64"/>
  <c r="AM1482" i="64"/>
  <c r="AN1477" i="64" a="1"/>
  <c r="AN1477" i="64" s="1"/>
  <c r="AN1478" i="64" a="1"/>
  <c r="AN1478" i="64" s="1"/>
  <c r="AM1918" i="64"/>
  <c r="AN1917" i="64" a="1"/>
  <c r="AN1917" i="64" s="1"/>
  <c r="AN429" i="64" a="1"/>
  <c r="AN429" i="64" s="1"/>
  <c r="AI477" i="64"/>
  <c r="AO1687" i="64"/>
  <c r="AO1688" i="64" s="1"/>
  <c r="AJ476" i="64" a="1"/>
  <c r="AJ476" i="64" s="1"/>
  <c r="AK829" i="64"/>
  <c r="AL828" i="64"/>
  <c r="AM945" i="64"/>
  <c r="AM1398" i="64"/>
  <c r="AM1238" i="64"/>
  <c r="AM1375" i="64"/>
  <c r="AM826" i="64"/>
  <c r="AM320" i="64"/>
  <c r="AM455" i="64"/>
  <c r="AM431" i="64"/>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27" i="64" a="1"/>
  <c r="AN2127" i="64" s="1"/>
  <c r="AN2204" i="64" a="1"/>
  <c r="AN2204" i="64" s="1"/>
  <c r="AN2178" i="64" a="1"/>
  <c r="AN2178" i="64" s="1"/>
  <c r="AN2153" i="64" a="1"/>
  <c r="AN2153" i="64" s="1"/>
  <c r="AN1374" i="64" a="1"/>
  <c r="AN1374" i="64" s="1"/>
  <c r="AN90" i="64" a="1"/>
  <c r="AN90" i="64" s="1"/>
  <c r="AN89" i="64" a="1"/>
  <c r="AN89" i="64" s="1"/>
  <c r="AN91" i="64" a="1"/>
  <c r="AN91" i="64" s="1"/>
  <c r="AN92" i="64" a="1"/>
  <c r="AN92" i="64" s="1"/>
  <c r="AM93" i="64"/>
  <c r="AN1319" i="64" a="1"/>
  <c r="AN1319" i="64" s="1"/>
  <c r="AN1320" i="64" s="1"/>
  <c r="AN319" i="64" a="1"/>
  <c r="AN319" i="64" s="1"/>
  <c r="BB1524" i="64"/>
  <c r="BB1526" i="64" s="1"/>
  <c r="AN2254" i="64" a="1"/>
  <c r="AN2254" i="64" s="1"/>
  <c r="AN1239" i="64" a="1"/>
  <c r="AN1239" i="64" s="1"/>
  <c r="AN1618" i="64" a="1"/>
  <c r="AN1618" i="64" s="1"/>
  <c r="AN1626" i="64" s="1"/>
  <c r="AN1397" i="64" a="1"/>
  <c r="AN1397" i="64" s="1"/>
  <c r="AN1405" i="64" a="1"/>
  <c r="AN1405" i="64" s="1"/>
  <c r="AN1399" i="64" a="1"/>
  <c r="AN1399" i="64" s="1"/>
  <c r="AN944" i="64" a="1"/>
  <c r="AN944" i="64" s="1"/>
  <c r="AN825" i="64" a="1"/>
  <c r="AN825" i="64" s="1"/>
  <c r="CK46" i="1156" a="1"/>
  <c r="AN1875" i="64" a="1"/>
  <c r="CD852" i="64" a="1"/>
  <c r="AN1918" i="64" a="1"/>
  <c r="AN344" i="64" a="1"/>
  <c r="CB855" i="64" a="1"/>
  <c r="CC854" i="64" a="1"/>
  <c r="AN554" i="64" a="1"/>
  <c r="AN826" i="64" a="1"/>
  <c r="AJ477" i="64" a="1"/>
  <c r="AN1375" i="64" a="1"/>
  <c r="AN945" i="64" a="1"/>
  <c r="AO1938" i="64" a="1"/>
  <c r="AN367" i="64" a="1"/>
  <c r="AM828" i="64" a="1"/>
  <c r="CD628" i="64" a="1"/>
  <c r="AN1398" i="64" a="1"/>
  <c r="AN320" i="64" a="1"/>
  <c r="AN455" i="64" a="1"/>
  <c r="CD588" i="64" a="1"/>
  <c r="AN1482" i="64" a="1"/>
  <c r="AN431" i="64" a="1"/>
  <c r="AN1897" i="64" a="1"/>
  <c r="AN1483" i="64" a="1"/>
  <c r="AO1972" i="64" a="1"/>
  <c r="AL829" i="64" a="1"/>
  <c r="AN1238" i="64" a="1"/>
  <c r="CI60" i="1156" l="1"/>
  <c r="CI75" i="1156"/>
  <c r="CI59" i="1156"/>
  <c r="CI74" i="1156"/>
  <c r="CH61" i="1156"/>
  <c r="CH78" i="1156" s="1"/>
  <c r="CH79" i="1156" s="1"/>
  <c r="CI58" i="1156"/>
  <c r="CI73" i="1156"/>
  <c r="CI57" i="1156"/>
  <c r="CI72" i="1156"/>
  <c r="CI56" i="1156"/>
  <c r="CI71" i="1156"/>
  <c r="CK46" i="1156"/>
  <c r="CJ42" i="1156"/>
  <c r="CJ45" i="1156"/>
  <c r="CJ43" i="1156"/>
  <c r="CJ41" i="1156"/>
  <c r="CJ44" i="1156"/>
  <c r="P15" i="1156"/>
  <c r="CL18" i="1156"/>
  <c r="CL4" i="1156"/>
  <c r="CL8" i="1156"/>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52" i="64"/>
  <c r="CD628" i="64"/>
  <c r="CD630" i="64" s="1"/>
  <c r="CB855" i="64"/>
  <c r="CC854" i="64"/>
  <c r="CE262" i="64" a="1"/>
  <c r="CE262" i="64" s="1"/>
  <c r="CE851" i="64" a="1"/>
  <c r="CE851"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4" i="861"/>
  <c r="BY85" i="861" s="1"/>
  <c r="CF1" i="64"/>
  <c r="CF3" i="64"/>
  <c r="CG2" i="64"/>
  <c r="CO17" i="861"/>
  <c r="CO12" i="863" s="1"/>
  <c r="CO71" i="863" s="1"/>
  <c r="CE43" i="863"/>
  <c r="CE42" i="863"/>
  <c r="CE21" i="863" s="1"/>
  <c r="CE24" i="864"/>
  <c r="CE92" i="861" s="1"/>
  <c r="CD30"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801" i="64"/>
  <c r="AO1785" i="64" a="1"/>
  <c r="AO1785" i="64" s="1"/>
  <c r="AO1786" i="64" a="1"/>
  <c r="AO1786" i="64" s="1"/>
  <c r="AO1787" i="64" a="1"/>
  <c r="AO1787" i="64" s="1"/>
  <c r="AO1788" i="64" a="1"/>
  <c r="AO1788" i="64" s="1"/>
  <c r="AO1789" i="64" a="1"/>
  <c r="AO1789" i="64" s="1"/>
  <c r="AO1790" i="64" a="1"/>
  <c r="AO1790" i="64" s="1"/>
  <c r="AO1791" i="64" a="1"/>
  <c r="AO1791" i="64" s="1"/>
  <c r="AO1792" i="64" a="1"/>
  <c r="AO1792" i="64" s="1"/>
  <c r="AO1784" i="64" a="1"/>
  <c r="AO1784" i="64" s="1"/>
  <c r="AN1793" i="64"/>
  <c r="AO343" i="64" a="1"/>
  <c r="AO343" i="64" s="1"/>
  <c r="AO366" i="64" a="1"/>
  <c r="AO366" i="64" s="1"/>
  <c r="AO365" i="64" a="1"/>
  <c r="AO365" i="64" s="1"/>
  <c r="AN344" i="64"/>
  <c r="AO1972" i="64"/>
  <c r="AO1938" i="64"/>
  <c r="DJ121" i="64"/>
  <c r="DJ124" i="64" s="1"/>
  <c r="DC2201" i="64"/>
  <c r="DC2124" i="64"/>
  <c r="DC2227" i="64"/>
  <c r="DD1138" i="64"/>
  <c r="DE1136" i="64"/>
  <c r="DF2154" i="64"/>
  <c r="DF2156" i="64" s="1"/>
  <c r="AN1897" i="64"/>
  <c r="AN1875" i="64"/>
  <c r="AO2230" i="64" a="1"/>
  <c r="AO2230" i="64" s="1"/>
  <c r="AO1876" i="64" a="1"/>
  <c r="AO1876" i="64" s="1"/>
  <c r="AO1896" i="64" a="1"/>
  <c r="AO1896" i="64" s="1"/>
  <c r="BX1591" i="64"/>
  <c r="BY1589" i="64"/>
  <c r="BY1568" i="64"/>
  <c r="BY1570" i="64" s="1"/>
  <c r="BZ1546" i="64"/>
  <c r="BZ1548" i="64" s="1"/>
  <c r="AJ1504" i="64"/>
  <c r="AK1503" i="64"/>
  <c r="AK1504" i="64" s="1"/>
  <c r="AL1492" i="64"/>
  <c r="AM1490" i="64"/>
  <c r="AM1499" i="64"/>
  <c r="AM1491" i="64"/>
  <c r="AM1500" i="64"/>
  <c r="AO1496" i="64" a="1"/>
  <c r="AO1496" i="64" s="1"/>
  <c r="AO1495" i="64" a="1"/>
  <c r="AO1495" i="64" s="1"/>
  <c r="AO1487" i="64" a="1"/>
  <c r="AO1487" i="64" s="1"/>
  <c r="AO1486" i="64" a="1"/>
  <c r="AO1486" i="64" s="1"/>
  <c r="AN1483" i="64"/>
  <c r="AN1482" i="64"/>
  <c r="AO1477" i="64" a="1"/>
  <c r="AO1477" i="64" s="1"/>
  <c r="AO1478" i="64" a="1"/>
  <c r="AO1478" i="64" s="1"/>
  <c r="AN1918" i="64"/>
  <c r="AO1917" i="64" a="1"/>
  <c r="AO1917" i="64" s="1"/>
  <c r="AO429" i="64" a="1"/>
  <c r="AO429" i="64" s="1"/>
  <c r="AJ477" i="64"/>
  <c r="AP1687" i="64"/>
  <c r="AP1688" i="64" s="1"/>
  <c r="AK476" i="64" a="1"/>
  <c r="AK476" i="64" s="1"/>
  <c r="AL829" i="64"/>
  <c r="AM828" i="64"/>
  <c r="AN1398" i="64"/>
  <c r="AN1238" i="64"/>
  <c r="AN945" i="64"/>
  <c r="AN1375" i="64"/>
  <c r="AN826" i="64"/>
  <c r="AN320" i="64"/>
  <c r="AN455" i="64"/>
  <c r="AN431" i="64"/>
  <c r="AB1617" i="64"/>
  <c r="AB1623"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27" i="64" a="1"/>
  <c r="AO2127" i="64" s="1"/>
  <c r="AO2204" i="64" a="1"/>
  <c r="AO2204" i="64" s="1"/>
  <c r="AO2178" i="64" a="1"/>
  <c r="AO2178" i="64" s="1"/>
  <c r="AO2153" i="64" a="1"/>
  <c r="AO2153" i="64" s="1"/>
  <c r="AO1374" i="64" a="1"/>
  <c r="AO1374" i="64" s="1"/>
  <c r="AO90" i="64" a="1"/>
  <c r="AO90" i="64" s="1"/>
  <c r="AO91" i="64" a="1"/>
  <c r="AO91" i="64" s="1"/>
  <c r="AO92" i="64" a="1"/>
  <c r="AO92" i="64" s="1"/>
  <c r="AO89" i="64" a="1"/>
  <c r="AO89" i="64" s="1"/>
  <c r="AN93" i="64"/>
  <c r="AO1319" i="64" a="1"/>
  <c r="AO1319" i="64" s="1"/>
  <c r="AO1320" i="64" s="1"/>
  <c r="AO319" i="64" a="1"/>
  <c r="AO319" i="64" s="1"/>
  <c r="BC1524" i="64"/>
  <c r="BC1526" i="64" s="1"/>
  <c r="AO2254" i="64" a="1"/>
  <c r="AO2254" i="64" s="1"/>
  <c r="AO1239" i="64" a="1"/>
  <c r="AO1239" i="64" s="1"/>
  <c r="AO1618" i="64" a="1"/>
  <c r="AO1618" i="64" s="1"/>
  <c r="AO1626" i="64" s="1"/>
  <c r="AO1397" i="64" a="1"/>
  <c r="AO1397" i="64" s="1"/>
  <c r="AO1405" i="64" a="1"/>
  <c r="AO1405" i="64" s="1"/>
  <c r="AO1399" i="64" a="1"/>
  <c r="AO1399" i="64" s="1"/>
  <c r="AO944" i="64" a="1"/>
  <c r="AO944" i="64" s="1"/>
  <c r="AO825" i="64" a="1"/>
  <c r="AO825" i="64" s="1"/>
  <c r="CE588" i="64" a="1"/>
  <c r="CE852" i="64" a="1"/>
  <c r="AO367" i="64" a="1"/>
  <c r="AO554" i="64" a="1"/>
  <c r="AO344" i="64" a="1"/>
  <c r="AO1897" i="64" a="1"/>
  <c r="AK477" i="64" a="1"/>
  <c r="AN828" i="64" a="1"/>
  <c r="AO1875" i="64" a="1"/>
  <c r="AO1918" i="64" a="1"/>
  <c r="AO431" i="64" a="1"/>
  <c r="AP1938" i="64" a="1"/>
  <c r="CC855" i="64" a="1"/>
  <c r="AO455" i="64" a="1"/>
  <c r="CE628" i="64" a="1"/>
  <c r="CD854" i="64" a="1"/>
  <c r="AO320" i="64" a="1"/>
  <c r="AP1972" i="64" a="1"/>
  <c r="AO1238" i="64" a="1"/>
  <c r="AO1398" i="64" a="1"/>
  <c r="AM829" i="64" a="1"/>
  <c r="AO945" i="64" a="1"/>
  <c r="AO1482" i="64" a="1"/>
  <c r="AO1483" i="64" a="1"/>
  <c r="AO826" i="64" a="1"/>
  <c r="AO1375" i="64" a="1"/>
  <c r="CI61" i="1156" l="1"/>
  <c r="CI76" i="1156"/>
  <c r="CI78" i="1156" s="1"/>
  <c r="CI79" i="1156" s="1"/>
  <c r="CJ60" i="1156"/>
  <c r="CJ75" i="1156"/>
  <c r="CJ59" i="1156"/>
  <c r="CJ74" i="1156"/>
  <c r="CJ58" i="1156"/>
  <c r="CJ73" i="1156"/>
  <c r="CJ57" i="1156"/>
  <c r="CJ72" i="1156"/>
  <c r="CJ56" i="1156"/>
  <c r="CJ71" i="1156"/>
  <c r="CK42" i="1156"/>
  <c r="CK45" i="1156"/>
  <c r="CK43" i="1156"/>
  <c r="CK41" i="1156"/>
  <c r="CK44" i="1156"/>
  <c r="CM20" i="1156"/>
  <c r="CL20" i="1156"/>
  <c r="M18" i="1156"/>
  <c r="N18" i="1156"/>
  <c r="O18" i="1156"/>
  <c r="P18" i="1156"/>
  <c r="AB1627" i="64" a="1"/>
  <c r="AB1627" i="64" s="1"/>
  <c r="AB1620" i="64" s="1"/>
  <c r="AB1621" i="64"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52" i="64"/>
  <c r="CE628" i="64"/>
  <c r="CE630" i="64" s="1"/>
  <c r="CC855" i="64"/>
  <c r="CD854" i="64"/>
  <c r="CF262" i="64" a="1"/>
  <c r="CF262" i="64" s="1"/>
  <c r="CF851" i="64" a="1"/>
  <c r="CF851" i="64" s="1"/>
  <c r="CF243" i="64" a="1"/>
  <c r="CF243" i="64" s="1"/>
  <c r="CF629" i="64" a="1"/>
  <c r="CF629" i="64" s="1"/>
  <c r="CF595" i="64" a="1"/>
  <c r="CF595" i="64" s="1"/>
  <c r="CF230" i="64" a="1"/>
  <c r="CF230" i="64" s="1"/>
  <c r="CD592" i="64"/>
  <c r="CE588" i="64"/>
  <c r="CE596" i="64" s="1"/>
  <c r="CF591" i="64" a="1"/>
  <c r="CF591" i="64" s="1"/>
  <c r="CF4" i="64"/>
  <c r="CF587" i="64" a="1"/>
  <c r="CF587" i="64" s="1"/>
  <c r="CO25" i="863"/>
  <c r="CO34" i="861" s="1"/>
  <c r="CG190" i="64"/>
  <c r="CG7" i="64"/>
  <c r="CF8" i="64" s="1"/>
  <c r="BZ44" i="861"/>
  <c r="BZ85" i="861" s="1"/>
  <c r="CG1" i="64"/>
  <c r="CH2" i="64"/>
  <c r="CG3" i="64"/>
  <c r="CO69" i="863"/>
  <c r="CO23" i="863" s="1"/>
  <c r="CO32" i="861" s="1"/>
  <c r="CO67" i="863"/>
  <c r="CO22" i="863" s="1"/>
  <c r="CO26" i="861"/>
  <c r="CO27"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0" i="861"/>
  <c r="CF43" i="863"/>
  <c r="CF42" i="863"/>
  <c r="CF21" i="863" s="1"/>
  <c r="CF57" i="863"/>
  <c r="CF24" i="864"/>
  <c r="CF92"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801" i="64"/>
  <c r="AP1784" i="64" a="1"/>
  <c r="AP1784" i="64" s="1"/>
  <c r="AP1785" i="64" a="1"/>
  <c r="AP1785" i="64" s="1"/>
  <c r="AP1786" i="64" a="1"/>
  <c r="AP1786" i="64" s="1"/>
  <c r="AP1787" i="64" a="1"/>
  <c r="AP1787" i="64" s="1"/>
  <c r="AP1788" i="64" a="1"/>
  <c r="AP1788" i="64" s="1"/>
  <c r="AP1790" i="64" a="1"/>
  <c r="AP1790" i="64" s="1"/>
  <c r="AP1789" i="64" a="1"/>
  <c r="AP1789" i="64" s="1"/>
  <c r="AP1791" i="64" a="1"/>
  <c r="AP1791" i="64" s="1"/>
  <c r="AP1792" i="64" a="1"/>
  <c r="AP1792" i="64" s="1"/>
  <c r="AO1793" i="64"/>
  <c r="AP365" i="64" a="1"/>
  <c r="AP365" i="64" s="1"/>
  <c r="AP343" i="64" a="1"/>
  <c r="AP343" i="64" s="1"/>
  <c r="AP366" i="64" a="1"/>
  <c r="AP366" i="64" s="1"/>
  <c r="AO344" i="64"/>
  <c r="AP1972" i="64"/>
  <c r="AP1938" i="64"/>
  <c r="DK121" i="64"/>
  <c r="DK124" i="64" s="1"/>
  <c r="DB2175" i="64"/>
  <c r="DE1138" i="64"/>
  <c r="DF1136" i="64"/>
  <c r="DG2154" i="64"/>
  <c r="DG2156" i="64" s="1"/>
  <c r="AO1897" i="64"/>
  <c r="AO1875" i="64"/>
  <c r="AP2230" i="64" a="1"/>
  <c r="AP2230" i="64" s="1"/>
  <c r="AP1876" i="64" a="1"/>
  <c r="AP1876" i="64" s="1"/>
  <c r="AP1896" i="64" a="1"/>
  <c r="AP1896" i="64" s="1"/>
  <c r="BY1591" i="64"/>
  <c r="BZ1589" i="64"/>
  <c r="BZ1568" i="64"/>
  <c r="BZ1570" i="64" s="1"/>
  <c r="CA1546" i="64"/>
  <c r="CA1548" i="64" s="1"/>
  <c r="AL1501" i="64"/>
  <c r="AL1503" i="64" s="1"/>
  <c r="AL1504" i="64" s="1"/>
  <c r="AM1492" i="64"/>
  <c r="AN1490" i="64"/>
  <c r="AN1499" i="64"/>
  <c r="AN1491" i="64"/>
  <c r="AN1500" i="64"/>
  <c r="AP1496" i="64" a="1"/>
  <c r="AP1496" i="64" s="1"/>
  <c r="AP1495" i="64" a="1"/>
  <c r="AP1495" i="64" s="1"/>
  <c r="AP1487" i="64" a="1"/>
  <c r="AP1487" i="64" s="1"/>
  <c r="AP1486" i="64" a="1"/>
  <c r="AP1486" i="64" s="1"/>
  <c r="AO1483" i="64"/>
  <c r="AO1482" i="64"/>
  <c r="AP1477" i="64" a="1"/>
  <c r="AP1477" i="64" s="1"/>
  <c r="AP1478" i="64" a="1"/>
  <c r="AP1478" i="64" s="1"/>
  <c r="AO1918" i="64"/>
  <c r="AP1917" i="64" a="1"/>
  <c r="AP1917" i="64" s="1"/>
  <c r="AP429" i="64" a="1"/>
  <c r="AP429" i="64" s="1"/>
  <c r="AK477" i="64"/>
  <c r="AL476" i="64" a="1"/>
  <c r="AL476" i="64" s="1"/>
  <c r="AQ1687" i="64"/>
  <c r="AQ1688" i="64" s="1"/>
  <c r="AM829" i="64"/>
  <c r="AN828" i="64"/>
  <c r="AO1238" i="64"/>
  <c r="AO945" i="64"/>
  <c r="AO1398" i="64"/>
  <c r="AO1375" i="64"/>
  <c r="AO826" i="64"/>
  <c r="AO320" i="64"/>
  <c r="AO455" i="64"/>
  <c r="AO431" i="64"/>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27" i="64" a="1"/>
  <c r="AP2127" i="64" s="1"/>
  <c r="AP2153" i="64" a="1"/>
  <c r="AP2153" i="64" s="1"/>
  <c r="AP2204" i="64" a="1"/>
  <c r="AP2204" i="64" s="1"/>
  <c r="AP2178" i="64" a="1"/>
  <c r="AP2178" i="64" s="1"/>
  <c r="AP1374" i="64" a="1"/>
  <c r="AP1374" i="64" s="1"/>
  <c r="AO93" i="64"/>
  <c r="AP90" i="64" a="1"/>
  <c r="AP90" i="64" s="1"/>
  <c r="AP91" i="64" a="1"/>
  <c r="AP91" i="64" s="1"/>
  <c r="AP92" i="64" a="1"/>
  <c r="AP92" i="64" s="1"/>
  <c r="AP89" i="64" a="1"/>
  <c r="AP89" i="64" s="1"/>
  <c r="AP1319" i="64" a="1"/>
  <c r="AP1319" i="64" s="1"/>
  <c r="AP1320" i="64" s="1"/>
  <c r="AP319" i="64" a="1"/>
  <c r="AP319" i="64" s="1"/>
  <c r="BD1524" i="64"/>
  <c r="BD1526" i="64" s="1"/>
  <c r="AP2254" i="64" a="1"/>
  <c r="AP2254" i="64" s="1"/>
  <c r="AP1239" i="64" a="1"/>
  <c r="AP1239" i="64" s="1"/>
  <c r="AP1618" i="64" a="1"/>
  <c r="AP1618" i="64" s="1"/>
  <c r="AP1626" i="64" s="1"/>
  <c r="AP1397" i="64" a="1"/>
  <c r="AP1397" i="64" s="1"/>
  <c r="AP1405" i="64" a="1"/>
  <c r="AP1405" i="64" s="1"/>
  <c r="AP1399" i="64" a="1"/>
  <c r="AP1399" i="64" s="1"/>
  <c r="AP944" i="64" a="1"/>
  <c r="AP944" i="64" s="1"/>
  <c r="AP825" i="64" a="1"/>
  <c r="AP825" i="64" s="1"/>
  <c r="CM46" i="1156" a="1"/>
  <c r="CL46" i="1156" a="1"/>
  <c r="AP1897" i="64" a="1"/>
  <c r="AO828" i="64" a="1"/>
  <c r="AP344" i="64" a="1"/>
  <c r="AL477" i="64" a="1"/>
  <c r="CD855" i="64" a="1"/>
  <c r="AP455" i="64" a="1"/>
  <c r="AN829" i="64" a="1"/>
  <c r="AP554" i="64" a="1"/>
  <c r="CF852" i="64" a="1"/>
  <c r="CF628" i="64" a="1"/>
  <c r="CE854" i="64" a="1"/>
  <c r="AP367" i="64" a="1"/>
  <c r="AP1483" i="64" a="1"/>
  <c r="AP945" i="64" a="1"/>
  <c r="AP431" i="64" a="1"/>
  <c r="AP1918" i="64" a="1"/>
  <c r="AQ1972" i="64" a="1"/>
  <c r="AP1875" i="64" a="1"/>
  <c r="AP1482" i="64" a="1"/>
  <c r="AP1238" i="64" a="1"/>
  <c r="AP1398" i="64" a="1"/>
  <c r="AP1375" i="64" a="1"/>
  <c r="AQ1938" i="64" a="1"/>
  <c r="AP320" i="64" a="1"/>
  <c r="CF588" i="64" a="1"/>
  <c r="AP826" i="64" a="1"/>
  <c r="CJ61" i="1156" l="1"/>
  <c r="CJ76" i="1156"/>
  <c r="CJ78" i="1156"/>
  <c r="CJ79" i="1156" s="1"/>
  <c r="CK60" i="1156"/>
  <c r="CK75" i="1156"/>
  <c r="CK59" i="1156"/>
  <c r="CK74" i="1156"/>
  <c r="CK58" i="1156"/>
  <c r="CK73" i="1156"/>
  <c r="CK57" i="1156"/>
  <c r="CK72" i="1156"/>
  <c r="CK56" i="1156"/>
  <c r="CK71" i="1156"/>
  <c r="CL46" i="1156"/>
  <c r="CM46" i="1156"/>
  <c r="M20" i="1156"/>
  <c r="N20" i="1156"/>
  <c r="O20" i="1156"/>
  <c r="P20" i="1156"/>
  <c r="CF665" i="64"/>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52" i="64"/>
  <c r="CF628" i="64"/>
  <c r="CF630" i="64" s="1"/>
  <c r="CD855" i="64"/>
  <c r="CE854" i="64"/>
  <c r="CG262" i="64" a="1"/>
  <c r="CG262" i="64" s="1"/>
  <c r="CG851" i="64" a="1"/>
  <c r="CG851"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4" i="861"/>
  <c r="CA85" i="861" s="1"/>
  <c r="CH3" i="64"/>
  <c r="CH1" i="64"/>
  <c r="CI2" i="64"/>
  <c r="CO72" i="863"/>
  <c r="CO31" i="861"/>
  <c r="CO35" i="861" s="1"/>
  <c r="CO37" i="861" s="1"/>
  <c r="CO26" i="863"/>
  <c r="CG24" i="864"/>
  <c r="CG92" i="861" s="1"/>
  <c r="CF30"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801" i="64"/>
  <c r="AQ1784" i="64" a="1"/>
  <c r="AQ1784" i="64" s="1"/>
  <c r="AQ1785" i="64" a="1"/>
  <c r="AQ1785" i="64" s="1"/>
  <c r="AQ1786" i="64" a="1"/>
  <c r="AQ1786" i="64" s="1"/>
  <c r="AQ1787" i="64" a="1"/>
  <c r="AQ1787" i="64" s="1"/>
  <c r="AQ1788" i="64" a="1"/>
  <c r="AQ1788" i="64" s="1"/>
  <c r="AQ1789" i="64" a="1"/>
  <c r="AQ1789" i="64" s="1"/>
  <c r="AQ1791" i="64" a="1"/>
  <c r="AQ1791" i="64" s="1"/>
  <c r="AQ1792" i="64" a="1"/>
  <c r="AQ1792" i="64" s="1"/>
  <c r="AQ1790" i="64" a="1"/>
  <c r="AQ1790" i="64" s="1"/>
  <c r="AP1793" i="64"/>
  <c r="AQ365" i="64" a="1"/>
  <c r="AQ365" i="64" s="1"/>
  <c r="AQ343" i="64" a="1"/>
  <c r="AQ343" i="64" s="1"/>
  <c r="AQ366" i="64" a="1"/>
  <c r="AQ366" i="64" s="1"/>
  <c r="AP344" i="64"/>
  <c r="AQ1938" i="64"/>
  <c r="AQ1972" i="64"/>
  <c r="DL121" i="64"/>
  <c r="DL124" i="64" s="1"/>
  <c r="DD2201" i="64"/>
  <c r="DD2124" i="64"/>
  <c r="DD2227" i="64"/>
  <c r="DF1138" i="64"/>
  <c r="DG1136" i="64"/>
  <c r="DH2154" i="64"/>
  <c r="DH2156" i="64" s="1"/>
  <c r="AP1897" i="64"/>
  <c r="AP1875" i="64"/>
  <c r="AQ2230" i="64" a="1"/>
  <c r="AQ2230" i="64" s="1"/>
  <c r="AQ1876" i="64" a="1"/>
  <c r="AQ1876" i="64" s="1"/>
  <c r="AQ1896" i="64" a="1"/>
  <c r="AQ1896" i="64" s="1"/>
  <c r="BZ1591" i="64"/>
  <c r="CA1589" i="64"/>
  <c r="CA1568" i="64"/>
  <c r="CA1570" i="64" s="1"/>
  <c r="CB1546" i="64"/>
  <c r="CB1548" i="64" s="1"/>
  <c r="AM1501" i="64"/>
  <c r="AM1503" i="64" s="1"/>
  <c r="AM1504" i="64" s="1"/>
  <c r="AN1492" i="64"/>
  <c r="AO1490" i="64"/>
  <c r="AO1499" i="64"/>
  <c r="AO1491" i="64"/>
  <c r="AO1500" i="64"/>
  <c r="AQ1496" i="64" a="1"/>
  <c r="AQ1496" i="64" s="1"/>
  <c r="AQ1495" i="64" a="1"/>
  <c r="AQ1495" i="64" s="1"/>
  <c r="AQ1486" i="64" a="1"/>
  <c r="AQ1486" i="64" s="1"/>
  <c r="AQ1487" i="64" a="1"/>
  <c r="AQ1487" i="64" s="1"/>
  <c r="AP1483" i="64"/>
  <c r="AP1482" i="64"/>
  <c r="AQ1477" i="64" a="1"/>
  <c r="AQ1477" i="64" s="1"/>
  <c r="AQ1478" i="64" a="1"/>
  <c r="AQ1478" i="64" s="1"/>
  <c r="AP1918" i="64"/>
  <c r="AQ1917" i="64" a="1"/>
  <c r="AQ1917" i="64" s="1"/>
  <c r="AQ429" i="64" a="1"/>
  <c r="AQ429" i="64" s="1"/>
  <c r="AL477" i="64"/>
  <c r="AM476" i="64" a="1"/>
  <c r="AM476" i="64" s="1"/>
  <c r="AR1687" i="64"/>
  <c r="AR1688" i="64" s="1"/>
  <c r="AN829" i="64"/>
  <c r="AO828" i="64"/>
  <c r="AP1238" i="64"/>
  <c r="AP945" i="64"/>
  <c r="AP1398" i="64"/>
  <c r="AP1375" i="64"/>
  <c r="AP826" i="64"/>
  <c r="AP320" i="64"/>
  <c r="AP455" i="64"/>
  <c r="AP431" i="64"/>
  <c r="AC1617" i="64"/>
  <c r="AC1623"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27" i="64" a="1"/>
  <c r="AQ2127" i="64" s="1"/>
  <c r="AQ2153" i="64" a="1"/>
  <c r="AQ2153" i="64" s="1"/>
  <c r="AQ2204" i="64" a="1"/>
  <c r="AQ2204" i="64" s="1"/>
  <c r="AQ2178" i="64" a="1"/>
  <c r="AQ2178" i="64" s="1"/>
  <c r="AQ1374" i="64" a="1"/>
  <c r="AQ1374" i="64" s="1"/>
  <c r="AP93" i="64"/>
  <c r="AQ90" i="64" a="1"/>
  <c r="AQ90" i="64" s="1"/>
  <c r="AQ91" i="64" a="1"/>
  <c r="AQ91" i="64" s="1"/>
  <c r="AQ92" i="64" a="1"/>
  <c r="AQ92" i="64" s="1"/>
  <c r="AQ89" i="64" a="1"/>
  <c r="AQ89" i="64" s="1"/>
  <c r="AQ1319" i="64" a="1"/>
  <c r="AQ1319" i="64" s="1"/>
  <c r="AQ1320" i="64" s="1"/>
  <c r="AQ319" i="64" a="1"/>
  <c r="AQ319" i="64" s="1"/>
  <c r="BE1524" i="64"/>
  <c r="BE1526" i="64" s="1"/>
  <c r="AQ2254" i="64" a="1"/>
  <c r="AQ2254" i="64" s="1"/>
  <c r="AQ1239" i="64" a="1"/>
  <c r="AQ1239" i="64" s="1"/>
  <c r="AQ1618" i="64" a="1"/>
  <c r="AQ1618" i="64" s="1"/>
  <c r="AQ1626" i="64" s="1"/>
  <c r="AQ1405" i="64" a="1"/>
  <c r="AQ1405" i="64" s="1"/>
  <c r="AQ1397" i="64" a="1"/>
  <c r="AQ1397" i="64" s="1"/>
  <c r="AQ1399" i="64" a="1"/>
  <c r="AQ1399" i="64" s="1"/>
  <c r="AQ944" i="64" a="1"/>
  <c r="AQ944" i="64" s="1"/>
  <c r="AQ825" i="64" a="1"/>
  <c r="AQ825" i="64" s="1"/>
  <c r="CE855" i="64" a="1"/>
  <c r="AQ344" i="64" a="1"/>
  <c r="AQ320" i="64" a="1"/>
  <c r="AQ431" i="64" a="1"/>
  <c r="AQ455" i="64" a="1"/>
  <c r="AQ554" i="64" a="1"/>
  <c r="AQ1483" i="64" a="1"/>
  <c r="CF854" i="64" a="1"/>
  <c r="AQ1897" i="64" a="1"/>
  <c r="AQ1482" i="64" a="1"/>
  <c r="AQ367" i="64" a="1"/>
  <c r="AQ1375" i="64" a="1"/>
  <c r="CG588" i="64" a="1"/>
  <c r="CG852" i="64" a="1"/>
  <c r="AR1938" i="64" a="1"/>
  <c r="AQ1918" i="64" a="1"/>
  <c r="AQ1398" i="64" a="1"/>
  <c r="AP828" i="64" a="1"/>
  <c r="AQ945" i="64" a="1"/>
  <c r="AR1972" i="64" a="1"/>
  <c r="AQ1875" i="64" a="1"/>
  <c r="AM477" i="64" a="1"/>
  <c r="CG628" i="64" a="1"/>
  <c r="AO829" i="64" a="1"/>
  <c r="AQ826" i="64" a="1"/>
  <c r="AQ1238" i="64" a="1"/>
  <c r="CK61" i="1156" l="1"/>
  <c r="CK76" i="1156"/>
  <c r="CK78" i="1156" s="1"/>
  <c r="CK79" i="1156" s="1"/>
  <c r="CM41" i="1156"/>
  <c r="CM44" i="1156"/>
  <c r="CM42" i="1156"/>
  <c r="CM45" i="1156"/>
  <c r="CM43" i="1156"/>
  <c r="M46" i="1156"/>
  <c r="N46" i="1156"/>
  <c r="O46" i="1156"/>
  <c r="P46" i="1156"/>
  <c r="CL44" i="1156"/>
  <c r="CL42" i="1156"/>
  <c r="CL45" i="1156"/>
  <c r="CL43" i="1156"/>
  <c r="CL41" i="1156"/>
  <c r="AC1627" i="64" a="1"/>
  <c r="AC1627" i="64" s="1"/>
  <c r="AC1620" i="64" s="1"/>
  <c r="AC1621" i="64" s="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52" i="64"/>
  <c r="CG628" i="64"/>
  <c r="CG630" i="64" s="1"/>
  <c r="CE855" i="64"/>
  <c r="CF854" i="64"/>
  <c r="CH262" i="64" a="1"/>
  <c r="CH262" i="64" s="1"/>
  <c r="CH851" i="64" a="1"/>
  <c r="CH851"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4" i="861"/>
  <c r="CB85" i="861" s="1"/>
  <c r="CI3" i="64"/>
  <c r="CI1" i="64"/>
  <c r="CJ2" i="64"/>
  <c r="CO38" i="861"/>
  <c r="CH24" i="864"/>
  <c r="CH92"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0"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801" i="64"/>
  <c r="AQ367" i="64"/>
  <c r="AR1784" i="64" a="1"/>
  <c r="AR1784" i="64" s="1"/>
  <c r="AR1785" i="64" a="1"/>
  <c r="AR1785" i="64" s="1"/>
  <c r="AR1790" i="64" a="1"/>
  <c r="AR1790" i="64" s="1"/>
  <c r="AR1786" i="64" a="1"/>
  <c r="AR1786" i="64" s="1"/>
  <c r="AR1791" i="64" a="1"/>
  <c r="AR1791" i="64" s="1"/>
  <c r="AR1792" i="64" a="1"/>
  <c r="AR1792" i="64" s="1"/>
  <c r="AR1788" i="64" a="1"/>
  <c r="AR1788" i="64" s="1"/>
  <c r="AR1789" i="64" a="1"/>
  <c r="AR1789" i="64" s="1"/>
  <c r="AR1787" i="64" a="1"/>
  <c r="AR1787" i="64" s="1"/>
  <c r="AQ1793" i="64"/>
  <c r="AR365" i="64" a="1"/>
  <c r="AR365" i="64" s="1"/>
  <c r="AR343" i="64" a="1"/>
  <c r="AR343" i="64" s="1"/>
  <c r="AR366" i="64" a="1"/>
  <c r="AR366" i="64" s="1"/>
  <c r="AQ344" i="64"/>
  <c r="AR1972" i="64"/>
  <c r="AR1938" i="64"/>
  <c r="DC2175" i="64"/>
  <c r="DG1138" i="64"/>
  <c r="DH1136" i="64"/>
  <c r="DI2154" i="64"/>
  <c r="DI2156" i="64" s="1"/>
  <c r="AQ1897" i="64"/>
  <c r="AQ1875" i="64"/>
  <c r="AR2230" i="64" a="1"/>
  <c r="AR2230" i="64" s="1"/>
  <c r="AR1876" i="64" a="1"/>
  <c r="AR1876" i="64" s="1"/>
  <c r="AR1896" i="64" a="1"/>
  <c r="AR1896" i="64" s="1"/>
  <c r="CA1591" i="64"/>
  <c r="CB1589" i="64"/>
  <c r="CB1568" i="64"/>
  <c r="CB1570" i="64" s="1"/>
  <c r="CC1546" i="64"/>
  <c r="CC1548" i="64" s="1"/>
  <c r="AN1501" i="64"/>
  <c r="AN1503" i="64" s="1"/>
  <c r="AN1504" i="64" s="1"/>
  <c r="AO1492" i="64"/>
  <c r="AP1490" i="64"/>
  <c r="AP1499" i="64"/>
  <c r="AP1491" i="64"/>
  <c r="AP1500" i="64"/>
  <c r="AR1495" i="64" a="1"/>
  <c r="AR1495" i="64" s="1"/>
  <c r="AR1496" i="64" a="1"/>
  <c r="AR1496" i="64" s="1"/>
  <c r="AR1486" i="64" a="1"/>
  <c r="AR1486" i="64" s="1"/>
  <c r="AR1487" i="64" a="1"/>
  <c r="AR1487" i="64" s="1"/>
  <c r="AQ1483" i="64"/>
  <c r="AQ1482" i="64"/>
  <c r="AR1477" i="64" a="1"/>
  <c r="AR1477" i="64" s="1"/>
  <c r="AR1478" i="64" a="1"/>
  <c r="AR1478" i="64" s="1"/>
  <c r="AQ1918" i="64"/>
  <c r="AR1917" i="64" a="1"/>
  <c r="AR1917" i="64" s="1"/>
  <c r="AR429" i="64" a="1"/>
  <c r="AR429" i="64" s="1"/>
  <c r="AM477" i="64"/>
  <c r="AN476" i="64" a="1"/>
  <c r="AN476" i="64" s="1"/>
  <c r="AS1687" i="64"/>
  <c r="AS1688" i="64" s="1"/>
  <c r="AO829" i="64"/>
  <c r="AP828" i="64"/>
  <c r="AQ1238" i="64"/>
  <c r="AQ945" i="64"/>
  <c r="AQ1398" i="64"/>
  <c r="AQ1375" i="64"/>
  <c r="AQ826" i="64"/>
  <c r="AQ431" i="64"/>
  <c r="AQ320" i="64"/>
  <c r="AQ455" i="64"/>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27" i="64" a="1"/>
  <c r="AR2127" i="64" s="1"/>
  <c r="AR2204" i="64" a="1"/>
  <c r="AR2204" i="64" s="1"/>
  <c r="AR2178" i="64" a="1"/>
  <c r="AR2178" i="64" s="1"/>
  <c r="AR2153" i="64" a="1"/>
  <c r="AR2153" i="64" s="1"/>
  <c r="AR1374" i="64" a="1"/>
  <c r="AR1374" i="64" s="1"/>
  <c r="AR89" i="64" a="1"/>
  <c r="AR89" i="64" s="1"/>
  <c r="AR90" i="64" a="1"/>
  <c r="AR90" i="64" s="1"/>
  <c r="AR91" i="64" a="1"/>
  <c r="AR91" i="64" s="1"/>
  <c r="AR92" i="64" a="1"/>
  <c r="AR92" i="64" s="1"/>
  <c r="AQ93" i="64"/>
  <c r="AR1319" i="64" a="1"/>
  <c r="AR1319" i="64" s="1"/>
  <c r="AR1320" i="64" s="1"/>
  <c r="AR319" i="64" a="1"/>
  <c r="AR319" i="64" s="1"/>
  <c r="BF1524" i="64"/>
  <c r="BF1526" i="64" s="1"/>
  <c r="AR2254" i="64" a="1"/>
  <c r="AR2254" i="64" s="1"/>
  <c r="AR1239" i="64" a="1"/>
  <c r="AR1239" i="64" s="1"/>
  <c r="AR1618" i="64" a="1"/>
  <c r="AR1618" i="64" s="1"/>
  <c r="AR1626" i="64" s="1"/>
  <c r="AR1405" i="64" a="1"/>
  <c r="AR1405" i="64" s="1"/>
  <c r="AR1399" i="64" a="1"/>
  <c r="AR1399" i="64" s="1"/>
  <c r="AR1397" i="64" a="1"/>
  <c r="AR1397" i="64" s="1"/>
  <c r="AR944" i="64" a="1"/>
  <c r="AR944" i="64" s="1"/>
  <c r="AR825" i="64" a="1"/>
  <c r="AR825" i="64" s="1"/>
  <c r="CH852" i="64" a="1"/>
  <c r="CH628" i="64" a="1"/>
  <c r="CF855" i="64" a="1"/>
  <c r="AR1238" i="64" a="1"/>
  <c r="AR1483" i="64" a="1"/>
  <c r="AR1875" i="64" a="1"/>
  <c r="CG854" i="64" a="1"/>
  <c r="AR1482" i="64" a="1"/>
  <c r="AS1938" i="64" a="1"/>
  <c r="AR320" i="64" a="1"/>
  <c r="AP829" i="64" a="1"/>
  <c r="AR1918" i="64" a="1"/>
  <c r="AQ828" i="64" a="1"/>
  <c r="AR344" i="64" a="1"/>
  <c r="AR1897" i="64" a="1"/>
  <c r="AR431" i="64" a="1"/>
  <c r="CH588" i="64" a="1"/>
  <c r="AR367" i="64" a="1"/>
  <c r="AR554" i="64" a="1"/>
  <c r="AS1972" i="64" a="1"/>
  <c r="AR1398" i="64" a="1"/>
  <c r="AR455" i="64" a="1"/>
  <c r="AR945" i="64" a="1"/>
  <c r="AN477" i="64" a="1"/>
  <c r="AR826" i="64" a="1"/>
  <c r="AR1375" i="64" a="1"/>
  <c r="CL60" i="1156" l="1"/>
  <c r="CL75" i="1156"/>
  <c r="CM60" i="1156"/>
  <c r="CM75" i="1156"/>
  <c r="CL59" i="1156"/>
  <c r="CL74" i="1156"/>
  <c r="CM59" i="1156"/>
  <c r="CM74" i="1156"/>
  <c r="CL58" i="1156"/>
  <c r="CL73" i="1156"/>
  <c r="CM58" i="1156"/>
  <c r="CM73" i="1156"/>
  <c r="CL57" i="1156"/>
  <c r="CL72" i="1156"/>
  <c r="CM57" i="1156"/>
  <c r="CM72" i="1156"/>
  <c r="CL56" i="1156"/>
  <c r="CL71" i="1156"/>
  <c r="CM56" i="1156"/>
  <c r="CM61" i="1156" s="1"/>
  <c r="CM71" i="1156"/>
  <c r="CM76" i="1156" s="1"/>
  <c r="M61" i="1156"/>
  <c r="N61" i="1156"/>
  <c r="O61" i="1156"/>
  <c r="M60" i="1156"/>
  <c r="N60" i="1156"/>
  <c r="O60" i="1156"/>
  <c r="P60" i="1156"/>
  <c r="M59" i="1156"/>
  <c r="N59" i="1156"/>
  <c r="O59" i="1156"/>
  <c r="P59" i="1156"/>
  <c r="M58" i="1156"/>
  <c r="N58" i="1156"/>
  <c r="O58" i="1156"/>
  <c r="P58" i="1156"/>
  <c r="M57" i="1156"/>
  <c r="N57" i="1156"/>
  <c r="O57" i="1156"/>
  <c r="P57" i="1156"/>
  <c r="M56" i="1156"/>
  <c r="N56" i="1156"/>
  <c r="O56" i="1156"/>
  <c r="P56" i="1156"/>
  <c r="M43" i="1156"/>
  <c r="N43" i="1156"/>
  <c r="O43" i="1156"/>
  <c r="P43" i="1156"/>
  <c r="M45" i="1156"/>
  <c r="N45" i="1156"/>
  <c r="O45" i="1156"/>
  <c r="P45" i="1156"/>
  <c r="M42" i="1156"/>
  <c r="N42" i="1156"/>
  <c r="O42" i="1156"/>
  <c r="P42" i="1156"/>
  <c r="M44" i="1156"/>
  <c r="N44" i="1156"/>
  <c r="O44" i="1156"/>
  <c r="P44" i="1156"/>
  <c r="M41" i="1156"/>
  <c r="N41" i="1156"/>
  <c r="O41" i="1156"/>
  <c r="P41" i="1156"/>
  <c r="CF681" i="64"/>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52" i="64"/>
  <c r="CH628" i="64"/>
  <c r="CH630" i="64" s="1"/>
  <c r="CF855" i="64"/>
  <c r="CG854" i="64"/>
  <c r="CI262" i="64" a="1"/>
  <c r="CI262" i="64" s="1"/>
  <c r="CI851" i="64" a="1"/>
  <c r="CI851"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4" i="861"/>
  <c r="CC85" i="861" s="1"/>
  <c r="CJ1" i="64"/>
  <c r="CK2" i="64"/>
  <c r="CJ3" i="64"/>
  <c r="CI70" i="863" a="1"/>
  <c r="CI70" i="863" s="1"/>
  <c r="CI66" i="863" a="1"/>
  <c r="CI66" i="863" s="1"/>
  <c r="CI68" i="863" a="1"/>
  <c r="CI68" i="863" s="1"/>
  <c r="CI4" i="863"/>
  <c r="CJ22" i="864"/>
  <c r="CJ21" i="864"/>
  <c r="CJ3" i="864"/>
  <c r="CJ4" i="864" s="1"/>
  <c r="CJ1" i="864"/>
  <c r="CJ20" i="864"/>
  <c r="CK2" i="864"/>
  <c r="CK23" i="864" s="1"/>
  <c r="CI24" i="864"/>
  <c r="CI92" i="861" s="1"/>
  <c r="CL1" i="861"/>
  <c r="CL8" i="861"/>
  <c r="CL4" i="861"/>
  <c r="CI57" i="863"/>
  <c r="CH30"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801" i="64"/>
  <c r="AR367" i="64"/>
  <c r="AS1784" i="64" a="1"/>
  <c r="AS1784" i="64" s="1"/>
  <c r="AS1785" i="64" a="1"/>
  <c r="AS1785" i="64" s="1"/>
  <c r="AS1786" i="64" a="1"/>
  <c r="AS1786" i="64" s="1"/>
  <c r="AS1787" i="64" a="1"/>
  <c r="AS1787" i="64" s="1"/>
  <c r="AS1788" i="64" a="1"/>
  <c r="AS1788" i="64" s="1"/>
  <c r="AS1789" i="64" a="1"/>
  <c r="AS1789" i="64" s="1"/>
  <c r="AS1790" i="64" a="1"/>
  <c r="AS1790" i="64" s="1"/>
  <c r="AS1791" i="64" a="1"/>
  <c r="AS1791" i="64" s="1"/>
  <c r="AS1792" i="64" a="1"/>
  <c r="AS1792" i="64" s="1"/>
  <c r="AR1793" i="64"/>
  <c r="AS343" i="64" a="1"/>
  <c r="AS343" i="64" s="1"/>
  <c r="AS366" i="64" a="1"/>
  <c r="AS366" i="64" s="1"/>
  <c r="AS365" i="64" a="1"/>
  <c r="AS365" i="64" s="1"/>
  <c r="AR344" i="64"/>
  <c r="AS1972" i="64"/>
  <c r="AS1938" i="64"/>
  <c r="DE2124" i="64"/>
  <c r="DE2201" i="64"/>
  <c r="DE2227" i="64"/>
  <c r="DH1138" i="64"/>
  <c r="DI1136" i="64"/>
  <c r="DJ2154" i="64"/>
  <c r="DJ2156" i="64" s="1"/>
  <c r="AR1897" i="64"/>
  <c r="AR1875" i="64"/>
  <c r="AS2230" i="64" a="1"/>
  <c r="AS2230" i="64" s="1"/>
  <c r="AS1896" i="64" a="1"/>
  <c r="AS1896" i="64" s="1"/>
  <c r="AS1876" i="64" a="1"/>
  <c r="AS1876" i="64" s="1"/>
  <c r="CB1591" i="64"/>
  <c r="CC1589" i="64"/>
  <c r="CC1568" i="64"/>
  <c r="CC1570" i="64" s="1"/>
  <c r="CD1546" i="64"/>
  <c r="CD1548" i="64" s="1"/>
  <c r="AO1501" i="64"/>
  <c r="AO1503" i="64" s="1"/>
  <c r="AO1504" i="64" s="1"/>
  <c r="AP1492" i="64"/>
  <c r="AQ1490" i="64"/>
  <c r="AQ1499" i="64"/>
  <c r="AQ1491" i="64"/>
  <c r="AQ1500" i="64"/>
  <c r="AS1496" i="64" a="1"/>
  <c r="AS1496" i="64" s="1"/>
  <c r="AS1495" i="64" a="1"/>
  <c r="AS1495" i="64" s="1"/>
  <c r="AS1487" i="64" a="1"/>
  <c r="AS1487" i="64" s="1"/>
  <c r="AS1486" i="64" a="1"/>
  <c r="AS1486" i="64" s="1"/>
  <c r="AR1483" i="64"/>
  <c r="AR1482" i="64"/>
  <c r="AS1477" i="64" a="1"/>
  <c r="AS1477" i="64" s="1"/>
  <c r="AS1478" i="64" a="1"/>
  <c r="AS1478" i="64" s="1"/>
  <c r="AR1918" i="64"/>
  <c r="AS1917" i="64" a="1"/>
  <c r="AS1917" i="64" s="1"/>
  <c r="AS429" i="64" a="1"/>
  <c r="AS429" i="64" s="1"/>
  <c r="AN477" i="64"/>
  <c r="AO476" i="64" a="1"/>
  <c r="AO476" i="64" s="1"/>
  <c r="AT1687" i="64"/>
  <c r="AT1688" i="64" s="1"/>
  <c r="AP829" i="64"/>
  <c r="AQ828" i="64"/>
  <c r="AR945" i="64"/>
  <c r="AR1398" i="64"/>
  <c r="AR1238" i="64"/>
  <c r="AR1375" i="64"/>
  <c r="AR826" i="64"/>
  <c r="AR431" i="64"/>
  <c r="AR320" i="64"/>
  <c r="AR455" i="64"/>
  <c r="AD1617" i="64"/>
  <c r="AD1623"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27" i="64" a="1"/>
  <c r="AS2127" i="64" s="1"/>
  <c r="AS2204" i="64" a="1"/>
  <c r="AS2204" i="64" s="1"/>
  <c r="AS2178" i="64" a="1"/>
  <c r="AS2178" i="64" s="1"/>
  <c r="AS2153" i="64" a="1"/>
  <c r="AS2153" i="64" s="1"/>
  <c r="AS1374" i="64" a="1"/>
  <c r="AS1374" i="64" s="1"/>
  <c r="AS89" i="64" a="1"/>
  <c r="AS89" i="64" s="1"/>
  <c r="AS90" i="64" a="1"/>
  <c r="AS90" i="64" s="1"/>
  <c r="AS91" i="64" a="1"/>
  <c r="AS91" i="64" s="1"/>
  <c r="AS92" i="64" a="1"/>
  <c r="AS92" i="64" s="1"/>
  <c r="AR93" i="64"/>
  <c r="AS1319" i="64" a="1"/>
  <c r="AS1319" i="64" s="1"/>
  <c r="AS1320" i="64" s="1"/>
  <c r="AS319" i="64" a="1"/>
  <c r="AS319" i="64" s="1"/>
  <c r="BG1524" i="64"/>
  <c r="BG1526" i="64" s="1"/>
  <c r="AS2254" i="64" a="1"/>
  <c r="AS2254" i="64" s="1"/>
  <c r="AS1239" i="64" a="1"/>
  <c r="AS1239" i="64" s="1"/>
  <c r="AS1618" i="64" a="1"/>
  <c r="AS1618" i="64" s="1"/>
  <c r="AS1626" i="64" s="1"/>
  <c r="AS1399" i="64" a="1"/>
  <c r="AS1399" i="64" s="1"/>
  <c r="AS1405" i="64" a="1"/>
  <c r="AS1405" i="64" s="1"/>
  <c r="AS1397" i="64" a="1"/>
  <c r="AS1397" i="64" s="1"/>
  <c r="AS944" i="64" a="1"/>
  <c r="AS944" i="64" s="1"/>
  <c r="AS825" i="64" a="1"/>
  <c r="AS825" i="64" s="1"/>
  <c r="AT1972" i="64" a="1"/>
  <c r="AS367" i="64" a="1"/>
  <c r="AS1375" i="64" a="1"/>
  <c r="AS455" i="64" a="1"/>
  <c r="AR828" i="64" a="1"/>
  <c r="AS1897" i="64" a="1"/>
  <c r="CI852" i="64" a="1"/>
  <c r="AS1238" i="64" a="1"/>
  <c r="AS554" i="64" a="1"/>
  <c r="CI588" i="64" a="1"/>
  <c r="AS1918" i="64" a="1"/>
  <c r="AQ829" i="64" a="1"/>
  <c r="AT1938" i="64" a="1"/>
  <c r="AS1398" i="64" a="1"/>
  <c r="AS1875" i="64" a="1"/>
  <c r="AS1482" i="64" a="1"/>
  <c r="AS344" i="64" a="1"/>
  <c r="CG855" i="64" a="1"/>
  <c r="AS945" i="64" a="1"/>
  <c r="CH854" i="64" a="1"/>
  <c r="AS826" i="64" a="1"/>
  <c r="AS431" i="64" a="1"/>
  <c r="CI628" i="64" a="1"/>
  <c r="AO477" i="64" a="1"/>
  <c r="AS1483" i="64" a="1"/>
  <c r="AS320" i="64" a="1"/>
  <c r="CM78" i="1156" l="1"/>
  <c r="CM79" i="1156" s="1"/>
  <c r="M78" i="1156"/>
  <c r="M79" i="1156" s="1"/>
  <c r="N78" i="1156"/>
  <c r="N79" i="1156" s="1"/>
  <c r="O78" i="1156"/>
  <c r="O79" i="1156" s="1"/>
  <c r="M76" i="1156"/>
  <c r="N76" i="1156"/>
  <c r="O76" i="1156"/>
  <c r="CL76" i="1156"/>
  <c r="P76" i="1156" s="1"/>
  <c r="M75" i="1156"/>
  <c r="N75" i="1156"/>
  <c r="O75" i="1156"/>
  <c r="P75" i="1156"/>
  <c r="CL61" i="1156"/>
  <c r="M74" i="1156"/>
  <c r="N74" i="1156"/>
  <c r="O74" i="1156"/>
  <c r="P74" i="1156"/>
  <c r="M73" i="1156"/>
  <c r="N73" i="1156"/>
  <c r="O73" i="1156"/>
  <c r="P73" i="1156"/>
  <c r="M72" i="1156"/>
  <c r="N72" i="1156"/>
  <c r="O72" i="1156"/>
  <c r="P72" i="1156"/>
  <c r="M71" i="1156"/>
  <c r="N71" i="1156"/>
  <c r="O71" i="1156"/>
  <c r="P71" i="1156"/>
  <c r="AD1627" i="64" a="1"/>
  <c r="AD1627" i="64" s="1"/>
  <c r="AD1620" i="64" s="1"/>
  <c r="AD1621" i="64" s="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52" i="64"/>
  <c r="CI628" i="64"/>
  <c r="CI630" i="64" s="1"/>
  <c r="CG855" i="64"/>
  <c r="CH854" i="64"/>
  <c r="CJ262" i="64" a="1"/>
  <c r="CJ262" i="64" s="1"/>
  <c r="CJ851" i="64" a="1"/>
  <c r="CJ851" i="64" s="1"/>
  <c r="CJ243" i="64" a="1"/>
  <c r="CJ243" i="64" s="1"/>
  <c r="CJ629" i="64" a="1"/>
  <c r="CJ629" i="64" s="1"/>
  <c r="CJ595" i="64" a="1"/>
  <c r="CJ595" i="64" s="1"/>
  <c r="CJ230" i="64" a="1"/>
  <c r="CJ230" i="64" s="1"/>
  <c r="CH592" i="64"/>
  <c r="CI588" i="64"/>
  <c r="CI596" i="64" s="1"/>
  <c r="CJ591" i="64" a="1"/>
  <c r="CJ591" i="64" s="1"/>
  <c r="CJ4" i="64"/>
  <c r="CJ587" i="64" a="1"/>
  <c r="CJ587" i="64" s="1"/>
  <c r="K33" i="861"/>
  <c r="N33" i="861"/>
  <c r="O33" i="861"/>
  <c r="M33" i="861"/>
  <c r="L33" i="861"/>
  <c r="P33" i="861"/>
  <c r="CK190" i="64"/>
  <c r="CK7" i="64"/>
  <c r="CJ8" i="64" s="1"/>
  <c r="CD44" i="861"/>
  <c r="CD85" i="861" s="1"/>
  <c r="CK1" i="64"/>
  <c r="CL2" i="64"/>
  <c r="CK3" i="64"/>
  <c r="CI30" i="861"/>
  <c r="CL5" i="861"/>
  <c r="M47" i="861"/>
  <c r="M44" i="861"/>
  <c r="M85" i="861" s="1"/>
  <c r="K47" i="861"/>
  <c r="K24" i="861"/>
  <c r="P24" i="861"/>
  <c r="O44" i="861"/>
  <c r="O85" i="861" s="1"/>
  <c r="M24" i="861"/>
  <c r="N47" i="861"/>
  <c r="L44" i="861"/>
  <c r="L85" i="861" s="1"/>
  <c r="L30" i="861"/>
  <c r="L24" i="861"/>
  <c r="K44" i="861"/>
  <c r="K85" i="861" s="1"/>
  <c r="N30" i="861"/>
  <c r="P47" i="861"/>
  <c r="N44" i="861"/>
  <c r="N85" i="861" s="1"/>
  <c r="O30" i="861"/>
  <c r="K41" i="861"/>
  <c r="N24" i="861"/>
  <c r="K30" i="861"/>
  <c r="O47" i="861"/>
  <c r="K93" i="861"/>
  <c r="L47" i="861"/>
  <c r="O24"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2"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801" i="64"/>
  <c r="AS367" i="64"/>
  <c r="AT1784" i="64" a="1"/>
  <c r="AT1784" i="64" s="1"/>
  <c r="AT1785" i="64" a="1"/>
  <c r="AT1785" i="64" s="1"/>
  <c r="AT1786" i="64" a="1"/>
  <c r="AT1786" i="64" s="1"/>
  <c r="AT1787" i="64" a="1"/>
  <c r="AT1787" i="64" s="1"/>
  <c r="AT1790" i="64" a="1"/>
  <c r="AT1790" i="64" s="1"/>
  <c r="AT1788" i="64" a="1"/>
  <c r="AT1788" i="64" s="1"/>
  <c r="AT1791" i="64" a="1"/>
  <c r="AT1791" i="64" s="1"/>
  <c r="AT1792" i="64" a="1"/>
  <c r="AT1792" i="64" s="1"/>
  <c r="AT1789" i="64" a="1"/>
  <c r="AT1789" i="64" s="1"/>
  <c r="AS1793" i="64"/>
  <c r="AT366" i="64" a="1"/>
  <c r="AT366" i="64" s="1"/>
  <c r="AT343" i="64" a="1"/>
  <c r="AT343" i="64" s="1"/>
  <c r="AT365" i="64" a="1"/>
  <c r="AT365" i="64" s="1"/>
  <c r="AS344" i="64"/>
  <c r="AT1972" i="64"/>
  <c r="AT1938" i="64"/>
  <c r="DD2175" i="64"/>
  <c r="DI1138" i="64"/>
  <c r="DJ1136" i="64"/>
  <c r="DK2154" i="64"/>
  <c r="DK2156" i="64" s="1"/>
  <c r="AS1875" i="64"/>
  <c r="AS1897" i="64"/>
  <c r="AT2230" i="64" a="1"/>
  <c r="AT2230" i="64" s="1"/>
  <c r="AT1876" i="64" a="1"/>
  <c r="AT1876" i="64" s="1"/>
  <c r="AT1896" i="64" a="1"/>
  <c r="AT1896" i="64" s="1"/>
  <c r="CC1591" i="64"/>
  <c r="CD1589" i="64"/>
  <c r="CD1568" i="64"/>
  <c r="CD1570" i="64" s="1"/>
  <c r="CE1546" i="64"/>
  <c r="CE1548" i="64" s="1"/>
  <c r="AP1501" i="64"/>
  <c r="AP1503" i="64" s="1"/>
  <c r="AP1504" i="64" s="1"/>
  <c r="AQ1492" i="64"/>
  <c r="AR1490" i="64"/>
  <c r="AR1499" i="64"/>
  <c r="AR1491" i="64"/>
  <c r="AR1500" i="64"/>
  <c r="AT1496" i="64" a="1"/>
  <c r="AT1496" i="64" s="1"/>
  <c r="AT1495" i="64" a="1"/>
  <c r="AT1495" i="64" s="1"/>
  <c r="AT1486" i="64" a="1"/>
  <c r="AT1486" i="64" s="1"/>
  <c r="AT1487" i="64" a="1"/>
  <c r="AT1487" i="64" s="1"/>
  <c r="AS1483" i="64"/>
  <c r="AS1482" i="64"/>
  <c r="AT1477" i="64" a="1"/>
  <c r="AT1477" i="64" s="1"/>
  <c r="AT1478" i="64" a="1"/>
  <c r="AT1478" i="64" s="1"/>
  <c r="AS1918" i="64"/>
  <c r="AT1917" i="64" a="1"/>
  <c r="AT1917" i="64" s="1"/>
  <c r="AT429" i="64" a="1"/>
  <c r="AT429" i="64" s="1"/>
  <c r="AO477" i="64"/>
  <c r="AU1687" i="64"/>
  <c r="AU1688" i="64" s="1"/>
  <c r="AP476" i="64" a="1"/>
  <c r="AP476" i="64" s="1"/>
  <c r="AQ829" i="64"/>
  <c r="AR828" i="64"/>
  <c r="AS1398" i="64"/>
  <c r="AS1238" i="64"/>
  <c r="AS945" i="64"/>
  <c r="AS1375" i="64"/>
  <c r="AS826" i="64"/>
  <c r="AS320" i="64"/>
  <c r="AS455" i="64"/>
  <c r="AS431" i="64"/>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27" i="64" a="1"/>
  <c r="AT2127" i="64" s="1"/>
  <c r="AT2204" i="64" a="1"/>
  <c r="AT2204" i="64" s="1"/>
  <c r="AT2178" i="64" a="1"/>
  <c r="AT2178" i="64" s="1"/>
  <c r="AT2153" i="64" a="1"/>
  <c r="AT2153" i="64" s="1"/>
  <c r="AT1374" i="64" a="1"/>
  <c r="AT1374" i="64" s="1"/>
  <c r="AT91" i="64" a="1"/>
  <c r="AT91" i="64" s="1"/>
  <c r="AT89" i="64" a="1"/>
  <c r="AT89" i="64" s="1"/>
  <c r="AT90" i="64" a="1"/>
  <c r="AT90" i="64" s="1"/>
  <c r="AT92" i="64" a="1"/>
  <c r="AT92" i="64" s="1"/>
  <c r="AS93" i="64"/>
  <c r="AT1319" i="64" a="1"/>
  <c r="AT1319" i="64" s="1"/>
  <c r="AT1320" i="64" s="1"/>
  <c r="AT319" i="64" a="1"/>
  <c r="AT319" i="64" s="1"/>
  <c r="BH1524" i="64"/>
  <c r="BH1526" i="64" s="1"/>
  <c r="AT2254" i="64" a="1"/>
  <c r="AT2254" i="64" s="1"/>
  <c r="AT1239" i="64" a="1"/>
  <c r="AT1239" i="64" s="1"/>
  <c r="AT1618" i="64" a="1"/>
  <c r="AT1618" i="64" s="1"/>
  <c r="AT1626" i="64" s="1"/>
  <c r="AT1399" i="64" a="1"/>
  <c r="AT1399" i="64" s="1"/>
  <c r="AT1405" i="64" a="1"/>
  <c r="AT1405" i="64" s="1"/>
  <c r="AT1397" i="64" a="1"/>
  <c r="AT1397" i="64" s="1"/>
  <c r="AT944" i="64" a="1"/>
  <c r="AT944" i="64" s="1"/>
  <c r="AT825" i="64" a="1"/>
  <c r="AT825" i="64" s="1"/>
  <c r="AT1897" i="64" a="1"/>
  <c r="AU1972" i="64" a="1"/>
  <c r="AT1875" i="64" a="1"/>
  <c r="AT367" i="64" a="1"/>
  <c r="AT826" i="64" a="1"/>
  <c r="AT1482" i="64" a="1"/>
  <c r="CI854" i="64" a="1"/>
  <c r="CJ852" i="64" a="1"/>
  <c r="CH855" i="64" a="1"/>
  <c r="AT945" i="64" a="1"/>
  <c r="CJ588" i="64" a="1"/>
  <c r="AT1375" i="64" a="1"/>
  <c r="AT455" i="64" a="1"/>
  <c r="AS828" i="64" a="1"/>
  <c r="AT554" i="64" a="1"/>
  <c r="CJ628" i="64" a="1"/>
  <c r="AT1398" i="64" a="1"/>
  <c r="AU1938" i="64" a="1"/>
  <c r="AT344" i="64" a="1"/>
  <c r="AT1918" i="64" a="1"/>
  <c r="AT431" i="64" a="1"/>
  <c r="AT1483" i="64" a="1"/>
  <c r="AT1238" i="64" a="1"/>
  <c r="AR829" i="64" a="1"/>
  <c r="AT320" i="64" a="1"/>
  <c r="AP477" i="64" a="1"/>
  <c r="P61" i="1156" l="1"/>
  <c r="CL78" i="1156"/>
  <c r="CH698" i="64"/>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52" i="64"/>
  <c r="CJ628" i="64"/>
  <c r="CJ630" i="64" s="1"/>
  <c r="CH855" i="64"/>
  <c r="CI854" i="64"/>
  <c r="CK262" i="64" a="1"/>
  <c r="CK262" i="64" s="1"/>
  <c r="CK851" i="64" a="1"/>
  <c r="CK851"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4" i="861"/>
  <c r="CE85" i="861" s="1"/>
  <c r="CL1" i="64"/>
  <c r="CL3" i="64"/>
  <c r="CK24" i="864"/>
  <c r="CK92" i="861" s="1"/>
  <c r="CL56" i="863" a="1"/>
  <c r="CL56" i="863" s="1"/>
  <c r="CL54" i="863" a="1"/>
  <c r="CL54" i="863" s="1"/>
  <c r="CL55" i="863" a="1"/>
  <c r="CL55" i="863" s="1"/>
  <c r="CL38" i="863"/>
  <c r="CL53" i="863" a="1"/>
  <c r="CL53" i="863" s="1"/>
  <c r="CL52" i="863" a="1"/>
  <c r="CL52" i="863" s="1"/>
  <c r="CL39" i="863"/>
  <c r="CL41" i="863"/>
  <c r="CL3" i="863"/>
  <c r="CL1" i="863"/>
  <c r="K68" i="861"/>
  <c r="CK42" i="863"/>
  <c r="CK21" i="863" s="1"/>
  <c r="CK43" i="863"/>
  <c r="CJ30"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84" i="64" a="1"/>
  <c r="AU1784" i="64" s="1"/>
  <c r="AU1785" i="64" a="1"/>
  <c r="AU1785" i="64" s="1"/>
  <c r="AU1786" i="64" a="1"/>
  <c r="AU1786" i="64" s="1"/>
  <c r="AU1790" i="64" a="1"/>
  <c r="AU1790" i="64" s="1"/>
  <c r="AU1788" i="64" a="1"/>
  <c r="AU1788" i="64" s="1"/>
  <c r="AU1791" i="64" a="1"/>
  <c r="AU1791" i="64" s="1"/>
  <c r="AU1792" i="64" a="1"/>
  <c r="AU1792" i="64" s="1"/>
  <c r="AU1789" i="64" a="1"/>
  <c r="AU1789" i="64" s="1"/>
  <c r="AU1787" i="64" a="1"/>
  <c r="AU1787" i="64" s="1"/>
  <c r="AS1801" i="64"/>
  <c r="AT1793" i="64"/>
  <c r="AU343" i="64" a="1"/>
  <c r="AU343" i="64" s="1"/>
  <c r="AU366" i="64" a="1"/>
  <c r="AU366" i="64" s="1"/>
  <c r="AU365" i="64" a="1"/>
  <c r="AU365" i="64" s="1"/>
  <c r="AT344" i="64"/>
  <c r="AU1938" i="64"/>
  <c r="AU1972" i="64"/>
  <c r="DF2201" i="64"/>
  <c r="DF2227" i="64"/>
  <c r="DF2124" i="64"/>
  <c r="DJ1138" i="64"/>
  <c r="DK1136" i="64"/>
  <c r="DL2154" i="64"/>
  <c r="DL2156" i="64" s="1"/>
  <c r="AT1897" i="64"/>
  <c r="AT1875" i="64"/>
  <c r="AU2230" i="64" a="1"/>
  <c r="AU2230" i="64" s="1"/>
  <c r="AU1876" i="64" a="1"/>
  <c r="AU1876" i="64" s="1"/>
  <c r="AU1896" i="64" a="1"/>
  <c r="AU1896" i="64" s="1"/>
  <c r="CE1589" i="64"/>
  <c r="CD1591" i="64"/>
  <c r="CE1568" i="64"/>
  <c r="CE1570" i="64" s="1"/>
  <c r="CF1546" i="64"/>
  <c r="CF1548" i="64" s="1"/>
  <c r="AR1492" i="64"/>
  <c r="AQ1501" i="64"/>
  <c r="AQ1503" i="64" s="1"/>
  <c r="AR1501" i="64"/>
  <c r="AS1491" i="64"/>
  <c r="AS1500" i="64"/>
  <c r="AS1490" i="64"/>
  <c r="AS1499" i="64"/>
  <c r="AU1496" i="64" a="1"/>
  <c r="AU1496" i="64" s="1"/>
  <c r="AU1495" i="64" a="1"/>
  <c r="AU1495" i="64" s="1"/>
  <c r="AU1487" i="64" a="1"/>
  <c r="AU1487" i="64" s="1"/>
  <c r="AU1486" i="64" a="1"/>
  <c r="AU1486" i="64" s="1"/>
  <c r="AT1483" i="64"/>
  <c r="AT1482" i="64"/>
  <c r="AU1477" i="64" a="1"/>
  <c r="AU1477" i="64" s="1"/>
  <c r="AU1478" i="64" a="1"/>
  <c r="AU1478" i="64" s="1"/>
  <c r="AT1918" i="64"/>
  <c r="AU1917" i="64" a="1"/>
  <c r="AU1917" i="64" s="1"/>
  <c r="AU429" i="64" a="1"/>
  <c r="AU429" i="64" s="1"/>
  <c r="AP477" i="64"/>
  <c r="AQ476" i="64" a="1"/>
  <c r="AQ476" i="64" s="1"/>
  <c r="AV1687" i="64"/>
  <c r="AV1688" i="64" s="1"/>
  <c r="AR829" i="64"/>
  <c r="AS828" i="64"/>
  <c r="AT1238" i="64"/>
  <c r="AT945" i="64"/>
  <c r="AT1398" i="64"/>
  <c r="AT1375" i="64"/>
  <c r="AT826" i="64"/>
  <c r="AT320" i="64"/>
  <c r="AT455" i="64"/>
  <c r="AT431" i="64"/>
  <c r="AE1617" i="64"/>
  <c r="AE1623"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27" i="64" a="1"/>
  <c r="AU2127" i="64" s="1"/>
  <c r="AU2204" i="64" a="1"/>
  <c r="AU2204" i="64" s="1"/>
  <c r="AU2178" i="64" a="1"/>
  <c r="AU2178" i="64" s="1"/>
  <c r="AU2153" i="64" a="1"/>
  <c r="AU2153" i="64" s="1"/>
  <c r="AU1374" i="64" a="1"/>
  <c r="AU1374" i="64" s="1"/>
  <c r="AT93" i="64"/>
  <c r="AU90" i="64" a="1"/>
  <c r="AU90" i="64" s="1"/>
  <c r="AU91" i="64" a="1"/>
  <c r="AU91" i="64" s="1"/>
  <c r="AU92" i="64" a="1"/>
  <c r="AU92" i="64" s="1"/>
  <c r="AU89" i="64" a="1"/>
  <c r="AU89" i="64" s="1"/>
  <c r="AU1319" i="64" a="1"/>
  <c r="AU1319" i="64" s="1"/>
  <c r="AU1320" i="64" s="1"/>
  <c r="AU319" i="64" a="1"/>
  <c r="AU319" i="64" s="1"/>
  <c r="BI1524" i="64"/>
  <c r="BI1526" i="64" s="1"/>
  <c r="AU2254" i="64" a="1"/>
  <c r="AU2254" i="64" s="1"/>
  <c r="AU1239" i="64" a="1"/>
  <c r="AU1239" i="64" s="1"/>
  <c r="AU1618" i="64" a="1"/>
  <c r="AU1618" i="64" s="1"/>
  <c r="AU1626" i="64" s="1"/>
  <c r="AU1399" i="64" a="1"/>
  <c r="AU1399" i="64" s="1"/>
  <c r="AU1405" i="64" a="1"/>
  <c r="AU1405" i="64" s="1"/>
  <c r="AU1397" i="64" a="1"/>
  <c r="AU1397" i="64" s="1"/>
  <c r="AU944" i="64" a="1"/>
  <c r="AU944" i="64" s="1"/>
  <c r="AU825" i="64" a="1"/>
  <c r="AU825" i="64" s="1"/>
  <c r="AU431" i="64" a="1"/>
  <c r="AV1972" i="64" a="1"/>
  <c r="AU554" i="64" a="1"/>
  <c r="AU826" i="64" a="1"/>
  <c r="AU1483" i="64" a="1"/>
  <c r="AV1938" i="64" a="1"/>
  <c r="AU1918" i="64" a="1"/>
  <c r="AU455" i="64" a="1"/>
  <c r="AU945" i="64" a="1"/>
  <c r="AT828" i="64" a="1"/>
  <c r="AU1482" i="64" a="1"/>
  <c r="AU1875" i="64" a="1"/>
  <c r="CK588" i="64" a="1"/>
  <c r="CJ854" i="64" a="1"/>
  <c r="CK628" i="64" a="1"/>
  <c r="AU1375" i="64" a="1"/>
  <c r="CK852" i="64" a="1"/>
  <c r="AS829" i="64" a="1"/>
  <c r="AU344" i="64" a="1"/>
  <c r="AU1398" i="64" a="1"/>
  <c r="CI855" i="64" a="1"/>
  <c r="AU367" i="64" a="1"/>
  <c r="AU1897" i="64" a="1"/>
  <c r="AU320" i="64" a="1"/>
  <c r="AU1238" i="64" a="1"/>
  <c r="AQ477" i="64" a="1"/>
  <c r="P78" i="1156" l="1"/>
  <c r="P79" i="1156" s="1"/>
  <c r="CL79" i="1156"/>
  <c r="AE1627" i="64" a="1"/>
  <c r="AE1627" i="64" s="1"/>
  <c r="AE1620" i="64" s="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52" i="64"/>
  <c r="CK628" i="64"/>
  <c r="CK630" i="64" s="1"/>
  <c r="CI855" i="64"/>
  <c r="CJ854" i="64"/>
  <c r="CL262" i="64" a="1"/>
  <c r="CL262" i="64" s="1"/>
  <c r="CL851" i="64" a="1"/>
  <c r="CL851" i="64" s="1"/>
  <c r="O854" i="64"/>
  <c r="N855" i="64"/>
  <c r="O855" i="64"/>
  <c r="O852" i="64"/>
  <c r="L852" i="64"/>
  <c r="N854" i="64"/>
  <c r="K852" i="64"/>
  <c r="N852" i="64"/>
  <c r="K854" i="64"/>
  <c r="K855" i="64"/>
  <c r="L854" i="64"/>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M1296" i="64"/>
  <c r="O1296" i="64"/>
  <c r="N1296" i="64"/>
  <c r="L1296" i="64"/>
  <c r="P1296" i="64"/>
  <c r="K1296" i="64"/>
  <c r="CF44" i="861"/>
  <c r="CF85"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0" i="861"/>
  <c r="CL57" i="863"/>
  <c r="P57" i="863" s="1"/>
  <c r="CL24" i="864"/>
  <c r="CL4" i="864"/>
  <c r="O22" i="864"/>
  <c r="N24" i="864"/>
  <c r="N92" i="861" s="1"/>
  <c r="M21" i="864"/>
  <c r="L20" i="864"/>
  <c r="M20" i="864"/>
  <c r="K24" i="864"/>
  <c r="K92" i="861" s="1"/>
  <c r="L22" i="864"/>
  <c r="P22" i="864"/>
  <c r="N22" i="864"/>
  <c r="P20" i="864"/>
  <c r="L24" i="864"/>
  <c r="L92" i="861" s="1"/>
  <c r="N20" i="864"/>
  <c r="O21" i="864"/>
  <c r="M22" i="864"/>
  <c r="K22" i="864"/>
  <c r="N21" i="864"/>
  <c r="L21" i="864"/>
  <c r="K20" i="864"/>
  <c r="P21" i="864"/>
  <c r="K21" i="864"/>
  <c r="O20" i="864"/>
  <c r="O24" i="864"/>
  <c r="O92"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801" i="64"/>
  <c r="AU367" i="64"/>
  <c r="AV1790" i="64" a="1"/>
  <c r="AV1790" i="64" s="1"/>
  <c r="AV1784" i="64" a="1"/>
  <c r="AV1784" i="64" s="1"/>
  <c r="AV1786" i="64" a="1"/>
  <c r="AV1786" i="64" s="1"/>
  <c r="AV1785" i="64" a="1"/>
  <c r="AV1785" i="64" s="1"/>
  <c r="AV1788" i="64" a="1"/>
  <c r="AV1788" i="64" s="1"/>
  <c r="AV1791" i="64" a="1"/>
  <c r="AV1791" i="64" s="1"/>
  <c r="AV1792" i="64" a="1"/>
  <c r="AV1792" i="64" s="1"/>
  <c r="AV1789" i="64" a="1"/>
  <c r="AV1789" i="64" s="1"/>
  <c r="AV1787" i="64" a="1"/>
  <c r="AV1787" i="64" s="1"/>
  <c r="AU1793" i="64"/>
  <c r="AV343" i="64" a="1"/>
  <c r="AV343" i="64" s="1"/>
  <c r="AV366" i="64" a="1"/>
  <c r="AV366" i="64" s="1"/>
  <c r="AV365" i="64" a="1"/>
  <c r="AV365" i="64" s="1"/>
  <c r="AU344" i="64"/>
  <c r="AV1938" i="64"/>
  <c r="AV1972" i="64"/>
  <c r="DE2175" i="64"/>
  <c r="DK1138" i="64"/>
  <c r="DL1136" i="64"/>
  <c r="AU1897" i="64"/>
  <c r="AU1875" i="64"/>
  <c r="AV2230" i="64" a="1"/>
  <c r="AV2230" i="64" s="1"/>
  <c r="AV1876" i="64" a="1"/>
  <c r="AV1876" i="64" s="1"/>
  <c r="AV1896" i="64" a="1"/>
  <c r="AV1896" i="64" s="1"/>
  <c r="CE1591" i="64"/>
  <c r="CF1589" i="64"/>
  <c r="CF1568" i="64"/>
  <c r="CF1570" i="64" s="1"/>
  <c r="CG1546" i="64"/>
  <c r="CG1548" i="64" s="1"/>
  <c r="AS1492" i="64"/>
  <c r="AR1503" i="64"/>
  <c r="AR1504" i="64" s="1"/>
  <c r="AQ1504" i="64"/>
  <c r="AS1501" i="64"/>
  <c r="AT1490" i="64"/>
  <c r="AT1499" i="64"/>
  <c r="AT1491" i="64"/>
  <c r="AT1500" i="64"/>
  <c r="AV1495" i="64" a="1"/>
  <c r="AV1495" i="64" s="1"/>
  <c r="AV1496" i="64" a="1"/>
  <c r="AV1496" i="64" s="1"/>
  <c r="AV1487" i="64" a="1"/>
  <c r="AV1487" i="64" s="1"/>
  <c r="AV1486" i="64" a="1"/>
  <c r="AV1486" i="64" s="1"/>
  <c r="AU1483" i="64"/>
  <c r="AU1482" i="64"/>
  <c r="AV1477" i="64" a="1"/>
  <c r="AV1477" i="64" s="1"/>
  <c r="AV1478" i="64" a="1"/>
  <c r="AV1478" i="64" s="1"/>
  <c r="AU1918" i="64"/>
  <c r="AV1917" i="64" a="1"/>
  <c r="AV1917" i="64" s="1"/>
  <c r="AV429" i="64" a="1"/>
  <c r="AV429" i="64" s="1"/>
  <c r="AQ477" i="64"/>
  <c r="AW1687" i="64"/>
  <c r="AW1688" i="64" s="1"/>
  <c r="AR476" i="64" a="1"/>
  <c r="AR476" i="64" s="1"/>
  <c r="AS829" i="64"/>
  <c r="AT828" i="64"/>
  <c r="AU945" i="64"/>
  <c r="AU1398" i="64"/>
  <c r="AU1238" i="64"/>
  <c r="AU1375" i="64"/>
  <c r="AU826" i="64"/>
  <c r="AU320" i="64"/>
  <c r="AU455" i="64"/>
  <c r="AU431"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27" i="64" a="1"/>
  <c r="AV2127" i="64" s="1"/>
  <c r="AV2204" i="64" a="1"/>
  <c r="AV2204" i="64" s="1"/>
  <c r="AV2178" i="64" a="1"/>
  <c r="AV2178" i="64" s="1"/>
  <c r="AV2153" i="64" a="1"/>
  <c r="AV2153" i="64" s="1"/>
  <c r="AV1374" i="64" a="1"/>
  <c r="AV1374" i="64" s="1"/>
  <c r="AU93" i="64"/>
  <c r="AV89" i="64" a="1"/>
  <c r="AV89" i="64" s="1"/>
  <c r="AV90" i="64" a="1"/>
  <c r="AV90" i="64" s="1"/>
  <c r="AV91" i="64" a="1"/>
  <c r="AV91" i="64" s="1"/>
  <c r="AV92" i="64" a="1"/>
  <c r="AV92" i="64" s="1"/>
  <c r="AV1319" i="64" a="1"/>
  <c r="AV1319" i="64" s="1"/>
  <c r="AV1320" i="64" s="1"/>
  <c r="AV319" i="64" a="1"/>
  <c r="AV319" i="64" s="1"/>
  <c r="BJ1524" i="64"/>
  <c r="BJ1526" i="64" s="1"/>
  <c r="AV2254" i="64" a="1"/>
  <c r="AV2254" i="64" s="1"/>
  <c r="AV1239" i="64" a="1"/>
  <c r="AV1239" i="64" s="1"/>
  <c r="AV1618" i="64" a="1"/>
  <c r="AV1618" i="64" s="1"/>
  <c r="AV1626" i="64" s="1"/>
  <c r="AV1405" i="64" a="1"/>
  <c r="AV1405" i="64" s="1"/>
  <c r="AV1397" i="64" a="1"/>
  <c r="AV1397" i="64" s="1"/>
  <c r="AV1399" i="64" a="1"/>
  <c r="AV1399" i="64" s="1"/>
  <c r="AV944" i="64" a="1"/>
  <c r="AV944" i="64" s="1"/>
  <c r="AV825" i="64" a="1"/>
  <c r="AV825" i="64" s="1"/>
  <c r="AV431" i="64" a="1"/>
  <c r="AV344" i="64" a="1"/>
  <c r="AV455" i="64" a="1"/>
  <c r="AV1875" i="64" a="1"/>
  <c r="AU828" i="64" a="1"/>
  <c r="AW1972" i="64" a="1"/>
  <c r="CL628" i="64" a="1"/>
  <c r="CL852" i="64" a="1"/>
  <c r="AV1375" i="64" a="1"/>
  <c r="AV1482" i="64" a="1"/>
  <c r="AV1918" i="64" a="1"/>
  <c r="AV1238" i="64" a="1"/>
  <c r="AV320" i="64" a="1"/>
  <c r="AV367" i="64" a="1"/>
  <c r="AV1398" i="64" a="1"/>
  <c r="CL588" i="64" a="1"/>
  <c r="AV1897" i="64" a="1"/>
  <c r="AR477" i="64" a="1"/>
  <c r="AV554" i="64" a="1"/>
  <c r="CK854" i="64" a="1"/>
  <c r="AT829" i="64" a="1"/>
  <c r="CJ855" i="64" a="1"/>
  <c r="AW1938" i="64" a="1"/>
  <c r="AV945" i="64" a="1"/>
  <c r="AV826" i="64" a="1"/>
  <c r="AV1483" i="64" a="1"/>
  <c r="K699" i="64" l="1"/>
  <c r="CK677" i="64"/>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52" i="64"/>
  <c r="CL628" i="64"/>
  <c r="CL630" i="64" s="1"/>
  <c r="CJ855" i="64"/>
  <c r="CK854" i="64"/>
  <c r="CK592" i="64"/>
  <c r="CL588" i="64"/>
  <c r="CL596" i="64" s="1"/>
  <c r="M596" i="64"/>
  <c r="N596" i="64"/>
  <c r="O596" i="64"/>
  <c r="M588" i="64"/>
  <c r="N588" i="64"/>
  <c r="O588" i="64"/>
  <c r="M592" i="64"/>
  <c r="M24" i="864"/>
  <c r="M92" i="861" s="1"/>
  <c r="CL92" i="861"/>
  <c r="CG44" i="861"/>
  <c r="CG85" i="861" s="1"/>
  <c r="P24" i="864"/>
  <c r="P92"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801" i="64"/>
  <c r="AV367" i="64"/>
  <c r="AV1793" i="64"/>
  <c r="AW1785" i="64" a="1"/>
  <c r="AW1785" i="64" s="1"/>
  <c r="AW1786" i="64" a="1"/>
  <c r="AW1786" i="64" s="1"/>
  <c r="AW1787" i="64" a="1"/>
  <c r="AW1787" i="64" s="1"/>
  <c r="AW1788" i="64" a="1"/>
  <c r="AW1788" i="64" s="1"/>
  <c r="AW1789" i="64" a="1"/>
  <c r="AW1789" i="64" s="1"/>
  <c r="AW1784" i="64" a="1"/>
  <c r="AW1784" i="64" s="1"/>
  <c r="AW1790" i="64" a="1"/>
  <c r="AW1790" i="64" s="1"/>
  <c r="AW1791" i="64" a="1"/>
  <c r="AW1791" i="64" s="1"/>
  <c r="AW1792" i="64" a="1"/>
  <c r="AW1792" i="64" s="1"/>
  <c r="AW343" i="64" a="1"/>
  <c r="AW343" i="64" s="1"/>
  <c r="AW366" i="64" a="1"/>
  <c r="AW366" i="64" s="1"/>
  <c r="AW365" i="64" a="1"/>
  <c r="AW365" i="64" s="1"/>
  <c r="AV344" i="64"/>
  <c r="AW1972" i="64"/>
  <c r="AW1938" i="64"/>
  <c r="DG2227" i="64"/>
  <c r="DG2124" i="64"/>
  <c r="DG2201" i="64"/>
  <c r="DL1138" i="64"/>
  <c r="AV1897" i="64"/>
  <c r="AV1875" i="64"/>
  <c r="AW2230" i="64" a="1"/>
  <c r="AW2230" i="64" s="1"/>
  <c r="AW1876" i="64" a="1"/>
  <c r="AW1876" i="64" s="1"/>
  <c r="AW1896" i="64" a="1"/>
  <c r="AW1896" i="64" s="1"/>
  <c r="CF1591" i="64"/>
  <c r="CG1589" i="64"/>
  <c r="CG1568" i="64"/>
  <c r="CG1570" i="64" s="1"/>
  <c r="CH1546" i="64"/>
  <c r="CH1548" i="64" s="1"/>
  <c r="AS1503" i="64"/>
  <c r="AS1504" i="64" s="1"/>
  <c r="AT1492" i="64"/>
  <c r="AU1490" i="64"/>
  <c r="AU1499" i="64"/>
  <c r="AU1491" i="64"/>
  <c r="AU1500" i="64"/>
  <c r="AW1496" i="64" a="1"/>
  <c r="AW1496" i="64" s="1"/>
  <c r="AW1495" i="64" a="1"/>
  <c r="AW1495" i="64" s="1"/>
  <c r="AW1487" i="64" a="1"/>
  <c r="AW1487" i="64" s="1"/>
  <c r="AW1486" i="64" a="1"/>
  <c r="AW1486" i="64" s="1"/>
  <c r="AV1483" i="64"/>
  <c r="AV1482" i="64"/>
  <c r="AW1477" i="64" a="1"/>
  <c r="AW1477" i="64" s="1"/>
  <c r="AW1478" i="64" a="1"/>
  <c r="AW1478" i="64" s="1"/>
  <c r="AV1918" i="64"/>
  <c r="AW1917" i="64" a="1"/>
  <c r="AW1917" i="64" s="1"/>
  <c r="AW429" i="64" a="1"/>
  <c r="AW429" i="64" s="1"/>
  <c r="AR477" i="64"/>
  <c r="AS476" i="64" a="1"/>
  <c r="AS476" i="64" s="1"/>
  <c r="AX1687" i="64"/>
  <c r="AX1688" i="64" s="1"/>
  <c r="AE1621" i="64"/>
  <c r="AF1617" i="64" s="1"/>
  <c r="AF1623" i="64" s="1"/>
  <c r="AT829" i="64"/>
  <c r="AU828" i="64"/>
  <c r="AV945" i="64"/>
  <c r="AV1238" i="64"/>
  <c r="AV1398" i="64"/>
  <c r="AV1375" i="64"/>
  <c r="AV826"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27" i="64" a="1"/>
  <c r="AW2127" i="64" s="1"/>
  <c r="AW2204" i="64" a="1"/>
  <c r="AW2204" i="64" s="1"/>
  <c r="AW2178" i="64" a="1"/>
  <c r="AW2178" i="64" s="1"/>
  <c r="AW2153" i="64" a="1"/>
  <c r="AW2153" i="64" s="1"/>
  <c r="AW1374" i="64" a="1"/>
  <c r="AW1374" i="64" s="1"/>
  <c r="AW90" i="64" a="1"/>
  <c r="AW90" i="64" s="1"/>
  <c r="AW91" i="64" a="1"/>
  <c r="AW91" i="64" s="1"/>
  <c r="AW92" i="64" a="1"/>
  <c r="AW92" i="64" s="1"/>
  <c r="AW89" i="64" a="1"/>
  <c r="AW89" i="64" s="1"/>
  <c r="AV93" i="64"/>
  <c r="AW1319" i="64" a="1"/>
  <c r="AW1319" i="64" s="1"/>
  <c r="AW1320" i="64" s="1"/>
  <c r="AW319" i="64" a="1"/>
  <c r="AW319" i="64" s="1"/>
  <c r="BK1524" i="64"/>
  <c r="BK1526" i="64" s="1"/>
  <c r="AW2254" i="64" a="1"/>
  <c r="AW2254" i="64" s="1"/>
  <c r="AW1239" i="64" a="1"/>
  <c r="AW1239" i="64" s="1"/>
  <c r="AW1618" i="64" a="1"/>
  <c r="AW1618" i="64" s="1"/>
  <c r="AW1626" i="64" s="1"/>
  <c r="AW1405" i="64" a="1"/>
  <c r="AW1405" i="64" s="1"/>
  <c r="AW1397" i="64" a="1"/>
  <c r="AW1397" i="64" s="1"/>
  <c r="AW1399" i="64" a="1"/>
  <c r="AW1399" i="64" s="1"/>
  <c r="AW944" i="64" a="1"/>
  <c r="AW944" i="64" s="1"/>
  <c r="AW825" i="64" a="1"/>
  <c r="AW825" i="64" s="1"/>
  <c r="AW1398" i="64" a="1"/>
  <c r="AW1875" i="64" a="1"/>
  <c r="AX1938" i="64" a="1"/>
  <c r="AW1897" i="64" a="1"/>
  <c r="AV828" i="64" a="1"/>
  <c r="AW1375" i="64" a="1"/>
  <c r="AX1972" i="64" a="1"/>
  <c r="AW1482" i="64" a="1"/>
  <c r="AW1483" i="64" a="1"/>
  <c r="AW367" i="64" a="1"/>
  <c r="AW455" i="64" a="1"/>
  <c r="AW344" i="64" a="1"/>
  <c r="AW1918" i="64" a="1"/>
  <c r="CK855" i="64" a="1"/>
  <c r="AS477" i="64" a="1"/>
  <c r="AW945" i="64" a="1"/>
  <c r="AW431" i="64" a="1"/>
  <c r="CL854" i="64" a="1"/>
  <c r="AW554" i="64" a="1"/>
  <c r="AW826" i="64" a="1"/>
  <c r="AW320" i="64" a="1"/>
  <c r="AW1238" i="64" a="1"/>
  <c r="AU829" i="64" a="1"/>
  <c r="AF1627" i="64" l="1" a="1"/>
  <c r="AF1627" i="64" s="1"/>
  <c r="CK681" i="64"/>
  <c r="CK698" i="64" s="1"/>
  <c r="CK699" i="64" s="1"/>
  <c r="CL678" i="64"/>
  <c r="CL681" i="64" s="1"/>
  <c r="P663" i="64"/>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5" i="64"/>
  <c r="CL854" i="64"/>
  <c r="M852" i="64"/>
  <c r="P852" i="64"/>
  <c r="M630" i="64"/>
  <c r="N630" i="64"/>
  <c r="P630" i="64"/>
  <c r="CL592" i="64"/>
  <c r="P592" i="64" s="1"/>
  <c r="P588" i="64"/>
  <c r="CH44" i="861"/>
  <c r="CH85" i="861" s="1"/>
  <c r="CL30"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801" i="64"/>
  <c r="AW367" i="64"/>
  <c r="AW1793" i="64"/>
  <c r="AX1784" i="64" a="1"/>
  <c r="AX1784" i="64" s="1"/>
  <c r="AX1785" i="64" a="1"/>
  <c r="AX1785" i="64" s="1"/>
  <c r="AX1786" i="64" a="1"/>
  <c r="AX1786" i="64" s="1"/>
  <c r="AX1787" i="64" a="1"/>
  <c r="AX1787" i="64" s="1"/>
  <c r="AX1788" i="64" a="1"/>
  <c r="AX1788" i="64" s="1"/>
  <c r="AX1790" i="64" a="1"/>
  <c r="AX1790" i="64" s="1"/>
  <c r="AX1789" i="64" a="1"/>
  <c r="AX1789" i="64" s="1"/>
  <c r="AX1791" i="64" a="1"/>
  <c r="AX1791" i="64" s="1"/>
  <c r="AX1792" i="64" a="1"/>
  <c r="AX1792" i="64" s="1"/>
  <c r="AX365" i="64" a="1"/>
  <c r="AX365" i="64" s="1"/>
  <c r="AX343" i="64" a="1"/>
  <c r="AX343" i="64" s="1"/>
  <c r="AX366" i="64" a="1"/>
  <c r="AX366" i="64" s="1"/>
  <c r="AW344" i="64"/>
  <c r="AX1938" i="64"/>
  <c r="AX1972" i="64"/>
  <c r="DF2175" i="64"/>
  <c r="AW1897" i="64"/>
  <c r="AW1875" i="64"/>
  <c r="AX2230" i="64" a="1"/>
  <c r="AX2230" i="64" s="1"/>
  <c r="AX1876" i="64" a="1"/>
  <c r="AX1876" i="64" s="1"/>
  <c r="AX1896" i="64" a="1"/>
  <c r="AX1896" i="64" s="1"/>
  <c r="CG1591" i="64"/>
  <c r="CH1589" i="64"/>
  <c r="CH1568" i="64"/>
  <c r="CH1570" i="64" s="1"/>
  <c r="CI1546" i="64"/>
  <c r="CI1548" i="64" s="1"/>
  <c r="AT1501" i="64"/>
  <c r="AT1503" i="64" s="1"/>
  <c r="AU1492" i="64"/>
  <c r="AV1490" i="64"/>
  <c r="AV1499" i="64"/>
  <c r="AV1491" i="64"/>
  <c r="AV1500" i="64"/>
  <c r="AX1496" i="64" a="1"/>
  <c r="AX1496" i="64" s="1"/>
  <c r="AX1495" i="64" a="1"/>
  <c r="AX1495" i="64" s="1"/>
  <c r="AX1486" i="64" a="1"/>
  <c r="AX1486" i="64" s="1"/>
  <c r="AX1487" i="64" a="1"/>
  <c r="AX1487" i="64" s="1"/>
  <c r="AW1483" i="64"/>
  <c r="AW1482" i="64"/>
  <c r="AX1477" i="64" a="1"/>
  <c r="AX1477" i="64" s="1"/>
  <c r="AX1478" i="64" a="1"/>
  <c r="AX1478" i="64" s="1"/>
  <c r="AW1918" i="64"/>
  <c r="AX1917" i="64" a="1"/>
  <c r="AX1917" i="64" s="1"/>
  <c r="AX429" i="64" a="1"/>
  <c r="AX429" i="64" s="1"/>
  <c r="AS477" i="64"/>
  <c r="AY1687" i="64"/>
  <c r="AY1688" i="64" s="1"/>
  <c r="AT476" i="64" a="1"/>
  <c r="AT476" i="64" s="1"/>
  <c r="AU829" i="64"/>
  <c r="AV828" i="64"/>
  <c r="AW1238" i="64"/>
  <c r="AW945" i="64"/>
  <c r="AW1398" i="64"/>
  <c r="AW1375" i="64"/>
  <c r="AW826" i="64"/>
  <c r="AW320" i="64"/>
  <c r="AW455" i="64"/>
  <c r="AW431" i="64"/>
  <c r="AF1620"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27" i="64" a="1"/>
  <c r="AX2127" i="64" s="1"/>
  <c r="AX2153" i="64" a="1"/>
  <c r="AX2153" i="64" s="1"/>
  <c r="AX2178" i="64" a="1"/>
  <c r="AX2178" i="64" s="1"/>
  <c r="AX2204" i="64" a="1"/>
  <c r="AX2204" i="64" s="1"/>
  <c r="AX1374" i="64" a="1"/>
  <c r="AX1374" i="64" s="1"/>
  <c r="AW93" i="64"/>
  <c r="AX90" i="64" a="1"/>
  <c r="AX90" i="64" s="1"/>
  <c r="AX91" i="64" a="1"/>
  <c r="AX91" i="64" s="1"/>
  <c r="AX92" i="64" a="1"/>
  <c r="AX92" i="64" s="1"/>
  <c r="AX89" i="64" a="1"/>
  <c r="AX89" i="64" s="1"/>
  <c r="AX1319" i="64" a="1"/>
  <c r="AX1319" i="64" s="1"/>
  <c r="AX1320" i="64" s="1"/>
  <c r="AX319" i="64" a="1"/>
  <c r="AX319" i="64" s="1"/>
  <c r="BL1524" i="64"/>
  <c r="BL1526" i="64" s="1"/>
  <c r="AX2254" i="64" a="1"/>
  <c r="AX2254" i="64" s="1"/>
  <c r="AX1239" i="64" a="1"/>
  <c r="AX1239" i="64" s="1"/>
  <c r="AX1618" i="64" a="1"/>
  <c r="AX1618" i="64" s="1"/>
  <c r="AX1626" i="64" s="1"/>
  <c r="AX1397" i="64" a="1"/>
  <c r="AX1397" i="64" s="1"/>
  <c r="AX1405" i="64" a="1"/>
  <c r="AX1405" i="64" s="1"/>
  <c r="AX1399" i="64" a="1"/>
  <c r="AX1399" i="64" s="1"/>
  <c r="AX944" i="64" a="1"/>
  <c r="AX944" i="64" s="1"/>
  <c r="AX825" i="64" a="1"/>
  <c r="AX825" i="64" s="1"/>
  <c r="AX1875" i="64" a="1"/>
  <c r="AX431" i="64" a="1"/>
  <c r="AX455" i="64" a="1"/>
  <c r="AX826" i="64" a="1"/>
  <c r="AX945" i="64" a="1"/>
  <c r="AX1918" i="64" a="1"/>
  <c r="AW828" i="64" a="1"/>
  <c r="AY1938" i="64" a="1"/>
  <c r="AY1972" i="64" a="1"/>
  <c r="AV829" i="64" a="1"/>
  <c r="AX554" i="64" a="1"/>
  <c r="AX320" i="64" a="1"/>
  <c r="AX367" i="64" a="1"/>
  <c r="AX1897" i="64" a="1"/>
  <c r="CL855" i="64" a="1"/>
  <c r="AX1375" i="64" a="1"/>
  <c r="AX344" i="64" a="1"/>
  <c r="AX1398" i="64" a="1"/>
  <c r="AT477" i="64" a="1"/>
  <c r="AX1238" i="64" a="1"/>
  <c r="AX1482" i="64" a="1"/>
  <c r="AX1483" i="64" a="1"/>
  <c r="P678" i="64" l="1"/>
  <c r="CL698" i="64"/>
  <c r="CL699" i="64" s="1"/>
  <c r="M698" i="64"/>
  <c r="N698" i="64"/>
  <c r="N699" i="64" s="1"/>
  <c r="O698" i="64"/>
  <c r="O699" i="64" s="1"/>
  <c r="M696" i="64"/>
  <c r="N696" i="64"/>
  <c r="O696" i="64"/>
  <c r="P696" i="64"/>
  <c r="M681" i="64"/>
  <c r="P681" i="64"/>
  <c r="M143" i="64"/>
  <c r="N143" i="64"/>
  <c r="O143" i="64"/>
  <c r="P143" i="64"/>
  <c r="CL855" i="64"/>
  <c r="P854" i="64"/>
  <c r="M854" i="64"/>
  <c r="P596" i="64"/>
  <c r="CI44" i="861"/>
  <c r="CI85" i="861" s="1"/>
  <c r="M30" i="861"/>
  <c r="P30"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801" i="64"/>
  <c r="AX1793" i="64"/>
  <c r="AY1784" i="64" a="1"/>
  <c r="AY1784" i="64" s="1"/>
  <c r="AY1785" i="64" a="1"/>
  <c r="AY1785" i="64" s="1"/>
  <c r="AY1786" i="64" a="1"/>
  <c r="AY1786" i="64" s="1"/>
  <c r="AY1787" i="64" a="1"/>
  <c r="AY1787" i="64" s="1"/>
  <c r="AY1788" i="64" a="1"/>
  <c r="AY1788" i="64" s="1"/>
  <c r="AY1789" i="64" a="1"/>
  <c r="AY1789" i="64" s="1"/>
  <c r="AY1791" i="64" a="1"/>
  <c r="AY1791" i="64" s="1"/>
  <c r="AY1792" i="64" a="1"/>
  <c r="AY1792" i="64" s="1"/>
  <c r="AY1790" i="64" a="1"/>
  <c r="AY1790" i="64" s="1"/>
  <c r="AY365" i="64" a="1"/>
  <c r="AY365" i="64" s="1"/>
  <c r="AY343" i="64" a="1"/>
  <c r="AY343" i="64" s="1"/>
  <c r="AY366" i="64" a="1"/>
  <c r="AY366" i="64" s="1"/>
  <c r="AX344" i="64"/>
  <c r="AY1972" i="64"/>
  <c r="AY1938" i="64"/>
  <c r="DH2227" i="64"/>
  <c r="DH2124" i="64"/>
  <c r="DH2201" i="64"/>
  <c r="AX1897" i="64"/>
  <c r="AX1875" i="64"/>
  <c r="AY2230" i="64" a="1"/>
  <c r="AY2230" i="64" s="1"/>
  <c r="AY1876" i="64" a="1"/>
  <c r="AY1876" i="64" s="1"/>
  <c r="AY1896" i="64" a="1"/>
  <c r="AY1896" i="64" s="1"/>
  <c r="CI1589" i="64"/>
  <c r="CH1591" i="64"/>
  <c r="CI1568" i="64"/>
  <c r="CI1570" i="64" s="1"/>
  <c r="CJ1546" i="64"/>
  <c r="CJ1548" i="64" s="1"/>
  <c r="AT1504" i="64"/>
  <c r="AU1501" i="64"/>
  <c r="AU1503" i="64" s="1"/>
  <c r="AU1504" i="64" s="1"/>
  <c r="AV1492" i="64"/>
  <c r="AW1490" i="64"/>
  <c r="AW1499" i="64"/>
  <c r="AW1491" i="64"/>
  <c r="AW1500" i="64"/>
  <c r="AY1496" i="64" a="1"/>
  <c r="AY1496" i="64" s="1"/>
  <c r="AY1495" i="64" a="1"/>
  <c r="AY1495" i="64" s="1"/>
  <c r="AY1487" i="64" a="1"/>
  <c r="AY1487" i="64" s="1"/>
  <c r="AY1486" i="64" a="1"/>
  <c r="AY1486" i="64" s="1"/>
  <c r="AX1483" i="64"/>
  <c r="AX1482" i="64"/>
  <c r="AY1477" i="64" a="1"/>
  <c r="AY1477" i="64" s="1"/>
  <c r="AY1478" i="64" a="1"/>
  <c r="AY1478" i="64" s="1"/>
  <c r="AX1918" i="64"/>
  <c r="AY1917" i="64" a="1"/>
  <c r="AY1917" i="64" s="1"/>
  <c r="AY429" i="64" a="1"/>
  <c r="AY429" i="64" s="1"/>
  <c r="AT477" i="64"/>
  <c r="AU476" i="64" a="1"/>
  <c r="AU476" i="64" s="1"/>
  <c r="AZ1687" i="64"/>
  <c r="AZ1688" i="64" s="1"/>
  <c r="AF1621" i="64"/>
  <c r="AG1617" i="64" s="1"/>
  <c r="AG1623" i="64" s="1"/>
  <c r="AV829" i="64"/>
  <c r="AW828" i="64"/>
  <c r="AX1238" i="64"/>
  <c r="AX945" i="64"/>
  <c r="AX1398" i="64"/>
  <c r="AX1375" i="64"/>
  <c r="AX826"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27" i="64" a="1"/>
  <c r="AY2127" i="64" s="1"/>
  <c r="AY2153" i="64" a="1"/>
  <c r="AY2153" i="64" s="1"/>
  <c r="AY2204" i="64" a="1"/>
  <c r="AY2204" i="64" s="1"/>
  <c r="AY2178" i="64" a="1"/>
  <c r="AY2178" i="64" s="1"/>
  <c r="AY1374" i="64" a="1"/>
  <c r="AY1374" i="64" s="1"/>
  <c r="AX93" i="64"/>
  <c r="AY90" i="64" a="1"/>
  <c r="AY90" i="64" s="1"/>
  <c r="AY91" i="64" a="1"/>
  <c r="AY91" i="64" s="1"/>
  <c r="AY92" i="64" a="1"/>
  <c r="AY92" i="64" s="1"/>
  <c r="AY89" i="64" a="1"/>
  <c r="AY89" i="64" s="1"/>
  <c r="AY1319" i="64" a="1"/>
  <c r="AY1319" i="64" s="1"/>
  <c r="AY1320" i="64" s="1"/>
  <c r="AY319" i="64" a="1"/>
  <c r="AY319" i="64" s="1"/>
  <c r="BM1524" i="64"/>
  <c r="BM1526" i="64" s="1"/>
  <c r="AY2254" i="64" a="1"/>
  <c r="AY2254" i="64" s="1"/>
  <c r="AY1239" i="64" a="1"/>
  <c r="AY1239" i="64" s="1"/>
  <c r="AY1618" i="64" a="1"/>
  <c r="AY1618" i="64" s="1"/>
  <c r="AY1626" i="64" s="1"/>
  <c r="AY1399" i="64" a="1"/>
  <c r="AY1399" i="64" s="1"/>
  <c r="AY1397" i="64" a="1"/>
  <c r="AY1397" i="64" s="1"/>
  <c r="AY1405" i="64" a="1"/>
  <c r="AY1405" i="64" s="1"/>
  <c r="AY944" i="64" a="1"/>
  <c r="AY944" i="64" s="1"/>
  <c r="AY825" i="64" a="1"/>
  <c r="AY825" i="64" s="1"/>
  <c r="AX828" i="64" a="1"/>
  <c r="AY344" i="64" a="1"/>
  <c r="AY1483" i="64" a="1"/>
  <c r="AY1238" i="64" a="1"/>
  <c r="AY554" i="64" a="1"/>
  <c r="AY1398" i="64" a="1"/>
  <c r="AW829" i="64" a="1"/>
  <c r="AY1482" i="64" a="1"/>
  <c r="AZ1938" i="64" a="1"/>
  <c r="AY455" i="64" a="1"/>
  <c r="AZ1972" i="64" a="1"/>
  <c r="AY1875" i="64" a="1"/>
  <c r="AY367" i="64" a="1"/>
  <c r="AY431" i="64" a="1"/>
  <c r="AY1897" i="64" a="1"/>
  <c r="AY1918" i="64" a="1"/>
  <c r="AU477" i="64" a="1"/>
  <c r="AY826" i="64" a="1"/>
  <c r="AY320" i="64" a="1"/>
  <c r="AY945" i="64" a="1"/>
  <c r="AY1375" i="64" a="1"/>
  <c r="AG1627" i="64" l="1" a="1"/>
  <c r="AG1627" i="64" s="1"/>
  <c r="AG1620" i="64" s="1"/>
  <c r="P698" i="64"/>
  <c r="P699" i="64" s="1"/>
  <c r="M699" i="64"/>
  <c r="L855" i="64"/>
  <c r="M855" i="64"/>
  <c r="P855" i="64"/>
  <c r="CP89" i="861"/>
  <c r="CO60" i="861"/>
  <c r="CJ44" i="861"/>
  <c r="CJ85" i="861" s="1"/>
  <c r="CO84" i="861"/>
  <c r="CP17" i="861"/>
  <c r="CP26" i="861" s="1"/>
  <c r="CP27"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801" i="64"/>
  <c r="AY367" i="64"/>
  <c r="AY1793" i="64"/>
  <c r="AZ1784" i="64" a="1"/>
  <c r="AZ1784" i="64" s="1"/>
  <c r="AZ1785" i="64" a="1"/>
  <c r="AZ1785" i="64" s="1"/>
  <c r="AZ1790" i="64" a="1"/>
  <c r="AZ1790" i="64" s="1"/>
  <c r="AZ1787" i="64" a="1"/>
  <c r="AZ1787" i="64" s="1"/>
  <c r="AZ1789" i="64" a="1"/>
  <c r="AZ1789" i="64" s="1"/>
  <c r="AZ1791" i="64" a="1"/>
  <c r="AZ1791" i="64" s="1"/>
  <c r="AZ1792" i="64" a="1"/>
  <c r="AZ1792" i="64" s="1"/>
  <c r="AZ1786" i="64" a="1"/>
  <c r="AZ1786" i="64" s="1"/>
  <c r="AZ1788" i="64" a="1"/>
  <c r="AZ1788" i="64" s="1"/>
  <c r="AZ365" i="64" a="1"/>
  <c r="AZ365" i="64" s="1"/>
  <c r="AZ343" i="64" a="1"/>
  <c r="AZ343" i="64" s="1"/>
  <c r="AZ366" i="64" a="1"/>
  <c r="AZ366" i="64" s="1"/>
  <c r="AY344" i="64"/>
  <c r="AZ1938" i="64"/>
  <c r="AZ1972" i="64"/>
  <c r="DG2175" i="64"/>
  <c r="AY1897" i="64"/>
  <c r="AY1875" i="64"/>
  <c r="AZ2230" i="64" a="1"/>
  <c r="AZ2230" i="64" s="1"/>
  <c r="AZ1876" i="64" a="1"/>
  <c r="AZ1876" i="64" s="1"/>
  <c r="AZ1896" i="64" a="1"/>
  <c r="AZ1896" i="64" s="1"/>
  <c r="CI1591" i="64"/>
  <c r="CJ1589" i="64"/>
  <c r="CJ1568" i="64"/>
  <c r="CJ1570" i="64" s="1"/>
  <c r="CK1546" i="64"/>
  <c r="CK1548" i="64" s="1"/>
  <c r="AV1501" i="64"/>
  <c r="AV1503" i="64" s="1"/>
  <c r="AW1492" i="64"/>
  <c r="AX1491" i="64"/>
  <c r="AX1500" i="64"/>
  <c r="AX1490" i="64"/>
  <c r="AX1499" i="64"/>
  <c r="AZ1495" i="64" a="1"/>
  <c r="AZ1495" i="64" s="1"/>
  <c r="AZ1496" i="64" a="1"/>
  <c r="AZ1496" i="64" s="1"/>
  <c r="AZ1487" i="64" a="1"/>
  <c r="AZ1487" i="64" s="1"/>
  <c r="AZ1486" i="64" a="1"/>
  <c r="AZ1486" i="64" s="1"/>
  <c r="AY1483" i="64"/>
  <c r="AY1482" i="64"/>
  <c r="AZ1477" i="64" a="1"/>
  <c r="AZ1477" i="64" s="1"/>
  <c r="AZ1478" i="64" a="1"/>
  <c r="AZ1478" i="64" s="1"/>
  <c r="AY1918" i="64"/>
  <c r="AZ1917" i="64" a="1"/>
  <c r="AZ1917" i="64" s="1"/>
  <c r="AZ429" i="64" a="1"/>
  <c r="AZ429" i="64" s="1"/>
  <c r="AU477" i="64"/>
  <c r="BA1687" i="64"/>
  <c r="BA1688" i="64" s="1"/>
  <c r="AV476" i="64" a="1"/>
  <c r="AV476" i="64" s="1"/>
  <c r="AW829" i="64"/>
  <c r="AX828" i="64"/>
  <c r="AY1398" i="64"/>
  <c r="AY1238" i="64"/>
  <c r="AY945" i="64"/>
  <c r="AY1375" i="64"/>
  <c r="AY826" i="64"/>
  <c r="AY431" i="64"/>
  <c r="AY320" i="64"/>
  <c r="AY455"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27" i="64" a="1"/>
  <c r="AZ2127" i="64" s="1"/>
  <c r="AZ2204" i="64" a="1"/>
  <c r="AZ2204" i="64" s="1"/>
  <c r="AZ2178" i="64" a="1"/>
  <c r="AZ2178" i="64" s="1"/>
  <c r="AZ2153" i="64" a="1"/>
  <c r="AZ2153" i="64" s="1"/>
  <c r="AZ1374" i="64" a="1"/>
  <c r="AZ1374" i="64" s="1"/>
  <c r="AY93" i="64"/>
  <c r="AZ89" i="64" a="1"/>
  <c r="AZ89" i="64" s="1"/>
  <c r="AZ90" i="64" a="1"/>
  <c r="AZ90" i="64" s="1"/>
  <c r="AZ91" i="64" a="1"/>
  <c r="AZ91" i="64" s="1"/>
  <c r="AZ92" i="64" a="1"/>
  <c r="AZ92" i="64" s="1"/>
  <c r="AZ1319" i="64" a="1"/>
  <c r="AZ1319" i="64" s="1"/>
  <c r="AZ1320" i="64" s="1"/>
  <c r="AZ319" i="64" a="1"/>
  <c r="AZ319" i="64" s="1"/>
  <c r="BN1524" i="64"/>
  <c r="BN1526" i="64" s="1"/>
  <c r="AZ2254" i="64" a="1"/>
  <c r="AZ2254" i="64" s="1"/>
  <c r="AZ1239" i="64" a="1"/>
  <c r="AZ1239" i="64" s="1"/>
  <c r="AZ1618" i="64" a="1"/>
  <c r="AZ1618" i="64" s="1"/>
  <c r="AZ1626" i="64" s="1"/>
  <c r="AZ1399" i="64" a="1"/>
  <c r="AZ1399" i="64" s="1"/>
  <c r="AZ1405" i="64" a="1"/>
  <c r="AZ1405" i="64" s="1"/>
  <c r="AZ1397" i="64" a="1"/>
  <c r="AZ1397" i="64" s="1"/>
  <c r="AZ944" i="64" a="1"/>
  <c r="AZ944" i="64" s="1"/>
  <c r="AZ825" i="64" a="1"/>
  <c r="AZ825" i="64" s="1"/>
  <c r="BA1972" i="64" a="1"/>
  <c r="AZ554" i="64" a="1"/>
  <c r="AZ367" i="64" a="1"/>
  <c r="AZ1398" i="64" a="1"/>
  <c r="AZ826" i="64" a="1"/>
  <c r="AZ344" i="64" a="1"/>
  <c r="AZ1875" i="64" a="1"/>
  <c r="AZ1482" i="64" a="1"/>
  <c r="AX829" i="64" a="1"/>
  <c r="BA1938" i="64" a="1"/>
  <c r="AY828" i="64" a="1"/>
  <c r="AZ1238" i="64" a="1"/>
  <c r="AZ1483" i="64" a="1"/>
  <c r="AZ455" i="64" a="1"/>
  <c r="AZ1897" i="64" a="1"/>
  <c r="AZ945" i="64" a="1"/>
  <c r="AZ1918" i="64" a="1"/>
  <c r="AV477" i="64" a="1"/>
  <c r="AZ431" i="64" a="1"/>
  <c r="AZ1375" i="64" a="1"/>
  <c r="AZ320" i="64" a="1"/>
  <c r="CO89" i="861" l="1"/>
  <c r="CP84" i="861"/>
  <c r="CK44"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801" i="64"/>
  <c r="BA1784" i="64" a="1"/>
  <c r="BA1784" i="64" s="1"/>
  <c r="BA1785" i="64" a="1"/>
  <c r="BA1785" i="64" s="1"/>
  <c r="BA1786" i="64" a="1"/>
  <c r="BA1786" i="64" s="1"/>
  <c r="BA1787" i="64" a="1"/>
  <c r="BA1787" i="64" s="1"/>
  <c r="BA1788" i="64" a="1"/>
  <c r="BA1788" i="64" s="1"/>
  <c r="BA1789" i="64" a="1"/>
  <c r="BA1789" i="64" s="1"/>
  <c r="BA1791" i="64" a="1"/>
  <c r="BA1791" i="64" s="1"/>
  <c r="BA1792" i="64" a="1"/>
  <c r="BA1792" i="64" s="1"/>
  <c r="BA1790" i="64" a="1"/>
  <c r="BA1790" i="64" s="1"/>
  <c r="AZ1793" i="64"/>
  <c r="BA366" i="64" a="1"/>
  <c r="BA366" i="64" s="1"/>
  <c r="BA365" i="64" a="1"/>
  <c r="BA365" i="64" s="1"/>
  <c r="BA343" i="64" a="1"/>
  <c r="BA343" i="64" s="1"/>
  <c r="AZ344" i="64"/>
  <c r="BA1972" i="64"/>
  <c r="BA1938" i="64"/>
  <c r="DI2227" i="64"/>
  <c r="DI2201" i="64"/>
  <c r="DI2124" i="64"/>
  <c r="AZ1897" i="64"/>
  <c r="AZ1875" i="64"/>
  <c r="BA2230" i="64" a="1"/>
  <c r="BA2230" i="64" s="1"/>
  <c r="BA1876" i="64" a="1"/>
  <c r="BA1876" i="64" s="1"/>
  <c r="BA1896" i="64" a="1"/>
  <c r="BA1896" i="64" s="1"/>
  <c r="CJ1591" i="64"/>
  <c r="CK1589" i="64"/>
  <c r="CK1568" i="64"/>
  <c r="CK1570" i="64" s="1"/>
  <c r="CL1546" i="64"/>
  <c r="CL1548" i="64" s="1"/>
  <c r="AV1504" i="64"/>
  <c r="AW1501" i="64"/>
  <c r="AW1503" i="64" s="1"/>
  <c r="AX1492" i="64"/>
  <c r="AY1490" i="64"/>
  <c r="AY1499" i="64"/>
  <c r="AY1491" i="64"/>
  <c r="AY1500" i="64"/>
  <c r="BA1496" i="64" a="1"/>
  <c r="BA1496" i="64" s="1"/>
  <c r="BA1495" i="64" a="1"/>
  <c r="BA1495" i="64" s="1"/>
  <c r="BA1486" i="64" a="1"/>
  <c r="BA1486" i="64" s="1"/>
  <c r="BA1487" i="64" a="1"/>
  <c r="BA1487" i="64" s="1"/>
  <c r="AZ1483" i="64"/>
  <c r="AZ1482" i="64"/>
  <c r="BA1477" i="64" a="1"/>
  <c r="BA1477" i="64" s="1"/>
  <c r="BA1478" i="64" a="1"/>
  <c r="BA1478" i="64" s="1"/>
  <c r="AZ1918" i="64"/>
  <c r="BA1917" i="64" a="1"/>
  <c r="BA1917" i="64" s="1"/>
  <c r="BA429" i="64" a="1"/>
  <c r="BA429" i="64" s="1"/>
  <c r="AV477" i="64"/>
  <c r="AW476" i="64" a="1"/>
  <c r="AW476" i="64" s="1"/>
  <c r="BB1687" i="64"/>
  <c r="BB1688" i="64" s="1"/>
  <c r="AG1621" i="64"/>
  <c r="AH1617" i="64" s="1"/>
  <c r="AH1623" i="64" s="1"/>
  <c r="AX829" i="64"/>
  <c r="AY828" i="64"/>
  <c r="AZ1238" i="64"/>
  <c r="AZ945" i="64"/>
  <c r="AZ1398" i="64"/>
  <c r="AZ1375" i="64"/>
  <c r="AZ826"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27" i="64" a="1"/>
  <c r="BA2127" i="64" s="1"/>
  <c r="BA2204" i="64" a="1"/>
  <c r="BA2204" i="64" s="1"/>
  <c r="BA2178" i="64" a="1"/>
  <c r="BA2178" i="64" s="1"/>
  <c r="BA2153" i="64" a="1"/>
  <c r="BA2153" i="64" s="1"/>
  <c r="BA1374" i="64" a="1"/>
  <c r="BA1374" i="64" s="1"/>
  <c r="BA89" i="64" a="1"/>
  <c r="BA89" i="64" s="1"/>
  <c r="BA90" i="64" a="1"/>
  <c r="BA90" i="64" s="1"/>
  <c r="BA91" i="64" a="1"/>
  <c r="BA91" i="64" s="1"/>
  <c r="BA92" i="64" a="1"/>
  <c r="BA92" i="64" s="1"/>
  <c r="AZ93" i="64"/>
  <c r="BA1319" i="64" a="1"/>
  <c r="BA1319" i="64" s="1"/>
  <c r="BA1320" i="64" s="1"/>
  <c r="BA319" i="64" a="1"/>
  <c r="BA319" i="64" s="1"/>
  <c r="BO1524" i="64"/>
  <c r="BO1526" i="64" s="1"/>
  <c r="BA2254" i="64" a="1"/>
  <c r="BA2254" i="64" s="1"/>
  <c r="BA1239" i="64" a="1"/>
  <c r="BA1239" i="64" s="1"/>
  <c r="BA1618" i="64" a="1"/>
  <c r="BA1618" i="64" s="1"/>
  <c r="BA1626" i="64" s="1"/>
  <c r="BA1399" i="64" a="1"/>
  <c r="BA1399" i="64" s="1"/>
  <c r="BA1405" i="64" a="1"/>
  <c r="BA1405" i="64" s="1"/>
  <c r="BA1397" i="64" a="1"/>
  <c r="BA1397" i="64" s="1"/>
  <c r="BA944" i="64" a="1"/>
  <c r="BA944" i="64" s="1"/>
  <c r="BA825" i="64" a="1"/>
  <c r="BA825" i="64" s="1"/>
  <c r="BA344" i="64" a="1"/>
  <c r="BA1875" i="64" a="1"/>
  <c r="BA1398" i="64" a="1"/>
  <c r="AZ828" i="64" a="1"/>
  <c r="BB1972" i="64" a="1"/>
  <c r="BA1483" i="64" a="1"/>
  <c r="BA1918" i="64" a="1"/>
  <c r="AY829" i="64" a="1"/>
  <c r="BA1897" i="64" a="1"/>
  <c r="BA1482" i="64" a="1"/>
  <c r="AW477" i="64" a="1"/>
  <c r="BB1938" i="64" a="1"/>
  <c r="BA554" i="64" a="1"/>
  <c r="BA1375" i="64" a="1"/>
  <c r="BA455" i="64" a="1"/>
  <c r="BA431" i="64" a="1"/>
  <c r="BA367" i="64" a="1"/>
  <c r="BA945" i="64" a="1"/>
  <c r="BA826" i="64" a="1"/>
  <c r="BA1238" i="64" a="1"/>
  <c r="BA320" i="64" a="1"/>
  <c r="AH1627" i="64" l="1" a="1"/>
  <c r="AH1627" i="64" s="1"/>
  <c r="AH1620" i="64" s="1"/>
  <c r="CL44" i="861"/>
  <c r="CL85" i="861" s="1"/>
  <c r="CK85" i="861"/>
  <c r="CQ89" i="861"/>
  <c r="CP71" i="863"/>
  <c r="CP69" i="863"/>
  <c r="CP23" i="863" s="1"/>
  <c r="CP32" i="861" s="1"/>
  <c r="CQ17" i="861"/>
  <c r="CQ26" i="861" s="1"/>
  <c r="CQ27"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801" i="64"/>
  <c r="BA1793" i="64"/>
  <c r="BB1784" i="64" a="1"/>
  <c r="BB1784" i="64" s="1"/>
  <c r="BB1785" i="64" a="1"/>
  <c r="BB1785" i="64" s="1"/>
  <c r="BB1786" i="64" a="1"/>
  <c r="BB1786" i="64" s="1"/>
  <c r="BB1787" i="64" a="1"/>
  <c r="BB1787" i="64" s="1"/>
  <c r="BB1789" i="64" a="1"/>
  <c r="BB1789" i="64" s="1"/>
  <c r="BB1791" i="64" a="1"/>
  <c r="BB1791" i="64" s="1"/>
  <c r="BB1792" i="64" a="1"/>
  <c r="BB1792" i="64" s="1"/>
  <c r="BB1790" i="64" a="1"/>
  <c r="BB1790" i="64" s="1"/>
  <c r="BB1788" i="64" a="1"/>
  <c r="BB1788" i="64" s="1"/>
  <c r="BB366" i="64" a="1"/>
  <c r="BB366" i="64" s="1"/>
  <c r="BB365" i="64" a="1"/>
  <c r="BB365" i="64" s="1"/>
  <c r="BB343" i="64" a="1"/>
  <c r="BB343" i="64" s="1"/>
  <c r="BA344" i="64"/>
  <c r="BB1972" i="64"/>
  <c r="BB1938" i="64"/>
  <c r="DH2175" i="64"/>
  <c r="BA1897" i="64"/>
  <c r="BA1875" i="64"/>
  <c r="BB2230" i="64" a="1"/>
  <c r="BB2230" i="64" s="1"/>
  <c r="BB1876" i="64" a="1"/>
  <c r="BB1876" i="64" s="1"/>
  <c r="BB1896" i="64" a="1"/>
  <c r="BB1896" i="64" s="1"/>
  <c r="CK1591" i="64"/>
  <c r="CL1589" i="64"/>
  <c r="CL1591" i="64" s="1"/>
  <c r="CL1568" i="64"/>
  <c r="AW1504" i="64"/>
  <c r="AX1501" i="64"/>
  <c r="AX1503" i="64" s="1"/>
  <c r="AX1504" i="64" s="1"/>
  <c r="AY1492" i="64"/>
  <c r="AZ1490" i="64"/>
  <c r="AZ1499" i="64"/>
  <c r="AZ1491" i="64"/>
  <c r="AZ1500" i="64"/>
  <c r="BB1496" i="64" a="1"/>
  <c r="BB1496" i="64" s="1"/>
  <c r="BB1495" i="64" a="1"/>
  <c r="BB1495" i="64" s="1"/>
  <c r="BB1486" i="64" a="1"/>
  <c r="BB1486" i="64" s="1"/>
  <c r="BB1487" i="64" a="1"/>
  <c r="BB1487" i="64" s="1"/>
  <c r="BA1483" i="64"/>
  <c r="BA1482" i="64"/>
  <c r="BB1477" i="64" a="1"/>
  <c r="BB1477" i="64" s="1"/>
  <c r="BB1478" i="64" a="1"/>
  <c r="BB1478" i="64" s="1"/>
  <c r="BA1918" i="64"/>
  <c r="BB1917" i="64" a="1"/>
  <c r="BB1917" i="64" s="1"/>
  <c r="BB429" i="64" a="1"/>
  <c r="BB429" i="64" s="1"/>
  <c r="AW477" i="64"/>
  <c r="BC1687" i="64"/>
  <c r="BC1688" i="64" s="1"/>
  <c r="AX476" i="64" a="1"/>
  <c r="AX476" i="64" s="1"/>
  <c r="AY829" i="64"/>
  <c r="AZ828" i="64"/>
  <c r="BA1238" i="64"/>
  <c r="BA945" i="64"/>
  <c r="BA1398" i="64"/>
  <c r="BA1375" i="64"/>
  <c r="BA826" i="64"/>
  <c r="BA320" i="64"/>
  <c r="BA455" i="64"/>
  <c r="BA431"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27" i="64" a="1"/>
  <c r="BB2127" i="64" s="1"/>
  <c r="BB2204" i="64" a="1"/>
  <c r="BB2204" i="64" s="1"/>
  <c r="BB2178" i="64" a="1"/>
  <c r="BB2178" i="64" s="1"/>
  <c r="BB2153" i="64" a="1"/>
  <c r="BB2153" i="64" s="1"/>
  <c r="BB1374" i="64" a="1"/>
  <c r="BB1374" i="64" s="1"/>
  <c r="BB90" i="64" a="1"/>
  <c r="BB90" i="64" s="1"/>
  <c r="BB89" i="64" a="1"/>
  <c r="BB89" i="64" s="1"/>
  <c r="BB91" i="64" a="1"/>
  <c r="BB91" i="64" s="1"/>
  <c r="BB92" i="64" a="1"/>
  <c r="BB92" i="64" s="1"/>
  <c r="BA93" i="64"/>
  <c r="BB1319" i="64" a="1"/>
  <c r="BB1319" i="64" s="1"/>
  <c r="BB1320" i="64" s="1"/>
  <c r="BB319" i="64" a="1"/>
  <c r="BB319" i="64" s="1"/>
  <c r="BP1524" i="64"/>
  <c r="BP1526" i="64" s="1"/>
  <c r="BB2254" i="64" a="1"/>
  <c r="BB2254" i="64" s="1"/>
  <c r="BB1239" i="64" a="1"/>
  <c r="BB1239" i="64" s="1"/>
  <c r="BB1618" i="64" a="1"/>
  <c r="BB1618" i="64" s="1"/>
  <c r="BB1626" i="64" s="1"/>
  <c r="BB1405" i="64" a="1"/>
  <c r="BB1405" i="64" s="1"/>
  <c r="BB1397" i="64" a="1"/>
  <c r="BB1397" i="64" s="1"/>
  <c r="BB1399" i="64" a="1"/>
  <c r="BB1399" i="64" s="1"/>
  <c r="BB944" i="64" a="1"/>
  <c r="BB944" i="64" s="1"/>
  <c r="BB825" i="64" a="1"/>
  <c r="BB825" i="64" s="1"/>
  <c r="BB1398" i="64" a="1"/>
  <c r="BB1875" i="64" a="1"/>
  <c r="BB431" i="64" a="1"/>
  <c r="BB826" i="64" a="1"/>
  <c r="BB367" i="64" a="1"/>
  <c r="BA828" i="64" a="1"/>
  <c r="BB945" i="64" a="1"/>
  <c r="BC1972" i="64" a="1"/>
  <c r="BB1483" i="64" a="1"/>
  <c r="AZ829" i="64" a="1"/>
  <c r="BB455" i="64" a="1"/>
  <c r="BC1938" i="64" a="1"/>
  <c r="BB1918" i="64" a="1"/>
  <c r="BB1375" i="64" a="1"/>
  <c r="BB1897" i="64" a="1"/>
  <c r="BB554" i="64" a="1"/>
  <c r="BB344" i="64" a="1"/>
  <c r="AX477" i="64" a="1"/>
  <c r="BB1238" i="64" a="1"/>
  <c r="BB320" i="64" a="1"/>
  <c r="BB1482" i="64" a="1"/>
  <c r="CP25" i="863" l="1"/>
  <c r="CP34" i="861" s="1"/>
  <c r="CP60" i="861"/>
  <c r="CR89" i="861"/>
  <c r="P44" i="861"/>
  <c r="P85" i="861" s="1"/>
  <c r="CP72" i="863"/>
  <c r="CQ12" i="863"/>
  <c r="CQ71" i="863" s="1"/>
  <c r="CP31" i="861"/>
  <c r="CP35" i="861" s="1"/>
  <c r="CP37" i="861" s="1"/>
  <c r="CP26" i="863"/>
  <c r="BC194" i="64"/>
  <c r="BD208" i="64"/>
  <c r="BD191" i="64"/>
  <c r="BD209" i="64"/>
  <c r="BD192" i="64"/>
  <c r="BD210" i="64"/>
  <c r="BD193" i="64"/>
  <c r="BD211" i="64"/>
  <c r="BC212" i="64"/>
  <c r="CG7" i="860"/>
  <c r="CG3" i="860"/>
  <c r="CG4" i="860" s="1"/>
  <c r="CH2" i="860"/>
  <c r="CG1" i="860"/>
  <c r="CO2227" i="64"/>
  <c r="CO2124" i="64"/>
  <c r="CO2128" i="64" s="1"/>
  <c r="CO2201" i="64"/>
  <c r="BB554" i="64"/>
  <c r="BB564" i="64" s="1"/>
  <c r="BC558" i="64" a="1"/>
  <c r="BC558" i="64" s="1"/>
  <c r="BC553" i="64" a="1"/>
  <c r="BC553" i="64" s="1"/>
  <c r="BB367" i="64"/>
  <c r="BA1801" i="64"/>
  <c r="BC1784" i="64" a="1"/>
  <c r="BC1784" i="64" s="1"/>
  <c r="BC1785" i="64" a="1"/>
  <c r="BC1785" i="64" s="1"/>
  <c r="BC1788" i="64" a="1"/>
  <c r="BC1788" i="64" s="1"/>
  <c r="BC1787" i="64" a="1"/>
  <c r="BC1787" i="64" s="1"/>
  <c r="BC1789" i="64" a="1"/>
  <c r="BC1789" i="64" s="1"/>
  <c r="BC1791" i="64" a="1"/>
  <c r="BC1791" i="64" s="1"/>
  <c r="BC1792" i="64" a="1"/>
  <c r="BC1792" i="64" s="1"/>
  <c r="BC1786" i="64" a="1"/>
  <c r="BC1786" i="64" s="1"/>
  <c r="BC1790" i="64" a="1"/>
  <c r="BC1790" i="64" s="1"/>
  <c r="BB1793" i="64"/>
  <c r="BC343" i="64" a="1"/>
  <c r="BC343" i="64" s="1"/>
  <c r="BC366" i="64" a="1"/>
  <c r="BC366" i="64" s="1"/>
  <c r="BC365" i="64" a="1"/>
  <c r="BC365" i="64" s="1"/>
  <c r="BB344" i="64"/>
  <c r="BC1972" i="64"/>
  <c r="BC1938" i="64"/>
  <c r="DJ2227" i="64"/>
  <c r="DJ2201" i="64"/>
  <c r="DJ2124" i="64"/>
  <c r="BB1875" i="64"/>
  <c r="BB1897" i="64"/>
  <c r="BC1876" i="64" a="1"/>
  <c r="BC1876" i="64" s="1"/>
  <c r="BC1896" i="64" a="1"/>
  <c r="BC1896" i="64" s="1"/>
  <c r="CL1570" i="64"/>
  <c r="BC2230" i="64" a="1"/>
  <c r="BC2230" i="64" s="1"/>
  <c r="AZ1492" i="64"/>
  <c r="AY1501" i="64"/>
  <c r="AY1503" i="64" s="1"/>
  <c r="AZ1501" i="64"/>
  <c r="BA1490" i="64"/>
  <c r="BA1499" i="64"/>
  <c r="BA1491" i="64"/>
  <c r="BA1500" i="64"/>
  <c r="BC1496" i="64" a="1"/>
  <c r="BC1496" i="64" s="1"/>
  <c r="BC1495" i="64" a="1"/>
  <c r="BC1495" i="64" s="1"/>
  <c r="BC1486" i="64" a="1"/>
  <c r="BC1486" i="64" s="1"/>
  <c r="BC1487" i="64" a="1"/>
  <c r="BC1487" i="64" s="1"/>
  <c r="BB1483" i="64"/>
  <c r="BB1482" i="64"/>
  <c r="BC1477" i="64" a="1"/>
  <c r="BC1477" i="64" s="1"/>
  <c r="BC1478" i="64" a="1"/>
  <c r="BC1478" i="64" s="1"/>
  <c r="BB1918" i="64"/>
  <c r="BC1917" i="64" a="1"/>
  <c r="BC1917" i="64" s="1"/>
  <c r="BC429" i="64" a="1"/>
  <c r="BC429" i="64" s="1"/>
  <c r="AX477" i="64"/>
  <c r="AY476" i="64" a="1"/>
  <c r="AY476" i="64" s="1"/>
  <c r="BD1687" i="64"/>
  <c r="BD1688" i="64" s="1"/>
  <c r="AH1621" i="64"/>
  <c r="AI1617" i="64" s="1"/>
  <c r="AI1623" i="64" s="1"/>
  <c r="AZ829" i="64"/>
  <c r="BA828" i="64"/>
  <c r="BB945" i="64"/>
  <c r="BB1398" i="64"/>
  <c r="BB1238" i="64"/>
  <c r="BB1375" i="64"/>
  <c r="BB826"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27" i="64" a="1"/>
  <c r="BC2127" i="64" s="1"/>
  <c r="BC2204" i="64" a="1"/>
  <c r="BC2204" i="64" s="1"/>
  <c r="BC2178" i="64" a="1"/>
  <c r="BC2178" i="64" s="1"/>
  <c r="BC2153" i="64" a="1"/>
  <c r="BC2153" i="64" s="1"/>
  <c r="BC1374" i="64" a="1"/>
  <c r="BC1374" i="64" s="1"/>
  <c r="BC90" i="64" a="1"/>
  <c r="BC90" i="64" s="1"/>
  <c r="BC91" i="64" a="1"/>
  <c r="BC91" i="64" s="1"/>
  <c r="BC92" i="64" a="1"/>
  <c r="BC92" i="64" s="1"/>
  <c r="BC89" i="64" a="1"/>
  <c r="BC89" i="64" s="1"/>
  <c r="BB93" i="64"/>
  <c r="BC1319" i="64" a="1"/>
  <c r="BC1319" i="64" s="1"/>
  <c r="BC1320" i="64" s="1"/>
  <c r="BC319" i="64" a="1"/>
  <c r="BC319" i="64" s="1"/>
  <c r="BQ1524" i="64"/>
  <c r="BQ1526" i="64" s="1"/>
  <c r="BC2254" i="64" a="1"/>
  <c r="BC2254" i="64" s="1"/>
  <c r="BC1239" i="64" a="1"/>
  <c r="BC1239" i="64" s="1"/>
  <c r="BC1618" i="64" a="1"/>
  <c r="BC1618" i="64" s="1"/>
  <c r="BC1626" i="64" s="1"/>
  <c r="BC1405" i="64" a="1"/>
  <c r="BC1405" i="64" s="1"/>
  <c r="BC1397" i="64" a="1"/>
  <c r="BC1397" i="64" s="1"/>
  <c r="BC1399" i="64" a="1"/>
  <c r="BC1399" i="64" s="1"/>
  <c r="BC944" i="64" a="1"/>
  <c r="BC944" i="64" s="1"/>
  <c r="BC825" i="64" a="1"/>
  <c r="BC825" i="64" s="1"/>
  <c r="BC367" i="64" a="1"/>
  <c r="BC554" i="64" a="1"/>
  <c r="BC1875" i="64" a="1"/>
  <c r="BC431" i="64" a="1"/>
  <c r="BC1375" i="64" a="1"/>
  <c r="AY477" i="64" a="1"/>
  <c r="BB828" i="64" a="1"/>
  <c r="BC1897" i="64" a="1"/>
  <c r="BD1972" i="64" a="1"/>
  <c r="BA829" i="64" a="1"/>
  <c r="BC320" i="64" a="1"/>
  <c r="BC455" i="64" a="1"/>
  <c r="BC1918" i="64" a="1"/>
  <c r="BC1238" i="64" a="1"/>
  <c r="BC945" i="64" a="1"/>
  <c r="BC1482" i="64" a="1"/>
  <c r="BC1483" i="64" a="1"/>
  <c r="BD1938" i="64" a="1"/>
  <c r="BC344" i="64" a="1"/>
  <c r="BC1398" i="64" a="1"/>
  <c r="BC826" i="64" a="1"/>
  <c r="AI1627" i="64" l="1" a="1"/>
  <c r="AI1627" i="64" s="1"/>
  <c r="AI1620" i="64" s="1"/>
  <c r="CQ25" i="863"/>
  <c r="CQ34" i="861" s="1"/>
  <c r="CQ60" i="861"/>
  <c r="CQ84" i="861"/>
  <c r="CQ67" i="863"/>
  <c r="CQ22" i="863" s="1"/>
  <c r="CQ69" i="863"/>
  <c r="CQ23" i="863" s="1"/>
  <c r="CQ32" i="861" s="1"/>
  <c r="CR17" i="861"/>
  <c r="CR12" i="863" s="1"/>
  <c r="CP38" i="861"/>
  <c r="BD194" i="64"/>
  <c r="BD212" i="64"/>
  <c r="BE208" i="64"/>
  <c r="BE191" i="64"/>
  <c r="BE209" i="64"/>
  <c r="BE210" i="64"/>
  <c r="BE192" i="64"/>
  <c r="BE211" i="64"/>
  <c r="BE193" i="64"/>
  <c r="CH7" i="860"/>
  <c r="CH3" i="860"/>
  <c r="CH4" i="860" s="1"/>
  <c r="CI2" i="860"/>
  <c r="CH1" i="860"/>
  <c r="CO2130" i="64"/>
  <c r="CP2201" i="64"/>
  <c r="CP2124" i="64"/>
  <c r="CP2128" i="64" s="1"/>
  <c r="CP2130" i="64" s="1"/>
  <c r="CP2227" i="64"/>
  <c r="BC554" i="64"/>
  <c r="BD558" i="64" a="1"/>
  <c r="BD558" i="64" s="1"/>
  <c r="BD553" i="64" a="1"/>
  <c r="BD553" i="64" s="1"/>
  <c r="BB1801" i="64"/>
  <c r="BC367" i="64"/>
  <c r="BD1790" i="64" a="1"/>
  <c r="BD1790" i="64" s="1"/>
  <c r="BD1784" i="64" a="1"/>
  <c r="BD1784" i="64" s="1"/>
  <c r="BD1788" i="64" a="1"/>
  <c r="BD1788" i="64" s="1"/>
  <c r="BD1787" i="64" a="1"/>
  <c r="BD1787" i="64" s="1"/>
  <c r="BD1789" i="64" a="1"/>
  <c r="BD1789" i="64" s="1"/>
  <c r="BD1785" i="64" a="1"/>
  <c r="BD1785" i="64" s="1"/>
  <c r="BD1791" i="64" a="1"/>
  <c r="BD1791" i="64" s="1"/>
  <c r="BD1792" i="64" a="1"/>
  <c r="BD1792" i="64" s="1"/>
  <c r="BD1786" i="64" a="1"/>
  <c r="BD1786" i="64" s="1"/>
  <c r="BC1793" i="64"/>
  <c r="BD343" i="64" a="1"/>
  <c r="BD343" i="64" s="1"/>
  <c r="BD366" i="64" a="1"/>
  <c r="BD366" i="64" s="1"/>
  <c r="BD365" i="64" a="1"/>
  <c r="BD365" i="64" s="1"/>
  <c r="BC344" i="64"/>
  <c r="BD1938" i="64"/>
  <c r="BD1972" i="64"/>
  <c r="DI2175" i="64"/>
  <c r="BC1897" i="64"/>
  <c r="BC1875" i="64"/>
  <c r="BD1876" i="64" a="1"/>
  <c r="BD1876" i="64" s="1"/>
  <c r="BD1896" i="64" a="1"/>
  <c r="BD1896" i="64" s="1"/>
  <c r="BD2230" i="64" a="1"/>
  <c r="BD2230" i="64" s="1"/>
  <c r="AZ1503" i="64"/>
  <c r="AZ1504" i="64" s="1"/>
  <c r="AY1504" i="64"/>
  <c r="BA1492" i="64"/>
  <c r="BB1490" i="64"/>
  <c r="BB1499" i="64"/>
  <c r="BB1491" i="64"/>
  <c r="BB1500" i="64"/>
  <c r="BD1495" i="64" a="1"/>
  <c r="BD1495" i="64" s="1"/>
  <c r="BD1496" i="64" a="1"/>
  <c r="BD1496" i="64" s="1"/>
  <c r="BD1487" i="64" a="1"/>
  <c r="BD1487" i="64" s="1"/>
  <c r="BD1486" i="64" a="1"/>
  <c r="BD1486" i="64" s="1"/>
  <c r="BC1483" i="64"/>
  <c r="BC1482" i="64"/>
  <c r="BD1477" i="64" a="1"/>
  <c r="BD1477" i="64" s="1"/>
  <c r="BD1478" i="64" a="1"/>
  <c r="BD1478" i="64" s="1"/>
  <c r="BC1918" i="64"/>
  <c r="BD1917" i="64" a="1"/>
  <c r="BD1917" i="64" s="1"/>
  <c r="BD429" i="64" a="1"/>
  <c r="BD429" i="64" s="1"/>
  <c r="AY477" i="64"/>
  <c r="BE1687" i="64"/>
  <c r="BE1688" i="64" s="1"/>
  <c r="AZ476" i="64" a="1"/>
  <c r="AZ476" i="64" s="1"/>
  <c r="BA829" i="64"/>
  <c r="BB828" i="64"/>
  <c r="BC1398" i="64"/>
  <c r="BC1238" i="64"/>
  <c r="BC945" i="64"/>
  <c r="BC1375" i="64"/>
  <c r="BC826" i="64"/>
  <c r="BC320" i="64"/>
  <c r="BC455" i="64"/>
  <c r="BC431"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27" i="64" a="1"/>
  <c r="BD2127" i="64" s="1"/>
  <c r="BD2204" i="64" a="1"/>
  <c r="BD2204" i="64" s="1"/>
  <c r="BD2178" i="64" a="1"/>
  <c r="BD2178" i="64" s="1"/>
  <c r="BD2153" i="64" a="1"/>
  <c r="BD2153" i="64" s="1"/>
  <c r="BD1374" i="64" a="1"/>
  <c r="BD1374" i="64" s="1"/>
  <c r="BC93" i="64"/>
  <c r="BD89" i="64" a="1"/>
  <c r="BD89" i="64" s="1"/>
  <c r="BD90" i="64" a="1"/>
  <c r="BD90" i="64" s="1"/>
  <c r="BD91" i="64" a="1"/>
  <c r="BD91" i="64" s="1"/>
  <c r="BD92" i="64" a="1"/>
  <c r="BD92" i="64" s="1"/>
  <c r="BD1319" i="64" a="1"/>
  <c r="BD1319" i="64" s="1"/>
  <c r="BD1320" i="64" s="1"/>
  <c r="BD319" i="64" a="1"/>
  <c r="BD319" i="64" s="1"/>
  <c r="BR1524" i="64"/>
  <c r="BR1526" i="64" s="1"/>
  <c r="BD2254" i="64" a="1"/>
  <c r="BD2254" i="64" s="1"/>
  <c r="BD1239" i="64" a="1"/>
  <c r="BD1239" i="64" s="1"/>
  <c r="BD1618" i="64" a="1"/>
  <c r="BD1618" i="64" s="1"/>
  <c r="BD1626" i="64" s="1"/>
  <c r="BD1405" i="64" a="1"/>
  <c r="BD1405" i="64" s="1"/>
  <c r="BD1397" i="64" a="1"/>
  <c r="BD1397" i="64" s="1"/>
  <c r="BD1399" i="64" a="1"/>
  <c r="BD1399" i="64" s="1"/>
  <c r="BD944" i="64" a="1"/>
  <c r="BD944" i="64" s="1"/>
  <c r="BD825" i="64" a="1"/>
  <c r="BD825" i="64" s="1"/>
  <c r="BD320" i="64" a="1"/>
  <c r="BC828" i="64" a="1"/>
  <c r="BD1483" i="64" a="1"/>
  <c r="BD455" i="64" a="1"/>
  <c r="BD1482" i="64" a="1"/>
  <c r="AZ477" i="64" a="1"/>
  <c r="BD554" i="64" a="1"/>
  <c r="BD1918" i="64" a="1"/>
  <c r="BD1375" i="64" a="1"/>
  <c r="BD344" i="64" a="1"/>
  <c r="BD945" i="64" a="1"/>
  <c r="BE1972" i="64" a="1"/>
  <c r="BB829" i="64" a="1"/>
  <c r="BD1398" i="64" a="1"/>
  <c r="BD367" i="64" a="1"/>
  <c r="BE1938" i="64" a="1"/>
  <c r="BD431" i="64" a="1"/>
  <c r="BD1897" i="64" a="1"/>
  <c r="BD1875" i="64" a="1"/>
  <c r="BD826" i="64" a="1"/>
  <c r="BD1238" i="64" a="1"/>
  <c r="CR84" i="861" l="1"/>
  <c r="CQ72" i="863"/>
  <c r="CR26" i="861"/>
  <c r="CR27" i="861" s="1"/>
  <c r="CQ31" i="861"/>
  <c r="CQ35" i="861" s="1"/>
  <c r="CQ37" i="861" s="1"/>
  <c r="CQ26" i="863"/>
  <c r="CR71" i="863"/>
  <c r="CR69" i="863"/>
  <c r="CR23" i="863" s="1"/>
  <c r="CR32" i="861" s="1"/>
  <c r="CR67" i="863"/>
  <c r="BE194" i="64"/>
  <c r="BE212" i="64"/>
  <c r="BF209" i="64"/>
  <c r="BF208" i="64"/>
  <c r="BF191" i="64"/>
  <c r="BF210" i="64"/>
  <c r="BF192" i="64"/>
  <c r="BF211" i="64"/>
  <c r="BF193" i="64"/>
  <c r="CI3" i="860"/>
  <c r="CI4" i="860" s="1"/>
  <c r="CJ2" i="860"/>
  <c r="CI1" i="860"/>
  <c r="CI7" i="860"/>
  <c r="CQ2227" i="64"/>
  <c r="CQ2201" i="64"/>
  <c r="CQ2124" i="64"/>
  <c r="CQ2128" i="64" s="1"/>
  <c r="CQ2130" i="64" s="1"/>
  <c r="BD554" i="64"/>
  <c r="BD564" i="64" s="1"/>
  <c r="BC564" i="64"/>
  <c r="BE558" i="64" a="1"/>
  <c r="BE558" i="64" s="1"/>
  <c r="BE553" i="64" a="1"/>
  <c r="BE553" i="64" s="1"/>
  <c r="BD367" i="64"/>
  <c r="BC1801" i="64"/>
  <c r="BE1785" i="64" a="1"/>
  <c r="BE1785" i="64" s="1"/>
  <c r="BE1786" i="64" a="1"/>
  <c r="BE1786" i="64" s="1"/>
  <c r="BE1787" i="64" a="1"/>
  <c r="BE1787" i="64" s="1"/>
  <c r="BE1788" i="64" a="1"/>
  <c r="BE1788" i="64" s="1"/>
  <c r="BE1789" i="64" a="1"/>
  <c r="BE1789" i="64" s="1"/>
  <c r="BE1790" i="64" a="1"/>
  <c r="BE1790" i="64" s="1"/>
  <c r="BE1784" i="64" a="1"/>
  <c r="BE1784" i="64" s="1"/>
  <c r="BE1791" i="64" a="1"/>
  <c r="BE1791" i="64" s="1"/>
  <c r="BE1792" i="64" a="1"/>
  <c r="BE1792" i="64" s="1"/>
  <c r="BD1793" i="64"/>
  <c r="BE343" i="64" a="1"/>
  <c r="BE343" i="64" s="1"/>
  <c r="BE366" i="64" a="1"/>
  <c r="BE366" i="64" s="1"/>
  <c r="BE365" i="64" a="1"/>
  <c r="BE365" i="64" s="1"/>
  <c r="BD344" i="64"/>
  <c r="BE1972" i="64"/>
  <c r="BE1938" i="64"/>
  <c r="DK2227" i="64"/>
  <c r="DK2201" i="64"/>
  <c r="DK2124" i="64"/>
  <c r="BD1897" i="64"/>
  <c r="BD1875" i="64"/>
  <c r="BE1876" i="64" a="1"/>
  <c r="BE1876" i="64" s="1"/>
  <c r="BE1896" i="64" a="1"/>
  <c r="BE1896" i="64" s="1"/>
  <c r="BE2230" i="64" a="1"/>
  <c r="BE2230" i="64" s="1"/>
  <c r="BB1492" i="64"/>
  <c r="BA1501" i="64"/>
  <c r="BA1503" i="64" s="1"/>
  <c r="BA1504" i="64" s="1"/>
  <c r="BC1491" i="64"/>
  <c r="BC1500" i="64"/>
  <c r="BB1501" i="64"/>
  <c r="BC1490" i="64"/>
  <c r="BC1499" i="64"/>
  <c r="BE1496" i="64" a="1"/>
  <c r="BE1496" i="64" s="1"/>
  <c r="BE1495" i="64" a="1"/>
  <c r="BE1495" i="64" s="1"/>
  <c r="BE1486" i="64" a="1"/>
  <c r="BE1486" i="64" s="1"/>
  <c r="BE1487" i="64" a="1"/>
  <c r="BE1487" i="64" s="1"/>
  <c r="BD1483" i="64"/>
  <c r="BD1482" i="64"/>
  <c r="BE1477" i="64" a="1"/>
  <c r="BE1477" i="64" s="1"/>
  <c r="BE1478" i="64" a="1"/>
  <c r="BE1478" i="64" s="1"/>
  <c r="BD1918" i="64"/>
  <c r="BE1917" i="64" a="1"/>
  <c r="BE1917" i="64" s="1"/>
  <c r="BE429" i="64" a="1"/>
  <c r="BE429" i="64" s="1"/>
  <c r="AZ477" i="64"/>
  <c r="BA476" i="64" a="1"/>
  <c r="BA476" i="64" s="1"/>
  <c r="BF1687" i="64"/>
  <c r="BF1688" i="64" s="1"/>
  <c r="AI1621" i="64"/>
  <c r="AJ1617" i="64" s="1"/>
  <c r="AJ1623" i="64" s="1"/>
  <c r="BB829" i="64"/>
  <c r="BC828" i="64"/>
  <c r="BD945" i="64"/>
  <c r="BD1398" i="64"/>
  <c r="BD1238" i="64"/>
  <c r="BD1375" i="64"/>
  <c r="BD826"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27" i="64" a="1"/>
  <c r="BE2127" i="64" s="1"/>
  <c r="BE2204" i="64" a="1"/>
  <c r="BE2204" i="64" s="1"/>
  <c r="BE2178" i="64" a="1"/>
  <c r="BE2178" i="64" s="1"/>
  <c r="BE2153" i="64" a="1"/>
  <c r="BE2153" i="64" s="1"/>
  <c r="BE1374" i="64" a="1"/>
  <c r="BE1374" i="64" s="1"/>
  <c r="BE89" i="64" a="1"/>
  <c r="BE89" i="64" s="1"/>
  <c r="BE90" i="64" a="1"/>
  <c r="BE90" i="64" s="1"/>
  <c r="BE91" i="64" a="1"/>
  <c r="BE91" i="64" s="1"/>
  <c r="BE92" i="64" a="1"/>
  <c r="BE92" i="64" s="1"/>
  <c r="BD93" i="64"/>
  <c r="BE1319" i="64" a="1"/>
  <c r="BE1319" i="64" s="1"/>
  <c r="BE1320" i="64" s="1"/>
  <c r="BE319" i="64" a="1"/>
  <c r="BE319" i="64" s="1"/>
  <c r="BS1524" i="64"/>
  <c r="BS1526" i="64" s="1"/>
  <c r="BE2254" i="64" a="1"/>
  <c r="BE2254" i="64" s="1"/>
  <c r="BE1239" i="64" a="1"/>
  <c r="BE1239" i="64" s="1"/>
  <c r="BE1618" i="64" a="1"/>
  <c r="BE1618" i="64" s="1"/>
  <c r="BE1626" i="64" s="1"/>
  <c r="BE1397" i="64" a="1"/>
  <c r="BE1397" i="64" s="1"/>
  <c r="BE1399" i="64" a="1"/>
  <c r="BE1399" i="64" s="1"/>
  <c r="BE1405" i="64" a="1"/>
  <c r="BE1405" i="64" s="1"/>
  <c r="BE944" i="64" a="1"/>
  <c r="BE944" i="64" s="1"/>
  <c r="BE825" i="64" a="1"/>
  <c r="BE825" i="64" s="1"/>
  <c r="BE344" i="64" a="1"/>
  <c r="BE1238" i="64" a="1"/>
  <c r="BE554" i="64" a="1"/>
  <c r="BE1918" i="64" a="1"/>
  <c r="BE1375" i="64" a="1"/>
  <c r="BF1972" i="64" a="1"/>
  <c r="BE1398" i="64" a="1"/>
  <c r="BE1875" i="64" a="1"/>
  <c r="BA477" i="64" a="1"/>
  <c r="BC829" i="64" a="1"/>
  <c r="BD828" i="64" a="1"/>
  <c r="BE367" i="64" a="1"/>
  <c r="BE1483" i="64" a="1"/>
  <c r="BE1482" i="64" a="1"/>
  <c r="BE431" i="64" a="1"/>
  <c r="BF1938" i="64" a="1"/>
  <c r="BE1897" i="64" a="1"/>
  <c r="BE455" i="64" a="1"/>
  <c r="BE826" i="64" a="1"/>
  <c r="BE320" i="64" a="1"/>
  <c r="BE945" i="64" a="1"/>
  <c r="AJ1627" i="64" l="1" a="1"/>
  <c r="AJ1627" i="64" s="1"/>
  <c r="AJ1620" i="64" s="1"/>
  <c r="AJ1621" i="64" s="1"/>
  <c r="CR25" i="863"/>
  <c r="CR34" i="861" s="1"/>
  <c r="CR60" i="861"/>
  <c r="CS89" i="861"/>
  <c r="CS17" i="861"/>
  <c r="CS12" i="863" s="1"/>
  <c r="CQ38" i="861"/>
  <c r="CR22" i="863"/>
  <c r="CR72" i="863"/>
  <c r="BF212" i="64"/>
  <c r="BG208" i="64"/>
  <c r="BG209" i="64"/>
  <c r="BG191" i="64"/>
  <c r="BG192" i="64"/>
  <c r="BG210" i="64"/>
  <c r="BG211" i="64"/>
  <c r="BG193" i="64"/>
  <c r="BF194" i="64"/>
  <c r="CJ3" i="860"/>
  <c r="CJ4" i="860" s="1"/>
  <c r="CK2" i="860"/>
  <c r="CJ1" i="860"/>
  <c r="CJ7" i="860"/>
  <c r="CR2201" i="64"/>
  <c r="CR2124" i="64"/>
  <c r="CR2128" i="64" s="1"/>
  <c r="CR2130" i="64" s="1"/>
  <c r="CR2227" i="64"/>
  <c r="BE554" i="64"/>
  <c r="BF558" i="64" a="1"/>
  <c r="BF558" i="64" s="1"/>
  <c r="BF553" i="64" a="1"/>
  <c r="BF553" i="64" s="1"/>
  <c r="BE367" i="64"/>
  <c r="BD1801" i="64"/>
  <c r="BE1793" i="64"/>
  <c r="BF1784" i="64" a="1"/>
  <c r="BF1784" i="64" s="1"/>
  <c r="BF1785" i="64" a="1"/>
  <c r="BF1785" i="64" s="1"/>
  <c r="BF1786" i="64" a="1"/>
  <c r="BF1786" i="64" s="1"/>
  <c r="BF1787" i="64" a="1"/>
  <c r="BF1787" i="64" s="1"/>
  <c r="BF1788" i="64" a="1"/>
  <c r="BF1788" i="64" s="1"/>
  <c r="BF1790" i="64" a="1"/>
  <c r="BF1790" i="64" s="1"/>
  <c r="BF1789" i="64" a="1"/>
  <c r="BF1789" i="64" s="1"/>
  <c r="BF1791" i="64" a="1"/>
  <c r="BF1791" i="64" s="1"/>
  <c r="BF1792" i="64" a="1"/>
  <c r="BF1792" i="64" s="1"/>
  <c r="BF365" i="64" a="1"/>
  <c r="BF365" i="64" s="1"/>
  <c r="BF343" i="64" a="1"/>
  <c r="BF343" i="64" s="1"/>
  <c r="BF366" i="64" a="1"/>
  <c r="BF366" i="64" s="1"/>
  <c r="BE344" i="64"/>
  <c r="BF1972" i="64"/>
  <c r="BF1938" i="64"/>
  <c r="DJ2175" i="64"/>
  <c r="BE1897" i="64"/>
  <c r="BE1875" i="64"/>
  <c r="BF1876" i="64" a="1"/>
  <c r="BF1876" i="64" s="1"/>
  <c r="BF1896" i="64" a="1"/>
  <c r="BF1896" i="64" s="1"/>
  <c r="BF2230" i="64" a="1"/>
  <c r="BF2230" i="64" s="1"/>
  <c r="BB1503" i="64"/>
  <c r="BB1504" i="64" s="1"/>
  <c r="BC1492" i="64"/>
  <c r="BD1490" i="64"/>
  <c r="BD1499" i="64"/>
  <c r="BD1491" i="64"/>
  <c r="BD1500" i="64"/>
  <c r="BF1496" i="64" a="1"/>
  <c r="BF1496" i="64" s="1"/>
  <c r="BF1495" i="64" a="1"/>
  <c r="BF1495" i="64" s="1"/>
  <c r="BF1487" i="64" a="1"/>
  <c r="BF1487" i="64" s="1"/>
  <c r="BF1486" i="64" a="1"/>
  <c r="BF1486" i="64" s="1"/>
  <c r="BE1483" i="64"/>
  <c r="BE1482" i="64"/>
  <c r="BF1477" i="64" a="1"/>
  <c r="BF1477" i="64" s="1"/>
  <c r="BF1478" i="64" a="1"/>
  <c r="BF1478" i="64" s="1"/>
  <c r="BE1918" i="64"/>
  <c r="BF1917" i="64" a="1"/>
  <c r="BF1917" i="64" s="1"/>
  <c r="BF429" i="64" a="1"/>
  <c r="BF429" i="64" s="1"/>
  <c r="BA477" i="64"/>
  <c r="BG1687" i="64"/>
  <c r="BG1688" i="64" s="1"/>
  <c r="BB476" i="64" a="1"/>
  <c r="BB476" i="64" s="1"/>
  <c r="BC829" i="64"/>
  <c r="BD828" i="64"/>
  <c r="BE945" i="64"/>
  <c r="BE1398" i="64"/>
  <c r="BE1238" i="64"/>
  <c r="BE1375" i="64"/>
  <c r="BE826" i="64"/>
  <c r="BE455" i="64"/>
  <c r="BE320" i="64"/>
  <c r="BE431" i="64"/>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27" i="64" a="1"/>
  <c r="BF2127" i="64" s="1"/>
  <c r="BF2153" i="64" a="1"/>
  <c r="BF2153" i="64" s="1"/>
  <c r="BF2204" i="64" a="1"/>
  <c r="BF2204" i="64" s="1"/>
  <c r="BF2178" i="64" a="1"/>
  <c r="BF2178" i="64" s="1"/>
  <c r="BF1374" i="64" a="1"/>
  <c r="BF1374" i="64" s="1"/>
  <c r="BF90" i="64" a="1"/>
  <c r="BF90" i="64" s="1"/>
  <c r="BF91" i="64" a="1"/>
  <c r="BF91" i="64" s="1"/>
  <c r="BF92" i="64" a="1"/>
  <c r="BF92" i="64" s="1"/>
  <c r="BF89" i="64" a="1"/>
  <c r="BF89" i="64" s="1"/>
  <c r="BE93" i="64"/>
  <c r="BF1319" i="64" a="1"/>
  <c r="BF1319" i="64" s="1"/>
  <c r="BF1320" i="64" s="1"/>
  <c r="BF319" i="64" a="1"/>
  <c r="BF319" i="64" s="1"/>
  <c r="BT1524" i="64"/>
  <c r="BT1526" i="64" s="1"/>
  <c r="BF2254" i="64" a="1"/>
  <c r="BF2254" i="64" s="1"/>
  <c r="BF1239" i="64" a="1"/>
  <c r="BF1239" i="64" s="1"/>
  <c r="BF1618" i="64" a="1"/>
  <c r="BF1618" i="64" s="1"/>
  <c r="BF1626" i="64" s="1"/>
  <c r="BF1397" i="64" a="1"/>
  <c r="BF1397" i="64" s="1"/>
  <c r="BF1399" i="64" a="1"/>
  <c r="BF1399" i="64" s="1"/>
  <c r="BF1405" i="64" a="1"/>
  <c r="BF1405" i="64" s="1"/>
  <c r="BF944" i="64" a="1"/>
  <c r="BF944" i="64" s="1"/>
  <c r="BF825" i="64" a="1"/>
  <c r="BF825" i="64" s="1"/>
  <c r="BF344" i="64" a="1"/>
  <c r="BB477" i="64" a="1"/>
  <c r="BG1972" i="64" a="1"/>
  <c r="BF1918" i="64" a="1"/>
  <c r="BD829" i="64" a="1"/>
  <c r="BF455" i="64" a="1"/>
  <c r="BF1897" i="64" a="1"/>
  <c r="BF826" i="64" a="1"/>
  <c r="BE828" i="64" a="1"/>
  <c r="BF320" i="64" a="1"/>
  <c r="BG1938" i="64" a="1"/>
  <c r="BF1375" i="64" a="1"/>
  <c r="BF431" i="64" a="1"/>
  <c r="BF1398" i="64" a="1"/>
  <c r="BF367" i="64" a="1"/>
  <c r="BF554" i="64" a="1"/>
  <c r="BF1875" i="64" a="1"/>
  <c r="BF945" i="64" a="1"/>
  <c r="BF1238" i="64" a="1"/>
  <c r="BF1483" i="64" a="1"/>
  <c r="BF1482" i="64" a="1"/>
  <c r="CS84" i="861" l="1"/>
  <c r="CS26" i="861"/>
  <c r="CS27" i="861" s="1"/>
  <c r="CR31" i="861"/>
  <c r="CR35" i="861" s="1"/>
  <c r="CR37" i="861" s="1"/>
  <c r="CR26" i="863"/>
  <c r="CS67" i="863"/>
  <c r="CS71" i="863"/>
  <c r="CS69" i="863"/>
  <c r="CS23" i="863" s="1"/>
  <c r="CS32" i="861" s="1"/>
  <c r="BG194" i="64"/>
  <c r="BG212" i="64"/>
  <c r="BH208" i="64"/>
  <c r="BH191" i="64"/>
  <c r="BH209" i="64"/>
  <c r="BH210" i="64"/>
  <c r="BH192" i="64"/>
  <c r="BH211" i="64"/>
  <c r="BH193" i="64"/>
  <c r="CK1" i="860"/>
  <c r="CK7" i="860"/>
  <c r="CK3" i="860"/>
  <c r="CK4" i="860" s="1"/>
  <c r="CS2124" i="64"/>
  <c r="CS2128" i="64" s="1"/>
  <c r="CS2130" i="64" s="1"/>
  <c r="CS2227" i="64"/>
  <c r="CS2201" i="64"/>
  <c r="CO2175" i="64"/>
  <c r="CO2179" i="64" s="1"/>
  <c r="CO2181" i="64" s="1"/>
  <c r="BF554" i="64"/>
  <c r="BF564" i="64" s="1"/>
  <c r="BE564" i="64"/>
  <c r="BG558" i="64" a="1"/>
  <c r="BG558" i="64" s="1"/>
  <c r="BG553" i="64" a="1"/>
  <c r="BG553" i="64" s="1"/>
  <c r="BF367" i="64"/>
  <c r="BE1801" i="64"/>
  <c r="BG1784" i="64" a="1"/>
  <c r="BG1784" i="64" s="1"/>
  <c r="BG1785" i="64" a="1"/>
  <c r="BG1785" i="64" s="1"/>
  <c r="BG1786" i="64" a="1"/>
  <c r="BG1786" i="64" s="1"/>
  <c r="BG1787" i="64" a="1"/>
  <c r="BG1787" i="64" s="1"/>
  <c r="BG1788" i="64" a="1"/>
  <c r="BG1788" i="64" s="1"/>
  <c r="BG1789" i="64" a="1"/>
  <c r="BG1789" i="64" s="1"/>
  <c r="BG1791" i="64" a="1"/>
  <c r="BG1791" i="64" s="1"/>
  <c r="BG1792" i="64" a="1"/>
  <c r="BG1792" i="64" s="1"/>
  <c r="BG1790" i="64" a="1"/>
  <c r="BG1790" i="64" s="1"/>
  <c r="BF1793" i="64"/>
  <c r="BG365" i="64" a="1"/>
  <c r="BG365" i="64" s="1"/>
  <c r="BG343" i="64" a="1"/>
  <c r="BG343" i="64" s="1"/>
  <c r="BG366" i="64" a="1"/>
  <c r="BG366" i="64" s="1"/>
  <c r="BF344" i="64"/>
  <c r="BG1938" i="64"/>
  <c r="BG1972" i="64"/>
  <c r="DL2201" i="64"/>
  <c r="DL2124" i="64"/>
  <c r="DL2227" i="64"/>
  <c r="BF1897" i="64"/>
  <c r="BF1875" i="64"/>
  <c r="BG1876" i="64" a="1"/>
  <c r="BG1876" i="64" s="1"/>
  <c r="BG1896" i="64" a="1"/>
  <c r="BG1896" i="64" s="1"/>
  <c r="BG2230" i="64" a="1"/>
  <c r="BG2230" i="64" s="1"/>
  <c r="BC1501" i="64"/>
  <c r="BC1503" i="64" s="1"/>
  <c r="BD1492" i="64"/>
  <c r="BE1491" i="64"/>
  <c r="BE1500" i="64"/>
  <c r="BE1490" i="64"/>
  <c r="BE1499" i="64"/>
  <c r="BG1496" i="64" a="1"/>
  <c r="BG1496" i="64" s="1"/>
  <c r="BG1495" i="64" a="1"/>
  <c r="BG1495" i="64" s="1"/>
  <c r="BG1487" i="64" a="1"/>
  <c r="BG1487" i="64" s="1"/>
  <c r="BG1486" i="64" a="1"/>
  <c r="BG1486" i="64" s="1"/>
  <c r="BF1483" i="64"/>
  <c r="BF1482" i="64"/>
  <c r="BG1477" i="64" a="1"/>
  <c r="BG1477" i="64" s="1"/>
  <c r="BG1478" i="64" a="1"/>
  <c r="BG1478" i="64" s="1"/>
  <c r="BF1918" i="64"/>
  <c r="BG1917" i="64" a="1"/>
  <c r="BG1917" i="64" s="1"/>
  <c r="BG429" i="64" a="1"/>
  <c r="BG429" i="64" s="1"/>
  <c r="BB477" i="64"/>
  <c r="BC476" i="64" a="1"/>
  <c r="BC476" i="64" s="1"/>
  <c r="BH1687" i="64"/>
  <c r="BH1688" i="64" s="1"/>
  <c r="BD829" i="64"/>
  <c r="BE828" i="64"/>
  <c r="BF1398" i="64"/>
  <c r="BF1238" i="64"/>
  <c r="BF945" i="64"/>
  <c r="BF1375" i="64"/>
  <c r="BF826" i="64"/>
  <c r="BF431" i="64"/>
  <c r="BF320" i="64"/>
  <c r="BF455" i="64"/>
  <c r="AK1617" i="64"/>
  <c r="AK1623"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27" i="64" a="1"/>
  <c r="BG2127" i="64" s="1"/>
  <c r="BG2204" i="64" a="1"/>
  <c r="BG2204" i="64" s="1"/>
  <c r="BG2178" i="64" a="1"/>
  <c r="BG2178" i="64" s="1"/>
  <c r="BG2153" i="64" a="1"/>
  <c r="BG2153" i="64" s="1"/>
  <c r="BG1374" i="64" a="1"/>
  <c r="BG1374" i="64" s="1"/>
  <c r="BF93" i="64"/>
  <c r="BG90" i="64" a="1"/>
  <c r="BG90" i="64" s="1"/>
  <c r="BG91" i="64" a="1"/>
  <c r="BG91" i="64" s="1"/>
  <c r="BG92" i="64" a="1"/>
  <c r="BG92" i="64" s="1"/>
  <c r="BG89" i="64" a="1"/>
  <c r="BG89" i="64" s="1"/>
  <c r="BG1319" i="64" a="1"/>
  <c r="BG1319" i="64" s="1"/>
  <c r="BG1320" i="64" s="1"/>
  <c r="BG319" i="64" a="1"/>
  <c r="BG319" i="64" s="1"/>
  <c r="BU1524" i="64"/>
  <c r="BU1526" i="64" s="1"/>
  <c r="BG2254" i="64" a="1"/>
  <c r="BG2254" i="64" s="1"/>
  <c r="BG1239" i="64" a="1"/>
  <c r="BG1239" i="64" s="1"/>
  <c r="BG1618" i="64" a="1"/>
  <c r="BG1618" i="64" s="1"/>
  <c r="BG1626" i="64" s="1"/>
  <c r="BG1399" i="64" a="1"/>
  <c r="BG1399" i="64" s="1"/>
  <c r="BG1405" i="64" a="1"/>
  <c r="BG1405" i="64" s="1"/>
  <c r="BG1397" i="64" a="1"/>
  <c r="BG1397" i="64" s="1"/>
  <c r="BG944" i="64" a="1"/>
  <c r="BG944" i="64" s="1"/>
  <c r="BG825" i="64" a="1"/>
  <c r="BG825" i="64" s="1"/>
  <c r="BG431" i="64" a="1"/>
  <c r="BG1398" i="64" a="1"/>
  <c r="BG455" i="64" a="1"/>
  <c r="BG554" i="64" a="1"/>
  <c r="BG1482" i="64" a="1"/>
  <c r="BG367" i="64" a="1"/>
  <c r="BG344" i="64" a="1"/>
  <c r="BG1875" i="64" a="1"/>
  <c r="BG1897" i="64" a="1"/>
  <c r="BG1375" i="64" a="1"/>
  <c r="BE829" i="64" a="1"/>
  <c r="BG1483" i="64" a="1"/>
  <c r="BG826" i="64" a="1"/>
  <c r="BG1918" i="64" a="1"/>
  <c r="BC477" i="64" a="1"/>
  <c r="BH1938" i="64" a="1"/>
  <c r="BG945" i="64" a="1"/>
  <c r="BF828" i="64" a="1"/>
  <c r="BH1972" i="64" a="1"/>
  <c r="BG320" i="64" a="1"/>
  <c r="BG1238" i="64" a="1"/>
  <c r="AK1627" i="64" l="1" a="1"/>
  <c r="AK1627" i="64" s="1"/>
  <c r="CS25" i="863"/>
  <c r="CS34" i="861" s="1"/>
  <c r="CS60" i="861"/>
  <c r="CT89" i="861"/>
  <c r="CT17" i="861"/>
  <c r="CT26" i="861" s="1"/>
  <c r="CT27" i="861" s="1"/>
  <c r="CS22" i="863"/>
  <c r="CS72" i="863"/>
  <c r="CR38" i="861"/>
  <c r="BH194" i="64"/>
  <c r="BI208" i="64"/>
  <c r="BI209" i="64"/>
  <c r="BI191" i="64"/>
  <c r="BI210" i="64"/>
  <c r="BI192" i="64"/>
  <c r="BI193" i="64"/>
  <c r="BI211" i="64"/>
  <c r="BH212" i="64"/>
  <c r="CT2124" i="64"/>
  <c r="CT2128" i="64" s="1"/>
  <c r="CT2130" i="64" s="1"/>
  <c r="CT2201" i="64"/>
  <c r="CT2227" i="64"/>
  <c r="CP2175" i="64"/>
  <c r="CP2179" i="64" s="1"/>
  <c r="CP2181" i="64" s="1"/>
  <c r="CQ2175" i="64"/>
  <c r="BG554" i="64"/>
  <c r="BH558" i="64" a="1"/>
  <c r="BH558" i="64" s="1"/>
  <c r="BH553" i="64" a="1"/>
  <c r="BH553" i="64" s="1"/>
  <c r="BF1801" i="64"/>
  <c r="BG367" i="64"/>
  <c r="BH1784" i="64" a="1"/>
  <c r="BH1784" i="64" s="1"/>
  <c r="BH1785" i="64" a="1"/>
  <c r="BH1785" i="64" s="1"/>
  <c r="BH1790" i="64" a="1"/>
  <c r="BH1790" i="64" s="1"/>
  <c r="BH1791" i="64" a="1"/>
  <c r="BH1791" i="64" s="1"/>
  <c r="BH1792" i="64" a="1"/>
  <c r="BH1792" i="64" s="1"/>
  <c r="BH1788" i="64" a="1"/>
  <c r="BH1788" i="64" s="1"/>
  <c r="BH1787" i="64" a="1"/>
  <c r="BH1787" i="64" s="1"/>
  <c r="BH1789" i="64" a="1"/>
  <c r="BH1789" i="64" s="1"/>
  <c r="BH1786" i="64" a="1"/>
  <c r="BH1786" i="64" s="1"/>
  <c r="BG1793" i="64"/>
  <c r="BH365" i="64" a="1"/>
  <c r="BH365" i="64" s="1"/>
  <c r="BH343" i="64" a="1"/>
  <c r="BH343" i="64" s="1"/>
  <c r="BH366" i="64" a="1"/>
  <c r="BH366" i="64" s="1"/>
  <c r="BG344" i="64"/>
  <c r="BH1972" i="64"/>
  <c r="BH1938" i="64"/>
  <c r="DK2175" i="64"/>
  <c r="BG1897" i="64"/>
  <c r="BG1875" i="64"/>
  <c r="BH1876" i="64" a="1"/>
  <c r="BH1876" i="64" s="1"/>
  <c r="BH1896" i="64" a="1"/>
  <c r="BH1896" i="64" s="1"/>
  <c r="BH2230" i="64" a="1"/>
  <c r="BH2230" i="64" s="1"/>
  <c r="BE1492" i="64"/>
  <c r="BC1504" i="64"/>
  <c r="BE1501" i="64"/>
  <c r="BD1501" i="64"/>
  <c r="BD1503" i="64" s="1"/>
  <c r="BD1504" i="64" s="1"/>
  <c r="BF1490" i="64"/>
  <c r="BF1499" i="64"/>
  <c r="BF1491" i="64"/>
  <c r="BF1500" i="64"/>
  <c r="BH1495" i="64" a="1"/>
  <c r="BH1495" i="64" s="1"/>
  <c r="BH1496" i="64" a="1"/>
  <c r="BH1496" i="64" s="1"/>
  <c r="BH1486" i="64" a="1"/>
  <c r="BH1486" i="64" s="1"/>
  <c r="BH1487" i="64" a="1"/>
  <c r="BH1487" i="64" s="1"/>
  <c r="BG1483" i="64"/>
  <c r="BG1482" i="64"/>
  <c r="BH1477" i="64" a="1"/>
  <c r="BH1477" i="64" s="1"/>
  <c r="BH1478" i="64" a="1"/>
  <c r="BH1478" i="64" s="1"/>
  <c r="BG1918" i="64"/>
  <c r="BH1917" i="64" a="1"/>
  <c r="BH1917" i="64" s="1"/>
  <c r="BH429" i="64" a="1"/>
  <c r="BH429" i="64" s="1"/>
  <c r="BC477" i="64"/>
  <c r="BD476" i="64" a="1"/>
  <c r="BD476" i="64" s="1"/>
  <c r="BI1687" i="64"/>
  <c r="BI1688" i="64" s="1"/>
  <c r="BE829" i="64"/>
  <c r="BF828" i="64"/>
  <c r="BG945" i="64"/>
  <c r="BG1398" i="64"/>
  <c r="BG1238" i="64"/>
  <c r="BG1375" i="64"/>
  <c r="BG826" i="64"/>
  <c r="BG431" i="64"/>
  <c r="BG320" i="64"/>
  <c r="BG455" i="64"/>
  <c r="AK1620" i="64"/>
  <c r="AK1621" i="64" s="1"/>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27" i="64" a="1"/>
  <c r="BH2127" i="64" s="1"/>
  <c r="BH2204" i="64" a="1"/>
  <c r="BH2204" i="64" s="1"/>
  <c r="BH2178" i="64" a="1"/>
  <c r="BH2178" i="64" s="1"/>
  <c r="BH2153" i="64" a="1"/>
  <c r="BH2153" i="64" s="1"/>
  <c r="BH1374" i="64" a="1"/>
  <c r="BH1374" i="64" s="1"/>
  <c r="BH89" i="64" a="1"/>
  <c r="BH89" i="64" s="1"/>
  <c r="BH90" i="64" a="1"/>
  <c r="BH90" i="64" s="1"/>
  <c r="BH91" i="64" a="1"/>
  <c r="BH91" i="64" s="1"/>
  <c r="BH92" i="64" a="1"/>
  <c r="BH92" i="64" s="1"/>
  <c r="BG93" i="64"/>
  <c r="BH1319" i="64" a="1"/>
  <c r="BH1319" i="64" s="1"/>
  <c r="BH1320" i="64" s="1"/>
  <c r="BH319" i="64" a="1"/>
  <c r="BH319" i="64" s="1"/>
  <c r="BV1524" i="64"/>
  <c r="BV1526" i="64" s="1"/>
  <c r="BH2254" i="64" a="1"/>
  <c r="BH2254" i="64" s="1"/>
  <c r="BH1239" i="64" a="1"/>
  <c r="BH1239" i="64" s="1"/>
  <c r="BH1618" i="64" a="1"/>
  <c r="BH1618" i="64" s="1"/>
  <c r="BH1626" i="64" s="1"/>
  <c r="BH1399" i="64" a="1"/>
  <c r="BH1399" i="64" s="1"/>
  <c r="BH1405" i="64" a="1"/>
  <c r="BH1405" i="64" s="1"/>
  <c r="BH1397" i="64" a="1"/>
  <c r="BH1397" i="64" s="1"/>
  <c r="BH944" i="64" a="1"/>
  <c r="BH944" i="64" s="1"/>
  <c r="BH825" i="64" a="1"/>
  <c r="BH825" i="64" s="1"/>
  <c r="BH1897" i="64" a="1"/>
  <c r="BI1938" i="64" a="1"/>
  <c r="BH1918" i="64" a="1"/>
  <c r="BH320" i="64" a="1"/>
  <c r="BH431" i="64" a="1"/>
  <c r="BH1375" i="64" a="1"/>
  <c r="BH1398" i="64" a="1"/>
  <c r="BG828" i="64" a="1"/>
  <c r="BH455" i="64" a="1"/>
  <c r="BH554" i="64" a="1"/>
  <c r="BI1972" i="64" a="1"/>
  <c r="BF829" i="64" a="1"/>
  <c r="BD477" i="64" a="1"/>
  <c r="BH367" i="64" a="1"/>
  <c r="BH1875" i="64" a="1"/>
  <c r="BH344" i="64" a="1"/>
  <c r="BH945" i="64" a="1"/>
  <c r="BH826" i="64" a="1"/>
  <c r="BH1482" i="64" a="1"/>
  <c r="BH1238" i="64" a="1"/>
  <c r="BH1483" i="64" a="1"/>
  <c r="CT84" i="861" l="1"/>
  <c r="CU89" i="861"/>
  <c r="CT12" i="863"/>
  <c r="CT71" i="863" s="1"/>
  <c r="CS26" i="863"/>
  <c r="CS31" i="861"/>
  <c r="CS35" i="861" s="1"/>
  <c r="CS37" i="861" s="1"/>
  <c r="BI194" i="64"/>
  <c r="BJ208" i="64"/>
  <c r="BJ191" i="64"/>
  <c r="BJ209" i="64"/>
  <c r="BJ192" i="64"/>
  <c r="BJ210" i="64"/>
  <c r="BJ193" i="64"/>
  <c r="BJ211" i="64"/>
  <c r="BI212" i="64"/>
  <c r="CU2227" i="64"/>
  <c r="CU2201" i="64"/>
  <c r="CU2124" i="64"/>
  <c r="CU2128" i="64" s="1"/>
  <c r="CU2130" i="64" s="1"/>
  <c r="CR2175" i="64"/>
  <c r="CQ2179" i="64"/>
  <c r="CQ2181" i="64" s="1"/>
  <c r="BH554" i="64"/>
  <c r="BH564" i="64" s="1"/>
  <c r="BG564" i="64"/>
  <c r="BI558" i="64" a="1"/>
  <c r="BI558" i="64" s="1"/>
  <c r="BI553" i="64" a="1"/>
  <c r="BI553" i="64" s="1"/>
  <c r="BG1801" i="64"/>
  <c r="BH367" i="64"/>
  <c r="BI1784" i="64" a="1"/>
  <c r="BI1784" i="64" s="1"/>
  <c r="BI1785" i="64" a="1"/>
  <c r="BI1785" i="64" s="1"/>
  <c r="BI1786" i="64" a="1"/>
  <c r="BI1786" i="64" s="1"/>
  <c r="BI1787" i="64" a="1"/>
  <c r="BI1787" i="64" s="1"/>
  <c r="BI1788" i="64" a="1"/>
  <c r="BI1788" i="64" s="1"/>
  <c r="BI1789" i="64" a="1"/>
  <c r="BI1789" i="64" s="1"/>
  <c r="BI1791" i="64" a="1"/>
  <c r="BI1791" i="64" s="1"/>
  <c r="BI1792" i="64" a="1"/>
  <c r="BI1792" i="64" s="1"/>
  <c r="BI1790" i="64" a="1"/>
  <c r="BI1790" i="64" s="1"/>
  <c r="BH1793" i="64"/>
  <c r="BI343" i="64" a="1"/>
  <c r="BI343" i="64" s="1"/>
  <c r="BI366" i="64" a="1"/>
  <c r="BI366" i="64" s="1"/>
  <c r="BI365" i="64" a="1"/>
  <c r="BI365" i="64" s="1"/>
  <c r="BH344" i="64"/>
  <c r="BI1972" i="64"/>
  <c r="BI1938" i="64"/>
  <c r="BH1897" i="64"/>
  <c r="BH1875" i="64"/>
  <c r="BI2230" i="64" a="1"/>
  <c r="BI2230" i="64" s="1"/>
  <c r="BI1876" i="64" a="1"/>
  <c r="BI1876" i="64" s="1"/>
  <c r="BI1896" i="64" a="1"/>
  <c r="BI1896" i="64" s="1"/>
  <c r="BE1503" i="64"/>
  <c r="BF1492" i="64"/>
  <c r="BG1490" i="64"/>
  <c r="BG1499" i="64"/>
  <c r="BG1491" i="64"/>
  <c r="BG1500" i="64"/>
  <c r="BI1496" i="64" a="1"/>
  <c r="BI1496" i="64" s="1"/>
  <c r="BI1495" i="64" a="1"/>
  <c r="BI1495" i="64" s="1"/>
  <c r="BI1486" i="64" a="1"/>
  <c r="BI1486" i="64" s="1"/>
  <c r="BI1487" i="64" a="1"/>
  <c r="BI1487" i="64" s="1"/>
  <c r="BH1483" i="64"/>
  <c r="BH1482" i="64"/>
  <c r="BI1477" i="64" a="1"/>
  <c r="BI1477" i="64" s="1"/>
  <c r="BI1478" i="64" a="1"/>
  <c r="BI1478" i="64" s="1"/>
  <c r="BH1918" i="64"/>
  <c r="BI1917" i="64" a="1"/>
  <c r="BI1917" i="64" s="1"/>
  <c r="BI429" i="64" a="1"/>
  <c r="BI429" i="64" s="1"/>
  <c r="BD477" i="64"/>
  <c r="BJ1687" i="64"/>
  <c r="BJ1688" i="64" s="1"/>
  <c r="BE476" i="64" a="1"/>
  <c r="BE476" i="64" s="1"/>
  <c r="BF829" i="64"/>
  <c r="BG828" i="64"/>
  <c r="BH1238" i="64"/>
  <c r="BH945" i="64"/>
  <c r="BH1398" i="64"/>
  <c r="BH1375" i="64"/>
  <c r="BH826" i="64"/>
  <c r="BH455" i="64"/>
  <c r="BH431" i="64"/>
  <c r="BH320" i="64"/>
  <c r="AL1617" i="64"/>
  <c r="AL1623"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27" i="64" a="1"/>
  <c r="BI2127" i="64" s="1"/>
  <c r="BI2204" i="64" a="1"/>
  <c r="BI2204" i="64" s="1"/>
  <c r="BI2178" i="64" a="1"/>
  <c r="BI2178" i="64" s="1"/>
  <c r="BI2153" i="64" a="1"/>
  <c r="BI2153" i="64" s="1"/>
  <c r="BI1374" i="64" a="1"/>
  <c r="BI1374" i="64" s="1"/>
  <c r="BI92" i="64" a="1"/>
  <c r="BI92" i="64" s="1"/>
  <c r="BI89" i="64" a="1"/>
  <c r="BI89" i="64" s="1"/>
  <c r="BI90" i="64" a="1"/>
  <c r="BI90" i="64" s="1"/>
  <c r="BI91" i="64" a="1"/>
  <c r="BI91" i="64" s="1"/>
  <c r="BH93" i="64"/>
  <c r="BI1319" i="64" a="1"/>
  <c r="BI1319" i="64" s="1"/>
  <c r="BI1320" i="64" s="1"/>
  <c r="BI319" i="64" a="1"/>
  <c r="BI319" i="64" s="1"/>
  <c r="BW1524" i="64"/>
  <c r="BW1526" i="64" s="1"/>
  <c r="BI2254" i="64" a="1"/>
  <c r="BI2254" i="64" s="1"/>
  <c r="BI1239" i="64" a="1"/>
  <c r="BI1239" i="64" s="1"/>
  <c r="BI1618" i="64" a="1"/>
  <c r="BI1618" i="64" s="1"/>
  <c r="BI1626" i="64" s="1"/>
  <c r="BI1399" i="64" a="1"/>
  <c r="BI1399" i="64" s="1"/>
  <c r="BI1405" i="64" a="1"/>
  <c r="BI1405" i="64" s="1"/>
  <c r="BI1397" i="64" a="1"/>
  <c r="BI1397" i="64" s="1"/>
  <c r="BI944" i="64" a="1"/>
  <c r="BI944" i="64" s="1"/>
  <c r="BI825" i="64" a="1"/>
  <c r="BI825" i="64" s="1"/>
  <c r="BI1875" i="64" a="1"/>
  <c r="BI945" i="64" a="1"/>
  <c r="BI1897" i="64" a="1"/>
  <c r="BI367" i="64" a="1"/>
  <c r="BI1918" i="64" a="1"/>
  <c r="BG829" i="64" a="1"/>
  <c r="BI431" i="64" a="1"/>
  <c r="BH828" i="64" a="1"/>
  <c r="BI344" i="64" a="1"/>
  <c r="BI455" i="64" a="1"/>
  <c r="BJ1938" i="64" a="1"/>
  <c r="BI1482" i="64" a="1"/>
  <c r="BI554" i="64" a="1"/>
  <c r="BI1398" i="64" a="1"/>
  <c r="BI1238" i="64" a="1"/>
  <c r="BJ1972" i="64" a="1"/>
  <c r="BI826" i="64" a="1"/>
  <c r="BE477" i="64" a="1"/>
  <c r="BI320" i="64" a="1"/>
  <c r="BI1375" i="64" a="1"/>
  <c r="BI1483" i="64" a="1"/>
  <c r="AL1627" i="64" l="1" a="1"/>
  <c r="AL1627" i="64" s="1"/>
  <c r="CT25" i="863"/>
  <c r="CT34" i="861" s="1"/>
  <c r="CT60" i="861"/>
  <c r="CT67" i="863"/>
  <c r="CT22" i="863" s="1"/>
  <c r="CT69" i="863"/>
  <c r="CT23" i="863" s="1"/>
  <c r="CT32" i="861" s="1"/>
  <c r="CU17" i="861"/>
  <c r="CU26" i="861" s="1"/>
  <c r="CU27" i="861" s="1"/>
  <c r="CS38" i="861"/>
  <c r="BK208" i="64"/>
  <c r="BK209" i="64"/>
  <c r="BK191" i="64"/>
  <c r="BK192" i="64"/>
  <c r="BK210" i="64"/>
  <c r="BK193" i="64"/>
  <c r="BK211" i="64"/>
  <c r="BJ212" i="64"/>
  <c r="BJ194" i="64"/>
  <c r="CR2179" i="64"/>
  <c r="CR2181" i="64" s="1"/>
  <c r="CS2175" i="64"/>
  <c r="CV2124" i="64"/>
  <c r="CV2128" i="64" s="1"/>
  <c r="CV2130" i="64" s="1"/>
  <c r="CV2227" i="64"/>
  <c r="CV2201" i="64"/>
  <c r="BI554" i="64"/>
  <c r="BJ558" i="64" a="1"/>
  <c r="BJ558" i="64" s="1"/>
  <c r="BJ553" i="64" a="1"/>
  <c r="BJ553" i="64" s="1"/>
  <c r="BH1801" i="64"/>
  <c r="BI367" i="64"/>
  <c r="BJ1784" i="64" a="1"/>
  <c r="BJ1784" i="64" s="1"/>
  <c r="BJ1785" i="64" a="1"/>
  <c r="BJ1785" i="64" s="1"/>
  <c r="BJ1786" i="64" a="1"/>
  <c r="BJ1786" i="64" s="1"/>
  <c r="BJ1787" i="64" a="1"/>
  <c r="BJ1787" i="64" s="1"/>
  <c r="BJ1788" i="64" a="1"/>
  <c r="BJ1788" i="64" s="1"/>
  <c r="BJ1791" i="64" a="1"/>
  <c r="BJ1791" i="64" s="1"/>
  <c r="BJ1792" i="64" a="1"/>
  <c r="BJ1792" i="64" s="1"/>
  <c r="BJ1790" i="64" a="1"/>
  <c r="BJ1790" i="64" s="1"/>
  <c r="BJ1789" i="64" a="1"/>
  <c r="BJ1789" i="64" s="1"/>
  <c r="BI1793" i="64"/>
  <c r="BJ343" i="64" a="1"/>
  <c r="BJ343" i="64" s="1"/>
  <c r="BJ365" i="64" a="1"/>
  <c r="BJ365" i="64" s="1"/>
  <c r="BJ366" i="64" a="1"/>
  <c r="BJ366" i="64" s="1"/>
  <c r="BI344" i="64"/>
  <c r="BJ1938" i="64"/>
  <c r="BJ1972" i="64"/>
  <c r="DL2175" i="64"/>
  <c r="BI1897" i="64"/>
  <c r="BI1875" i="64"/>
  <c r="BJ2230" i="64" a="1"/>
  <c r="BJ2230" i="64" s="1"/>
  <c r="BJ1876" i="64" a="1"/>
  <c r="BJ1876" i="64" s="1"/>
  <c r="BJ1896" i="64" a="1"/>
  <c r="BJ1896" i="64" s="1"/>
  <c r="BE1504" i="64"/>
  <c r="BF1501" i="64"/>
  <c r="BF1503" i="64" s="1"/>
  <c r="BF1504" i="64" s="1"/>
  <c r="BG1492" i="64"/>
  <c r="BH1490" i="64"/>
  <c r="BH1499" i="64"/>
  <c r="BH1491" i="64"/>
  <c r="BH1500" i="64"/>
  <c r="BJ1496" i="64" a="1"/>
  <c r="BJ1496" i="64" s="1"/>
  <c r="BJ1495" i="64" a="1"/>
  <c r="BJ1495" i="64" s="1"/>
  <c r="BJ1486" i="64" a="1"/>
  <c r="BJ1486" i="64" s="1"/>
  <c r="BJ1487" i="64" a="1"/>
  <c r="BJ1487" i="64" s="1"/>
  <c r="BI1483" i="64"/>
  <c r="BI1482" i="64"/>
  <c r="BJ1477" i="64" a="1"/>
  <c r="BJ1477" i="64" s="1"/>
  <c r="BJ1478" i="64" a="1"/>
  <c r="BJ1478" i="64" s="1"/>
  <c r="BI1918" i="64"/>
  <c r="BJ1917" i="64" a="1"/>
  <c r="BJ1917" i="64" s="1"/>
  <c r="BJ429" i="64" a="1"/>
  <c r="BJ429" i="64" s="1"/>
  <c r="BE477" i="64"/>
  <c r="BK1687" i="64"/>
  <c r="BK1688" i="64" s="1"/>
  <c r="BF476" i="64" a="1"/>
  <c r="BF476" i="64" s="1"/>
  <c r="BG829" i="64"/>
  <c r="BH828" i="64"/>
  <c r="BI945" i="64"/>
  <c r="BI1398" i="64"/>
  <c r="BI1238" i="64"/>
  <c r="BI1375" i="64"/>
  <c r="BI826" i="64"/>
  <c r="BI320" i="64"/>
  <c r="BI455" i="64"/>
  <c r="BI431" i="64"/>
  <c r="AL1620" i="64"/>
  <c r="AL1621" i="64" s="1"/>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27" i="64" a="1"/>
  <c r="BJ2127" i="64" s="1"/>
  <c r="BJ2204" i="64" a="1"/>
  <c r="BJ2204" i="64" s="1"/>
  <c r="BJ2178" i="64" a="1"/>
  <c r="BJ2178" i="64" s="1"/>
  <c r="BJ2153" i="64" a="1"/>
  <c r="BJ2153" i="64" s="1"/>
  <c r="BJ1374" i="64" a="1"/>
  <c r="BJ1374" i="64" s="1"/>
  <c r="BI93" i="64"/>
  <c r="BJ92" i="64" a="1"/>
  <c r="BJ92" i="64" s="1"/>
  <c r="BJ91" i="64" a="1"/>
  <c r="BJ91" i="64" s="1"/>
  <c r="BJ89" i="64" a="1"/>
  <c r="BJ89" i="64" s="1"/>
  <c r="BJ90" i="64" a="1"/>
  <c r="BJ90" i="64" s="1"/>
  <c r="BJ1319" i="64" a="1"/>
  <c r="BJ1319" i="64" s="1"/>
  <c r="BJ1320" i="64" s="1"/>
  <c r="BJ319" i="64" a="1"/>
  <c r="BJ319" i="64" s="1"/>
  <c r="BX1524" i="64"/>
  <c r="BX1526" i="64" s="1"/>
  <c r="BJ2254" i="64" a="1"/>
  <c r="BJ2254" i="64" s="1"/>
  <c r="BJ1239" i="64" a="1"/>
  <c r="BJ1239" i="64" s="1"/>
  <c r="BJ1618" i="64" a="1"/>
  <c r="BJ1618" i="64" s="1"/>
  <c r="BJ1626" i="64" s="1"/>
  <c r="BJ1405" i="64" a="1"/>
  <c r="BJ1405" i="64" s="1"/>
  <c r="BJ1397" i="64" a="1"/>
  <c r="BJ1397" i="64" s="1"/>
  <c r="BJ1399" i="64" a="1"/>
  <c r="BJ1399" i="64" s="1"/>
  <c r="BJ944" i="64" a="1"/>
  <c r="BJ944" i="64" s="1"/>
  <c r="BJ825" i="64" a="1"/>
  <c r="BJ825" i="64" s="1"/>
  <c r="BJ1897" i="64" a="1"/>
  <c r="BJ1482" i="64" a="1"/>
  <c r="BJ1238" i="64" a="1"/>
  <c r="BJ455" i="64" a="1"/>
  <c r="BJ1875" i="64" a="1"/>
  <c r="BJ431" i="64" a="1"/>
  <c r="BF477" i="64" a="1"/>
  <c r="BH829" i="64" a="1"/>
  <c r="BK1938" i="64" a="1"/>
  <c r="BK1972" i="64" a="1"/>
  <c r="BI828" i="64" a="1"/>
  <c r="BJ554" i="64" a="1"/>
  <c r="BJ320" i="64" a="1"/>
  <c r="BJ367" i="64" a="1"/>
  <c r="BJ1918" i="64" a="1"/>
  <c r="BJ344" i="64" a="1"/>
  <c r="BJ1398" i="64" a="1"/>
  <c r="BJ826" i="64" a="1"/>
  <c r="BJ1375" i="64" a="1"/>
  <c r="BJ945" i="64" a="1"/>
  <c r="BJ1483" i="64" a="1"/>
  <c r="CU84" i="861" l="1"/>
  <c r="CV89" i="861"/>
  <c r="CT72" i="863"/>
  <c r="CU12" i="863"/>
  <c r="CU71" i="863" s="1"/>
  <c r="CT31" i="861"/>
  <c r="CT35" i="861" s="1"/>
  <c r="CT37" i="861" s="1"/>
  <c r="CT26" i="863"/>
  <c r="BL208" i="64"/>
  <c r="BL191" i="64"/>
  <c r="BL209" i="64"/>
  <c r="BL210" i="64"/>
  <c r="BL192" i="64"/>
  <c r="BL211" i="64"/>
  <c r="BL193" i="64"/>
  <c r="BK212" i="64"/>
  <c r="BK194" i="64"/>
  <c r="CS2179" i="64"/>
  <c r="CS2181" i="64" s="1"/>
  <c r="CW2201" i="64"/>
  <c r="CW2124" i="64"/>
  <c r="CW2128" i="64" s="1"/>
  <c r="CW2130" i="64" s="1"/>
  <c r="CW2227" i="64"/>
  <c r="CT2175" i="64"/>
  <c r="BJ554" i="64"/>
  <c r="BJ564" i="64" s="1"/>
  <c r="BI564" i="64"/>
  <c r="BK558" i="64" a="1"/>
  <c r="BK558" i="64" s="1"/>
  <c r="BK553" i="64" a="1"/>
  <c r="BK553" i="64" s="1"/>
  <c r="BI1801" i="64"/>
  <c r="BJ367" i="64"/>
  <c r="BK1784" i="64" a="1"/>
  <c r="BK1784" i="64" s="1"/>
  <c r="BK1785" i="64" a="1"/>
  <c r="BK1785" i="64" s="1"/>
  <c r="BK1786" i="64" a="1"/>
  <c r="BK1786" i="64" s="1"/>
  <c r="BK1787" i="64" a="1"/>
  <c r="BK1787" i="64" s="1"/>
  <c r="BK1788" i="64" a="1"/>
  <c r="BK1788" i="64" s="1"/>
  <c r="BK1791" i="64" a="1"/>
  <c r="BK1791" i="64" s="1"/>
  <c r="BK1792" i="64" a="1"/>
  <c r="BK1792" i="64" s="1"/>
  <c r="BK1790" i="64" a="1"/>
  <c r="BK1790" i="64" s="1"/>
  <c r="BK1789" i="64" a="1"/>
  <c r="BK1789" i="64" s="1"/>
  <c r="BJ1793" i="64"/>
  <c r="BK343" i="64" a="1"/>
  <c r="BK343" i="64" s="1"/>
  <c r="BK366" i="64" a="1"/>
  <c r="BK366" i="64" s="1"/>
  <c r="BK365" i="64" a="1"/>
  <c r="BK365" i="64" s="1"/>
  <c r="BJ344" i="64"/>
  <c r="BK1972" i="64"/>
  <c r="BK1938" i="64"/>
  <c r="BJ1897" i="64"/>
  <c r="BJ1875" i="64"/>
  <c r="BK2230" i="64" a="1"/>
  <c r="BK2230" i="64" s="1"/>
  <c r="BK1876" i="64" a="1"/>
  <c r="BK1876" i="64" s="1"/>
  <c r="BK1896" i="64" a="1"/>
  <c r="BK1896" i="64" s="1"/>
  <c r="BH1492" i="64"/>
  <c r="BH1501" i="64"/>
  <c r="BG1501" i="64"/>
  <c r="BG1503" i="64" s="1"/>
  <c r="BI1490" i="64"/>
  <c r="BI1499" i="64"/>
  <c r="BI1491" i="64"/>
  <c r="BI1500" i="64"/>
  <c r="BK1496" i="64" a="1"/>
  <c r="BK1496" i="64" s="1"/>
  <c r="BK1495" i="64" a="1"/>
  <c r="BK1495" i="64" s="1"/>
  <c r="BK1487" i="64" a="1"/>
  <c r="BK1487" i="64" s="1"/>
  <c r="BK1486" i="64" a="1"/>
  <c r="BK1486" i="64" s="1"/>
  <c r="BJ1483" i="64"/>
  <c r="BJ1482" i="64"/>
  <c r="BK1477" i="64" a="1"/>
  <c r="BK1477" i="64" s="1"/>
  <c r="BK1478" i="64" a="1"/>
  <c r="BK1478" i="64" s="1"/>
  <c r="BJ1918" i="64"/>
  <c r="BK1917" i="64" a="1"/>
  <c r="BK1917" i="64" s="1"/>
  <c r="BK429" i="64" a="1"/>
  <c r="BK429" i="64" s="1"/>
  <c r="BF477" i="64"/>
  <c r="BG476" i="64" a="1"/>
  <c r="BG476" i="64" s="1"/>
  <c r="BL1687" i="64"/>
  <c r="BL1688" i="64" s="1"/>
  <c r="BH829" i="64"/>
  <c r="BI828" i="64"/>
  <c r="BJ1398" i="64"/>
  <c r="BJ1238" i="64"/>
  <c r="BJ945" i="64"/>
  <c r="BJ1375" i="64"/>
  <c r="BJ826" i="64"/>
  <c r="BJ320" i="64"/>
  <c r="BJ455" i="64"/>
  <c r="BJ431" i="64"/>
  <c r="AM1617" i="64"/>
  <c r="AM1623"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27" i="64" a="1"/>
  <c r="BK2127" i="64" s="1"/>
  <c r="BK2204" i="64" a="1"/>
  <c r="BK2204" i="64" s="1"/>
  <c r="BK2178" i="64" a="1"/>
  <c r="BK2178" i="64" s="1"/>
  <c r="BK2153" i="64" a="1"/>
  <c r="BK2153" i="64" s="1"/>
  <c r="BK1374" i="64" a="1"/>
  <c r="BK1374" i="64" s="1"/>
  <c r="BJ93" i="64"/>
  <c r="BK90" i="64" a="1"/>
  <c r="BK90" i="64" s="1"/>
  <c r="BK91" i="64" a="1"/>
  <c r="BK91" i="64" s="1"/>
  <c r="BK92" i="64" a="1"/>
  <c r="BK92" i="64" s="1"/>
  <c r="BK89" i="64" a="1"/>
  <c r="BK89" i="64" s="1"/>
  <c r="BK1319" i="64" a="1"/>
  <c r="BK1319" i="64" s="1"/>
  <c r="BK1320" i="64" s="1"/>
  <c r="BK319" i="64" a="1"/>
  <c r="BK319" i="64" s="1"/>
  <c r="BY1524" i="64"/>
  <c r="BY1526" i="64" s="1"/>
  <c r="BK2254" i="64" a="1"/>
  <c r="BK2254" i="64" s="1"/>
  <c r="BK1239" i="64" a="1"/>
  <c r="BK1239" i="64" s="1"/>
  <c r="BK1618" i="64" a="1"/>
  <c r="BK1618" i="64" s="1"/>
  <c r="BK1626" i="64" s="1"/>
  <c r="BK1397" i="64" a="1"/>
  <c r="BK1397" i="64" s="1"/>
  <c r="BK1405" i="64" a="1"/>
  <c r="BK1405" i="64" s="1"/>
  <c r="BK1399" i="64" a="1"/>
  <c r="BK1399" i="64" s="1"/>
  <c r="BK944" i="64" a="1"/>
  <c r="BK944" i="64" s="1"/>
  <c r="BK825" i="64" a="1"/>
  <c r="BK825" i="64" s="1"/>
  <c r="BK1897" i="64" a="1"/>
  <c r="BI829" i="64" a="1"/>
  <c r="BK1918" i="64" a="1"/>
  <c r="BK1482" i="64" a="1"/>
  <c r="BG477" i="64" a="1"/>
  <c r="BK1398" i="64" a="1"/>
  <c r="BL1938" i="64" a="1"/>
  <c r="BK1875" i="64" a="1"/>
  <c r="BJ828" i="64" a="1"/>
  <c r="BK367" i="64" a="1"/>
  <c r="BL1972" i="64" a="1"/>
  <c r="BK554" i="64" a="1"/>
  <c r="BK344" i="64" a="1"/>
  <c r="BK431" i="64" a="1"/>
  <c r="BK455" i="64" a="1"/>
  <c r="BK320" i="64" a="1"/>
  <c r="BK1238" i="64" a="1"/>
  <c r="BK1375" i="64" a="1"/>
  <c r="BK1483" i="64" a="1"/>
  <c r="BK945" i="64" a="1"/>
  <c r="BK826" i="64" a="1"/>
  <c r="AM1627" i="64" l="1" a="1"/>
  <c r="AM1627" i="64" s="1"/>
  <c r="CU25" i="863"/>
  <c r="CU34" i="861" s="1"/>
  <c r="CU60" i="861"/>
  <c r="CV17" i="861"/>
  <c r="CV26" i="861" s="1"/>
  <c r="CV27" i="861" s="1"/>
  <c r="CU67" i="863"/>
  <c r="CU22" i="863" s="1"/>
  <c r="CU69" i="863"/>
  <c r="CU23" i="863" s="1"/>
  <c r="CU32" i="861" s="1"/>
  <c r="CT38" i="861"/>
  <c r="BL194" i="64"/>
  <c r="BL212" i="64"/>
  <c r="BM208" i="64"/>
  <c r="BM209" i="64"/>
  <c r="BM191" i="64"/>
  <c r="BM210" i="64"/>
  <c r="BM192" i="64"/>
  <c r="BM193" i="64"/>
  <c r="BM211" i="64"/>
  <c r="CX2124" i="64"/>
  <c r="CX2128" i="64" s="1"/>
  <c r="CT2179" i="64"/>
  <c r="CT2181" i="64" s="1"/>
  <c r="CX2227" i="64"/>
  <c r="CX2201" i="64"/>
  <c r="CU2175" i="64"/>
  <c r="BK554" i="64"/>
  <c r="BL558" i="64" a="1"/>
  <c r="BL558" i="64" s="1"/>
  <c r="BL553" i="64" a="1"/>
  <c r="BL553" i="64" s="1"/>
  <c r="BJ1801" i="64"/>
  <c r="BK367" i="64"/>
  <c r="BL1790" i="64" a="1"/>
  <c r="BL1790" i="64" s="1"/>
  <c r="BL1784" i="64" a="1"/>
  <c r="BL1784" i="64" s="1"/>
  <c r="BL1789" i="64" a="1"/>
  <c r="BL1789" i="64" s="1"/>
  <c r="BL1786" i="64" a="1"/>
  <c r="BL1786" i="64" s="1"/>
  <c r="BL1787" i="64" a="1"/>
  <c r="BL1787" i="64" s="1"/>
  <c r="BL1788" i="64" a="1"/>
  <c r="BL1788" i="64" s="1"/>
  <c r="BL1791" i="64" a="1"/>
  <c r="BL1791" i="64" s="1"/>
  <c r="BL1792" i="64" a="1"/>
  <c r="BL1792" i="64" s="1"/>
  <c r="BL1785" i="64" a="1"/>
  <c r="BL1785" i="64" s="1"/>
  <c r="BK1793" i="64"/>
  <c r="BL343" i="64" a="1"/>
  <c r="BL343" i="64" s="1"/>
  <c r="BL366" i="64" a="1"/>
  <c r="BL366" i="64" s="1"/>
  <c r="BL365" i="64" a="1"/>
  <c r="BL365" i="64" s="1"/>
  <c r="BK344" i="64"/>
  <c r="BL1972" i="64"/>
  <c r="BL1938" i="64"/>
  <c r="BK1897" i="64"/>
  <c r="BK1875" i="64"/>
  <c r="BL1876" i="64" a="1"/>
  <c r="BL1876" i="64" s="1"/>
  <c r="BL1896" i="64" a="1"/>
  <c r="BL1896" i="64" s="1"/>
  <c r="BL2230" i="64" a="1"/>
  <c r="BL2230" i="64" s="1"/>
  <c r="BH1503" i="64"/>
  <c r="BH1504" i="64" s="1"/>
  <c r="BG1504" i="64"/>
  <c r="BI1492" i="64"/>
  <c r="BJ1490" i="64"/>
  <c r="BJ1499" i="64"/>
  <c r="BJ1491" i="64"/>
  <c r="BJ1500" i="64"/>
  <c r="BL1495" i="64" a="1"/>
  <c r="BL1495" i="64" s="1"/>
  <c r="BL1496" i="64" a="1"/>
  <c r="BL1496" i="64" s="1"/>
  <c r="BL1487" i="64" a="1"/>
  <c r="BL1487" i="64" s="1"/>
  <c r="BL1486" i="64" a="1"/>
  <c r="BL1486" i="64" s="1"/>
  <c r="BK1483" i="64"/>
  <c r="BK1482" i="64"/>
  <c r="BL1477" i="64" a="1"/>
  <c r="BL1477" i="64" s="1"/>
  <c r="BL1478" i="64" a="1"/>
  <c r="BL1478" i="64" s="1"/>
  <c r="BK1918" i="64"/>
  <c r="BL1917" i="64" a="1"/>
  <c r="BL1917" i="64" s="1"/>
  <c r="BL429" i="64" a="1"/>
  <c r="BL429" i="64" s="1"/>
  <c r="BG477" i="64"/>
  <c r="BM1687" i="64"/>
  <c r="BM1688" i="64" s="1"/>
  <c r="BH476" i="64" a="1"/>
  <c r="BH476" i="64" s="1"/>
  <c r="BI829" i="64"/>
  <c r="BJ828" i="64"/>
  <c r="BK1398" i="64"/>
  <c r="BK1238" i="64"/>
  <c r="BK945" i="64"/>
  <c r="BK1375" i="64"/>
  <c r="BK826" i="64"/>
  <c r="BK320" i="64"/>
  <c r="BK455" i="64"/>
  <c r="BK431" i="64"/>
  <c r="AM1620" i="64"/>
  <c r="AM1621" i="64" s="1"/>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27" i="64" a="1"/>
  <c r="BL2127" i="64" s="1"/>
  <c r="BL2204" i="64" a="1"/>
  <c r="BL2204" i="64" s="1"/>
  <c r="BL2178" i="64" a="1"/>
  <c r="BL2178" i="64" s="1"/>
  <c r="BL2153" i="64" a="1"/>
  <c r="BL2153" i="64" s="1"/>
  <c r="BL1374" i="64" a="1"/>
  <c r="BL1374" i="64" s="1"/>
  <c r="BK93" i="64"/>
  <c r="BL89" i="64" a="1"/>
  <c r="BL89" i="64" s="1"/>
  <c r="BL90" i="64" a="1"/>
  <c r="BL90" i="64" s="1"/>
  <c r="BL91" i="64" a="1"/>
  <c r="BL91" i="64" s="1"/>
  <c r="BL92" i="64" a="1"/>
  <c r="BL92" i="64" s="1"/>
  <c r="BL1319" i="64" a="1"/>
  <c r="BL1319" i="64" s="1"/>
  <c r="BL1320" i="64" s="1"/>
  <c r="BL319" i="64" a="1"/>
  <c r="BL319" i="64" s="1"/>
  <c r="BZ1524" i="64"/>
  <c r="BZ1526" i="64" s="1"/>
  <c r="BL2254" i="64" a="1"/>
  <c r="BL2254" i="64" s="1"/>
  <c r="BL1239" i="64" a="1"/>
  <c r="BL1239" i="64" s="1"/>
  <c r="BL1618" i="64" a="1"/>
  <c r="BL1618" i="64" s="1"/>
  <c r="BL1626" i="64" s="1"/>
  <c r="BL1397" i="64" a="1"/>
  <c r="BL1397" i="64" s="1"/>
  <c r="BL1399" i="64" a="1"/>
  <c r="BL1399" i="64" s="1"/>
  <c r="BL1405" i="64" a="1"/>
  <c r="BL1405" i="64" s="1"/>
  <c r="BL944" i="64" a="1"/>
  <c r="BL944" i="64" s="1"/>
  <c r="BL825" i="64" a="1"/>
  <c r="BL825" i="64" s="1"/>
  <c r="BK828" i="64" a="1"/>
  <c r="BH477" i="64" a="1"/>
  <c r="BL1482" i="64" a="1"/>
  <c r="BL344" i="64" a="1"/>
  <c r="BL1238" i="64" a="1"/>
  <c r="BL1897" i="64" a="1"/>
  <c r="BL320" i="64" a="1"/>
  <c r="BJ829" i="64" a="1"/>
  <c r="BL431" i="64" a="1"/>
  <c r="BL1918" i="64" a="1"/>
  <c r="BL367" i="64" a="1"/>
  <c r="BL1398" i="64" a="1"/>
  <c r="BM1972" i="64" a="1"/>
  <c r="BL554" i="64" a="1"/>
  <c r="BL455" i="64" a="1"/>
  <c r="BM1938" i="64" a="1"/>
  <c r="BL1875" i="64" a="1"/>
  <c r="BL826" i="64" a="1"/>
  <c r="BL1483" i="64" a="1"/>
  <c r="BL1375" i="64" a="1"/>
  <c r="BL945" i="64" a="1"/>
  <c r="CV84" i="861" l="1"/>
  <c r="CW89" i="861"/>
  <c r="CU72" i="863"/>
  <c r="CV12" i="863"/>
  <c r="CV71" i="863" s="1"/>
  <c r="CU26" i="863"/>
  <c r="CU31" i="861"/>
  <c r="CU35" i="861" s="1"/>
  <c r="CU37" i="861" s="1"/>
  <c r="BM212" i="64"/>
  <c r="BN209" i="64"/>
  <c r="BN208" i="64"/>
  <c r="BN191" i="64"/>
  <c r="BN192" i="64"/>
  <c r="BN210" i="64"/>
  <c r="BN193" i="64"/>
  <c r="BN211" i="64"/>
  <c r="BM194" i="64"/>
  <c r="CU2179" i="64"/>
  <c r="CU2181" i="64" s="1"/>
  <c r="CX2130" i="64"/>
  <c r="CY2128" i="64"/>
  <c r="BL554" i="64"/>
  <c r="BL564" i="64" s="1"/>
  <c r="BK564" i="64"/>
  <c r="BM558" i="64" a="1"/>
  <c r="BM558" i="64" s="1"/>
  <c r="BM553" i="64" a="1"/>
  <c r="BM553" i="64" s="1"/>
  <c r="BK1801" i="64"/>
  <c r="BL367" i="64"/>
  <c r="BM1785" i="64" a="1"/>
  <c r="BM1785" i="64" s="1"/>
  <c r="BM1786" i="64" a="1"/>
  <c r="BM1786" i="64" s="1"/>
  <c r="BM1787" i="64" a="1"/>
  <c r="BM1787" i="64" s="1"/>
  <c r="BM1788" i="64" a="1"/>
  <c r="BM1788" i="64" s="1"/>
  <c r="BM1789" i="64" a="1"/>
  <c r="BM1789" i="64" s="1"/>
  <c r="BM1784" i="64" a="1"/>
  <c r="BM1784" i="64" s="1"/>
  <c r="BM1790" i="64" a="1"/>
  <c r="BM1790" i="64" s="1"/>
  <c r="BM1791" i="64" a="1"/>
  <c r="BM1791" i="64" s="1"/>
  <c r="BM1792" i="64" a="1"/>
  <c r="BM1792" i="64" s="1"/>
  <c r="BL1793" i="64"/>
  <c r="BM343" i="64" a="1"/>
  <c r="BM343" i="64" s="1"/>
  <c r="BM366" i="64" a="1"/>
  <c r="BM366" i="64" s="1"/>
  <c r="BM365" i="64" a="1"/>
  <c r="BM365" i="64" s="1"/>
  <c r="BL344" i="64"/>
  <c r="BM1972" i="64"/>
  <c r="BM1938" i="64"/>
  <c r="BL1897" i="64"/>
  <c r="BL1875" i="64"/>
  <c r="BM2230" i="64" a="1"/>
  <c r="BM2230" i="64" s="1"/>
  <c r="BM1876" i="64" a="1"/>
  <c r="BM1876" i="64" s="1"/>
  <c r="BM1896" i="64" a="1"/>
  <c r="BM1896" i="64" s="1"/>
  <c r="BI1501" i="64"/>
  <c r="BI1503" i="64" s="1"/>
  <c r="BJ1492" i="64"/>
  <c r="BK1490" i="64"/>
  <c r="BK1499" i="64"/>
  <c r="BK1491" i="64"/>
  <c r="BK1500" i="64"/>
  <c r="BM1496" i="64" a="1"/>
  <c r="BM1496" i="64" s="1"/>
  <c r="BM1495" i="64" a="1"/>
  <c r="BM1495" i="64" s="1"/>
  <c r="BM1487" i="64" a="1"/>
  <c r="BM1487" i="64" s="1"/>
  <c r="BM1486" i="64" a="1"/>
  <c r="BM1486" i="64" s="1"/>
  <c r="BL1483" i="64"/>
  <c r="BL1482" i="64"/>
  <c r="BM1477" i="64" a="1"/>
  <c r="BM1477" i="64" s="1"/>
  <c r="BM1478" i="64" a="1"/>
  <c r="BM1478" i="64" s="1"/>
  <c r="BL1918" i="64"/>
  <c r="BM1917" i="64" a="1"/>
  <c r="BM1917" i="64" s="1"/>
  <c r="BM429" i="64" a="1"/>
  <c r="BM429" i="64" s="1"/>
  <c r="BH477" i="64"/>
  <c r="BI476" i="64" a="1"/>
  <c r="BI476" i="64" s="1"/>
  <c r="BN1687" i="64"/>
  <c r="BN1688" i="64" s="1"/>
  <c r="BJ829" i="64"/>
  <c r="BK828" i="64"/>
  <c r="BL945" i="64"/>
  <c r="BL1398" i="64"/>
  <c r="BL1238" i="64"/>
  <c r="BL1375" i="64"/>
  <c r="BL826" i="64"/>
  <c r="BL455" i="64"/>
  <c r="BL431" i="64"/>
  <c r="BL320" i="64"/>
  <c r="AN1617" i="64"/>
  <c r="AN1623"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27" i="64" a="1"/>
  <c r="BM2127" i="64" s="1"/>
  <c r="BM2204" i="64" a="1"/>
  <c r="BM2204" i="64" s="1"/>
  <c r="BM2178" i="64" a="1"/>
  <c r="BM2178" i="64" s="1"/>
  <c r="BM2153" i="64" a="1"/>
  <c r="BM2153" i="64" s="1"/>
  <c r="BM1374" i="64" a="1"/>
  <c r="BM1374" i="64" s="1"/>
  <c r="BL93" i="64"/>
  <c r="BM90" i="64" a="1"/>
  <c r="BM90" i="64" s="1"/>
  <c r="BM91" i="64" a="1"/>
  <c r="BM91" i="64" s="1"/>
  <c r="BM92" i="64" a="1"/>
  <c r="BM92" i="64" s="1"/>
  <c r="BM89" i="64" a="1"/>
  <c r="BM89" i="64" s="1"/>
  <c r="BM1319" i="64" a="1"/>
  <c r="BM1319" i="64" s="1"/>
  <c r="BM1320" i="64" s="1"/>
  <c r="BM319" i="64" a="1"/>
  <c r="BM319" i="64" s="1"/>
  <c r="CA1524" i="64"/>
  <c r="CA1526" i="64" s="1"/>
  <c r="BM2254" i="64" a="1"/>
  <c r="BM2254" i="64" s="1"/>
  <c r="BM1239" i="64" a="1"/>
  <c r="BM1239" i="64" s="1"/>
  <c r="BM1618" i="64" a="1"/>
  <c r="BM1618" i="64" s="1"/>
  <c r="BM1626" i="64" s="1"/>
  <c r="BM1397" i="64" a="1"/>
  <c r="BM1397" i="64" s="1"/>
  <c r="BM1399" i="64" a="1"/>
  <c r="BM1399" i="64" s="1"/>
  <c r="BM1405" i="64" a="1"/>
  <c r="BM1405" i="64" s="1"/>
  <c r="BM944" i="64" a="1"/>
  <c r="BM944" i="64" s="1"/>
  <c r="BM825" i="64" a="1"/>
  <c r="BM825" i="64" s="1"/>
  <c r="BM1238" i="64" a="1"/>
  <c r="BM320" i="64" a="1"/>
  <c r="BM945" i="64" a="1"/>
  <c r="BN1972" i="64" a="1"/>
  <c r="BM344" i="64" a="1"/>
  <c r="BM1482" i="64" a="1"/>
  <c r="BM1897" i="64" a="1"/>
  <c r="BN1938" i="64" a="1"/>
  <c r="BM1918" i="64" a="1"/>
  <c r="BM455" i="64" a="1"/>
  <c r="BM1875" i="64" a="1"/>
  <c r="BM431" i="64" a="1"/>
  <c r="BM554" i="64" a="1"/>
  <c r="BL828" i="64" a="1"/>
  <c r="BM367" i="64" a="1"/>
  <c r="BM1398" i="64" a="1"/>
  <c r="BM1375" i="64" a="1"/>
  <c r="BK829" i="64" a="1"/>
  <c r="BM1483" i="64" a="1"/>
  <c r="BM826" i="64" a="1"/>
  <c r="BI477" i="64" a="1"/>
  <c r="AN1627" i="64" l="1" a="1"/>
  <c r="AN1627" i="64" s="1"/>
  <c r="CV25" i="863"/>
  <c r="CV34" i="861" s="1"/>
  <c r="CV60" i="861"/>
  <c r="CV69" i="863"/>
  <c r="CV23" i="863" s="1"/>
  <c r="CV32" i="861" s="1"/>
  <c r="CV67" i="863"/>
  <c r="CV22" i="863" s="1"/>
  <c r="CW17" i="861"/>
  <c r="CW12" i="863" s="1"/>
  <c r="CU38" i="861"/>
  <c r="BN194" i="64"/>
  <c r="BN212" i="64"/>
  <c r="BO208" i="64"/>
  <c r="BO209" i="64"/>
  <c r="BO191" i="64"/>
  <c r="BO192" i="64"/>
  <c r="BO210" i="64"/>
  <c r="BO193" i="64"/>
  <c r="BO211" i="64"/>
  <c r="CY2130" i="64"/>
  <c r="CZ2128" i="64"/>
  <c r="CV2175" i="64"/>
  <c r="CV2179" i="64" s="1"/>
  <c r="CV2181" i="64" s="1"/>
  <c r="BM554" i="64"/>
  <c r="BM564" i="64" s="1"/>
  <c r="BN558" i="64" a="1"/>
  <c r="BN558" i="64" s="1"/>
  <c r="BN553" i="64" a="1"/>
  <c r="BN553" i="64" s="1"/>
  <c r="BM367" i="64"/>
  <c r="BL1801" i="64"/>
  <c r="BN1784" i="64" a="1"/>
  <c r="BN1784" i="64" s="1"/>
  <c r="BN1785" i="64" a="1"/>
  <c r="BN1785" i="64" s="1"/>
  <c r="BN1786" i="64" a="1"/>
  <c r="BN1786" i="64" s="1"/>
  <c r="BN1787" i="64" a="1"/>
  <c r="BN1787" i="64" s="1"/>
  <c r="BN1788" i="64" a="1"/>
  <c r="BN1788" i="64" s="1"/>
  <c r="BN1789" i="64" a="1"/>
  <c r="BN1789" i="64" s="1"/>
  <c r="BN1790" i="64" a="1"/>
  <c r="BN1790" i="64" s="1"/>
  <c r="BN1791" i="64" a="1"/>
  <c r="BN1791" i="64" s="1"/>
  <c r="BN1792" i="64" a="1"/>
  <c r="BN1792" i="64" s="1"/>
  <c r="BM1793" i="64"/>
  <c r="BN365" i="64" a="1"/>
  <c r="BN365" i="64" s="1"/>
  <c r="BN343" i="64" a="1"/>
  <c r="BN343" i="64" s="1"/>
  <c r="BN366" i="64" a="1"/>
  <c r="BN366" i="64" s="1"/>
  <c r="BM344" i="64"/>
  <c r="BN1972" i="64"/>
  <c r="BN1938" i="64"/>
  <c r="BM1897" i="64"/>
  <c r="BM1875" i="64"/>
  <c r="BN2230" i="64" a="1"/>
  <c r="BN2230" i="64" s="1"/>
  <c r="BN1876" i="64" a="1"/>
  <c r="BN1876" i="64" s="1"/>
  <c r="BN1896" i="64" a="1"/>
  <c r="BN1896" i="64" s="1"/>
  <c r="BI1504" i="64"/>
  <c r="BJ1501" i="64"/>
  <c r="BJ1503" i="64" s="1"/>
  <c r="BK1492" i="64"/>
  <c r="BL1490" i="64"/>
  <c r="BL1499" i="64"/>
  <c r="BL1491" i="64"/>
  <c r="BL1500" i="64"/>
  <c r="BN1496" i="64" a="1"/>
  <c r="BN1496" i="64" s="1"/>
  <c r="BN1495" i="64" a="1"/>
  <c r="BN1495" i="64" s="1"/>
  <c r="BN1487" i="64" a="1"/>
  <c r="BN1487" i="64" s="1"/>
  <c r="BN1486" i="64" a="1"/>
  <c r="BN1486" i="64" s="1"/>
  <c r="BM1483" i="64"/>
  <c r="BM1482" i="64"/>
  <c r="BN1477" i="64" a="1"/>
  <c r="BN1477" i="64" s="1"/>
  <c r="BN1478" i="64" a="1"/>
  <c r="BN1478" i="64" s="1"/>
  <c r="BM1918" i="64"/>
  <c r="BN1917" i="64" a="1"/>
  <c r="BN1917" i="64" s="1"/>
  <c r="BN429" i="64" a="1"/>
  <c r="BN429" i="64" s="1"/>
  <c r="BI477" i="64"/>
  <c r="BO1687" i="64"/>
  <c r="BO1688" i="64" s="1"/>
  <c r="BJ476" i="64" a="1"/>
  <c r="BJ476" i="64" s="1"/>
  <c r="BK829" i="64"/>
  <c r="BL828" i="64"/>
  <c r="BM945" i="64"/>
  <c r="BM1398" i="64"/>
  <c r="BM1238" i="64"/>
  <c r="BM1375" i="64"/>
  <c r="BM826" i="64"/>
  <c r="BM455" i="64"/>
  <c r="BM431" i="64"/>
  <c r="BM320" i="64"/>
  <c r="AN1620" i="64"/>
  <c r="AN1621" i="64" s="1"/>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27" i="64" a="1"/>
  <c r="BN2127" i="64" s="1"/>
  <c r="BN2153" i="64" a="1"/>
  <c r="BN2153" i="64" s="1"/>
  <c r="BN2204" i="64" a="1"/>
  <c r="BN2204" i="64" s="1"/>
  <c r="BN2178" i="64" a="1"/>
  <c r="BN2178" i="64" s="1"/>
  <c r="BN1374" i="64" a="1"/>
  <c r="BN1374" i="64" s="1"/>
  <c r="BM93" i="64"/>
  <c r="BN90" i="64" a="1"/>
  <c r="BN90" i="64" s="1"/>
  <c r="BN91" i="64" a="1"/>
  <c r="BN91" i="64" s="1"/>
  <c r="BN92" i="64" a="1"/>
  <c r="BN92" i="64" s="1"/>
  <c r="BN89" i="64" a="1"/>
  <c r="BN89" i="64" s="1"/>
  <c r="BN1319" i="64" a="1"/>
  <c r="BN1319" i="64" s="1"/>
  <c r="BN1320" i="64" s="1"/>
  <c r="BN319" i="64" a="1"/>
  <c r="BN319" i="64" s="1"/>
  <c r="CB1524" i="64"/>
  <c r="CB1526" i="64" s="1"/>
  <c r="BN2254" i="64" a="1"/>
  <c r="BN2254" i="64" s="1"/>
  <c r="BN1239" i="64" a="1"/>
  <c r="BN1239" i="64" s="1"/>
  <c r="BN1618" i="64" a="1"/>
  <c r="BN1618" i="64" s="1"/>
  <c r="BN1626" i="64" s="1"/>
  <c r="BN1397" i="64" a="1"/>
  <c r="BN1397" i="64" s="1"/>
  <c r="BN1399" i="64" a="1"/>
  <c r="BN1399" i="64" s="1"/>
  <c r="BN1405" i="64" a="1"/>
  <c r="BN1405" i="64" s="1"/>
  <c r="BN944" i="64" a="1"/>
  <c r="BN944" i="64" s="1"/>
  <c r="BN825" i="64" a="1"/>
  <c r="BN825" i="64" s="1"/>
  <c r="BN1482" i="64" a="1"/>
  <c r="BN554" i="64" a="1"/>
  <c r="BN1238" i="64" a="1"/>
  <c r="BN1398" i="64" a="1"/>
  <c r="BN367" i="64" a="1"/>
  <c r="BN1918" i="64" a="1"/>
  <c r="BN455" i="64" a="1"/>
  <c r="BO1938" i="64" a="1"/>
  <c r="BN1875" i="64" a="1"/>
  <c r="BO1972" i="64" a="1"/>
  <c r="BN1483" i="64" a="1"/>
  <c r="BN1897" i="64" a="1"/>
  <c r="BN320" i="64" a="1"/>
  <c r="BJ477" i="64" a="1"/>
  <c r="BN431" i="64" a="1"/>
  <c r="BM828" i="64" a="1"/>
  <c r="BN344" i="64" a="1"/>
  <c r="BN826" i="64" a="1"/>
  <c r="BN1375" i="64" a="1"/>
  <c r="BL829" i="64" a="1"/>
  <c r="BN945" i="64" a="1"/>
  <c r="CW84" i="861" l="1"/>
  <c r="CX89" i="861"/>
  <c r="CV72" i="863"/>
  <c r="CW26" i="861"/>
  <c r="CW27" i="861" s="1"/>
  <c r="CV26" i="863"/>
  <c r="CV31" i="861"/>
  <c r="CV35" i="861" s="1"/>
  <c r="CV37" i="861" s="1"/>
  <c r="CW69" i="863"/>
  <c r="CW23" i="863" s="1"/>
  <c r="CW32" i="861" s="1"/>
  <c r="CW71" i="863"/>
  <c r="CW67" i="863"/>
  <c r="BO212" i="64"/>
  <c r="BO194" i="64"/>
  <c r="BP208" i="64"/>
  <c r="BP191" i="64"/>
  <c r="BP209" i="64"/>
  <c r="BP210" i="64"/>
  <c r="BP192" i="64"/>
  <c r="BP211" i="64"/>
  <c r="BP193" i="64"/>
  <c r="CX2175" i="64"/>
  <c r="CZ2130" i="64"/>
  <c r="DA2128" i="64"/>
  <c r="CW2175" i="64"/>
  <c r="CW2179" i="64" s="1"/>
  <c r="CW2181" i="64" s="1"/>
  <c r="BN554" i="64"/>
  <c r="BN564" i="64" s="1"/>
  <c r="BO558" i="64" a="1"/>
  <c r="BO558" i="64" s="1"/>
  <c r="BO553" i="64" a="1"/>
  <c r="BO553" i="64" s="1"/>
  <c r="BN367" i="64"/>
  <c r="BM1801" i="64"/>
  <c r="BO1784" i="64" a="1"/>
  <c r="BO1784" i="64" s="1"/>
  <c r="BO1785" i="64" a="1"/>
  <c r="BO1785" i="64" s="1"/>
  <c r="BO1786" i="64" a="1"/>
  <c r="BO1786" i="64" s="1"/>
  <c r="BO1787" i="64" a="1"/>
  <c r="BO1787" i="64" s="1"/>
  <c r="BO1788" i="64" a="1"/>
  <c r="BO1788" i="64" s="1"/>
  <c r="BO1789" i="64" a="1"/>
  <c r="BO1789" i="64" s="1"/>
  <c r="BO1790" i="64" a="1"/>
  <c r="BO1790" i="64" s="1"/>
  <c r="BO1791" i="64" a="1"/>
  <c r="BO1791" i="64" s="1"/>
  <c r="BO1792" i="64" a="1"/>
  <c r="BO1792" i="64" s="1"/>
  <c r="BN1793" i="64"/>
  <c r="BO365" i="64" a="1"/>
  <c r="BO365" i="64" s="1"/>
  <c r="BO343" i="64" a="1"/>
  <c r="BO343" i="64" s="1"/>
  <c r="BO366" i="64" a="1"/>
  <c r="BO366" i="64" s="1"/>
  <c r="BN344" i="64"/>
  <c r="BO1972" i="64"/>
  <c r="BO1938" i="64"/>
  <c r="BN1897" i="64"/>
  <c r="BN1875" i="64"/>
  <c r="BO2230" i="64" a="1"/>
  <c r="BO2230" i="64" s="1"/>
  <c r="BO1876" i="64" a="1"/>
  <c r="BO1876" i="64" s="1"/>
  <c r="BO1896" i="64" a="1"/>
  <c r="BO1896" i="64" s="1"/>
  <c r="BJ1504" i="64"/>
  <c r="BK1501" i="64"/>
  <c r="BK1503" i="64" s="1"/>
  <c r="BK1504" i="64" s="1"/>
  <c r="BL1492" i="64"/>
  <c r="BM1491" i="64"/>
  <c r="BM1500" i="64"/>
  <c r="BM1490" i="64"/>
  <c r="BM1499" i="64"/>
  <c r="BO1496" i="64" a="1"/>
  <c r="BO1496" i="64" s="1"/>
  <c r="BO1495" i="64" a="1"/>
  <c r="BO1495" i="64" s="1"/>
  <c r="BO1486" i="64" a="1"/>
  <c r="BO1486" i="64" s="1"/>
  <c r="BO1487" i="64" a="1"/>
  <c r="BO1487" i="64" s="1"/>
  <c r="BN1483" i="64"/>
  <c r="BN1482" i="64"/>
  <c r="BO1477" i="64" a="1"/>
  <c r="BO1477" i="64" s="1"/>
  <c r="BO1478" i="64" a="1"/>
  <c r="BO1478" i="64" s="1"/>
  <c r="BN1918" i="64"/>
  <c r="BO1917" i="64" a="1"/>
  <c r="BO1917" i="64" s="1"/>
  <c r="BO429" i="64" a="1"/>
  <c r="BO429" i="64" s="1"/>
  <c r="BJ477" i="64"/>
  <c r="BP1687" i="64"/>
  <c r="BP1688" i="64" s="1"/>
  <c r="BK476" i="64" a="1"/>
  <c r="BK476" i="64" s="1"/>
  <c r="BL829" i="64"/>
  <c r="BM828" i="64"/>
  <c r="BN945" i="64"/>
  <c r="BN1398" i="64"/>
  <c r="BN1238" i="64"/>
  <c r="BN1375" i="64"/>
  <c r="BN826" i="64"/>
  <c r="BN320" i="64"/>
  <c r="BN455" i="64"/>
  <c r="BN431" i="64"/>
  <c r="AO1617" i="64"/>
  <c r="AO1623"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27" i="64" a="1"/>
  <c r="BO2127" i="64" s="1"/>
  <c r="BO2153" i="64" a="1"/>
  <c r="BO2153" i="64" s="1"/>
  <c r="BO2204" i="64" a="1"/>
  <c r="BO2204" i="64" s="1"/>
  <c r="BO2178" i="64" a="1"/>
  <c r="BO2178" i="64" s="1"/>
  <c r="BO1374" i="64" a="1"/>
  <c r="BO1374" i="64" s="1"/>
  <c r="BN93" i="64"/>
  <c r="BO90" i="64" a="1"/>
  <c r="BO90" i="64" s="1"/>
  <c r="BO91" i="64" a="1"/>
  <c r="BO91" i="64" s="1"/>
  <c r="BO92" i="64" a="1"/>
  <c r="BO92" i="64" s="1"/>
  <c r="BO89" i="64" a="1"/>
  <c r="BO89" i="64" s="1"/>
  <c r="BO1319" i="64" a="1"/>
  <c r="BO1319" i="64" s="1"/>
  <c r="BO1320" i="64" s="1"/>
  <c r="BO319" i="64" a="1"/>
  <c r="BO319" i="64" s="1"/>
  <c r="CC1524" i="64"/>
  <c r="CC1526" i="64" s="1"/>
  <c r="BO2254" i="64" a="1"/>
  <c r="BO2254" i="64" s="1"/>
  <c r="BO1239" i="64" a="1"/>
  <c r="BO1239" i="64" s="1"/>
  <c r="BO1618" i="64" a="1"/>
  <c r="BO1618" i="64" s="1"/>
  <c r="BO1626" i="64" s="1"/>
  <c r="BO1399" i="64" a="1"/>
  <c r="BO1399" i="64" s="1"/>
  <c r="BO1397" i="64" a="1"/>
  <c r="BO1397" i="64" s="1"/>
  <c r="BO1405" i="64" a="1"/>
  <c r="BO1405" i="64" s="1"/>
  <c r="BO944" i="64" a="1"/>
  <c r="BO944" i="64" s="1"/>
  <c r="BO825" i="64" a="1"/>
  <c r="BO825" i="64" s="1"/>
  <c r="BP1972" i="64" a="1"/>
  <c r="BO554" i="64" a="1"/>
  <c r="BO455" i="64" a="1"/>
  <c r="BP1938" i="64" a="1"/>
  <c r="BK477" i="64" a="1"/>
  <c r="BO1398" i="64" a="1"/>
  <c r="BO344" i="64" a="1"/>
  <c r="BM829" i="64" a="1"/>
  <c r="BN828" i="64" a="1"/>
  <c r="BO1238" i="64" a="1"/>
  <c r="BO431" i="64" a="1"/>
  <c r="BO1897" i="64" a="1"/>
  <c r="BO320" i="64" a="1"/>
  <c r="BO1918" i="64" a="1"/>
  <c r="BO1483" i="64" a="1"/>
  <c r="BO1875" i="64" a="1"/>
  <c r="BO367" i="64" a="1"/>
  <c r="BO826" i="64" a="1"/>
  <c r="BO1482" i="64" a="1"/>
  <c r="BO945" i="64" a="1"/>
  <c r="BO1375" i="64" a="1"/>
  <c r="AO1627" i="64" l="1" a="1"/>
  <c r="AO1627" i="64" s="1"/>
  <c r="CW25" i="863"/>
  <c r="CW34" i="861" s="1"/>
  <c r="CW60" i="861"/>
  <c r="CX17" i="861"/>
  <c r="CX26" i="861" s="1"/>
  <c r="CX27" i="861" s="1"/>
  <c r="CW72" i="863"/>
  <c r="CW22" i="863"/>
  <c r="CV38" i="861"/>
  <c r="BP212" i="64"/>
  <c r="BP194" i="64"/>
  <c r="BQ208" i="64"/>
  <c r="BQ209" i="64"/>
  <c r="BQ191" i="64"/>
  <c r="BQ192" i="64"/>
  <c r="BQ210" i="64"/>
  <c r="BQ193" i="64"/>
  <c r="BQ211" i="64"/>
  <c r="DA2130" i="64"/>
  <c r="DB2128" i="64"/>
  <c r="CX2179" i="64"/>
  <c r="BO554" i="64"/>
  <c r="BP558" i="64" a="1"/>
  <c r="BP558" i="64" s="1"/>
  <c r="BP553" i="64" a="1"/>
  <c r="BP553" i="64" s="1"/>
  <c r="BO367" i="64"/>
  <c r="BN1801" i="64"/>
  <c r="BP1784" i="64" a="1"/>
  <c r="BP1784" i="64" s="1"/>
  <c r="BP1785" i="64" a="1"/>
  <c r="BP1785" i="64" s="1"/>
  <c r="BP1790" i="64" a="1"/>
  <c r="BP1790" i="64" s="1"/>
  <c r="BP1791" i="64" a="1"/>
  <c r="BP1791" i="64" s="1"/>
  <c r="BP1792" i="64" a="1"/>
  <c r="BP1792" i="64" s="1"/>
  <c r="BP1786" i="64" a="1"/>
  <c r="BP1786" i="64" s="1"/>
  <c r="BP1789" i="64" a="1"/>
  <c r="BP1789" i="64" s="1"/>
  <c r="BP1787" i="64" a="1"/>
  <c r="BP1787" i="64" s="1"/>
  <c r="BP1788" i="64" a="1"/>
  <c r="BP1788" i="64" s="1"/>
  <c r="BO1793" i="64"/>
  <c r="BP365" i="64" a="1"/>
  <c r="BP365" i="64" s="1"/>
  <c r="BP343" i="64" a="1"/>
  <c r="BP343" i="64" s="1"/>
  <c r="BP366" i="64" a="1"/>
  <c r="BP366" i="64" s="1"/>
  <c r="BO344" i="64"/>
  <c r="BP1972" i="64"/>
  <c r="BP1938" i="64"/>
  <c r="BO1875" i="64"/>
  <c r="BO1897" i="64"/>
  <c r="BP2230" i="64" a="1"/>
  <c r="BP2230" i="64" s="1"/>
  <c r="BP1876" i="64" a="1"/>
  <c r="BP1876" i="64" s="1"/>
  <c r="BP1896" i="64" a="1"/>
  <c r="BP1896" i="64" s="1"/>
  <c r="BL1501" i="64"/>
  <c r="BL1503" i="64" s="1"/>
  <c r="BL1504" i="64" s="1"/>
  <c r="BM1492" i="64"/>
  <c r="BN1491" i="64"/>
  <c r="BN1500" i="64"/>
  <c r="BN1490" i="64"/>
  <c r="BN1499" i="64"/>
  <c r="BP1495" i="64" a="1"/>
  <c r="BP1495" i="64" s="1"/>
  <c r="BP1496" i="64" a="1"/>
  <c r="BP1496" i="64" s="1"/>
  <c r="BP1486" i="64" a="1"/>
  <c r="BP1486" i="64" s="1"/>
  <c r="BP1487" i="64" a="1"/>
  <c r="BP1487" i="64" s="1"/>
  <c r="BO1483" i="64"/>
  <c r="BO1482" i="64"/>
  <c r="BP1477" i="64" a="1"/>
  <c r="BP1477" i="64" s="1"/>
  <c r="BP1478" i="64" a="1"/>
  <c r="BP1478" i="64" s="1"/>
  <c r="BO1918" i="64"/>
  <c r="BP1917" i="64" a="1"/>
  <c r="BP1917" i="64" s="1"/>
  <c r="BP429" i="64" a="1"/>
  <c r="BP429" i="64" s="1"/>
  <c r="BK477" i="64"/>
  <c r="BL476" i="64" a="1"/>
  <c r="BL476" i="64" s="1"/>
  <c r="BQ1687" i="64"/>
  <c r="BQ1688" i="64" s="1"/>
  <c r="BM829" i="64"/>
  <c r="BN828" i="64"/>
  <c r="BO945" i="64"/>
  <c r="BO1398" i="64"/>
  <c r="BO1238" i="64"/>
  <c r="BO1375" i="64"/>
  <c r="BO826" i="64"/>
  <c r="BO320" i="64"/>
  <c r="BO455" i="64"/>
  <c r="BO431" i="64"/>
  <c r="AO1620" i="64"/>
  <c r="AO1621" i="64" s="1"/>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27" i="64" a="1"/>
  <c r="BP2127" i="64" s="1"/>
  <c r="BP2204" i="64" a="1"/>
  <c r="BP2204" i="64" s="1"/>
  <c r="BP2178" i="64" a="1"/>
  <c r="BP2178" i="64" s="1"/>
  <c r="BP2153" i="64" a="1"/>
  <c r="BP2153" i="64" s="1"/>
  <c r="BP1374" i="64" a="1"/>
  <c r="BP1374" i="64" s="1"/>
  <c r="BO93" i="64"/>
  <c r="BP89" i="64" a="1"/>
  <c r="BP89" i="64" s="1"/>
  <c r="BP90" i="64" a="1"/>
  <c r="BP90" i="64" s="1"/>
  <c r="BP91" i="64" a="1"/>
  <c r="BP91" i="64" s="1"/>
  <c r="BP92" i="64" a="1"/>
  <c r="BP92" i="64" s="1"/>
  <c r="BP1319" i="64" a="1"/>
  <c r="BP1319" i="64" s="1"/>
  <c r="BP1320" i="64" s="1"/>
  <c r="BP319" i="64" a="1"/>
  <c r="BP319" i="64" s="1"/>
  <c r="CD1524" i="64"/>
  <c r="CD1526" i="64" s="1"/>
  <c r="BP2254" i="64" a="1"/>
  <c r="BP2254" i="64" s="1"/>
  <c r="BP1239" i="64" a="1"/>
  <c r="BP1239" i="64" s="1"/>
  <c r="BP1618" i="64" a="1"/>
  <c r="BP1618" i="64" s="1"/>
  <c r="BP1626" i="64" s="1"/>
  <c r="BP1399" i="64" a="1"/>
  <c r="BP1399" i="64" s="1"/>
  <c r="BP1405" i="64" a="1"/>
  <c r="BP1405" i="64" s="1"/>
  <c r="BP1397" i="64" a="1"/>
  <c r="BP1397" i="64" s="1"/>
  <c r="BP944" i="64" a="1"/>
  <c r="BP944" i="64" s="1"/>
  <c r="BP825" i="64" a="1"/>
  <c r="BP825" i="64" s="1"/>
  <c r="BQ1938" i="64" a="1"/>
  <c r="BP1482" i="64" a="1"/>
  <c r="BO828" i="64" a="1"/>
  <c r="BP1483" i="64" a="1"/>
  <c r="BP1238" i="64" a="1"/>
  <c r="BP1375" i="64" a="1"/>
  <c r="BQ1972" i="64" a="1"/>
  <c r="BP1897" i="64" a="1"/>
  <c r="BP1918" i="64" a="1"/>
  <c r="BP554" i="64" a="1"/>
  <c r="BP455" i="64" a="1"/>
  <c r="BP945" i="64" a="1"/>
  <c r="BP1875" i="64" a="1"/>
  <c r="BL477" i="64" a="1"/>
  <c r="BP367" i="64" a="1"/>
  <c r="BP344" i="64" a="1"/>
  <c r="BP1398" i="64" a="1"/>
  <c r="BP431" i="64" a="1"/>
  <c r="BN829" i="64" a="1"/>
  <c r="BP320" i="64" a="1"/>
  <c r="BP826" i="64" a="1"/>
  <c r="CX84" i="861" l="1"/>
  <c r="CY89" i="861"/>
  <c r="CX12" i="863"/>
  <c r="CX69" i="863" s="1"/>
  <c r="CX23" i="863" s="1"/>
  <c r="CX32" i="861" s="1"/>
  <c r="CW31" i="861"/>
  <c r="CW35" i="861" s="1"/>
  <c r="CW37" i="861" s="1"/>
  <c r="CW26" i="863"/>
  <c r="BQ194" i="64"/>
  <c r="BR208" i="64"/>
  <c r="BR191" i="64"/>
  <c r="BR209" i="64"/>
  <c r="BR192" i="64"/>
  <c r="BR210" i="64"/>
  <c r="BR211" i="64"/>
  <c r="BR193" i="64"/>
  <c r="BQ212" i="64"/>
  <c r="DB2130" i="64"/>
  <c r="DC2128" i="64"/>
  <c r="CX2181" i="64"/>
  <c r="CY2179" i="64"/>
  <c r="BP554" i="64"/>
  <c r="BP564" i="64" s="1"/>
  <c r="BO564" i="64"/>
  <c r="BQ558" i="64" a="1"/>
  <c r="BQ558" i="64" s="1"/>
  <c r="BQ553" i="64" a="1"/>
  <c r="BQ553" i="64" s="1"/>
  <c r="BP367" i="64"/>
  <c r="BO1801" i="64"/>
  <c r="BQ1784" i="64" a="1"/>
  <c r="BQ1784" i="64" s="1"/>
  <c r="BQ1785" i="64" a="1"/>
  <c r="BQ1785" i="64" s="1"/>
  <c r="BQ1786" i="64" a="1"/>
  <c r="BQ1786" i="64" s="1"/>
  <c r="BQ1787" i="64" a="1"/>
  <c r="BQ1787" i="64" s="1"/>
  <c r="BQ1788" i="64" a="1"/>
  <c r="BQ1788" i="64" s="1"/>
  <c r="BQ1789" i="64" a="1"/>
  <c r="BQ1789" i="64" s="1"/>
  <c r="BQ1790" i="64" a="1"/>
  <c r="BQ1790" i="64" s="1"/>
  <c r="BQ1791" i="64" a="1"/>
  <c r="BQ1791" i="64" s="1"/>
  <c r="BQ1792" i="64" a="1"/>
  <c r="BQ1792" i="64" s="1"/>
  <c r="BP1793" i="64"/>
  <c r="BQ365" i="64" a="1"/>
  <c r="BQ365" i="64" s="1"/>
  <c r="BQ343" i="64" a="1"/>
  <c r="BQ343" i="64" s="1"/>
  <c r="BQ366" i="64" a="1"/>
  <c r="BQ366" i="64" s="1"/>
  <c r="BP344" i="64"/>
  <c r="BQ1972" i="64"/>
  <c r="BQ1938" i="64"/>
  <c r="BP1897" i="64"/>
  <c r="BP1875" i="64"/>
  <c r="BQ2230" i="64" a="1"/>
  <c r="BQ2230" i="64" s="1"/>
  <c r="BQ1876" i="64" a="1"/>
  <c r="BQ1876" i="64" s="1"/>
  <c r="BQ1896" i="64" a="1"/>
  <c r="BQ1896" i="64" s="1"/>
  <c r="BN1492" i="64"/>
  <c r="BN1501" i="64"/>
  <c r="BM1501" i="64"/>
  <c r="BM1503" i="64" s="1"/>
  <c r="BM1504" i="64" s="1"/>
  <c r="BO1490" i="64"/>
  <c r="BO1499" i="64"/>
  <c r="BO1491" i="64"/>
  <c r="BO1500" i="64"/>
  <c r="BQ1496" i="64" a="1"/>
  <c r="BQ1496" i="64" s="1"/>
  <c r="BQ1495" i="64" a="1"/>
  <c r="BQ1495" i="64" s="1"/>
  <c r="BQ1486" i="64" a="1"/>
  <c r="BQ1486" i="64" s="1"/>
  <c r="BQ1487" i="64" a="1"/>
  <c r="BQ1487" i="64" s="1"/>
  <c r="BP1483" i="64"/>
  <c r="BP1482" i="64"/>
  <c r="BQ1477" i="64" a="1"/>
  <c r="BQ1477" i="64" s="1"/>
  <c r="BQ1478" i="64" a="1"/>
  <c r="BQ1478" i="64" s="1"/>
  <c r="BP1918" i="64"/>
  <c r="BQ1917" i="64" a="1"/>
  <c r="BQ1917" i="64" s="1"/>
  <c r="BQ429" i="64" a="1"/>
  <c r="BQ429" i="64" s="1"/>
  <c r="BL477" i="64"/>
  <c r="BR1687" i="64"/>
  <c r="BR1688" i="64" s="1"/>
  <c r="BM476" i="64" a="1"/>
  <c r="BM476" i="64" s="1"/>
  <c r="BN829" i="64"/>
  <c r="BO828" i="64"/>
  <c r="BP1398" i="64"/>
  <c r="BP945" i="64"/>
  <c r="BP1238" i="64"/>
  <c r="BP1375" i="64"/>
  <c r="BP826" i="64"/>
  <c r="BP320" i="64"/>
  <c r="BP455" i="64"/>
  <c r="BP431" i="64"/>
  <c r="AP1617"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27" i="64" a="1"/>
  <c r="BQ2127" i="64" s="1"/>
  <c r="BQ2204" i="64" a="1"/>
  <c r="BQ2204" i="64" s="1"/>
  <c r="BQ2178" i="64" a="1"/>
  <c r="BQ2178" i="64" s="1"/>
  <c r="BQ2153" i="64" a="1"/>
  <c r="BQ2153" i="64" s="1"/>
  <c r="BQ1374" i="64" a="1"/>
  <c r="BQ1374" i="64" s="1"/>
  <c r="BQ89" i="64" a="1"/>
  <c r="BQ89" i="64" s="1"/>
  <c r="BQ92" i="64" a="1"/>
  <c r="BQ92" i="64" s="1"/>
  <c r="BQ90" i="64" a="1"/>
  <c r="BQ90" i="64" s="1"/>
  <c r="BQ91" i="64" a="1"/>
  <c r="BQ91" i="64" s="1"/>
  <c r="BP93" i="64"/>
  <c r="BQ1319" i="64" a="1"/>
  <c r="BQ1319" i="64" s="1"/>
  <c r="BQ1320" i="64" s="1"/>
  <c r="BQ319" i="64" a="1"/>
  <c r="BQ319" i="64" s="1"/>
  <c r="CE1524" i="64"/>
  <c r="CE1526" i="64" s="1"/>
  <c r="BQ2254" i="64" a="1"/>
  <c r="BQ2254" i="64" s="1"/>
  <c r="BQ1239" i="64" a="1"/>
  <c r="BQ1239" i="64" s="1"/>
  <c r="BQ1618" i="64" a="1"/>
  <c r="BQ1618" i="64" s="1"/>
  <c r="BQ1626" i="64" s="1"/>
  <c r="BQ1405" i="64" a="1"/>
  <c r="BQ1405" i="64" s="1"/>
  <c r="BQ1397" i="64" a="1"/>
  <c r="BQ1397" i="64" s="1"/>
  <c r="BQ1399" i="64" a="1"/>
  <c r="BQ1399" i="64" s="1"/>
  <c r="BQ944" i="64" a="1"/>
  <c r="BQ944" i="64" s="1"/>
  <c r="BQ825" i="64" a="1"/>
  <c r="BQ825" i="64" s="1"/>
  <c r="BQ367" i="64" a="1"/>
  <c r="BQ1875" i="64" a="1"/>
  <c r="BQ1483" i="64" a="1"/>
  <c r="BP828" i="64" a="1"/>
  <c r="BQ945" i="64" a="1"/>
  <c r="BM477" i="64" a="1"/>
  <c r="BQ1238" i="64" a="1"/>
  <c r="BQ1918" i="64" a="1"/>
  <c r="BR1938" i="64" a="1"/>
  <c r="BO829" i="64" a="1"/>
  <c r="BQ1897" i="64" a="1"/>
  <c r="BQ455" i="64" a="1"/>
  <c r="BR1972" i="64" a="1"/>
  <c r="BQ344" i="64" a="1"/>
  <c r="BQ431" i="64" a="1"/>
  <c r="BQ554" i="64" a="1"/>
  <c r="BQ1482" i="64" a="1"/>
  <c r="BQ1398" i="64" a="1"/>
  <c r="BQ1375" i="64" a="1"/>
  <c r="BQ320" i="64" a="1"/>
  <c r="BQ826" i="64" a="1"/>
  <c r="CX60" i="861" l="1"/>
  <c r="CX71" i="863"/>
  <c r="CX67" i="863"/>
  <c r="CX22" i="863" s="1"/>
  <c r="CY17" i="861"/>
  <c r="CY12" i="863" s="1"/>
  <c r="CW38" i="861"/>
  <c r="BR194" i="64"/>
  <c r="BR212" i="64"/>
  <c r="BS208" i="64"/>
  <c r="BS191" i="64"/>
  <c r="BS209" i="64"/>
  <c r="BS210" i="64"/>
  <c r="BS192" i="64"/>
  <c r="BS193" i="64"/>
  <c r="BS211" i="64"/>
  <c r="CY2181" i="64"/>
  <c r="CZ2179" i="64"/>
  <c r="DC2130" i="64"/>
  <c r="DD2128" i="64"/>
  <c r="BQ554" i="64"/>
  <c r="BR558" i="64" a="1"/>
  <c r="BR558" i="64" s="1"/>
  <c r="BR553" i="64" a="1"/>
  <c r="BR553" i="64" s="1"/>
  <c r="BQ367" i="64"/>
  <c r="BP1801" i="64"/>
  <c r="BR1784" i="64" a="1"/>
  <c r="BR1784" i="64" s="1"/>
  <c r="BR1785" i="64" a="1"/>
  <c r="BR1785" i="64" s="1"/>
  <c r="BR1786" i="64" a="1"/>
  <c r="BR1786" i="64" s="1"/>
  <c r="BR1787" i="64" a="1"/>
  <c r="BR1787" i="64" s="1"/>
  <c r="BR1790" i="64" a="1"/>
  <c r="BR1790" i="64" s="1"/>
  <c r="BR1789" i="64" a="1"/>
  <c r="BR1789" i="64" s="1"/>
  <c r="BR1791" i="64" a="1"/>
  <c r="BR1791" i="64" s="1"/>
  <c r="BR1792" i="64" a="1"/>
  <c r="BR1792" i="64" s="1"/>
  <c r="BR1788" i="64" a="1"/>
  <c r="BR1788" i="64" s="1"/>
  <c r="BQ1793" i="64"/>
  <c r="BR365" i="64" a="1"/>
  <c r="BR365" i="64" s="1"/>
  <c r="BR343" i="64" a="1"/>
  <c r="BR343" i="64" s="1"/>
  <c r="BR366" i="64" a="1"/>
  <c r="BR366" i="64" s="1"/>
  <c r="BQ344" i="64"/>
  <c r="BR1938" i="64"/>
  <c r="BR1972" i="64"/>
  <c r="BQ1897" i="64"/>
  <c r="BQ1875" i="64"/>
  <c r="BR2230" i="64" a="1"/>
  <c r="BR2230" i="64" s="1"/>
  <c r="BR1876" i="64" a="1"/>
  <c r="BR1876" i="64" s="1"/>
  <c r="BR1896" i="64" a="1"/>
  <c r="BR1896" i="64" s="1"/>
  <c r="BN1503" i="64"/>
  <c r="BN1504" i="64" s="1"/>
  <c r="BO1492" i="64"/>
  <c r="BP1490" i="64"/>
  <c r="BP1499" i="64"/>
  <c r="BP1491" i="64"/>
  <c r="BP1500" i="64"/>
  <c r="BR1496" i="64" a="1"/>
  <c r="BR1496" i="64" s="1"/>
  <c r="BR1495" i="64" a="1"/>
  <c r="BR1495" i="64" s="1"/>
  <c r="BR1486" i="64" a="1"/>
  <c r="BR1486" i="64" s="1"/>
  <c r="BR1487" i="64" a="1"/>
  <c r="BR1487" i="64" s="1"/>
  <c r="BQ1483" i="64"/>
  <c r="BQ1482" i="64"/>
  <c r="BR1477" i="64" a="1"/>
  <c r="BR1477" i="64" s="1"/>
  <c r="BR1478" i="64" a="1"/>
  <c r="BR1478" i="64" s="1"/>
  <c r="BQ1918" i="64"/>
  <c r="BR1917" i="64" a="1"/>
  <c r="BR1917" i="64" s="1"/>
  <c r="BR429" i="64" a="1"/>
  <c r="BR429" i="64" s="1"/>
  <c r="BM477" i="64"/>
  <c r="BS1687" i="64"/>
  <c r="BS1688" i="64" s="1"/>
  <c r="BN476" i="64" a="1"/>
  <c r="BN476" i="64" s="1"/>
  <c r="AP1623" i="64"/>
  <c r="BO829" i="64"/>
  <c r="BP828" i="64"/>
  <c r="BQ1238" i="64"/>
  <c r="BQ1398" i="64"/>
  <c r="BQ945" i="64"/>
  <c r="BQ1375" i="64"/>
  <c r="BQ826"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27" i="64" a="1"/>
  <c r="BR2127" i="64" s="1"/>
  <c r="BR2204" i="64" a="1"/>
  <c r="BR2204" i="64" s="1"/>
  <c r="BR2178" i="64" a="1"/>
  <c r="BR2178" i="64" s="1"/>
  <c r="BR2153" i="64" a="1"/>
  <c r="BR2153" i="64" s="1"/>
  <c r="BR1374" i="64" a="1"/>
  <c r="BR1374" i="64" s="1"/>
  <c r="BR92" i="64" a="1"/>
  <c r="BR92" i="64" s="1"/>
  <c r="BR89" i="64" a="1"/>
  <c r="BR89" i="64" s="1"/>
  <c r="BR91" i="64" a="1"/>
  <c r="BR91" i="64" s="1"/>
  <c r="BR90" i="64" a="1"/>
  <c r="BR90" i="64" s="1"/>
  <c r="BQ93" i="64"/>
  <c r="BR1319" i="64" a="1"/>
  <c r="BR1319" i="64" s="1"/>
  <c r="BR1320" i="64" s="1"/>
  <c r="BR319" i="64" a="1"/>
  <c r="BR319" i="64" s="1"/>
  <c r="CF1524" i="64"/>
  <c r="CF1526" i="64" s="1"/>
  <c r="BR2254" i="64" a="1"/>
  <c r="BR2254" i="64" s="1"/>
  <c r="BR1239" i="64" a="1"/>
  <c r="BR1239" i="64" s="1"/>
  <c r="BR1618" i="64" a="1"/>
  <c r="BR1618" i="64" s="1"/>
  <c r="BR1626" i="64" s="1"/>
  <c r="BR1397" i="64" a="1"/>
  <c r="BR1397" i="64" s="1"/>
  <c r="BR1399" i="64" a="1"/>
  <c r="BR1399" i="64" s="1"/>
  <c r="BR1405" i="64" a="1"/>
  <c r="BR1405" i="64" s="1"/>
  <c r="BR944" i="64" a="1"/>
  <c r="BR944" i="64" s="1"/>
  <c r="BR825" i="64" a="1"/>
  <c r="BR825" i="64" s="1"/>
  <c r="BS1938" i="64" a="1"/>
  <c r="BR344" i="64" a="1"/>
  <c r="BR1918" i="64" a="1"/>
  <c r="BQ828" i="64" a="1"/>
  <c r="BR1482" i="64" a="1"/>
  <c r="BR554" i="64" a="1"/>
  <c r="BR1398" i="64" a="1"/>
  <c r="BP829" i="64" a="1"/>
  <c r="BS1972" i="64" a="1"/>
  <c r="BR367" i="64" a="1"/>
  <c r="BR1875" i="64" a="1"/>
  <c r="BR455" i="64" a="1"/>
  <c r="BR431" i="64" a="1"/>
  <c r="BR1238" i="64" a="1"/>
  <c r="BR1897" i="64" a="1"/>
  <c r="BR1483" i="64" a="1"/>
  <c r="BR1375" i="64" a="1"/>
  <c r="BR320" i="64" a="1"/>
  <c r="BR826" i="64" a="1"/>
  <c r="BR945" i="64" a="1"/>
  <c r="BN477" i="64" a="1"/>
  <c r="AP1627" i="64" l="1" a="1"/>
  <c r="AP1627" i="64" s="1"/>
  <c r="AP1620" i="64" s="1"/>
  <c r="AP1621" i="64" s="1"/>
  <c r="AQ1617" i="64" s="1"/>
  <c r="AQ1623" i="64" s="1"/>
  <c r="CX25" i="863"/>
  <c r="CX34" i="861" s="1"/>
  <c r="CY84" i="861"/>
  <c r="CZ89" i="861"/>
  <c r="CX72" i="863"/>
  <c r="CY26" i="861"/>
  <c r="CY27" i="861" s="1"/>
  <c r="CY71" i="863"/>
  <c r="CY67" i="863"/>
  <c r="CY69" i="863"/>
  <c r="CY23" i="863" s="1"/>
  <c r="CY32" i="861" s="1"/>
  <c r="CX26" i="863"/>
  <c r="CX31" i="861"/>
  <c r="CX35" i="861" s="1"/>
  <c r="CX37" i="861" s="1"/>
  <c r="BT208" i="64"/>
  <c r="BT209" i="64"/>
  <c r="BT191" i="64"/>
  <c r="BT192" i="64"/>
  <c r="BT210" i="64"/>
  <c r="BT211" i="64"/>
  <c r="BT193" i="64"/>
  <c r="BS212" i="64"/>
  <c r="BS194" i="64"/>
  <c r="DD2130" i="64"/>
  <c r="DE2128" i="64"/>
  <c r="CZ2181" i="64"/>
  <c r="DA2179" i="64"/>
  <c r="BR554" i="64"/>
  <c r="BR564" i="64" s="1"/>
  <c r="BQ564" i="64"/>
  <c r="BS558" i="64" a="1"/>
  <c r="BS558" i="64" s="1"/>
  <c r="BS553" i="64" a="1"/>
  <c r="BS553" i="64" s="1"/>
  <c r="BR367" i="64"/>
  <c r="BQ1801" i="64"/>
  <c r="BS1784" i="64" a="1"/>
  <c r="BS1784" i="64" s="1"/>
  <c r="BS1785" i="64" a="1"/>
  <c r="BS1785" i="64" s="1"/>
  <c r="BS1788" i="64" a="1"/>
  <c r="BS1788" i="64" s="1"/>
  <c r="BS1786" i="64" a="1"/>
  <c r="BS1786" i="64" s="1"/>
  <c r="BS1790" i="64" a="1"/>
  <c r="BS1790" i="64" s="1"/>
  <c r="BS1789" i="64" a="1"/>
  <c r="BS1789" i="64" s="1"/>
  <c r="BS1791" i="64" a="1"/>
  <c r="BS1791" i="64" s="1"/>
  <c r="BS1792" i="64" a="1"/>
  <c r="BS1792" i="64" s="1"/>
  <c r="BS1787" i="64" a="1"/>
  <c r="BS1787" i="64" s="1"/>
  <c r="BR1793" i="64"/>
  <c r="BS343" i="64" a="1"/>
  <c r="BS343" i="64" s="1"/>
  <c r="BS366" i="64" a="1"/>
  <c r="BS366" i="64" s="1"/>
  <c r="BS365" i="64" a="1"/>
  <c r="BS365" i="64" s="1"/>
  <c r="BR344" i="64"/>
  <c r="BS1972" i="64"/>
  <c r="BS1938" i="64"/>
  <c r="BR1875" i="64"/>
  <c r="BR1897" i="64"/>
  <c r="BS2230" i="64" a="1"/>
  <c r="BS2230" i="64" s="1"/>
  <c r="BS1876" i="64" a="1"/>
  <c r="BS1876" i="64" s="1"/>
  <c r="BS1896" i="64" a="1"/>
  <c r="BS1896" i="64" s="1"/>
  <c r="BP1492" i="64"/>
  <c r="BP1501" i="64"/>
  <c r="BO1501" i="64"/>
  <c r="BO1503" i="64" s="1"/>
  <c r="BQ1490" i="64"/>
  <c r="BQ1499" i="64"/>
  <c r="BQ1491" i="64"/>
  <c r="BQ1500" i="64"/>
  <c r="BS1496" i="64" a="1"/>
  <c r="BS1496" i="64" s="1"/>
  <c r="BS1495" i="64" a="1"/>
  <c r="BS1495" i="64" s="1"/>
  <c r="BS1487" i="64" a="1"/>
  <c r="BS1487" i="64" s="1"/>
  <c r="BS1486" i="64" a="1"/>
  <c r="BS1486" i="64" s="1"/>
  <c r="BR1483" i="64"/>
  <c r="BR1482" i="64"/>
  <c r="BS1477" i="64" a="1"/>
  <c r="BS1477" i="64" s="1"/>
  <c r="BS1478" i="64" a="1"/>
  <c r="BS1478" i="64" s="1"/>
  <c r="BR1918" i="64"/>
  <c r="BS1917" i="64" a="1"/>
  <c r="BS1917" i="64" s="1"/>
  <c r="BS429" i="64" a="1"/>
  <c r="BS429" i="64" s="1"/>
  <c r="BN477" i="64"/>
  <c r="BT1687" i="64"/>
  <c r="BT1688" i="64" s="1"/>
  <c r="BO476" i="64" a="1"/>
  <c r="BO476" i="64" s="1"/>
  <c r="BP829" i="64"/>
  <c r="BQ828" i="64"/>
  <c r="BR1398" i="64"/>
  <c r="BR945" i="64"/>
  <c r="BR1238" i="64"/>
  <c r="BR1375" i="64"/>
  <c r="BR826" i="64"/>
  <c r="BR431" i="64"/>
  <c r="BR455" i="64"/>
  <c r="BR320" i="64"/>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27" i="64" a="1"/>
  <c r="BS2127" i="64" s="1"/>
  <c r="BS2204" i="64" a="1"/>
  <c r="BS2204" i="64" s="1"/>
  <c r="BS2178" i="64" a="1"/>
  <c r="BS2178" i="64" s="1"/>
  <c r="BS2153" i="64" a="1"/>
  <c r="BS2153" i="64" s="1"/>
  <c r="BS1374" i="64" a="1"/>
  <c r="BS1374" i="64" s="1"/>
  <c r="BR93" i="64"/>
  <c r="BS90" i="64" a="1"/>
  <c r="BS90" i="64" s="1"/>
  <c r="BS91" i="64" a="1"/>
  <c r="BS91" i="64" s="1"/>
  <c r="BS92" i="64" a="1"/>
  <c r="BS92" i="64" s="1"/>
  <c r="BS89" i="64" a="1"/>
  <c r="BS89" i="64" s="1"/>
  <c r="BS1319" i="64" a="1"/>
  <c r="BS1319" i="64" s="1"/>
  <c r="BS1320" i="64" s="1"/>
  <c r="BS319" i="64" a="1"/>
  <c r="BS319" i="64" s="1"/>
  <c r="CG1524" i="64"/>
  <c r="CG1526" i="64" s="1"/>
  <c r="BS2254" i="64" a="1"/>
  <c r="BS2254" i="64" s="1"/>
  <c r="BS1239" i="64" a="1"/>
  <c r="BS1239" i="64" s="1"/>
  <c r="BS1618" i="64" a="1"/>
  <c r="BS1618" i="64" s="1"/>
  <c r="BS1626" i="64" s="1"/>
  <c r="BS1397" i="64" a="1"/>
  <c r="BS1397" i="64" s="1"/>
  <c r="BS1399" i="64" a="1"/>
  <c r="BS1399" i="64" s="1"/>
  <c r="BS1405" i="64" a="1"/>
  <c r="BS1405" i="64" s="1"/>
  <c r="BS944" i="64" a="1"/>
  <c r="BS944" i="64" s="1"/>
  <c r="BS825" i="64" a="1"/>
  <c r="BS825" i="64" s="1"/>
  <c r="BS1897" i="64" a="1"/>
  <c r="BS1918" i="64" a="1"/>
  <c r="BT1938" i="64" a="1"/>
  <c r="BS455" i="64" a="1"/>
  <c r="BT1972" i="64" a="1"/>
  <c r="BS344" i="64" a="1"/>
  <c r="BS945" i="64" a="1"/>
  <c r="BS431" i="64" a="1"/>
  <c r="BS1375" i="64" a="1"/>
  <c r="BS1875" i="64" a="1"/>
  <c r="BS1483" i="64" a="1"/>
  <c r="BO477" i="64" a="1"/>
  <c r="BS1238" i="64" a="1"/>
  <c r="BQ829" i="64" a="1"/>
  <c r="BS554" i="64" a="1"/>
  <c r="BS1398" i="64" a="1"/>
  <c r="BS367" i="64" a="1"/>
  <c r="BR828" i="64" a="1"/>
  <c r="BS826" i="64" a="1"/>
  <c r="BS320" i="64" a="1"/>
  <c r="BS1482" i="64" a="1"/>
  <c r="AQ1627" i="64" l="1" a="1"/>
  <c r="AQ1627" i="64" s="1"/>
  <c r="CY25" i="863"/>
  <c r="CY34" i="861" s="1"/>
  <c r="CY60" i="861"/>
  <c r="CZ17" i="861"/>
  <c r="CZ12" i="863" s="1"/>
  <c r="CX38" i="861"/>
  <c r="CY72" i="863"/>
  <c r="CY22" i="863"/>
  <c r="BT194" i="64"/>
  <c r="BU208" i="64"/>
  <c r="BU209" i="64"/>
  <c r="BU191" i="64"/>
  <c r="BU192" i="64"/>
  <c r="BU210" i="64"/>
  <c r="BU193" i="64"/>
  <c r="BU211" i="64"/>
  <c r="BT212" i="64"/>
  <c r="DA2181" i="64"/>
  <c r="DB2179" i="64"/>
  <c r="DE2130" i="64"/>
  <c r="DF2128" i="64"/>
  <c r="BS554" i="64"/>
  <c r="BT558" i="64" a="1"/>
  <c r="BT558" i="64" s="1"/>
  <c r="BT553" i="64" a="1"/>
  <c r="BT553" i="64" s="1"/>
  <c r="BS367" i="64"/>
  <c r="BR1801" i="64"/>
  <c r="BT1790" i="64" a="1"/>
  <c r="BT1790" i="64" s="1"/>
  <c r="BT1784" i="64" a="1"/>
  <c r="BT1784" i="64" s="1"/>
  <c r="BT1787" i="64" a="1"/>
  <c r="BT1787" i="64" s="1"/>
  <c r="BT1788" i="64" a="1"/>
  <c r="BT1788" i="64" s="1"/>
  <c r="BT1786" i="64" a="1"/>
  <c r="BT1786" i="64" s="1"/>
  <c r="BT1789" i="64" a="1"/>
  <c r="BT1789" i="64" s="1"/>
  <c r="BT1791" i="64" a="1"/>
  <c r="BT1791" i="64" s="1"/>
  <c r="BT1792" i="64" a="1"/>
  <c r="BT1792" i="64" s="1"/>
  <c r="BT1785" i="64" a="1"/>
  <c r="BT1785" i="64" s="1"/>
  <c r="BS1793" i="64"/>
  <c r="BT343" i="64" a="1"/>
  <c r="BT343" i="64" s="1"/>
  <c r="BT366" i="64" a="1"/>
  <c r="BT366" i="64" s="1"/>
  <c r="BT365" i="64" a="1"/>
  <c r="BT365" i="64" s="1"/>
  <c r="BS344" i="64"/>
  <c r="BT1972" i="64"/>
  <c r="BT1938" i="64"/>
  <c r="BS1897" i="64"/>
  <c r="BS1875" i="64"/>
  <c r="BT2230" i="64" a="1"/>
  <c r="BT2230" i="64" s="1"/>
  <c r="BT1876" i="64" a="1"/>
  <c r="BT1876" i="64" s="1"/>
  <c r="BT1896" i="64" a="1"/>
  <c r="BT1896" i="64" s="1"/>
  <c r="BP1503" i="64"/>
  <c r="BP1504" i="64" s="1"/>
  <c r="BO1504" i="64"/>
  <c r="BQ1492" i="64"/>
  <c r="BR1491" i="64"/>
  <c r="BR1500" i="64"/>
  <c r="BR1490" i="64"/>
  <c r="BR1499" i="64"/>
  <c r="BT1495" i="64" a="1"/>
  <c r="BT1495" i="64" s="1"/>
  <c r="BT1496" i="64" a="1"/>
  <c r="BT1496" i="64" s="1"/>
  <c r="BT1487" i="64" a="1"/>
  <c r="BT1487" i="64" s="1"/>
  <c r="BT1486" i="64" a="1"/>
  <c r="BT1486" i="64" s="1"/>
  <c r="BS1483" i="64"/>
  <c r="BS1482" i="64"/>
  <c r="BT1477" i="64" a="1"/>
  <c r="BT1477" i="64" s="1"/>
  <c r="BT1478" i="64" a="1"/>
  <c r="BT1478" i="64" s="1"/>
  <c r="BS1918" i="64"/>
  <c r="BT1917" i="64" a="1"/>
  <c r="BT1917" i="64" s="1"/>
  <c r="BT429" i="64" a="1"/>
  <c r="BT429" i="64" s="1"/>
  <c r="BO477" i="64"/>
  <c r="BP476" i="64" a="1"/>
  <c r="BP476" i="64" s="1"/>
  <c r="BU1687" i="64"/>
  <c r="BU1688" i="64" s="1"/>
  <c r="BQ829" i="64"/>
  <c r="BR828" i="64"/>
  <c r="BS945" i="64"/>
  <c r="BS1398" i="64"/>
  <c r="BS1238" i="64"/>
  <c r="BS1375" i="64"/>
  <c r="BS826" i="64"/>
  <c r="BS320" i="64"/>
  <c r="BS455" i="64"/>
  <c r="BS431" i="64"/>
  <c r="AQ1620"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27" i="64" a="1"/>
  <c r="BT2127" i="64" s="1"/>
  <c r="BT2204" i="64" a="1"/>
  <c r="BT2204" i="64" s="1"/>
  <c r="BT2178" i="64" a="1"/>
  <c r="BT2178" i="64" s="1"/>
  <c r="BT2153" i="64" a="1"/>
  <c r="BT2153" i="64" s="1"/>
  <c r="BT1374" i="64" a="1"/>
  <c r="BT1374" i="64" s="1"/>
  <c r="BS93" i="64"/>
  <c r="BT89" i="64" a="1"/>
  <c r="BT89" i="64" s="1"/>
  <c r="BT90" i="64" a="1"/>
  <c r="BT90" i="64" s="1"/>
  <c r="BT91" i="64" a="1"/>
  <c r="BT91" i="64" s="1"/>
  <c r="BT92" i="64" a="1"/>
  <c r="BT92" i="64" s="1"/>
  <c r="BT1319" i="64" a="1"/>
  <c r="BT1319" i="64" s="1"/>
  <c r="BT1320" i="64" s="1"/>
  <c r="BT319" i="64" a="1"/>
  <c r="BT319" i="64" s="1"/>
  <c r="CH1524" i="64"/>
  <c r="CH1526" i="64" s="1"/>
  <c r="BT2254" i="64" a="1"/>
  <c r="BT2254" i="64" s="1"/>
  <c r="BT1239" i="64" a="1"/>
  <c r="BT1239" i="64" s="1"/>
  <c r="BT1618" i="64" a="1"/>
  <c r="BT1618" i="64" s="1"/>
  <c r="BT1626" i="64" s="1"/>
  <c r="BT1397" i="64" a="1"/>
  <c r="BT1397" i="64" s="1"/>
  <c r="BT1399" i="64" a="1"/>
  <c r="BT1399" i="64" s="1"/>
  <c r="BT1405" i="64" a="1"/>
  <c r="BT1405" i="64" s="1"/>
  <c r="BT944" i="64" a="1"/>
  <c r="BT944" i="64" s="1"/>
  <c r="BT825" i="64" a="1"/>
  <c r="BT825" i="64" s="1"/>
  <c r="BT1897" i="64" a="1"/>
  <c r="BT1482" i="64" a="1"/>
  <c r="BT367" i="64" a="1"/>
  <c r="BS828" i="64" a="1"/>
  <c r="BU1938" i="64" a="1"/>
  <c r="BT1238" i="64" a="1"/>
  <c r="BT1398" i="64" a="1"/>
  <c r="BT1875" i="64" a="1"/>
  <c r="BT431" i="64" a="1"/>
  <c r="BT344" i="64" a="1"/>
  <c r="BT1918" i="64" a="1"/>
  <c r="BR829" i="64" a="1"/>
  <c r="BU1972" i="64" a="1"/>
  <c r="BT554" i="64" a="1"/>
  <c r="BT455" i="64" a="1"/>
  <c r="BT945" i="64" a="1"/>
  <c r="BP477" i="64" a="1"/>
  <c r="BT1483" i="64" a="1"/>
  <c r="BT320" i="64" a="1"/>
  <c r="BT1375" i="64" a="1"/>
  <c r="BT826" i="64" a="1"/>
  <c r="CZ84" i="861" l="1"/>
  <c r="DA89" i="861"/>
  <c r="CZ26" i="861"/>
  <c r="CZ27" i="861" s="1"/>
  <c r="CZ69" i="863"/>
  <c r="CZ23" i="863" s="1"/>
  <c r="CZ32" i="861" s="1"/>
  <c r="CZ67" i="863"/>
  <c r="CZ71" i="863"/>
  <c r="CY31" i="861"/>
  <c r="CY35" i="861" s="1"/>
  <c r="CY37" i="861" s="1"/>
  <c r="CY26" i="863"/>
  <c r="BV208" i="64"/>
  <c r="BV209" i="64"/>
  <c r="BV191" i="64"/>
  <c r="BV192" i="64"/>
  <c r="BV210" i="64"/>
  <c r="BV193" i="64"/>
  <c r="BV211" i="64"/>
  <c r="BU194" i="64"/>
  <c r="BU212" i="64"/>
  <c r="DF2130" i="64"/>
  <c r="DG2128" i="64"/>
  <c r="DB2181" i="64"/>
  <c r="DC2179" i="64"/>
  <c r="BT554" i="64"/>
  <c r="BT564" i="64" s="1"/>
  <c r="BS564" i="64"/>
  <c r="BU558" i="64" a="1"/>
  <c r="BU558" i="64" s="1"/>
  <c r="BU553" i="64" a="1"/>
  <c r="BU553" i="64" s="1"/>
  <c r="BS1801" i="64"/>
  <c r="BT367" i="64"/>
  <c r="BU1785" i="64" a="1"/>
  <c r="BU1785" i="64" s="1"/>
  <c r="BU1786" i="64" a="1"/>
  <c r="BU1786" i="64" s="1"/>
  <c r="BU1787" i="64" a="1"/>
  <c r="BU1787" i="64" s="1"/>
  <c r="BU1788" i="64" a="1"/>
  <c r="BU1788" i="64" s="1"/>
  <c r="BU1789" i="64" a="1"/>
  <c r="BU1789" i="64" s="1"/>
  <c r="BU1784" i="64" a="1"/>
  <c r="BU1784" i="64" s="1"/>
  <c r="BU1790" i="64" a="1"/>
  <c r="BU1790" i="64" s="1"/>
  <c r="BU1791" i="64" a="1"/>
  <c r="BU1791" i="64" s="1"/>
  <c r="BU1792" i="64" a="1"/>
  <c r="BU1792" i="64" s="1"/>
  <c r="BT1793" i="64"/>
  <c r="BU343" i="64" a="1"/>
  <c r="BU343" i="64" s="1"/>
  <c r="BU366" i="64" a="1"/>
  <c r="BU366" i="64" s="1"/>
  <c r="BU365" i="64" a="1"/>
  <c r="BU365" i="64" s="1"/>
  <c r="BT344" i="64"/>
  <c r="BU1972" i="64"/>
  <c r="BU1938" i="64"/>
  <c r="BT1897" i="64"/>
  <c r="BT1875" i="64"/>
  <c r="BU2230" i="64" a="1"/>
  <c r="BU2230" i="64" s="1"/>
  <c r="BU1876" i="64" a="1"/>
  <c r="BU1876" i="64" s="1"/>
  <c r="BU1896" i="64" a="1"/>
  <c r="BU1896" i="64" s="1"/>
  <c r="BR1492" i="64"/>
  <c r="BQ1501" i="64"/>
  <c r="BQ1503" i="64" s="1"/>
  <c r="BR1501" i="64"/>
  <c r="BS1490" i="64"/>
  <c r="BS1499" i="64"/>
  <c r="BS1491" i="64"/>
  <c r="BS1500" i="64"/>
  <c r="BU1496" i="64" a="1"/>
  <c r="BU1496" i="64" s="1"/>
  <c r="BU1495" i="64" a="1"/>
  <c r="BU1495" i="64" s="1"/>
  <c r="BU1487" i="64" a="1"/>
  <c r="BU1487" i="64" s="1"/>
  <c r="BU1486" i="64" a="1"/>
  <c r="BU1486" i="64" s="1"/>
  <c r="BT1483" i="64"/>
  <c r="BT1482" i="64"/>
  <c r="BU1477" i="64" a="1"/>
  <c r="BU1477" i="64" s="1"/>
  <c r="BU1478" i="64" a="1"/>
  <c r="BU1478" i="64" s="1"/>
  <c r="BT1918" i="64"/>
  <c r="BU1917" i="64" a="1"/>
  <c r="BU1917" i="64" s="1"/>
  <c r="BU429" i="64" a="1"/>
  <c r="BU429" i="64" s="1"/>
  <c r="BP477" i="64"/>
  <c r="BV1687" i="64"/>
  <c r="BV1688" i="64" s="1"/>
  <c r="BQ476" i="64" a="1"/>
  <c r="BQ476" i="64" s="1"/>
  <c r="AQ1621" i="64"/>
  <c r="AR1617" i="64" s="1"/>
  <c r="AR1623" i="64" s="1"/>
  <c r="BR829" i="64"/>
  <c r="BS828" i="64"/>
  <c r="BT945" i="64"/>
  <c r="BT1238" i="64"/>
  <c r="BT1398" i="64"/>
  <c r="BT1375" i="64"/>
  <c r="BT826"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27" i="64" a="1"/>
  <c r="BU2127" i="64" s="1"/>
  <c r="BU2204" i="64" a="1"/>
  <c r="BU2204" i="64" s="1"/>
  <c r="BU2178" i="64" a="1"/>
  <c r="BU2178" i="64" s="1"/>
  <c r="BU2153" i="64" a="1"/>
  <c r="BU2153" i="64" s="1"/>
  <c r="BU1374" i="64" a="1"/>
  <c r="BU1374" i="64" s="1"/>
  <c r="BU90" i="64" a="1"/>
  <c r="BU90" i="64" s="1"/>
  <c r="BU91" i="64" a="1"/>
  <c r="BU91" i="64" s="1"/>
  <c r="BU92" i="64" a="1"/>
  <c r="BU92" i="64" s="1"/>
  <c r="BU89" i="64" a="1"/>
  <c r="BU89" i="64" s="1"/>
  <c r="BT93" i="64"/>
  <c r="BU1319" i="64" a="1"/>
  <c r="BU1319" i="64" s="1"/>
  <c r="BU1320" i="64" s="1"/>
  <c r="BU319" i="64" a="1"/>
  <c r="BU319" i="64" s="1"/>
  <c r="CI1524" i="64"/>
  <c r="CI1526" i="64" s="1"/>
  <c r="BU2254" i="64" a="1"/>
  <c r="BU2254" i="64" s="1"/>
  <c r="BU1239" i="64" a="1"/>
  <c r="BU1239" i="64" s="1"/>
  <c r="BU1618" i="64" a="1"/>
  <c r="BU1618" i="64" s="1"/>
  <c r="BU1626" i="64" s="1"/>
  <c r="BU1397" i="64" a="1"/>
  <c r="BU1397" i="64" s="1"/>
  <c r="BU1405" i="64" a="1"/>
  <c r="BU1405" i="64" s="1"/>
  <c r="BU1399" i="64" a="1"/>
  <c r="BU1399" i="64" s="1"/>
  <c r="BU944" i="64" a="1"/>
  <c r="BU944" i="64" s="1"/>
  <c r="BU825" i="64" a="1"/>
  <c r="BU825" i="64" s="1"/>
  <c r="BU455" i="64" a="1"/>
  <c r="BV1972" i="64" a="1"/>
  <c r="BU431" i="64" a="1"/>
  <c r="BQ477" i="64" a="1"/>
  <c r="BU554" i="64" a="1"/>
  <c r="BT828" i="64" a="1"/>
  <c r="BU1398" i="64" a="1"/>
  <c r="BU1238" i="64" a="1"/>
  <c r="BU1875" i="64" a="1"/>
  <c r="BU826" i="64" a="1"/>
  <c r="BU1897" i="64" a="1"/>
  <c r="BS829" i="64" a="1"/>
  <c r="BU1918" i="64" a="1"/>
  <c r="BU367" i="64" a="1"/>
  <c r="BU344" i="64" a="1"/>
  <c r="BV1938" i="64" a="1"/>
  <c r="BU320" i="64" a="1"/>
  <c r="BU1482" i="64" a="1"/>
  <c r="BU945" i="64" a="1"/>
  <c r="BU1375" i="64" a="1"/>
  <c r="BU1483" i="64" a="1"/>
  <c r="AR1627" i="64" l="1" a="1"/>
  <c r="AR1627" i="64" s="1"/>
  <c r="CZ25" i="863"/>
  <c r="CZ34" i="861" s="1"/>
  <c r="CZ60" i="861"/>
  <c r="DA17" i="861"/>
  <c r="DA26" i="861" s="1"/>
  <c r="DA27" i="861" s="1"/>
  <c r="CY38" i="861"/>
  <c r="CZ72" i="863"/>
  <c r="CZ22" i="863"/>
  <c r="BV212" i="64"/>
  <c r="BV194" i="64"/>
  <c r="BW208" i="64"/>
  <c r="BW209" i="64"/>
  <c r="BW191" i="64"/>
  <c r="BW192" i="64"/>
  <c r="BW210" i="64"/>
  <c r="BW193" i="64"/>
  <c r="BW211" i="64"/>
  <c r="DC2181" i="64"/>
  <c r="DD2179" i="64"/>
  <c r="DG2130" i="64"/>
  <c r="DH2128" i="64"/>
  <c r="BU554" i="64"/>
  <c r="BV558" i="64" a="1"/>
  <c r="BV558" i="64" s="1"/>
  <c r="BV553" i="64" a="1"/>
  <c r="BV553" i="64" s="1"/>
  <c r="BU367" i="64"/>
  <c r="BT1801" i="64"/>
  <c r="BU1793" i="64"/>
  <c r="BV1784" i="64" a="1"/>
  <c r="BV1784" i="64" s="1"/>
  <c r="BV1785" i="64" a="1"/>
  <c r="BV1785" i="64" s="1"/>
  <c r="BV1786" i="64" a="1"/>
  <c r="BV1786" i="64" s="1"/>
  <c r="BV1787" i="64" a="1"/>
  <c r="BV1787" i="64" s="1"/>
  <c r="BV1788" i="64" a="1"/>
  <c r="BV1788" i="64" s="1"/>
  <c r="BV1790" i="64" a="1"/>
  <c r="BV1790" i="64" s="1"/>
  <c r="BV1789" i="64" a="1"/>
  <c r="BV1789" i="64" s="1"/>
  <c r="BV1791" i="64" a="1"/>
  <c r="BV1791" i="64" s="1"/>
  <c r="BV1792" i="64" a="1"/>
  <c r="BV1792" i="64" s="1"/>
  <c r="BV365" i="64" a="1"/>
  <c r="BV365" i="64" s="1"/>
  <c r="BV343" i="64" a="1"/>
  <c r="BV343" i="64" s="1"/>
  <c r="BV366" i="64" a="1"/>
  <c r="BV366" i="64" s="1"/>
  <c r="BU344" i="64"/>
  <c r="BV1938" i="64"/>
  <c r="BV1972" i="64"/>
  <c r="BU1897" i="64"/>
  <c r="BU1875" i="64"/>
  <c r="BV2230" i="64" a="1"/>
  <c r="BV2230" i="64" s="1"/>
  <c r="BV1876" i="64" a="1"/>
  <c r="BV1876" i="64" s="1"/>
  <c r="BV1896" i="64" a="1"/>
  <c r="BV1896" i="64" s="1"/>
  <c r="BR1503" i="64"/>
  <c r="BR1504" i="64" s="1"/>
  <c r="BQ1504" i="64"/>
  <c r="BS1492" i="64"/>
  <c r="BT1490" i="64"/>
  <c r="BT1499" i="64"/>
  <c r="BT1491" i="64"/>
  <c r="BT1500" i="64"/>
  <c r="BV1496" i="64" a="1"/>
  <c r="BV1496" i="64" s="1"/>
  <c r="BV1495" i="64" a="1"/>
  <c r="BV1495" i="64" s="1"/>
  <c r="BV1487" i="64" a="1"/>
  <c r="BV1487" i="64" s="1"/>
  <c r="BV1486" i="64" a="1"/>
  <c r="BV1486" i="64" s="1"/>
  <c r="BU1483" i="64"/>
  <c r="BU1482" i="64"/>
  <c r="BV1477" i="64" a="1"/>
  <c r="BV1477" i="64" s="1"/>
  <c r="BV1478" i="64" a="1"/>
  <c r="BV1478" i="64" s="1"/>
  <c r="BU1918" i="64"/>
  <c r="BV1917" i="64" a="1"/>
  <c r="BV1917" i="64" s="1"/>
  <c r="BV429" i="64" a="1"/>
  <c r="BV429" i="64" s="1"/>
  <c r="BQ477" i="64"/>
  <c r="BW1687" i="64"/>
  <c r="BW1688" i="64" s="1"/>
  <c r="BR476" i="64" a="1"/>
  <c r="BR476" i="64" s="1"/>
  <c r="BS829" i="64"/>
  <c r="BT828" i="64"/>
  <c r="BU1398" i="64"/>
  <c r="BU1238" i="64"/>
  <c r="BU945" i="64"/>
  <c r="BU1375" i="64"/>
  <c r="BU826" i="64"/>
  <c r="BU320" i="64"/>
  <c r="BU455" i="64"/>
  <c r="BU431" i="64"/>
  <c r="AR1620"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27" i="64" a="1"/>
  <c r="BV2127" i="64" s="1"/>
  <c r="BV2153" i="64" a="1"/>
  <c r="BV2153" i="64" s="1"/>
  <c r="BV2178" i="64" a="1"/>
  <c r="BV2178" i="64" s="1"/>
  <c r="BV2204" i="64" a="1"/>
  <c r="BV2204" i="64" s="1"/>
  <c r="BV1374" i="64" a="1"/>
  <c r="BV1374" i="64" s="1"/>
  <c r="BU93" i="64"/>
  <c r="BV90" i="64" a="1"/>
  <c r="BV90" i="64" s="1"/>
  <c r="BV91" i="64" a="1"/>
  <c r="BV91" i="64" s="1"/>
  <c r="BV92" i="64" a="1"/>
  <c r="BV92" i="64" s="1"/>
  <c r="BV89" i="64" a="1"/>
  <c r="BV89" i="64" s="1"/>
  <c r="BV1319" i="64" a="1"/>
  <c r="BV1319" i="64" s="1"/>
  <c r="BV1320" i="64" s="1"/>
  <c r="BV319" i="64" a="1"/>
  <c r="BV319" i="64" s="1"/>
  <c r="CJ1524" i="64"/>
  <c r="CJ1526" i="64" s="1"/>
  <c r="BV2254" i="64" a="1"/>
  <c r="BV2254" i="64" s="1"/>
  <c r="BV1239" i="64" a="1"/>
  <c r="BV1239" i="64" s="1"/>
  <c r="BV1618" i="64" a="1"/>
  <c r="BV1618" i="64" s="1"/>
  <c r="BV1626" i="64" s="1"/>
  <c r="BV1399" i="64" a="1"/>
  <c r="BV1399" i="64" s="1"/>
  <c r="BV1397" i="64" a="1"/>
  <c r="BV1397" i="64" s="1"/>
  <c r="BV1405" i="64" a="1"/>
  <c r="BV1405" i="64" s="1"/>
  <c r="BV944" i="64" a="1"/>
  <c r="BV944" i="64" s="1"/>
  <c r="BV825" i="64" a="1"/>
  <c r="BV825" i="64" s="1"/>
  <c r="BT829" i="64" a="1"/>
  <c r="BW1938" i="64" a="1"/>
  <c r="BU828" i="64" a="1"/>
  <c r="BV1897" i="64" a="1"/>
  <c r="BV367" i="64" a="1"/>
  <c r="BV1238" i="64" a="1"/>
  <c r="BV344" i="64" a="1"/>
  <c r="BV1398" i="64" a="1"/>
  <c r="BV1875" i="64" a="1"/>
  <c r="BV554" i="64" a="1"/>
  <c r="BV1482" i="64" a="1"/>
  <c r="BV431" i="64" a="1"/>
  <c r="BV320" i="64" a="1"/>
  <c r="BV455" i="64" a="1"/>
  <c r="BV945" i="64" a="1"/>
  <c r="BW1972" i="64" a="1"/>
  <c r="BV1483" i="64" a="1"/>
  <c r="BV1918" i="64" a="1"/>
  <c r="BR477" i="64" a="1"/>
  <c r="BV1375" i="64" a="1"/>
  <c r="BV826" i="64" a="1"/>
  <c r="DB89" i="861" l="1"/>
  <c r="DA12" i="863"/>
  <c r="DA71" i="863" s="1"/>
  <c r="CZ26" i="863"/>
  <c r="CZ31" i="861"/>
  <c r="CZ35" i="861" s="1"/>
  <c r="CZ37" i="861" s="1"/>
  <c r="BX208" i="64"/>
  <c r="BX209" i="64"/>
  <c r="BX191" i="64"/>
  <c r="BX210" i="64"/>
  <c r="BX192" i="64"/>
  <c r="BX211" i="64"/>
  <c r="BX193" i="64"/>
  <c r="BW212" i="64"/>
  <c r="BW194" i="64"/>
  <c r="DH2130" i="64"/>
  <c r="DI2128" i="64"/>
  <c r="DD2181" i="64"/>
  <c r="DE2179" i="64"/>
  <c r="BV554" i="64"/>
  <c r="BV564" i="64" s="1"/>
  <c r="BU564" i="64"/>
  <c r="BW558" i="64" a="1"/>
  <c r="BW558" i="64" s="1"/>
  <c r="BW553" i="64" a="1"/>
  <c r="BW553" i="64" s="1"/>
  <c r="BV367" i="64"/>
  <c r="BU1801" i="64"/>
  <c r="BW1784" i="64" a="1"/>
  <c r="BW1784" i="64" s="1"/>
  <c r="BW1785" i="64" a="1"/>
  <c r="BW1785" i="64" s="1"/>
  <c r="BW1786" i="64" a="1"/>
  <c r="BW1786" i="64" s="1"/>
  <c r="BW1787" i="64" a="1"/>
  <c r="BW1787" i="64" s="1"/>
  <c r="BW1788" i="64" a="1"/>
  <c r="BW1788" i="64" s="1"/>
  <c r="BW1789" i="64" a="1"/>
  <c r="BW1789" i="64" s="1"/>
  <c r="BW1791" i="64" a="1"/>
  <c r="BW1791" i="64" s="1"/>
  <c r="BW1792" i="64" a="1"/>
  <c r="BW1792" i="64" s="1"/>
  <c r="BW1790" i="64" a="1"/>
  <c r="BW1790" i="64" s="1"/>
  <c r="BV1793" i="64"/>
  <c r="BW365" i="64" a="1"/>
  <c r="BW365" i="64" s="1"/>
  <c r="BW343" i="64" a="1"/>
  <c r="BW343" i="64" s="1"/>
  <c r="BW366" i="64" a="1"/>
  <c r="BW366" i="64" s="1"/>
  <c r="BV344" i="64"/>
  <c r="BW1972" i="64"/>
  <c r="BW1938" i="64"/>
  <c r="BV1897" i="64"/>
  <c r="BV1875" i="64"/>
  <c r="BW2230" i="64" a="1"/>
  <c r="BW2230" i="64" s="1"/>
  <c r="BW1876" i="64" a="1"/>
  <c r="BW1876" i="64" s="1"/>
  <c r="BW1896" i="64" a="1"/>
  <c r="BW1896" i="64" s="1"/>
  <c r="BT1492" i="64"/>
  <c r="BT1501" i="64"/>
  <c r="BS1501" i="64"/>
  <c r="BS1503" i="64" s="1"/>
  <c r="BU1490" i="64"/>
  <c r="BU1499" i="64"/>
  <c r="BU1491" i="64"/>
  <c r="BU1500" i="64"/>
  <c r="BW1496" i="64" a="1"/>
  <c r="BW1496" i="64" s="1"/>
  <c r="BW1495" i="64" a="1"/>
  <c r="BW1495" i="64" s="1"/>
  <c r="BW1486" i="64" a="1"/>
  <c r="BW1486" i="64" s="1"/>
  <c r="BW1487" i="64" a="1"/>
  <c r="BW1487" i="64" s="1"/>
  <c r="BV1483" i="64"/>
  <c r="BV1482" i="64"/>
  <c r="BW1477" i="64" a="1"/>
  <c r="BW1477" i="64" s="1"/>
  <c r="BW1478" i="64" a="1"/>
  <c r="BW1478" i="64" s="1"/>
  <c r="BV1918" i="64"/>
  <c r="BW1917" i="64" a="1"/>
  <c r="BW1917" i="64" s="1"/>
  <c r="BW429" i="64" a="1"/>
  <c r="BW429" i="64" s="1"/>
  <c r="BR477" i="64"/>
  <c r="BX1687" i="64"/>
  <c r="BX1688" i="64" s="1"/>
  <c r="BS476" i="64" a="1"/>
  <c r="BS476" i="64" s="1"/>
  <c r="AR1621" i="64"/>
  <c r="AS1617" i="64" s="1"/>
  <c r="AS1623" i="64" s="1"/>
  <c r="BT829" i="64"/>
  <c r="BU828" i="64"/>
  <c r="BV1398" i="64"/>
  <c r="BV1238" i="64"/>
  <c r="BV945" i="64"/>
  <c r="BV1375" i="64"/>
  <c r="BV826"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27" i="64" a="1"/>
  <c r="BW2127" i="64" s="1"/>
  <c r="BW2153" i="64" a="1"/>
  <c r="BW2153" i="64" s="1"/>
  <c r="BW2204" i="64" a="1"/>
  <c r="BW2204" i="64" s="1"/>
  <c r="BW2178" i="64" a="1"/>
  <c r="BW2178" i="64" s="1"/>
  <c r="BW1374" i="64" a="1"/>
  <c r="BW1374" i="64" s="1"/>
  <c r="BV93" i="64"/>
  <c r="BW90" i="64" a="1"/>
  <c r="BW90" i="64" s="1"/>
  <c r="BW91" i="64" a="1"/>
  <c r="BW91" i="64" s="1"/>
  <c r="BW92" i="64" a="1"/>
  <c r="BW92" i="64" s="1"/>
  <c r="BW89" i="64" a="1"/>
  <c r="BW89" i="64" s="1"/>
  <c r="BW1319" i="64" a="1"/>
  <c r="BW1319" i="64" s="1"/>
  <c r="BW1320" i="64" s="1"/>
  <c r="BW319" i="64" a="1"/>
  <c r="BW319" i="64" s="1"/>
  <c r="CK1524" i="64"/>
  <c r="CK1526" i="64" s="1"/>
  <c r="BW2254" i="64" a="1"/>
  <c r="BW2254" i="64" s="1"/>
  <c r="BW1239" i="64" a="1"/>
  <c r="BW1239" i="64" s="1"/>
  <c r="BW1618" i="64" a="1"/>
  <c r="BW1618" i="64" s="1"/>
  <c r="BW1626" i="64" s="1"/>
  <c r="BW1405" i="64" a="1"/>
  <c r="BW1405" i="64" s="1"/>
  <c r="BW1397" i="64" a="1"/>
  <c r="BW1397" i="64" s="1"/>
  <c r="BW1399" i="64" a="1"/>
  <c r="BW1399" i="64" s="1"/>
  <c r="BW944" i="64" a="1"/>
  <c r="BW944" i="64" s="1"/>
  <c r="BW825" i="64" a="1"/>
  <c r="BW825" i="64" s="1"/>
  <c r="BW320" i="64" a="1"/>
  <c r="BW1375" i="64" a="1"/>
  <c r="BW1482" i="64" a="1"/>
  <c r="BX1972" i="64" a="1"/>
  <c r="BW1875" i="64" a="1"/>
  <c r="BW1238" i="64" a="1"/>
  <c r="BW945" i="64" a="1"/>
  <c r="BW826" i="64" a="1"/>
  <c r="BW554" i="64" a="1"/>
  <c r="BV828" i="64" a="1"/>
  <c r="BU829" i="64" a="1"/>
  <c r="BW455" i="64" a="1"/>
  <c r="BW1897" i="64" a="1"/>
  <c r="BW367" i="64" a="1"/>
  <c r="BW1918" i="64" a="1"/>
  <c r="BW1398" i="64" a="1"/>
  <c r="BW431" i="64" a="1"/>
  <c r="BS477" i="64" a="1"/>
  <c r="BX1938" i="64" a="1"/>
  <c r="BW344" i="64" a="1"/>
  <c r="BW1483" i="64" a="1"/>
  <c r="AS1627" i="64" l="1" a="1"/>
  <c r="AS1627" i="64" s="1"/>
  <c r="DA25" i="863"/>
  <c r="DA34" i="861" s="1"/>
  <c r="DA60" i="861"/>
  <c r="DA84" i="861"/>
  <c r="DA67" i="863"/>
  <c r="DA22" i="863" s="1"/>
  <c r="DA69" i="863"/>
  <c r="DA23" i="863" s="1"/>
  <c r="DA32" i="861" s="1"/>
  <c r="DB17" i="861"/>
  <c r="DB12" i="863" s="1"/>
  <c r="CZ38" i="861"/>
  <c r="BX212" i="64"/>
  <c r="BY208" i="64"/>
  <c r="BY209" i="64"/>
  <c r="BY191" i="64"/>
  <c r="BY192" i="64"/>
  <c r="BY210" i="64"/>
  <c r="BY193" i="64"/>
  <c r="BY211" i="64"/>
  <c r="BX194" i="64"/>
  <c r="DE2181" i="64"/>
  <c r="DF2179" i="64"/>
  <c r="DI2130" i="64"/>
  <c r="DJ2128" i="64"/>
  <c r="BW554" i="64"/>
  <c r="BX558" i="64" a="1"/>
  <c r="BX558" i="64" s="1"/>
  <c r="BX553" i="64" a="1"/>
  <c r="BX553" i="64" s="1"/>
  <c r="BW367" i="64"/>
  <c r="BV1801" i="64"/>
  <c r="BX1784" i="64" a="1"/>
  <c r="BX1784" i="64" s="1"/>
  <c r="BX1785" i="64" a="1"/>
  <c r="BX1785" i="64" s="1"/>
  <c r="BX1790" i="64" a="1"/>
  <c r="BX1790" i="64" s="1"/>
  <c r="BX1787" i="64" a="1"/>
  <c r="BX1787" i="64" s="1"/>
  <c r="BX1791" i="64" a="1"/>
  <c r="BX1791" i="64" s="1"/>
  <c r="BX1792" i="64" a="1"/>
  <c r="BX1792" i="64" s="1"/>
  <c r="BX1788" i="64" a="1"/>
  <c r="BX1788" i="64" s="1"/>
  <c r="BX1786" i="64" a="1"/>
  <c r="BX1786" i="64" s="1"/>
  <c r="BX1789" i="64" a="1"/>
  <c r="BX1789" i="64" s="1"/>
  <c r="BW1793" i="64"/>
  <c r="BX365" i="64" a="1"/>
  <c r="BX365" i="64" s="1"/>
  <c r="BX343" i="64" a="1"/>
  <c r="BX343" i="64" s="1"/>
  <c r="BX366" i="64" a="1"/>
  <c r="BX366" i="64" s="1"/>
  <c r="BW344" i="64"/>
  <c r="BX1972" i="64"/>
  <c r="BX1938" i="64"/>
  <c r="BW1897" i="64"/>
  <c r="BW1875" i="64"/>
  <c r="BX2230" i="64" a="1"/>
  <c r="BX2230" i="64" s="1"/>
  <c r="BX1876" i="64" a="1"/>
  <c r="BX1876" i="64" s="1"/>
  <c r="BX1896" i="64" a="1"/>
  <c r="BX1896" i="64" s="1"/>
  <c r="BT1503" i="64"/>
  <c r="BT1504" i="64" s="1"/>
  <c r="BS1504" i="64"/>
  <c r="BU1492" i="64"/>
  <c r="BV1490" i="64"/>
  <c r="BV1499" i="64"/>
  <c r="BV1491" i="64"/>
  <c r="BV1500" i="64"/>
  <c r="BX1495" i="64" a="1"/>
  <c r="BX1495" i="64" s="1"/>
  <c r="BX1496" i="64" a="1"/>
  <c r="BX1496" i="64" s="1"/>
  <c r="BX1486" i="64" a="1"/>
  <c r="BX1486" i="64" s="1"/>
  <c r="BX1487" i="64" a="1"/>
  <c r="BX1487" i="64" s="1"/>
  <c r="BW1483" i="64"/>
  <c r="BW1482" i="64"/>
  <c r="BX1477" i="64" a="1"/>
  <c r="BX1477" i="64" s="1"/>
  <c r="BX1478" i="64" a="1"/>
  <c r="BX1478" i="64" s="1"/>
  <c r="BW1918" i="64"/>
  <c r="BX1917" i="64" a="1"/>
  <c r="BX1917" i="64" s="1"/>
  <c r="BX429" i="64" a="1"/>
  <c r="BX429" i="64" s="1"/>
  <c r="BS477" i="64"/>
  <c r="BT476" i="64" a="1"/>
  <c r="BT476" i="64" s="1"/>
  <c r="BY1687" i="64"/>
  <c r="BY1688" i="64" s="1"/>
  <c r="BU829" i="64"/>
  <c r="BV828" i="64"/>
  <c r="BW1398" i="64"/>
  <c r="BW1238" i="64"/>
  <c r="BW945" i="64"/>
  <c r="BW1375" i="64"/>
  <c r="BW826" i="64"/>
  <c r="BW320" i="64"/>
  <c r="BW455" i="64"/>
  <c r="BW431" i="64"/>
  <c r="AS1620"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27" i="64" a="1"/>
  <c r="BX2127" i="64" s="1"/>
  <c r="BX2204" i="64" a="1"/>
  <c r="BX2204" i="64" s="1"/>
  <c r="BX2178" i="64" a="1"/>
  <c r="BX2178" i="64" s="1"/>
  <c r="BX2153" i="64" a="1"/>
  <c r="BX2153" i="64" s="1"/>
  <c r="BX1374" i="64" a="1"/>
  <c r="BX1374" i="64" s="1"/>
  <c r="BW93" i="64"/>
  <c r="BX89" i="64" a="1"/>
  <c r="BX89" i="64" s="1"/>
  <c r="BX90" i="64" a="1"/>
  <c r="BX90" i="64" s="1"/>
  <c r="BX91" i="64" a="1"/>
  <c r="BX91" i="64" s="1"/>
  <c r="BX92" i="64" a="1"/>
  <c r="BX92" i="64" s="1"/>
  <c r="BX1319" i="64" a="1"/>
  <c r="BX1319" i="64" s="1"/>
  <c r="BX1320" i="64" s="1"/>
  <c r="BX319" i="64" a="1"/>
  <c r="BX319" i="64" s="1"/>
  <c r="CL1524" i="64"/>
  <c r="CL1526" i="64" s="1"/>
  <c r="BX2254" i="64" a="1"/>
  <c r="BX2254" i="64" s="1"/>
  <c r="BX1239" i="64" a="1"/>
  <c r="BX1239" i="64" s="1"/>
  <c r="BX1618" i="64" a="1"/>
  <c r="BX1618" i="64" s="1"/>
  <c r="BX1626" i="64" s="1"/>
  <c r="BX1405" i="64" a="1"/>
  <c r="BX1405" i="64" s="1"/>
  <c r="BX1399" i="64" a="1"/>
  <c r="BX1399" i="64" s="1"/>
  <c r="BX1397" i="64" a="1"/>
  <c r="BX1397" i="64" s="1"/>
  <c r="BX944" i="64" a="1"/>
  <c r="BX944" i="64" s="1"/>
  <c r="BX825" i="64" a="1"/>
  <c r="BX825" i="64" s="1"/>
  <c r="BX344" i="64" a="1"/>
  <c r="BX1238" i="64" a="1"/>
  <c r="BX1483" i="64" a="1"/>
  <c r="BT477" i="64" a="1"/>
  <c r="BX554" i="64" a="1"/>
  <c r="BX1482" i="64" a="1"/>
  <c r="BY1972" i="64" a="1"/>
  <c r="BX431" i="64" a="1"/>
  <c r="BW828" i="64" a="1"/>
  <c r="BX1918" i="64" a="1"/>
  <c r="BX1897" i="64" a="1"/>
  <c r="BX1875" i="64" a="1"/>
  <c r="BV829" i="64" a="1"/>
  <c r="BX455" i="64" a="1"/>
  <c r="BX1398" i="64" a="1"/>
  <c r="BX320" i="64" a="1"/>
  <c r="BY1938" i="64" a="1"/>
  <c r="BX367" i="64" a="1"/>
  <c r="BX1375" i="64" a="1"/>
  <c r="BX945" i="64" a="1"/>
  <c r="BX826" i="64" a="1"/>
  <c r="DB84" i="861" l="1"/>
  <c r="DA72" i="863"/>
  <c r="DB26" i="861"/>
  <c r="DB27" i="861" s="1"/>
  <c r="DA31" i="861"/>
  <c r="DA35" i="861" s="1"/>
  <c r="DA37" i="861" s="1"/>
  <c r="DA26" i="863"/>
  <c r="DB69" i="863"/>
  <c r="DB23" i="863" s="1"/>
  <c r="DB32" i="861" s="1"/>
  <c r="DB71" i="863"/>
  <c r="DB67" i="863"/>
  <c r="DC89" i="861"/>
  <c r="BY194" i="64"/>
  <c r="BY212" i="64"/>
  <c r="BZ208" i="64"/>
  <c r="BZ191" i="64"/>
  <c r="BZ209" i="64"/>
  <c r="BZ192" i="64"/>
  <c r="BZ210" i="64"/>
  <c r="BZ211" i="64"/>
  <c r="BZ193" i="64"/>
  <c r="DJ2130" i="64"/>
  <c r="DK2128" i="64"/>
  <c r="DF2181" i="64"/>
  <c r="DG2179" i="64"/>
  <c r="BX554" i="64"/>
  <c r="BX564" i="64" s="1"/>
  <c r="BW564" i="64"/>
  <c r="BY558" i="64" a="1"/>
  <c r="BY558" i="64" s="1"/>
  <c r="BY553" i="64" a="1"/>
  <c r="BY553" i="64" s="1"/>
  <c r="BX367" i="64"/>
  <c r="BW1801" i="64"/>
  <c r="BY1784" i="64" a="1"/>
  <c r="BY1784" i="64" s="1"/>
  <c r="BY1785" i="64" a="1"/>
  <c r="BY1785" i="64" s="1"/>
  <c r="BY1786" i="64" a="1"/>
  <c r="BY1786" i="64" s="1"/>
  <c r="BY1787" i="64" a="1"/>
  <c r="BY1787" i="64" s="1"/>
  <c r="BY1788" i="64" a="1"/>
  <c r="BY1788" i="64" s="1"/>
  <c r="BY1789" i="64" a="1"/>
  <c r="BY1789" i="64" s="1"/>
  <c r="BY1791" i="64" a="1"/>
  <c r="BY1791" i="64" s="1"/>
  <c r="BY1792" i="64" a="1"/>
  <c r="BY1792" i="64" s="1"/>
  <c r="BY1790" i="64" a="1"/>
  <c r="BY1790" i="64" s="1"/>
  <c r="BX1793" i="64"/>
  <c r="BY343" i="64" a="1"/>
  <c r="BY343" i="64" s="1"/>
  <c r="BY365" i="64" a="1"/>
  <c r="BY365" i="64" s="1"/>
  <c r="BY366" i="64" a="1"/>
  <c r="BY366" i="64" s="1"/>
  <c r="BX344" i="64"/>
  <c r="BY1972" i="64"/>
  <c r="BY1938" i="64"/>
  <c r="BX1897" i="64"/>
  <c r="BX1875" i="64"/>
  <c r="BY2230" i="64" a="1"/>
  <c r="BY2230" i="64" s="1"/>
  <c r="BY1896" i="64" a="1"/>
  <c r="BY1896" i="64" s="1"/>
  <c r="BY1876" i="64" a="1"/>
  <c r="BY1876" i="64" s="1"/>
  <c r="BU1501" i="64"/>
  <c r="BU1503" i="64" s="1"/>
  <c r="BV1492" i="64"/>
  <c r="BW1490" i="64"/>
  <c r="BW1499" i="64"/>
  <c r="BW1491" i="64"/>
  <c r="BW1500" i="64"/>
  <c r="BY1496" i="64" a="1"/>
  <c r="BY1496" i="64" s="1"/>
  <c r="BY1495" i="64" a="1"/>
  <c r="BY1495" i="64" s="1"/>
  <c r="BY1487" i="64" a="1"/>
  <c r="BY1487" i="64" s="1"/>
  <c r="BY1486" i="64" a="1"/>
  <c r="BY1486" i="64" s="1"/>
  <c r="BX1483" i="64"/>
  <c r="BX1482" i="64"/>
  <c r="BY1477" i="64" a="1"/>
  <c r="BY1477" i="64" s="1"/>
  <c r="BY1478" i="64" a="1"/>
  <c r="BY1478" i="64" s="1"/>
  <c r="BX1918" i="64"/>
  <c r="BY1917" i="64" a="1"/>
  <c r="BY1917" i="64" s="1"/>
  <c r="BY429" i="64" a="1"/>
  <c r="BY429" i="64" s="1"/>
  <c r="BT477" i="64"/>
  <c r="BZ1687" i="64"/>
  <c r="BZ1688" i="64" s="1"/>
  <c r="BU476" i="64" a="1"/>
  <c r="BU476" i="64" s="1"/>
  <c r="AS1621" i="64"/>
  <c r="AT1617" i="64" s="1"/>
  <c r="AT1623" i="64" s="1"/>
  <c r="BV829" i="64"/>
  <c r="BW828" i="64"/>
  <c r="BX1238" i="64"/>
  <c r="BX945" i="64"/>
  <c r="BX1398" i="64"/>
  <c r="BX1375" i="64"/>
  <c r="BX826"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27" i="64" a="1"/>
  <c r="BY2127" i="64" s="1"/>
  <c r="BY2204" i="64" a="1"/>
  <c r="BY2204" i="64" s="1"/>
  <c r="BY2178" i="64" a="1"/>
  <c r="BY2178" i="64" s="1"/>
  <c r="BY2153" i="64" a="1"/>
  <c r="BY2153" i="64" s="1"/>
  <c r="BY1374" i="64" a="1"/>
  <c r="BY1374" i="64" s="1"/>
  <c r="BY92" i="64" a="1"/>
  <c r="BY92" i="64" s="1"/>
  <c r="BY89" i="64" a="1"/>
  <c r="BY89" i="64" s="1"/>
  <c r="BY90" i="64" a="1"/>
  <c r="BY90" i="64" s="1"/>
  <c r="BY91" i="64" a="1"/>
  <c r="BY91" i="64" s="1"/>
  <c r="BX93" i="64"/>
  <c r="BY1319" i="64" a="1"/>
  <c r="BY1319" i="64" s="1"/>
  <c r="BY1320" i="64" s="1"/>
  <c r="BY319" i="64" a="1"/>
  <c r="BY319" i="64" s="1"/>
  <c r="BY2254" i="64" a="1"/>
  <c r="BY2254" i="64" s="1"/>
  <c r="BY1239" i="64" a="1"/>
  <c r="BY1239" i="64" s="1"/>
  <c r="BY1618" i="64" a="1"/>
  <c r="BY1618" i="64" s="1"/>
  <c r="BY1626" i="64" s="1"/>
  <c r="BY1405" i="64" a="1"/>
  <c r="BY1405" i="64" s="1"/>
  <c r="BY1399" i="64" a="1"/>
  <c r="BY1399" i="64" s="1"/>
  <c r="BY1397" i="64" a="1"/>
  <c r="BY1397" i="64" s="1"/>
  <c r="BY944" i="64" a="1"/>
  <c r="BY944" i="64" s="1"/>
  <c r="BY825" i="64" a="1"/>
  <c r="BY825" i="64" s="1"/>
  <c r="S394" i="64"/>
  <c r="BY431" i="64" a="1"/>
  <c r="BY344" i="64" a="1"/>
  <c r="BY455" i="64" a="1"/>
  <c r="BY554" i="64" a="1"/>
  <c r="BZ1938" i="64" a="1"/>
  <c r="BX828" i="64" a="1"/>
  <c r="BU477" i="64" a="1"/>
  <c r="BW829" i="64" a="1"/>
  <c r="BY320" i="64" a="1"/>
  <c r="BY1398" i="64" a="1"/>
  <c r="BY367" i="64" a="1"/>
  <c r="BY1875" i="64" a="1"/>
  <c r="BZ1972" i="64" a="1"/>
  <c r="BY1918" i="64" a="1"/>
  <c r="BY1897" i="64" a="1"/>
  <c r="BY1483" i="64" a="1"/>
  <c r="BY1238" i="64" a="1"/>
  <c r="BY945" i="64" a="1"/>
  <c r="BY1482" i="64" a="1"/>
  <c r="BY1375" i="64" a="1"/>
  <c r="BY826" i="64" a="1"/>
  <c r="AT1627" i="64" l="1" a="1"/>
  <c r="AT1627" i="64" s="1"/>
  <c r="DB25" i="863"/>
  <c r="DB34" i="861" s="1"/>
  <c r="DB60" i="861"/>
  <c r="DC17" i="861"/>
  <c r="DC26" i="861" s="1"/>
  <c r="DC27" i="861" s="1"/>
  <c r="DB22" i="863"/>
  <c r="DB72" i="863"/>
  <c r="DA38" i="861"/>
  <c r="BZ212" i="64"/>
  <c r="CA208" i="64"/>
  <c r="CA191" i="64"/>
  <c r="CA209" i="64"/>
  <c r="CA210" i="64"/>
  <c r="CA192" i="64"/>
  <c r="CA193" i="64"/>
  <c r="CA211" i="64"/>
  <c r="BZ194" i="64"/>
  <c r="DG2181" i="64"/>
  <c r="DH2179" i="64"/>
  <c r="DK2130" i="64"/>
  <c r="DL2128" i="64"/>
  <c r="DL2130" i="64" s="1"/>
  <c r="BY554" i="64"/>
  <c r="BY564" i="64" s="1"/>
  <c r="BZ558" i="64" a="1"/>
  <c r="BZ558" i="64" s="1"/>
  <c r="BZ553" i="64" a="1"/>
  <c r="BZ553" i="64" s="1"/>
  <c r="BY367" i="64"/>
  <c r="BX1801" i="64"/>
  <c r="BZ1784" i="64" a="1"/>
  <c r="BZ1784" i="64" s="1"/>
  <c r="BZ1785" i="64" a="1"/>
  <c r="BZ1785" i="64" s="1"/>
  <c r="BZ1786" i="64" a="1"/>
  <c r="BZ1786" i="64" s="1"/>
  <c r="BZ1787" i="64" a="1"/>
  <c r="BZ1787" i="64" s="1"/>
  <c r="BZ1790" i="64" a="1"/>
  <c r="BZ1790" i="64" s="1"/>
  <c r="BZ1789" i="64" a="1"/>
  <c r="BZ1789" i="64" s="1"/>
  <c r="BZ1791" i="64" a="1"/>
  <c r="BZ1791" i="64" s="1"/>
  <c r="BZ1792" i="64" a="1"/>
  <c r="BZ1792" i="64" s="1"/>
  <c r="BZ1788" i="64" a="1"/>
  <c r="BZ1788" i="64" s="1"/>
  <c r="BY1793" i="64"/>
  <c r="BZ343" i="64" a="1"/>
  <c r="BZ343" i="64" s="1"/>
  <c r="BZ365" i="64" a="1"/>
  <c r="BZ365" i="64" s="1"/>
  <c r="BZ366" i="64" a="1"/>
  <c r="BZ366" i="64" s="1"/>
  <c r="BY344" i="64"/>
  <c r="BZ1972" i="64"/>
  <c r="BZ1938" i="64"/>
  <c r="BY1875" i="64"/>
  <c r="BY1897" i="64"/>
  <c r="BZ2230" i="64" a="1"/>
  <c r="BZ2230" i="64" s="1"/>
  <c r="BZ1876" i="64" a="1"/>
  <c r="BZ1876" i="64" s="1"/>
  <c r="BZ1896" i="64" a="1"/>
  <c r="BZ1896" i="64" s="1"/>
  <c r="BU1504" i="64"/>
  <c r="BV1501" i="64"/>
  <c r="BV1503" i="64" s="1"/>
  <c r="BV1504" i="64" s="1"/>
  <c r="BW1492" i="64"/>
  <c r="BX1490" i="64"/>
  <c r="BX1499" i="64"/>
  <c r="BX1491" i="64"/>
  <c r="BX1500" i="64"/>
  <c r="BZ1496" i="64" a="1"/>
  <c r="BZ1496" i="64" s="1"/>
  <c r="BZ1495" i="64" a="1"/>
  <c r="BZ1495" i="64" s="1"/>
  <c r="BZ1486" i="64" a="1"/>
  <c r="BZ1486" i="64" s="1"/>
  <c r="BZ1487" i="64" a="1"/>
  <c r="BZ1487" i="64" s="1"/>
  <c r="BY1483" i="64"/>
  <c r="BY1482" i="64"/>
  <c r="BZ1477" i="64" a="1"/>
  <c r="BZ1477" i="64" s="1"/>
  <c r="BZ1478" i="64" a="1"/>
  <c r="BZ1478" i="64" s="1"/>
  <c r="BY1918" i="64"/>
  <c r="BZ1917" i="64" a="1"/>
  <c r="BZ1917" i="64" s="1"/>
  <c r="BZ429" i="64" a="1"/>
  <c r="BZ429" i="64" s="1"/>
  <c r="BU477" i="64"/>
  <c r="CA1687" i="64"/>
  <c r="CA1688" i="64" s="1"/>
  <c r="BV476" i="64" a="1"/>
  <c r="BV476" i="64" s="1"/>
  <c r="BW829" i="64"/>
  <c r="BX828" i="64"/>
  <c r="BY1238" i="64"/>
  <c r="BY945" i="64"/>
  <c r="BY1398" i="64"/>
  <c r="BY1375" i="64"/>
  <c r="BY826" i="64"/>
  <c r="BY455" i="64"/>
  <c r="BY431" i="64"/>
  <c r="BY320" i="64"/>
  <c r="AT1620"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27" i="64" a="1"/>
  <c r="BZ2127" i="64" s="1"/>
  <c r="BZ2204" i="64" a="1"/>
  <c r="BZ2204" i="64" s="1"/>
  <c r="BZ2178" i="64" a="1"/>
  <c r="BZ2178" i="64" s="1"/>
  <c r="BZ2153" i="64" a="1"/>
  <c r="BZ2153" i="64" s="1"/>
  <c r="BZ1374" i="64" a="1"/>
  <c r="BZ1374" i="64" s="1"/>
  <c r="BZ92" i="64" a="1"/>
  <c r="BZ92" i="64" s="1"/>
  <c r="BZ90" i="64" a="1"/>
  <c r="BZ90" i="64" s="1"/>
  <c r="BZ89" i="64" a="1"/>
  <c r="BZ89" i="64" s="1"/>
  <c r="BZ91" i="64" a="1"/>
  <c r="BZ91" i="64" s="1"/>
  <c r="BY93" i="64"/>
  <c r="BZ1319" i="64" a="1"/>
  <c r="BZ1319" i="64" s="1"/>
  <c r="BZ1320" i="64" s="1"/>
  <c r="BZ319" i="64" a="1"/>
  <c r="BZ319" i="64" s="1"/>
  <c r="BZ2254" i="64" a="1"/>
  <c r="BZ2254" i="64" s="1"/>
  <c r="BZ1239" i="64" a="1"/>
  <c r="BZ1239" i="64" s="1"/>
  <c r="BZ1618" i="64" a="1"/>
  <c r="BZ1618" i="64" s="1"/>
  <c r="BZ1626" i="64" s="1"/>
  <c r="BZ1399" i="64" a="1"/>
  <c r="BZ1399" i="64" s="1"/>
  <c r="BZ1405" i="64" a="1"/>
  <c r="BZ1405" i="64" s="1"/>
  <c r="BZ1397" i="64" a="1"/>
  <c r="BZ1397" i="64" s="1"/>
  <c r="BZ944" i="64" a="1"/>
  <c r="BZ944" i="64" s="1"/>
  <c r="BZ825" i="64" a="1"/>
  <c r="BZ825" i="64" s="1"/>
  <c r="BZ367" i="64" a="1"/>
  <c r="BV477" i="64" a="1"/>
  <c r="BZ431" i="64" a="1"/>
  <c r="BZ1398" i="64" a="1"/>
  <c r="BZ1875" i="64" a="1"/>
  <c r="CA1972" i="64" a="1"/>
  <c r="BZ1375" i="64" a="1"/>
  <c r="BZ344" i="64" a="1"/>
  <c r="BZ554" i="64" a="1"/>
  <c r="CA1938" i="64" a="1"/>
  <c r="BZ455" i="64" a="1"/>
  <c r="BY828" i="64" a="1"/>
  <c r="BZ1918" i="64" a="1"/>
  <c r="BZ1482" i="64" a="1"/>
  <c r="BZ320" i="64" a="1"/>
  <c r="BZ945" i="64" a="1"/>
  <c r="BZ1897" i="64" a="1"/>
  <c r="BZ1483" i="64" a="1"/>
  <c r="BZ1238" i="64" a="1"/>
  <c r="BX829" i="64" a="1"/>
  <c r="BZ826" i="64" a="1"/>
  <c r="DC12" i="863" l="1"/>
  <c r="DC71" i="863" s="1"/>
  <c r="DB31" i="861"/>
  <c r="DB35" i="861" s="1"/>
  <c r="DB37" i="861" s="1"/>
  <c r="DB26" i="863"/>
  <c r="DD89" i="861"/>
  <c r="CB208" i="64"/>
  <c r="CB209" i="64"/>
  <c r="CB191" i="64"/>
  <c r="CB192" i="64"/>
  <c r="CB210" i="64"/>
  <c r="CB193" i="64"/>
  <c r="CB211" i="64"/>
  <c r="CA194" i="64"/>
  <c r="CA212" i="64"/>
  <c r="DH2181" i="64"/>
  <c r="DI2179" i="64"/>
  <c r="BZ554" i="64"/>
  <c r="BZ564" i="64" s="1"/>
  <c r="CA558" i="64" a="1"/>
  <c r="CA558" i="64" s="1"/>
  <c r="CA553" i="64" a="1"/>
  <c r="CA553" i="64" s="1"/>
  <c r="BZ367" i="64"/>
  <c r="BY1801" i="64"/>
  <c r="CA1784" i="64" a="1"/>
  <c r="CA1784" i="64" s="1"/>
  <c r="CA1785" i="64" a="1"/>
  <c r="CA1785" i="64" s="1"/>
  <c r="CA1790" i="64" a="1"/>
  <c r="CA1790" i="64" s="1"/>
  <c r="CA1787" i="64" a="1"/>
  <c r="CA1787" i="64" s="1"/>
  <c r="CA1789" i="64" a="1"/>
  <c r="CA1789" i="64" s="1"/>
  <c r="CA1791" i="64" a="1"/>
  <c r="CA1791" i="64" s="1"/>
  <c r="CA1792" i="64" a="1"/>
  <c r="CA1792" i="64" s="1"/>
  <c r="CA1788" i="64" a="1"/>
  <c r="CA1788" i="64" s="1"/>
  <c r="CA1786" i="64" a="1"/>
  <c r="CA1786" i="64" s="1"/>
  <c r="BZ1793" i="64"/>
  <c r="CA343" i="64" a="1"/>
  <c r="CA343" i="64" s="1"/>
  <c r="CA366" i="64" a="1"/>
  <c r="CA366" i="64" s="1"/>
  <c r="CA365" i="64" a="1"/>
  <c r="CA365" i="64" s="1"/>
  <c r="BZ344" i="64"/>
  <c r="CA1938" i="64"/>
  <c r="CA1972" i="64"/>
  <c r="BZ1897" i="64"/>
  <c r="BZ1875" i="64"/>
  <c r="CA2230" i="64" a="1"/>
  <c r="CA2230" i="64" s="1"/>
  <c r="CA1876" i="64" a="1"/>
  <c r="CA1876" i="64" s="1"/>
  <c r="CA1896" i="64" a="1"/>
  <c r="CA1896" i="64" s="1"/>
  <c r="BW1501" i="64"/>
  <c r="BW1503" i="64" s="1"/>
  <c r="BX1492" i="64"/>
  <c r="BY1490" i="64"/>
  <c r="BY1499" i="64"/>
  <c r="BY1491" i="64"/>
  <c r="BY1500" i="64"/>
  <c r="CA1496" i="64" a="1"/>
  <c r="CA1496" i="64" s="1"/>
  <c r="CA1495" i="64" a="1"/>
  <c r="CA1495" i="64" s="1"/>
  <c r="CA1487" i="64" a="1"/>
  <c r="CA1487" i="64" s="1"/>
  <c r="CA1486" i="64" a="1"/>
  <c r="CA1486" i="64" s="1"/>
  <c r="BZ1483" i="64"/>
  <c r="BZ1482" i="64"/>
  <c r="CA1477" i="64" a="1"/>
  <c r="CA1477" i="64" s="1"/>
  <c r="CA1478" i="64" a="1"/>
  <c r="CA1478" i="64" s="1"/>
  <c r="BZ1918" i="64"/>
  <c r="CA1917" i="64" a="1"/>
  <c r="CA1917" i="64" s="1"/>
  <c r="CA429" i="64" a="1"/>
  <c r="CA429" i="64" s="1"/>
  <c r="BV477" i="64"/>
  <c r="CB1687" i="64"/>
  <c r="CB1688" i="64" s="1"/>
  <c r="BW476" i="64" a="1"/>
  <c r="BW476" i="64" s="1"/>
  <c r="AT1621" i="64"/>
  <c r="AU1617" i="64" s="1"/>
  <c r="AU1623" i="64" s="1"/>
  <c r="BX829" i="64"/>
  <c r="BY828" i="64"/>
  <c r="BZ1398" i="64"/>
  <c r="BZ1238" i="64"/>
  <c r="BZ945" i="64"/>
  <c r="BZ1375" i="64"/>
  <c r="BZ826"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27" i="64" a="1"/>
  <c r="CA2127" i="64" s="1"/>
  <c r="CA2204" i="64" a="1"/>
  <c r="CA2204" i="64" s="1"/>
  <c r="CA2178" i="64" a="1"/>
  <c r="CA2178" i="64" s="1"/>
  <c r="CA2153" i="64" a="1"/>
  <c r="CA2153" i="64" s="1"/>
  <c r="CA1374" i="64" a="1"/>
  <c r="CA1374" i="64" s="1"/>
  <c r="CA90" i="64" a="1"/>
  <c r="CA90" i="64" s="1"/>
  <c r="CA91" i="64" a="1"/>
  <c r="CA91" i="64" s="1"/>
  <c r="CA92" i="64" a="1"/>
  <c r="CA92" i="64" s="1"/>
  <c r="CA89" i="64" a="1"/>
  <c r="CA89" i="64" s="1"/>
  <c r="BZ93" i="64"/>
  <c r="CA1319" i="64" a="1"/>
  <c r="CA1319" i="64" s="1"/>
  <c r="CA1320" i="64" s="1"/>
  <c r="CA319" i="64" a="1"/>
  <c r="CA319" i="64" s="1"/>
  <c r="CA2254" i="64" a="1"/>
  <c r="CA2254" i="64" s="1"/>
  <c r="CA1239" i="64" a="1"/>
  <c r="CA1239" i="64" s="1"/>
  <c r="CA1618" i="64" a="1"/>
  <c r="CA1618" i="64" s="1"/>
  <c r="CA1626" i="64" s="1"/>
  <c r="CA1399" i="64" a="1"/>
  <c r="CA1399" i="64" s="1"/>
  <c r="CA1405" i="64" a="1"/>
  <c r="CA1405" i="64" s="1"/>
  <c r="CA1397" i="64" a="1"/>
  <c r="CA1397" i="64" s="1"/>
  <c r="CA944" i="64" a="1"/>
  <c r="CA944" i="64" s="1"/>
  <c r="CA825" i="64" a="1"/>
  <c r="CA825" i="64" s="1"/>
  <c r="CA1875" i="64" a="1"/>
  <c r="CA367" i="64" a="1"/>
  <c r="CA1482" i="64" a="1"/>
  <c r="CA431" i="64" a="1"/>
  <c r="CB1972" i="64" a="1"/>
  <c r="CB1938" i="64" a="1"/>
  <c r="CA1897" i="64" a="1"/>
  <c r="CA945" i="64" a="1"/>
  <c r="CA1918" i="64" a="1"/>
  <c r="CA1375" i="64" a="1"/>
  <c r="CA1398" i="64" a="1"/>
  <c r="CA1238" i="64" a="1"/>
  <c r="BW477" i="64" a="1"/>
  <c r="BZ828" i="64" a="1"/>
  <c r="CA455" i="64" a="1"/>
  <c r="CA554" i="64" a="1"/>
  <c r="CA344" i="64" a="1"/>
  <c r="CA1483" i="64" a="1"/>
  <c r="CA320" i="64" a="1"/>
  <c r="CA826" i="64" a="1"/>
  <c r="BY829" i="64" a="1"/>
  <c r="AU1627" i="64" l="1" a="1"/>
  <c r="AU1627" i="64" s="1"/>
  <c r="AU1620" i="64" s="1"/>
  <c r="DC25" i="863"/>
  <c r="DC34" i="861" s="1"/>
  <c r="DC60" i="861"/>
  <c r="DC84" i="861"/>
  <c r="DC69" i="863"/>
  <c r="DC23" i="863" s="1"/>
  <c r="DC32" i="861" s="1"/>
  <c r="DC67" i="863"/>
  <c r="DC22" i="863" s="1"/>
  <c r="DD17" i="861"/>
  <c r="DD12" i="863" s="1"/>
  <c r="DB38" i="861"/>
  <c r="CB194" i="64"/>
  <c r="CC208" i="64"/>
  <c r="CC209" i="64"/>
  <c r="CC191" i="64"/>
  <c r="CC192" i="64"/>
  <c r="CC210" i="64"/>
  <c r="CC193" i="64"/>
  <c r="CC211" i="64"/>
  <c r="CB212" i="64"/>
  <c r="DI2181" i="64"/>
  <c r="DJ2179" i="64"/>
  <c r="CA554" i="64"/>
  <c r="CB558" i="64" a="1"/>
  <c r="CB558" i="64" s="1"/>
  <c r="CB553" i="64" a="1"/>
  <c r="CB553" i="64" s="1"/>
  <c r="CA367" i="64"/>
  <c r="BZ1801" i="64"/>
  <c r="CB1789" i="64" a="1"/>
  <c r="CB1789" i="64" s="1"/>
  <c r="CB1790" i="64" a="1"/>
  <c r="CB1790" i="64" s="1"/>
  <c r="CB1784" i="64" a="1"/>
  <c r="CB1784" i="64" s="1"/>
  <c r="CB1785" i="64" a="1"/>
  <c r="CB1785" i="64" s="1"/>
  <c r="CB1787" i="64" a="1"/>
  <c r="CB1787" i="64" s="1"/>
  <c r="CB1791" i="64" a="1"/>
  <c r="CB1791" i="64" s="1"/>
  <c r="CB1792" i="64" a="1"/>
  <c r="CB1792" i="64" s="1"/>
  <c r="CB1788" i="64" a="1"/>
  <c r="CB1788" i="64" s="1"/>
  <c r="CB1786" i="64" a="1"/>
  <c r="CB1786" i="64" s="1"/>
  <c r="CA1793" i="64"/>
  <c r="CB343" i="64" a="1"/>
  <c r="CB343" i="64" s="1"/>
  <c r="CB366" i="64" a="1"/>
  <c r="CB366" i="64" s="1"/>
  <c r="CB365" i="64" a="1"/>
  <c r="CB365" i="64" s="1"/>
  <c r="CA344" i="64"/>
  <c r="CB1972" i="64"/>
  <c r="CB1938" i="64"/>
  <c r="CA1897" i="64"/>
  <c r="CA1875" i="64"/>
  <c r="CB2230" i="64" a="1"/>
  <c r="CB2230" i="64" s="1"/>
  <c r="CB1876" i="64" a="1"/>
  <c r="CB1876" i="64" s="1"/>
  <c r="CB1896" i="64" a="1"/>
  <c r="CB1896" i="64" s="1"/>
  <c r="BW1504" i="64"/>
  <c r="BX1501" i="64"/>
  <c r="BX1503" i="64" s="1"/>
  <c r="BX1504" i="64" s="1"/>
  <c r="BY1492" i="64"/>
  <c r="BZ1490" i="64"/>
  <c r="BZ1499" i="64"/>
  <c r="BZ1491" i="64"/>
  <c r="BZ1500" i="64"/>
  <c r="CB1495" i="64" a="1"/>
  <c r="CB1495" i="64" s="1"/>
  <c r="CB1496" i="64" a="1"/>
  <c r="CB1496" i="64" s="1"/>
  <c r="CB1487" i="64" a="1"/>
  <c r="CB1487" i="64" s="1"/>
  <c r="CB1486" i="64" a="1"/>
  <c r="CB1486" i="64" s="1"/>
  <c r="CA1483" i="64"/>
  <c r="CA1482" i="64"/>
  <c r="CB1477" i="64" a="1"/>
  <c r="CB1477" i="64" s="1"/>
  <c r="CB1478" i="64" a="1"/>
  <c r="CB1478" i="64" s="1"/>
  <c r="CA1918" i="64"/>
  <c r="CB1917" i="64" a="1"/>
  <c r="CB1917" i="64" s="1"/>
  <c r="CB429" i="64" a="1"/>
  <c r="CB429" i="64" s="1"/>
  <c r="BW477" i="64"/>
  <c r="CC1687" i="64"/>
  <c r="CC1688" i="64" s="1"/>
  <c r="BX476" i="64" a="1"/>
  <c r="BX476" i="64" s="1"/>
  <c r="BY829" i="64"/>
  <c r="BZ828" i="64"/>
  <c r="CA1238" i="64"/>
  <c r="CA945" i="64"/>
  <c r="CA1398" i="64"/>
  <c r="CA1375" i="64"/>
  <c r="CA826" i="64"/>
  <c r="CA431" i="64"/>
  <c r="CA320" i="64"/>
  <c r="CA455"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27" i="64" a="1"/>
  <c r="CB2127" i="64" s="1"/>
  <c r="CB2204" i="64" a="1"/>
  <c r="CB2204" i="64" s="1"/>
  <c r="CB2178" i="64" a="1"/>
  <c r="CB2178" i="64" s="1"/>
  <c r="CB2153" i="64" a="1"/>
  <c r="CB2153" i="64" s="1"/>
  <c r="CB1374" i="64" a="1"/>
  <c r="CB1374" i="64" s="1"/>
  <c r="CA93" i="64"/>
  <c r="CB89" i="64" a="1"/>
  <c r="CB89" i="64" s="1"/>
  <c r="CB90" i="64" a="1"/>
  <c r="CB90" i="64" s="1"/>
  <c r="CB91" i="64" a="1"/>
  <c r="CB91" i="64" s="1"/>
  <c r="CB92" i="64" a="1"/>
  <c r="CB92" i="64" s="1"/>
  <c r="CB1319" i="64" a="1"/>
  <c r="CB1319" i="64" s="1"/>
  <c r="CB1320" i="64" s="1"/>
  <c r="CB319" i="64" a="1"/>
  <c r="CB319" i="64" s="1"/>
  <c r="CB2254" i="64" a="1"/>
  <c r="CB2254" i="64" s="1"/>
  <c r="CB1239" i="64" a="1"/>
  <c r="CB1239" i="64" s="1"/>
  <c r="CB1618" i="64" a="1"/>
  <c r="CB1618" i="64" s="1"/>
  <c r="CB1626" i="64" s="1"/>
  <c r="CB1399" i="64" a="1"/>
  <c r="CB1399" i="64" s="1"/>
  <c r="CB1405" i="64" a="1"/>
  <c r="CB1405" i="64" s="1"/>
  <c r="CB1397" i="64" a="1"/>
  <c r="CB1397" i="64" s="1"/>
  <c r="CB944" i="64" a="1"/>
  <c r="CB944" i="64" s="1"/>
  <c r="CB825" i="64" a="1"/>
  <c r="CB825" i="64" s="1"/>
  <c r="CA828" i="64" a="1"/>
  <c r="CB1482" i="64" a="1"/>
  <c r="BZ829" i="64" a="1"/>
  <c r="CB554" i="64" a="1"/>
  <c r="CB1918" i="64" a="1"/>
  <c r="CB431" i="64" a="1"/>
  <c r="CB344" i="64" a="1"/>
  <c r="CB455" i="64" a="1"/>
  <c r="CB945" i="64" a="1"/>
  <c r="CB1897" i="64" a="1"/>
  <c r="CB1483" i="64" a="1"/>
  <c r="CB1375" i="64" a="1"/>
  <c r="CB367" i="64" a="1"/>
  <c r="CB1398" i="64" a="1"/>
  <c r="CC1972" i="64" a="1"/>
  <c r="CB1238" i="64" a="1"/>
  <c r="CC1938" i="64" a="1"/>
  <c r="CB1875" i="64" a="1"/>
  <c r="BX477" i="64" a="1"/>
  <c r="CB826" i="64" a="1"/>
  <c r="CB320" i="64" a="1"/>
  <c r="DD84" i="861" l="1"/>
  <c r="DE89" i="861"/>
  <c r="DC72" i="863"/>
  <c r="DD26" i="861"/>
  <c r="DD27" i="861" s="1"/>
  <c r="DD69" i="863"/>
  <c r="DD23" i="863" s="1"/>
  <c r="DD32" i="861" s="1"/>
  <c r="DD67" i="863"/>
  <c r="DD71" i="863"/>
  <c r="DC26" i="863"/>
  <c r="DC31" i="861"/>
  <c r="DC35" i="861" s="1"/>
  <c r="DC37" i="861" s="1"/>
  <c r="CC194" i="64"/>
  <c r="CD208" i="64"/>
  <c r="CD209" i="64"/>
  <c r="CD191" i="64"/>
  <c r="CD192" i="64"/>
  <c r="CD210" i="64"/>
  <c r="CD211" i="64"/>
  <c r="CD193" i="64"/>
  <c r="CC212" i="64"/>
  <c r="DJ2181" i="64"/>
  <c r="DK2179" i="64"/>
  <c r="CB554" i="64"/>
  <c r="CB564" i="64" s="1"/>
  <c r="CA564" i="64"/>
  <c r="CC558" i="64" a="1"/>
  <c r="CC558" i="64" s="1"/>
  <c r="CC553" i="64" a="1"/>
  <c r="CC553" i="64" s="1"/>
  <c r="CB367" i="64"/>
  <c r="CA1801" i="64"/>
  <c r="CC1785" i="64" a="1"/>
  <c r="CC1785" i="64" s="1"/>
  <c r="CC1786" i="64" a="1"/>
  <c r="CC1786" i="64" s="1"/>
  <c r="CC1787" i="64" a="1"/>
  <c r="CC1787" i="64" s="1"/>
  <c r="CC1788" i="64" a="1"/>
  <c r="CC1788" i="64" s="1"/>
  <c r="CC1790" i="64" a="1"/>
  <c r="CC1790" i="64" s="1"/>
  <c r="CC1789" i="64" a="1"/>
  <c r="CC1789" i="64" s="1"/>
  <c r="CC1784" i="64" a="1"/>
  <c r="CC1784" i="64" s="1"/>
  <c r="CC1791" i="64" a="1"/>
  <c r="CC1791" i="64" s="1"/>
  <c r="CC1792" i="64" a="1"/>
  <c r="CC1792" i="64" s="1"/>
  <c r="CB1793" i="64"/>
  <c r="CC343" i="64" a="1"/>
  <c r="CC343" i="64" s="1"/>
  <c r="CC366" i="64" a="1"/>
  <c r="CC366" i="64" s="1"/>
  <c r="CC365" i="64" a="1"/>
  <c r="CC365" i="64" s="1"/>
  <c r="CB344" i="64"/>
  <c r="CC1972" i="64"/>
  <c r="CC1938" i="64"/>
  <c r="CB1897" i="64"/>
  <c r="CB1875" i="64"/>
  <c r="CC2230" i="64" a="1"/>
  <c r="CC2230" i="64" s="1"/>
  <c r="CC1876" i="64" a="1"/>
  <c r="CC1876" i="64" s="1"/>
  <c r="CC1896" i="64" a="1"/>
  <c r="CC1896" i="64" s="1"/>
  <c r="BY1501" i="64"/>
  <c r="BY1503" i="64" s="1"/>
  <c r="BY1504" i="64" s="1"/>
  <c r="BZ1492" i="64"/>
  <c r="CA1490" i="64"/>
  <c r="CA1499" i="64"/>
  <c r="CA1491" i="64"/>
  <c r="CA1500" i="64"/>
  <c r="CC1496" i="64" a="1"/>
  <c r="CC1496" i="64" s="1"/>
  <c r="CC1495" i="64" a="1"/>
  <c r="CC1495" i="64" s="1"/>
  <c r="CC1487" i="64" a="1"/>
  <c r="CC1487" i="64" s="1"/>
  <c r="CC1486" i="64" a="1"/>
  <c r="CC1486" i="64" s="1"/>
  <c r="CB1483" i="64"/>
  <c r="CB1482" i="64"/>
  <c r="CC1477" i="64" a="1"/>
  <c r="CC1477" i="64" s="1"/>
  <c r="CC1478" i="64" a="1"/>
  <c r="CC1478" i="64" s="1"/>
  <c r="CB1918" i="64"/>
  <c r="CC1917" i="64" a="1"/>
  <c r="CC1917" i="64" s="1"/>
  <c r="CC429" i="64" a="1"/>
  <c r="CC429" i="64" s="1"/>
  <c r="BX477" i="64"/>
  <c r="BY476" i="64" a="1"/>
  <c r="BY476" i="64" s="1"/>
  <c r="CD1687" i="64"/>
  <c r="CD1688" i="64" s="1"/>
  <c r="AU1621" i="64"/>
  <c r="AV1617" i="64" s="1"/>
  <c r="AV1623" i="64" s="1"/>
  <c r="BZ829" i="64"/>
  <c r="CA828" i="64"/>
  <c r="CB1238" i="64"/>
  <c r="CB1398" i="64"/>
  <c r="CB945" i="64"/>
  <c r="CB1375" i="64"/>
  <c r="CB826"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27" i="64" a="1"/>
  <c r="CC2127" i="64" s="1"/>
  <c r="CC2204" i="64" a="1"/>
  <c r="CC2204" i="64" s="1"/>
  <c r="CC2178" i="64" a="1"/>
  <c r="CC2178" i="64" s="1"/>
  <c r="CC2153" i="64" a="1"/>
  <c r="CC2153" i="64" s="1"/>
  <c r="CC1374" i="64" a="1"/>
  <c r="CC1374" i="64" s="1"/>
  <c r="CC89" i="64" a="1"/>
  <c r="CC89" i="64" s="1"/>
  <c r="CC90" i="64" a="1"/>
  <c r="CC90" i="64" s="1"/>
  <c r="CC91" i="64" a="1"/>
  <c r="CC91" i="64" s="1"/>
  <c r="CC92" i="64" a="1"/>
  <c r="CC92" i="64" s="1"/>
  <c r="CB93" i="64"/>
  <c r="CC1319" i="64" a="1"/>
  <c r="CC1319" i="64" s="1"/>
  <c r="CC1320" i="64" s="1"/>
  <c r="CC319" i="64" a="1"/>
  <c r="CC319" i="64" s="1"/>
  <c r="CC2254" i="64" a="1"/>
  <c r="CC2254" i="64" s="1"/>
  <c r="CC1239" i="64" a="1"/>
  <c r="CC1239" i="64" s="1"/>
  <c r="CC1618" i="64" a="1"/>
  <c r="CC1618" i="64" s="1"/>
  <c r="CC1626" i="64" s="1"/>
  <c r="CC1405" i="64" a="1"/>
  <c r="CC1405" i="64" s="1"/>
  <c r="CC1399" i="64" a="1"/>
  <c r="CC1399" i="64" s="1"/>
  <c r="CC1397" i="64" a="1"/>
  <c r="CC1397" i="64" s="1"/>
  <c r="CC944" i="64" a="1"/>
  <c r="CC944" i="64" s="1"/>
  <c r="CC825" i="64" a="1"/>
  <c r="CC825" i="64" s="1"/>
  <c r="CD1972" i="64" a="1"/>
  <c r="CA829" i="64" a="1"/>
  <c r="CD1938" i="64" a="1"/>
  <c r="CC367" i="64" a="1"/>
  <c r="CC431" i="64" a="1"/>
  <c r="CC1875" i="64" a="1"/>
  <c r="BY477" i="64" a="1"/>
  <c r="CB828" i="64" a="1"/>
  <c r="CC1238" i="64" a="1"/>
  <c r="CC1918" i="64" a="1"/>
  <c r="CC554" i="64" a="1"/>
  <c r="CC344" i="64" a="1"/>
  <c r="CC1398" i="64" a="1"/>
  <c r="CC455" i="64" a="1"/>
  <c r="CC1897" i="64" a="1"/>
  <c r="CC320" i="64" a="1"/>
  <c r="CC1483" i="64" a="1"/>
  <c r="CC945" i="64" a="1"/>
  <c r="CC1482" i="64" a="1"/>
  <c r="CC826" i="64" a="1"/>
  <c r="CC1375" i="64" a="1"/>
  <c r="AV1627" i="64" l="1" a="1"/>
  <c r="AV1627" i="64" s="1"/>
  <c r="AV1620" i="64" s="1"/>
  <c r="AV1621" i="64" s="1"/>
  <c r="DD25" i="863"/>
  <c r="DD34" i="861" s="1"/>
  <c r="DD60" i="861"/>
  <c r="DE17" i="861"/>
  <c r="DE12" i="863" s="1"/>
  <c r="DD72" i="863"/>
  <c r="DD22" i="863"/>
  <c r="DC38" i="861"/>
  <c r="CD212" i="64"/>
  <c r="CE208" i="64"/>
  <c r="CE191" i="64"/>
  <c r="CE209" i="64"/>
  <c r="CE192" i="64"/>
  <c r="CE210" i="64"/>
  <c r="CE193" i="64"/>
  <c r="CE211" i="64"/>
  <c r="CD194" i="64"/>
  <c r="DK2181" i="64"/>
  <c r="DL2179" i="64"/>
  <c r="DL2181" i="64" s="1"/>
  <c r="CC554" i="64"/>
  <c r="CD558" i="64" a="1"/>
  <c r="CD558" i="64" s="1"/>
  <c r="CD553" i="64" a="1"/>
  <c r="CD553" i="64" s="1"/>
  <c r="CC367" i="64"/>
  <c r="CB1801" i="64"/>
  <c r="CC1793" i="64"/>
  <c r="CD1784" i="64" a="1"/>
  <c r="CD1784" i="64" s="1"/>
  <c r="CD1785" i="64" a="1"/>
  <c r="CD1785" i="64" s="1"/>
  <c r="CD1786" i="64" a="1"/>
  <c r="CD1786" i="64" s="1"/>
  <c r="CD1787" i="64" a="1"/>
  <c r="CD1787" i="64" s="1"/>
  <c r="CD1789" i="64" a="1"/>
  <c r="CD1789" i="64" s="1"/>
  <c r="CD1790" i="64" a="1"/>
  <c r="CD1790" i="64" s="1"/>
  <c r="CD1788" i="64" a="1"/>
  <c r="CD1788" i="64" s="1"/>
  <c r="CD1791" i="64" a="1"/>
  <c r="CD1791" i="64" s="1"/>
  <c r="CD1792" i="64" a="1"/>
  <c r="CD1792" i="64" s="1"/>
  <c r="CD365" i="64" a="1"/>
  <c r="CD365" i="64" s="1"/>
  <c r="CD343" i="64" a="1"/>
  <c r="CD343" i="64" s="1"/>
  <c r="CD366" i="64" a="1"/>
  <c r="CD366" i="64" s="1"/>
  <c r="CC344" i="64"/>
  <c r="CD1972" i="64"/>
  <c r="CD1938" i="64"/>
  <c r="CC1897" i="64"/>
  <c r="CC1875" i="64"/>
  <c r="CD2230" i="64" a="1"/>
  <c r="CD2230" i="64" s="1"/>
  <c r="CD1876" i="64" a="1"/>
  <c r="CD1876" i="64" s="1"/>
  <c r="CD1896" i="64" a="1"/>
  <c r="CD1896" i="64" s="1"/>
  <c r="CA1492" i="64"/>
  <c r="BZ1501" i="64"/>
  <c r="BZ1503" i="64" s="1"/>
  <c r="BZ1504" i="64" s="1"/>
  <c r="CA1501" i="64"/>
  <c r="CB1490" i="64"/>
  <c r="CB1499" i="64"/>
  <c r="CB1491" i="64"/>
  <c r="CB1500" i="64"/>
  <c r="CD1496" i="64" a="1"/>
  <c r="CD1496" i="64" s="1"/>
  <c r="CD1495" i="64" a="1"/>
  <c r="CD1495" i="64" s="1"/>
  <c r="CD1486" i="64" a="1"/>
  <c r="CD1486" i="64" s="1"/>
  <c r="CD1487" i="64" a="1"/>
  <c r="CD1487" i="64" s="1"/>
  <c r="CC1483" i="64"/>
  <c r="CC1482" i="64"/>
  <c r="CD1477" i="64" a="1"/>
  <c r="CD1477" i="64" s="1"/>
  <c r="CD1478" i="64" a="1"/>
  <c r="CD1478" i="64" s="1"/>
  <c r="CC1918" i="64"/>
  <c r="CD1917" i="64" a="1"/>
  <c r="CD1917" i="64" s="1"/>
  <c r="CD429" i="64" a="1"/>
  <c r="CD429" i="64" s="1"/>
  <c r="BY477" i="64"/>
  <c r="CE1687" i="64"/>
  <c r="CE1688" i="64" s="1"/>
  <c r="BZ476" i="64" a="1"/>
  <c r="BZ476" i="64" s="1"/>
  <c r="CA829" i="64"/>
  <c r="CB828" i="64"/>
  <c r="CC1238" i="64"/>
  <c r="CC1398" i="64"/>
  <c r="CC945" i="64"/>
  <c r="CC1375" i="64"/>
  <c r="CC826" i="64"/>
  <c r="CC320" i="64"/>
  <c r="CC455" i="64"/>
  <c r="CC431" i="64"/>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27" i="64" a="1"/>
  <c r="CD2127" i="64" s="1"/>
  <c r="CD2153" i="64" a="1"/>
  <c r="CD2153" i="64" s="1"/>
  <c r="CD2204" i="64" a="1"/>
  <c r="CD2204" i="64" s="1"/>
  <c r="CD2178" i="64" a="1"/>
  <c r="CD2178" i="64" s="1"/>
  <c r="CD1374" i="64" a="1"/>
  <c r="CD1374" i="64" s="1"/>
  <c r="CD90" i="64" a="1"/>
  <c r="CD90" i="64" s="1"/>
  <c r="CD91" i="64" a="1"/>
  <c r="CD91" i="64" s="1"/>
  <c r="CD92" i="64" a="1"/>
  <c r="CD92" i="64" s="1"/>
  <c r="CD89" i="64" a="1"/>
  <c r="CD89" i="64" s="1"/>
  <c r="CC93" i="64"/>
  <c r="CD1319" i="64" a="1"/>
  <c r="CD1319" i="64" s="1"/>
  <c r="CD1320" i="64" s="1"/>
  <c r="CD319" i="64" a="1"/>
  <c r="CD319" i="64" s="1"/>
  <c r="CD2254" i="64" a="1"/>
  <c r="CD2254" i="64" s="1"/>
  <c r="CD1239" i="64" a="1"/>
  <c r="CD1239" i="64" s="1"/>
  <c r="CD1618" i="64" a="1"/>
  <c r="CD1618" i="64" s="1"/>
  <c r="CD1626" i="64" s="1"/>
  <c r="CD1397" i="64" a="1"/>
  <c r="CD1397" i="64" s="1"/>
  <c r="CD1399" i="64" a="1"/>
  <c r="CD1399" i="64" s="1"/>
  <c r="CD1405" i="64" a="1"/>
  <c r="CD1405" i="64" s="1"/>
  <c r="CD944" i="64" a="1"/>
  <c r="CD944" i="64" s="1"/>
  <c r="CD825" i="64" a="1"/>
  <c r="CD825" i="64" s="1"/>
  <c r="CD1918" i="64" a="1"/>
  <c r="CC828" i="64" a="1"/>
  <c r="CD1238" i="64" a="1"/>
  <c r="CE1972" i="64" a="1"/>
  <c r="CD320" i="64" a="1"/>
  <c r="CD1875" i="64" a="1"/>
  <c r="CB829" i="64" a="1"/>
  <c r="CD455" i="64" a="1"/>
  <c r="CD1483" i="64" a="1"/>
  <c r="CD1398" i="64" a="1"/>
  <c r="CD431" i="64" a="1"/>
  <c r="CD367" i="64" a="1"/>
  <c r="CD344" i="64" a="1"/>
  <c r="CD1897" i="64" a="1"/>
  <c r="CD1482" i="64" a="1"/>
  <c r="CD1375" i="64" a="1"/>
  <c r="CE1938" i="64" a="1"/>
  <c r="CD554" i="64" a="1"/>
  <c r="CD826" i="64" a="1"/>
  <c r="BZ477" i="64" a="1"/>
  <c r="CD945" i="64" a="1"/>
  <c r="DF89" i="861" l="1"/>
  <c r="DE26" i="861"/>
  <c r="DE27" i="861" s="1"/>
  <c r="DD31" i="861"/>
  <c r="DD35" i="861" s="1"/>
  <c r="DD37" i="861" s="1"/>
  <c r="DD26" i="863"/>
  <c r="DE69" i="863"/>
  <c r="DE23" i="863" s="1"/>
  <c r="DE32" i="861" s="1"/>
  <c r="DE71" i="863"/>
  <c r="DE67" i="863"/>
  <c r="CE212" i="64"/>
  <c r="CE194" i="64"/>
  <c r="CF208" i="64"/>
  <c r="CF209" i="64"/>
  <c r="CF191" i="64"/>
  <c r="CF192" i="64"/>
  <c r="CF210" i="64"/>
  <c r="CF193" i="64"/>
  <c r="CF211" i="64"/>
  <c r="CD554" i="64"/>
  <c r="CD564" i="64" s="1"/>
  <c r="CC564" i="64"/>
  <c r="CE558" i="64" a="1"/>
  <c r="CE558" i="64" s="1"/>
  <c r="CE553" i="64" a="1"/>
  <c r="CE553" i="64" s="1"/>
  <c r="CD367" i="64"/>
  <c r="CC1801" i="64"/>
  <c r="CE1784" i="64" a="1"/>
  <c r="CE1784" i="64" s="1"/>
  <c r="CE1785" i="64" a="1"/>
  <c r="CE1785" i="64" s="1"/>
  <c r="CE1786" i="64" a="1"/>
  <c r="CE1786" i="64" s="1"/>
  <c r="CE1787" i="64" a="1"/>
  <c r="CE1787" i="64" s="1"/>
  <c r="CE1788" i="64" a="1"/>
  <c r="CE1788" i="64" s="1"/>
  <c r="CE1791" i="64" a="1"/>
  <c r="CE1791" i="64" s="1"/>
  <c r="CE1792" i="64" a="1"/>
  <c r="CE1792" i="64" s="1"/>
  <c r="CE1789" i="64" a="1"/>
  <c r="CE1789" i="64" s="1"/>
  <c r="CE1790" i="64" a="1"/>
  <c r="CE1790" i="64" s="1"/>
  <c r="CD1793" i="64"/>
  <c r="CE365" i="64" a="1"/>
  <c r="CE365" i="64" s="1"/>
  <c r="CE343" i="64" a="1"/>
  <c r="CE343" i="64" s="1"/>
  <c r="CE366" i="64" a="1"/>
  <c r="CE366" i="64" s="1"/>
  <c r="CD344" i="64"/>
  <c r="CE1938" i="64"/>
  <c r="CE1972" i="64"/>
  <c r="CD1897" i="64"/>
  <c r="CD1875" i="64"/>
  <c r="CE2230" i="64" a="1"/>
  <c r="CE2230" i="64" s="1"/>
  <c r="CE1876" i="64" a="1"/>
  <c r="CE1876" i="64" s="1"/>
  <c r="CE1896" i="64" a="1"/>
  <c r="CE1896" i="64" s="1"/>
  <c r="CA1503" i="64"/>
  <c r="CA1504" i="64" s="1"/>
  <c r="CB1492" i="64"/>
  <c r="CC1490" i="64"/>
  <c r="CC1499" i="64"/>
  <c r="CC1491" i="64"/>
  <c r="CC1500" i="64"/>
  <c r="CE1496" i="64" a="1"/>
  <c r="CE1496" i="64" s="1"/>
  <c r="CE1495" i="64" a="1"/>
  <c r="CE1495" i="64" s="1"/>
  <c r="CE1487" i="64" a="1"/>
  <c r="CE1487" i="64" s="1"/>
  <c r="CE1486" i="64" a="1"/>
  <c r="CE1486" i="64" s="1"/>
  <c r="CD1483" i="64"/>
  <c r="CD1482" i="64"/>
  <c r="CE1477" i="64" a="1"/>
  <c r="CE1477" i="64" s="1"/>
  <c r="CE1478" i="64" a="1"/>
  <c r="CE1478" i="64" s="1"/>
  <c r="CD1918" i="64"/>
  <c r="CE1917" i="64" a="1"/>
  <c r="CE1917" i="64" s="1"/>
  <c r="CE429" i="64" a="1"/>
  <c r="CE429" i="64" s="1"/>
  <c r="BZ477" i="64"/>
  <c r="CF1687" i="64"/>
  <c r="CF1688" i="64" s="1"/>
  <c r="CA476" i="64" a="1"/>
  <c r="CA476" i="64" s="1"/>
  <c r="CB829" i="64"/>
  <c r="CC828" i="64"/>
  <c r="CD945" i="64"/>
  <c r="CD1398" i="64"/>
  <c r="CD1238" i="64"/>
  <c r="CD1375" i="64"/>
  <c r="CD826" i="64"/>
  <c r="CD455" i="64"/>
  <c r="CD320" i="64"/>
  <c r="CD431" i="64"/>
  <c r="AW1617" i="64"/>
  <c r="AW1623"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27" i="64" a="1"/>
  <c r="CE2127" i="64" s="1"/>
  <c r="CE2153" i="64" a="1"/>
  <c r="CE2153" i="64" s="1"/>
  <c r="CE2204" i="64" a="1"/>
  <c r="CE2204" i="64" s="1"/>
  <c r="CE2178" i="64" a="1"/>
  <c r="CE2178" i="64" s="1"/>
  <c r="CE1374" i="64" a="1"/>
  <c r="CE1374" i="64" s="1"/>
  <c r="CD93" i="64"/>
  <c r="CE90" i="64" a="1"/>
  <c r="CE90" i="64" s="1"/>
  <c r="CE91" i="64" a="1"/>
  <c r="CE91" i="64" s="1"/>
  <c r="CE92" i="64" a="1"/>
  <c r="CE92" i="64" s="1"/>
  <c r="CE89" i="64" a="1"/>
  <c r="CE89" i="64" s="1"/>
  <c r="CE1319" i="64" a="1"/>
  <c r="CE1319" i="64" s="1"/>
  <c r="CE1320" i="64" s="1"/>
  <c r="CE319" i="64" a="1"/>
  <c r="CE319" i="64" s="1"/>
  <c r="CE2254" i="64" a="1"/>
  <c r="CE2254" i="64" s="1"/>
  <c r="CE1239" i="64" a="1"/>
  <c r="CE1239" i="64" s="1"/>
  <c r="CE1618" i="64" a="1"/>
  <c r="CE1618" i="64" s="1"/>
  <c r="CE1626" i="64" s="1"/>
  <c r="CE1397" i="64" a="1"/>
  <c r="CE1397" i="64" s="1"/>
  <c r="CE1405" i="64" a="1"/>
  <c r="CE1405" i="64" s="1"/>
  <c r="CE1399" i="64" a="1"/>
  <c r="CE1399" i="64" s="1"/>
  <c r="CE944" i="64" a="1"/>
  <c r="CE944" i="64" s="1"/>
  <c r="CE825" i="64" a="1"/>
  <c r="CE825" i="64" s="1"/>
  <c r="CF1938" i="64" a="1"/>
  <c r="CE1482" i="64" a="1"/>
  <c r="CE1897" i="64" a="1"/>
  <c r="CE826" i="64" a="1"/>
  <c r="CE1398" i="64" a="1"/>
  <c r="CE367" i="64" a="1"/>
  <c r="CD828" i="64" a="1"/>
  <c r="CE554" i="64" a="1"/>
  <c r="CE344" i="64" a="1"/>
  <c r="CE1918" i="64" a="1"/>
  <c r="CE431" i="64" a="1"/>
  <c r="CF1972" i="64" a="1"/>
  <c r="CE1375" i="64" a="1"/>
  <c r="CE455" i="64" a="1"/>
  <c r="CE1483" i="64" a="1"/>
  <c r="CE320" i="64" a="1"/>
  <c r="CE1875" i="64" a="1"/>
  <c r="CE1238" i="64" a="1"/>
  <c r="CC829" i="64" a="1"/>
  <c r="CE945" i="64" a="1"/>
  <c r="CA477" i="64" a="1"/>
  <c r="AW1627" i="64" l="1" a="1"/>
  <c r="AW1627" i="64" s="1"/>
  <c r="AW1620" i="64" s="1"/>
  <c r="AW1621" i="64" s="1"/>
  <c r="DE25" i="863"/>
  <c r="DE34" i="861" s="1"/>
  <c r="DE60" i="861"/>
  <c r="DE84" i="861"/>
  <c r="DF17" i="861"/>
  <c r="DF12" i="863" s="1"/>
  <c r="DD38" i="861"/>
  <c r="DE22" i="863"/>
  <c r="DE72" i="863"/>
  <c r="CF194" i="64"/>
  <c r="CG208" i="64"/>
  <c r="CG191" i="64"/>
  <c r="CG209" i="64"/>
  <c r="CG192" i="64"/>
  <c r="CG210" i="64"/>
  <c r="CG193" i="64"/>
  <c r="CG211" i="64"/>
  <c r="CF212" i="64"/>
  <c r="CE554" i="64"/>
  <c r="CF558" i="64" a="1"/>
  <c r="CF558" i="64" s="1"/>
  <c r="CF553" i="64" a="1"/>
  <c r="CF553" i="64" s="1"/>
  <c r="CD1801" i="64"/>
  <c r="CE367" i="64"/>
  <c r="CF1784" i="64" a="1"/>
  <c r="CF1784" i="64" s="1"/>
  <c r="CF1785" i="64" a="1"/>
  <c r="CF1785" i="64" s="1"/>
  <c r="CF1789" i="64" a="1"/>
  <c r="CF1789" i="64" s="1"/>
  <c r="CF1790" i="64" a="1"/>
  <c r="CF1790" i="64" s="1"/>
  <c r="CF1786" i="64" a="1"/>
  <c r="CF1786" i="64" s="1"/>
  <c r="CF1788" i="64" a="1"/>
  <c r="CF1788" i="64" s="1"/>
  <c r="CF1791" i="64" a="1"/>
  <c r="CF1791" i="64" s="1"/>
  <c r="CF1792" i="64" a="1"/>
  <c r="CF1792" i="64" s="1"/>
  <c r="CF1787" i="64" a="1"/>
  <c r="CF1787" i="64" s="1"/>
  <c r="CE1793" i="64"/>
  <c r="CF365" i="64" a="1"/>
  <c r="CF365" i="64" s="1"/>
  <c r="CF343" i="64" a="1"/>
  <c r="CF343" i="64" s="1"/>
  <c r="CF366" i="64" a="1"/>
  <c r="CF366" i="64" s="1"/>
  <c r="CE344" i="64"/>
  <c r="CF1938" i="64"/>
  <c r="CF1972" i="64"/>
  <c r="CE1897" i="64"/>
  <c r="CE1875" i="64"/>
  <c r="CF2230" i="64" a="1"/>
  <c r="CF2230" i="64" s="1"/>
  <c r="CF1876" i="64" a="1"/>
  <c r="CF1876" i="64" s="1"/>
  <c r="CF1896" i="64" a="1"/>
  <c r="CF1896" i="64" s="1"/>
  <c r="CB1501" i="64"/>
  <c r="CB1503" i="64" s="1"/>
  <c r="CC1492" i="64"/>
  <c r="CD1491" i="64"/>
  <c r="CD1500" i="64"/>
  <c r="CD1490" i="64"/>
  <c r="CD1499" i="64"/>
  <c r="CF1495" i="64" a="1"/>
  <c r="CF1495" i="64" s="1"/>
  <c r="CF1496" i="64" a="1"/>
  <c r="CF1496" i="64" s="1"/>
  <c r="CF1487" i="64" a="1"/>
  <c r="CF1487" i="64" s="1"/>
  <c r="CF1486" i="64" a="1"/>
  <c r="CF1486" i="64" s="1"/>
  <c r="CE1483" i="64"/>
  <c r="CE1482" i="64"/>
  <c r="CF1477" i="64" a="1"/>
  <c r="CF1477" i="64" s="1"/>
  <c r="CF1478" i="64" a="1"/>
  <c r="CF1478" i="64" s="1"/>
  <c r="CE1918" i="64"/>
  <c r="CF1917" i="64" a="1"/>
  <c r="CF1917" i="64" s="1"/>
  <c r="CF429" i="64" a="1"/>
  <c r="CF429" i="64" s="1"/>
  <c r="CA477" i="64"/>
  <c r="CB476" i="64" a="1"/>
  <c r="CB476" i="64" s="1"/>
  <c r="CG1687" i="64"/>
  <c r="CG1688" i="64" s="1"/>
  <c r="CC829" i="64"/>
  <c r="CD828" i="64"/>
  <c r="CE1398" i="64"/>
  <c r="CE1238" i="64"/>
  <c r="CE945" i="64"/>
  <c r="CE1375" i="64"/>
  <c r="CE826" i="64"/>
  <c r="CE455" i="64"/>
  <c r="CE431" i="64"/>
  <c r="CE320" i="64"/>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27" i="64" a="1"/>
  <c r="CF2127" i="64" s="1"/>
  <c r="CF2204" i="64" a="1"/>
  <c r="CF2204" i="64" s="1"/>
  <c r="CF2178" i="64" a="1"/>
  <c r="CF2178" i="64" s="1"/>
  <c r="CF2153" i="64" a="1"/>
  <c r="CF2153" i="64" s="1"/>
  <c r="CF1374" i="64" a="1"/>
  <c r="CF1374" i="64" s="1"/>
  <c r="CE93" i="64"/>
  <c r="CF89" i="64" a="1"/>
  <c r="CF89" i="64" s="1"/>
  <c r="CF90" i="64" a="1"/>
  <c r="CF90" i="64" s="1"/>
  <c r="CF91" i="64" a="1"/>
  <c r="CF91" i="64" s="1"/>
  <c r="CF92" i="64" a="1"/>
  <c r="CF92" i="64" s="1"/>
  <c r="CF1319" i="64" a="1"/>
  <c r="CF1319" i="64" s="1"/>
  <c r="CF1320" i="64" s="1"/>
  <c r="CF319" i="64" a="1"/>
  <c r="CF319" i="64" s="1"/>
  <c r="CF2254" i="64" a="1"/>
  <c r="CF2254" i="64" s="1"/>
  <c r="CF1239" i="64" a="1"/>
  <c r="CF1239" i="64" s="1"/>
  <c r="CF1618" i="64" a="1"/>
  <c r="CF1618" i="64" s="1"/>
  <c r="CF1626" i="64" s="1"/>
  <c r="CF1405" i="64" a="1"/>
  <c r="CF1405" i="64" s="1"/>
  <c r="CF1399" i="64" a="1"/>
  <c r="CF1399" i="64" s="1"/>
  <c r="CF1397" i="64" a="1"/>
  <c r="CF1397" i="64" s="1"/>
  <c r="CF944" i="64" a="1"/>
  <c r="CF944" i="64" s="1"/>
  <c r="CF825" i="64" a="1"/>
  <c r="CF825" i="64" s="1"/>
  <c r="CF1398" i="64" a="1"/>
  <c r="CF554" i="64" a="1"/>
  <c r="CF945" i="64" a="1"/>
  <c r="CF1483" i="64" a="1"/>
  <c r="CF1482" i="64" a="1"/>
  <c r="CG1972" i="64" a="1"/>
  <c r="CG1938" i="64" a="1"/>
  <c r="CE828" i="64" a="1"/>
  <c r="CF1875" i="64" a="1"/>
  <c r="CF431" i="64" a="1"/>
  <c r="CF367" i="64" a="1"/>
  <c r="CF344" i="64" a="1"/>
  <c r="CF1375" i="64" a="1"/>
  <c r="CF826" i="64" a="1"/>
  <c r="CF455" i="64" a="1"/>
  <c r="CF1918" i="64" a="1"/>
  <c r="CB477" i="64" a="1"/>
  <c r="CF1897" i="64" a="1"/>
  <c r="CF320" i="64" a="1"/>
  <c r="CF1238" i="64" a="1"/>
  <c r="CD829" i="64" a="1"/>
  <c r="DF84" i="861" l="1"/>
  <c r="DG89" i="861"/>
  <c r="DF26" i="861"/>
  <c r="DF27" i="861" s="1"/>
  <c r="DF69" i="863"/>
  <c r="DF23" i="863" s="1"/>
  <c r="DF32" i="861" s="1"/>
  <c r="DF71" i="863"/>
  <c r="DF67" i="863"/>
  <c r="DE31" i="861"/>
  <c r="DE35" i="861" s="1"/>
  <c r="DE37" i="861" s="1"/>
  <c r="DE26" i="863"/>
  <c r="CG194" i="64"/>
  <c r="CG212" i="64"/>
  <c r="CH208" i="64"/>
  <c r="CH209" i="64"/>
  <c r="CH191" i="64"/>
  <c r="CH192" i="64"/>
  <c r="CH210" i="64"/>
  <c r="CH211" i="64"/>
  <c r="CH193" i="64"/>
  <c r="CF554" i="64"/>
  <c r="CF564" i="64" s="1"/>
  <c r="CE564" i="64"/>
  <c r="CG558" i="64" a="1"/>
  <c r="CG558" i="64" s="1"/>
  <c r="CG553" i="64" a="1"/>
  <c r="CG553" i="64" s="1"/>
  <c r="CE1801" i="64"/>
  <c r="CF367" i="64"/>
  <c r="CG1784" i="64" a="1"/>
  <c r="CG1784" i="64" s="1"/>
  <c r="CG1785" i="64" a="1"/>
  <c r="CG1785" i="64" s="1"/>
  <c r="CG1786" i="64" a="1"/>
  <c r="CG1786" i="64" s="1"/>
  <c r="CG1787" i="64" a="1"/>
  <c r="CG1787" i="64" s="1"/>
  <c r="CG1788" i="64" a="1"/>
  <c r="CG1788" i="64" s="1"/>
  <c r="CG1791" i="64" a="1"/>
  <c r="CG1791" i="64" s="1"/>
  <c r="CG1792" i="64" a="1"/>
  <c r="CG1792" i="64" s="1"/>
  <c r="CG1789" i="64" a="1"/>
  <c r="CG1789" i="64" s="1"/>
  <c r="CG1790" i="64" a="1"/>
  <c r="CG1790" i="64" s="1"/>
  <c r="CF1793" i="64"/>
  <c r="CG366" i="64" a="1"/>
  <c r="CG366" i="64" s="1"/>
  <c r="CG365" i="64" a="1"/>
  <c r="CG365" i="64" s="1"/>
  <c r="CG343" i="64" a="1"/>
  <c r="CG343" i="64" s="1"/>
  <c r="CF344" i="64"/>
  <c r="CG1972" i="64"/>
  <c r="CG1938" i="64"/>
  <c r="CF1897" i="64"/>
  <c r="CF1875" i="64"/>
  <c r="CG2230" i="64" a="1"/>
  <c r="CG2230" i="64" s="1"/>
  <c r="CG1876" i="64" a="1"/>
  <c r="CG1876" i="64" s="1"/>
  <c r="CG1896" i="64" a="1"/>
  <c r="CG1896" i="64" s="1"/>
  <c r="CD1492" i="64"/>
  <c r="CB1504" i="64"/>
  <c r="CD1501" i="64"/>
  <c r="CC1501" i="64"/>
  <c r="CC1503" i="64" s="1"/>
  <c r="CE1490" i="64"/>
  <c r="CE1499" i="64"/>
  <c r="CE1491" i="64"/>
  <c r="CE1500" i="64"/>
  <c r="CG1496" i="64" a="1"/>
  <c r="CG1496" i="64" s="1"/>
  <c r="CG1495" i="64" a="1"/>
  <c r="CG1495" i="64" s="1"/>
  <c r="CG1486" i="64" a="1"/>
  <c r="CG1486" i="64" s="1"/>
  <c r="CG1487" i="64" a="1"/>
  <c r="CG1487" i="64" s="1"/>
  <c r="CF1483" i="64"/>
  <c r="CF1482" i="64"/>
  <c r="CG1477" i="64" a="1"/>
  <c r="CG1477" i="64" s="1"/>
  <c r="CG1478" i="64" a="1"/>
  <c r="CG1478" i="64" s="1"/>
  <c r="CF1918" i="64"/>
  <c r="CG1917" i="64" a="1"/>
  <c r="CG1917" i="64" s="1"/>
  <c r="CG429" i="64" a="1"/>
  <c r="CG429" i="64" s="1"/>
  <c r="CB477" i="64"/>
  <c r="CH1687" i="64"/>
  <c r="CH1688" i="64" s="1"/>
  <c r="CC476" i="64" a="1"/>
  <c r="CC476" i="64" s="1"/>
  <c r="CD829" i="64"/>
  <c r="CE828" i="64"/>
  <c r="CF945" i="64"/>
  <c r="CF1238" i="64"/>
  <c r="CF1398" i="64"/>
  <c r="CF1375" i="64"/>
  <c r="CF826" i="64"/>
  <c r="CF431" i="64"/>
  <c r="CF320" i="64"/>
  <c r="CF455" i="64"/>
  <c r="AX1617" i="64"/>
  <c r="AX1623"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27" i="64" a="1"/>
  <c r="CG2127" i="64" s="1"/>
  <c r="CG2204" i="64" a="1"/>
  <c r="CG2204" i="64" s="1"/>
  <c r="CG2178" i="64" a="1"/>
  <c r="CG2178" i="64" s="1"/>
  <c r="CG2153" i="64" a="1"/>
  <c r="CG2153" i="64" s="1"/>
  <c r="CG1374" i="64" a="1"/>
  <c r="CG1374" i="64" s="1"/>
  <c r="CF93" i="64"/>
  <c r="CG89" i="64" a="1"/>
  <c r="CG89" i="64" s="1"/>
  <c r="CG92" i="64" a="1"/>
  <c r="CG92" i="64" s="1"/>
  <c r="CG90" i="64" a="1"/>
  <c r="CG90" i="64" s="1"/>
  <c r="CG91" i="64" a="1"/>
  <c r="CG91" i="64" s="1"/>
  <c r="CG1319" i="64" a="1"/>
  <c r="CG1319" i="64" s="1"/>
  <c r="CG1320" i="64" s="1"/>
  <c r="CG319" i="64" a="1"/>
  <c r="CG319" i="64" s="1"/>
  <c r="CG2254" i="64" a="1"/>
  <c r="CG2254" i="64" s="1"/>
  <c r="CG1239" i="64" a="1"/>
  <c r="CG1239" i="64" s="1"/>
  <c r="CG1618" i="64" a="1"/>
  <c r="CG1618" i="64" s="1"/>
  <c r="CG1626" i="64" s="1"/>
  <c r="CG1405" i="64" a="1"/>
  <c r="CG1405" i="64" s="1"/>
  <c r="CG1399" i="64" a="1"/>
  <c r="CG1399" i="64" s="1"/>
  <c r="CG1397" i="64" a="1"/>
  <c r="CG1397" i="64" s="1"/>
  <c r="CG944" i="64" a="1"/>
  <c r="CG944" i="64" s="1"/>
  <c r="CG825" i="64" a="1"/>
  <c r="CG825" i="64" s="1"/>
  <c r="CG320" i="64" a="1"/>
  <c r="CG1375" i="64" a="1"/>
  <c r="CC477" i="64" a="1"/>
  <c r="CG1482" i="64" a="1"/>
  <c r="CG1875" i="64" a="1"/>
  <c r="CG431" i="64" a="1"/>
  <c r="CG945" i="64" a="1"/>
  <c r="CG344" i="64" a="1"/>
  <c r="CF828" i="64" a="1"/>
  <c r="CG367" i="64" a="1"/>
  <c r="CH1938" i="64" a="1"/>
  <c r="CE829" i="64" a="1"/>
  <c r="CG455" i="64" a="1"/>
  <c r="CG1918" i="64" a="1"/>
  <c r="CG1398" i="64" a="1"/>
  <c r="CG554" i="64" a="1"/>
  <c r="CH1972" i="64" a="1"/>
  <c r="CG1897" i="64" a="1"/>
  <c r="CG1483" i="64" a="1"/>
  <c r="CG1238" i="64" a="1"/>
  <c r="CG826" i="64" a="1"/>
  <c r="AX1627" i="64" l="1" a="1"/>
  <c r="AX1627" i="64" s="1"/>
  <c r="DF25" i="863"/>
  <c r="DF34" i="861" s="1"/>
  <c r="DF60" i="861"/>
  <c r="DG17" i="861"/>
  <c r="DG12" i="863" s="1"/>
  <c r="DE38" i="861"/>
  <c r="DF22" i="863"/>
  <c r="DF72" i="863"/>
  <c r="CI208" i="64"/>
  <c r="CI191" i="64"/>
  <c r="CI209" i="64"/>
  <c r="CI210" i="64"/>
  <c r="CI192" i="64"/>
  <c r="CI193" i="64"/>
  <c r="CI211" i="64"/>
  <c r="CH212" i="64"/>
  <c r="CH194" i="64"/>
  <c r="CG554" i="64"/>
  <c r="CG564" i="64" s="1"/>
  <c r="CH558" i="64" a="1"/>
  <c r="CH558" i="64" s="1"/>
  <c r="CH553" i="64" a="1"/>
  <c r="CH553" i="64" s="1"/>
  <c r="CG367" i="64"/>
  <c r="CH1784" i="64" a="1"/>
  <c r="CH1784" i="64" s="1"/>
  <c r="CH1785" i="64" a="1"/>
  <c r="CH1785" i="64" s="1"/>
  <c r="CH1786" i="64" a="1"/>
  <c r="CH1786" i="64" s="1"/>
  <c r="CH1787" i="64" a="1"/>
  <c r="CH1787" i="64" s="1"/>
  <c r="CH1788" i="64" a="1"/>
  <c r="CH1788" i="64" s="1"/>
  <c r="CH1791" i="64" a="1"/>
  <c r="CH1791" i="64" s="1"/>
  <c r="CH1792" i="64" a="1"/>
  <c r="CH1792" i="64" s="1"/>
  <c r="CH1789" i="64" a="1"/>
  <c r="CH1789" i="64" s="1"/>
  <c r="CH1790" i="64" a="1"/>
  <c r="CH1790" i="64" s="1"/>
  <c r="CF1801" i="64"/>
  <c r="CG1793" i="64"/>
  <c r="CH366" i="64" a="1"/>
  <c r="CH366" i="64" s="1"/>
  <c r="CH343" i="64" a="1"/>
  <c r="CH343" i="64" s="1"/>
  <c r="CH365" i="64" a="1"/>
  <c r="CH365" i="64" s="1"/>
  <c r="CG344" i="64"/>
  <c r="CH1972" i="64"/>
  <c r="CH1938" i="64"/>
  <c r="CG1897" i="64"/>
  <c r="CG1875" i="64"/>
  <c r="CH2230" i="64" a="1"/>
  <c r="CH2230" i="64" s="1"/>
  <c r="CH1876" i="64" a="1"/>
  <c r="CH1876" i="64" s="1"/>
  <c r="CH1896" i="64" a="1"/>
  <c r="CH1896" i="64" s="1"/>
  <c r="CD1503" i="64"/>
  <c r="CD1504" i="64" s="1"/>
  <c r="CC1504" i="64"/>
  <c r="CE1492" i="64"/>
  <c r="CF1490" i="64"/>
  <c r="CF1499" i="64"/>
  <c r="CF1491" i="64"/>
  <c r="CF1500" i="64"/>
  <c r="CH1496" i="64" a="1"/>
  <c r="CH1496" i="64" s="1"/>
  <c r="CH1495" i="64" a="1"/>
  <c r="CH1495" i="64" s="1"/>
  <c r="CH1486" i="64" a="1"/>
  <c r="CH1486" i="64" s="1"/>
  <c r="CH1487" i="64" a="1"/>
  <c r="CH1487" i="64" s="1"/>
  <c r="CG1483" i="64"/>
  <c r="CG1482" i="64"/>
  <c r="CH1477" i="64" a="1"/>
  <c r="CH1477" i="64" s="1"/>
  <c r="CH1478" i="64" a="1"/>
  <c r="CH1478" i="64" s="1"/>
  <c r="CG1918" i="64"/>
  <c r="CH1917" i="64" a="1"/>
  <c r="CH1917" i="64" s="1"/>
  <c r="CH429" i="64" a="1"/>
  <c r="CH429" i="64" s="1"/>
  <c r="CC477" i="64"/>
  <c r="CD476" i="64" a="1"/>
  <c r="CD476" i="64" s="1"/>
  <c r="CI1687" i="64"/>
  <c r="CI1688" i="64" s="1"/>
  <c r="CE829" i="64"/>
  <c r="CF828" i="64"/>
  <c r="CG945" i="64"/>
  <c r="CG1238" i="64"/>
  <c r="CG1398" i="64"/>
  <c r="CG1375" i="64"/>
  <c r="CG826" i="64"/>
  <c r="CG455" i="64"/>
  <c r="CG320" i="64"/>
  <c r="CG431" i="64"/>
  <c r="AX1620" i="64"/>
  <c r="AX1621" i="64" s="1"/>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27" i="64" a="1"/>
  <c r="CH2127" i="64" s="1"/>
  <c r="CH2204" i="64" a="1"/>
  <c r="CH2204" i="64" s="1"/>
  <c r="CH2178" i="64" a="1"/>
  <c r="CH2178" i="64" s="1"/>
  <c r="CH2153" i="64" a="1"/>
  <c r="CH2153" i="64" s="1"/>
  <c r="CH1374" i="64" a="1"/>
  <c r="CH1374" i="64" s="1"/>
  <c r="CH92" i="64" a="1"/>
  <c r="CH92" i="64" s="1"/>
  <c r="CH91" i="64" a="1"/>
  <c r="CH91" i="64" s="1"/>
  <c r="CH89" i="64" a="1"/>
  <c r="CH89" i="64" s="1"/>
  <c r="CH90" i="64" a="1"/>
  <c r="CH90" i="64" s="1"/>
  <c r="CG93" i="64"/>
  <c r="CH1319" i="64" a="1"/>
  <c r="CH1319" i="64" s="1"/>
  <c r="CH1320" i="64" s="1"/>
  <c r="CH319" i="64" a="1"/>
  <c r="CH319" i="64" s="1"/>
  <c r="CH2254" i="64" a="1"/>
  <c r="CH2254" i="64" s="1"/>
  <c r="CH1239" i="64" a="1"/>
  <c r="CH1239" i="64" s="1"/>
  <c r="CH1618" i="64" a="1"/>
  <c r="CH1618" i="64" s="1"/>
  <c r="CH1626" i="64" s="1"/>
  <c r="CH1405" i="64" a="1"/>
  <c r="CH1405" i="64" s="1"/>
  <c r="CH1399" i="64" a="1"/>
  <c r="CH1399" i="64" s="1"/>
  <c r="CH1397" i="64" a="1"/>
  <c r="CH1397" i="64" s="1"/>
  <c r="CH944" i="64" a="1"/>
  <c r="CH944" i="64" s="1"/>
  <c r="CH825" i="64" a="1"/>
  <c r="CH825" i="64" s="1"/>
  <c r="CH1375" i="64" a="1"/>
  <c r="CI1972" i="64" a="1"/>
  <c r="CH344" i="64" a="1"/>
  <c r="CH1482" i="64" a="1"/>
  <c r="CH1897" i="64" a="1"/>
  <c r="CH1918" i="64" a="1"/>
  <c r="CH554" i="64" a="1"/>
  <c r="CH367" i="64" a="1"/>
  <c r="CH1483" i="64" a="1"/>
  <c r="CH431" i="64" a="1"/>
  <c r="CH945" i="64" a="1"/>
  <c r="CH455" i="64" a="1"/>
  <c r="CH1875" i="64" a="1"/>
  <c r="CG828" i="64" a="1"/>
  <c r="CH1398" i="64" a="1"/>
  <c r="CD477" i="64" a="1"/>
  <c r="CH320" i="64" a="1"/>
  <c r="CI1938" i="64" a="1"/>
  <c r="CH826" i="64" a="1"/>
  <c r="CH1238" i="64" a="1"/>
  <c r="CF829" i="64" a="1"/>
  <c r="DG84" i="861" l="1"/>
  <c r="DG26" i="861"/>
  <c r="DG27" i="861" s="1"/>
  <c r="DF31" i="861"/>
  <c r="DF35" i="861" s="1"/>
  <c r="DF37" i="861" s="1"/>
  <c r="DF26" i="863"/>
  <c r="DG69" i="863"/>
  <c r="DG23" i="863" s="1"/>
  <c r="DG32" i="861" s="1"/>
  <c r="DG71" i="863"/>
  <c r="DG67" i="863"/>
  <c r="DH89" i="861"/>
  <c r="CI194" i="64"/>
  <c r="CI212" i="64"/>
  <c r="CJ208" i="64"/>
  <c r="CJ209" i="64"/>
  <c r="CJ191" i="64"/>
  <c r="CJ192" i="64"/>
  <c r="CJ210" i="64"/>
  <c r="CJ193" i="64"/>
  <c r="CJ211" i="64"/>
  <c r="CH554" i="64"/>
  <c r="CI558" i="64" a="1"/>
  <c r="CI558" i="64" s="1"/>
  <c r="CI553" i="64" a="1"/>
  <c r="CI553" i="64" s="1"/>
  <c r="CH367" i="64"/>
  <c r="CG1801" i="64"/>
  <c r="CI1784" i="64" a="1"/>
  <c r="CI1784" i="64" s="1"/>
  <c r="CI1785" i="64" a="1"/>
  <c r="CI1785" i="64" s="1"/>
  <c r="CI1786" i="64" a="1"/>
  <c r="CI1786" i="64" s="1"/>
  <c r="CI1788" i="64" a="1"/>
  <c r="CI1788" i="64" s="1"/>
  <c r="CI1791" i="64" a="1"/>
  <c r="CI1791" i="64" s="1"/>
  <c r="CI1792" i="64" a="1"/>
  <c r="CI1792" i="64" s="1"/>
  <c r="CI1787" i="64" a="1"/>
  <c r="CI1787" i="64" s="1"/>
  <c r="CI1789" i="64" a="1"/>
  <c r="CI1789" i="64" s="1"/>
  <c r="CI1790" i="64" a="1"/>
  <c r="CI1790" i="64" s="1"/>
  <c r="CH1793" i="64"/>
  <c r="CI343" i="64" a="1"/>
  <c r="CI343" i="64" s="1"/>
  <c r="CI366" i="64" a="1"/>
  <c r="CI366" i="64" s="1"/>
  <c r="CI365" i="64" a="1"/>
  <c r="CI365" i="64" s="1"/>
  <c r="CH344" i="64"/>
  <c r="CI1972" i="64"/>
  <c r="CI1938" i="64"/>
  <c r="CH1897" i="64"/>
  <c r="CH1875" i="64"/>
  <c r="CI2230" i="64" a="1"/>
  <c r="CI2230" i="64" s="1"/>
  <c r="CI1876" i="64" a="1"/>
  <c r="CI1876" i="64" s="1"/>
  <c r="CI1896" i="64" a="1"/>
  <c r="CI1896" i="64" s="1"/>
  <c r="CE1501" i="64"/>
  <c r="CE1503" i="64" s="1"/>
  <c r="CF1492" i="64"/>
  <c r="CG1490" i="64"/>
  <c r="CG1499" i="64"/>
  <c r="CG1491" i="64"/>
  <c r="CG1500" i="64"/>
  <c r="CI1496" i="64" a="1"/>
  <c r="CI1496" i="64" s="1"/>
  <c r="CI1495" i="64" a="1"/>
  <c r="CI1495" i="64" s="1"/>
  <c r="CI1487" i="64" a="1"/>
  <c r="CI1487" i="64" s="1"/>
  <c r="CI1486" i="64" a="1"/>
  <c r="CI1486" i="64" s="1"/>
  <c r="CH1483" i="64"/>
  <c r="CH1482" i="64"/>
  <c r="CI1477" i="64" a="1"/>
  <c r="CI1477" i="64" s="1"/>
  <c r="CI1478" i="64" a="1"/>
  <c r="CI1478" i="64" s="1"/>
  <c r="CH1918" i="64"/>
  <c r="CI1917" i="64" a="1"/>
  <c r="CI1917" i="64" s="1"/>
  <c r="CD477" i="64"/>
  <c r="CI429" i="64" a="1"/>
  <c r="CI429" i="64" s="1"/>
  <c r="CJ1687" i="64"/>
  <c r="CJ1688" i="64" s="1"/>
  <c r="CE476" i="64" a="1"/>
  <c r="CE476" i="64" s="1"/>
  <c r="CF829" i="64"/>
  <c r="CG828" i="64"/>
  <c r="CH1238" i="64"/>
  <c r="CH945" i="64"/>
  <c r="CH1398" i="64"/>
  <c r="CH1375" i="64"/>
  <c r="CH826" i="64"/>
  <c r="CH320" i="64"/>
  <c r="CH455" i="64"/>
  <c r="CH431" i="64"/>
  <c r="AY1617" i="64"/>
  <c r="AY1623"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27" i="64" a="1"/>
  <c r="CI2127" i="64" s="1"/>
  <c r="CI2204" i="64" a="1"/>
  <c r="CI2204" i="64" s="1"/>
  <c r="CI2178" i="64" a="1"/>
  <c r="CI2178" i="64" s="1"/>
  <c r="CI2153" i="64" a="1"/>
  <c r="CI2153" i="64" s="1"/>
  <c r="CI1374" i="64" a="1"/>
  <c r="CI1374" i="64" s="1"/>
  <c r="CI90" i="64" a="1"/>
  <c r="CI90" i="64" s="1"/>
  <c r="CI91" i="64" a="1"/>
  <c r="CI91" i="64" s="1"/>
  <c r="CI89" i="64" a="1"/>
  <c r="CI89" i="64" s="1"/>
  <c r="CI92" i="64" a="1"/>
  <c r="CI92" i="64" s="1"/>
  <c r="CH93" i="64"/>
  <c r="CI1319" i="64" a="1"/>
  <c r="CI1319" i="64" s="1"/>
  <c r="CI1320" i="64" s="1"/>
  <c r="CI319" i="64" a="1"/>
  <c r="CI319" i="64" s="1"/>
  <c r="CI2254" i="64" a="1"/>
  <c r="CI2254" i="64" s="1"/>
  <c r="CI1239" i="64" a="1"/>
  <c r="CI1239" i="64" s="1"/>
  <c r="CI1618" i="64" a="1"/>
  <c r="CI1618" i="64" s="1"/>
  <c r="CI1626" i="64" s="1"/>
  <c r="CI1405" i="64" a="1"/>
  <c r="CI1405" i="64" s="1"/>
  <c r="CI1399" i="64" a="1"/>
  <c r="CI1399" i="64" s="1"/>
  <c r="CI1397" i="64" a="1"/>
  <c r="CI1397" i="64" s="1"/>
  <c r="CI944" i="64" a="1"/>
  <c r="CI944" i="64" s="1"/>
  <c r="CI825" i="64" a="1"/>
  <c r="CI825" i="64" s="1"/>
  <c r="CI1482" i="64" a="1"/>
  <c r="CI1918" i="64" a="1"/>
  <c r="CI367" i="64" a="1"/>
  <c r="CI344" i="64" a="1"/>
  <c r="CI320" i="64" a="1"/>
  <c r="CI1897" i="64" a="1"/>
  <c r="CI1875" i="64" a="1"/>
  <c r="CG829" i="64" a="1"/>
  <c r="CI431" i="64" a="1"/>
  <c r="CI945" i="64" a="1"/>
  <c r="CI554" i="64" a="1"/>
  <c r="CI1483" i="64" a="1"/>
  <c r="CH828" i="64" a="1"/>
  <c r="CJ1972" i="64" a="1"/>
  <c r="CI455" i="64" a="1"/>
  <c r="CI1398" i="64" a="1"/>
  <c r="CI1375" i="64" a="1"/>
  <c r="CJ1938" i="64" a="1"/>
  <c r="CI1238" i="64" a="1"/>
  <c r="CI826" i="64" a="1"/>
  <c r="CE477" i="64" a="1"/>
  <c r="AY1627" i="64" l="1" a="1"/>
  <c r="AY1627" i="64" s="1"/>
  <c r="DG25" i="863"/>
  <c r="DG34" i="861" s="1"/>
  <c r="DG60" i="861"/>
  <c r="DH17" i="861"/>
  <c r="DH12" i="863" s="1"/>
  <c r="DF38" i="861"/>
  <c r="DG22" i="863"/>
  <c r="DG72" i="863"/>
  <c r="CJ194" i="64"/>
  <c r="CK208" i="64"/>
  <c r="CK191" i="64"/>
  <c r="CK209" i="64"/>
  <c r="CK192" i="64"/>
  <c r="CK210" i="64"/>
  <c r="CK193" i="64"/>
  <c r="CK211" i="64"/>
  <c r="CJ212" i="64"/>
  <c r="CI554" i="64"/>
  <c r="CI564" i="64" s="1"/>
  <c r="CH564" i="64"/>
  <c r="CJ558" i="64" a="1"/>
  <c r="CJ558" i="64" s="1"/>
  <c r="CJ553" i="64" a="1"/>
  <c r="CJ553" i="64" s="1"/>
  <c r="CI367" i="64"/>
  <c r="CH1801" i="64"/>
  <c r="CI1793" i="64"/>
  <c r="CJ1789" i="64" a="1"/>
  <c r="CJ1789" i="64" s="1"/>
  <c r="CJ1790" i="64" a="1"/>
  <c r="CJ1790" i="64" s="1"/>
  <c r="CJ1784" i="64" a="1"/>
  <c r="CJ1784" i="64" s="1"/>
  <c r="CJ1785" i="64" a="1"/>
  <c r="CJ1785" i="64" s="1"/>
  <c r="CJ1786" i="64" a="1"/>
  <c r="CJ1786" i="64" s="1"/>
  <c r="CJ1788" i="64" a="1"/>
  <c r="CJ1788" i="64" s="1"/>
  <c r="CJ1791" i="64" a="1"/>
  <c r="CJ1791" i="64" s="1"/>
  <c r="CJ1792" i="64" a="1"/>
  <c r="CJ1792" i="64" s="1"/>
  <c r="CJ1787" i="64" a="1"/>
  <c r="CJ1787" i="64" s="1"/>
  <c r="CJ343" i="64" a="1"/>
  <c r="CJ343" i="64" s="1"/>
  <c r="CJ366" i="64" a="1"/>
  <c r="CJ366" i="64" s="1"/>
  <c r="CJ365" i="64" a="1"/>
  <c r="CJ365" i="64" s="1"/>
  <c r="CI344" i="64"/>
  <c r="CJ1972" i="64"/>
  <c r="CJ1938" i="64"/>
  <c r="CI1897" i="64"/>
  <c r="CI1875" i="64"/>
  <c r="CJ2230" i="64" a="1"/>
  <c r="CJ2230" i="64" s="1"/>
  <c r="CJ1876" i="64" a="1"/>
  <c r="CJ1876" i="64" s="1"/>
  <c r="CJ1896" i="64" a="1"/>
  <c r="CJ1896" i="64" s="1"/>
  <c r="CE1504" i="64"/>
  <c r="CF1501" i="64"/>
  <c r="CF1503" i="64" s="1"/>
  <c r="CF1504" i="64" s="1"/>
  <c r="CG1492" i="64"/>
  <c r="CH1490" i="64"/>
  <c r="CH1499" i="64"/>
  <c r="CH1491" i="64"/>
  <c r="CH1500" i="64"/>
  <c r="CJ1495" i="64" a="1"/>
  <c r="CJ1495" i="64" s="1"/>
  <c r="CJ1496" i="64" a="1"/>
  <c r="CJ1496" i="64" s="1"/>
  <c r="CJ1487" i="64" a="1"/>
  <c r="CJ1487" i="64" s="1"/>
  <c r="CJ1486" i="64" a="1"/>
  <c r="CJ1486" i="64" s="1"/>
  <c r="CI1483" i="64"/>
  <c r="CI1482" i="64"/>
  <c r="CJ1477" i="64" a="1"/>
  <c r="CJ1477" i="64" s="1"/>
  <c r="CJ1478" i="64" a="1"/>
  <c r="CJ1478" i="64" s="1"/>
  <c r="CI1918" i="64"/>
  <c r="CJ1917" i="64" a="1"/>
  <c r="CJ1917" i="64" s="1"/>
  <c r="CJ429" i="64" a="1"/>
  <c r="CJ429" i="64" s="1"/>
  <c r="CE477" i="64"/>
  <c r="CK1687" i="64"/>
  <c r="CK1688" i="64" s="1"/>
  <c r="CF476" i="64" a="1"/>
  <c r="CF476" i="64" s="1"/>
  <c r="CG829" i="64"/>
  <c r="CH828" i="64"/>
  <c r="CI945" i="64"/>
  <c r="CI1398" i="64"/>
  <c r="CI1238" i="64"/>
  <c r="CI1375" i="64"/>
  <c r="CI826" i="64"/>
  <c r="CI455" i="64"/>
  <c r="CI320" i="64"/>
  <c r="CI431" i="64"/>
  <c r="AY1620" i="64"/>
  <c r="AY1621" i="64" s="1"/>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27" i="64" a="1"/>
  <c r="CJ2127" i="64" s="1"/>
  <c r="CJ2204" i="64" a="1"/>
  <c r="CJ2204" i="64" s="1"/>
  <c r="CJ2178" i="64" a="1"/>
  <c r="CJ2178" i="64" s="1"/>
  <c r="CJ2153" i="64" a="1"/>
  <c r="CJ2153" i="64" s="1"/>
  <c r="CJ1374" i="64" a="1"/>
  <c r="CJ1374" i="64" s="1"/>
  <c r="CI93" i="64"/>
  <c r="CJ89" i="64" a="1"/>
  <c r="CJ89" i="64" s="1"/>
  <c r="CJ90" i="64" a="1"/>
  <c r="CJ90" i="64" s="1"/>
  <c r="CJ91" i="64" a="1"/>
  <c r="CJ91" i="64" s="1"/>
  <c r="CJ92" i="64" a="1"/>
  <c r="CJ92" i="64" s="1"/>
  <c r="CJ1319" i="64" a="1"/>
  <c r="CJ1319" i="64" s="1"/>
  <c r="CJ1320" i="64" s="1"/>
  <c r="CJ319" i="64" a="1"/>
  <c r="CJ319" i="64" s="1"/>
  <c r="CJ2254" i="64" a="1"/>
  <c r="CJ2254" i="64" s="1"/>
  <c r="CJ1239" i="64" a="1"/>
  <c r="CJ1239" i="64" s="1"/>
  <c r="CJ1618" i="64" a="1"/>
  <c r="CJ1618" i="64" s="1"/>
  <c r="CJ1626" i="64" s="1"/>
  <c r="CJ1405" i="64" a="1"/>
  <c r="CJ1405" i="64" s="1"/>
  <c r="CJ1399" i="64" a="1"/>
  <c r="CJ1399" i="64" s="1"/>
  <c r="CJ1397" i="64" a="1"/>
  <c r="CJ1397" i="64" s="1"/>
  <c r="CJ944" i="64" a="1"/>
  <c r="CJ944" i="64" s="1"/>
  <c r="CJ825" i="64" a="1"/>
  <c r="CJ825" i="64" s="1"/>
  <c r="CJ1897" i="64" a="1"/>
  <c r="CJ554" i="64" a="1"/>
  <c r="CF477" i="64" a="1"/>
  <c r="CJ1483" i="64" a="1"/>
  <c r="CK1938" i="64" a="1"/>
  <c r="CJ1875" i="64" a="1"/>
  <c r="CJ367" i="64" a="1"/>
  <c r="CI828" i="64" a="1"/>
  <c r="CJ455" i="64" a="1"/>
  <c r="CJ344" i="64" a="1"/>
  <c r="CK1972" i="64" a="1"/>
  <c r="CJ1482" i="64" a="1"/>
  <c r="CJ945" i="64" a="1"/>
  <c r="CJ1398" i="64" a="1"/>
  <c r="CJ1238" i="64" a="1"/>
  <c r="CH829" i="64" a="1"/>
  <c r="CJ1918" i="64" a="1"/>
  <c r="CJ431" i="64" a="1"/>
  <c r="CJ320" i="64" a="1"/>
  <c r="CJ826" i="64" a="1"/>
  <c r="CJ1375" i="64" a="1"/>
  <c r="DH84" i="861" l="1"/>
  <c r="DI89" i="861"/>
  <c r="DH26" i="861"/>
  <c r="DH27" i="861" s="1"/>
  <c r="DH69" i="863"/>
  <c r="DH23" i="863" s="1"/>
  <c r="DH32" i="861" s="1"/>
  <c r="DH71" i="863"/>
  <c r="DH67" i="863"/>
  <c r="DG26" i="863"/>
  <c r="DG31" i="861"/>
  <c r="DG35" i="861" s="1"/>
  <c r="DG37"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801" i="64"/>
  <c r="CJ1793" i="64"/>
  <c r="CK1785" i="64" a="1"/>
  <c r="CK1785" i="64" s="1"/>
  <c r="CK1786" i="64" a="1"/>
  <c r="CK1786" i="64" s="1"/>
  <c r="CK1787" i="64" a="1"/>
  <c r="CK1787" i="64" s="1"/>
  <c r="CK1788" i="64" a="1"/>
  <c r="CK1788" i="64" s="1"/>
  <c r="CK1789" i="64" a="1"/>
  <c r="CK1789" i="64" s="1"/>
  <c r="CK1790" i="64" a="1"/>
  <c r="CK1790" i="64" s="1"/>
  <c r="CK1784" i="64" a="1"/>
  <c r="CK1784" i="64" s="1"/>
  <c r="CK1791" i="64" a="1"/>
  <c r="CK1791" i="64" s="1"/>
  <c r="CK1792" i="64" a="1"/>
  <c r="CK1792" i="64" s="1"/>
  <c r="CK343" i="64" a="1"/>
  <c r="CK343" i="64" s="1"/>
  <c r="CK366" i="64" a="1"/>
  <c r="CK366" i="64" s="1"/>
  <c r="CK365" i="64" a="1"/>
  <c r="CK365" i="64" s="1"/>
  <c r="CJ344" i="64"/>
  <c r="CK1972" i="64"/>
  <c r="CK1938" i="64"/>
  <c r="CJ1897" i="64"/>
  <c r="CJ1875" i="64"/>
  <c r="CK2230" i="64" a="1"/>
  <c r="CK2230" i="64" s="1"/>
  <c r="CK1876" i="64" a="1"/>
  <c r="CK1876" i="64" s="1"/>
  <c r="CK1896" i="64" a="1"/>
  <c r="CK1896" i="64" s="1"/>
  <c r="CG1501" i="64"/>
  <c r="CG1503" i="64" s="1"/>
  <c r="CH1492" i="64"/>
  <c r="CI1490" i="64"/>
  <c r="CI1499" i="64"/>
  <c r="CI1491" i="64"/>
  <c r="CI1500" i="64"/>
  <c r="CK1496" i="64" a="1"/>
  <c r="CK1496" i="64" s="1"/>
  <c r="CK1495" i="64" a="1"/>
  <c r="CK1495" i="64" s="1"/>
  <c r="CK1487" i="64" a="1"/>
  <c r="CK1487" i="64" s="1"/>
  <c r="CK1486" i="64" a="1"/>
  <c r="CK1486" i="64" s="1"/>
  <c r="CJ1483" i="64"/>
  <c r="CJ1482" i="64"/>
  <c r="CK1477" i="64" a="1"/>
  <c r="CK1477" i="64" s="1"/>
  <c r="CK1478" i="64" a="1"/>
  <c r="CK1478" i="64" s="1"/>
  <c r="CJ1918" i="64"/>
  <c r="CK1917" i="64" a="1"/>
  <c r="CK1917" i="64" s="1"/>
  <c r="CK429" i="64" a="1"/>
  <c r="CK429" i="64" s="1"/>
  <c r="CF477" i="64"/>
  <c r="CL1687" i="64"/>
  <c r="CG476" i="64" a="1"/>
  <c r="CG476" i="64" s="1"/>
  <c r="CH829" i="64"/>
  <c r="CI828" i="64"/>
  <c r="CJ1398" i="64"/>
  <c r="CJ1238" i="64"/>
  <c r="CJ945" i="64"/>
  <c r="CJ1375" i="64"/>
  <c r="CJ826" i="64"/>
  <c r="CJ320" i="64"/>
  <c r="CJ431" i="64"/>
  <c r="CJ455" i="64"/>
  <c r="AZ1617" i="64"/>
  <c r="AZ1623"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27" i="64" a="1"/>
  <c r="CK2127" i="64" s="1"/>
  <c r="CK2204" i="64" a="1"/>
  <c r="CK2204" i="64" s="1"/>
  <c r="CK2178" i="64" a="1"/>
  <c r="CK2178" i="64" s="1"/>
  <c r="CK2153" i="64" a="1"/>
  <c r="CK2153" i="64" s="1"/>
  <c r="CK1374" i="64" a="1"/>
  <c r="CK1374" i="64" s="1"/>
  <c r="CJ93" i="64"/>
  <c r="CK90" i="64" a="1"/>
  <c r="CK90" i="64" s="1"/>
  <c r="CK91" i="64" a="1"/>
  <c r="CK91" i="64" s="1"/>
  <c r="CK89" i="64" a="1"/>
  <c r="CK89" i="64" s="1"/>
  <c r="CK92" i="64" a="1"/>
  <c r="CK92" i="64" s="1"/>
  <c r="CK1319" i="64" a="1"/>
  <c r="CK1319" i="64" s="1"/>
  <c r="CK1320" i="64" s="1"/>
  <c r="CK319" i="64" a="1"/>
  <c r="CK319" i="64" s="1"/>
  <c r="CK2254" i="64" a="1"/>
  <c r="CK2254" i="64" s="1"/>
  <c r="CK1239" i="64" a="1"/>
  <c r="CK1239" i="64" s="1"/>
  <c r="CK1618" i="64" a="1"/>
  <c r="CK1618" i="64" s="1"/>
  <c r="CK1626" i="64" s="1"/>
  <c r="CK1399" i="64" a="1"/>
  <c r="CK1399" i="64" s="1"/>
  <c r="CK1397" i="64" a="1"/>
  <c r="CK1397" i="64" s="1"/>
  <c r="CK1405" i="64" a="1"/>
  <c r="CK1405" i="64" s="1"/>
  <c r="CK944" i="64" a="1"/>
  <c r="CK944" i="64" s="1"/>
  <c r="CK825" i="64" a="1"/>
  <c r="CK825" i="64" s="1"/>
  <c r="CK1375" i="64" a="1"/>
  <c r="CK1875" i="64" a="1"/>
  <c r="CK455" i="64" a="1"/>
  <c r="CI829" i="64" a="1"/>
  <c r="CK344" i="64" a="1"/>
  <c r="CK554" i="64" a="1"/>
  <c r="CK1238" i="64" a="1"/>
  <c r="CK1398" i="64" a="1"/>
  <c r="CK1897" i="64" a="1"/>
  <c r="CG477" i="64" a="1"/>
  <c r="CK1918" i="64" a="1"/>
  <c r="CK431" i="64" a="1"/>
  <c r="CK367" i="64" a="1"/>
  <c r="CK320" i="64" a="1"/>
  <c r="CK1483" i="64" a="1"/>
  <c r="CL1972" i="64" a="1"/>
  <c r="CK1482" i="64" a="1"/>
  <c r="CK945" i="64" a="1"/>
  <c r="CL1938" i="64" a="1"/>
  <c r="CJ828" i="64" a="1"/>
  <c r="CK826" i="64" a="1"/>
  <c r="AZ1627" i="64" l="1" a="1"/>
  <c r="AZ1627" i="64" s="1"/>
  <c r="DH25" i="863"/>
  <c r="DH34" i="861" s="1"/>
  <c r="DH60" i="861"/>
  <c r="DI17" i="861"/>
  <c r="DI12" i="863" s="1"/>
  <c r="DH22" i="863"/>
  <c r="DH72" i="863"/>
  <c r="DG38"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93" i="64"/>
  <c r="CJ1801" i="64"/>
  <c r="CL1784" i="64" a="1"/>
  <c r="CL1784" i="64" s="1"/>
  <c r="CL1785" i="64" a="1"/>
  <c r="CL1785" i="64" s="1"/>
  <c r="CL1786" i="64" a="1"/>
  <c r="CL1786" i="64" s="1"/>
  <c r="CL1787" i="64" a="1"/>
  <c r="CL1787" i="64" s="1"/>
  <c r="CL1789" i="64" a="1"/>
  <c r="CL1789" i="64" s="1"/>
  <c r="CL1790" i="64" a="1"/>
  <c r="CL1790" i="64" s="1"/>
  <c r="CL1788" i="64" a="1"/>
  <c r="CL1788" i="64" s="1"/>
  <c r="CL1791" i="64" a="1"/>
  <c r="CL1791" i="64" s="1"/>
  <c r="CL1792" i="64" a="1"/>
  <c r="CL1792" i="64" s="1"/>
  <c r="O1793" i="64"/>
  <c r="CL365" i="64" a="1"/>
  <c r="CL365" i="64" s="1"/>
  <c r="CL343" i="64" a="1"/>
  <c r="CL343" i="64" s="1"/>
  <c r="CL366" i="64" a="1"/>
  <c r="CL366" i="64" s="1"/>
  <c r="M2062" i="64"/>
  <c r="N367" i="64"/>
  <c r="M1796" i="64"/>
  <c r="N2062" i="64"/>
  <c r="L367" i="64"/>
  <c r="O1796" i="64"/>
  <c r="N1796" i="64"/>
  <c r="L2062" i="64"/>
  <c r="O2062" i="64"/>
  <c r="L1803" i="64"/>
  <c r="M367" i="64"/>
  <c r="O367" i="64"/>
  <c r="L1796" i="64"/>
  <c r="K1803" i="64"/>
  <c r="O1803" i="64"/>
  <c r="M1803" i="64"/>
  <c r="CK344" i="64"/>
  <c r="CL1972" i="64"/>
  <c r="CL1938" i="64"/>
  <c r="CL1688" i="64"/>
  <c r="DL1688" i="64"/>
  <c r="CK1897" i="64"/>
  <c r="CK1875" i="64"/>
  <c r="CL1876" i="64" a="1"/>
  <c r="CL1876" i="64" s="1"/>
  <c r="CL1896" i="64" a="1"/>
  <c r="CL1896" i="64" s="1"/>
  <c r="M1875" i="64"/>
  <c r="K1897" i="64"/>
  <c r="O1875" i="64"/>
  <c r="N1875" i="64"/>
  <c r="K1875" i="64"/>
  <c r="L1875" i="64"/>
  <c r="O1897" i="64"/>
  <c r="L1897" i="64"/>
  <c r="M1897" i="64"/>
  <c r="N1897" i="64"/>
  <c r="L1570" i="64"/>
  <c r="K1591" i="64"/>
  <c r="L1591" i="64"/>
  <c r="K1570" i="64"/>
  <c r="P1591" i="64"/>
  <c r="M1591" i="64"/>
  <c r="O1591" i="64"/>
  <c r="N1591" i="64"/>
  <c r="P1570" i="64"/>
  <c r="O1570" i="64"/>
  <c r="M1570" i="64"/>
  <c r="N1570" i="64"/>
  <c r="L1548" i="64"/>
  <c r="K1548" i="64"/>
  <c r="N1548" i="64"/>
  <c r="O1548" i="64"/>
  <c r="M1548" i="64"/>
  <c r="P1548" i="64"/>
  <c r="CL2230" i="64" a="1"/>
  <c r="CL2230" i="64" s="1"/>
  <c r="CI1492" i="64"/>
  <c r="CG1504" i="64"/>
  <c r="CH1501" i="64"/>
  <c r="CH1503" i="64" s="1"/>
  <c r="CH1504" i="64" s="1"/>
  <c r="CI1501" i="64"/>
  <c r="CJ1490" i="64"/>
  <c r="CJ1499" i="64"/>
  <c r="CJ1491" i="64"/>
  <c r="CJ1500" i="64"/>
  <c r="CL1496" i="64" a="1"/>
  <c r="CL1496" i="64" s="1"/>
  <c r="CL1495" i="64" a="1"/>
  <c r="CL1495" i="64" s="1"/>
  <c r="L1499" i="64"/>
  <c r="M1500" i="64"/>
  <c r="N1500" i="64"/>
  <c r="M1499" i="64"/>
  <c r="O1501" i="64"/>
  <c r="N1499" i="64"/>
  <c r="L1500" i="64"/>
  <c r="O1499" i="64"/>
  <c r="M1501" i="64"/>
  <c r="O1500" i="64"/>
  <c r="L1501" i="64"/>
  <c r="N1501" i="64"/>
  <c r="CL1478" i="64" a="1"/>
  <c r="CL1478" i="64" s="1"/>
  <c r="CL1487" i="64" a="1"/>
  <c r="CL1487" i="64" s="1"/>
  <c r="CL1486" i="64" a="1"/>
  <c r="CL1486" i="64" s="1"/>
  <c r="CK1483" i="64"/>
  <c r="CK1482" i="64"/>
  <c r="CL1477" i="64" a="1"/>
  <c r="CL1477" i="64" s="1"/>
  <c r="CK1918" i="64"/>
  <c r="CL1917" i="64" a="1"/>
  <c r="CL1917" i="64" s="1"/>
  <c r="N1918" i="64"/>
  <c r="M1918" i="64"/>
  <c r="O1918" i="64"/>
  <c r="L1918" i="64"/>
  <c r="CL429" i="64" a="1"/>
  <c r="CL429" i="64" s="1"/>
  <c r="CG477" i="64"/>
  <c r="CH476" i="64" a="1"/>
  <c r="CH476" i="64" s="1"/>
  <c r="L1526" i="64"/>
  <c r="K1619" i="64"/>
  <c r="L1619" i="64"/>
  <c r="M1240" i="64"/>
  <c r="L395" i="64"/>
  <c r="M1526" i="64"/>
  <c r="K1526" i="64"/>
  <c r="M395" i="64"/>
  <c r="N524" i="64"/>
  <c r="K1240" i="64"/>
  <c r="K395" i="64"/>
  <c r="M524" i="64"/>
  <c r="L1240" i="64"/>
  <c r="K1687" i="64"/>
  <c r="L524" i="64"/>
  <c r="K524" i="64"/>
  <c r="N1526" i="64"/>
  <c r="O1526" i="64"/>
  <c r="N395" i="64"/>
  <c r="N1240" i="64"/>
  <c r="O524" i="64"/>
  <c r="P1526" i="64"/>
  <c r="O1240" i="64"/>
  <c r="O395" i="64"/>
  <c r="P395" i="64"/>
  <c r="P524" i="64"/>
  <c r="DK1688" i="64"/>
  <c r="CW1688" i="64"/>
  <c r="CS1688" i="64"/>
  <c r="DG1688" i="64"/>
  <c r="DD1688" i="64"/>
  <c r="DH1688" i="64"/>
  <c r="DI1688" i="64"/>
  <c r="DC1688" i="64"/>
  <c r="DF1688" i="64"/>
  <c r="DB1688" i="64"/>
  <c r="CV1688" i="64"/>
  <c r="CQ1688" i="64"/>
  <c r="CY1688" i="64"/>
  <c r="CT1688" i="64"/>
  <c r="CO1688" i="64"/>
  <c r="DE1688" i="64"/>
  <c r="CP1688" i="64"/>
  <c r="CU1688" i="64"/>
  <c r="DJ1688" i="64"/>
  <c r="CZ1688" i="64"/>
  <c r="CR1688" i="64"/>
  <c r="CX1688" i="64"/>
  <c r="DA1688" i="64"/>
  <c r="CI829" i="64"/>
  <c r="CJ828" i="64"/>
  <c r="CK1238" i="64"/>
  <c r="CK1398" i="64"/>
  <c r="CK945" i="64"/>
  <c r="CK1375" i="64"/>
  <c r="CK826" i="64"/>
  <c r="CK455" i="64"/>
  <c r="CK320" i="64"/>
  <c r="CK431" i="64"/>
  <c r="AZ1620" i="64"/>
  <c r="AZ1621" i="64" s="1"/>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53" i="64" a="1"/>
  <c r="CL2153" i="64" s="1"/>
  <c r="CL2204" i="64" a="1"/>
  <c r="CL2204" i="64" s="1"/>
  <c r="CL2178" i="64" a="1"/>
  <c r="CL2178" i="64" s="1"/>
  <c r="CL2127" i="64" a="1"/>
  <c r="CL2127" i="64" s="1"/>
  <c r="CL1374" i="64" a="1"/>
  <c r="CL1374" i="64" s="1"/>
  <c r="CL90" i="64" a="1"/>
  <c r="CL90" i="64" s="1"/>
  <c r="CL91" i="64" a="1"/>
  <c r="CL91" i="64" s="1"/>
  <c r="CL92" i="64" a="1"/>
  <c r="CL92" i="64" s="1"/>
  <c r="CL89" i="64" a="1"/>
  <c r="CL89" i="64" s="1"/>
  <c r="CK93" i="64"/>
  <c r="CL1319" i="64" a="1"/>
  <c r="CL1319" i="64" s="1"/>
  <c r="CL1320" i="64" s="1"/>
  <c r="CL319" i="64" a="1"/>
  <c r="CL319" i="64" s="1"/>
  <c r="CL2254" i="64" a="1"/>
  <c r="CL2254" i="64" s="1"/>
  <c r="CL1239" i="64" a="1"/>
  <c r="CL1239" i="64" s="1"/>
  <c r="J1691" i="64"/>
  <c r="CL1618" i="64" a="1"/>
  <c r="CL1618" i="64" s="1"/>
  <c r="CL1626" i="64" s="1"/>
  <c r="J1626" i="64"/>
  <c r="CL1397" i="64" a="1"/>
  <c r="CL1397" i="64" s="1"/>
  <c r="CL1399" i="64" a="1"/>
  <c r="CL1399" i="64" s="1"/>
  <c r="CL1405" i="64" a="1"/>
  <c r="CL1405" i="64" s="1"/>
  <c r="CL944" i="64" a="1"/>
  <c r="CL944" i="64" s="1"/>
  <c r="CL825" i="64" a="1"/>
  <c r="CL825" i="64" s="1"/>
  <c r="CL455" i="64" a="1"/>
  <c r="CL1482" i="64" a="1"/>
  <c r="CL367" i="64" a="1"/>
  <c r="CL1375" i="64" a="1"/>
  <c r="CL554" i="64" a="1"/>
  <c r="CL431" i="64" a="1"/>
  <c r="CL1398" i="64" a="1"/>
  <c r="CL826" i="64" a="1"/>
  <c r="CL1918" i="64" a="1"/>
  <c r="CK828" i="64" a="1"/>
  <c r="CL344" i="64" a="1"/>
  <c r="CL945" i="64" a="1"/>
  <c r="CL1897" i="64" a="1"/>
  <c r="CL1483" i="64" a="1"/>
  <c r="CL1875" i="64" a="1"/>
  <c r="CH477" i="64" a="1"/>
  <c r="CL320" i="64" a="1"/>
  <c r="CJ829" i="64" a="1"/>
  <c r="CL1238" i="64" a="1"/>
  <c r="DI84" i="861" l="1"/>
  <c r="DJ89" i="861"/>
  <c r="DI26" i="861"/>
  <c r="DI27" i="861" s="1"/>
  <c r="DH31" i="861"/>
  <c r="DH35" i="861" s="1"/>
  <c r="DH37" i="861" s="1"/>
  <c r="DH26" i="863"/>
  <c r="DI69" i="863"/>
  <c r="DI23" i="863" s="1"/>
  <c r="DI32" i="861" s="1"/>
  <c r="DI71" i="863"/>
  <c r="DI67" i="863"/>
  <c r="P212" i="64"/>
  <c r="K212" i="64"/>
  <c r="P194" i="64"/>
  <c r="N212" i="64"/>
  <c r="O212" i="64"/>
  <c r="CL554" i="64"/>
  <c r="CL564" i="64" s="1"/>
  <c r="K554" i="64"/>
  <c r="L554" i="64"/>
  <c r="M554" i="64"/>
  <c r="N554" i="64"/>
  <c r="O554" i="64"/>
  <c r="CK1801" i="64"/>
  <c r="CL367" i="64"/>
  <c r="CL1793" i="64"/>
  <c r="K1802" i="64"/>
  <c r="M1802" i="64"/>
  <c r="M1801" i="64"/>
  <c r="N1802" i="64"/>
  <c r="L1802" i="64"/>
  <c r="L1801" i="64"/>
  <c r="O1802" i="64"/>
  <c r="K1801" i="64"/>
  <c r="N1801" i="64"/>
  <c r="O1801" i="64"/>
  <c r="CL344" i="64"/>
  <c r="CL1897" i="64"/>
  <c r="P1897" i="64" s="1"/>
  <c r="CL1875" i="64"/>
  <c r="P1875" i="64" s="1"/>
  <c r="M1589" i="64"/>
  <c r="K1568" i="64"/>
  <c r="L1568" i="64"/>
  <c r="L1589" i="64"/>
  <c r="K1589" i="64"/>
  <c r="M1568" i="64"/>
  <c r="N1589" i="64"/>
  <c r="N1568" i="64"/>
  <c r="O1589" i="64"/>
  <c r="O1568" i="64"/>
  <c r="P1589" i="64"/>
  <c r="P1568" i="64"/>
  <c r="N1524" i="64"/>
  <c r="L1524" i="64"/>
  <c r="M1546" i="64"/>
  <c r="O1546" i="64"/>
  <c r="K1546" i="64"/>
  <c r="O1524" i="64"/>
  <c r="P1524" i="64"/>
  <c r="L1546" i="64"/>
  <c r="P1546" i="64"/>
  <c r="M1524" i="64"/>
  <c r="N1546" i="64"/>
  <c r="K1524" i="64"/>
  <c r="CJ1492" i="64"/>
  <c r="CI1503" i="64"/>
  <c r="CI1504" i="64" s="1"/>
  <c r="CJ1501" i="64"/>
  <c r="CK1491" i="64"/>
  <c r="CK1500" i="64"/>
  <c r="CK1490" i="64"/>
  <c r="CK1499" i="64"/>
  <c r="CL1483" i="64"/>
  <c r="CL1482" i="64"/>
  <c r="K1483" i="64"/>
  <c r="L1483" i="64"/>
  <c r="M1483" i="64"/>
  <c r="N1483" i="64"/>
  <c r="O1483" i="64"/>
  <c r="CL1918" i="64"/>
  <c r="K1688" i="64"/>
  <c r="CH477" i="64"/>
  <c r="K431" i="64"/>
  <c r="L431" i="64"/>
  <c r="M431" i="64"/>
  <c r="N431" i="64"/>
  <c r="O431" i="64"/>
  <c r="CI476" i="64" a="1"/>
  <c r="CI476" i="64" s="1"/>
  <c r="K1626" i="64"/>
  <c r="L1626" i="64"/>
  <c r="M1626" i="64"/>
  <c r="N1626" i="64"/>
  <c r="O1626" i="64"/>
  <c r="P1626" i="64"/>
  <c r="K1320" i="64"/>
  <c r="L1320" i="64"/>
  <c r="M1320" i="64"/>
  <c r="N1320" i="64"/>
  <c r="O1320" i="64"/>
  <c r="P1320" i="64"/>
  <c r="J1627" i="64"/>
  <c r="CJ829" i="64"/>
  <c r="CK828" i="64"/>
  <c r="CL945" i="64"/>
  <c r="CL1238" i="64"/>
  <c r="P1240" i="64" s="1"/>
  <c r="CL1398" i="64"/>
  <c r="CL1375" i="64"/>
  <c r="CL826" i="64"/>
  <c r="CL320" i="64"/>
  <c r="CL455" i="64"/>
  <c r="CL431" i="64"/>
  <c r="P431" i="64" s="1"/>
  <c r="BA1617" i="64"/>
  <c r="CK62" i="64"/>
  <c r="CL56" i="64"/>
  <c r="CL93" i="64"/>
  <c r="CI477" i="64" a="1"/>
  <c r="CL828" i="64" a="1"/>
  <c r="CK829" i="64" a="1"/>
  <c r="BA1623" i="64" l="1"/>
  <c r="DI25" i="863"/>
  <c r="DI34" i="861" s="1"/>
  <c r="DI60" i="861"/>
  <c r="DJ17" i="861"/>
  <c r="DJ12" i="863" s="1"/>
  <c r="DI22" i="863"/>
  <c r="DI72" i="863"/>
  <c r="DH38" i="861"/>
  <c r="P554" i="64"/>
  <c r="K564" i="64"/>
  <c r="L564" i="64"/>
  <c r="M564" i="64"/>
  <c r="N564" i="64"/>
  <c r="O564" i="64"/>
  <c r="P564" i="64"/>
  <c r="CL1801" i="64"/>
  <c r="P1801" i="64" s="1"/>
  <c r="K1793" i="64"/>
  <c r="L1793" i="64"/>
  <c r="M1793" i="64"/>
  <c r="N1793" i="64"/>
  <c r="P1793" i="64"/>
  <c r="P1796" i="64"/>
  <c r="K2062" i="64"/>
  <c r="P2062" i="64"/>
  <c r="K367" i="64"/>
  <c r="P367" i="64"/>
  <c r="L344" i="64"/>
  <c r="M344" i="64"/>
  <c r="N344" i="64"/>
  <c r="O344" i="64"/>
  <c r="P344" i="64"/>
  <c r="K344" i="64"/>
  <c r="CJ1503" i="64"/>
  <c r="CJ1504" i="64" s="1"/>
  <c r="CK1492" i="64"/>
  <c r="CL1490" i="64"/>
  <c r="P1490" i="64" s="1"/>
  <c r="CL1499" i="64"/>
  <c r="CL1491" i="64"/>
  <c r="P1491" i="64" s="1"/>
  <c r="CL1500" i="64"/>
  <c r="K1499" i="64"/>
  <c r="P1483" i="64"/>
  <c r="K1490" i="64"/>
  <c r="L1490" i="64"/>
  <c r="M1490" i="64"/>
  <c r="N1490" i="64"/>
  <c r="O1490" i="64"/>
  <c r="K1491" i="64"/>
  <c r="L1491" i="64"/>
  <c r="M1491" i="64"/>
  <c r="N1491" i="64"/>
  <c r="O1491" i="64"/>
  <c r="K1492" i="64"/>
  <c r="L1492" i="64"/>
  <c r="M1492" i="64"/>
  <c r="N1492" i="64"/>
  <c r="O1492" i="64"/>
  <c r="K1482" i="64"/>
  <c r="L1482" i="64"/>
  <c r="M1482" i="64"/>
  <c r="N1482" i="64"/>
  <c r="O1482" i="64"/>
  <c r="P1482" i="64"/>
  <c r="K1918" i="64"/>
  <c r="P1918" i="64"/>
  <c r="CI477" i="64"/>
  <c r="CJ476" i="64" a="1"/>
  <c r="CJ476" i="64" s="1"/>
  <c r="K56" i="64"/>
  <c r="L56" i="64"/>
  <c r="M56" i="64"/>
  <c r="N56" i="64"/>
  <c r="O56" i="64"/>
  <c r="P56" i="64"/>
  <c r="K320" i="64"/>
  <c r="L320" i="64"/>
  <c r="M320" i="64"/>
  <c r="N320" i="64"/>
  <c r="O320" i="64"/>
  <c r="P320" i="64"/>
  <c r="K1627" i="64"/>
  <c r="L1627" i="64"/>
  <c r="K455" i="64"/>
  <c r="L455" i="64"/>
  <c r="M455" i="64"/>
  <c r="N455" i="64"/>
  <c r="O455" i="64"/>
  <c r="P455" i="64"/>
  <c r="K826" i="64"/>
  <c r="L826" i="64"/>
  <c r="M826" i="64"/>
  <c r="N826" i="64"/>
  <c r="O826" i="64"/>
  <c r="P826" i="64"/>
  <c r="K1375" i="64"/>
  <c r="L1375" i="64"/>
  <c r="M1375" i="64"/>
  <c r="N1375" i="64"/>
  <c r="O1375" i="64"/>
  <c r="P1375" i="64"/>
  <c r="K945" i="64"/>
  <c r="L945" i="64"/>
  <c r="M945" i="64"/>
  <c r="N945" i="64"/>
  <c r="O945" i="64"/>
  <c r="P945" i="64"/>
  <c r="CK829" i="64"/>
  <c r="CL828" i="64"/>
  <c r="CL62" i="64"/>
  <c r="J1623" i="64"/>
  <c r="CL829" i="64" a="1"/>
  <c r="CJ477" i="64" a="1"/>
  <c r="BA1627" i="64" l="1" a="1"/>
  <c r="BA1627" i="64" s="1"/>
  <c r="BA1620" i="64" s="1"/>
  <c r="BA1621" i="64" s="1"/>
  <c r="BB1617" i="64" s="1"/>
  <c r="M1619" i="64" s="1"/>
  <c r="P1802" i="64"/>
  <c r="DJ84" i="861"/>
  <c r="DK89" i="861"/>
  <c r="DJ26" i="861"/>
  <c r="DJ27" i="861" s="1"/>
  <c r="DJ67" i="863"/>
  <c r="DJ69" i="863"/>
  <c r="DJ23" i="863" s="1"/>
  <c r="DJ32" i="861" s="1"/>
  <c r="DJ71" i="863"/>
  <c r="DI31" i="861"/>
  <c r="DI35" i="861" s="1"/>
  <c r="DI37" i="861" s="1"/>
  <c r="DI26" i="863"/>
  <c r="P1499" i="64"/>
  <c r="CK1501" i="64"/>
  <c r="CK1503" i="64" s="1"/>
  <c r="CK1504" i="64" s="1"/>
  <c r="CL1492" i="64"/>
  <c r="P1492" i="64" s="1"/>
  <c r="CJ477" i="64"/>
  <c r="CK476" i="64" a="1"/>
  <c r="CK476" i="64" s="1"/>
  <c r="K828" i="64"/>
  <c r="L828" i="64"/>
  <c r="M828" i="64"/>
  <c r="N828" i="64"/>
  <c r="O828" i="64"/>
  <c r="P828" i="64"/>
  <c r="K62" i="64"/>
  <c r="L62" i="64"/>
  <c r="M62" i="64"/>
  <c r="N62" i="64"/>
  <c r="O62" i="64"/>
  <c r="P62" i="64"/>
  <c r="CL829" i="64"/>
  <c r="CO477" i="64" a="1"/>
  <c r="CK477" i="64" a="1"/>
  <c r="DJ25" i="863" l="1"/>
  <c r="DJ34" i="861" s="1"/>
  <c r="DJ60" i="861"/>
  <c r="DK17" i="861"/>
  <c r="DK12" i="863" s="1"/>
  <c r="DI38" i="861"/>
  <c r="DJ22" i="863"/>
  <c r="DJ72" i="863"/>
  <c r="P1803" i="64"/>
  <c r="K1500" i="64"/>
  <c r="P1500" i="64"/>
  <c r="CL1501" i="64"/>
  <c r="CL1503" i="64" s="1"/>
  <c r="CK477" i="64"/>
  <c r="CL476" i="64" a="1"/>
  <c r="CL476" i="64" s="1"/>
  <c r="K829" i="64"/>
  <c r="L829" i="64"/>
  <c r="M829" i="64"/>
  <c r="N829" i="64"/>
  <c r="O829" i="64"/>
  <c r="P829" i="64"/>
  <c r="CO477" i="64"/>
  <c r="BB1623" i="64"/>
  <c r="CP477" i="64" a="1"/>
  <c r="CL477" i="64" a="1"/>
  <c r="BB1627" i="64" l="1" a="1"/>
  <c r="BB1627" i="64" s="1"/>
  <c r="BB1620" i="64" s="1"/>
  <c r="M1627" i="64"/>
  <c r="DK84" i="861"/>
  <c r="DL89" i="861"/>
  <c r="DK26" i="861"/>
  <c r="DK27" i="861" s="1"/>
  <c r="DJ31" i="861"/>
  <c r="DJ35" i="861" s="1"/>
  <c r="DJ37" i="861" s="1"/>
  <c r="DJ26" i="863"/>
  <c r="DK67" i="863"/>
  <c r="DK69" i="863"/>
  <c r="DK23" i="863" s="1"/>
  <c r="DK32" i="861" s="1"/>
  <c r="DK71" i="863"/>
  <c r="CL1504" i="64"/>
  <c r="K1503" i="64"/>
  <c r="K1504" i="64" s="1"/>
  <c r="L1503" i="64"/>
  <c r="L1504" i="64" s="1"/>
  <c r="M1503" i="64"/>
  <c r="M1504" i="64" s="1"/>
  <c r="N1503" i="64"/>
  <c r="N1504" i="64" s="1"/>
  <c r="O1503" i="64"/>
  <c r="O1504" i="64" s="1"/>
  <c r="P1503" i="64"/>
  <c r="P1504" i="64" s="1"/>
  <c r="K1501" i="64"/>
  <c r="P1501" i="64"/>
  <c r="CL477" i="64"/>
  <c r="CP477" i="64"/>
  <c r="CQ477" i="64" a="1"/>
  <c r="DK25" i="863" l="1"/>
  <c r="DK34" i="861" s="1"/>
  <c r="DK60" i="861"/>
  <c r="DL17" i="861"/>
  <c r="DL26" i="861" s="1"/>
  <c r="DL27" i="861" s="1"/>
  <c r="DK22" i="863"/>
  <c r="DK72" i="863"/>
  <c r="DJ38" i="861"/>
  <c r="CQ477" i="64"/>
  <c r="BB1621" i="64"/>
  <c r="CR477" i="64" a="1"/>
  <c r="DL84" i="861" l="1"/>
  <c r="DL12" i="863"/>
  <c r="DL71" i="863" s="1"/>
  <c r="DK31" i="861"/>
  <c r="DK35" i="861" s="1"/>
  <c r="DK37" i="861" s="1"/>
  <c r="DK26" i="863"/>
  <c r="CR477" i="64"/>
  <c r="BC1617" i="64"/>
  <c r="CS477" i="64" a="1"/>
  <c r="BC1623" i="64" l="1"/>
  <c r="DL25" i="863"/>
  <c r="DL34" i="861" s="1"/>
  <c r="DL60" i="861"/>
  <c r="DL69" i="863"/>
  <c r="DL23" i="863" s="1"/>
  <c r="DL32" i="861" s="1"/>
  <c r="DL67" i="863"/>
  <c r="DK38" i="861"/>
  <c r="CS477" i="64"/>
  <c r="G1428" i="64"/>
  <c r="G804" i="64"/>
  <c r="G923" i="64"/>
  <c r="CT477" i="64" a="1"/>
  <c r="BC1627" i="64" l="1" a="1"/>
  <c r="BC1627" i="64" s="1"/>
  <c r="BC1620" i="64" s="1"/>
  <c r="BC1621" i="64" s="1"/>
  <c r="DL72" i="863"/>
  <c r="DL22" i="863"/>
  <c r="DL26" i="863" s="1"/>
  <c r="CT477" i="64"/>
  <c r="CU477" i="64" a="1"/>
  <c r="DL31" i="861" l="1"/>
  <c r="DL35" i="861" s="1"/>
  <c r="DL37" i="861" s="1"/>
  <c r="DL38" i="861" s="1"/>
  <c r="K12" i="206"/>
  <c r="K29" i="206"/>
  <c r="CU477" i="64"/>
  <c r="BD1617" i="64"/>
  <c r="CV477" i="64" a="1"/>
  <c r="BD1623" i="64" l="1"/>
  <c r="CV4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43" i="64"/>
  <c r="CW477" i="64" a="1"/>
  <c r="BD1627" i="64" l="1" a="1"/>
  <c r="BD1627" i="64" s="1"/>
  <c r="BD1620" i="64" s="1"/>
  <c r="BD1621" i="64" s="1"/>
  <c r="CW477" i="64"/>
  <c r="I1" i="69"/>
  <c r="G1" i="69"/>
  <c r="P2" i="69"/>
  <c r="H130" i="69" s="1"/>
  <c r="Q1" i="69"/>
  <c r="CX477" i="64" a="1"/>
  <c r="CX477" i="64" l="1"/>
  <c r="BE1617" i="64"/>
  <c r="K15" i="206"/>
  <c r="K18" i="206"/>
  <c r="S1198" i="64" a="1"/>
  <c r="S1198" i="64" s="1"/>
  <c r="S1162" i="64" a="1"/>
  <c r="S1162" i="64" s="1"/>
  <c r="S1127" i="64" a="1"/>
  <c r="S1127" i="64" s="1"/>
  <c r="S1715" i="64" a="1"/>
  <c r="S1715" i="64" s="1"/>
  <c r="S1092" i="64" a="1"/>
  <c r="S1092" i="64" s="1"/>
  <c r="S1749" i="64" a="1"/>
  <c r="S1749" i="64" s="1"/>
  <c r="S402" i="64" a="1"/>
  <c r="S402" i="64" s="1"/>
  <c r="S396" i="64" a="1"/>
  <c r="S396" i="64" s="1"/>
  <c r="S1427" i="64" a="1"/>
  <c r="S1427" i="64" s="1"/>
  <c r="S1340" i="64" a="1"/>
  <c r="S1340" i="64" s="1"/>
  <c r="S920" i="64" a="1"/>
  <c r="S920" i="64" s="1"/>
  <c r="S525" i="64" a="1"/>
  <c r="S525" i="64" s="1"/>
  <c r="S107" i="64" a="1"/>
  <c r="S107" i="64" s="1"/>
  <c r="S40" i="64" a="1"/>
  <c r="S40" i="64" s="1"/>
  <c r="S106" i="64" a="1"/>
  <c r="S106" i="64" s="1"/>
  <c r="S801" i="64" a="1"/>
  <c r="S801" i="64" s="1"/>
  <c r="S503" i="64" a="1"/>
  <c r="S503" i="64" s="1"/>
  <c r="S1345" i="64" a="1"/>
  <c r="S1345"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6" i="64" a="1"/>
  <c r="S946" i="64" s="1"/>
  <c r="S968" i="64" a="1"/>
  <c r="S968" i="64" s="1"/>
  <c r="S970" i="64" a="1"/>
  <c r="S970" i="64" s="1"/>
  <c r="S1453" i="64" a="1"/>
  <c r="S1453" i="64" s="1"/>
  <c r="S501" i="64" a="1"/>
  <c r="S501" i="64" s="1"/>
  <c r="S1451" i="64" a="1"/>
  <c r="S1451" i="64" s="1"/>
  <c r="S1351" i="64" a="1"/>
  <c r="S1351" i="64" s="1"/>
  <c r="S992" i="64" a="1"/>
  <c r="S992" i="64" s="1"/>
  <c r="S1066" i="64" a="1"/>
  <c r="S1066" i="64" s="1"/>
  <c r="S1064" i="64" a="1"/>
  <c r="S1064" i="64" s="1"/>
  <c r="CY477" i="64" a="1"/>
  <c r="S1344" i="64" a="1"/>
  <c r="S1199" i="64" a="1"/>
  <c r="S1163" i="64" a="1"/>
  <c r="S802" i="64" a="1"/>
  <c r="S1452" i="64" a="1"/>
  <c r="S1065" i="64" a="1"/>
  <c r="S993" i="64" a="1"/>
  <c r="S1093" i="64" a="1"/>
  <c r="S1128" i="64" a="1"/>
  <c r="S969" i="64" a="1"/>
  <c r="S526" i="64" a="1"/>
  <c r="S1428" i="64" a="1"/>
  <c r="S921" i="64" a="1"/>
  <c r="BE1623" i="64" l="1"/>
  <c r="S108" i="64"/>
  <c r="S1452" i="64"/>
  <c r="CY477" i="64"/>
  <c r="S1128" i="64"/>
  <c r="S1065" i="64"/>
  <c r="S1163" i="64"/>
  <c r="S1428" i="64"/>
  <c r="S1199" i="64"/>
  <c r="S1093" i="64"/>
  <c r="S969" i="64"/>
  <c r="S993" i="64"/>
  <c r="S1344" i="64"/>
  <c r="S921" i="64"/>
  <c r="S802" i="64"/>
  <c r="S526" i="64"/>
  <c r="T1162" i="64" a="1"/>
  <c r="T1162" i="64" s="1"/>
  <c r="T1198" i="64" a="1"/>
  <c r="T1198" i="64" s="1"/>
  <c r="T1127" i="64" a="1"/>
  <c r="T1127" i="64" s="1"/>
  <c r="T1715" i="64" a="1"/>
  <c r="T1715" i="64" s="1"/>
  <c r="T1092" i="64" a="1"/>
  <c r="T1092" i="64" s="1"/>
  <c r="S122" i="64" a="1"/>
  <c r="S122" i="64" s="1"/>
  <c r="S1723" i="64"/>
  <c r="T1749" i="64" a="1"/>
  <c r="T1749" i="64" s="1"/>
  <c r="T396" i="64" a="1"/>
  <c r="T396" i="64" s="1"/>
  <c r="T402" i="64" a="1"/>
  <c r="T402" i="64" s="1"/>
  <c r="T1427" i="64" a="1"/>
  <c r="T1427" i="64" s="1"/>
  <c r="T1340" i="64" a="1"/>
  <c r="T1340" i="64" s="1"/>
  <c r="T920" i="64" a="1"/>
  <c r="T920" i="64" s="1"/>
  <c r="S123" i="64" a="1"/>
  <c r="S123" i="64" s="1"/>
  <c r="T525" i="64" a="1"/>
  <c r="T525" i="64" s="1"/>
  <c r="T122" i="64" a="1"/>
  <c r="T122" i="64" s="1"/>
  <c r="T40" i="64" a="1"/>
  <c r="T40" i="64" s="1"/>
  <c r="T107" i="64" a="1"/>
  <c r="T107" i="64" s="1"/>
  <c r="T176" i="64" a="1"/>
  <c r="T176" i="64" s="1"/>
  <c r="T106" i="64" a="1"/>
  <c r="T106" i="64" s="1"/>
  <c r="T801" i="64" a="1"/>
  <c r="T80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6" i="64" a="1"/>
  <c r="T946" i="64" s="1"/>
  <c r="T503" i="64" a="1"/>
  <c r="T503" i="64" s="1"/>
  <c r="T970" i="64" a="1"/>
  <c r="T970" i="64" s="1"/>
  <c r="T501" i="64" a="1"/>
  <c r="T501" i="64" s="1"/>
  <c r="T1351" i="64" a="1"/>
  <c r="T1351" i="64" s="1"/>
  <c r="T1451" i="64" a="1"/>
  <c r="T1451" i="64" s="1"/>
  <c r="T968" i="64" a="1"/>
  <c r="T968" i="64" s="1"/>
  <c r="T1064" i="64" a="1"/>
  <c r="T1064" i="64" s="1"/>
  <c r="T1345" i="64" a="1"/>
  <c r="T1345" i="64" s="1"/>
  <c r="T1066" i="64" a="1"/>
  <c r="T1066" i="64" s="1"/>
  <c r="T1453" i="64" a="1"/>
  <c r="T1453" i="64" s="1"/>
  <c r="T992" i="64" a="1"/>
  <c r="T992" i="64" s="1"/>
  <c r="T1344" i="64" a="1"/>
  <c r="T1128" i="64" a="1"/>
  <c r="T1163" i="64" a="1"/>
  <c r="T993" i="64" a="1"/>
  <c r="CZ477" i="64" a="1"/>
  <c r="T969" i="64" a="1"/>
  <c r="T802" i="64" a="1"/>
  <c r="T1065" i="64" a="1"/>
  <c r="T1093" i="64" a="1"/>
  <c r="T1452" i="64" a="1"/>
  <c r="T1199" i="64" a="1"/>
  <c r="T921" i="64" a="1"/>
  <c r="T1428" i="64" a="1"/>
  <c r="T526" i="64" a="1"/>
  <c r="BE1627" i="64" l="1" a="1"/>
  <c r="BE1627" i="64" s="1"/>
  <c r="BE1620" i="64" s="1"/>
  <c r="BE1621" i="64" s="1"/>
  <c r="T108" i="64"/>
  <c r="T1452" i="64"/>
  <c r="S1136" i="64"/>
  <c r="CZ477" i="64"/>
  <c r="T1199" i="64"/>
  <c r="T1093" i="64"/>
  <c r="T1428" i="64"/>
  <c r="T1163" i="64"/>
  <c r="T1128" i="64"/>
  <c r="T1065" i="64"/>
  <c r="T969" i="64"/>
  <c r="T993" i="64"/>
  <c r="T1344" i="64"/>
  <c r="T921" i="64"/>
  <c r="T802" i="64"/>
  <c r="T526" i="64"/>
  <c r="T123" i="64" a="1"/>
  <c r="T123" i="64" s="1"/>
  <c r="U1198" i="64" a="1"/>
  <c r="U1198" i="64" s="1"/>
  <c r="U1162" i="64" a="1"/>
  <c r="U1162" i="64" s="1"/>
  <c r="U1127" i="64" a="1"/>
  <c r="U1127" i="64" s="1"/>
  <c r="T1723" i="64"/>
  <c r="U1715" i="64" a="1"/>
  <c r="U1715" i="64" s="1"/>
  <c r="U1092" i="64" a="1"/>
  <c r="U1092" i="64" s="1"/>
  <c r="U1749" i="64" a="1"/>
  <c r="U1749" i="64" s="1"/>
  <c r="U1064" i="64" a="1"/>
  <c r="U1064" i="64" s="1"/>
  <c r="U107" i="64" a="1"/>
  <c r="U107" i="64" s="1"/>
  <c r="U992" i="64" a="1"/>
  <c r="U992" i="64" s="1"/>
  <c r="U1427" i="64" a="1"/>
  <c r="U1427" i="64" s="1"/>
  <c r="U1351" i="64" a="1"/>
  <c r="U1351" i="64" s="1"/>
  <c r="U1066" i="64" a="1"/>
  <c r="U1066" i="64" s="1"/>
  <c r="U503" i="64" a="1"/>
  <c r="U503" i="64" s="1"/>
  <c r="U968" i="64" a="1"/>
  <c r="U968" i="64" s="1"/>
  <c r="U801" i="64" a="1"/>
  <c r="U801" i="64" s="1"/>
  <c r="U106" i="64" a="1"/>
  <c r="U106" i="64" s="1"/>
  <c r="U176" i="64" a="1"/>
  <c r="U176" i="64" s="1"/>
  <c r="U920" i="64" a="1"/>
  <c r="U920" i="64" s="1"/>
  <c r="U402" i="64" a="1"/>
  <c r="U402" i="64" s="1"/>
  <c r="U122" i="64" a="1"/>
  <c r="U122" i="64" s="1"/>
  <c r="U1340" i="64" a="1"/>
  <c r="U1340" i="64" s="1"/>
  <c r="U396" i="64" a="1"/>
  <c r="U396" i="64" s="1"/>
  <c r="U501" i="64" a="1"/>
  <c r="U501" i="64" s="1"/>
  <c r="U970" i="64" a="1"/>
  <c r="U970" i="64" s="1"/>
  <c r="U40" i="64" a="1"/>
  <c r="U40" i="64" s="1"/>
  <c r="U1345" i="64" a="1"/>
  <c r="U1345" i="64" s="1"/>
  <c r="U946" i="64" a="1"/>
  <c r="U946" i="64" s="1"/>
  <c r="U1453" i="64" a="1"/>
  <c r="U1453" i="64" s="1"/>
  <c r="U525" i="64" a="1"/>
  <c r="U525" i="64" s="1"/>
  <c r="U1451" i="64" a="1"/>
  <c r="U1451"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65" i="64" a="1"/>
  <c r="U969" i="64" a="1"/>
  <c r="U1199" i="64" a="1"/>
  <c r="U1093" i="64" a="1"/>
  <c r="U921" i="64" a="1"/>
  <c r="DA477" i="64" a="1"/>
  <c r="U1128" i="64" a="1"/>
  <c r="U1163" i="64" a="1"/>
  <c r="U993" i="64" a="1"/>
  <c r="U1452" i="64" a="1"/>
  <c r="U1344" i="64" a="1"/>
  <c r="U802" i="64" a="1"/>
  <c r="U526" i="64" a="1"/>
  <c r="U1428" i="64" a="1"/>
  <c r="U108" i="64" l="1"/>
  <c r="U1452" i="64"/>
  <c r="T1136" i="64"/>
  <c r="DA477" i="64"/>
  <c r="U1128" i="64"/>
  <c r="U1163" i="64"/>
  <c r="U1199" i="64"/>
  <c r="U1093" i="64"/>
  <c r="U1428" i="64"/>
  <c r="U1065" i="64"/>
  <c r="U969" i="64"/>
  <c r="U993" i="64"/>
  <c r="U1344" i="64"/>
  <c r="U921" i="64"/>
  <c r="U802" i="64"/>
  <c r="U526" i="64"/>
  <c r="BF1617" i="64"/>
  <c r="S971" i="64"/>
  <c r="U123" i="64" a="1"/>
  <c r="U123" i="64" s="1"/>
  <c r="V123" i="64" s="1" a="1"/>
  <c r="V123" i="64" s="1"/>
  <c r="U1723" i="64"/>
  <c r="V1162" i="64" a="1"/>
  <c r="V1162" i="64" s="1"/>
  <c r="V1198" i="64" a="1"/>
  <c r="V1198" i="64" s="1"/>
  <c r="V1127" i="64" a="1"/>
  <c r="V1127" i="64" s="1"/>
  <c r="V1715" i="64" a="1"/>
  <c r="V1715" i="64" s="1"/>
  <c r="V1092" i="64" a="1"/>
  <c r="V1092" i="64" s="1"/>
  <c r="V1749" i="64" a="1"/>
  <c r="V1749" i="64" s="1"/>
  <c r="V402" i="64" a="1"/>
  <c r="V402" i="64" s="1"/>
  <c r="V396" i="64" a="1"/>
  <c r="V396" i="64" s="1"/>
  <c r="V1427" i="64" a="1"/>
  <c r="V1427" i="64" s="1"/>
  <c r="V1340" i="64" a="1"/>
  <c r="V1340" i="64" s="1"/>
  <c r="V920" i="64" a="1"/>
  <c r="V920" i="64" s="1"/>
  <c r="Q161" i="69"/>
  <c r="P173" i="69"/>
  <c r="P175" i="69" s="1"/>
  <c r="V525" i="64" a="1"/>
  <c r="V525" i="64" s="1"/>
  <c r="V176" i="64" a="1"/>
  <c r="V176" i="64" s="1"/>
  <c r="V106" i="64" a="1"/>
  <c r="V106" i="64" s="1"/>
  <c r="V107" i="64" a="1"/>
  <c r="V107" i="64" s="1"/>
  <c r="V122" i="64" a="1"/>
  <c r="V122" i="64" s="1"/>
  <c r="V40" i="64" a="1"/>
  <c r="V40" i="64" s="1"/>
  <c r="V801" i="64" a="1"/>
  <c r="V801" i="64" s="1"/>
  <c r="V1064" i="64" a="1"/>
  <c r="V1064" i="64" s="1"/>
  <c r="V992" i="64" a="1"/>
  <c r="V992" i="64" s="1"/>
  <c r="V1066" i="64" a="1"/>
  <c r="V1066" i="64" s="1"/>
  <c r="V503" i="64" a="1"/>
  <c r="V503" i="64" s="1"/>
  <c r="V968" i="64" a="1"/>
  <c r="V968" i="64" s="1"/>
  <c r="V1351" i="64" a="1"/>
  <c r="V1351" i="64" s="1"/>
  <c r="V970" i="64" a="1"/>
  <c r="V970" i="64" s="1"/>
  <c r="V1451" i="64" a="1"/>
  <c r="V1451" i="64" s="1"/>
  <c r="V946" i="64" a="1"/>
  <c r="V946" i="64" s="1"/>
  <c r="V501" i="64" a="1"/>
  <c r="V501" i="64" s="1"/>
  <c r="V1345" i="64" a="1"/>
  <c r="V1345" i="64" s="1"/>
  <c r="V1453" i="64" a="1"/>
  <c r="V1453"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44" i="64" a="1"/>
  <c r="V526" i="64" a="1"/>
  <c r="V1093" i="64" a="1"/>
  <c r="DB477" i="64" a="1"/>
  <c r="V1065" i="64" a="1"/>
  <c r="V1199" i="64" a="1"/>
  <c r="V1128" i="64" a="1"/>
  <c r="V1452" i="64" a="1"/>
  <c r="V969" i="64" a="1"/>
  <c r="V1428" i="64" a="1"/>
  <c r="V1163" i="64" a="1"/>
  <c r="V802" i="64" a="1"/>
  <c r="V993" i="64" a="1"/>
  <c r="V921" i="64" a="1"/>
  <c r="BF1623" i="64" l="1"/>
  <c r="V108" i="64"/>
  <c r="V1452" i="64"/>
  <c r="U1136" i="64"/>
  <c r="DB477" i="64"/>
  <c r="V1163" i="64"/>
  <c r="V1199" i="64"/>
  <c r="V1065" i="64"/>
  <c r="V1093" i="64"/>
  <c r="V1428" i="64"/>
  <c r="V1128" i="64"/>
  <c r="V969" i="64"/>
  <c r="V993" i="64"/>
  <c r="V1344" i="64"/>
  <c r="V921" i="64"/>
  <c r="V802" i="64"/>
  <c r="V526" i="64"/>
  <c r="V1723" i="64"/>
  <c r="W1198" i="64" a="1"/>
  <c r="W1198" i="64" s="1"/>
  <c r="W1127" i="64" a="1"/>
  <c r="W1127" i="64" s="1"/>
  <c r="W1162" i="64" a="1"/>
  <c r="W1162" i="64" s="1"/>
  <c r="W1715" i="64" a="1"/>
  <c r="W1715" i="64" s="1"/>
  <c r="W1092" i="64" a="1"/>
  <c r="W1092" i="64" s="1"/>
  <c r="W1749" i="64" a="1"/>
  <c r="W1749" i="64" s="1"/>
  <c r="W402" i="64" a="1"/>
  <c r="W402" i="64" s="1"/>
  <c r="W396" i="64" a="1"/>
  <c r="W396" i="64" s="1"/>
  <c r="W1427" i="64" a="1"/>
  <c r="W1427" i="64" s="1"/>
  <c r="W1340" i="64" a="1"/>
  <c r="W1340" i="64" s="1"/>
  <c r="W920" i="64" a="1"/>
  <c r="W920" i="64" s="1"/>
  <c r="W525" i="64" a="1"/>
  <c r="W525" i="64" s="1"/>
  <c r="W176" i="64" a="1"/>
  <c r="W176" i="64" s="1"/>
  <c r="W107" i="64" a="1"/>
  <c r="W107" i="64" s="1"/>
  <c r="W106" i="64" a="1"/>
  <c r="W106" i="64" s="1"/>
  <c r="W122" i="64" a="1"/>
  <c r="W122" i="64" s="1"/>
  <c r="W40" i="64" a="1"/>
  <c r="W40" i="64" s="1"/>
  <c r="W123" i="64" a="1"/>
  <c r="W123" i="64" s="1"/>
  <c r="R122" i="64" a="1"/>
  <c r="R122" i="64" s="1"/>
  <c r="W801" i="64" a="1"/>
  <c r="W801" i="64" s="1"/>
  <c r="W1064" i="64" a="1"/>
  <c r="W1064" i="64" s="1"/>
  <c r="W1345" i="64" a="1"/>
  <c r="W1345" i="64" s="1"/>
  <c r="W992" i="64" a="1"/>
  <c r="W992" i="64" s="1"/>
  <c r="W1351" i="64" a="1"/>
  <c r="W1351" i="64" s="1"/>
  <c r="W501" i="64" a="1"/>
  <c r="W501" i="64" s="1"/>
  <c r="W1453" i="64" a="1"/>
  <c r="W1453" i="64" s="1"/>
  <c r="W968" i="64" a="1"/>
  <c r="W968" i="64" s="1"/>
  <c r="W946" i="64" a="1"/>
  <c r="W946" i="64" s="1"/>
  <c r="W503" i="64" a="1"/>
  <c r="W503" i="64" s="1"/>
  <c r="W970" i="64" a="1"/>
  <c r="W970" i="64" s="1"/>
  <c r="W1451" i="64" a="1"/>
  <c r="W1451" i="64" s="1"/>
  <c r="W1066" i="64" a="1"/>
  <c r="W1066"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69" i="64" a="1"/>
  <c r="W1344" i="64" a="1"/>
  <c r="W1093" i="64" a="1"/>
  <c r="DC477" i="64" a="1"/>
  <c r="W1199" i="64" a="1"/>
  <c r="W1065" i="64" a="1"/>
  <c r="W802" i="64" a="1"/>
  <c r="W1128" i="64" a="1"/>
  <c r="W1452" i="64" a="1"/>
  <c r="W1163" i="64" a="1"/>
  <c r="W526" i="64" a="1"/>
  <c r="W993" i="64" a="1"/>
  <c r="W1428" i="64" a="1"/>
  <c r="W921" i="64" a="1"/>
  <c r="BF1627" i="64" l="1" a="1"/>
  <c r="BF1627" i="64" s="1"/>
  <c r="BF1620" i="64" s="1"/>
  <c r="BF1621" i="64" s="1"/>
  <c r="W108" i="64"/>
  <c r="W1452" i="64"/>
  <c r="V1136" i="64"/>
  <c r="DC477" i="64"/>
  <c r="W1065" i="64"/>
  <c r="W1163" i="64"/>
  <c r="W1093" i="64"/>
  <c r="W1428" i="64"/>
  <c r="W1128" i="64"/>
  <c r="W1199" i="64"/>
  <c r="W969" i="64"/>
  <c r="W993" i="64"/>
  <c r="W1344" i="64"/>
  <c r="W921" i="64"/>
  <c r="W802" i="64"/>
  <c r="W526" i="64"/>
  <c r="X1198" i="64" a="1"/>
  <c r="X1198" i="64" s="1"/>
  <c r="X1162" i="64" a="1"/>
  <c r="X1162" i="64" s="1"/>
  <c r="X1127" i="64" a="1"/>
  <c r="X1127" i="64" s="1"/>
  <c r="W1723" i="64"/>
  <c r="X1715" i="64" a="1"/>
  <c r="X1715" i="64" s="1"/>
  <c r="X1092" i="64" a="1"/>
  <c r="X1092" i="64" s="1"/>
  <c r="X1749" i="64" a="1"/>
  <c r="X1749" i="64" s="1"/>
  <c r="X402" i="64" a="1"/>
  <c r="X402" i="64" s="1"/>
  <c r="X396" i="64" a="1"/>
  <c r="X396" i="64" s="1"/>
  <c r="X1427" i="64" a="1"/>
  <c r="X1427" i="64" s="1"/>
  <c r="X1340" i="64" a="1"/>
  <c r="X1340" i="64" s="1"/>
  <c r="X920" i="64" a="1"/>
  <c r="X920" i="64" s="1"/>
  <c r="X525" i="64" a="1"/>
  <c r="X525" i="64" s="1"/>
  <c r="X107" i="64" a="1"/>
  <c r="X107" i="64" s="1"/>
  <c r="X106" i="64" a="1"/>
  <c r="X106" i="64" s="1"/>
  <c r="X40" i="64" a="1"/>
  <c r="X40" i="64" s="1"/>
  <c r="X122" i="64" a="1"/>
  <c r="X122" i="64" s="1"/>
  <c r="X176" i="64" a="1"/>
  <c r="X176" i="64" s="1"/>
  <c r="X123" i="64" a="1"/>
  <c r="X123" i="64" s="1"/>
  <c r="S121" i="64"/>
  <c r="X801" i="64" a="1"/>
  <c r="X801" i="64" s="1"/>
  <c r="X992" i="64" a="1"/>
  <c r="X992" i="64" s="1"/>
  <c r="X970" i="64" a="1"/>
  <c r="X970" i="64" s="1"/>
  <c r="X946" i="64" a="1"/>
  <c r="X946" i="64" s="1"/>
  <c r="X503" i="64" a="1"/>
  <c r="X503" i="64" s="1"/>
  <c r="X1453" i="64" a="1"/>
  <c r="X1453" i="64" s="1"/>
  <c r="X501" i="64" a="1"/>
  <c r="X501" i="64" s="1"/>
  <c r="X1451" i="64" a="1"/>
  <c r="X1451" i="64" s="1"/>
  <c r="X1345" i="64" a="1"/>
  <c r="X1345" i="64" s="1"/>
  <c r="X1351" i="64" a="1"/>
  <c r="X1351" i="64" s="1"/>
  <c r="X1066" i="64" a="1"/>
  <c r="X1066" i="64" s="1"/>
  <c r="X968" i="64" a="1"/>
  <c r="X968" i="64" s="1"/>
  <c r="X1064" i="64" a="1"/>
  <c r="X1064"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9" i="64" a="1"/>
  <c r="X1452" i="64" a="1"/>
  <c r="X1163" i="64" a="1"/>
  <c r="X1128" i="64" a="1"/>
  <c r="X802" i="64" a="1"/>
  <c r="DD477" i="64" a="1"/>
  <c r="X1093" i="64" a="1"/>
  <c r="X1428" i="64" a="1"/>
  <c r="X1344" i="64" a="1"/>
  <c r="X1065" i="64" a="1"/>
  <c r="X1199" i="64" a="1"/>
  <c r="X921" i="64" a="1"/>
  <c r="X993" i="64" a="1"/>
  <c r="X526" i="64" a="1"/>
  <c r="X108" i="64" l="1"/>
  <c r="X1452" i="64"/>
  <c r="S124" i="64"/>
  <c r="W1136" i="64"/>
  <c r="DD477" i="64"/>
  <c r="X1428" i="64"/>
  <c r="X1128" i="64"/>
  <c r="X1065" i="64"/>
  <c r="X1163" i="64"/>
  <c r="X1199" i="64"/>
  <c r="X1093" i="64"/>
  <c r="X969" i="64"/>
  <c r="X993" i="64"/>
  <c r="X1344" i="64"/>
  <c r="X921" i="64"/>
  <c r="X802" i="64"/>
  <c r="X526" i="64"/>
  <c r="BG1617" i="64"/>
  <c r="Y1198" i="64" a="1"/>
  <c r="Y1198" i="64" s="1"/>
  <c r="Y1162" i="64" a="1"/>
  <c r="Y1162" i="64" s="1"/>
  <c r="Y1127" i="64" a="1"/>
  <c r="Y1127" i="64" s="1"/>
  <c r="X1723" i="64"/>
  <c r="Y1715" i="64" a="1"/>
  <c r="Y1715" i="64" s="1"/>
  <c r="Y1092" i="64" a="1"/>
  <c r="Y1092" i="64" s="1"/>
  <c r="Y1749" i="64" a="1"/>
  <c r="Y1749" i="64" s="1"/>
  <c r="Y402" i="64" a="1"/>
  <c r="Y402" i="64" s="1"/>
  <c r="Y396" i="64" a="1"/>
  <c r="Y396" i="64" s="1"/>
  <c r="U98" i="69"/>
  <c r="R132" i="69"/>
  <c r="R157" i="69" s="1"/>
  <c r="Y1427" i="64" a="1"/>
  <c r="Y1427" i="64" s="1"/>
  <c r="Y1340" i="64" a="1"/>
  <c r="Y1340" i="64" s="1"/>
  <c r="Y920" i="64" a="1"/>
  <c r="Y920" i="64" s="1"/>
  <c r="Y525" i="64" a="1"/>
  <c r="Y525" i="64" s="1"/>
  <c r="Y107" i="64" a="1"/>
  <c r="Y107" i="64" s="1"/>
  <c r="Y106" i="64" a="1"/>
  <c r="Y106" i="64" s="1"/>
  <c r="Y40" i="64" a="1"/>
  <c r="Y40" i="64" s="1"/>
  <c r="Y122" i="64" a="1"/>
  <c r="Y122" i="64" s="1"/>
  <c r="Y176" i="64" a="1"/>
  <c r="Y176" i="64" s="1"/>
  <c r="Y123" i="64" a="1"/>
  <c r="Y123" i="64" s="1"/>
  <c r="T121" i="64"/>
  <c r="T124" i="64" s="1"/>
  <c r="Y801" i="64" a="1"/>
  <c r="Y801" i="64" s="1"/>
  <c r="Y501" i="64" a="1"/>
  <c r="Y501" i="64" s="1"/>
  <c r="Y503" i="64" a="1"/>
  <c r="Y503" i="64" s="1"/>
  <c r="Y1453" i="64" a="1"/>
  <c r="Y1453" i="64" s="1"/>
  <c r="Y970" i="64" a="1"/>
  <c r="Y970" i="64" s="1"/>
  <c r="Y992" i="64" a="1"/>
  <c r="Y992" i="64" s="1"/>
  <c r="Y1066" i="64" a="1"/>
  <c r="Y1066" i="64" s="1"/>
  <c r="Y1451" i="64" a="1"/>
  <c r="Y1451" i="64" s="1"/>
  <c r="Y1345" i="64" a="1"/>
  <c r="Y1345" i="64" s="1"/>
  <c r="Y968" i="64" a="1"/>
  <c r="Y968" i="64" s="1"/>
  <c r="Y1351" i="64" a="1"/>
  <c r="Y1351" i="64" s="1"/>
  <c r="Y1064" i="64" a="1"/>
  <c r="Y1064" i="64" s="1"/>
  <c r="Y946" i="64" a="1"/>
  <c r="Y94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63" i="64" a="1"/>
  <c r="Y802" i="64" a="1"/>
  <c r="Y1344" i="64" a="1"/>
  <c r="Y969" i="64" a="1"/>
  <c r="Y1093" i="64" a="1"/>
  <c r="Y1452" i="64" a="1"/>
  <c r="Y1428" i="64" a="1"/>
  <c r="DE477" i="64" a="1"/>
  <c r="Y526" i="64" a="1"/>
  <c r="Y1065" i="64" a="1"/>
  <c r="Y1128" i="64" a="1"/>
  <c r="Y1199" i="64" a="1"/>
  <c r="Y993" i="64" a="1"/>
  <c r="Y921" i="64" a="1"/>
  <c r="BG1623" i="64" l="1"/>
  <c r="Y108" i="64"/>
  <c r="Y1452" i="64"/>
  <c r="X1136" i="64"/>
  <c r="DE477" i="64"/>
  <c r="Y1199" i="64"/>
  <c r="Y1093" i="64"/>
  <c r="Y1428" i="64"/>
  <c r="Y1065" i="64"/>
  <c r="Y1128" i="64"/>
  <c r="Y1163" i="64"/>
  <c r="Y969" i="64"/>
  <c r="Y993" i="64"/>
  <c r="Y1344" i="64"/>
  <c r="Y921" i="64"/>
  <c r="Y802" i="64"/>
  <c r="Y526" i="64"/>
  <c r="Y1723" i="64"/>
  <c r="Z1198" i="64" a="1"/>
  <c r="Z1198" i="64" s="1"/>
  <c r="Z1162" i="64" a="1"/>
  <c r="Z1162" i="64" s="1"/>
  <c r="Z1127" i="64" a="1"/>
  <c r="Z1127" i="64" s="1"/>
  <c r="Z1715" i="64" a="1"/>
  <c r="Z1715" i="64" s="1"/>
  <c r="Z1092" i="64" a="1"/>
  <c r="Z1092" i="64" s="1"/>
  <c r="Z1749" i="64" a="1"/>
  <c r="Z1749" i="64" s="1"/>
  <c r="Z402" i="64" a="1"/>
  <c r="Z402" i="64" s="1"/>
  <c r="Z396" i="64" a="1"/>
  <c r="Z396" i="64" s="1"/>
  <c r="R135" i="69"/>
  <c r="R140" i="69" s="1"/>
  <c r="R150" i="69" s="1"/>
  <c r="Z1427" i="64" a="1"/>
  <c r="Z1427" i="64" s="1"/>
  <c r="Z1340" i="64" a="1"/>
  <c r="Z1340" i="64" s="1"/>
  <c r="Z920" i="64" a="1"/>
  <c r="Z920" i="64" s="1"/>
  <c r="Z525" i="64" a="1"/>
  <c r="Z525" i="64" s="1"/>
  <c r="Z107" i="64" a="1"/>
  <c r="Z107" i="64" s="1"/>
  <c r="Z106" i="64" a="1"/>
  <c r="Z106" i="64" s="1"/>
  <c r="Z122" i="64" a="1"/>
  <c r="Z122" i="64" s="1"/>
  <c r="Z176" i="64" a="1"/>
  <c r="Z176" i="64" s="1"/>
  <c r="Z40" i="64" a="1"/>
  <c r="Z40" i="64" s="1"/>
  <c r="Z123" i="64" a="1"/>
  <c r="Z123" i="64" s="1"/>
  <c r="U121" i="64"/>
  <c r="Z801" i="64" a="1"/>
  <c r="Z801" i="64" s="1"/>
  <c r="Z1064" i="64" a="1"/>
  <c r="Z1064" i="64" s="1"/>
  <c r="Z1453" i="64" a="1"/>
  <c r="Z1453" i="64" s="1"/>
  <c r="Z992" i="64" a="1"/>
  <c r="Z992" i="64" s="1"/>
  <c r="Z968" i="64" a="1"/>
  <c r="Z968" i="64" s="1"/>
  <c r="Z1351" i="64" a="1"/>
  <c r="Z1351" i="64" s="1"/>
  <c r="Z501" i="64" a="1"/>
  <c r="Z501" i="64" s="1"/>
  <c r="Z1066" i="64" a="1"/>
  <c r="Z1066" i="64" s="1"/>
  <c r="Z970" i="64" a="1"/>
  <c r="Z970" i="64" s="1"/>
  <c r="Z1451" i="64" a="1"/>
  <c r="Z1451" i="64" s="1"/>
  <c r="Z946" i="64" a="1"/>
  <c r="Z946" i="64" s="1"/>
  <c r="Z503" i="64" a="1"/>
  <c r="Z503" i="64" s="1"/>
  <c r="Z1345" i="64" a="1"/>
  <c r="Z1345"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63" i="64" a="1"/>
  <c r="Z1452" i="64" a="1"/>
  <c r="Z969" i="64" a="1"/>
  <c r="DF477" i="64" a="1"/>
  <c r="Z1093" i="64" a="1"/>
  <c r="Z1128" i="64" a="1"/>
  <c r="Z1344" i="64" a="1"/>
  <c r="Z1065" i="64" a="1"/>
  <c r="Z1199" i="64" a="1"/>
  <c r="Z1428" i="64" a="1"/>
  <c r="Z993" i="64" a="1"/>
  <c r="Z921" i="64" a="1"/>
  <c r="Z802" i="64" a="1"/>
  <c r="Z526" i="64" a="1"/>
  <c r="BG1627" i="64" l="1" a="1"/>
  <c r="BG1627" i="64" s="1"/>
  <c r="BG1620" i="64" s="1"/>
  <c r="BG1621" i="64" s="1"/>
  <c r="Z108" i="64"/>
  <c r="Z1452" i="64"/>
  <c r="U124" i="64"/>
  <c r="Y1136" i="64"/>
  <c r="DF477" i="64"/>
  <c r="Z1093" i="64"/>
  <c r="Z1428" i="64"/>
  <c r="Z1128" i="64"/>
  <c r="Z1163" i="64"/>
  <c r="Z1199" i="64"/>
  <c r="Z1065" i="64"/>
  <c r="Z969" i="64"/>
  <c r="Z993" i="64"/>
  <c r="Z1344" i="64"/>
  <c r="Z921" i="64"/>
  <c r="Z802" i="64"/>
  <c r="Z526" i="64"/>
  <c r="Z1723" i="64"/>
  <c r="AA1198" i="64" a="1"/>
  <c r="AA1198" i="64" s="1"/>
  <c r="AA1162" i="64" a="1"/>
  <c r="AA1162" i="64" s="1"/>
  <c r="AA1127" i="64" a="1"/>
  <c r="AA1127" i="64" s="1"/>
  <c r="AA1715" i="64" a="1"/>
  <c r="AA1715" i="64" s="1"/>
  <c r="AA1092" i="64" a="1"/>
  <c r="AA1092" i="64" s="1"/>
  <c r="AA1749" i="64" a="1"/>
  <c r="AA1749" i="64" s="1"/>
  <c r="R142" i="69"/>
  <c r="R146" i="69" s="1"/>
  <c r="R148" i="69" s="1"/>
  <c r="R136" i="69"/>
  <c r="S129" i="69"/>
  <c r="S134" i="69" s="1"/>
  <c r="AA402" i="64" a="1"/>
  <c r="AA402" i="64" s="1"/>
  <c r="AA396" i="64" a="1"/>
  <c r="AA396" i="64" s="1"/>
  <c r="AA1427" i="64" a="1"/>
  <c r="AA1427" i="64" s="1"/>
  <c r="AA1340" i="64" a="1"/>
  <c r="AA1340" i="64" s="1"/>
  <c r="AA920" i="64" a="1"/>
  <c r="AA920" i="64" s="1"/>
  <c r="AA525" i="64" a="1"/>
  <c r="AA525" i="64" s="1"/>
  <c r="AA122" i="64" a="1"/>
  <c r="AA122" i="64" s="1"/>
  <c r="AA176" i="64" a="1"/>
  <c r="AA176" i="64" s="1"/>
  <c r="AA106" i="64" a="1"/>
  <c r="AA106" i="64" s="1"/>
  <c r="AA107" i="64" a="1"/>
  <c r="AA107" i="64" s="1"/>
  <c r="AA40" i="64" a="1"/>
  <c r="AA40" i="64" s="1"/>
  <c r="AA123" i="64" a="1"/>
  <c r="AA123" i="64" s="1"/>
  <c r="V121" i="64"/>
  <c r="V124" i="64" s="1"/>
  <c r="AA801" i="64" a="1"/>
  <c r="AA801" i="64" s="1"/>
  <c r="AA992" i="64" a="1"/>
  <c r="AA992" i="64" s="1"/>
  <c r="AA1351" i="64" a="1"/>
  <c r="AA1351" i="64" s="1"/>
  <c r="AA1066" i="64" a="1"/>
  <c r="AA1066" i="64" s="1"/>
  <c r="AA1453" i="64" a="1"/>
  <c r="AA1453" i="64" s="1"/>
  <c r="AA968" i="64" a="1"/>
  <c r="AA968" i="64" s="1"/>
  <c r="AA946" i="64" a="1"/>
  <c r="AA946" i="64" s="1"/>
  <c r="AA970" i="64" a="1"/>
  <c r="AA970" i="64" s="1"/>
  <c r="AA1345" i="64" a="1"/>
  <c r="AA1345" i="64" s="1"/>
  <c r="AA503" i="64" a="1"/>
  <c r="AA503" i="64" s="1"/>
  <c r="AA1451" i="64" a="1"/>
  <c r="AA1451" i="64" s="1"/>
  <c r="AA501" i="64" a="1"/>
  <c r="AA501" i="64" s="1"/>
  <c r="AA1064" i="64" a="1"/>
  <c r="AA1064"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802" i="64" a="1"/>
  <c r="DG477" i="64" a="1"/>
  <c r="AA921" i="64" a="1"/>
  <c r="AA1344" i="64" a="1"/>
  <c r="AA969" i="64" a="1"/>
  <c r="AA1093" i="64" a="1"/>
  <c r="AA1163" i="64" a="1"/>
  <c r="AA1065" i="64" a="1"/>
  <c r="AA1199" i="64" a="1"/>
  <c r="AA1452" i="64" a="1"/>
  <c r="AA526" i="64" a="1"/>
  <c r="AA1128" i="64" a="1"/>
  <c r="AA1428" i="64" a="1"/>
  <c r="AA993" i="64" a="1"/>
  <c r="AA108" i="64" l="1"/>
  <c r="AA1452" i="64"/>
  <c r="Z1136" i="64"/>
  <c r="DG477" i="64"/>
  <c r="AA1428" i="64"/>
  <c r="AA1093" i="64"/>
  <c r="AA1065" i="64"/>
  <c r="AA1128" i="64"/>
  <c r="AA1163" i="64"/>
  <c r="AA1199" i="64"/>
  <c r="AA969" i="64"/>
  <c r="AA993" i="64"/>
  <c r="AA1344" i="64"/>
  <c r="AA921" i="64"/>
  <c r="AA802" i="64"/>
  <c r="AA526" i="64"/>
  <c r="BH1617" i="64"/>
  <c r="BH1623" i="64" s="1"/>
  <c r="AA1723" i="64"/>
  <c r="AB1162" i="64" a="1"/>
  <c r="AB1162" i="64" s="1"/>
  <c r="AB1198" i="64" a="1"/>
  <c r="AB1198" i="64" s="1"/>
  <c r="AB1127" i="64" a="1"/>
  <c r="AB1127" i="64" s="1"/>
  <c r="AB1715" i="64" a="1"/>
  <c r="AB1715" i="64" s="1"/>
  <c r="AB1092" i="64" a="1"/>
  <c r="AB1092" i="64" s="1"/>
  <c r="AB1749" i="64" a="1"/>
  <c r="AB1749" i="64" s="1"/>
  <c r="R152" i="69"/>
  <c r="S132" i="69"/>
  <c r="S157" i="69" s="1"/>
  <c r="AB396" i="64" a="1"/>
  <c r="AB396" i="64" s="1"/>
  <c r="AB402" i="64" a="1"/>
  <c r="AB402" i="64" s="1"/>
  <c r="AB1427" i="64" a="1"/>
  <c r="AB1427" i="64" s="1"/>
  <c r="AB1340" i="64" a="1"/>
  <c r="AB1340" i="64" s="1"/>
  <c r="AB920" i="64" a="1"/>
  <c r="AB920" i="64" s="1"/>
  <c r="AB525" i="64" a="1"/>
  <c r="AB525" i="64" s="1"/>
  <c r="AB122" i="64" a="1"/>
  <c r="AB122" i="64" s="1"/>
  <c r="AB176" i="64" a="1"/>
  <c r="AB176" i="64" s="1"/>
  <c r="AB40" i="64" a="1"/>
  <c r="AB40" i="64" s="1"/>
  <c r="AB107" i="64" a="1"/>
  <c r="AB107" i="64" s="1"/>
  <c r="AB106" i="64" a="1"/>
  <c r="AB106" i="64" s="1"/>
  <c r="AB123" i="64" a="1"/>
  <c r="AB123" i="64" s="1"/>
  <c r="W121" i="64"/>
  <c r="W124" i="64" s="1"/>
  <c r="AB801" i="64" a="1"/>
  <c r="AB801" i="64" s="1"/>
  <c r="AB501" i="64" a="1"/>
  <c r="AB501" i="64" s="1"/>
  <c r="AB970" i="64" a="1"/>
  <c r="AB970" i="64" s="1"/>
  <c r="AB992" i="64" a="1"/>
  <c r="AB992" i="64" s="1"/>
  <c r="AB946" i="64" a="1"/>
  <c r="AB946" i="64" s="1"/>
  <c r="AB1453" i="64" a="1"/>
  <c r="AB1453" i="64" s="1"/>
  <c r="AB503" i="64" a="1"/>
  <c r="AB503" i="64" s="1"/>
  <c r="AB1345" i="64" a="1"/>
  <c r="AB1345" i="64" s="1"/>
  <c r="AB1064" i="64" a="1"/>
  <c r="AB1064" i="64" s="1"/>
  <c r="AB1066" i="64" a="1"/>
  <c r="AB1066" i="64" s="1"/>
  <c r="AB968" i="64" a="1"/>
  <c r="AB968" i="64" s="1"/>
  <c r="AB1451" i="64" a="1"/>
  <c r="AB1451" i="64" s="1"/>
  <c r="AB1351" i="64" a="1"/>
  <c r="AB1351"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093" i="64" a="1"/>
  <c r="AB1065" i="64" a="1"/>
  <c r="AB1199" i="64" a="1"/>
  <c r="DH477" i="64" a="1"/>
  <c r="AB802" i="64" a="1"/>
  <c r="AB969" i="64" a="1"/>
  <c r="AB1344" i="64" a="1"/>
  <c r="AB1452" i="64" a="1"/>
  <c r="AB1128" i="64" a="1"/>
  <c r="AB1163" i="64" a="1"/>
  <c r="AB526" i="64" a="1"/>
  <c r="AB1428" i="64" a="1"/>
  <c r="AB921" i="64" a="1"/>
  <c r="AB993" i="64" a="1"/>
  <c r="BH1627" i="64" l="1" a="1"/>
  <c r="BH1627" i="64" s="1"/>
  <c r="BH1620" i="64" s="1"/>
  <c r="BH1621" i="64" s="1"/>
  <c r="AB108" i="64"/>
  <c r="AB1452" i="64"/>
  <c r="AA1136" i="64"/>
  <c r="DH477" i="64"/>
  <c r="AB1128" i="64"/>
  <c r="AB1163" i="64"/>
  <c r="AB1199" i="64"/>
  <c r="AB1093" i="64"/>
  <c r="AB1065" i="64"/>
  <c r="AB1428" i="64"/>
  <c r="AB969" i="64"/>
  <c r="AB993" i="64"/>
  <c r="AB1344" i="64"/>
  <c r="AB921" i="64"/>
  <c r="AB802" i="64"/>
  <c r="AB526" i="64"/>
  <c r="AB1723" i="64"/>
  <c r="AC1198" i="64" a="1"/>
  <c r="AC1198" i="64" s="1"/>
  <c r="AC1162" i="64" a="1"/>
  <c r="AC1162" i="64" s="1"/>
  <c r="AC1127" i="64" a="1"/>
  <c r="AC1127" i="64" s="1"/>
  <c r="AC1715" i="64" a="1"/>
  <c r="AC1715" i="64" s="1"/>
  <c r="AC1092" i="64" a="1"/>
  <c r="AC1092" i="64" s="1"/>
  <c r="AC1749" i="64" a="1"/>
  <c r="AC1749" i="64" s="1"/>
  <c r="S135" i="69"/>
  <c r="S140" i="69" s="1"/>
  <c r="S150" i="69" s="1"/>
  <c r="AC396" i="64" a="1"/>
  <c r="AC396" i="64" s="1"/>
  <c r="AC402" i="64" a="1"/>
  <c r="AC402" i="64" s="1"/>
  <c r="AC1427" i="64" a="1"/>
  <c r="AC1427" i="64" s="1"/>
  <c r="AC1340" i="64" a="1"/>
  <c r="AC1340" i="64" s="1"/>
  <c r="AC920" i="64" a="1"/>
  <c r="AC920" i="64" s="1"/>
  <c r="AC525" i="64" a="1"/>
  <c r="AC525" i="64" s="1"/>
  <c r="AC40" i="64" a="1"/>
  <c r="AC40" i="64" s="1"/>
  <c r="AC107" i="64" a="1"/>
  <c r="AC107" i="64" s="1"/>
  <c r="AC106" i="64" a="1"/>
  <c r="AC106" i="64" s="1"/>
  <c r="AC176" i="64" a="1"/>
  <c r="AC176" i="64" s="1"/>
  <c r="AC122" i="64" a="1"/>
  <c r="AC122" i="64" s="1"/>
  <c r="AC123" i="64" a="1"/>
  <c r="AC123" i="64" s="1"/>
  <c r="X121" i="64"/>
  <c r="X124" i="64" s="1"/>
  <c r="AC801" i="64" a="1"/>
  <c r="AC801" i="64" s="1"/>
  <c r="AC992" i="64" a="1"/>
  <c r="AC992" i="64" s="1"/>
  <c r="AC1451" i="64" a="1"/>
  <c r="AC1451" i="64" s="1"/>
  <c r="AC1345" i="64" a="1"/>
  <c r="AC1345" i="64" s="1"/>
  <c r="AC501" i="64" a="1"/>
  <c r="AC501" i="64" s="1"/>
  <c r="AC968" i="64" a="1"/>
  <c r="AC968" i="64" s="1"/>
  <c r="AC1066" i="64" a="1"/>
  <c r="AC1066" i="64" s="1"/>
  <c r="AC970" i="64" a="1"/>
  <c r="AC970" i="64" s="1"/>
  <c r="AC1453" i="64" a="1"/>
  <c r="AC1453" i="64" s="1"/>
  <c r="AC1064" i="64" a="1"/>
  <c r="AC1064" i="64" s="1"/>
  <c r="AC1351" i="64" a="1"/>
  <c r="AC1351" i="64" s="1"/>
  <c r="AC503" i="64" a="1"/>
  <c r="AC503" i="64" s="1"/>
  <c r="AC946" i="64" a="1"/>
  <c r="AC94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128" i="64" a="1"/>
  <c r="AC1065" i="64" a="1"/>
  <c r="AC1199" i="64" a="1"/>
  <c r="AC1344" i="64" a="1"/>
  <c r="AC1093" i="64" a="1"/>
  <c r="AC921" i="64" a="1"/>
  <c r="AC1452" i="64" a="1"/>
  <c r="AC802" i="64" a="1"/>
  <c r="AC993" i="64" a="1"/>
  <c r="DI477" i="64" a="1"/>
  <c r="AC969" i="64" a="1"/>
  <c r="AC1163" i="64" a="1"/>
  <c r="AC1428" i="64" a="1"/>
  <c r="AC526" i="64" a="1"/>
  <c r="AC108" i="64" l="1"/>
  <c r="AC1452" i="64"/>
  <c r="AB1136" i="64"/>
  <c r="DI477" i="64"/>
  <c r="AC1065" i="64"/>
  <c r="AC1199" i="64"/>
  <c r="AC1428" i="64"/>
  <c r="AC1128" i="64"/>
  <c r="AC1093" i="64"/>
  <c r="AC1163" i="64"/>
  <c r="AC969" i="64"/>
  <c r="AC993" i="64"/>
  <c r="AC1344" i="64"/>
  <c r="AC921" i="64"/>
  <c r="AC802" i="64"/>
  <c r="AC526" i="64"/>
  <c r="BI1617" i="64"/>
  <c r="BI1623" i="64" s="1"/>
  <c r="AD1162" i="64" a="1"/>
  <c r="AD1162" i="64" s="1"/>
  <c r="AD1198" i="64" a="1"/>
  <c r="AD1198" i="64" s="1"/>
  <c r="AD1127" i="64" a="1"/>
  <c r="AD1127" i="64" s="1"/>
  <c r="AC1723" i="64"/>
  <c r="AD1715" i="64" a="1"/>
  <c r="AD1715" i="64" s="1"/>
  <c r="AD1092" i="64" a="1"/>
  <c r="AD1092" i="64" s="1"/>
  <c r="AD1749" i="64" a="1"/>
  <c r="AD1749" i="64" s="1"/>
  <c r="T129" i="69"/>
  <c r="T134" i="69" s="1"/>
  <c r="S136" i="69"/>
  <c r="S142" i="69"/>
  <c r="S146" i="69" s="1"/>
  <c r="S148" i="69" s="1"/>
  <c r="AD402" i="64" a="1"/>
  <c r="AD402" i="64" s="1"/>
  <c r="AD396" i="64" a="1"/>
  <c r="AD396" i="64" s="1"/>
  <c r="AD1427" i="64" a="1"/>
  <c r="AD1427" i="64" s="1"/>
  <c r="X17" i="69"/>
  <c r="X18" i="69" s="1"/>
  <c r="AD1340" i="64" a="1"/>
  <c r="AD1340" i="64" s="1"/>
  <c r="AD920" i="64" a="1"/>
  <c r="AD920" i="64" s="1"/>
  <c r="AD525" i="64" a="1"/>
  <c r="AD525" i="64" s="1"/>
  <c r="AD40" i="64" a="1"/>
  <c r="AD40" i="64" s="1"/>
  <c r="AD107" i="64" a="1"/>
  <c r="AD107" i="64" s="1"/>
  <c r="AD106" i="64" a="1"/>
  <c r="AD106" i="64" s="1"/>
  <c r="AD176" i="64" a="1"/>
  <c r="AD176" i="64" s="1"/>
  <c r="AD122" i="64" a="1"/>
  <c r="AD122" i="64" s="1"/>
  <c r="AD123" i="64" a="1"/>
  <c r="AD123" i="64" s="1"/>
  <c r="Y121" i="64"/>
  <c r="Y124" i="64" s="1"/>
  <c r="AD801" i="64" a="1"/>
  <c r="AD801" i="64" s="1"/>
  <c r="AD1453" i="64" a="1"/>
  <c r="AD1453" i="64" s="1"/>
  <c r="AD1066" i="64" a="1"/>
  <c r="AD1066" i="64" s="1"/>
  <c r="AD501" i="64" a="1"/>
  <c r="AD501" i="64" s="1"/>
  <c r="AD503" i="64" a="1"/>
  <c r="AD503" i="64" s="1"/>
  <c r="AD946" i="64" a="1"/>
  <c r="AD946" i="64" s="1"/>
  <c r="AD1064" i="64" a="1"/>
  <c r="AD1064" i="64" s="1"/>
  <c r="AD1345" i="64" a="1"/>
  <c r="AD1345" i="64" s="1"/>
  <c r="AD970" i="64" a="1"/>
  <c r="AD970" i="64" s="1"/>
  <c r="AD992" i="64" a="1"/>
  <c r="AD992" i="64" s="1"/>
  <c r="AD1451" i="64" a="1"/>
  <c r="AD1451" i="64" s="1"/>
  <c r="AD968" i="64" a="1"/>
  <c r="AD968" i="64" s="1"/>
  <c r="AD1351" i="64" a="1"/>
  <c r="AD1351"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065" i="64" a="1"/>
  <c r="AD993" i="64" a="1"/>
  <c r="AD1163" i="64" a="1"/>
  <c r="AD921" i="64" a="1"/>
  <c r="AD526" i="64" a="1"/>
  <c r="DJ477" i="64" a="1"/>
  <c r="AD1199" i="64" a="1"/>
  <c r="AD1128" i="64" a="1"/>
  <c r="AD1452" i="64" a="1"/>
  <c r="AD1344" i="64" a="1"/>
  <c r="AD1093" i="64" a="1"/>
  <c r="AD969" i="64" a="1"/>
  <c r="AD802" i="64" a="1"/>
  <c r="AD1428" i="64" a="1"/>
  <c r="BI1627" i="64" l="1" a="1"/>
  <c r="BI1627" i="64" s="1"/>
  <c r="BI1620" i="64" s="1"/>
  <c r="BI1621" i="64" s="1"/>
  <c r="AD108" i="64"/>
  <c r="AD1452" i="64"/>
  <c r="K1452" i="64" s="1"/>
  <c r="AC1136" i="64"/>
  <c r="DJ477" i="64"/>
  <c r="AD1065" i="64"/>
  <c r="AD1428" i="64"/>
  <c r="AD1093" i="64"/>
  <c r="AD1128" i="64"/>
  <c r="AD1199" i="64"/>
  <c r="AD1163" i="64"/>
  <c r="AD969" i="64"/>
  <c r="K969" i="64" s="1"/>
  <c r="AD993" i="64"/>
  <c r="AD1344" i="64"/>
  <c r="AD921" i="64"/>
  <c r="AD802" i="64"/>
  <c r="AD526" i="64"/>
  <c r="AD1723" i="64"/>
  <c r="AE1198" i="64" a="1"/>
  <c r="AE1198" i="64" s="1"/>
  <c r="AE1127" i="64" a="1"/>
  <c r="AE1127" i="64" s="1"/>
  <c r="AE1162" i="64" a="1"/>
  <c r="AE1162" i="64" s="1"/>
  <c r="AE1715" i="64" a="1"/>
  <c r="AE1715" i="64" s="1"/>
  <c r="AE1092" i="64" a="1"/>
  <c r="AE1092" i="64" s="1"/>
  <c r="AE1749" i="64" a="1"/>
  <c r="AE1749" i="64" s="1"/>
  <c r="T132" i="69"/>
  <c r="T157" i="69" s="1"/>
  <c r="S152" i="69"/>
  <c r="AE402" i="64" a="1"/>
  <c r="AE402" i="64" s="1"/>
  <c r="AE396" i="64" a="1"/>
  <c r="AE396" i="64" s="1"/>
  <c r="AE1427" i="64" a="1"/>
  <c r="AE1427" i="64" s="1"/>
  <c r="AE1340" i="64" a="1"/>
  <c r="AE1340" i="64" s="1"/>
  <c r="AE920" i="64" a="1"/>
  <c r="AE920" i="64" s="1"/>
  <c r="AE525" i="64" a="1"/>
  <c r="AE525" i="64" s="1"/>
  <c r="AE40" i="64" a="1"/>
  <c r="AE40" i="64" s="1"/>
  <c r="AE107" i="64" a="1"/>
  <c r="AE107" i="64" s="1"/>
  <c r="AE106" i="64" a="1"/>
  <c r="AE106" i="64" s="1"/>
  <c r="AE176" i="64" a="1"/>
  <c r="AE176" i="64" s="1"/>
  <c r="AE122" i="64" a="1"/>
  <c r="AE122" i="64" s="1"/>
  <c r="AE123" i="64" a="1"/>
  <c r="AE123" i="64" s="1"/>
  <c r="Z121" i="64"/>
  <c r="Z124" i="64" s="1"/>
  <c r="AE801" i="64" a="1"/>
  <c r="AE801" i="64" s="1"/>
  <c r="AE501" i="64" a="1"/>
  <c r="AE501" i="64" s="1"/>
  <c r="AE1351" i="64" a="1"/>
  <c r="AE1351" i="64" s="1"/>
  <c r="AE968" i="64" a="1"/>
  <c r="AE968" i="64" s="1"/>
  <c r="AE1451" i="64" a="1"/>
  <c r="AE1451" i="64" s="1"/>
  <c r="AE992" i="64" a="1"/>
  <c r="AE992" i="64" s="1"/>
  <c r="AE1453" i="64" a="1"/>
  <c r="AE1453" i="64" s="1"/>
  <c r="AE970" i="64" a="1"/>
  <c r="AE970" i="64" s="1"/>
  <c r="AE1066" i="64" a="1"/>
  <c r="AE1066" i="64" s="1"/>
  <c r="AE1064" i="64" a="1"/>
  <c r="AE1064" i="64" s="1"/>
  <c r="AE946" i="64" a="1"/>
  <c r="AE946" i="64" s="1"/>
  <c r="AE503" i="64" a="1"/>
  <c r="AE503" i="64" s="1"/>
  <c r="AE1345" i="64" a="1"/>
  <c r="AE1345"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802" i="64" a="1"/>
  <c r="AE1344" i="64" a="1"/>
  <c r="AE1163" i="64" a="1"/>
  <c r="AE1452" i="64" a="1"/>
  <c r="AE1128" i="64" a="1"/>
  <c r="AE1065" i="64" a="1"/>
  <c r="AE1093" i="64" a="1"/>
  <c r="AE969" i="64" a="1"/>
  <c r="DK477" i="64" a="1"/>
  <c r="AE1199" i="64" a="1"/>
  <c r="AE993" i="64" a="1"/>
  <c r="AE1428" i="64" a="1"/>
  <c r="AE921" i="64" a="1"/>
  <c r="AE526" i="64" a="1"/>
  <c r="AE108" i="64" l="1"/>
  <c r="AE1452" i="64"/>
  <c r="AD1136" i="64"/>
  <c r="K1136" i="64" s="1"/>
  <c r="DK477" i="64"/>
  <c r="AE1428" i="64"/>
  <c r="AE1128" i="64"/>
  <c r="AE1163" i="64"/>
  <c r="AE1199" i="64"/>
  <c r="AE1065" i="64"/>
  <c r="AE1093" i="64"/>
  <c r="AE969" i="64"/>
  <c r="AE993" i="64"/>
  <c r="AE1344" i="64"/>
  <c r="AE921" i="64"/>
  <c r="AE802" i="64"/>
  <c r="AE526" i="64"/>
  <c r="BJ1617" i="64"/>
  <c r="BJ1623" i="64" s="1"/>
  <c r="AE1723" i="64"/>
  <c r="AF1198" i="64" a="1"/>
  <c r="AF1198" i="64" s="1"/>
  <c r="AF1162" i="64" a="1"/>
  <c r="AF1162" i="64" s="1"/>
  <c r="AF1127" i="64" a="1"/>
  <c r="AF1127" i="64" s="1"/>
  <c r="AF1715" i="64" a="1"/>
  <c r="AF1715" i="64" s="1"/>
  <c r="AF1092" i="64" a="1"/>
  <c r="AF1092" i="64" s="1"/>
  <c r="AF1749" i="64" a="1"/>
  <c r="AF1749" i="64" s="1"/>
  <c r="T135" i="69"/>
  <c r="T140" i="69" s="1"/>
  <c r="T150" i="69" s="1"/>
  <c r="T161" i="69"/>
  <c r="T162" i="69" s="1"/>
  <c r="T167" i="69" s="1"/>
  <c r="AF402" i="64" a="1"/>
  <c r="AF402" i="64" s="1"/>
  <c r="AF396" i="64" a="1"/>
  <c r="AF396" i="64" s="1"/>
  <c r="S173" i="69"/>
  <c r="S175" i="69" s="1"/>
  <c r="AF1427" i="64" a="1"/>
  <c r="AF1427" i="64" s="1"/>
  <c r="R115" i="69"/>
  <c r="R118" i="69" s="1"/>
  <c r="R125" i="69" s="1"/>
  <c r="AF1340" i="64" a="1"/>
  <c r="AF1340" i="64" s="1"/>
  <c r="AF920" i="64" a="1"/>
  <c r="AF920" i="64" s="1"/>
  <c r="AF525" i="64" a="1"/>
  <c r="AF525" i="64" s="1"/>
  <c r="AF107" i="64" a="1"/>
  <c r="AF107" i="64" s="1"/>
  <c r="AF176" i="64" a="1"/>
  <c r="AF176" i="64" s="1"/>
  <c r="AF106" i="64" a="1"/>
  <c r="AF106" i="64" s="1"/>
  <c r="AF122" i="64" a="1"/>
  <c r="AF122" i="64" s="1"/>
  <c r="AF40" i="64" a="1"/>
  <c r="AF40" i="64" s="1"/>
  <c r="AF123" i="64" a="1"/>
  <c r="AF123" i="64" s="1"/>
  <c r="AA121" i="64"/>
  <c r="AA124" i="64" s="1"/>
  <c r="AF801" i="64" a="1"/>
  <c r="AF801" i="64" s="1"/>
  <c r="AF992" i="64" a="1"/>
  <c r="AF992" i="64" s="1"/>
  <c r="AF1453" i="64" a="1"/>
  <c r="AF1453" i="64" s="1"/>
  <c r="AF1451" i="64" a="1"/>
  <c r="AF1451" i="64" s="1"/>
  <c r="AF1345" i="64" a="1"/>
  <c r="AF1345" i="64" s="1"/>
  <c r="AF946" i="64" a="1"/>
  <c r="AF946" i="64" s="1"/>
  <c r="AF968" i="64" a="1"/>
  <c r="AF968" i="64" s="1"/>
  <c r="AF1066" i="64" a="1"/>
  <c r="AF1066" i="64" s="1"/>
  <c r="AF970" i="64" a="1"/>
  <c r="AF970" i="64" s="1"/>
  <c r="AF503" i="64" a="1"/>
  <c r="AF503" i="64" s="1"/>
  <c r="AF1064" i="64" a="1"/>
  <c r="AF1064" i="64" s="1"/>
  <c r="AF1351" i="64" a="1"/>
  <c r="AF1351"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44" i="64" a="1"/>
  <c r="AF1093" i="64" a="1"/>
  <c r="AF921" i="64" a="1"/>
  <c r="AF1452" i="64" a="1"/>
  <c r="AF969" i="64" a="1"/>
  <c r="AF993" i="64" a="1"/>
  <c r="AF1199" i="64" a="1"/>
  <c r="AF1128" i="64" a="1"/>
  <c r="AF1428" i="64" a="1"/>
  <c r="AF1065" i="64" a="1"/>
  <c r="AF526" i="64" a="1"/>
  <c r="AF1163" i="64" a="1"/>
  <c r="AF802" i="64" a="1"/>
  <c r="BJ1627" i="64" l="1" a="1"/>
  <c r="BJ1627" i="64" s="1"/>
  <c r="BJ1620" i="64" s="1"/>
  <c r="BJ1621" i="64" s="1"/>
  <c r="AF108" i="64"/>
  <c r="AF1452" i="64"/>
  <c r="AE1136" i="64"/>
  <c r="K477" i="64"/>
  <c r="L477" i="64"/>
  <c r="M477" i="64"/>
  <c r="N477" i="64"/>
  <c r="O477" i="64"/>
  <c r="P477" i="64"/>
  <c r="AF1428" i="64"/>
  <c r="AF1093" i="64"/>
  <c r="AF1065" i="64"/>
  <c r="AF1128" i="64"/>
  <c r="AF1199" i="64"/>
  <c r="AF1163" i="64"/>
  <c r="AF969" i="64"/>
  <c r="AF993" i="64"/>
  <c r="AF1344" i="64"/>
  <c r="AF921" i="64"/>
  <c r="AF802" i="64"/>
  <c r="AF526" i="64"/>
  <c r="AF1723" i="64"/>
  <c r="AG1198" i="64" a="1"/>
  <c r="AG1198" i="64" s="1"/>
  <c r="AG1162" i="64" a="1"/>
  <c r="AG1162" i="64" s="1"/>
  <c r="AG1127" i="64" a="1"/>
  <c r="AG1127" i="64" s="1"/>
  <c r="AG1715" i="64" a="1"/>
  <c r="AG1715" i="64" s="1"/>
  <c r="AG1092" i="64" a="1"/>
  <c r="AG1092" i="64" s="1"/>
  <c r="AG1749" i="64" a="1"/>
  <c r="AG1749" i="64" s="1"/>
  <c r="U129" i="69"/>
  <c r="U132" i="69" s="1"/>
  <c r="U157" i="69" s="1"/>
  <c r="T142" i="69"/>
  <c r="T146" i="69" s="1"/>
  <c r="T148" i="69" s="1"/>
  <c r="T136" i="69"/>
  <c r="AG402" i="64" a="1"/>
  <c r="AG402" i="64" s="1"/>
  <c r="AG396" i="64" a="1"/>
  <c r="AG396" i="64" s="1"/>
  <c r="AG1427" i="64" a="1"/>
  <c r="AG1427" i="64" s="1"/>
  <c r="R119" i="69"/>
  <c r="AG1340" i="64" a="1"/>
  <c r="AG1340" i="64" s="1"/>
  <c r="AG920" i="64" a="1"/>
  <c r="AG920" i="64" s="1"/>
  <c r="AB121" i="64"/>
  <c r="AB124" i="64" s="1"/>
  <c r="AG525" i="64" a="1"/>
  <c r="AG525" i="64" s="1"/>
  <c r="AG106" i="64" a="1"/>
  <c r="AG106" i="64" s="1"/>
  <c r="AG122" i="64" a="1"/>
  <c r="AG122" i="64" s="1"/>
  <c r="AG107" i="64" a="1"/>
  <c r="AG107" i="64" s="1"/>
  <c r="AG40" i="64" a="1"/>
  <c r="AG40" i="64" s="1"/>
  <c r="AG176" i="64" a="1"/>
  <c r="AG176" i="64" s="1"/>
  <c r="AG123" i="64" a="1"/>
  <c r="AG123" i="64" s="1"/>
  <c r="AG801" i="64" a="1"/>
  <c r="AG801" i="64" s="1"/>
  <c r="AG1066" i="64" a="1"/>
  <c r="AG1066" i="64" s="1"/>
  <c r="AG946" i="64" a="1"/>
  <c r="AG946" i="64" s="1"/>
  <c r="AG501" i="64" a="1"/>
  <c r="AG501" i="64" s="1"/>
  <c r="AG1451" i="64" a="1"/>
  <c r="AG1451" i="64" s="1"/>
  <c r="AG970" i="64" a="1"/>
  <c r="AG970" i="64" s="1"/>
  <c r="AG503" i="64" a="1"/>
  <c r="AG503" i="64" s="1"/>
  <c r="AG992" i="64" a="1"/>
  <c r="AG992" i="64" s="1"/>
  <c r="AG968" i="64" a="1"/>
  <c r="AG968" i="64" s="1"/>
  <c r="AG1345" i="64" a="1"/>
  <c r="AG1345" i="64" s="1"/>
  <c r="AG1064" i="64" a="1"/>
  <c r="AG1064" i="64" s="1"/>
  <c r="AG1351" i="64" a="1"/>
  <c r="AG1351" i="64" s="1"/>
  <c r="AG1453" i="64" a="1"/>
  <c r="AG1453"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44" i="64" a="1"/>
  <c r="AG1065" i="64" a="1"/>
  <c r="AG1199" i="64" a="1"/>
  <c r="AG1452" i="64" a="1"/>
  <c r="AG1428" i="64" a="1"/>
  <c r="AG1093" i="64" a="1"/>
  <c r="AG1128" i="64" a="1"/>
  <c r="AG969" i="64" a="1"/>
  <c r="AG993" i="64" a="1"/>
  <c r="AG921" i="64" a="1"/>
  <c r="AG526" i="64" a="1"/>
  <c r="AG802" i="64" a="1"/>
  <c r="AG1163" i="64" a="1"/>
  <c r="AG108" i="64" l="1"/>
  <c r="AG1452" i="64"/>
  <c r="AF1136" i="64"/>
  <c r="AG1093" i="64"/>
  <c r="AG1065" i="64"/>
  <c r="AG1163" i="64"/>
  <c r="AG1428" i="64"/>
  <c r="AG1128" i="64"/>
  <c r="AG1199" i="64"/>
  <c r="AG969" i="64"/>
  <c r="AG993" i="64"/>
  <c r="AG1344" i="64"/>
  <c r="AG921" i="64"/>
  <c r="AG802" i="64"/>
  <c r="AG526" i="64"/>
  <c r="BK1617" i="64"/>
  <c r="BK1623" i="64" s="1"/>
  <c r="AG1723" i="64"/>
  <c r="AH1198" i="64" a="1"/>
  <c r="AH1198" i="64" s="1"/>
  <c r="AH1162" i="64" a="1"/>
  <c r="AH1162" i="64" s="1"/>
  <c r="AH1127" i="64" a="1"/>
  <c r="AH1127" i="64" s="1"/>
  <c r="AH1715" i="64" a="1"/>
  <c r="AH1715" i="64" s="1"/>
  <c r="AH1092" i="64" a="1"/>
  <c r="AH1092" i="64" s="1"/>
  <c r="AH1749" i="64" a="1"/>
  <c r="AH1749" i="64" s="1"/>
  <c r="T152" i="69"/>
  <c r="U134" i="69"/>
  <c r="U135" i="69" s="1"/>
  <c r="V129" i="69" s="1"/>
  <c r="AH402" i="64" a="1"/>
  <c r="AH402" i="64" s="1"/>
  <c r="AH396" i="64" a="1"/>
  <c r="AH396" i="64" s="1"/>
  <c r="S115" i="69"/>
  <c r="S118" i="69" s="1"/>
  <c r="S125" i="69" s="1"/>
  <c r="U161" i="69"/>
  <c r="U162" i="69" s="1"/>
  <c r="AH1427" i="64" a="1"/>
  <c r="AH1427" i="64" s="1"/>
  <c r="AH1340" i="64" a="1"/>
  <c r="AH1340" i="64" s="1"/>
  <c r="AH920" i="64" a="1"/>
  <c r="AH920"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801" i="64" a="1"/>
  <c r="AH801" i="64" s="1"/>
  <c r="AH968" i="64" a="1"/>
  <c r="AH968" i="64" s="1"/>
  <c r="AH1351" i="64" a="1"/>
  <c r="AH1351" i="64" s="1"/>
  <c r="AH1066" i="64" a="1"/>
  <c r="AH1066" i="64" s="1"/>
  <c r="AH503" i="64" a="1"/>
  <c r="AH503" i="64" s="1"/>
  <c r="AH970" i="64" a="1"/>
  <c r="AH970" i="64" s="1"/>
  <c r="AH992" i="64" a="1"/>
  <c r="AH992" i="64" s="1"/>
  <c r="AH501" i="64" a="1"/>
  <c r="AH501" i="64" s="1"/>
  <c r="AH1453" i="64" a="1"/>
  <c r="AH1453" i="64" s="1"/>
  <c r="AH946" i="64" a="1"/>
  <c r="AH946" i="64" s="1"/>
  <c r="AH1451" i="64" a="1"/>
  <c r="AH1451" i="64" s="1"/>
  <c r="AH1064" i="64" a="1"/>
  <c r="AH1064" i="64" s="1"/>
  <c r="AH1345" i="64" a="1"/>
  <c r="AH1345"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6" i="64" a="1"/>
  <c r="AH1093" i="64" a="1"/>
  <c r="AH1163" i="64" a="1"/>
  <c r="AH1452" i="64" a="1"/>
  <c r="AH969" i="64" a="1"/>
  <c r="AH1128" i="64" a="1"/>
  <c r="AH1344" i="64" a="1"/>
  <c r="AH1065" i="64" a="1"/>
  <c r="AH1199" i="64" a="1"/>
  <c r="AH993" i="64" a="1"/>
  <c r="AH802" i="64" a="1"/>
  <c r="AH1428" i="64" a="1"/>
  <c r="AH921" i="64" a="1"/>
  <c r="BK1627" i="64" l="1" a="1"/>
  <c r="BK1627" i="64" s="1"/>
  <c r="AH108" i="64"/>
  <c r="AH1452" i="64"/>
  <c r="AG1136" i="64"/>
  <c r="AH1128" i="64"/>
  <c r="AH1199" i="64"/>
  <c r="AH1093" i="64"/>
  <c r="AH1065" i="64"/>
  <c r="AH1163" i="64"/>
  <c r="AH1428" i="64"/>
  <c r="AH969" i="64"/>
  <c r="AH993" i="64"/>
  <c r="AH1344" i="64"/>
  <c r="AH921" i="64"/>
  <c r="AH802" i="64"/>
  <c r="AH526" i="64"/>
  <c r="BK1620" i="64"/>
  <c r="BK1621" i="64" s="1"/>
  <c r="AH1723" i="64"/>
  <c r="AI1198" i="64" a="1"/>
  <c r="AI1198" i="64" s="1"/>
  <c r="AI1162" i="64" a="1"/>
  <c r="AI1162" i="64" s="1"/>
  <c r="AI1127" i="64" a="1"/>
  <c r="AI1127" i="64" s="1"/>
  <c r="AI1715" i="64" a="1"/>
  <c r="AI1715" i="64" s="1"/>
  <c r="AI1092" i="64" a="1"/>
  <c r="AI1092" i="64" s="1"/>
  <c r="AI1749" i="64" a="1"/>
  <c r="AI1749" i="64" s="1"/>
  <c r="AI402" i="64" a="1"/>
  <c r="AI402" i="64" s="1"/>
  <c r="AI396" i="64" a="1"/>
  <c r="AI396" i="64" s="1"/>
  <c r="U140" i="69"/>
  <c r="U150" i="69" s="1"/>
  <c r="U136" i="69"/>
  <c r="U142" i="69"/>
  <c r="U152" i="69" s="1"/>
  <c r="V134" i="69"/>
  <c r="V132" i="69"/>
  <c r="V157" i="69" s="1"/>
  <c r="AI1427" i="64" a="1"/>
  <c r="AI1427" i="64" s="1"/>
  <c r="AI1340" i="64" a="1"/>
  <c r="AI1340" i="64" s="1"/>
  <c r="AI920" i="64" a="1"/>
  <c r="AI920" i="64" s="1"/>
  <c r="AI525" i="64" a="1"/>
  <c r="AI525" i="64" s="1"/>
  <c r="AI122" i="64" a="1"/>
  <c r="AI122" i="64" s="1"/>
  <c r="AI40" i="64" a="1"/>
  <c r="AI40" i="64" s="1"/>
  <c r="AI176" i="64" a="1"/>
  <c r="AI176" i="64" s="1"/>
  <c r="AI107" i="64" a="1"/>
  <c r="AI107" i="64" s="1"/>
  <c r="AI106" i="64" a="1"/>
  <c r="AI106" i="64" s="1"/>
  <c r="AI123" i="64" a="1"/>
  <c r="AI123" i="64" s="1"/>
  <c r="AD121" i="64"/>
  <c r="K121" i="64" s="1"/>
  <c r="AI801" i="64" a="1"/>
  <c r="AI801" i="64" s="1"/>
  <c r="AI1064" i="64" a="1"/>
  <c r="AI1064" i="64" s="1"/>
  <c r="AI1451" i="64" a="1"/>
  <c r="AI1451" i="64" s="1"/>
  <c r="AI1345" i="64" a="1"/>
  <c r="AI1345" i="64" s="1"/>
  <c r="AI970" i="64" a="1"/>
  <c r="AI970" i="64" s="1"/>
  <c r="AI946" i="64" a="1"/>
  <c r="AI946" i="64" s="1"/>
  <c r="AI1351" i="64" a="1"/>
  <c r="AI1351" i="64" s="1"/>
  <c r="AI992" i="64" a="1"/>
  <c r="AI992" i="64" s="1"/>
  <c r="AI503" i="64" a="1"/>
  <c r="AI503" i="64" s="1"/>
  <c r="AI501" i="64" a="1"/>
  <c r="AI501" i="64" s="1"/>
  <c r="AI968" i="64" a="1"/>
  <c r="AI968" i="64" s="1"/>
  <c r="AI1453" i="64" a="1"/>
  <c r="AI1453" i="64" s="1"/>
  <c r="AI1066" i="64" a="1"/>
  <c r="AI1066"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21" i="64" a="1"/>
  <c r="AI969" i="64" a="1"/>
  <c r="AI1452" i="64" a="1"/>
  <c r="AI1163" i="64" a="1"/>
  <c r="AI1344" i="64" a="1"/>
  <c r="AI1093" i="64" a="1"/>
  <c r="AI1065" i="64" a="1"/>
  <c r="AI993" i="64" a="1"/>
  <c r="AI1199" i="64" a="1"/>
  <c r="AI526" i="64" a="1"/>
  <c r="AI1128" i="64" a="1"/>
  <c r="AI1428" i="64" a="1"/>
  <c r="AI802" i="64" a="1"/>
  <c r="AI108" i="64" l="1"/>
  <c r="AI1452" i="64"/>
  <c r="AH1136" i="64"/>
  <c r="AD124" i="64"/>
  <c r="AI1163" i="64"/>
  <c r="AI1093" i="64"/>
  <c r="AI1128" i="64"/>
  <c r="AI1199" i="64"/>
  <c r="AI1428" i="64"/>
  <c r="AI1065" i="64"/>
  <c r="AI969" i="64"/>
  <c r="AI993" i="64"/>
  <c r="AI1344" i="64"/>
  <c r="AI921" i="64"/>
  <c r="AI802" i="64"/>
  <c r="AI526" i="64"/>
  <c r="BL1617" i="64"/>
  <c r="BL1623" i="64" s="1"/>
  <c r="AI1723" i="64"/>
  <c r="AJ1198" i="64" a="1"/>
  <c r="AJ1198" i="64" s="1"/>
  <c r="AJ1162" i="64" a="1"/>
  <c r="AJ1162" i="64" s="1"/>
  <c r="AJ1127" i="64" a="1"/>
  <c r="AJ1127" i="64" s="1"/>
  <c r="AJ1715" i="64" a="1"/>
  <c r="AJ1715" i="64" s="1"/>
  <c r="AJ1092" i="64" a="1"/>
  <c r="AJ1092" i="64" s="1"/>
  <c r="AJ1749" i="64" a="1"/>
  <c r="AJ1749" i="64" s="1"/>
  <c r="AJ396" i="64" a="1"/>
  <c r="AJ396" i="64" s="1"/>
  <c r="AJ402" i="64" a="1"/>
  <c r="AJ402" i="64" s="1"/>
  <c r="U146" i="69"/>
  <c r="U148" i="69" s="1"/>
  <c r="T117" i="69"/>
  <c r="T118" i="69" s="1"/>
  <c r="U112" i="69" s="1"/>
  <c r="V135" i="69"/>
  <c r="V142" i="69" s="1"/>
  <c r="AJ1427" i="64" a="1"/>
  <c r="AJ1427" i="64" s="1"/>
  <c r="AJ1340" i="64" a="1"/>
  <c r="AJ1340" i="64" s="1"/>
  <c r="AJ920" i="64" a="1"/>
  <c r="AJ920" i="64" s="1"/>
  <c r="AD17" i="69"/>
  <c r="AD18" i="69" s="1"/>
  <c r="AE121" i="64"/>
  <c r="AJ525" i="64" a="1"/>
  <c r="AJ525" i="64" s="1"/>
  <c r="AJ176" i="64" a="1"/>
  <c r="AJ176" i="64" s="1"/>
  <c r="AJ122" i="64" a="1"/>
  <c r="AJ122" i="64" s="1"/>
  <c r="AJ107" i="64" a="1"/>
  <c r="AJ107" i="64" s="1"/>
  <c r="AJ106" i="64" a="1"/>
  <c r="AJ106" i="64" s="1"/>
  <c r="AJ40" i="64" a="1"/>
  <c r="AJ40" i="64" s="1"/>
  <c r="AJ123" i="64" a="1"/>
  <c r="AJ123" i="64" s="1"/>
  <c r="AJ801" i="64" a="1"/>
  <c r="AJ801" i="64" s="1"/>
  <c r="AJ1351" i="64" a="1"/>
  <c r="AJ1351" i="64" s="1"/>
  <c r="AJ1064" i="64" a="1"/>
  <c r="AJ1064" i="64" s="1"/>
  <c r="AJ970" i="64" a="1"/>
  <c r="AJ970" i="64" s="1"/>
  <c r="AJ1451" i="64" a="1"/>
  <c r="AJ1451" i="64" s="1"/>
  <c r="AJ1066" i="64" a="1"/>
  <c r="AJ1066" i="64" s="1"/>
  <c r="AJ501" i="64" a="1"/>
  <c r="AJ501" i="64" s="1"/>
  <c r="AJ968" i="64" a="1"/>
  <c r="AJ968" i="64" s="1"/>
  <c r="AJ503" i="64" a="1"/>
  <c r="AJ503" i="64" s="1"/>
  <c r="AJ946" i="64" a="1"/>
  <c r="AJ946" i="64" s="1"/>
  <c r="AJ992" i="64" a="1"/>
  <c r="AJ992" i="64" s="1"/>
  <c r="AJ1453" i="64" a="1"/>
  <c r="AJ1453" i="64" s="1"/>
  <c r="AJ1345" i="64" a="1"/>
  <c r="AJ1345"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93" i="64" a="1"/>
  <c r="AJ1199" i="64" a="1"/>
  <c r="AJ1163" i="64" a="1"/>
  <c r="AJ1065" i="64" a="1"/>
  <c r="AJ802" i="64" a="1"/>
  <c r="AJ1452" i="64" a="1"/>
  <c r="AJ1344" i="64" a="1"/>
  <c r="AJ969" i="64" a="1"/>
  <c r="AJ526" i="64" a="1"/>
  <c r="AJ1128" i="64" a="1"/>
  <c r="AJ993" i="64" a="1"/>
  <c r="AJ921" i="64" a="1"/>
  <c r="AJ1428" i="64" a="1"/>
  <c r="BL1627" i="64" l="1" a="1"/>
  <c r="BL1627" i="64" s="1"/>
  <c r="BL1620" i="64" s="1"/>
  <c r="BL1621" i="64" s="1"/>
  <c r="AJ108" i="64"/>
  <c r="AJ1452" i="64"/>
  <c r="AE124" i="64"/>
  <c r="AI1136" i="64"/>
  <c r="AJ1128" i="64"/>
  <c r="AJ1428" i="64"/>
  <c r="AJ1093" i="64"/>
  <c r="AJ1065" i="64"/>
  <c r="AJ1199" i="64"/>
  <c r="AJ1163" i="64"/>
  <c r="AJ969" i="64"/>
  <c r="AJ993" i="64"/>
  <c r="AJ1344" i="64"/>
  <c r="AJ921" i="64"/>
  <c r="AJ802" i="64"/>
  <c r="AJ526" i="64"/>
  <c r="AJ1723" i="64"/>
  <c r="AK1162" i="64" a="1"/>
  <c r="AK1162" i="64" s="1"/>
  <c r="AK1127" i="64" a="1"/>
  <c r="AK1127" i="64" s="1"/>
  <c r="AK1198" i="64" a="1"/>
  <c r="AK1198" i="64" s="1"/>
  <c r="AK1715" i="64" a="1"/>
  <c r="AK1715" i="64" s="1"/>
  <c r="AK1092" i="64" a="1"/>
  <c r="AK1092" i="64" s="1"/>
  <c r="AK1749" i="64" a="1"/>
  <c r="AK1749" i="64" s="1"/>
  <c r="AK396" i="64" a="1"/>
  <c r="AK396" i="64" s="1"/>
  <c r="AK402" i="64" a="1"/>
  <c r="AK402" i="64" s="1"/>
  <c r="V136" i="69"/>
  <c r="W129" i="69"/>
  <c r="W132" i="69" s="1"/>
  <c r="W157" i="69" s="1"/>
  <c r="V140" i="69"/>
  <c r="V150" i="69" s="1"/>
  <c r="T123" i="69"/>
  <c r="T125" i="69"/>
  <c r="T119" i="69"/>
  <c r="V152" i="69"/>
  <c r="V146" i="69"/>
  <c r="V148" i="69" s="1"/>
  <c r="AK1427" i="64" a="1"/>
  <c r="AK1427" i="64" s="1"/>
  <c r="AK1340" i="64" a="1"/>
  <c r="AK1340" i="64" s="1"/>
  <c r="AK920" i="64" a="1"/>
  <c r="AK920" i="64" s="1"/>
  <c r="AF121" i="64"/>
  <c r="AF124" i="64" s="1"/>
  <c r="AK525" i="64" a="1"/>
  <c r="AK525" i="64" s="1"/>
  <c r="AK107" i="64" a="1"/>
  <c r="AK107" i="64" s="1"/>
  <c r="AK106" i="64" a="1"/>
  <c r="AK106" i="64" s="1"/>
  <c r="AK40" i="64" a="1"/>
  <c r="AK40" i="64" s="1"/>
  <c r="AK176" i="64" a="1"/>
  <c r="AK176" i="64" s="1"/>
  <c r="AK122" i="64" a="1"/>
  <c r="AK122" i="64" s="1"/>
  <c r="AK123" i="64" a="1"/>
  <c r="AK123" i="64" s="1"/>
  <c r="AK801" i="64" a="1"/>
  <c r="AK801" i="64" s="1"/>
  <c r="AK1066" i="64" a="1"/>
  <c r="AK1066" i="64" s="1"/>
  <c r="AK970" i="64" a="1"/>
  <c r="AK970" i="64" s="1"/>
  <c r="AK1064" i="64" a="1"/>
  <c r="AK1064" i="64" s="1"/>
  <c r="AK1351" i="64" a="1"/>
  <c r="AK1351" i="64" s="1"/>
  <c r="AK1345" i="64" a="1"/>
  <c r="AK1345" i="64" s="1"/>
  <c r="AK992" i="64" a="1"/>
  <c r="AK992" i="64" s="1"/>
  <c r="AK1453" i="64" a="1"/>
  <c r="AK1453" i="64" s="1"/>
  <c r="AK946" i="64" a="1"/>
  <c r="AK946" i="64" s="1"/>
  <c r="AK503" i="64" a="1"/>
  <c r="AK503" i="64" s="1"/>
  <c r="AK968" i="64" a="1"/>
  <c r="AK968" i="64" s="1"/>
  <c r="AK501" i="64" a="1"/>
  <c r="AK501" i="64" s="1"/>
  <c r="AK1451" i="64" a="1"/>
  <c r="AK1451"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6" i="64" a="1"/>
  <c r="AK1065" i="64" a="1"/>
  <c r="AK1093" i="64" a="1"/>
  <c r="AK921" i="64" a="1"/>
  <c r="AK802" i="64" a="1"/>
  <c r="AK1128" i="64" a="1"/>
  <c r="AK969" i="64" a="1"/>
  <c r="AK1344" i="64" a="1"/>
  <c r="AK1452" i="64" a="1"/>
  <c r="AK1199" i="64" a="1"/>
  <c r="AK1163" i="64" a="1"/>
  <c r="AK1428" i="64" a="1"/>
  <c r="AK993" i="64" a="1"/>
  <c r="AK108" i="64" l="1"/>
  <c r="AK1452" i="64"/>
  <c r="AJ1136" i="64"/>
  <c r="AK1093" i="64"/>
  <c r="AK1128" i="64"/>
  <c r="AK1065" i="64"/>
  <c r="AK1428" i="64"/>
  <c r="AK1199" i="64"/>
  <c r="AK1163" i="64"/>
  <c r="AK969" i="64"/>
  <c r="AK993" i="64"/>
  <c r="AK1344" i="64"/>
  <c r="AK921" i="64"/>
  <c r="AK802" i="64"/>
  <c r="AK526" i="64"/>
  <c r="BM1617" i="64"/>
  <c r="BM1623" i="64" s="1"/>
  <c r="S1400" i="64"/>
  <c r="T804" i="64"/>
  <c r="T397" i="64"/>
  <c r="S397" i="64"/>
  <c r="S804" i="64"/>
  <c r="AK1723" i="64"/>
  <c r="AL1162" i="64" a="1"/>
  <c r="AL1162" i="64" s="1"/>
  <c r="AL1198" i="64" a="1"/>
  <c r="AL1198" i="64" s="1"/>
  <c r="AL1127" i="64" a="1"/>
  <c r="AL1127" i="64" s="1"/>
  <c r="AL1715" i="64" a="1"/>
  <c r="AL1715" i="64" s="1"/>
  <c r="AL1092" i="64" a="1"/>
  <c r="AL1092" i="64" s="1"/>
  <c r="AL1749" i="64" a="1"/>
  <c r="AL1749" i="64" s="1"/>
  <c r="W134" i="69"/>
  <c r="W135" i="69" s="1"/>
  <c r="W140" i="69" s="1"/>
  <c r="W150" i="69" s="1"/>
  <c r="AL402" i="64" a="1"/>
  <c r="AL402" i="64" s="1"/>
  <c r="AL396" i="64" a="1"/>
  <c r="AL396" i="64" s="1"/>
  <c r="AL1427" i="64" a="1"/>
  <c r="AL1427" i="64" s="1"/>
  <c r="AL1340" i="64" a="1"/>
  <c r="AL1340" i="64" s="1"/>
  <c r="AL920" i="64" a="1"/>
  <c r="AL920"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801" i="64" a="1"/>
  <c r="AL801" i="64" s="1"/>
  <c r="AL501" i="64" a="1"/>
  <c r="AL501" i="64" s="1"/>
  <c r="AL946" i="64" a="1"/>
  <c r="AL946" i="64" s="1"/>
  <c r="AL503" i="64" a="1"/>
  <c r="AL503" i="64" s="1"/>
  <c r="AL1453" i="64" a="1"/>
  <c r="AL1453" i="64" s="1"/>
  <c r="AL1064" i="64" a="1"/>
  <c r="AL1064" i="64" s="1"/>
  <c r="AL1345" i="64" a="1"/>
  <c r="AL1345" i="64" s="1"/>
  <c r="AL992" i="64" a="1"/>
  <c r="AL992" i="64" s="1"/>
  <c r="AL970" i="64" a="1"/>
  <c r="AL970" i="64" s="1"/>
  <c r="AL968" i="64" a="1"/>
  <c r="AL968" i="64" s="1"/>
  <c r="AL1451" i="64" a="1"/>
  <c r="AL1451" i="64" s="1"/>
  <c r="AL1351" i="64" a="1"/>
  <c r="AL1351" i="64" s="1"/>
  <c r="AL1066" i="64" a="1"/>
  <c r="AL1066"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526" i="64" a="1"/>
  <c r="AL1163" i="64" a="1"/>
  <c r="AL969" i="64" a="1"/>
  <c r="AL1344" i="64" a="1"/>
  <c r="AL1452" i="64" a="1"/>
  <c r="AL1199" i="64" a="1"/>
  <c r="AL1065" i="64" a="1"/>
  <c r="AL993" i="64" a="1"/>
  <c r="AL921" i="64" a="1"/>
  <c r="AL802" i="64" a="1"/>
  <c r="AL1128" i="64" a="1"/>
  <c r="AL1428" i="64" a="1"/>
  <c r="AL1093" i="64" a="1"/>
  <c r="BM1627" i="64" l="1" a="1"/>
  <c r="BM1627" i="64" s="1"/>
  <c r="AL108" i="64"/>
  <c r="AL1452" i="64"/>
  <c r="AK1136" i="64"/>
  <c r="AL1128" i="64"/>
  <c r="AL1428" i="64"/>
  <c r="AL1199" i="64"/>
  <c r="AL1163" i="64"/>
  <c r="AL1093" i="64"/>
  <c r="AL1065" i="64"/>
  <c r="AL969" i="64"/>
  <c r="AL993" i="64"/>
  <c r="AL1344" i="64"/>
  <c r="AL921" i="64"/>
  <c r="AL802" i="64"/>
  <c r="AL526" i="64"/>
  <c r="BM1620" i="64"/>
  <c r="BM1621" i="64" s="1"/>
  <c r="S398" i="64"/>
  <c r="S1401" i="64"/>
  <c r="S1402" i="64" s="1"/>
  <c r="U804" i="64"/>
  <c r="U397" i="64"/>
  <c r="S923" i="64"/>
  <c r="AL1723" i="64"/>
  <c r="AM1198" i="64" a="1"/>
  <c r="AM1198" i="64" s="1"/>
  <c r="AM1127" i="64" a="1"/>
  <c r="AM1127" i="64" s="1"/>
  <c r="AM1162" i="64" a="1"/>
  <c r="AM1162" i="64" s="1"/>
  <c r="AM1715" i="64" a="1"/>
  <c r="AM1715" i="64" s="1"/>
  <c r="AM1092" i="64" a="1"/>
  <c r="AM1092" i="64" s="1"/>
  <c r="AM1749" i="64" a="1"/>
  <c r="AM1749" i="64" s="1"/>
  <c r="W161" i="69"/>
  <c r="W162" i="69" s="1"/>
  <c r="AM402" i="64" a="1"/>
  <c r="AM402" i="64" s="1"/>
  <c r="AM396" i="64" a="1"/>
  <c r="AM396" i="64" s="1"/>
  <c r="W136" i="69"/>
  <c r="X129" i="69"/>
  <c r="X134" i="69" s="1"/>
  <c r="W142" i="69"/>
  <c r="W152" i="69" s="1"/>
  <c r="AM1427" i="64" a="1"/>
  <c r="AM1427" i="64" s="1"/>
  <c r="V198" i="69"/>
  <c r="AM1340" i="64" a="1"/>
  <c r="AM1340" i="64" s="1"/>
  <c r="AM920" i="64" a="1"/>
  <c r="AM920" i="64" s="1"/>
  <c r="AM525" i="64" a="1"/>
  <c r="AM525" i="64" s="1"/>
  <c r="AM106" i="64" a="1"/>
  <c r="AM106" i="64" s="1"/>
  <c r="AM40" i="64" a="1"/>
  <c r="AM40" i="64" s="1"/>
  <c r="AM122" i="64" a="1"/>
  <c r="AM122" i="64" s="1"/>
  <c r="AM176" i="64" a="1"/>
  <c r="AM176" i="64" s="1"/>
  <c r="AM107" i="64" a="1"/>
  <c r="AM107" i="64" s="1"/>
  <c r="AM123" i="64" a="1"/>
  <c r="AM123" i="64" s="1"/>
  <c r="AH121" i="64"/>
  <c r="AH124" i="64" s="1"/>
  <c r="AM801" i="64" a="1"/>
  <c r="AM801" i="64" s="1"/>
  <c r="AM501" i="64" a="1"/>
  <c r="AM501" i="64" s="1"/>
  <c r="AM992" i="64" a="1"/>
  <c r="AM992" i="64" s="1"/>
  <c r="AM1453" i="64" a="1"/>
  <c r="AM1453" i="64" s="1"/>
  <c r="AM503" i="64" a="1"/>
  <c r="AM503" i="64" s="1"/>
  <c r="AM970" i="64" a="1"/>
  <c r="AM970" i="64" s="1"/>
  <c r="AM1345" i="64" a="1"/>
  <c r="AM1345" i="64" s="1"/>
  <c r="AM1066" i="64" a="1"/>
  <c r="AM1066" i="64" s="1"/>
  <c r="AM968" i="64" a="1"/>
  <c r="AM968" i="64" s="1"/>
  <c r="AM946" i="64" a="1"/>
  <c r="AM946" i="64" s="1"/>
  <c r="AM1451" i="64" a="1"/>
  <c r="AM1451" i="64" s="1"/>
  <c r="AM1064" i="64" a="1"/>
  <c r="AM1064" i="64" s="1"/>
  <c r="AM1351" i="64" a="1"/>
  <c r="AM1351"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44" i="64" a="1"/>
  <c r="AM1199" i="64" a="1"/>
  <c r="AM1163" i="64" a="1"/>
  <c r="AM921" i="64" a="1"/>
  <c r="AM1065" i="64" a="1"/>
  <c r="AM526" i="64" a="1"/>
  <c r="AM1452" i="64" a="1"/>
  <c r="AM993" i="64" a="1"/>
  <c r="AM969" i="64" a="1"/>
  <c r="AM1128" i="64" a="1"/>
  <c r="AM1428" i="64" a="1"/>
  <c r="AM1093" i="64" a="1"/>
  <c r="AM802" i="64" a="1"/>
  <c r="AM108" i="64" l="1"/>
  <c r="AM1452" i="64"/>
  <c r="AL1136" i="64"/>
  <c r="AM1093" i="64"/>
  <c r="AM1065" i="64"/>
  <c r="AM1128" i="64"/>
  <c r="AM1163" i="64"/>
  <c r="AM1199" i="64"/>
  <c r="AM1428" i="64"/>
  <c r="AM969" i="64"/>
  <c r="AM993" i="64"/>
  <c r="AM1344" i="64"/>
  <c r="AM921" i="64"/>
  <c r="AM802" i="64"/>
  <c r="AM526" i="64"/>
  <c r="S399" i="64"/>
  <c r="T394" i="64"/>
  <c r="T398" i="64" s="1"/>
  <c r="S403" i="64"/>
  <c r="BN1617" i="64"/>
  <c r="T1346" i="64"/>
  <c r="V804" i="64"/>
  <c r="V397" i="64"/>
  <c r="T923" i="64"/>
  <c r="AM1723" i="64"/>
  <c r="AN1198" i="64" a="1"/>
  <c r="AN1198" i="64" s="1"/>
  <c r="AN1162" i="64" a="1"/>
  <c r="AN1162" i="64" s="1"/>
  <c r="AN1127" i="64" a="1"/>
  <c r="AN1127" i="64" s="1"/>
  <c r="AN1715" i="64" a="1"/>
  <c r="AN1715" i="64" s="1"/>
  <c r="AN1092" i="64" a="1"/>
  <c r="AN1092" i="64" s="1"/>
  <c r="AN1749" i="64" a="1"/>
  <c r="AN1749" i="64" s="1"/>
  <c r="W146" i="69"/>
  <c r="W148" i="69" s="1"/>
  <c r="V115" i="69"/>
  <c r="V118" i="69" s="1"/>
  <c r="V125" i="69" s="1"/>
  <c r="AN402" i="64" a="1"/>
  <c r="AN402" i="64" s="1"/>
  <c r="AN396" i="64" a="1"/>
  <c r="AN396" i="64" s="1"/>
  <c r="X132" i="69"/>
  <c r="X157" i="69" s="1"/>
  <c r="AN1427" i="64" a="1"/>
  <c r="AN1427" i="64" s="1"/>
  <c r="AN1340" i="64" a="1"/>
  <c r="AN1340" i="64" s="1"/>
  <c r="AN920" i="64" a="1"/>
  <c r="AN920" i="64" s="1"/>
  <c r="AN525" i="64" a="1"/>
  <c r="AN525" i="64" s="1"/>
  <c r="AN106" i="64" a="1"/>
  <c r="AN106" i="64" s="1"/>
  <c r="AN176" i="64" a="1"/>
  <c r="AN176" i="64" s="1"/>
  <c r="AN122" i="64" a="1"/>
  <c r="AN122" i="64" s="1"/>
  <c r="AN40" i="64" a="1"/>
  <c r="AN40" i="64" s="1"/>
  <c r="AN107" i="64" a="1"/>
  <c r="AN107" i="64" s="1"/>
  <c r="AN123" i="64" a="1"/>
  <c r="AN123" i="64" s="1"/>
  <c r="AI121" i="64"/>
  <c r="AI124" i="64" s="1"/>
  <c r="AN801" i="64" a="1"/>
  <c r="AN801" i="64" s="1"/>
  <c r="AN503" i="64" a="1"/>
  <c r="AN503" i="64" s="1"/>
  <c r="AN946" i="64" a="1"/>
  <c r="AN946" i="64" s="1"/>
  <c r="AN968" i="64" a="1"/>
  <c r="AN968" i="64" s="1"/>
  <c r="AN992" i="64" a="1"/>
  <c r="AN992" i="64" s="1"/>
  <c r="AN1453" i="64" a="1"/>
  <c r="AN1453" i="64" s="1"/>
  <c r="AN1451" i="64" a="1"/>
  <c r="AN1451" i="64" s="1"/>
  <c r="AN1345" i="64" a="1"/>
  <c r="AN1345" i="64" s="1"/>
  <c r="AN1066" i="64" a="1"/>
  <c r="AN1066" i="64" s="1"/>
  <c r="AN970" i="64" a="1"/>
  <c r="AN970" i="64" s="1"/>
  <c r="AN501" i="64" a="1"/>
  <c r="AN501" i="64" s="1"/>
  <c r="AN1064" i="64" a="1"/>
  <c r="AN1064" i="64" s="1"/>
  <c r="AN1351" i="64" a="1"/>
  <c r="AN1351"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526" i="64" a="1"/>
  <c r="AN1452" i="64" a="1"/>
  <c r="AN1428" i="64" a="1"/>
  <c r="AN921" i="64" a="1"/>
  <c r="AN993" i="64" a="1"/>
  <c r="AN1344" i="64" a="1"/>
  <c r="AN1128" i="64" a="1"/>
  <c r="AN1065" i="64" a="1"/>
  <c r="AN969" i="64" a="1"/>
  <c r="AN1163" i="64" a="1"/>
  <c r="AN1093" i="64" a="1"/>
  <c r="AN1199" i="64" a="1"/>
  <c r="AN802" i="64" a="1"/>
  <c r="AN108" i="64" l="1"/>
  <c r="AN1452" i="64"/>
  <c r="AM1136" i="64"/>
  <c r="AN1065" i="64"/>
  <c r="AN1128" i="64"/>
  <c r="AN1163" i="64"/>
  <c r="AN1199" i="64"/>
  <c r="AN1428" i="64"/>
  <c r="AN1093" i="64"/>
  <c r="AN969" i="64"/>
  <c r="AN993" i="64"/>
  <c r="AN1344" i="64"/>
  <c r="AN921" i="64"/>
  <c r="AN802" i="64"/>
  <c r="AN526" i="64"/>
  <c r="U394" i="64"/>
  <c r="U398" i="64" s="1"/>
  <c r="U403" i="64" s="1"/>
  <c r="T399" i="64"/>
  <c r="T403" i="64"/>
  <c r="T427" i="64"/>
  <c r="K427" i="64" s="1"/>
  <c r="BN1623" i="64"/>
  <c r="W804" i="64"/>
  <c r="W397" i="64"/>
  <c r="U923" i="64"/>
  <c r="AN1723" i="64"/>
  <c r="AO1198" i="64" a="1"/>
  <c r="AO1198" i="64" s="1"/>
  <c r="AO1162" i="64" a="1"/>
  <c r="AO1162" i="64" s="1"/>
  <c r="AO1127" i="64" a="1"/>
  <c r="AO1127" i="64" s="1"/>
  <c r="AO1715" i="64" a="1"/>
  <c r="AO1715" i="64" s="1"/>
  <c r="AO1092" i="64" a="1"/>
  <c r="AO1092" i="64" s="1"/>
  <c r="AO1749" i="64" a="1"/>
  <c r="AO1749" i="64" s="1"/>
  <c r="AO402" i="64" a="1"/>
  <c r="AO402" i="64" s="1"/>
  <c r="AO396" i="64" a="1"/>
  <c r="AO396" i="64" s="1"/>
  <c r="X135" i="69"/>
  <c r="X136" i="69" s="1"/>
  <c r="AO1427" i="64" a="1"/>
  <c r="AO1427" i="64" s="1"/>
  <c r="AO1340" i="64" a="1"/>
  <c r="AO1340" i="64" s="1"/>
  <c r="AO920" i="64" a="1"/>
  <c r="AO920" i="64" s="1"/>
  <c r="AO525" i="64" a="1"/>
  <c r="AO525" i="64" s="1"/>
  <c r="AO176" i="64" a="1"/>
  <c r="AO176" i="64" s="1"/>
  <c r="AO106" i="64" a="1"/>
  <c r="AO106" i="64" s="1"/>
  <c r="AO122" i="64" a="1"/>
  <c r="AO122" i="64" s="1"/>
  <c r="AO107" i="64" a="1"/>
  <c r="AO107" i="64" s="1"/>
  <c r="AO40" i="64" a="1"/>
  <c r="AO40" i="64" s="1"/>
  <c r="AO123" i="64" a="1"/>
  <c r="AO123" i="64" s="1"/>
  <c r="AJ121" i="64"/>
  <c r="AJ124" i="64" s="1"/>
  <c r="AO801" i="64" a="1"/>
  <c r="AO801" i="64" s="1"/>
  <c r="AO1066" i="64" a="1"/>
  <c r="AO1066" i="64" s="1"/>
  <c r="AO970" i="64" a="1"/>
  <c r="AO970" i="64" s="1"/>
  <c r="AO1351" i="64" a="1"/>
  <c r="AO1351" i="64" s="1"/>
  <c r="AO1064" i="64" a="1"/>
  <c r="AO1064" i="64" s="1"/>
  <c r="AO968" i="64" a="1"/>
  <c r="AO968" i="64" s="1"/>
  <c r="AO1345" i="64" a="1"/>
  <c r="AO1345" i="64" s="1"/>
  <c r="AO992" i="64" a="1"/>
  <c r="AO992" i="64" s="1"/>
  <c r="AO946" i="64" a="1"/>
  <c r="AO946" i="64" s="1"/>
  <c r="AO503" i="64" a="1"/>
  <c r="AO503" i="64" s="1"/>
  <c r="AO1453" i="64" a="1"/>
  <c r="AO1453" i="64" s="1"/>
  <c r="AO501" i="64" a="1"/>
  <c r="AO501" i="64" s="1"/>
  <c r="AO1451" i="64" a="1"/>
  <c r="AO1451"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526" i="64" a="1"/>
  <c r="AO1065" i="64" a="1"/>
  <c r="AO1452" i="64" a="1"/>
  <c r="AO1428" i="64" a="1"/>
  <c r="AO921" i="64" a="1"/>
  <c r="AO993" i="64" a="1"/>
  <c r="AO1163" i="64" a="1"/>
  <c r="AO969" i="64" a="1"/>
  <c r="AO1128" i="64" a="1"/>
  <c r="AO1199" i="64" a="1"/>
  <c r="AO1344" i="64" a="1"/>
  <c r="AO1093" i="64" a="1"/>
  <c r="AO802" i="64" a="1"/>
  <c r="BN1627" i="64" l="1" a="1"/>
  <c r="BN1627" i="64" s="1"/>
  <c r="BN1620" i="64" s="1"/>
  <c r="BN1621" i="64" s="1"/>
  <c r="AO108" i="64"/>
  <c r="AO1452" i="64"/>
  <c r="AN1136" i="64"/>
  <c r="AO1128" i="64"/>
  <c r="AO1093" i="64"/>
  <c r="AO1065" i="64"/>
  <c r="AO1163" i="64"/>
  <c r="AO1428" i="64"/>
  <c r="AO1199" i="64"/>
  <c r="AO969" i="64"/>
  <c r="AO993" i="64"/>
  <c r="AO1344" i="64"/>
  <c r="AO921" i="64"/>
  <c r="AO802" i="64"/>
  <c r="AO526" i="64"/>
  <c r="U399" i="64"/>
  <c r="V394" i="64"/>
  <c r="V398" i="64" s="1"/>
  <c r="S430" i="64"/>
  <c r="X804" i="64"/>
  <c r="X397" i="64"/>
  <c r="V923" i="64"/>
  <c r="U1346" i="64"/>
  <c r="S1430" i="64"/>
  <c r="AP1198" i="64" a="1"/>
  <c r="AP1198" i="64" s="1"/>
  <c r="AP1162" i="64" a="1"/>
  <c r="AP1162" i="64" s="1"/>
  <c r="AP1127" i="64" a="1"/>
  <c r="AP1127" i="64" s="1"/>
  <c r="AO1723" i="64"/>
  <c r="AP1715" i="64" a="1"/>
  <c r="AP1715" i="64" s="1"/>
  <c r="AP1092" i="64" a="1"/>
  <c r="AP1092" i="64" s="1"/>
  <c r="AP1749" i="64" a="1"/>
  <c r="AP1749" i="64" s="1"/>
  <c r="AP402" i="64" a="1"/>
  <c r="AP402" i="64" s="1"/>
  <c r="AP396" i="64" a="1"/>
  <c r="AP396" i="64" s="1"/>
  <c r="X140" i="69"/>
  <c r="X150" i="69" s="1"/>
  <c r="Y129" i="69"/>
  <c r="Y134" i="69" s="1"/>
  <c r="X142" i="69"/>
  <c r="X146" i="69" s="1"/>
  <c r="X148" i="69" s="1"/>
  <c r="AP1427" i="64" a="1"/>
  <c r="AP1427" i="64" s="1"/>
  <c r="W117" i="69"/>
  <c r="W118" i="69" s="1"/>
  <c r="W125" i="69" s="1"/>
  <c r="AP1340" i="64" a="1"/>
  <c r="AP1340" i="64" s="1"/>
  <c r="AP920" i="64" a="1"/>
  <c r="AP920" i="64" s="1"/>
  <c r="AP525" i="64" a="1"/>
  <c r="AP525" i="64" s="1"/>
  <c r="AP122" i="64" a="1"/>
  <c r="AP122" i="64" s="1"/>
  <c r="AP176" i="64" a="1"/>
  <c r="AP176" i="64" s="1"/>
  <c r="AP40" i="64" a="1"/>
  <c r="AP40" i="64" s="1"/>
  <c r="AP107" i="64" a="1"/>
  <c r="AP107" i="64" s="1"/>
  <c r="AP106" i="64" a="1"/>
  <c r="AP106" i="64" s="1"/>
  <c r="AP123" i="64" a="1"/>
  <c r="AP123" i="64" s="1"/>
  <c r="AK121" i="64"/>
  <c r="AK124" i="64" s="1"/>
  <c r="AP801" i="64" a="1"/>
  <c r="AP801" i="64" s="1"/>
  <c r="AP501" i="64" a="1"/>
  <c r="AP501" i="64" s="1"/>
  <c r="AP1453" i="64" a="1"/>
  <c r="AP1453" i="64" s="1"/>
  <c r="AP946" i="64" a="1"/>
  <c r="AP946" i="64" s="1"/>
  <c r="AP503" i="64" a="1"/>
  <c r="AP503" i="64" s="1"/>
  <c r="AP1064" i="64" a="1"/>
  <c r="AP1064" i="64" s="1"/>
  <c r="AP1345" i="64" a="1"/>
  <c r="AP1345" i="64" s="1"/>
  <c r="AP992" i="64" a="1"/>
  <c r="AP992" i="64" s="1"/>
  <c r="AP1451" i="64" a="1"/>
  <c r="AP1451" i="64" s="1"/>
  <c r="AP968" i="64" a="1"/>
  <c r="AP968" i="64" s="1"/>
  <c r="AP1351" i="64" a="1"/>
  <c r="AP1351" i="64" s="1"/>
  <c r="AP1066" i="64" a="1"/>
  <c r="AP1066" i="64" s="1"/>
  <c r="AP970" i="64" a="1"/>
  <c r="AP97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993" i="64" a="1"/>
  <c r="AP1452" i="64" a="1"/>
  <c r="AP969" i="64" a="1"/>
  <c r="AP1344" i="64" a="1"/>
  <c r="AP1428" i="64" a="1"/>
  <c r="AP802" i="64" a="1"/>
  <c r="AP921" i="64" a="1"/>
  <c r="AP1065" i="64" a="1"/>
  <c r="AP1163" i="64" a="1"/>
  <c r="AP526" i="64" a="1"/>
  <c r="AP1199" i="64" a="1"/>
  <c r="AP1128" i="64" a="1"/>
  <c r="AP1093" i="64" a="1"/>
  <c r="AP108" i="64" l="1"/>
  <c r="AP1452" i="64"/>
  <c r="L1452" i="64" s="1"/>
  <c r="AO1136" i="64"/>
  <c r="S428" i="64"/>
  <c r="S432" i="64" s="1"/>
  <c r="AP1065" i="64"/>
  <c r="AP1428" i="64"/>
  <c r="AP1093" i="64"/>
  <c r="AP1128" i="64"/>
  <c r="AP1163" i="64"/>
  <c r="AP1199" i="64"/>
  <c r="AP969" i="64"/>
  <c r="L969" i="64" s="1"/>
  <c r="AP993" i="64"/>
  <c r="AP1344" i="64"/>
  <c r="AP921" i="64"/>
  <c r="AP802" i="64"/>
  <c r="AP526" i="64"/>
  <c r="V403" i="64"/>
  <c r="V399" i="64"/>
  <c r="W394" i="64"/>
  <c r="W398" i="64" s="1"/>
  <c r="T430" i="64"/>
  <c r="T428" i="64" s="1"/>
  <c r="U427" i="64"/>
  <c r="BO1617" i="64"/>
  <c r="U430" i="64"/>
  <c r="V427" i="64"/>
  <c r="Y804" i="64"/>
  <c r="Y397" i="64"/>
  <c r="W923" i="64"/>
  <c r="AP1723" i="64"/>
  <c r="AQ1198" i="64" a="1"/>
  <c r="AQ1198" i="64" s="1"/>
  <c r="AQ1162" i="64" a="1"/>
  <c r="AQ1162" i="64" s="1"/>
  <c r="AQ1127" i="64" a="1"/>
  <c r="AQ1127" i="64" s="1"/>
  <c r="AQ1715" i="64" a="1"/>
  <c r="AQ1715" i="64" s="1"/>
  <c r="AQ1092" i="64" a="1"/>
  <c r="AQ1092" i="64" s="1"/>
  <c r="AQ1749" i="64" a="1"/>
  <c r="AQ1749" i="64" s="1"/>
  <c r="X152" i="69"/>
  <c r="AQ402" i="64" a="1"/>
  <c r="AQ402" i="64" s="1"/>
  <c r="AQ396" i="64" a="1"/>
  <c r="AQ396" i="64" s="1"/>
  <c r="Y132" i="69"/>
  <c r="Y157" i="69" s="1"/>
  <c r="AK17" i="69"/>
  <c r="AK18" i="69" s="1"/>
  <c r="AQ1427" i="64" a="1"/>
  <c r="AQ1427" i="64" s="1"/>
  <c r="AQ1340" i="64" a="1"/>
  <c r="AQ1340" i="64" s="1"/>
  <c r="AQ920" i="64" a="1"/>
  <c r="AQ920"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801" i="64" a="1"/>
  <c r="AQ801" i="64" s="1"/>
  <c r="AQ1064" i="64" a="1"/>
  <c r="AQ1064" i="64" s="1"/>
  <c r="AQ1351" i="64" a="1"/>
  <c r="AQ1351" i="64" s="1"/>
  <c r="AQ992" i="64" a="1"/>
  <c r="AQ992" i="64" s="1"/>
  <c r="AQ1453" i="64" a="1"/>
  <c r="AQ1453" i="64" s="1"/>
  <c r="AQ1066" i="64" a="1"/>
  <c r="AQ1066" i="64" s="1"/>
  <c r="AQ1345" i="64" a="1"/>
  <c r="AQ1345" i="64" s="1"/>
  <c r="AQ501" i="64" a="1"/>
  <c r="AQ501" i="64" s="1"/>
  <c r="AQ968" i="64" a="1"/>
  <c r="AQ968" i="64" s="1"/>
  <c r="AQ946" i="64" a="1"/>
  <c r="AQ946" i="64" s="1"/>
  <c r="AQ970" i="64" a="1"/>
  <c r="AQ970" i="64" s="1"/>
  <c r="AQ1451" i="64" a="1"/>
  <c r="AQ1451"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969" i="64" a="1"/>
  <c r="AQ1428" i="64" a="1"/>
  <c r="AQ1344" i="64" a="1"/>
  <c r="AQ802" i="64" a="1"/>
  <c r="AQ1163" i="64" a="1"/>
  <c r="AQ1452" i="64" a="1"/>
  <c r="AQ1093" i="64" a="1"/>
  <c r="AQ921" i="64" a="1"/>
  <c r="AQ1065" i="64" a="1"/>
  <c r="AQ1199" i="64" a="1"/>
  <c r="AQ1128" i="64" a="1"/>
  <c r="AQ993" i="64" a="1"/>
  <c r="AQ526" i="64" a="1"/>
  <c r="BO1623" i="64" l="1"/>
  <c r="AQ108" i="64"/>
  <c r="AQ1452" i="64"/>
  <c r="AP1136" i="64"/>
  <c r="L1136" i="64" s="1"/>
  <c r="AQ1428" i="64"/>
  <c r="AQ1093" i="64"/>
  <c r="AQ1065" i="64"/>
  <c r="AQ1128" i="64"/>
  <c r="AQ1163" i="64"/>
  <c r="AQ1199" i="64"/>
  <c r="AQ969" i="64"/>
  <c r="AQ993" i="64"/>
  <c r="AQ1344" i="64"/>
  <c r="AQ921" i="64"/>
  <c r="AQ802" i="64"/>
  <c r="AQ526" i="64"/>
  <c r="V430" i="64"/>
  <c r="V428" i="64" s="1"/>
  <c r="U428" i="64"/>
  <c r="T432" i="64"/>
  <c r="Z804" i="64"/>
  <c r="Z397" i="64"/>
  <c r="X923" i="64"/>
  <c r="T1430" i="64"/>
  <c r="W403" i="64"/>
  <c r="X394" i="64"/>
  <c r="W399" i="64"/>
  <c r="V1346" i="64"/>
  <c r="AQ1723" i="64"/>
  <c r="AR1198" i="64" a="1"/>
  <c r="AR1198" i="64" s="1"/>
  <c r="AR1162" i="64" a="1"/>
  <c r="AR1162" i="64" s="1"/>
  <c r="AR1127" i="64" a="1"/>
  <c r="AR1127" i="64" s="1"/>
  <c r="AR1715" i="64" a="1"/>
  <c r="AR1715" i="64" s="1"/>
  <c r="AR1092" i="64" a="1"/>
  <c r="AR1092" i="64" s="1"/>
  <c r="AR1749" i="64" a="1"/>
  <c r="AR1749" i="64" s="1"/>
  <c r="AR396" i="64" a="1"/>
  <c r="AR396" i="64" s="1"/>
  <c r="AR402" i="64" a="1"/>
  <c r="AR402" i="64" s="1"/>
  <c r="Y135" i="69"/>
  <c r="Y142" i="69" s="1"/>
  <c r="X115" i="69"/>
  <c r="X118" i="69" s="1"/>
  <c r="X123" i="69" s="1"/>
  <c r="AR1427" i="64" a="1"/>
  <c r="AR1427" i="64" s="1"/>
  <c r="AR1340" i="64" a="1"/>
  <c r="AR1340" i="64" s="1"/>
  <c r="AR920" i="64" a="1"/>
  <c r="AR920" i="64" s="1"/>
  <c r="AR525" i="64" a="1"/>
  <c r="AR525" i="64" s="1"/>
  <c r="AR40" i="64" a="1"/>
  <c r="AR40" i="64" s="1"/>
  <c r="AR122" i="64" a="1"/>
  <c r="AR122" i="64" s="1"/>
  <c r="AR107" i="64" a="1"/>
  <c r="AR107" i="64" s="1"/>
  <c r="AR176" i="64" a="1"/>
  <c r="AR176" i="64" s="1"/>
  <c r="AR106" i="64" a="1"/>
  <c r="AR106" i="64" s="1"/>
  <c r="AR123" i="64" a="1"/>
  <c r="AR123" i="64" s="1"/>
  <c r="AM121" i="64"/>
  <c r="AM124" i="64" s="1"/>
  <c r="AR801" i="64" a="1"/>
  <c r="AR801" i="64" s="1"/>
  <c r="AR1066" i="64" a="1"/>
  <c r="AR1066" i="64" s="1"/>
  <c r="AR968" i="64" a="1"/>
  <c r="AR968" i="64" s="1"/>
  <c r="AR1345" i="64" a="1"/>
  <c r="AR1345" i="64" s="1"/>
  <c r="AR1064" i="64" a="1"/>
  <c r="AR1064" i="64" s="1"/>
  <c r="AR1351" i="64" a="1"/>
  <c r="AR1351" i="64" s="1"/>
  <c r="AR501" i="64" a="1"/>
  <c r="AR501" i="64" s="1"/>
  <c r="AR503" i="64" a="1"/>
  <c r="AR503" i="64" s="1"/>
  <c r="AR1453" i="64" a="1"/>
  <c r="AR1453" i="64" s="1"/>
  <c r="AR946" i="64" a="1"/>
  <c r="AR946" i="64" s="1"/>
  <c r="AR1451" i="64" a="1"/>
  <c r="AR1451" i="64" s="1"/>
  <c r="AR992" i="64" a="1"/>
  <c r="AR992" i="64" s="1"/>
  <c r="AR970" i="64" a="1"/>
  <c r="AR97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65" i="64" a="1"/>
  <c r="AR1093" i="64" a="1"/>
  <c r="AR1452" i="64" a="1"/>
  <c r="AR802" i="64" a="1"/>
  <c r="AR1344" i="64" a="1"/>
  <c r="AR1428" i="64" a="1"/>
  <c r="AR969" i="64" a="1"/>
  <c r="AR921" i="64" a="1"/>
  <c r="AR1199" i="64" a="1"/>
  <c r="AR1128" i="64" a="1"/>
  <c r="AR526" i="64" a="1"/>
  <c r="AR993" i="64" a="1"/>
  <c r="AR1163" i="64" a="1"/>
  <c r="BO1627" i="64" l="1" a="1"/>
  <c r="BO1627" i="64" s="1"/>
  <c r="BO1620" i="64" s="1"/>
  <c r="BO1621" i="64" s="1"/>
  <c r="AR108" i="64"/>
  <c r="AR1452" i="64"/>
  <c r="AQ1136" i="64"/>
  <c r="AR1199" i="64"/>
  <c r="AR1428" i="64"/>
  <c r="AR1065" i="64"/>
  <c r="AR1128" i="64"/>
  <c r="AR1093" i="64"/>
  <c r="AR1163" i="64"/>
  <c r="AR969" i="64"/>
  <c r="AR993" i="64"/>
  <c r="AR1344" i="64"/>
  <c r="AR921" i="64"/>
  <c r="AR802" i="64"/>
  <c r="AR526" i="64"/>
  <c r="W427" i="64"/>
  <c r="U432" i="64"/>
  <c r="V432" i="64"/>
  <c r="AA804" i="64"/>
  <c r="Z923" i="64"/>
  <c r="AA397" i="64"/>
  <c r="Y923" i="64"/>
  <c r="X398" i="64"/>
  <c r="AR1723" i="64"/>
  <c r="AS1198" i="64" a="1"/>
  <c r="AS1198" i="64" s="1"/>
  <c r="AS1162" i="64" a="1"/>
  <c r="AS1162" i="64" s="1"/>
  <c r="AS1127" i="64" a="1"/>
  <c r="AS1127" i="64" s="1"/>
  <c r="AS1715" i="64" a="1"/>
  <c r="AS1715" i="64" s="1"/>
  <c r="AS1092" i="64" a="1"/>
  <c r="AS1092" i="64" s="1"/>
  <c r="AS1749" i="64" a="1"/>
  <c r="AS1749" i="64" s="1"/>
  <c r="Y136" i="69"/>
  <c r="Z129" i="69"/>
  <c r="Z134" i="69" s="1"/>
  <c r="Y140" i="69"/>
  <c r="Y150" i="69" s="1"/>
  <c r="AS402" i="64" a="1"/>
  <c r="AS402" i="64" s="1"/>
  <c r="AS396" i="64" a="1"/>
  <c r="AS396" i="64" s="1"/>
  <c r="Y152" i="69"/>
  <c r="Y146" i="69"/>
  <c r="Y148" i="69" s="1"/>
  <c r="AS1427" i="64" a="1"/>
  <c r="AS1427" i="64" s="1"/>
  <c r="AS1340" i="64" a="1"/>
  <c r="AS1340" i="64" s="1"/>
  <c r="AS920" i="64" a="1"/>
  <c r="AS920"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1" i="64" a="1"/>
  <c r="AS801" i="64" s="1"/>
  <c r="AS992" i="64" a="1"/>
  <c r="AS992" i="64" s="1"/>
  <c r="AS1453" i="64" a="1"/>
  <c r="AS1453" i="64" s="1"/>
  <c r="AS946" i="64" a="1"/>
  <c r="AS946" i="64" s="1"/>
  <c r="AS501" i="64" a="1"/>
  <c r="AS501" i="64" s="1"/>
  <c r="AS1351" i="64" a="1"/>
  <c r="AS1351" i="64" s="1"/>
  <c r="AS503" i="64" a="1"/>
  <c r="AS503" i="64" s="1"/>
  <c r="AS1064" i="64" a="1"/>
  <c r="AS1064" i="64" s="1"/>
  <c r="AS1451" i="64" a="1"/>
  <c r="AS1451" i="64" s="1"/>
  <c r="AS1066" i="64" a="1"/>
  <c r="AS1066" i="64" s="1"/>
  <c r="AS968" i="64" a="1"/>
  <c r="AS968" i="64" s="1"/>
  <c r="AS1345" i="64" a="1"/>
  <c r="AS1345" i="64" s="1"/>
  <c r="AS970" i="64" a="1"/>
  <c r="AS97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52" i="64" a="1"/>
  <c r="AS1065" i="64" a="1"/>
  <c r="AS1428" i="64" a="1"/>
  <c r="AS802" i="64" a="1"/>
  <c r="AS1344" i="64" a="1"/>
  <c r="AS993" i="64" a="1"/>
  <c r="AS969" i="64" a="1"/>
  <c r="AS1163" i="64" a="1"/>
  <c r="AS921" i="64" a="1"/>
  <c r="AS1128" i="64" a="1"/>
  <c r="AS526" i="64" a="1"/>
  <c r="AS1199" i="64" a="1"/>
  <c r="AS1093" i="64" a="1"/>
  <c r="AS108" i="64" l="1"/>
  <c r="AS1452" i="64"/>
  <c r="AR1136" i="64"/>
  <c r="AS1093" i="64"/>
  <c r="AS1065" i="64"/>
  <c r="AS1128" i="64"/>
  <c r="AS1199" i="64"/>
  <c r="AS1163" i="64"/>
  <c r="AS1428" i="64"/>
  <c r="AS969" i="64"/>
  <c r="AS993" i="64"/>
  <c r="AS1344" i="64"/>
  <c r="AS921" i="64"/>
  <c r="AS802" i="64"/>
  <c r="AS526" i="64"/>
  <c r="BP1617" i="64"/>
  <c r="W430" i="64"/>
  <c r="X427" i="64"/>
  <c r="AB804" i="64"/>
  <c r="AA923" i="64"/>
  <c r="AB397" i="64"/>
  <c r="AC397" i="64"/>
  <c r="W1346" i="64"/>
  <c r="U1430" i="64"/>
  <c r="Y394" i="64"/>
  <c r="X399" i="64"/>
  <c r="X403" i="64"/>
  <c r="AS1723" i="64"/>
  <c r="AT1198" i="64" a="1"/>
  <c r="AT1198" i="64" s="1"/>
  <c r="AT1162" i="64" a="1"/>
  <c r="AT1162" i="64" s="1"/>
  <c r="AT1127" i="64" a="1"/>
  <c r="AT1127" i="64" s="1"/>
  <c r="AT1715" i="64" a="1"/>
  <c r="AT1715" i="64" s="1"/>
  <c r="AT1092" i="64" a="1"/>
  <c r="AT1092" i="64" s="1"/>
  <c r="AT1749" i="64" a="1"/>
  <c r="AT1749" i="64" s="1"/>
  <c r="Z132" i="69"/>
  <c r="Z157" i="69" s="1"/>
  <c r="AT402" i="64" a="1"/>
  <c r="AT402" i="64" s="1"/>
  <c r="AT396" i="64" a="1"/>
  <c r="AT396" i="64" s="1"/>
  <c r="AN17" i="69"/>
  <c r="AN18" i="69" s="1"/>
  <c r="Y117" i="69"/>
  <c r="Y118" i="69" s="1"/>
  <c r="Y123" i="69" s="1"/>
  <c r="AT1427" i="64" a="1"/>
  <c r="AT1427" i="64" s="1"/>
  <c r="AT1340" i="64" a="1"/>
  <c r="AT1340" i="64" s="1"/>
  <c r="AT920" i="64" a="1"/>
  <c r="AT920"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1" i="64" a="1"/>
  <c r="AT801" i="64" s="1"/>
  <c r="AT992" i="64" a="1"/>
  <c r="AT992" i="64" s="1"/>
  <c r="AT968" i="64" a="1"/>
  <c r="AT968" i="64" s="1"/>
  <c r="AT1451" i="64" a="1"/>
  <c r="AT1451" i="64" s="1"/>
  <c r="AT1066" i="64" a="1"/>
  <c r="AT1066" i="64" s="1"/>
  <c r="AT970" i="64" a="1"/>
  <c r="AT970" i="64" s="1"/>
  <c r="AT1351" i="64" a="1"/>
  <c r="AT1351" i="64" s="1"/>
  <c r="AT501" i="64" a="1"/>
  <c r="AT501" i="64" s="1"/>
  <c r="AT1345" i="64" a="1"/>
  <c r="AT1345" i="64" s="1"/>
  <c r="AT503" i="64" a="1"/>
  <c r="AT503" i="64" s="1"/>
  <c r="AT1453" i="64" a="1"/>
  <c r="AT1453" i="64" s="1"/>
  <c r="AT946" i="64" a="1"/>
  <c r="AT946" i="64" s="1"/>
  <c r="AT1064" i="64" a="1"/>
  <c r="AT1064"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93" i="64" a="1"/>
  <c r="AT1065" i="64" a="1"/>
  <c r="AT1452" i="64" a="1"/>
  <c r="AT802" i="64" a="1"/>
  <c r="AT993" i="64" a="1"/>
  <c r="AT1344" i="64" a="1"/>
  <c r="AT969" i="64" a="1"/>
  <c r="AT1428" i="64" a="1"/>
  <c r="AT1199" i="64" a="1"/>
  <c r="AT921" i="64" a="1"/>
  <c r="AT1163" i="64" a="1"/>
  <c r="AT526" i="64" a="1"/>
  <c r="AT1128" i="64" a="1"/>
  <c r="BP1623" i="64" l="1"/>
  <c r="AT108" i="64"/>
  <c r="AT1452" i="64"/>
  <c r="AS1136" i="64"/>
  <c r="W428" i="64"/>
  <c r="W432" i="64" s="1"/>
  <c r="AT1199" i="64"/>
  <c r="AT1428" i="64"/>
  <c r="AT1093" i="64"/>
  <c r="AT1128" i="64"/>
  <c r="AT1163" i="64"/>
  <c r="AT1065" i="64"/>
  <c r="AT969" i="64"/>
  <c r="AT993" i="64"/>
  <c r="AT1344" i="64"/>
  <c r="AT921" i="64"/>
  <c r="AT802" i="64"/>
  <c r="AT526" i="64"/>
  <c r="AC804" i="64"/>
  <c r="Y398" i="64"/>
  <c r="AT1723" i="64"/>
  <c r="AU1198" i="64" a="1"/>
  <c r="AU1198" i="64" s="1"/>
  <c r="AU1162" i="64" a="1"/>
  <c r="AU1162" i="64" s="1"/>
  <c r="AU1127" i="64" a="1"/>
  <c r="AU1127" i="64" s="1"/>
  <c r="AU1715" i="64" a="1"/>
  <c r="AU1715" i="64" s="1"/>
  <c r="AU1092" i="64" a="1"/>
  <c r="AU1092" i="64" s="1"/>
  <c r="AU1749" i="64" a="1"/>
  <c r="AU1749" i="64" s="1"/>
  <c r="Z135" i="69"/>
  <c r="Z140" i="69" s="1"/>
  <c r="Z150" i="69" s="1"/>
  <c r="AU402" i="64" a="1"/>
  <c r="AU402" i="64" s="1"/>
  <c r="AU396" i="64" a="1"/>
  <c r="AU396" i="64" s="1"/>
  <c r="AU1427" i="64" a="1"/>
  <c r="AU1427" i="64" s="1"/>
  <c r="AU1340" i="64" a="1"/>
  <c r="AU1340" i="64" s="1"/>
  <c r="AU920" i="64" a="1"/>
  <c r="AU920"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801" i="64" a="1"/>
  <c r="AU801" i="64" s="1"/>
  <c r="AU1066" i="64" a="1"/>
  <c r="AU1066" i="64" s="1"/>
  <c r="AU1451" i="64" a="1"/>
  <c r="AU1451" i="64" s="1"/>
  <c r="AU1345" i="64" a="1"/>
  <c r="AU1345" i="64" s="1"/>
  <c r="AU946" i="64" a="1"/>
  <c r="AU946" i="64" s="1"/>
  <c r="AU503" i="64" a="1"/>
  <c r="AU503" i="64" s="1"/>
  <c r="AU1351" i="64" a="1"/>
  <c r="AU1351" i="64" s="1"/>
  <c r="AU1453" i="64" a="1"/>
  <c r="AU1453" i="64" s="1"/>
  <c r="AU1064" i="64" a="1"/>
  <c r="AU1064" i="64" s="1"/>
  <c r="AU501" i="64" a="1"/>
  <c r="AU501" i="64" s="1"/>
  <c r="AU970" i="64" a="1"/>
  <c r="AU970" i="64" s="1"/>
  <c r="AU992" i="64" a="1"/>
  <c r="AU992" i="64" s="1"/>
  <c r="AU968" i="64" a="1"/>
  <c r="AU96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63" i="64" a="1"/>
  <c r="AU1344" i="64" a="1"/>
  <c r="AU1128" i="64" a="1"/>
  <c r="AU993" i="64" a="1"/>
  <c r="AU1065" i="64" a="1"/>
  <c r="AU969" i="64" a="1"/>
  <c r="AU1452" i="64" a="1"/>
  <c r="AU526" i="64" a="1"/>
  <c r="AU802" i="64" a="1"/>
  <c r="AU1199" i="64" a="1"/>
  <c r="AU921" i="64" a="1"/>
  <c r="AU1428" i="64" a="1"/>
  <c r="AU1093" i="64" a="1"/>
  <c r="BP1627" i="64" l="1" a="1"/>
  <c r="BP1627" i="64" s="1"/>
  <c r="BP1620" i="64" s="1"/>
  <c r="BP1621" i="64" s="1"/>
  <c r="AU108" i="64"/>
  <c r="AU1452" i="64"/>
  <c r="AT1136" i="64"/>
  <c r="AP124" i="64"/>
  <c r="AU1093" i="64"/>
  <c r="AU1428" i="64"/>
  <c r="AU1065" i="64"/>
  <c r="AU1163" i="64"/>
  <c r="AU1128" i="64"/>
  <c r="AU1199" i="64"/>
  <c r="AU969" i="64"/>
  <c r="AU993" i="64"/>
  <c r="AU1344" i="64"/>
  <c r="AU921" i="64"/>
  <c r="AU802" i="64"/>
  <c r="AU526" i="64"/>
  <c r="X430" i="64"/>
  <c r="Y427" i="64"/>
  <c r="AD804" i="64"/>
  <c r="AB923" i="64"/>
  <c r="AD397" i="64"/>
  <c r="AC923" i="64"/>
  <c r="T1396" i="64"/>
  <c r="S1406" i="64"/>
  <c r="S947" i="64"/>
  <c r="Y399" i="64"/>
  <c r="Y403" i="64"/>
  <c r="Z394" i="64"/>
  <c r="V1430" i="64"/>
  <c r="X1346" i="64"/>
  <c r="AV1198" i="64" a="1"/>
  <c r="AV1198" i="64" s="1"/>
  <c r="AV1162" i="64" a="1"/>
  <c r="AV1162" i="64" s="1"/>
  <c r="AV1127" i="64" a="1"/>
  <c r="AV1127" i="64" s="1"/>
  <c r="AU1723" i="64"/>
  <c r="AV1715" i="64" a="1"/>
  <c r="AV1715" i="64" s="1"/>
  <c r="AV1092" i="64" a="1"/>
  <c r="AV1092" i="64" s="1"/>
  <c r="AV1749" i="64" a="1"/>
  <c r="AV1749" i="64" s="1"/>
  <c r="Z142" i="69"/>
  <c r="Z152" i="69" s="1"/>
  <c r="AA129" i="69"/>
  <c r="AA134" i="69" s="1"/>
  <c r="Z136" i="69"/>
  <c r="AV402" i="64" a="1"/>
  <c r="AV402" i="64" s="1"/>
  <c r="AV396" i="64" a="1"/>
  <c r="AV396" i="64" s="1"/>
  <c r="AV1427" i="64" a="1"/>
  <c r="AV1427" i="64" s="1"/>
  <c r="Z117" i="69"/>
  <c r="Z118" i="69" s="1"/>
  <c r="AV1340" i="64" a="1"/>
  <c r="AV1340" i="64" s="1"/>
  <c r="AV920" i="64" a="1"/>
  <c r="AV920" i="64" s="1"/>
  <c r="AV525" i="64" a="1"/>
  <c r="AV525" i="64" s="1"/>
  <c r="AV40" i="64" a="1"/>
  <c r="AV40" i="64" s="1"/>
  <c r="AV122" i="64" a="1"/>
  <c r="AV122" i="64" s="1"/>
  <c r="AV106" i="64" a="1"/>
  <c r="AV106" i="64" s="1"/>
  <c r="AV107" i="64" a="1"/>
  <c r="AV107" i="64" s="1"/>
  <c r="AV176" i="64" a="1"/>
  <c r="AV176" i="64" s="1"/>
  <c r="AV123" i="64" a="1"/>
  <c r="AV123" i="64" s="1"/>
  <c r="AQ121" i="64"/>
  <c r="AV801" i="64" a="1"/>
  <c r="AV801" i="64" s="1"/>
  <c r="AV1066" i="64" a="1"/>
  <c r="AV1066" i="64" s="1"/>
  <c r="AV1451" i="64" a="1"/>
  <c r="AV1451" i="64" s="1"/>
  <c r="AV1351" i="64" a="1"/>
  <c r="AV1351" i="64" s="1"/>
  <c r="AV1064" i="64" a="1"/>
  <c r="AV1064" i="64" s="1"/>
  <c r="AV968" i="64" a="1"/>
  <c r="AV968" i="64" s="1"/>
  <c r="AV501" i="64" a="1"/>
  <c r="AV501" i="64" s="1"/>
  <c r="AV992" i="64" a="1"/>
  <c r="AV992" i="64" s="1"/>
  <c r="AV1453" i="64" a="1"/>
  <c r="AV1453" i="64" s="1"/>
  <c r="AV946" i="64" a="1"/>
  <c r="AV946" i="64" s="1"/>
  <c r="AV503" i="64" a="1"/>
  <c r="AV503" i="64" s="1"/>
  <c r="AV970" i="64" a="1"/>
  <c r="AV970" i="64" s="1"/>
  <c r="AV1345" i="64" a="1"/>
  <c r="AV1345"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69" i="64" a="1"/>
  <c r="AV1128" i="64" a="1"/>
  <c r="AV802" i="64" a="1"/>
  <c r="AV1163" i="64" a="1"/>
  <c r="AV1344" i="64" a="1"/>
  <c r="AV1428" i="64" a="1"/>
  <c r="AV1065" i="64" a="1"/>
  <c r="AV1452" i="64" a="1"/>
  <c r="AV1093" i="64" a="1"/>
  <c r="AV1199" i="64" a="1"/>
  <c r="AV526" i="64" a="1"/>
  <c r="AV993" i="64" a="1"/>
  <c r="AV921" i="64" a="1"/>
  <c r="AV108" i="64" l="1"/>
  <c r="AV1452" i="64"/>
  <c r="AQ124" i="64"/>
  <c r="AU1136" i="64"/>
  <c r="X428" i="64"/>
  <c r="X432" i="64" s="1"/>
  <c r="AV1128" i="64"/>
  <c r="AV1163" i="64"/>
  <c r="AV1199" i="64"/>
  <c r="AV1065" i="64"/>
  <c r="AV1428" i="64"/>
  <c r="AV1093" i="64"/>
  <c r="AV969" i="64"/>
  <c r="AV993" i="64"/>
  <c r="AV1344" i="64"/>
  <c r="AV921" i="64"/>
  <c r="AV802" i="64"/>
  <c r="AV526" i="64"/>
  <c r="BQ1617" i="64"/>
  <c r="T1400" i="64"/>
  <c r="AD923" i="64"/>
  <c r="AE804" i="64"/>
  <c r="AE397" i="64"/>
  <c r="Z398" i="64"/>
  <c r="AV1723" i="64"/>
  <c r="AW1198" i="64" a="1"/>
  <c r="AW1198" i="64" s="1"/>
  <c r="AW1162" i="64" a="1"/>
  <c r="AW1162" i="64" s="1"/>
  <c r="AW1127" i="64" a="1"/>
  <c r="AW1127" i="64" s="1"/>
  <c r="AW1715" i="64" a="1"/>
  <c r="AW1715" i="64" s="1"/>
  <c r="AW1092" i="64" a="1"/>
  <c r="AW1092" i="64" s="1"/>
  <c r="AW1749" i="64" a="1"/>
  <c r="AW1749" i="64" s="1"/>
  <c r="Z146" i="69"/>
  <c r="Z148" i="69" s="1"/>
  <c r="AA132" i="69"/>
  <c r="AA157" i="69" s="1"/>
  <c r="AW402" i="64" a="1"/>
  <c r="AW402" i="64" s="1"/>
  <c r="AW396" i="64" a="1"/>
  <c r="AW396" i="64" s="1"/>
  <c r="AW1427" i="64" a="1"/>
  <c r="AW1427" i="64" s="1"/>
  <c r="AA112" i="69"/>
  <c r="AA115" i="69" s="1"/>
  <c r="Z119" i="69"/>
  <c r="Z198" i="69"/>
  <c r="Z177" i="69"/>
  <c r="AW1340" i="64" a="1"/>
  <c r="AW1340" i="64" s="1"/>
  <c r="AW920" i="64" a="1"/>
  <c r="AW920"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801" i="64" a="1"/>
  <c r="AW801" i="64" s="1"/>
  <c r="AW946" i="64" a="1"/>
  <c r="AW946" i="64" s="1"/>
  <c r="AW501" i="64" a="1"/>
  <c r="AW501" i="64" s="1"/>
  <c r="AW1451" i="64" a="1"/>
  <c r="AW1451" i="64" s="1"/>
  <c r="AW503" i="64" a="1"/>
  <c r="AW503" i="64" s="1"/>
  <c r="AW1345" i="64" a="1"/>
  <c r="AW1345" i="64" s="1"/>
  <c r="AW1066" i="64" a="1"/>
  <c r="AW1066" i="64" s="1"/>
  <c r="AW968" i="64" a="1"/>
  <c r="AW968" i="64" s="1"/>
  <c r="AW1064" i="64" a="1"/>
  <c r="AW1064" i="64" s="1"/>
  <c r="AW970" i="64" a="1"/>
  <c r="AW970" i="64" s="1"/>
  <c r="AW1351" i="64" a="1"/>
  <c r="AW1351" i="64" s="1"/>
  <c r="AW1453" i="64" a="1"/>
  <c r="AW1453" i="64" s="1"/>
  <c r="AW992" i="64" a="1"/>
  <c r="AW99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199" i="64" a="1"/>
  <c r="AW1428" i="64" a="1"/>
  <c r="AW1344" i="64" a="1"/>
  <c r="AW802" i="64" a="1"/>
  <c r="AW969" i="64" a="1"/>
  <c r="AW1452" i="64" a="1"/>
  <c r="AW1065" i="64" a="1"/>
  <c r="AW1163" i="64" a="1"/>
  <c r="AW921" i="64" a="1"/>
  <c r="AW1128" i="64" a="1"/>
  <c r="AW993" i="64" a="1"/>
  <c r="AW526" i="64" a="1"/>
  <c r="AW1093" i="64" a="1"/>
  <c r="BQ1623" i="64" l="1"/>
  <c r="AW108" i="64"/>
  <c r="AW1452" i="64"/>
  <c r="AV1136" i="64"/>
  <c r="T1401" i="64"/>
  <c r="T1402" i="64" s="1"/>
  <c r="AW1199" i="64"/>
  <c r="AW1428" i="64"/>
  <c r="AW1065" i="64"/>
  <c r="AW1093" i="64"/>
  <c r="AW1128" i="64"/>
  <c r="AW1163" i="64"/>
  <c r="AW969" i="64"/>
  <c r="AW993" i="64"/>
  <c r="AW1344" i="64"/>
  <c r="AW921" i="64"/>
  <c r="AW802" i="64"/>
  <c r="AW526" i="64"/>
  <c r="Y430" i="64"/>
  <c r="Z427" i="64"/>
  <c r="AF804" i="64"/>
  <c r="AF397" i="64"/>
  <c r="AE923" i="64"/>
  <c r="T947" i="64"/>
  <c r="Y1346" i="64"/>
  <c r="Z403" i="64"/>
  <c r="Z399" i="64"/>
  <c r="AA394" i="64"/>
  <c r="W1430" i="64"/>
  <c r="AW1723" i="64"/>
  <c r="AX1198" i="64" a="1"/>
  <c r="AX1198" i="64" s="1"/>
  <c r="AX1162" i="64" a="1"/>
  <c r="AX1162" i="64" s="1"/>
  <c r="AX1127" i="64" a="1"/>
  <c r="AX1127" i="64" s="1"/>
  <c r="AX1715" i="64" a="1"/>
  <c r="AX1715" i="64" s="1"/>
  <c r="AX1092" i="64" a="1"/>
  <c r="AX1092" i="64" s="1"/>
  <c r="AX1749" i="64" a="1"/>
  <c r="AX1749" i="64" s="1"/>
  <c r="AA162" i="69"/>
  <c r="AA163" i="69" s="1"/>
  <c r="AA135" i="69"/>
  <c r="AA136" i="69" s="1"/>
  <c r="AA117" i="69"/>
  <c r="AA118" i="69" s="1"/>
  <c r="AA123" i="69" s="1"/>
  <c r="AX402" i="64" a="1"/>
  <c r="AX402" i="64" s="1"/>
  <c r="AX396" i="64" a="1"/>
  <c r="AX396" i="64" s="1"/>
  <c r="AX1427" i="64" a="1"/>
  <c r="AX1427" i="64" s="1"/>
  <c r="AX1340" i="64" a="1"/>
  <c r="AX1340" i="64" s="1"/>
  <c r="AX920" i="64" a="1"/>
  <c r="AX920"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801" i="64" a="1"/>
  <c r="AX801" i="64" s="1"/>
  <c r="AX1453" i="64" a="1"/>
  <c r="AX1453" i="64" s="1"/>
  <c r="AX501" i="64" a="1"/>
  <c r="AX501" i="64" s="1"/>
  <c r="AX503" i="64" a="1"/>
  <c r="AX503" i="64" s="1"/>
  <c r="AX1345" i="64" a="1"/>
  <c r="AX1345" i="64" s="1"/>
  <c r="AX992" i="64" a="1"/>
  <c r="AX992" i="64" s="1"/>
  <c r="AX1451" i="64" a="1"/>
  <c r="AX1451" i="64" s="1"/>
  <c r="AX1064" i="64" a="1"/>
  <c r="AX1064" i="64" s="1"/>
  <c r="AX1066" i="64" a="1"/>
  <c r="AX1066" i="64" s="1"/>
  <c r="AX968" i="64" a="1"/>
  <c r="AX968" i="64" s="1"/>
  <c r="AX1351" i="64" a="1"/>
  <c r="AX1351" i="64" s="1"/>
  <c r="AX970" i="64" a="1"/>
  <c r="AX970" i="64" s="1"/>
  <c r="AX946" i="64" a="1"/>
  <c r="AX94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128" i="64" a="1"/>
  <c r="AX1065" i="64" a="1"/>
  <c r="AX969" i="64" a="1"/>
  <c r="AX1428" i="64" a="1"/>
  <c r="AX802" i="64" a="1"/>
  <c r="AX1344" i="64" a="1"/>
  <c r="AX1093" i="64" a="1"/>
  <c r="AX1452" i="64" a="1"/>
  <c r="AX993" i="64" a="1"/>
  <c r="AX1163" i="64" a="1"/>
  <c r="AX1199" i="64" a="1"/>
  <c r="AX921" i="64" a="1"/>
  <c r="AX526" i="64" a="1"/>
  <c r="BQ1627" i="64" l="1" a="1"/>
  <c r="BQ1627" i="64" s="1"/>
  <c r="BQ1620" i="64" s="1"/>
  <c r="BQ1621" i="64" s="1"/>
  <c r="AX108" i="64"/>
  <c r="AX1452" i="64"/>
  <c r="AW1136" i="64"/>
  <c r="T1406" i="64"/>
  <c r="U1396" i="64"/>
  <c r="AX1163" i="64"/>
  <c r="AX1428" i="64"/>
  <c r="AX1199" i="64"/>
  <c r="AX1065" i="64"/>
  <c r="AX1093" i="64"/>
  <c r="AX1128" i="64"/>
  <c r="AX969" i="64"/>
  <c r="AX993" i="64"/>
  <c r="AX1344" i="64"/>
  <c r="AX921" i="64"/>
  <c r="AX802" i="64"/>
  <c r="AX526" i="64"/>
  <c r="Y428" i="64"/>
  <c r="AG804" i="64"/>
  <c r="AG397" i="64"/>
  <c r="AF923" i="64"/>
  <c r="AA398" i="64"/>
  <c r="AX1723" i="64"/>
  <c r="AY1198" i="64" a="1"/>
  <c r="AY1198" i="64" s="1"/>
  <c r="AY1162" i="64" a="1"/>
  <c r="AY1162" i="64" s="1"/>
  <c r="AY1127" i="64" a="1"/>
  <c r="AY1127" i="64" s="1"/>
  <c r="AY1715" i="64" a="1"/>
  <c r="AY1715" i="64" s="1"/>
  <c r="AY1092" i="64" a="1"/>
  <c r="AY1092" i="64" s="1"/>
  <c r="AY1749" i="64" a="1"/>
  <c r="AY1749"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27" i="64" a="1"/>
  <c r="AY1427" i="64" s="1"/>
  <c r="AA198" i="69"/>
  <c r="AY1340" i="64" a="1"/>
  <c r="AY1340" i="64" s="1"/>
  <c r="AY920" i="64" a="1"/>
  <c r="AY920" i="64" s="1"/>
  <c r="AY525" i="64" a="1"/>
  <c r="AY525" i="64" s="1"/>
  <c r="AY107" i="64" a="1"/>
  <c r="AY107" i="64" s="1"/>
  <c r="AY176" i="64" a="1"/>
  <c r="AY176" i="64" s="1"/>
  <c r="AY122" i="64" a="1"/>
  <c r="AY122" i="64" s="1"/>
  <c r="AY40" i="64" a="1"/>
  <c r="AY40" i="64" s="1"/>
  <c r="AY106" i="64" a="1"/>
  <c r="AY106" i="64" s="1"/>
  <c r="AY123" i="64" a="1"/>
  <c r="AY123" i="64" s="1"/>
  <c r="AT121" i="64"/>
  <c r="AY801" i="64" a="1"/>
  <c r="AY801" i="64" s="1"/>
  <c r="AY992" i="64" a="1"/>
  <c r="AY992" i="64" s="1"/>
  <c r="AY501" i="64" a="1"/>
  <c r="AY501" i="64" s="1"/>
  <c r="AY1064" i="64" a="1"/>
  <c r="AY1064" i="64" s="1"/>
  <c r="AY1351" i="64" a="1"/>
  <c r="AY1351" i="64" s="1"/>
  <c r="AY968" i="64" a="1"/>
  <c r="AY968" i="64" s="1"/>
  <c r="AY1453" i="64" a="1"/>
  <c r="AY1453" i="64" s="1"/>
  <c r="AY946" i="64" a="1"/>
  <c r="AY946" i="64" s="1"/>
  <c r="AY1066" i="64" a="1"/>
  <c r="AY1066" i="64" s="1"/>
  <c r="AY970" i="64" a="1"/>
  <c r="AY970" i="64" s="1"/>
  <c r="AY1451" i="64" a="1"/>
  <c r="AY1451" i="64" s="1"/>
  <c r="AY503" i="64" a="1"/>
  <c r="AY503" i="64" s="1"/>
  <c r="AY1345" i="64" a="1"/>
  <c r="AY1345"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065" i="64" a="1"/>
  <c r="AY1163" i="64" a="1"/>
  <c r="S502" i="64" a="1"/>
  <c r="AY802" i="64" a="1"/>
  <c r="AY969" i="64" a="1"/>
  <c r="AY1428" i="64" a="1"/>
  <c r="AY1344" i="64" a="1"/>
  <c r="AY1452" i="64" a="1"/>
  <c r="AY1199" i="64" a="1"/>
  <c r="AY921" i="64" a="1"/>
  <c r="AY993" i="64" a="1"/>
  <c r="AY1093" i="64" a="1"/>
  <c r="AY526" i="64" a="1"/>
  <c r="AY1128" i="64" a="1"/>
  <c r="U1400" i="64" l="1"/>
  <c r="U1401" i="64" s="1"/>
  <c r="U1402" i="64" s="1"/>
  <c r="AY108" i="64"/>
  <c r="AY1452" i="64"/>
  <c r="AT124" i="64"/>
  <c r="AX1136" i="64"/>
  <c r="AY1163" i="64"/>
  <c r="AY1093" i="64"/>
  <c r="AY1128" i="64"/>
  <c r="AY1065" i="64"/>
  <c r="AY1199" i="64"/>
  <c r="AY1428" i="64"/>
  <c r="AY969" i="64"/>
  <c r="AY993" i="64"/>
  <c r="AY1344" i="64"/>
  <c r="AY921" i="64"/>
  <c r="AY802" i="64"/>
  <c r="AY526" i="64"/>
  <c r="Y432" i="64"/>
  <c r="BR1617" i="64"/>
  <c r="Z430" i="64"/>
  <c r="Z428" i="64" s="1"/>
  <c r="AA427" i="64"/>
  <c r="AH804" i="64"/>
  <c r="AH397" i="64"/>
  <c r="AG923" i="64"/>
  <c r="S502" i="64"/>
  <c r="T1454" i="64"/>
  <c r="U947" i="64"/>
  <c r="X1430" i="64"/>
  <c r="Z1346" i="64"/>
  <c r="AA399" i="64"/>
  <c r="AB394" i="64"/>
  <c r="AA403" i="64"/>
  <c r="AY1723" i="64"/>
  <c r="AZ1162" i="64" a="1"/>
  <c r="AZ1162" i="64" s="1"/>
  <c r="AZ1198" i="64" a="1"/>
  <c r="AZ1198" i="64" s="1"/>
  <c r="AZ1127" i="64" a="1"/>
  <c r="AZ1127" i="64" s="1"/>
  <c r="AZ1715" i="64" a="1"/>
  <c r="AZ1715" i="64" s="1"/>
  <c r="AZ1092" i="64" a="1"/>
  <c r="AZ1092" i="64" s="1"/>
  <c r="AZ1749" i="64" a="1"/>
  <c r="AZ1749"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27" i="64" a="1"/>
  <c r="AZ1427" i="64" s="1"/>
  <c r="AZ1340" i="64" a="1"/>
  <c r="AZ1340" i="64" s="1"/>
  <c r="AZ920" i="64" a="1"/>
  <c r="AZ920"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801" i="64" a="1"/>
  <c r="AZ801" i="64" s="1"/>
  <c r="AZ503" i="64" a="1"/>
  <c r="AZ503" i="64" s="1"/>
  <c r="AZ1064" i="64" a="1"/>
  <c r="AZ1064" i="64" s="1"/>
  <c r="AZ1351" i="64" a="1"/>
  <c r="AZ1351" i="64" s="1"/>
  <c r="AZ501" i="64" a="1"/>
  <c r="AZ501" i="64" s="1"/>
  <c r="AZ1451" i="64" a="1"/>
  <c r="AZ1451" i="64" s="1"/>
  <c r="AZ1345" i="64" a="1"/>
  <c r="AZ1345" i="64" s="1"/>
  <c r="AZ1453" i="64" a="1"/>
  <c r="AZ1453" i="64" s="1"/>
  <c r="AZ1066" i="64" a="1"/>
  <c r="AZ1066" i="64" s="1"/>
  <c r="AZ968" i="64" a="1"/>
  <c r="AZ968" i="64" s="1"/>
  <c r="AZ992" i="64" a="1"/>
  <c r="AZ992" i="64" s="1"/>
  <c r="AZ970" i="64" a="1"/>
  <c r="AZ970" i="64" s="1"/>
  <c r="AZ946" i="64" a="1"/>
  <c r="AZ94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969" i="64" a="1"/>
  <c r="AZ526" i="64" a="1"/>
  <c r="AZ1199" i="64" a="1"/>
  <c r="AZ921" i="64" a="1"/>
  <c r="AZ1452" i="64" a="1"/>
  <c r="AZ1344" i="64" a="1"/>
  <c r="AZ1065" i="64" a="1"/>
  <c r="AZ993" i="64" a="1"/>
  <c r="AZ1093" i="64" a="1"/>
  <c r="AZ1128" i="64" a="1"/>
  <c r="AZ1163" i="64" a="1"/>
  <c r="AZ1428" i="64" a="1"/>
  <c r="AZ802" i="64" a="1"/>
  <c r="BR1623" i="64" l="1"/>
  <c r="AZ108" i="64"/>
  <c r="AZ1452" i="64"/>
  <c r="AY1136" i="64"/>
  <c r="V1396" i="64"/>
  <c r="U1406" i="64"/>
  <c r="AZ1163" i="64"/>
  <c r="AZ1428" i="64"/>
  <c r="AZ1065" i="64"/>
  <c r="AZ1093" i="64"/>
  <c r="AZ1128" i="64"/>
  <c r="AZ1199" i="64"/>
  <c r="AZ969" i="64"/>
  <c r="AZ993" i="64"/>
  <c r="AZ1344" i="64"/>
  <c r="AZ921" i="64"/>
  <c r="AZ802" i="64"/>
  <c r="AZ526" i="64"/>
  <c r="Z432" i="64"/>
  <c r="AI804" i="64"/>
  <c r="AI397" i="64"/>
  <c r="S504" i="64"/>
  <c r="T971" i="64"/>
  <c r="AB398" i="64"/>
  <c r="AB162" i="69"/>
  <c r="AB163" i="69" s="1"/>
  <c r="AZ1723" i="64"/>
  <c r="BA1198" i="64" a="1"/>
  <c r="BA1198" i="64" s="1"/>
  <c r="BA1162" i="64" a="1"/>
  <c r="BA1162" i="64" s="1"/>
  <c r="BA1127" i="64" a="1"/>
  <c r="BA1127" i="64" s="1"/>
  <c r="BA1715" i="64" a="1"/>
  <c r="BA1715" i="64" s="1"/>
  <c r="BA1092" i="64" a="1"/>
  <c r="BA1092" i="64" s="1"/>
  <c r="AB192" i="69"/>
  <c r="AB200" i="69" s="1"/>
  <c r="BA1749" i="64" a="1"/>
  <c r="BA1749" i="64" s="1"/>
  <c r="AB188" i="69"/>
  <c r="AC183" i="69"/>
  <c r="AC186" i="69" s="1"/>
  <c r="BA396" i="64" a="1"/>
  <c r="BA396" i="64" s="1"/>
  <c r="BA402" i="64" a="1"/>
  <c r="BA402" i="64" s="1"/>
  <c r="AB136" i="69"/>
  <c r="AC129" i="69"/>
  <c r="AC132" i="69" s="1"/>
  <c r="AC157" i="69" s="1"/>
  <c r="AB140" i="69"/>
  <c r="AB150" i="69" s="1"/>
  <c r="AB152" i="69"/>
  <c r="AB146" i="69"/>
  <c r="AB148" i="69" s="1"/>
  <c r="BA1427" i="64" a="1"/>
  <c r="BA1427" i="64" s="1"/>
  <c r="AU17" i="69"/>
  <c r="AU18" i="69" s="1"/>
  <c r="BA1340" i="64" a="1"/>
  <c r="BA1340" i="64" s="1"/>
  <c r="BA920" i="64" a="1"/>
  <c r="BA920"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801" i="64" a="1"/>
  <c r="BA801" i="64" s="1"/>
  <c r="BA503" i="64" a="1"/>
  <c r="BA503" i="64" s="1"/>
  <c r="BA1453" i="64" a="1"/>
  <c r="BA1453" i="64" s="1"/>
  <c r="BA501" i="64" a="1"/>
  <c r="BA501" i="64" s="1"/>
  <c r="BA992" i="64" a="1"/>
  <c r="BA992" i="64" s="1"/>
  <c r="BA1351" i="64" a="1"/>
  <c r="BA1351" i="64" s="1"/>
  <c r="BA1451" i="64" a="1"/>
  <c r="BA1451" i="64" s="1"/>
  <c r="BA1345" i="64" a="1"/>
  <c r="BA1345" i="64" s="1"/>
  <c r="BA946" i="64" a="1"/>
  <c r="BA946" i="64" s="1"/>
  <c r="BA970" i="64" a="1"/>
  <c r="BA970" i="64" s="1"/>
  <c r="BA1066" i="64" a="1"/>
  <c r="BA1066" i="64" s="1"/>
  <c r="BA968" i="64" a="1"/>
  <c r="BA968" i="64" s="1"/>
  <c r="BA1064" i="64" a="1"/>
  <c r="BA1064"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44" i="64" a="1"/>
  <c r="BA1452" i="64" a="1"/>
  <c r="T502" i="64" a="1"/>
  <c r="BA526" i="64" a="1"/>
  <c r="BA969" i="64" a="1"/>
  <c r="BA1199" i="64" a="1"/>
  <c r="BA1065" i="64" a="1"/>
  <c r="BA802" i="64" a="1"/>
  <c r="BA1428" i="64" a="1"/>
  <c r="BA1093" i="64" a="1"/>
  <c r="BA1163" i="64" a="1"/>
  <c r="BA993" i="64" a="1"/>
  <c r="BA1128" i="64" a="1"/>
  <c r="BA921" i="64" a="1"/>
  <c r="BR1627" i="64" l="1" a="1"/>
  <c r="BR1627" i="64" s="1"/>
  <c r="BR1620" i="64" s="1"/>
  <c r="BR1621" i="64" s="1"/>
  <c r="V1400" i="64"/>
  <c r="V1401" i="64" s="1"/>
  <c r="V1402" i="64" s="1"/>
  <c r="BA108" i="64"/>
  <c r="BA1452" i="64"/>
  <c r="AZ1136" i="64"/>
  <c r="BA1199" i="64"/>
  <c r="BA1093" i="64"/>
  <c r="BA1065" i="64"/>
  <c r="BA1428" i="64"/>
  <c r="BA1128" i="64"/>
  <c r="BA1163" i="64"/>
  <c r="BA969" i="64"/>
  <c r="BA993" i="64"/>
  <c r="BA1344" i="64"/>
  <c r="BA921" i="64"/>
  <c r="BA802" i="64"/>
  <c r="BA526" i="64"/>
  <c r="AA430" i="64"/>
  <c r="AB427" i="64"/>
  <c r="AJ804" i="64"/>
  <c r="AJ397" i="64"/>
  <c r="AH923" i="64"/>
  <c r="U1454" i="64"/>
  <c r="T502" i="64"/>
  <c r="V947" i="64"/>
  <c r="AA1346" i="64"/>
  <c r="Y1430" i="64"/>
  <c r="AB399" i="64"/>
  <c r="AC394" i="64"/>
  <c r="AB403" i="64"/>
  <c r="AB167" i="69"/>
  <c r="AB177" i="69" s="1"/>
  <c r="AC156" i="69"/>
  <c r="AC159" i="69" s="1"/>
  <c r="AC184" i="69" s="1"/>
  <c r="AC187" i="69" s="1"/>
  <c r="AC188" i="69" s="1"/>
  <c r="AB169" i="69"/>
  <c r="AB179" i="69" s="1"/>
  <c r="BB1162" i="64" a="1"/>
  <c r="BB1162" i="64" s="1"/>
  <c r="BB1198" i="64" a="1"/>
  <c r="BB1198" i="64" s="1"/>
  <c r="BB1127" i="64" a="1"/>
  <c r="BB1127" i="64" s="1"/>
  <c r="BA1723" i="64"/>
  <c r="BB1715" i="64" a="1"/>
  <c r="BB1715" i="64" s="1"/>
  <c r="BB1092" i="64" a="1"/>
  <c r="BB1092" i="64" s="1"/>
  <c r="AB198" i="69"/>
  <c r="BB1749" i="64" a="1"/>
  <c r="BB1749" i="64" s="1"/>
  <c r="BB402" i="64" a="1"/>
  <c r="BB402" i="64" s="1"/>
  <c r="BB396" i="64" a="1"/>
  <c r="BB396" i="64" s="1"/>
  <c r="AC134" i="69"/>
  <c r="AC135" i="69" s="1"/>
  <c r="AC136" i="69" s="1"/>
  <c r="AC117" i="69"/>
  <c r="AC118" i="69" s="1"/>
  <c r="AD112" i="69" s="1"/>
  <c r="BB1427" i="64" a="1"/>
  <c r="BB1427" i="64" s="1"/>
  <c r="BB1340" i="64" a="1"/>
  <c r="BB1340" i="64" s="1"/>
  <c r="BB920" i="64" a="1"/>
  <c r="BB920" i="64" s="1"/>
  <c r="BB525" i="64" a="1"/>
  <c r="BB525" i="64" s="1"/>
  <c r="BB40" i="64" a="1"/>
  <c r="BB40" i="64" s="1"/>
  <c r="BB176" i="64" a="1"/>
  <c r="BB176" i="64" s="1"/>
  <c r="BB122" i="64" a="1"/>
  <c r="BB122" i="64" s="1"/>
  <c r="BB107" i="64" a="1"/>
  <c r="BB107" i="64" s="1"/>
  <c r="BB106" i="64" a="1"/>
  <c r="BB106" i="64" s="1"/>
  <c r="BB123" i="64" a="1"/>
  <c r="BB123" i="64" s="1"/>
  <c r="AW121" i="64"/>
  <c r="BB801" i="64" a="1"/>
  <c r="BB801" i="64" s="1"/>
  <c r="BB501" i="64" a="1"/>
  <c r="BB501" i="64" s="1"/>
  <c r="BB1453" i="64" a="1"/>
  <c r="BB1453" i="64" s="1"/>
  <c r="BB1345" i="64" a="1"/>
  <c r="BB1345" i="64" s="1"/>
  <c r="BB1451" i="64" a="1"/>
  <c r="BB1451" i="64" s="1"/>
  <c r="BB503" i="64" a="1"/>
  <c r="BB503" i="64" s="1"/>
  <c r="BB1351" i="64" a="1"/>
  <c r="BB1351" i="64" s="1"/>
  <c r="BB992" i="64" a="1"/>
  <c r="BB992" i="64" s="1"/>
  <c r="BB970" i="64" a="1"/>
  <c r="BB970" i="64" s="1"/>
  <c r="BB946" i="64" a="1"/>
  <c r="BB946" i="64" s="1"/>
  <c r="BB1066" i="64" a="1"/>
  <c r="BB1066" i="64" s="1"/>
  <c r="BB968" i="64" a="1"/>
  <c r="BB968" i="64" s="1"/>
  <c r="BB1064" i="64" a="1"/>
  <c r="BB1064"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63" i="64" a="1"/>
  <c r="BB526" i="64" a="1"/>
  <c r="BB921" i="64" a="1"/>
  <c r="BB1065" i="64" a="1"/>
  <c r="BB1093" i="64" a="1"/>
  <c r="BB993" i="64" a="1"/>
  <c r="BB1199" i="64" a="1"/>
  <c r="BB1344" i="64" a="1"/>
  <c r="BB1128" i="64" a="1"/>
  <c r="BB969" i="64" a="1"/>
  <c r="BB1452" i="64" a="1"/>
  <c r="BB802" i="64" a="1"/>
  <c r="BB1428" i="64" a="1"/>
  <c r="W1396" i="64" l="1"/>
  <c r="W1400" i="64" s="1"/>
  <c r="W1401" i="64" s="1"/>
  <c r="W1402" i="64" s="1"/>
  <c r="V1406" i="64"/>
  <c r="BB108" i="64"/>
  <c r="BB1452" i="64"/>
  <c r="M1452" i="64" s="1"/>
  <c r="AW124" i="64"/>
  <c r="BA1136" i="64"/>
  <c r="BB1428" i="64"/>
  <c r="BB1093" i="64"/>
  <c r="BB1065" i="64"/>
  <c r="BB1128" i="64"/>
  <c r="BB1199" i="64"/>
  <c r="BB1163" i="64"/>
  <c r="BB969" i="64"/>
  <c r="M969" i="64" s="1"/>
  <c r="BB993" i="64"/>
  <c r="BB1344" i="64"/>
  <c r="BB921" i="64"/>
  <c r="BB802" i="64"/>
  <c r="BB526" i="64"/>
  <c r="BS1617" i="64"/>
  <c r="AA428" i="64"/>
  <c r="S1288" i="64"/>
  <c r="S1291" i="64"/>
  <c r="S1171" i="64"/>
  <c r="S1207" i="64"/>
  <c r="AK804" i="64"/>
  <c r="AK397" i="64"/>
  <c r="AJ923" i="64"/>
  <c r="AI923" i="64"/>
  <c r="AC398" i="64"/>
  <c r="T504" i="64"/>
  <c r="U971" i="64"/>
  <c r="AB173" i="69"/>
  <c r="AB175" i="69" s="1"/>
  <c r="AC161" i="69"/>
  <c r="AC162" i="69" s="1"/>
  <c r="AD156" i="69" s="1"/>
  <c r="AD159" i="69" s="1"/>
  <c r="AD184" i="69" s="1"/>
  <c r="AC194" i="69"/>
  <c r="AC202" i="69" s="1"/>
  <c r="BB1723" i="64"/>
  <c r="BC1198" i="64" a="1"/>
  <c r="BC1198" i="64" s="1"/>
  <c r="BC1127" i="64" a="1"/>
  <c r="BC1127" i="64" s="1"/>
  <c r="BC1162" i="64" a="1"/>
  <c r="BC1162" i="64" s="1"/>
  <c r="BC1715" i="64" a="1"/>
  <c r="BC1715" i="64" s="1"/>
  <c r="BC1092" i="64" a="1"/>
  <c r="BC1092" i="64" s="1"/>
  <c r="BC1749" i="64" a="1"/>
  <c r="BC1749" i="64" s="1"/>
  <c r="AD183" i="69"/>
  <c r="AD186" i="69" s="1"/>
  <c r="AC192" i="69"/>
  <c r="AC200" i="69" s="1"/>
  <c r="BC402" i="64" a="1"/>
  <c r="BC402" i="64" s="1"/>
  <c r="BC396" i="64" a="1"/>
  <c r="BC396" i="64" s="1"/>
  <c r="AD129" i="69"/>
  <c r="AD132" i="69" s="1"/>
  <c r="AD157" i="69" s="1"/>
  <c r="AC140" i="69"/>
  <c r="AC150" i="69" s="1"/>
  <c r="AC142" i="69"/>
  <c r="AC146" i="69" s="1"/>
  <c r="AC148" i="69" s="1"/>
  <c r="BC1427" i="64" a="1"/>
  <c r="BC1427" i="64" s="1"/>
  <c r="BC1340" i="64" a="1"/>
  <c r="BC1340" i="64" s="1"/>
  <c r="BC920" i="64" a="1"/>
  <c r="BC920" i="64" s="1"/>
  <c r="BC525" i="64" a="1"/>
  <c r="BC525" i="64" s="1"/>
  <c r="BC176" i="64" a="1"/>
  <c r="BC176" i="64" s="1"/>
  <c r="BC40" i="64" a="1"/>
  <c r="BC40" i="64" s="1"/>
  <c r="BC122" i="64" a="1"/>
  <c r="BC122" i="64" s="1"/>
  <c r="BC107" i="64" a="1"/>
  <c r="BC107" i="64" s="1"/>
  <c r="BC106" i="64" a="1"/>
  <c r="BC106" i="64" s="1"/>
  <c r="BC123" i="64" a="1"/>
  <c r="BC123" i="64" s="1"/>
  <c r="AX121" i="64"/>
  <c r="AX124" i="64" s="1"/>
  <c r="BC801" i="64" a="1"/>
  <c r="BC801" i="64" s="1"/>
  <c r="BC503" i="64" a="1"/>
  <c r="BC503" i="64" s="1"/>
  <c r="BC1345" i="64" a="1"/>
  <c r="BC1345" i="64" s="1"/>
  <c r="BC970" i="64" a="1"/>
  <c r="BC970" i="64" s="1"/>
  <c r="BC1066" i="64" a="1"/>
  <c r="BC1066" i="64" s="1"/>
  <c r="BC968" i="64" a="1"/>
  <c r="BC968" i="64" s="1"/>
  <c r="BC946" i="64" a="1"/>
  <c r="BC946" i="64" s="1"/>
  <c r="BC1451" i="64" a="1"/>
  <c r="BC1451" i="64" s="1"/>
  <c r="BC501" i="64" a="1"/>
  <c r="BC501" i="64" s="1"/>
  <c r="BC992" i="64" a="1"/>
  <c r="BC992" i="64" s="1"/>
  <c r="BC1453" i="64" a="1"/>
  <c r="BC1453" i="64" s="1"/>
  <c r="BC1351" i="64" a="1"/>
  <c r="BC1351" i="64" s="1"/>
  <c r="BC1064" i="64" a="1"/>
  <c r="BC1064"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526" i="64" a="1"/>
  <c r="U502" i="64" a="1"/>
  <c r="BC1093" i="64" a="1"/>
  <c r="BC1199" i="64" a="1"/>
  <c r="BC921" i="64" a="1"/>
  <c r="BC1065" i="64" a="1"/>
  <c r="BC1163" i="64" a="1"/>
  <c r="BC1452" i="64" a="1"/>
  <c r="BC1128" i="64" a="1"/>
  <c r="BC969" i="64" a="1"/>
  <c r="BC1344" i="64" a="1"/>
  <c r="BC802" i="64" a="1"/>
  <c r="BC993" i="64" a="1"/>
  <c r="BC1428" i="64" a="1"/>
  <c r="BS1623" i="64" l="1"/>
  <c r="BC108" i="64"/>
  <c r="BC1452" i="64"/>
  <c r="BB1136" i="64"/>
  <c r="M1136" i="64" s="1"/>
  <c r="BC1128" i="64"/>
  <c r="BC1199" i="64"/>
  <c r="BC1428" i="64"/>
  <c r="BC1065" i="64"/>
  <c r="BC1093" i="64"/>
  <c r="BC1163" i="64"/>
  <c r="BC969" i="64"/>
  <c r="BC993" i="64"/>
  <c r="BC1344" i="64"/>
  <c r="BC921" i="64"/>
  <c r="BC802" i="64"/>
  <c r="BC526" i="64"/>
  <c r="AA432" i="64"/>
  <c r="AC427" i="64"/>
  <c r="AB430" i="64"/>
  <c r="AL804" i="64"/>
  <c r="AL397" i="64"/>
  <c r="AK923" i="64"/>
  <c r="W1406" i="64"/>
  <c r="X1396" i="64"/>
  <c r="U502" i="64"/>
  <c r="V1454" i="64"/>
  <c r="W947" i="64"/>
  <c r="AB1346" i="64"/>
  <c r="Z1430" i="64"/>
  <c r="T1067" i="64"/>
  <c r="AC403" i="64"/>
  <c r="AD394" i="64"/>
  <c r="AC399" i="64"/>
  <c r="AD161" i="69"/>
  <c r="AD162" i="69" s="1"/>
  <c r="AD163" i="69" s="1"/>
  <c r="AC167" i="69"/>
  <c r="AC173" i="69" s="1"/>
  <c r="AC175" i="69" s="1"/>
  <c r="AC163" i="69"/>
  <c r="AC169" i="69"/>
  <c r="AC179" i="69" s="1"/>
  <c r="BC1723" i="64"/>
  <c r="AD187" i="69"/>
  <c r="AD188" i="69" s="1"/>
  <c r="BD1198" i="64" a="1"/>
  <c r="BD1198" i="64" s="1"/>
  <c r="BD1162" i="64" a="1"/>
  <c r="BD1162" i="64" s="1"/>
  <c r="BD1127" i="64" a="1"/>
  <c r="BD1127" i="64" s="1"/>
  <c r="BD1715" i="64" a="1"/>
  <c r="BD1715" i="64" s="1"/>
  <c r="BD1092" i="64" a="1"/>
  <c r="BD1092" i="64" s="1"/>
  <c r="BD1749" i="64" a="1"/>
  <c r="BD1749" i="64" s="1"/>
  <c r="AC198" i="69"/>
  <c r="BD402" i="64" a="1"/>
  <c r="BD402" i="64" s="1"/>
  <c r="BD396" i="64" a="1"/>
  <c r="BD396" i="64" s="1"/>
  <c r="AC152" i="69"/>
  <c r="AD134" i="69"/>
  <c r="AD135" i="69" s="1"/>
  <c r="AD140" i="69" s="1"/>
  <c r="AD150" i="69" s="1"/>
  <c r="BD1427" i="64" a="1"/>
  <c r="BD1427" i="64" s="1"/>
  <c r="BD1340" i="64" a="1"/>
  <c r="BD1340" i="64" s="1"/>
  <c r="BD920" i="64" a="1"/>
  <c r="BD920" i="64" s="1"/>
  <c r="BD525" i="64" a="1"/>
  <c r="BD525" i="64" s="1"/>
  <c r="BD122" i="64" a="1"/>
  <c r="BD122" i="64" s="1"/>
  <c r="BD107" i="64" a="1"/>
  <c r="BD107" i="64" s="1"/>
  <c r="BD176" i="64" a="1"/>
  <c r="BD176" i="64" s="1"/>
  <c r="BD40" i="64" a="1"/>
  <c r="BD40" i="64" s="1"/>
  <c r="BD106" i="64" a="1"/>
  <c r="BD106" i="64" s="1"/>
  <c r="BD123" i="64" a="1"/>
  <c r="BD123" i="64" s="1"/>
  <c r="AY121" i="64"/>
  <c r="AY124" i="64" s="1"/>
  <c r="BD801" i="64" a="1"/>
  <c r="BD801" i="64" s="1"/>
  <c r="BD503" i="64" a="1"/>
  <c r="BD503" i="64" s="1"/>
  <c r="BD1345" i="64" a="1"/>
  <c r="BD1345" i="64" s="1"/>
  <c r="BD970" i="64" a="1"/>
  <c r="BD970" i="64" s="1"/>
  <c r="BD992" i="64" a="1"/>
  <c r="BD992" i="64" s="1"/>
  <c r="BD1066" i="64" a="1"/>
  <c r="BD1066" i="64" s="1"/>
  <c r="BD1453" i="64" a="1"/>
  <c r="BD1453" i="64" s="1"/>
  <c r="BD968" i="64" a="1"/>
  <c r="BD968" i="64" s="1"/>
  <c r="BD1451" i="64" a="1"/>
  <c r="BD1451" i="64" s="1"/>
  <c r="BD1351" i="64" a="1"/>
  <c r="BD1351" i="64" s="1"/>
  <c r="BD501" i="64" a="1"/>
  <c r="BD501" i="64" s="1"/>
  <c r="BD1064" i="64" a="1"/>
  <c r="BD1064" i="64" s="1"/>
  <c r="BD946" i="64" a="1"/>
  <c r="BD94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21" i="64" a="1"/>
  <c r="BD1344" i="64" a="1"/>
  <c r="BD969" i="64" a="1"/>
  <c r="BD1452" i="64" a="1"/>
  <c r="BD526" i="64" a="1"/>
  <c r="BD1428" i="64" a="1"/>
  <c r="BD993" i="64" a="1"/>
  <c r="BD1199" i="64" a="1"/>
  <c r="BD1065" i="64" a="1"/>
  <c r="BD1128" i="64" a="1"/>
  <c r="BD1163" i="64" a="1"/>
  <c r="BD1093" i="64" a="1"/>
  <c r="BD802" i="64" a="1"/>
  <c r="BS1627" i="64" l="1" a="1"/>
  <c r="BS1627" i="64" s="1"/>
  <c r="BS1620" i="64" s="1"/>
  <c r="BD108" i="64"/>
  <c r="BD1452" i="64"/>
  <c r="BC1136" i="64"/>
  <c r="BD1128" i="64"/>
  <c r="BD1163" i="64"/>
  <c r="BD1199" i="64"/>
  <c r="BD1065" i="64"/>
  <c r="BD1428" i="64"/>
  <c r="BD1093" i="64"/>
  <c r="BD969" i="64"/>
  <c r="BD993" i="64"/>
  <c r="BD1344" i="64"/>
  <c r="BD921" i="64"/>
  <c r="BD802" i="64"/>
  <c r="BD526" i="64"/>
  <c r="BS1621" i="64"/>
  <c r="AB428" i="64"/>
  <c r="X1400" i="64"/>
  <c r="X1401" i="64" s="1"/>
  <c r="AM804" i="64"/>
  <c r="AM397" i="64"/>
  <c r="AL923" i="64"/>
  <c r="AD398" i="64"/>
  <c r="U504" i="64"/>
  <c r="V971" i="64"/>
  <c r="AC177" i="69"/>
  <c r="BD1723" i="64"/>
  <c r="AD194" i="69"/>
  <c r="AD202" i="69" s="1"/>
  <c r="AE183" i="69"/>
  <c r="AE186" i="69" s="1"/>
  <c r="AD192" i="69"/>
  <c r="AD200" i="69" s="1"/>
  <c r="BE1198" i="64" a="1"/>
  <c r="BE1198" i="64" s="1"/>
  <c r="BE1162" i="64" a="1"/>
  <c r="BE1162" i="64" s="1"/>
  <c r="BE1127" i="64" a="1"/>
  <c r="BE1127" i="64" s="1"/>
  <c r="BE1715" i="64" a="1"/>
  <c r="BE1715" i="64" s="1"/>
  <c r="BE1092" i="64" a="1"/>
  <c r="BE1092" i="64" s="1"/>
  <c r="BE1749" i="64" a="1"/>
  <c r="BE1749"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27" i="64" a="1"/>
  <c r="BE1427" i="64" s="1"/>
  <c r="BE1340" i="64" a="1"/>
  <c r="BE1340" i="64" s="1"/>
  <c r="BE920" i="64" a="1"/>
  <c r="BE920" i="64" s="1"/>
  <c r="BE525" i="64" a="1"/>
  <c r="BE525" i="64" s="1"/>
  <c r="BE122" i="64" a="1"/>
  <c r="BE122" i="64" s="1"/>
  <c r="BE107" i="64" a="1"/>
  <c r="BE107" i="64" s="1"/>
  <c r="BE176" i="64" a="1"/>
  <c r="BE176" i="64" s="1"/>
  <c r="BE40" i="64" a="1"/>
  <c r="BE40" i="64" s="1"/>
  <c r="BE106" i="64" a="1"/>
  <c r="BE106" i="64" s="1"/>
  <c r="BE123" i="64" a="1"/>
  <c r="BE123" i="64" s="1"/>
  <c r="AZ121" i="64"/>
  <c r="AZ124" i="64" s="1"/>
  <c r="BE801" i="64" a="1"/>
  <c r="BE801" i="64" s="1"/>
  <c r="BE1451" i="64" a="1"/>
  <c r="BE1451" i="64" s="1"/>
  <c r="BE1345" i="64" a="1"/>
  <c r="BE1345" i="64" s="1"/>
  <c r="BE1066" i="64" a="1"/>
  <c r="BE1066" i="64" s="1"/>
  <c r="BE968" i="64" a="1"/>
  <c r="BE968" i="64" s="1"/>
  <c r="BE1351" i="64" a="1"/>
  <c r="BE1351" i="64" s="1"/>
  <c r="BE1453" i="64" a="1"/>
  <c r="BE1453" i="64" s="1"/>
  <c r="BE992" i="64" a="1"/>
  <c r="BE992" i="64" s="1"/>
  <c r="BE970" i="64" a="1"/>
  <c r="BE970" i="64" s="1"/>
  <c r="BE503" i="64" a="1"/>
  <c r="BE503" i="64" s="1"/>
  <c r="BE1064" i="64" a="1"/>
  <c r="BE1064" i="64" s="1"/>
  <c r="BE946" i="64" a="1"/>
  <c r="BE946"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52" i="64" a="1"/>
  <c r="BE969" i="64" a="1"/>
  <c r="BE1065" i="64" a="1"/>
  <c r="V502" i="64" a="1"/>
  <c r="BE1093" i="64" a="1"/>
  <c r="BE1344" i="64" a="1"/>
  <c r="BE1428" i="64" a="1"/>
  <c r="BE802" i="64" a="1"/>
  <c r="BE993" i="64" a="1"/>
  <c r="BE526" i="64" a="1"/>
  <c r="BE921" i="64" a="1"/>
  <c r="BE1128" i="64" a="1"/>
  <c r="BE1199" i="64" a="1"/>
  <c r="BE1163" i="64" a="1"/>
  <c r="BE108" i="64" l="1"/>
  <c r="BE1452" i="64"/>
  <c r="BD1136" i="64"/>
  <c r="BE1128" i="64"/>
  <c r="BE1163" i="64"/>
  <c r="BE1199" i="64"/>
  <c r="BE1428" i="64"/>
  <c r="BE1065" i="64"/>
  <c r="BE1093" i="64"/>
  <c r="BE969" i="64"/>
  <c r="BE993" i="64"/>
  <c r="BE1344" i="64"/>
  <c r="BE921" i="64"/>
  <c r="BE802" i="64"/>
  <c r="BE526" i="64"/>
  <c r="AB432" i="64"/>
  <c r="BT1617" i="64"/>
  <c r="BT1623" i="64" s="1"/>
  <c r="AC430" i="64"/>
  <c r="AC428" i="64" s="1"/>
  <c r="AD427" i="64"/>
  <c r="X1402" i="64"/>
  <c r="Y1396" i="64"/>
  <c r="Y1400" i="64" s="1"/>
  <c r="X1406" i="64"/>
  <c r="AN804" i="64"/>
  <c r="AN397" i="64"/>
  <c r="V502" i="64"/>
  <c r="W1454" i="64"/>
  <c r="X947" i="64"/>
  <c r="AD403" i="64"/>
  <c r="AE394" i="64"/>
  <c r="AD399" i="64"/>
  <c r="AA1430" i="64"/>
  <c r="AC1346" i="64"/>
  <c r="U1067" i="64"/>
  <c r="AD198" i="69"/>
  <c r="AE187" i="69"/>
  <c r="AE188" i="69" s="1"/>
  <c r="BE1723" i="64"/>
  <c r="BF1198" i="64" a="1"/>
  <c r="BF1198" i="64" s="1"/>
  <c r="BF1162" i="64" a="1"/>
  <c r="BF1162" i="64" s="1"/>
  <c r="BF1127" i="64" a="1"/>
  <c r="BF1127" i="64" s="1"/>
  <c r="BF1715" i="64" a="1"/>
  <c r="BF1715" i="64" s="1"/>
  <c r="BF1092" i="64" a="1"/>
  <c r="BF1092" i="64" s="1"/>
  <c r="BF1749" i="64" a="1"/>
  <c r="BF1749" i="64" s="1"/>
  <c r="AE161" i="69"/>
  <c r="AE162" i="69" s="1"/>
  <c r="AD173" i="69"/>
  <c r="AD175" i="69" s="1"/>
  <c r="BF402" i="64" a="1"/>
  <c r="BF402" i="64" s="1"/>
  <c r="BF396" i="64" a="1"/>
  <c r="BF396" i="64" s="1"/>
  <c r="AD152" i="69"/>
  <c r="AE134" i="69"/>
  <c r="AE135" i="69" s="1"/>
  <c r="AE136" i="69" s="1"/>
  <c r="BF1427" i="64" a="1"/>
  <c r="BF1427" i="64" s="1"/>
  <c r="BF1340" i="64" a="1"/>
  <c r="BF1340" i="64" s="1"/>
  <c r="BF920" i="64" a="1"/>
  <c r="BF920" i="64" s="1"/>
  <c r="BA121" i="64"/>
  <c r="BA124" i="64" s="1"/>
  <c r="BF525" i="64" a="1"/>
  <c r="BF525" i="64" s="1"/>
  <c r="BF122" i="64" a="1"/>
  <c r="BF122" i="64" s="1"/>
  <c r="BF107" i="64" a="1"/>
  <c r="BF107" i="64" s="1"/>
  <c r="BF176" i="64" a="1"/>
  <c r="BF176" i="64" s="1"/>
  <c r="BF40" i="64" a="1"/>
  <c r="BF40" i="64" s="1"/>
  <c r="BF106" i="64" a="1"/>
  <c r="BF106" i="64" s="1"/>
  <c r="BF123" i="64" a="1"/>
  <c r="BF123" i="64" s="1"/>
  <c r="BF801" i="64" a="1"/>
  <c r="BF801" i="64" s="1"/>
  <c r="BF1451" i="64" a="1"/>
  <c r="BF1451" i="64" s="1"/>
  <c r="BF1351" i="64" a="1"/>
  <c r="BF1351" i="64" s="1"/>
  <c r="BF968" i="64" a="1"/>
  <c r="BF968" i="64" s="1"/>
  <c r="BF1066" i="64" a="1"/>
  <c r="BF1066" i="64" s="1"/>
  <c r="BF970" i="64" a="1"/>
  <c r="BF970" i="64" s="1"/>
  <c r="BF501" i="64" a="1"/>
  <c r="BF501" i="64" s="1"/>
  <c r="BF946" i="64" a="1"/>
  <c r="BF946" i="64" s="1"/>
  <c r="BF1064" i="64" a="1"/>
  <c r="BF1064" i="64" s="1"/>
  <c r="BF1453" i="64" a="1"/>
  <c r="BF1453" i="64" s="1"/>
  <c r="BF503" i="64" a="1"/>
  <c r="BF503" i="64" s="1"/>
  <c r="BF1345" i="64" a="1"/>
  <c r="BF1345" i="64" s="1"/>
  <c r="BF992" i="64" a="1"/>
  <c r="BF99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44" i="64" a="1"/>
  <c r="BF802" i="64" a="1"/>
  <c r="BF1163" i="64" a="1"/>
  <c r="BF921" i="64" a="1"/>
  <c r="BF1199" i="64" a="1"/>
  <c r="BF1065" i="64" a="1"/>
  <c r="BF1452" i="64" a="1"/>
  <c r="BF1428" i="64" a="1"/>
  <c r="BF1128" i="64" a="1"/>
  <c r="BF526" i="64" a="1"/>
  <c r="BF969" i="64" a="1"/>
  <c r="BF993" i="64" a="1"/>
  <c r="BF1093" i="64" a="1"/>
  <c r="BT1627" i="64" l="1" a="1"/>
  <c r="BT1627" i="64" s="1"/>
  <c r="BF108" i="64"/>
  <c r="BF1452" i="64"/>
  <c r="BE1136" i="64"/>
  <c r="BF1128" i="64"/>
  <c r="BF1163" i="64"/>
  <c r="BF1065" i="64"/>
  <c r="BF1199" i="64"/>
  <c r="BF1428" i="64"/>
  <c r="BF1093" i="64"/>
  <c r="BF969" i="64"/>
  <c r="BF993" i="64"/>
  <c r="BF1344" i="64"/>
  <c r="BF921" i="64"/>
  <c r="BF802" i="64"/>
  <c r="BF526" i="64"/>
  <c r="BT1620" i="64"/>
  <c r="BT1621" i="64" s="1"/>
  <c r="AC432" i="64"/>
  <c r="Y1401" i="64"/>
  <c r="Y1402" i="64" s="1"/>
  <c r="AO804" i="64"/>
  <c r="AP397" i="64"/>
  <c r="AO397" i="64"/>
  <c r="AM923" i="64"/>
  <c r="AN923" i="64"/>
  <c r="W971" i="64"/>
  <c r="V504" i="64"/>
  <c r="AE398" i="64"/>
  <c r="AE194" i="69"/>
  <c r="AE202" i="69" s="1"/>
  <c r="AE192" i="69"/>
  <c r="AE200" i="69" s="1"/>
  <c r="AF183" i="69"/>
  <c r="AF186" i="69" s="1"/>
  <c r="BF1723" i="64"/>
  <c r="BG1198" i="64" a="1"/>
  <c r="BG1198" i="64" s="1"/>
  <c r="BG1162" i="64" a="1"/>
  <c r="BG1162" i="64" s="1"/>
  <c r="BG1127" i="64" a="1"/>
  <c r="BG1127" i="64" s="1"/>
  <c r="BG1715" i="64" a="1"/>
  <c r="BG1715" i="64" s="1"/>
  <c r="BG1092" i="64" a="1"/>
  <c r="BG1092" i="64" s="1"/>
  <c r="BG1749" i="64" a="1"/>
  <c r="BG1749"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27" i="64" a="1"/>
  <c r="BG1427" i="64" s="1"/>
  <c r="BG1340" i="64" a="1"/>
  <c r="BG1340" i="64" s="1"/>
  <c r="BG920" i="64" a="1"/>
  <c r="BG920"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801" i="64" a="1"/>
  <c r="BG801" i="64" s="1"/>
  <c r="BG503" i="64" a="1"/>
  <c r="BG503" i="64" s="1"/>
  <c r="BG992" i="64" a="1"/>
  <c r="BG992" i="64" s="1"/>
  <c r="BG1066" i="64" a="1"/>
  <c r="BG1066" i="64" s="1"/>
  <c r="BG970" i="64" a="1"/>
  <c r="BG970" i="64" s="1"/>
  <c r="BG1064" i="64" a="1"/>
  <c r="BG1064" i="64" s="1"/>
  <c r="BG501" i="64" a="1"/>
  <c r="BG501" i="64" s="1"/>
  <c r="BG1451" i="64" a="1"/>
  <c r="BG1451" i="64" s="1"/>
  <c r="BG968" i="64" a="1"/>
  <c r="BG968" i="64" s="1"/>
  <c r="BG1453" i="64" a="1"/>
  <c r="BG1453" i="64" s="1"/>
  <c r="BG946" i="64" a="1"/>
  <c r="BG946" i="64" s="1"/>
  <c r="BG1351" i="64" a="1"/>
  <c r="BG1351" i="64" s="1"/>
  <c r="BG1345" i="64" a="1"/>
  <c r="BG1345"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9" i="64" a="1"/>
  <c r="BG1128" i="64" a="1"/>
  <c r="W502" i="64" a="1"/>
  <c r="BG1065" i="64" a="1"/>
  <c r="BG1093" i="64" a="1"/>
  <c r="BG526" i="64" a="1"/>
  <c r="BG802" i="64" a="1"/>
  <c r="BG1344" i="64" a="1"/>
  <c r="BG1452" i="64" a="1"/>
  <c r="BG993" i="64" a="1"/>
  <c r="BG1199" i="64" a="1"/>
  <c r="BG921" i="64" a="1"/>
  <c r="BG1163" i="64" a="1"/>
  <c r="BG1428" i="64" a="1"/>
  <c r="BG108" i="64" l="1"/>
  <c r="BG1452" i="64"/>
  <c r="BF1136" i="64"/>
  <c r="BB124" i="64"/>
  <c r="BG1093" i="64"/>
  <c r="BG1128" i="64"/>
  <c r="BG1065" i="64"/>
  <c r="BG1163" i="64"/>
  <c r="BG1428" i="64"/>
  <c r="BG1199" i="64"/>
  <c r="BG969" i="64"/>
  <c r="BG993" i="64"/>
  <c r="BG1344" i="64"/>
  <c r="BG921" i="64"/>
  <c r="BG802" i="64"/>
  <c r="BG526" i="64"/>
  <c r="BU1617" i="64"/>
  <c r="BU1623" i="64" s="1"/>
  <c r="AD430" i="64"/>
  <c r="AD428" i="64" s="1"/>
  <c r="L427" i="64"/>
  <c r="Y1406" i="64"/>
  <c r="Z1396" i="64"/>
  <c r="Z1400" i="64" s="1"/>
  <c r="AP804" i="64"/>
  <c r="AQ397" i="64"/>
  <c r="AO923" i="64"/>
  <c r="X1454" i="64"/>
  <c r="W502" i="64"/>
  <c r="Y947" i="64"/>
  <c r="AD1346" i="64"/>
  <c r="V1067" i="64"/>
  <c r="AE403" i="64"/>
  <c r="AE399" i="64"/>
  <c r="AF394" i="64"/>
  <c r="AB1430" i="64"/>
  <c r="AE198" i="69"/>
  <c r="AE177" i="69"/>
  <c r="BG1723" i="64"/>
  <c r="BH1162" i="64" a="1"/>
  <c r="BH1162" i="64" s="1"/>
  <c r="BH1198" i="64" a="1"/>
  <c r="BH1198" i="64" s="1"/>
  <c r="BH1127" i="64" a="1"/>
  <c r="BH1127" i="64" s="1"/>
  <c r="BH1715" i="64" a="1"/>
  <c r="BH1715" i="64" s="1"/>
  <c r="BH1092" i="64" a="1"/>
  <c r="BH1092" i="64" s="1"/>
  <c r="BH1749" i="64" a="1"/>
  <c r="BH1749" i="64" s="1"/>
  <c r="AF159" i="69"/>
  <c r="AF184" i="69" s="1"/>
  <c r="AF187" i="69" s="1"/>
  <c r="AF192" i="69" s="1"/>
  <c r="BH396" i="64" a="1"/>
  <c r="BH396" i="64" s="1"/>
  <c r="BH402" i="64" a="1"/>
  <c r="BH402" i="64" s="1"/>
  <c r="AE152" i="69"/>
  <c r="AF134" i="69"/>
  <c r="AF135" i="69" s="1"/>
  <c r="BH1427" i="64" a="1"/>
  <c r="BH1427" i="64" s="1"/>
  <c r="AF115" i="69"/>
  <c r="AF118" i="69" s="1"/>
  <c r="AF123" i="69" s="1"/>
  <c r="BH1340" i="64" a="1"/>
  <c r="BH1340" i="64" s="1"/>
  <c r="BH920" i="64" a="1"/>
  <c r="BH920" i="64" s="1"/>
  <c r="BH525" i="64" a="1"/>
  <c r="BH525" i="64" s="1"/>
  <c r="BH40" i="64" a="1"/>
  <c r="BH40" i="64" s="1"/>
  <c r="BH107" i="64" a="1"/>
  <c r="BH107" i="64" s="1"/>
  <c r="BH176" i="64" a="1"/>
  <c r="BH176" i="64" s="1"/>
  <c r="BH122" i="64" a="1"/>
  <c r="BH122" i="64" s="1"/>
  <c r="BH106" i="64" a="1"/>
  <c r="BH106" i="64" s="1"/>
  <c r="BH123" i="64" a="1"/>
  <c r="BH123" i="64" s="1"/>
  <c r="BC121" i="64"/>
  <c r="BH801" i="64" a="1"/>
  <c r="BH801" i="64" s="1"/>
  <c r="BH968" i="64" a="1"/>
  <c r="BH968" i="64" s="1"/>
  <c r="BH1451" i="64" a="1"/>
  <c r="BH1451" i="64" s="1"/>
  <c r="BH1066" i="64" a="1"/>
  <c r="BH1066" i="64" s="1"/>
  <c r="BH1351" i="64" a="1"/>
  <c r="BH1351" i="64" s="1"/>
  <c r="BH501" i="64" a="1"/>
  <c r="BH501" i="64" s="1"/>
  <c r="BH503" i="64" a="1"/>
  <c r="BH503" i="64" s="1"/>
  <c r="BH1064" i="64" a="1"/>
  <c r="BH1064" i="64" s="1"/>
  <c r="BH970" i="64" a="1"/>
  <c r="BH970" i="64" s="1"/>
  <c r="BH946" i="64" a="1"/>
  <c r="BH946" i="64" s="1"/>
  <c r="BH1345" i="64" a="1"/>
  <c r="BH1345" i="64" s="1"/>
  <c r="BH992" i="64" a="1"/>
  <c r="BH992" i="64" s="1"/>
  <c r="BH1453" i="64" a="1"/>
  <c r="BH1453"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65" i="64" a="1"/>
  <c r="BH1163" i="64" a="1"/>
  <c r="BH993" i="64" a="1"/>
  <c r="BH1452" i="64" a="1"/>
  <c r="BH1344" i="64" a="1"/>
  <c r="BH1199" i="64" a="1"/>
  <c r="BH1128" i="64" a="1"/>
  <c r="BH921" i="64" a="1"/>
  <c r="BH969" i="64" a="1"/>
  <c r="BH526" i="64" a="1"/>
  <c r="BH802" i="64" a="1"/>
  <c r="BH1428" i="64" a="1"/>
  <c r="BH1093" i="64" a="1"/>
  <c r="BU1627" i="64" l="1" a="1"/>
  <c r="BU1627" i="64" s="1"/>
  <c r="BU1620" i="64" s="1"/>
  <c r="BU1621" i="64" s="1"/>
  <c r="BH108" i="64"/>
  <c r="BH1452" i="64"/>
  <c r="BC124" i="64"/>
  <c r="BG1136" i="64"/>
  <c r="BH1128" i="64"/>
  <c r="BH1199" i="64"/>
  <c r="BH1163" i="64"/>
  <c r="BH1065" i="64"/>
  <c r="BH1428" i="64"/>
  <c r="BH1093" i="64"/>
  <c r="BH969" i="64"/>
  <c r="BH993" i="64"/>
  <c r="BH1344" i="64"/>
  <c r="BH921" i="64"/>
  <c r="BH802" i="64"/>
  <c r="BH526" i="64"/>
  <c r="AE427" i="64"/>
  <c r="AD432" i="64"/>
  <c r="Z1401" i="64"/>
  <c r="Z1402" i="64" s="1"/>
  <c r="AQ804" i="64"/>
  <c r="AP923" i="64"/>
  <c r="X971" i="64"/>
  <c r="W504" i="64"/>
  <c r="AF398" i="64"/>
  <c r="BH1723" i="64"/>
  <c r="BI1198" i="64" a="1"/>
  <c r="BI1198" i="64" s="1"/>
  <c r="BI1162" i="64" a="1"/>
  <c r="BI1162" i="64" s="1"/>
  <c r="BI1127" i="64" a="1"/>
  <c r="BI1127" i="64" s="1"/>
  <c r="BI1715" i="64" a="1"/>
  <c r="BI1715" i="64" s="1"/>
  <c r="BI1092" i="64" a="1"/>
  <c r="BI1092" i="64" s="1"/>
  <c r="BI1749" i="64" a="1"/>
  <c r="BI1749"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27" i="64" a="1"/>
  <c r="BI1427" i="64" s="1"/>
  <c r="BI1340" i="64" a="1"/>
  <c r="BI1340" i="64" s="1"/>
  <c r="BI920" i="64" a="1"/>
  <c r="BI920" i="64" s="1"/>
  <c r="BD121" i="64"/>
  <c r="BD124" i="64" s="1"/>
  <c r="BI525" i="64" a="1"/>
  <c r="BI525" i="64" s="1"/>
  <c r="BI107" i="64" a="1"/>
  <c r="BI107" i="64" s="1"/>
  <c r="BI122" i="64" a="1"/>
  <c r="BI122" i="64" s="1"/>
  <c r="BI176" i="64" a="1"/>
  <c r="BI176" i="64" s="1"/>
  <c r="BI40" i="64" a="1"/>
  <c r="BI40" i="64" s="1"/>
  <c r="BI106" i="64" a="1"/>
  <c r="BI106" i="64" s="1"/>
  <c r="BI123" i="64" a="1"/>
  <c r="BI123" i="64" s="1"/>
  <c r="BI801" i="64" a="1"/>
  <c r="BI801" i="64" s="1"/>
  <c r="BI501" i="64" a="1"/>
  <c r="BI501" i="64" s="1"/>
  <c r="BI1451" i="64" a="1"/>
  <c r="BI1451" i="64" s="1"/>
  <c r="BI968" i="64" a="1"/>
  <c r="BI968" i="64" s="1"/>
  <c r="BI503" i="64" a="1"/>
  <c r="BI503" i="64" s="1"/>
  <c r="BI1345" i="64" a="1"/>
  <c r="BI1345" i="64" s="1"/>
  <c r="BI1066" i="64" a="1"/>
  <c r="BI1066" i="64" s="1"/>
  <c r="BI1453" i="64" a="1"/>
  <c r="BI1453" i="64" s="1"/>
  <c r="BI992" i="64" a="1"/>
  <c r="BI992" i="64" s="1"/>
  <c r="BI970" i="64" a="1"/>
  <c r="BI970" i="64" s="1"/>
  <c r="BI1351" i="64" a="1"/>
  <c r="BI1351" i="64" s="1"/>
  <c r="BI1064" i="64" a="1"/>
  <c r="BI1064" i="64" s="1"/>
  <c r="BI946" i="64" a="1"/>
  <c r="BI94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1452" i="64" a="1"/>
  <c r="BI1344" i="64" a="1"/>
  <c r="BI1163" i="64" a="1"/>
  <c r="BI969" i="64" a="1"/>
  <c r="BI802" i="64" a="1"/>
  <c r="BI1065" i="64" a="1"/>
  <c r="BI1428" i="64" a="1"/>
  <c r="BI921" i="64" a="1"/>
  <c r="BI1093" i="64" a="1"/>
  <c r="BI993" i="64" a="1"/>
  <c r="BI1199" i="64" a="1"/>
  <c r="BI1128" i="64" a="1"/>
  <c r="BI526" i="64" a="1"/>
  <c r="BI108" i="64" l="1"/>
  <c r="BI1452" i="64"/>
  <c r="BH1136" i="64"/>
  <c r="BI1093" i="64"/>
  <c r="BI1428" i="64"/>
  <c r="BI1128" i="64"/>
  <c r="BI1163" i="64"/>
  <c r="BI1065" i="64"/>
  <c r="BI1199" i="64"/>
  <c r="BI969" i="64"/>
  <c r="BI993" i="64"/>
  <c r="BI1344" i="64"/>
  <c r="BI921" i="64"/>
  <c r="BI802" i="64"/>
  <c r="BI526" i="64"/>
  <c r="BV1617" i="64"/>
  <c r="BV1623" i="64" s="1"/>
  <c r="AE430" i="64"/>
  <c r="AF427" i="64"/>
  <c r="Z1406" i="64"/>
  <c r="AA1396" i="64"/>
  <c r="AA1400" i="64" s="1"/>
  <c r="AR804" i="64"/>
  <c r="AQ923" i="64"/>
  <c r="AR397" i="64"/>
  <c r="X502" i="64"/>
  <c r="Y1454" i="64"/>
  <c r="Z947" i="64"/>
  <c r="AE1346" i="64"/>
  <c r="AF399" i="64"/>
  <c r="AG394" i="64"/>
  <c r="AF403" i="64"/>
  <c r="W1067" i="64"/>
  <c r="AC1430" i="64"/>
  <c r="BI1723" i="64"/>
  <c r="AG161" i="69"/>
  <c r="BJ1162" i="64" a="1"/>
  <c r="BJ1162" i="64" s="1"/>
  <c r="BJ1198" i="64" a="1"/>
  <c r="BJ1198" i="64" s="1"/>
  <c r="BJ1127" i="64" a="1"/>
  <c r="BJ1127" i="64" s="1"/>
  <c r="BJ1715" i="64" a="1"/>
  <c r="BJ1715" i="64" s="1"/>
  <c r="BJ1092" i="64" a="1"/>
  <c r="BJ1092" i="64" s="1"/>
  <c r="BJ1749" i="64" a="1"/>
  <c r="BJ1749" i="64" s="1"/>
  <c r="AF163" i="69"/>
  <c r="AF167" i="69"/>
  <c r="AF177" i="69" s="1"/>
  <c r="AF169" i="69"/>
  <c r="AF179" i="69" s="1"/>
  <c r="BJ402" i="64" a="1"/>
  <c r="BJ402" i="64" s="1"/>
  <c r="BJ396" i="64" a="1"/>
  <c r="BJ396" i="64" s="1"/>
  <c r="AF152" i="69"/>
  <c r="AG132" i="69"/>
  <c r="AG157" i="69" s="1"/>
  <c r="BJ1427" i="64" a="1"/>
  <c r="BJ1427" i="64" s="1"/>
  <c r="BJ1340" i="64" a="1"/>
  <c r="BJ1340" i="64" s="1"/>
  <c r="BJ920" i="64" a="1"/>
  <c r="BJ920"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801" i="64" a="1"/>
  <c r="BJ801" i="64" s="1"/>
  <c r="BJ501" i="64" a="1"/>
  <c r="BJ501" i="64" s="1"/>
  <c r="BJ1064" i="64" a="1"/>
  <c r="BJ1064" i="64" s="1"/>
  <c r="BJ1453" i="64" a="1"/>
  <c r="BJ1453" i="64" s="1"/>
  <c r="BJ946" i="64" a="1"/>
  <c r="BJ946" i="64" s="1"/>
  <c r="BJ503" i="64" a="1"/>
  <c r="BJ503" i="64" s="1"/>
  <c r="BJ1345" i="64" a="1"/>
  <c r="BJ1345" i="64" s="1"/>
  <c r="BJ968" i="64" a="1"/>
  <c r="BJ968" i="64" s="1"/>
  <c r="BJ992" i="64" a="1"/>
  <c r="BJ992" i="64" s="1"/>
  <c r="BJ1066" i="64" a="1"/>
  <c r="BJ1066" i="64" s="1"/>
  <c r="BJ1451" i="64" a="1"/>
  <c r="BJ1451" i="64" s="1"/>
  <c r="BJ1351" i="64" a="1"/>
  <c r="BJ1351" i="64" s="1"/>
  <c r="BJ970" i="64" a="1"/>
  <c r="BJ97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63" i="64" a="1"/>
  <c r="BJ921" i="64" a="1"/>
  <c r="BJ1452" i="64" a="1"/>
  <c r="BJ1128" i="64" a="1"/>
  <c r="BJ526" i="64" a="1"/>
  <c r="BJ1065" i="64" a="1"/>
  <c r="BJ1199" i="64" a="1"/>
  <c r="BJ802" i="64" a="1"/>
  <c r="BJ1344" i="64" a="1"/>
  <c r="BJ993" i="64" a="1"/>
  <c r="BJ969" i="64" a="1"/>
  <c r="BJ1093" i="64" a="1"/>
  <c r="BJ1428" i="64" a="1"/>
  <c r="BV1627" i="64" l="1" a="1"/>
  <c r="BV1627" i="64" s="1"/>
  <c r="BV1620" i="64" s="1"/>
  <c r="BV1621" i="64" s="1"/>
  <c r="BJ108" i="64"/>
  <c r="BJ1452" i="64"/>
  <c r="BI1136" i="64"/>
  <c r="AE428" i="64"/>
  <c r="AE432" i="64" s="1"/>
  <c r="BJ1428" i="64"/>
  <c r="BJ1093" i="64"/>
  <c r="BJ1065" i="64"/>
  <c r="BJ1128" i="64"/>
  <c r="BJ1199" i="64"/>
  <c r="BJ1163" i="64"/>
  <c r="BJ969" i="64"/>
  <c r="BJ993" i="64"/>
  <c r="BJ1344" i="64"/>
  <c r="BJ921" i="64"/>
  <c r="BJ802" i="64"/>
  <c r="BJ526" i="64"/>
  <c r="AA1401" i="64"/>
  <c r="AA1402" i="64" s="1"/>
  <c r="AS804" i="64"/>
  <c r="AS397" i="64"/>
  <c r="Y971" i="64"/>
  <c r="X504" i="64"/>
  <c r="AG398" i="64"/>
  <c r="BJ1723" i="64"/>
  <c r="AG162" i="69"/>
  <c r="AG163" i="69" s="1"/>
  <c r="BK1198" i="64" a="1"/>
  <c r="BK1198" i="64" s="1"/>
  <c r="BK1127" i="64" a="1"/>
  <c r="BK1127" i="64" s="1"/>
  <c r="BK1162" i="64" a="1"/>
  <c r="BK1162" i="64" s="1"/>
  <c r="BK1715" i="64" a="1"/>
  <c r="BK1715" i="64" s="1"/>
  <c r="BK1092" i="64" a="1"/>
  <c r="BK1092" i="64" s="1"/>
  <c r="BK1749" i="64" a="1"/>
  <c r="BK1749" i="64" s="1"/>
  <c r="AF173" i="69"/>
  <c r="AF175" i="69" s="1"/>
  <c r="BK402" i="64" a="1"/>
  <c r="BK402" i="64" s="1"/>
  <c r="BK396" i="64" a="1"/>
  <c r="BK396" i="64" s="1"/>
  <c r="AG135" i="69"/>
  <c r="AG136" i="69" s="1"/>
  <c r="AH112" i="69"/>
  <c r="AH115" i="69" s="1"/>
  <c r="BK1427" i="64" a="1"/>
  <c r="BK1427" i="64" s="1"/>
  <c r="AG119" i="69"/>
  <c r="AG125" i="69"/>
  <c r="BK1340" i="64" a="1"/>
  <c r="BK1340" i="64" s="1"/>
  <c r="BK920" i="64" a="1"/>
  <c r="BK920"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801" i="64" a="1"/>
  <c r="BK801" i="64" s="1"/>
  <c r="BK992" i="64" a="1"/>
  <c r="BK992" i="64" s="1"/>
  <c r="BK501" i="64" a="1"/>
  <c r="BK501" i="64" s="1"/>
  <c r="BK1064" i="64" a="1"/>
  <c r="BK1064" i="64" s="1"/>
  <c r="BK1451" i="64" a="1"/>
  <c r="BK1451" i="64" s="1"/>
  <c r="BK1351" i="64" a="1"/>
  <c r="BK1351" i="64" s="1"/>
  <c r="BK968" i="64" a="1"/>
  <c r="BK968" i="64" s="1"/>
  <c r="BK1453" i="64" a="1"/>
  <c r="BK1453" i="64" s="1"/>
  <c r="BK1345" i="64" a="1"/>
  <c r="BK1345" i="64" s="1"/>
  <c r="BK970" i="64" a="1"/>
  <c r="BK970" i="64" s="1"/>
  <c r="BK946" i="64" a="1"/>
  <c r="BK946" i="64" s="1"/>
  <c r="BK503" i="64" a="1"/>
  <c r="BK503" i="64" s="1"/>
  <c r="BK1066" i="64" a="1"/>
  <c r="BK1066"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65" i="64" a="1"/>
  <c r="BK1452" i="64" a="1"/>
  <c r="BK802" i="64" a="1"/>
  <c r="BK1344" i="64" a="1"/>
  <c r="BK993" i="64" a="1"/>
  <c r="Y502" i="64" a="1"/>
  <c r="BK1199" i="64" a="1"/>
  <c r="BK1428" i="64" a="1"/>
  <c r="BK1163" i="64" a="1"/>
  <c r="BK969" i="64" a="1"/>
  <c r="BK921" i="64" a="1"/>
  <c r="BK1093" i="64" a="1"/>
  <c r="BK526" i="64" a="1"/>
  <c r="BK1128" i="64" a="1"/>
  <c r="BK108" i="64" l="1"/>
  <c r="BK1452" i="64"/>
  <c r="BJ1136" i="64"/>
  <c r="BK1128" i="64"/>
  <c r="BK1199" i="64"/>
  <c r="BK1065" i="64"/>
  <c r="BK1428" i="64"/>
  <c r="BK1093" i="64"/>
  <c r="BK1163" i="64"/>
  <c r="BK969" i="64"/>
  <c r="BK993" i="64"/>
  <c r="BK1344" i="64"/>
  <c r="BK921" i="64"/>
  <c r="BK802" i="64"/>
  <c r="BK526" i="64"/>
  <c r="BW1617" i="64"/>
  <c r="BW1623" i="64" s="1"/>
  <c r="AF430" i="64"/>
  <c r="AG427" i="64"/>
  <c r="AB1396" i="64"/>
  <c r="AB1400" i="64" s="1"/>
  <c r="AA1406" i="64"/>
  <c r="AT804" i="64"/>
  <c r="AT397" i="64"/>
  <c r="AR923" i="64"/>
  <c r="AS923" i="64"/>
  <c r="Y502" i="64"/>
  <c r="Z1454" i="64"/>
  <c r="AA947" i="64"/>
  <c r="AF1346" i="64"/>
  <c r="AG403" i="64"/>
  <c r="AG399" i="64"/>
  <c r="AH394" i="64"/>
  <c r="X1067" i="64"/>
  <c r="AD1430" i="64"/>
  <c r="AG169" i="69"/>
  <c r="AG179" i="69" s="1"/>
  <c r="AG167" i="69"/>
  <c r="AG177" i="69" s="1"/>
  <c r="AH156" i="69"/>
  <c r="AH161" i="69" s="1"/>
  <c r="BK1723" i="64"/>
  <c r="BL1198" i="64" a="1"/>
  <c r="BL1198" i="64" s="1"/>
  <c r="BL1162" i="64" a="1"/>
  <c r="BL1162" i="64" s="1"/>
  <c r="BL1127" i="64" a="1"/>
  <c r="BL1127" i="64" s="1"/>
  <c r="BL1715" i="64" a="1"/>
  <c r="BL1715" i="64" s="1"/>
  <c r="BL1092" i="64" a="1"/>
  <c r="BL1092" i="64" s="1"/>
  <c r="BL1749" i="64" a="1"/>
  <c r="BL1749" i="64" s="1"/>
  <c r="BL402" i="64" a="1"/>
  <c r="BL402" i="64" s="1"/>
  <c r="BL396" i="64" a="1"/>
  <c r="BL396" i="64" s="1"/>
  <c r="AG142" i="69"/>
  <c r="AG146" i="69" s="1"/>
  <c r="AG148" i="69" s="1"/>
  <c r="AH129" i="69"/>
  <c r="AH132" i="69" s="1"/>
  <c r="AH157" i="69" s="1"/>
  <c r="AG140" i="69"/>
  <c r="AG150" i="69" s="1"/>
  <c r="AH117" i="69"/>
  <c r="AH118" i="69" s="1"/>
  <c r="AH119" i="69" s="1"/>
  <c r="BL1427" i="64" a="1"/>
  <c r="BL1427" i="64" s="1"/>
  <c r="AG200" i="69"/>
  <c r="BL1340" i="64" a="1"/>
  <c r="BL1340" i="64" s="1"/>
  <c r="BL920" i="64" a="1"/>
  <c r="BL920" i="64" s="1"/>
  <c r="BL525" i="64" a="1"/>
  <c r="BL525" i="64" s="1"/>
  <c r="BL107" i="64" a="1"/>
  <c r="BL107" i="64" s="1"/>
  <c r="BL176" i="64" a="1"/>
  <c r="BL176" i="64" s="1"/>
  <c r="BL122" i="64" a="1"/>
  <c r="BL122" i="64" s="1"/>
  <c r="BL40" i="64" a="1"/>
  <c r="BL40" i="64" s="1"/>
  <c r="BL106" i="64" a="1"/>
  <c r="BL106" i="64" s="1"/>
  <c r="BL123" i="64" a="1"/>
  <c r="BL123" i="64" s="1"/>
  <c r="BG121" i="64"/>
  <c r="BG124" i="64" s="1"/>
  <c r="BL801" i="64" a="1"/>
  <c r="BL801" i="64" s="1"/>
  <c r="BL1066" i="64" a="1"/>
  <c r="BL1066" i="64" s="1"/>
  <c r="BL968" i="64" a="1"/>
  <c r="BL968" i="64" s="1"/>
  <c r="BL1064" i="64" a="1"/>
  <c r="BL1064" i="64" s="1"/>
  <c r="BL1351" i="64" a="1"/>
  <c r="BL1351" i="64" s="1"/>
  <c r="BL501" i="64" a="1"/>
  <c r="BL501" i="64" s="1"/>
  <c r="BL970" i="64" a="1"/>
  <c r="BL970" i="64" s="1"/>
  <c r="BL503" i="64" a="1"/>
  <c r="BL503" i="64" s="1"/>
  <c r="BL946" i="64" a="1"/>
  <c r="BL946" i="64" s="1"/>
  <c r="BL1345" i="64" a="1"/>
  <c r="BL1345" i="64" s="1"/>
  <c r="BL992" i="64" a="1"/>
  <c r="BL992" i="64" s="1"/>
  <c r="BL1453" i="64" a="1"/>
  <c r="BL1453" i="64" s="1"/>
  <c r="BL1451" i="64" a="1"/>
  <c r="BL1451"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9" i="64" a="1"/>
  <c r="BL1428" i="64" a="1"/>
  <c r="BL993" i="64" a="1"/>
  <c r="BL1163" i="64" a="1"/>
  <c r="BL526" i="64" a="1"/>
  <c r="BL1452" i="64" a="1"/>
  <c r="BL921" i="64" a="1"/>
  <c r="BL1199" i="64" a="1"/>
  <c r="BL1065" i="64" a="1"/>
  <c r="BL1344" i="64" a="1"/>
  <c r="BL1128" i="64" a="1"/>
  <c r="BL1093" i="64" a="1"/>
  <c r="BL802" i="64" a="1"/>
  <c r="BW1627" i="64" l="1" a="1"/>
  <c r="BW1627" i="64" s="1"/>
  <c r="BW1620" i="64" s="1"/>
  <c r="BW1621" i="64" s="1"/>
  <c r="BL108" i="64"/>
  <c r="BL1452" i="64"/>
  <c r="BK1136" i="64"/>
  <c r="AF428" i="64"/>
  <c r="AF432" i="64" s="1"/>
  <c r="BL1428" i="64"/>
  <c r="BL1065" i="64"/>
  <c r="BL1093" i="64"/>
  <c r="BL1128" i="64"/>
  <c r="BL1163" i="64"/>
  <c r="BL1199" i="64"/>
  <c r="BL969" i="64"/>
  <c r="BL993" i="64"/>
  <c r="BL1344" i="64"/>
  <c r="BL921" i="64"/>
  <c r="BL802" i="64"/>
  <c r="BL526" i="64"/>
  <c r="AB1401" i="64"/>
  <c r="AB1402" i="64" s="1"/>
  <c r="AU804" i="64"/>
  <c r="AU397" i="64"/>
  <c r="AH398" i="64"/>
  <c r="Z971" i="64"/>
  <c r="Y504" i="64"/>
  <c r="BL1723" i="64"/>
  <c r="AG173" i="69"/>
  <c r="AG175" i="69" s="1"/>
  <c r="AH159" i="69"/>
  <c r="AH184" i="69" s="1"/>
  <c r="AH187" i="69" s="1"/>
  <c r="AH194" i="69" s="1"/>
  <c r="AH202" i="69" s="1"/>
  <c r="BM1198" i="64" a="1"/>
  <c r="BM1198" i="64" s="1"/>
  <c r="BM1162" i="64" a="1"/>
  <c r="BM1162" i="64" s="1"/>
  <c r="BM1127" i="64" a="1"/>
  <c r="BM1127" i="64" s="1"/>
  <c r="BM1715" i="64" a="1"/>
  <c r="BM1715" i="64" s="1"/>
  <c r="BM1092" i="64" a="1"/>
  <c r="BM1092" i="64" s="1"/>
  <c r="BM1749" i="64" a="1"/>
  <c r="BM1749" i="64" s="1"/>
  <c r="BM402" i="64" a="1"/>
  <c r="BM402" i="64" s="1"/>
  <c r="BM396" i="64" a="1"/>
  <c r="BM396" i="64" s="1"/>
  <c r="AH134" i="69"/>
  <c r="AH135" i="69" s="1"/>
  <c r="AH136" i="69" s="1"/>
  <c r="AG152" i="69"/>
  <c r="BM1427" i="64" a="1"/>
  <c r="BM1427" i="64" s="1"/>
  <c r="BM1340" i="64" a="1"/>
  <c r="BM1340" i="64" s="1"/>
  <c r="BM920" i="64" a="1"/>
  <c r="BM920" i="64" s="1"/>
  <c r="BM525" i="64" a="1"/>
  <c r="BM525" i="64" s="1"/>
  <c r="BM122" i="64" a="1"/>
  <c r="BM122" i="64" s="1"/>
  <c r="BM40" i="64" a="1"/>
  <c r="BM40" i="64" s="1"/>
  <c r="BM107" i="64" a="1"/>
  <c r="BM107" i="64" s="1"/>
  <c r="BM176" i="64" a="1"/>
  <c r="BM176" i="64" s="1"/>
  <c r="BM106" i="64" a="1"/>
  <c r="BM106" i="64" s="1"/>
  <c r="BM123" i="64" a="1"/>
  <c r="BM123" i="64" s="1"/>
  <c r="BH121" i="64"/>
  <c r="BH124" i="64" s="1"/>
  <c r="AH123" i="69"/>
  <c r="BM801" i="64" a="1"/>
  <c r="BM801" i="64" s="1"/>
  <c r="BM992" i="64" a="1"/>
  <c r="BM992" i="64" s="1"/>
  <c r="BM970" i="64" a="1"/>
  <c r="BM970" i="64" s="1"/>
  <c r="BM1351" i="64" a="1"/>
  <c r="BM1351" i="64" s="1"/>
  <c r="BM503" i="64" a="1"/>
  <c r="BM503" i="64" s="1"/>
  <c r="BM1064" i="64" a="1"/>
  <c r="BM1064" i="64" s="1"/>
  <c r="BM1453" i="64" a="1"/>
  <c r="BM1453" i="64" s="1"/>
  <c r="BM946" i="64" a="1"/>
  <c r="BM946" i="64" s="1"/>
  <c r="BM1345" i="64" a="1"/>
  <c r="BM1345" i="64" s="1"/>
  <c r="BM1066" i="64" a="1"/>
  <c r="BM1066" i="64" s="1"/>
  <c r="BM501" i="64" a="1"/>
  <c r="BM501" i="64" s="1"/>
  <c r="BM1451" i="64" a="1"/>
  <c r="BM1451" i="64" s="1"/>
  <c r="BM968" i="64" a="1"/>
  <c r="BM96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52" i="64" a="1"/>
  <c r="BM921" i="64" a="1"/>
  <c r="BM969" i="64" a="1"/>
  <c r="BM526" i="64" a="1"/>
  <c r="BM802" i="64" a="1"/>
  <c r="BM1428" i="64" a="1"/>
  <c r="BM1344" i="64" a="1"/>
  <c r="BM1065" i="64" a="1"/>
  <c r="Z502" i="64" a="1"/>
  <c r="BM993" i="64" a="1"/>
  <c r="BM1128" i="64" a="1"/>
  <c r="BM1163" i="64" a="1"/>
  <c r="BM1199" i="64" a="1"/>
  <c r="BM1093" i="64" a="1"/>
  <c r="BM108" i="64" l="1"/>
  <c r="BM1452" i="64"/>
  <c r="BL1136" i="64"/>
  <c r="BM1093" i="64"/>
  <c r="BM1428" i="64"/>
  <c r="BM1128" i="64"/>
  <c r="BM1065" i="64"/>
  <c r="BM1163" i="64"/>
  <c r="BM1199" i="64"/>
  <c r="BM969" i="64"/>
  <c r="BM993" i="64"/>
  <c r="BM1344" i="64"/>
  <c r="BM921" i="64"/>
  <c r="BM802" i="64"/>
  <c r="BM526" i="64"/>
  <c r="BX1617" i="64"/>
  <c r="BX1623" i="64" s="1"/>
  <c r="AH427" i="64"/>
  <c r="AG430" i="64"/>
  <c r="AC1396" i="64"/>
  <c r="AC1400" i="64" s="1"/>
  <c r="AB1406" i="64"/>
  <c r="AV804" i="64"/>
  <c r="AV397" i="64"/>
  <c r="AT923" i="64"/>
  <c r="AU923" i="64"/>
  <c r="Z502" i="64"/>
  <c r="AA1454" i="64"/>
  <c r="AB947" i="64"/>
  <c r="AH403" i="64"/>
  <c r="AI394" i="64"/>
  <c r="AH399" i="64"/>
  <c r="AE1430" i="64"/>
  <c r="Y1067" i="64"/>
  <c r="AG1346" i="64"/>
  <c r="BM1723" i="64"/>
  <c r="AH192" i="69"/>
  <c r="AH200" i="69" s="1"/>
  <c r="AH162" i="69"/>
  <c r="AH167" i="69" s="1"/>
  <c r="AH173" i="69" s="1"/>
  <c r="AH175" i="69" s="1"/>
  <c r="AI183" i="69"/>
  <c r="AI186" i="69" s="1"/>
  <c r="AH188" i="69"/>
  <c r="BN1198" i="64" a="1"/>
  <c r="BN1198" i="64" s="1"/>
  <c r="BN1162" i="64" a="1"/>
  <c r="BN1162" i="64" s="1"/>
  <c r="BN1127" i="64" a="1"/>
  <c r="BN1127" i="64" s="1"/>
  <c r="BN1715" i="64" a="1"/>
  <c r="BN1715" i="64" s="1"/>
  <c r="BN1092" i="64" a="1"/>
  <c r="BN1092" i="64" s="1"/>
  <c r="BN1749" i="64" a="1"/>
  <c r="BN1749" i="64" s="1"/>
  <c r="BN402" i="64" a="1"/>
  <c r="BN402" i="64" s="1"/>
  <c r="BN396" i="64" a="1"/>
  <c r="BN396" i="64" s="1"/>
  <c r="AH142" i="69"/>
  <c r="AH152" i="69" s="1"/>
  <c r="AH140" i="69"/>
  <c r="AH150" i="69" s="1"/>
  <c r="AI129" i="69"/>
  <c r="AI132" i="69" s="1"/>
  <c r="AI157" i="69" s="1"/>
  <c r="AI117" i="69"/>
  <c r="AI118" i="69" s="1"/>
  <c r="AJ112" i="69" s="1"/>
  <c r="BN1427" i="64" a="1"/>
  <c r="BN1427" i="64" s="1"/>
  <c r="BN1340" i="64" a="1"/>
  <c r="BN1340" i="64" s="1"/>
  <c r="BN920" i="64" a="1"/>
  <c r="BN920"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801" i="64" a="1"/>
  <c r="BN801" i="64" s="1"/>
  <c r="BN1064" i="64" a="1"/>
  <c r="BN1064" i="64" s="1"/>
  <c r="BN1345" i="64" a="1"/>
  <c r="BN1345" i="64" s="1"/>
  <c r="BN501" i="64" a="1"/>
  <c r="BN501" i="64" s="1"/>
  <c r="BN946" i="64" a="1"/>
  <c r="BN946" i="64" s="1"/>
  <c r="BN992" i="64" a="1"/>
  <c r="BN992" i="64" s="1"/>
  <c r="BN1453" i="64" a="1"/>
  <c r="BN1453" i="64" s="1"/>
  <c r="BN1451" i="64" a="1"/>
  <c r="BN1451" i="64" s="1"/>
  <c r="BN1351" i="64" a="1"/>
  <c r="BN1351" i="64" s="1"/>
  <c r="BN970" i="64" a="1"/>
  <c r="BN970" i="64" s="1"/>
  <c r="BN1066" i="64" a="1"/>
  <c r="BN1066" i="64" s="1"/>
  <c r="BN968" i="64" a="1"/>
  <c r="BN968"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344" i="64" a="1"/>
  <c r="BN1065" i="64" a="1"/>
  <c r="BN1428" i="64" a="1"/>
  <c r="BN1163" i="64" a="1"/>
  <c r="BN921" i="64" a="1"/>
  <c r="BN1093" i="64" a="1"/>
  <c r="BN1128" i="64" a="1"/>
  <c r="BN1452" i="64" a="1"/>
  <c r="BN1199" i="64" a="1"/>
  <c r="BN993" i="64" a="1"/>
  <c r="BN969" i="64" a="1"/>
  <c r="BN526" i="64" a="1"/>
  <c r="BN802" i="64" a="1"/>
  <c r="BX1627" i="64" l="1" a="1"/>
  <c r="BX1627" i="64" s="1"/>
  <c r="BN108" i="64"/>
  <c r="BN1452" i="64"/>
  <c r="N1452" i="64" s="1"/>
  <c r="BM1136" i="64"/>
  <c r="BN1163" i="64"/>
  <c r="BN1199" i="64"/>
  <c r="BN1428" i="64"/>
  <c r="BN1093" i="64"/>
  <c r="BN1065" i="64"/>
  <c r="BN1128" i="64"/>
  <c r="BN969" i="64"/>
  <c r="N969" i="64" s="1"/>
  <c r="BN993" i="64"/>
  <c r="BN1344" i="64"/>
  <c r="BN921" i="64"/>
  <c r="BN802" i="64"/>
  <c r="BN526" i="64"/>
  <c r="BX1620" i="64"/>
  <c r="BX1621" i="64" s="1"/>
  <c r="AG428" i="64"/>
  <c r="AC1401" i="64"/>
  <c r="AC1402" i="64" s="1"/>
  <c r="AW804" i="64"/>
  <c r="AW397" i="64"/>
  <c r="AV923" i="64"/>
  <c r="AA971" i="64"/>
  <c r="Z504" i="64"/>
  <c r="AI398" i="64"/>
  <c r="BN1723" i="64"/>
  <c r="AH198" i="69"/>
  <c r="AH169" i="69"/>
  <c r="AH179" i="69" s="1"/>
  <c r="AI156" i="69"/>
  <c r="AI161" i="69" s="1"/>
  <c r="AH177" i="69"/>
  <c r="AH163" i="69"/>
  <c r="BO1198" i="64" a="1"/>
  <c r="BO1198" i="64" s="1"/>
  <c r="BO1162" i="64" a="1"/>
  <c r="BO1162" i="64" s="1"/>
  <c r="BO1127" i="64" a="1"/>
  <c r="BO1127" i="64" s="1"/>
  <c r="BO1715" i="64" a="1"/>
  <c r="BO1715" i="64" s="1"/>
  <c r="BO1092" i="64" a="1"/>
  <c r="BO1092" i="64" s="1"/>
  <c r="BO1749" i="64" a="1"/>
  <c r="BO1749" i="64" s="1"/>
  <c r="BO402" i="64" a="1"/>
  <c r="BO402" i="64" s="1"/>
  <c r="BO396" i="64" a="1"/>
  <c r="BO396" i="64" s="1"/>
  <c r="AH146" i="69"/>
  <c r="AH148" i="69" s="1"/>
  <c r="AI134" i="69"/>
  <c r="AI135" i="69" s="1"/>
  <c r="BO1427" i="64" a="1"/>
  <c r="BO1427" i="64" s="1"/>
  <c r="BO1340" i="64" a="1"/>
  <c r="BO1340" i="64" s="1"/>
  <c r="BO920" i="64" a="1"/>
  <c r="BO920"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801" i="64" a="1"/>
  <c r="BO801" i="64" s="1"/>
  <c r="BO1064" i="64" a="1"/>
  <c r="BO1064" i="64" s="1"/>
  <c r="BO1345" i="64" a="1"/>
  <c r="BO1345" i="64" s="1"/>
  <c r="BO992" i="64" a="1"/>
  <c r="BO992" i="64" s="1"/>
  <c r="BO946" i="64" a="1"/>
  <c r="BO946" i="64" s="1"/>
  <c r="BO1351" i="64" a="1"/>
  <c r="BO1351" i="64" s="1"/>
  <c r="BO970" i="64" a="1"/>
  <c r="BO970" i="64" s="1"/>
  <c r="BO501" i="64" a="1"/>
  <c r="BO501" i="64" s="1"/>
  <c r="BO1451" i="64" a="1"/>
  <c r="BO1451" i="64" s="1"/>
  <c r="BO1066" i="64" a="1"/>
  <c r="BO1066" i="64" s="1"/>
  <c r="BO968" i="64" a="1"/>
  <c r="BO968" i="64" s="1"/>
  <c r="BO1453" i="64" a="1"/>
  <c r="BO1453"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969" i="64" a="1"/>
  <c r="BO802" i="64" a="1"/>
  <c r="AA502" i="64" a="1"/>
  <c r="BO993" i="64" a="1"/>
  <c r="BO1452" i="64" a="1"/>
  <c r="BO1344" i="64" a="1"/>
  <c r="BO1128" i="64" a="1"/>
  <c r="BO1093" i="64" a="1"/>
  <c r="BO1065" i="64" a="1"/>
  <c r="BO1163" i="64" a="1"/>
  <c r="BO1428" i="64" a="1"/>
  <c r="BO1199" i="64" a="1"/>
  <c r="BO921" i="64" a="1"/>
  <c r="BO526" i="64" a="1"/>
  <c r="BO108" i="64" l="1"/>
  <c r="BO1452" i="64"/>
  <c r="BN1136" i="64"/>
  <c r="N1136" i="64" s="1"/>
  <c r="BO1428" i="64"/>
  <c r="BO1093" i="64"/>
  <c r="BO1065" i="64"/>
  <c r="BO1128" i="64"/>
  <c r="BO1163" i="64"/>
  <c r="BO1199" i="64"/>
  <c r="BO969" i="64"/>
  <c r="BO993" i="64"/>
  <c r="BO1344" i="64"/>
  <c r="BO921" i="64"/>
  <c r="BO802" i="64"/>
  <c r="BO526" i="64"/>
  <c r="BY1617" i="64"/>
  <c r="BY1623" i="64" s="1"/>
  <c r="AG432" i="64"/>
  <c r="AH430" i="64"/>
  <c r="AI427" i="64"/>
  <c r="AD1396" i="64"/>
  <c r="AC1406" i="64"/>
  <c r="AX804" i="64"/>
  <c r="AX397" i="64"/>
  <c r="AA502" i="64"/>
  <c r="AB1454" i="64"/>
  <c r="AC947" i="64"/>
  <c r="AI403" i="64"/>
  <c r="AI399" i="64"/>
  <c r="AJ394" i="64"/>
  <c r="AH1346" i="64"/>
  <c r="AF1430" i="64"/>
  <c r="Z1067" i="64"/>
  <c r="BO1723" i="64"/>
  <c r="AI159" i="69"/>
  <c r="AI184" i="69" s="1"/>
  <c r="AI187" i="69" s="1"/>
  <c r="AI194" i="69" s="1"/>
  <c r="AI202" i="69" s="1"/>
  <c r="BP1198" i="64" a="1"/>
  <c r="BP1198" i="64" s="1"/>
  <c r="BP1162" i="64" a="1"/>
  <c r="BP1162" i="64" s="1"/>
  <c r="BP1127" i="64" a="1"/>
  <c r="BP1127" i="64" s="1"/>
  <c r="BP1715" i="64" a="1"/>
  <c r="BP1715" i="64" s="1"/>
  <c r="BP1092" i="64" a="1"/>
  <c r="BP1092" i="64" s="1"/>
  <c r="BP1749" i="64" a="1"/>
  <c r="BP1749" i="64" s="1"/>
  <c r="BP396" i="64" a="1"/>
  <c r="BP396" i="64" s="1"/>
  <c r="BP402" i="64" a="1"/>
  <c r="BP402" i="64" s="1"/>
  <c r="AJ129" i="69"/>
  <c r="AJ134" i="69" s="1"/>
  <c r="AI136" i="69"/>
  <c r="AI140" i="69"/>
  <c r="AI150" i="69" s="1"/>
  <c r="AI142" i="69"/>
  <c r="AI146" i="69" s="1"/>
  <c r="AI148" i="69" s="1"/>
  <c r="BP1427" i="64" a="1"/>
  <c r="BP1427" i="64" s="1"/>
  <c r="BP1340" i="64" a="1"/>
  <c r="BP1340" i="64" s="1"/>
  <c r="BP920" i="64" a="1"/>
  <c r="BP920" i="64" s="1"/>
  <c r="BK121" i="64"/>
  <c r="BK124" i="64" s="1"/>
  <c r="BP525" i="64" a="1"/>
  <c r="BP525" i="64" s="1"/>
  <c r="BP176" i="64" a="1"/>
  <c r="BP176" i="64" s="1"/>
  <c r="BP107" i="64" a="1"/>
  <c r="BP107" i="64" s="1"/>
  <c r="BP122" i="64" a="1"/>
  <c r="BP122" i="64" s="1"/>
  <c r="BP40" i="64" a="1"/>
  <c r="BP40" i="64" s="1"/>
  <c r="BP106" i="64" a="1"/>
  <c r="BP106" i="64" s="1"/>
  <c r="BP123" i="64" a="1"/>
  <c r="BP123" i="64" s="1"/>
  <c r="BP801" i="64" a="1"/>
  <c r="BP801" i="64" s="1"/>
  <c r="BP501" i="64" a="1"/>
  <c r="BP501" i="64" s="1"/>
  <c r="BP970" i="64" a="1"/>
  <c r="BP970" i="64" s="1"/>
  <c r="BP503" i="64" a="1"/>
  <c r="BP503" i="64" s="1"/>
  <c r="BP946" i="64" a="1"/>
  <c r="BP946" i="64" s="1"/>
  <c r="BP968" i="64" a="1"/>
  <c r="BP968" i="64" s="1"/>
  <c r="BP992" i="64" a="1"/>
  <c r="BP992" i="64" s="1"/>
  <c r="BP1453" i="64" a="1"/>
  <c r="BP1453" i="64" s="1"/>
  <c r="BP1351" i="64" a="1"/>
  <c r="BP1351" i="64" s="1"/>
  <c r="BP1064" i="64" a="1"/>
  <c r="BP1064" i="64" s="1"/>
  <c r="BP1345" i="64" a="1"/>
  <c r="BP1345" i="64" s="1"/>
  <c r="BP1451" i="64" a="1"/>
  <c r="BP1451" i="64" s="1"/>
  <c r="BP1066" i="64" a="1"/>
  <c r="BP1066"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63" i="64" a="1"/>
  <c r="BP1065" i="64" a="1"/>
  <c r="BP1128" i="64" a="1"/>
  <c r="BP1093" i="64" a="1"/>
  <c r="BP1344" i="64" a="1"/>
  <c r="BP1452" i="64" a="1"/>
  <c r="BP526" i="64" a="1"/>
  <c r="BP969" i="64" a="1"/>
  <c r="BP921" i="64" a="1"/>
  <c r="BP1199" i="64" a="1"/>
  <c r="BP802" i="64" a="1"/>
  <c r="BP993" i="64" a="1"/>
  <c r="BP1428" i="64" a="1"/>
  <c r="BY1627" i="64" l="1" a="1"/>
  <c r="BY1627" i="64" s="1"/>
  <c r="BY1620" i="64" s="1"/>
  <c r="BY1621" i="64" s="1"/>
  <c r="BP108" i="64"/>
  <c r="BP1452" i="64"/>
  <c r="BO1136" i="64"/>
  <c r="AH428" i="64"/>
  <c r="AH432" i="64" s="1"/>
  <c r="BP1128" i="64"/>
  <c r="BP1065" i="64"/>
  <c r="BP1163" i="64"/>
  <c r="BP1199" i="64"/>
  <c r="BP1428" i="64"/>
  <c r="BP1093" i="64"/>
  <c r="BP969" i="64"/>
  <c r="BP993" i="64"/>
  <c r="BP1344" i="64"/>
  <c r="BP921" i="64"/>
  <c r="BP802" i="64"/>
  <c r="BP526" i="64"/>
  <c r="AD1400" i="64"/>
  <c r="AD1401" i="64" s="1"/>
  <c r="AY804" i="64"/>
  <c r="AY397" i="64"/>
  <c r="AW923" i="64"/>
  <c r="AB971" i="64"/>
  <c r="AJ398" i="64"/>
  <c r="AA504" i="64"/>
  <c r="AI188" i="69"/>
  <c r="AJ183" i="69"/>
  <c r="AJ186" i="69" s="1"/>
  <c r="AI192" i="69"/>
  <c r="AI200" i="69" s="1"/>
  <c r="AI162" i="69"/>
  <c r="AI163" i="69" s="1"/>
  <c r="BP1723" i="64"/>
  <c r="BQ1162" i="64" a="1"/>
  <c r="BQ1162" i="64" s="1"/>
  <c r="BQ1198" i="64" a="1"/>
  <c r="BQ1198" i="64" s="1"/>
  <c r="BQ1127" i="64" a="1"/>
  <c r="BQ1127" i="64" s="1"/>
  <c r="BQ1715" i="64" a="1"/>
  <c r="BQ1715" i="64" s="1"/>
  <c r="BQ1092" i="64" a="1"/>
  <c r="BQ1092" i="64" s="1"/>
  <c r="BQ1749" i="64" a="1"/>
  <c r="BQ1749" i="64" s="1"/>
  <c r="AJ132" i="69"/>
  <c r="AJ157" i="69" s="1"/>
  <c r="BQ402" i="64" a="1"/>
  <c r="BQ402" i="64" s="1"/>
  <c r="BQ396" i="64" a="1"/>
  <c r="BQ396" i="64" s="1"/>
  <c r="AI152" i="69"/>
  <c r="BQ1427" i="64" a="1"/>
  <c r="BQ1427" i="64" s="1"/>
  <c r="BK17" i="69"/>
  <c r="BK18" i="69" s="1"/>
  <c r="BQ1340" i="64" a="1"/>
  <c r="BQ1340" i="64" s="1"/>
  <c r="BQ920" i="64" a="1"/>
  <c r="BQ920" i="64" s="1"/>
  <c r="BQ525" i="64" a="1"/>
  <c r="BQ525" i="64" s="1"/>
  <c r="BQ107" i="64" a="1"/>
  <c r="BQ107" i="64" s="1"/>
  <c r="BQ122" i="64" a="1"/>
  <c r="BQ122" i="64" s="1"/>
  <c r="BQ40" i="64" a="1"/>
  <c r="BQ40" i="64" s="1"/>
  <c r="BQ176" i="64" a="1"/>
  <c r="BQ176" i="64" s="1"/>
  <c r="BQ106" i="64" a="1"/>
  <c r="BQ106" i="64" s="1"/>
  <c r="BQ123" i="64" a="1"/>
  <c r="BQ123" i="64" s="1"/>
  <c r="BL121" i="64"/>
  <c r="BL124" i="64" s="1"/>
  <c r="AJ119" i="69"/>
  <c r="BQ801" i="64" a="1"/>
  <c r="BQ801" i="64" s="1"/>
  <c r="BQ501" i="64" a="1"/>
  <c r="BQ501" i="64" s="1"/>
  <c r="BQ946" i="64" a="1"/>
  <c r="BQ946" i="64" s="1"/>
  <c r="BQ1064" i="64" a="1"/>
  <c r="BQ1064" i="64" s="1"/>
  <c r="BQ1451" i="64" a="1"/>
  <c r="BQ1451" i="64" s="1"/>
  <c r="BQ1345" i="64" a="1"/>
  <c r="BQ1345" i="64" s="1"/>
  <c r="BQ1066" i="64" a="1"/>
  <c r="BQ1066" i="64" s="1"/>
  <c r="BQ968" i="64" a="1"/>
  <c r="BQ968" i="64" s="1"/>
  <c r="BQ992" i="64" a="1"/>
  <c r="BQ992" i="64" s="1"/>
  <c r="BQ503" i="64" a="1"/>
  <c r="BQ503" i="64" s="1"/>
  <c r="BQ970" i="64" a="1"/>
  <c r="BQ970" i="64" s="1"/>
  <c r="BQ1351" i="64" a="1"/>
  <c r="BQ1351" i="64" s="1"/>
  <c r="BQ1453" i="64" a="1"/>
  <c r="BQ1453"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52" i="64" a="1"/>
  <c r="AB502" i="64" a="1"/>
  <c r="BQ1344" i="64" a="1"/>
  <c r="BQ1428" i="64" a="1"/>
  <c r="BQ969" i="64" a="1"/>
  <c r="BQ1093" i="64" a="1"/>
  <c r="BQ1065" i="64" a="1"/>
  <c r="BQ921" i="64" a="1"/>
  <c r="BQ1163" i="64" a="1"/>
  <c r="BQ802" i="64" a="1"/>
  <c r="BQ993" i="64" a="1"/>
  <c r="BQ1199" i="64" a="1"/>
  <c r="BQ1128" i="64" a="1"/>
  <c r="BQ526" i="64" a="1"/>
  <c r="BQ108" i="64" l="1"/>
  <c r="BQ1452" i="64"/>
  <c r="BP1136" i="64"/>
  <c r="AD1402" i="64"/>
  <c r="BQ1128" i="64"/>
  <c r="BQ1199" i="64"/>
  <c r="BQ1163" i="64"/>
  <c r="BQ1093" i="64"/>
  <c r="BQ1065" i="64"/>
  <c r="BQ1428" i="64"/>
  <c r="BQ969" i="64"/>
  <c r="BQ993" i="64"/>
  <c r="BQ1344" i="64"/>
  <c r="BQ921" i="64"/>
  <c r="BQ802" i="64"/>
  <c r="BQ526" i="64"/>
  <c r="AD1406" i="64"/>
  <c r="AE1396" i="64"/>
  <c r="BZ1617" i="64"/>
  <c r="AI430" i="64"/>
  <c r="AJ427" i="64"/>
  <c r="AZ804" i="64"/>
  <c r="AZ397" i="64"/>
  <c r="BA397" i="64"/>
  <c r="AX923" i="64"/>
  <c r="AY923" i="64"/>
  <c r="AC1454" i="64"/>
  <c r="AB502" i="64"/>
  <c r="AD947" i="64"/>
  <c r="AI1346" i="64"/>
  <c r="AK394" i="64"/>
  <c r="AJ403" i="64"/>
  <c r="AJ399" i="64"/>
  <c r="AA1067" i="64"/>
  <c r="AG1430" i="64"/>
  <c r="AI169" i="69"/>
  <c r="AI179" i="69" s="1"/>
  <c r="AI167" i="69"/>
  <c r="AI177" i="69" s="1"/>
  <c r="AJ156" i="69"/>
  <c r="AJ161" i="69" s="1"/>
  <c r="AI198" i="69"/>
  <c r="BQ1723" i="64"/>
  <c r="BR1162" i="64" a="1"/>
  <c r="BR1162" i="64" s="1"/>
  <c r="BR1198" i="64" a="1"/>
  <c r="BR1198" i="64" s="1"/>
  <c r="BR1127" i="64" a="1"/>
  <c r="BR1127" i="64" s="1"/>
  <c r="BR1715" i="64" a="1"/>
  <c r="BR1715" i="64" s="1"/>
  <c r="BR1092" i="64" a="1"/>
  <c r="BR1092" i="64" s="1"/>
  <c r="BR1749" i="64" a="1"/>
  <c r="BR1749" i="64" s="1"/>
  <c r="AJ135" i="69"/>
  <c r="AJ140" i="69" s="1"/>
  <c r="AJ150" i="69" s="1"/>
  <c r="BR402" i="64" a="1"/>
  <c r="BR402" i="64" s="1"/>
  <c r="BR396" i="64" a="1"/>
  <c r="BR396" i="64" s="1"/>
  <c r="BR1427" i="64" a="1"/>
  <c r="BR1427" i="64" s="1"/>
  <c r="BL17" i="69"/>
  <c r="BL18" i="69" s="1"/>
  <c r="BR1340" i="64" a="1"/>
  <c r="BR1340" i="64" s="1"/>
  <c r="BR920" i="64" a="1"/>
  <c r="BR920"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801" i="64" a="1"/>
  <c r="BR801" i="64" s="1"/>
  <c r="BR501" i="64" a="1"/>
  <c r="BR501" i="64" s="1"/>
  <c r="BR970" i="64" a="1"/>
  <c r="BR970" i="64" s="1"/>
  <c r="BR946" i="64" a="1"/>
  <c r="BR946" i="64" s="1"/>
  <c r="BR1351" i="64" a="1"/>
  <c r="BR1351" i="64" s="1"/>
  <c r="BR503" i="64" a="1"/>
  <c r="BR503" i="64" s="1"/>
  <c r="BR968" i="64" a="1"/>
  <c r="BR968" i="64" s="1"/>
  <c r="BR1453" i="64" a="1"/>
  <c r="BR1453" i="64" s="1"/>
  <c r="BR992" i="64" a="1"/>
  <c r="BR992" i="64" s="1"/>
  <c r="BR1064" i="64" a="1"/>
  <c r="BR1064" i="64" s="1"/>
  <c r="BR1345" i="64" a="1"/>
  <c r="BR1345" i="64" s="1"/>
  <c r="BR1451" i="64" a="1"/>
  <c r="BR1451" i="64" s="1"/>
  <c r="BR1066" i="64" a="1"/>
  <c r="BR1066"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526" i="64" a="1"/>
  <c r="BR1452" i="64" a="1"/>
  <c r="BR969" i="64" a="1"/>
  <c r="BR1428" i="64" a="1"/>
  <c r="BR921" i="64" a="1"/>
  <c r="BR1199" i="64" a="1"/>
  <c r="BR1065" i="64" a="1"/>
  <c r="BR1344" i="64" a="1"/>
  <c r="BR1163" i="64" a="1"/>
  <c r="BR993" i="64" a="1"/>
  <c r="BR1093" i="64" a="1"/>
  <c r="BR1128" i="64" a="1"/>
  <c r="BR802" i="64" a="1"/>
  <c r="AE1400" i="64" l="1"/>
  <c r="AE1401" i="64" s="1"/>
  <c r="AE1402" i="64" s="1"/>
  <c r="BR108" i="64"/>
  <c r="BR1452" i="64"/>
  <c r="BQ1136" i="64"/>
  <c r="BR1163" i="64"/>
  <c r="BR1093" i="64"/>
  <c r="BR1428" i="64"/>
  <c r="BR1128" i="64"/>
  <c r="BR1065" i="64"/>
  <c r="BR1199" i="64"/>
  <c r="BR969" i="64"/>
  <c r="BR993" i="64"/>
  <c r="BR1344" i="64"/>
  <c r="BR921" i="64"/>
  <c r="BR802" i="64"/>
  <c r="BR526" i="64"/>
  <c r="BZ1623" i="64"/>
  <c r="AI428" i="64"/>
  <c r="BA804" i="64"/>
  <c r="BB397" i="64"/>
  <c r="AZ923" i="64"/>
  <c r="AC971" i="64"/>
  <c r="AK398" i="64"/>
  <c r="AB504" i="64"/>
  <c r="AJ159" i="69"/>
  <c r="AJ184" i="69" s="1"/>
  <c r="AJ187" i="69" s="1"/>
  <c r="AJ194" i="69" s="1"/>
  <c r="AJ202" i="69" s="1"/>
  <c r="AI173" i="69"/>
  <c r="AI175" i="69" s="1"/>
  <c r="BR1723" i="64"/>
  <c r="BS1198" i="64" a="1"/>
  <c r="BS1198" i="64" s="1"/>
  <c r="BS1127" i="64" a="1"/>
  <c r="BS1127" i="64" s="1"/>
  <c r="BS1162" i="64" a="1"/>
  <c r="BS1162" i="64" s="1"/>
  <c r="BS1715" i="64" a="1"/>
  <c r="BS1715" i="64" s="1"/>
  <c r="BS1092" i="64" a="1"/>
  <c r="BS1092" i="64" s="1"/>
  <c r="BS1749" i="64" a="1"/>
  <c r="BS1749" i="64" s="1"/>
  <c r="AJ136" i="69"/>
  <c r="AK129" i="69"/>
  <c r="AK132" i="69" s="1"/>
  <c r="AK157" i="69" s="1"/>
  <c r="AJ142" i="69"/>
  <c r="AJ152" i="69" s="1"/>
  <c r="BS402" i="64" a="1"/>
  <c r="BS402" i="64" s="1"/>
  <c r="BS396" i="64" a="1"/>
  <c r="BS396" i="64" s="1"/>
  <c r="BS1427" i="64" a="1"/>
  <c r="BS1427" i="64" s="1"/>
  <c r="BS1340" i="64" a="1"/>
  <c r="BS1340" i="64" s="1"/>
  <c r="BS920" i="64" a="1"/>
  <c r="BS920"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1" i="64" a="1"/>
  <c r="BS801" i="64" s="1"/>
  <c r="BS1451" i="64" a="1"/>
  <c r="BS1451" i="64" s="1"/>
  <c r="BS1066" i="64" a="1"/>
  <c r="BS1066" i="64" s="1"/>
  <c r="BS501" i="64" a="1"/>
  <c r="BS501" i="64" s="1"/>
  <c r="BS1453" i="64" a="1"/>
  <c r="BS1453" i="64" s="1"/>
  <c r="BS968" i="64" a="1"/>
  <c r="BS968" i="64" s="1"/>
  <c r="BS1351" i="64" a="1"/>
  <c r="BS1351" i="64" s="1"/>
  <c r="BS1064" i="64" a="1"/>
  <c r="BS1064" i="64" s="1"/>
  <c r="BS970" i="64" a="1"/>
  <c r="BS970" i="64" s="1"/>
  <c r="BS946" i="64" a="1"/>
  <c r="BS946" i="64" s="1"/>
  <c r="BS503" i="64" a="1"/>
  <c r="BS503" i="64" s="1"/>
  <c r="BS992" i="64" a="1"/>
  <c r="BS992" i="64" s="1"/>
  <c r="BS1345" i="64" a="1"/>
  <c r="BS1345"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969" i="64" a="1"/>
  <c r="BS1093" i="64" a="1"/>
  <c r="BS1344" i="64" a="1"/>
  <c r="BS1065" i="64" a="1"/>
  <c r="AC502" i="64" a="1"/>
  <c r="BS993" i="64" a="1"/>
  <c r="BS1452" i="64" a="1"/>
  <c r="BS802" i="64" a="1"/>
  <c r="BS921" i="64" a="1"/>
  <c r="BS526" i="64" a="1"/>
  <c r="BS1428" i="64" a="1"/>
  <c r="BS1128" i="64" a="1"/>
  <c r="BS1199" i="64" a="1"/>
  <c r="BS1163" i="64" a="1"/>
  <c r="BZ1627" i="64" l="1" a="1"/>
  <c r="BZ1627" i="64" s="1"/>
  <c r="BZ1620" i="64" s="1"/>
  <c r="BZ1621" i="64" s="1"/>
  <c r="BS108" i="64"/>
  <c r="BS1452" i="64"/>
  <c r="BR1136" i="64"/>
  <c r="BN124" i="64"/>
  <c r="BS1428" i="64"/>
  <c r="BS1093" i="64"/>
  <c r="BS1065" i="64"/>
  <c r="BS1163" i="64"/>
  <c r="BS1128" i="64"/>
  <c r="BS1199" i="64"/>
  <c r="BS969" i="64"/>
  <c r="BS993" i="64"/>
  <c r="BS1344" i="64"/>
  <c r="BS921" i="64"/>
  <c r="BS802" i="64"/>
  <c r="BS526" i="64"/>
  <c r="AI432" i="64"/>
  <c r="AK427" i="64"/>
  <c r="AJ430" i="64"/>
  <c r="AJ428" i="64" s="1"/>
  <c r="BB804" i="64"/>
  <c r="AE1406" i="64"/>
  <c r="AF1396" i="64"/>
  <c r="AC502" i="64"/>
  <c r="AD1454" i="64"/>
  <c r="AE947" i="64"/>
  <c r="AH1430" i="64"/>
  <c r="AB1067" i="64"/>
  <c r="AJ1346" i="64"/>
  <c r="AK399" i="64"/>
  <c r="AL394" i="64"/>
  <c r="AK403" i="64"/>
  <c r="AJ192" i="69"/>
  <c r="AJ198" i="69" s="1"/>
  <c r="AJ188" i="69"/>
  <c r="AK183" i="69"/>
  <c r="AK186" i="69" s="1"/>
  <c r="AJ162" i="69"/>
  <c r="AJ163" i="69" s="1"/>
  <c r="BS1723" i="64"/>
  <c r="BT1198" i="64" a="1"/>
  <c r="BT1198" i="64" s="1"/>
  <c r="BT1162" i="64" a="1"/>
  <c r="BT1162" i="64" s="1"/>
  <c r="BT1127" i="64" a="1"/>
  <c r="BT1127" i="64" s="1"/>
  <c r="BT1715" i="64" a="1"/>
  <c r="BT1715" i="64" s="1"/>
  <c r="BT1092" i="64" a="1"/>
  <c r="BT1092" i="64" s="1"/>
  <c r="BT1749" i="64" a="1"/>
  <c r="BT1749" i="64" s="1"/>
  <c r="AJ146" i="69"/>
  <c r="AJ148" i="69" s="1"/>
  <c r="AK134" i="69"/>
  <c r="AK135" i="69" s="1"/>
  <c r="AK140" i="69" s="1"/>
  <c r="AK150" i="69" s="1"/>
  <c r="BT402" i="64" a="1"/>
  <c r="BT402" i="64" s="1"/>
  <c r="BT396" i="64" a="1"/>
  <c r="BT396" i="64" s="1"/>
  <c r="AL115" i="69"/>
  <c r="AL118" i="69" s="1"/>
  <c r="AL125" i="69" s="1"/>
  <c r="BT1427" i="64" a="1"/>
  <c r="BT1427" i="64" s="1"/>
  <c r="BT1340" i="64" a="1"/>
  <c r="BT1340" i="64" s="1"/>
  <c r="BT920" i="64" a="1"/>
  <c r="BT920" i="64" s="1"/>
  <c r="BT525" i="64" a="1"/>
  <c r="BT525" i="64" s="1"/>
  <c r="BT122" i="64" a="1"/>
  <c r="BT122" i="64" s="1"/>
  <c r="BT40" i="64" a="1"/>
  <c r="BT40" i="64" s="1"/>
  <c r="BT176" i="64" a="1"/>
  <c r="BT176" i="64" s="1"/>
  <c r="BT107" i="64" a="1"/>
  <c r="BT107" i="64" s="1"/>
  <c r="BT106" i="64" a="1"/>
  <c r="BT106" i="64" s="1"/>
  <c r="BT123" i="64" a="1"/>
  <c r="BT123" i="64" s="1"/>
  <c r="BO121" i="64"/>
  <c r="BT801" i="64" a="1"/>
  <c r="BT801" i="64" s="1"/>
  <c r="BT1451" i="64" a="1"/>
  <c r="BT1451" i="64" s="1"/>
  <c r="BT1066" i="64" a="1"/>
  <c r="BT1066" i="64" s="1"/>
  <c r="BT968" i="64" a="1"/>
  <c r="BT968" i="64" s="1"/>
  <c r="BT1351" i="64" a="1"/>
  <c r="BT1351" i="64" s="1"/>
  <c r="BT1064" i="64" a="1"/>
  <c r="BT1064" i="64" s="1"/>
  <c r="BT970" i="64" a="1"/>
  <c r="BT970" i="64" s="1"/>
  <c r="BT992" i="64" a="1"/>
  <c r="BT992" i="64" s="1"/>
  <c r="BT946" i="64" a="1"/>
  <c r="BT946" i="64" s="1"/>
  <c r="BT501" i="64" a="1"/>
  <c r="BT501" i="64" s="1"/>
  <c r="BT503" i="64" a="1"/>
  <c r="BT503" i="64" s="1"/>
  <c r="BT1453" i="64" a="1"/>
  <c r="BT1453" i="64" s="1"/>
  <c r="BT1345" i="64" a="1"/>
  <c r="BT1345"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44" i="64" a="1"/>
  <c r="BT1128" i="64" a="1"/>
  <c r="BT526" i="64" a="1"/>
  <c r="BT921" i="64" a="1"/>
  <c r="BT1428" i="64" a="1"/>
  <c r="BT1163" i="64" a="1"/>
  <c r="BT969" i="64" a="1"/>
  <c r="BT1093" i="64" a="1"/>
  <c r="BT1199" i="64" a="1"/>
  <c r="BT993" i="64" a="1"/>
  <c r="BT1065" i="64" a="1"/>
  <c r="BT802" i="64" a="1"/>
  <c r="BT1452" i="64" a="1"/>
  <c r="BT108" i="64" l="1"/>
  <c r="BT1452" i="64"/>
  <c r="BO124" i="64"/>
  <c r="BS1136" i="64"/>
  <c r="BT1163" i="64"/>
  <c r="BT1199" i="64"/>
  <c r="BT1065" i="64"/>
  <c r="BT1428" i="64"/>
  <c r="BT1093" i="64"/>
  <c r="BT1128" i="64"/>
  <c r="BT969" i="64"/>
  <c r="BT993" i="64"/>
  <c r="BT1344" i="64"/>
  <c r="BT921" i="64"/>
  <c r="BT802" i="64"/>
  <c r="BT526" i="64"/>
  <c r="AF1400" i="64"/>
  <c r="CA1617" i="64"/>
  <c r="AJ432" i="64"/>
  <c r="BC804" i="64"/>
  <c r="BC397" i="64"/>
  <c r="BA923" i="64"/>
  <c r="BB923" i="64"/>
  <c r="AD971" i="64"/>
  <c r="AC504" i="64"/>
  <c r="AL398" i="64"/>
  <c r="AJ200" i="69"/>
  <c r="AK156" i="69"/>
  <c r="AK159" i="69" s="1"/>
  <c r="AK184" i="69" s="1"/>
  <c r="AK187" i="69" s="1"/>
  <c r="AK194" i="69" s="1"/>
  <c r="AK202" i="69" s="1"/>
  <c r="AJ167" i="69"/>
  <c r="AJ177" i="69" s="1"/>
  <c r="AJ169" i="69"/>
  <c r="AJ179" i="69" s="1"/>
  <c r="BT1723" i="64"/>
  <c r="BU1198" i="64" a="1"/>
  <c r="BU1198" i="64" s="1"/>
  <c r="BU1162" i="64" a="1"/>
  <c r="BU1162" i="64" s="1"/>
  <c r="BU1127" i="64" a="1"/>
  <c r="BU1127" i="64" s="1"/>
  <c r="BU1715" i="64" a="1"/>
  <c r="BU1715" i="64" s="1"/>
  <c r="BU1092" i="64" a="1"/>
  <c r="BU1092" i="64" s="1"/>
  <c r="BU1749" i="64" a="1"/>
  <c r="BU1749" i="64" s="1"/>
  <c r="AK142" i="69"/>
  <c r="AK152" i="69" s="1"/>
  <c r="AK136" i="69"/>
  <c r="AL129" i="69"/>
  <c r="AL134" i="69" s="1"/>
  <c r="BU402" i="64" a="1"/>
  <c r="BU402" i="64" s="1"/>
  <c r="BU396" i="64" a="1"/>
  <c r="BU396" i="64" s="1"/>
  <c r="BU1427" i="64" a="1"/>
  <c r="BU1427" i="64" s="1"/>
  <c r="BU1340" i="64" a="1"/>
  <c r="BU1340" i="64" s="1"/>
  <c r="BU920" i="64" a="1"/>
  <c r="BU920"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801" i="64" a="1"/>
  <c r="BU801" i="64" s="1"/>
  <c r="BU1453" i="64" a="1"/>
  <c r="BU1453" i="64" s="1"/>
  <c r="BU501" i="64" a="1"/>
  <c r="BU501" i="64" s="1"/>
  <c r="BU1451" i="64" a="1"/>
  <c r="BU1451" i="64" s="1"/>
  <c r="BU1345" i="64" a="1"/>
  <c r="BU1345" i="64" s="1"/>
  <c r="BU503" i="64" a="1"/>
  <c r="BU503" i="64" s="1"/>
  <c r="BU1064" i="64" a="1"/>
  <c r="BU1064" i="64" s="1"/>
  <c r="BU968" i="64" a="1"/>
  <c r="BU968" i="64" s="1"/>
  <c r="BU1351" i="64" a="1"/>
  <c r="BU1351" i="64" s="1"/>
  <c r="BU1066" i="64" a="1"/>
  <c r="BU1066" i="64" s="1"/>
  <c r="BU970" i="64" a="1"/>
  <c r="BU970" i="64" s="1"/>
  <c r="BU992" i="64" a="1"/>
  <c r="BU992" i="64" s="1"/>
  <c r="BU946" i="64" a="1"/>
  <c r="BU94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526" i="64" a="1"/>
  <c r="BU1344" i="64" a="1"/>
  <c r="BU1093" i="64" a="1"/>
  <c r="BU1428" i="64" a="1"/>
  <c r="BU1163" i="64" a="1"/>
  <c r="AD502" i="64" a="1"/>
  <c r="BU969" i="64" a="1"/>
  <c r="BU921" i="64" a="1"/>
  <c r="BU1128" i="64" a="1"/>
  <c r="BU1065" i="64" a="1"/>
  <c r="BU1452" i="64" a="1"/>
  <c r="BU1199" i="64" a="1"/>
  <c r="BU993" i="64" a="1"/>
  <c r="BU802" i="64" a="1"/>
  <c r="CA1623" i="64" l="1"/>
  <c r="BU108" i="64"/>
  <c r="BU1452" i="64"/>
  <c r="BT1136" i="64"/>
  <c r="AF1401" i="64"/>
  <c r="AF1402" i="64" s="1"/>
  <c r="BU1065" i="64"/>
  <c r="BU1128" i="64"/>
  <c r="BU1163" i="64"/>
  <c r="BU1199" i="64"/>
  <c r="BU1428" i="64"/>
  <c r="BU1093" i="64"/>
  <c r="BU969" i="64"/>
  <c r="BU993" i="64"/>
  <c r="BU1344" i="64"/>
  <c r="BU921" i="64"/>
  <c r="BU802" i="64"/>
  <c r="BU526" i="64"/>
  <c r="AK430" i="64"/>
  <c r="AK428" i="64" s="1"/>
  <c r="AL427" i="64"/>
  <c r="BD804" i="64"/>
  <c r="BD397" i="64"/>
  <c r="BC923" i="64"/>
  <c r="AD502" i="64"/>
  <c r="AE1454" i="64"/>
  <c r="AF947" i="64"/>
  <c r="AJ173" i="69"/>
  <c r="AJ175" i="69" s="1"/>
  <c r="AL183" i="69"/>
  <c r="AL186" i="69" s="1"/>
  <c r="AK192" i="69"/>
  <c r="AK198" i="69" s="1"/>
  <c r="AI1430" i="64"/>
  <c r="AL403" i="64"/>
  <c r="AL399" i="64"/>
  <c r="AM394" i="64"/>
  <c r="AK1346" i="64"/>
  <c r="AC1067" i="64"/>
  <c r="AK161" i="69"/>
  <c r="AK162" i="69" s="1"/>
  <c r="AK167" i="69" s="1"/>
  <c r="AK177" i="69" s="1"/>
  <c r="AK188" i="69"/>
  <c r="BU1723" i="64"/>
  <c r="AK146" i="69"/>
  <c r="AK148" i="69" s="1"/>
  <c r="BV1198" i="64" a="1"/>
  <c r="BV1198" i="64" s="1"/>
  <c r="BV1162" i="64" a="1"/>
  <c r="BV1162" i="64" s="1"/>
  <c r="BV1127" i="64" a="1"/>
  <c r="BV1127" i="64" s="1"/>
  <c r="BV1715" i="64" a="1"/>
  <c r="BV1715" i="64" s="1"/>
  <c r="BV1092" i="64" a="1"/>
  <c r="BV1092" i="64" s="1"/>
  <c r="BV1749" i="64" a="1"/>
  <c r="BV1749" i="64" s="1"/>
  <c r="AL132" i="69"/>
  <c r="AL157" i="69" s="1"/>
  <c r="BV402" i="64" a="1"/>
  <c r="BV402" i="64" s="1"/>
  <c r="BV396" i="64" a="1"/>
  <c r="BV396" i="64" s="1"/>
  <c r="AM117" i="69"/>
  <c r="AM118" i="69" s="1"/>
  <c r="AM125" i="69" s="1"/>
  <c r="BV1427" i="64" a="1"/>
  <c r="BV1427" i="64" s="1"/>
  <c r="BP17" i="69"/>
  <c r="BP18" i="69" s="1"/>
  <c r="BV1340" i="64" a="1"/>
  <c r="BV1340" i="64" s="1"/>
  <c r="BV920" i="64" a="1"/>
  <c r="BV920"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801" i="64" a="1"/>
  <c r="BV801" i="64" s="1"/>
  <c r="BV968" i="64" a="1"/>
  <c r="BV968" i="64" s="1"/>
  <c r="BV1451" i="64" a="1"/>
  <c r="BV1451" i="64" s="1"/>
  <c r="BV970" i="64" a="1"/>
  <c r="BV970" i="64" s="1"/>
  <c r="BV992" i="64" a="1"/>
  <c r="BV992" i="64" s="1"/>
  <c r="BV1064" i="64" a="1"/>
  <c r="BV1064" i="64" s="1"/>
  <c r="BV946" i="64" a="1"/>
  <c r="BV946" i="64" s="1"/>
  <c r="BV501" i="64" a="1"/>
  <c r="BV501" i="64" s="1"/>
  <c r="BV1453" i="64" a="1"/>
  <c r="BV1453" i="64" s="1"/>
  <c r="BV1066" i="64" a="1"/>
  <c r="BV1066" i="64" s="1"/>
  <c r="BV503" i="64" a="1"/>
  <c r="BV503" i="64" s="1"/>
  <c r="BV1345" i="64" a="1"/>
  <c r="BV1345" i="64" s="1"/>
  <c r="BV1351" i="64" a="1"/>
  <c r="BV1351"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52" i="64" a="1"/>
  <c r="BV1344" i="64" a="1"/>
  <c r="BV993" i="64" a="1"/>
  <c r="BV1065" i="64" a="1"/>
  <c r="BV1428" i="64" a="1"/>
  <c r="BV921" i="64" a="1"/>
  <c r="BV969" i="64" a="1"/>
  <c r="BV526" i="64" a="1"/>
  <c r="BV1199" i="64" a="1"/>
  <c r="BV1163" i="64" a="1"/>
  <c r="BV1128" i="64" a="1"/>
  <c r="BV802" i="64" a="1"/>
  <c r="BV1093" i="64" a="1"/>
  <c r="CA1627" i="64" l="1" a="1"/>
  <c r="CA1627" i="64" s="1"/>
  <c r="CA1620" i="64" s="1"/>
  <c r="CA1621" i="64" s="1"/>
  <c r="BV108" i="64"/>
  <c r="BV1452" i="64"/>
  <c r="BU1136" i="64"/>
  <c r="AF1406" i="64"/>
  <c r="AG1396" i="64"/>
  <c r="BV1128" i="64"/>
  <c r="BV1163" i="64"/>
  <c r="BV1199" i="64"/>
  <c r="BV1093" i="64"/>
  <c r="BV1065" i="64"/>
  <c r="BV1428" i="64"/>
  <c r="BV969" i="64"/>
  <c r="BV993" i="64"/>
  <c r="BV1344" i="64"/>
  <c r="BV921" i="64"/>
  <c r="BV802" i="64"/>
  <c r="BV526" i="64"/>
  <c r="AK432" i="64"/>
  <c r="BE804" i="64"/>
  <c r="BF397" i="64"/>
  <c r="BE397" i="64"/>
  <c r="BD923" i="64"/>
  <c r="AK200" i="69"/>
  <c r="AE971" i="64"/>
  <c r="AD504" i="64"/>
  <c r="AM398" i="64"/>
  <c r="AL156" i="69"/>
  <c r="AL161" i="69" s="1"/>
  <c r="AK173" i="69"/>
  <c r="AK175" i="69" s="1"/>
  <c r="AK169" i="69"/>
  <c r="AK179" i="69" s="1"/>
  <c r="AK163" i="69"/>
  <c r="BV1723" i="64"/>
  <c r="BW1198" i="64" a="1"/>
  <c r="BW1198" i="64" s="1"/>
  <c r="BW1162" i="64" a="1"/>
  <c r="BW1162" i="64" s="1"/>
  <c r="BW1127" i="64" a="1"/>
  <c r="BW1127" i="64" s="1"/>
  <c r="BW1715" i="64" a="1"/>
  <c r="BW1715" i="64" s="1"/>
  <c r="BW1092" i="64" a="1"/>
  <c r="BW1092" i="64" s="1"/>
  <c r="BW1749" i="64" a="1"/>
  <c r="BW1749" i="64" s="1"/>
  <c r="AL135" i="69"/>
  <c r="AL136" i="69" s="1"/>
  <c r="BW402" i="64" a="1"/>
  <c r="BW402" i="64" s="1"/>
  <c r="BW396" i="64" a="1"/>
  <c r="BW396" i="64" s="1"/>
  <c r="BW1427" i="64" a="1"/>
  <c r="BW1427" i="64" s="1"/>
  <c r="BW1340" i="64" a="1"/>
  <c r="BW1340" i="64" s="1"/>
  <c r="BW920" i="64" a="1"/>
  <c r="BW920" i="64" s="1"/>
  <c r="BR121" i="64"/>
  <c r="BR124" i="64" s="1"/>
  <c r="BW525" i="64" a="1"/>
  <c r="BW525" i="64" s="1"/>
  <c r="BW107" i="64" a="1"/>
  <c r="BW107" i="64" s="1"/>
  <c r="BW122" i="64" a="1"/>
  <c r="BW122" i="64" s="1"/>
  <c r="BW176" i="64" a="1"/>
  <c r="BW176" i="64" s="1"/>
  <c r="BW40" i="64" a="1"/>
  <c r="BW40" i="64" s="1"/>
  <c r="BW106" i="64" a="1"/>
  <c r="BW106" i="64" s="1"/>
  <c r="BW123" i="64" a="1"/>
  <c r="BW123" i="64" s="1"/>
  <c r="BW801" i="64" a="1"/>
  <c r="BW801" i="64" s="1"/>
  <c r="BW970" i="64" a="1"/>
  <c r="BW970" i="64" s="1"/>
  <c r="BW946" i="64" a="1"/>
  <c r="BW946" i="64" s="1"/>
  <c r="BW1064" i="64" a="1"/>
  <c r="BW1064" i="64" s="1"/>
  <c r="BW503" i="64" a="1"/>
  <c r="BW503" i="64" s="1"/>
  <c r="BW1345" i="64" a="1"/>
  <c r="BW1345" i="64" s="1"/>
  <c r="BW1451" i="64" a="1"/>
  <c r="BW1451" i="64" s="1"/>
  <c r="BW1066" i="64" a="1"/>
  <c r="BW1066" i="64" s="1"/>
  <c r="BW1351" i="64" a="1"/>
  <c r="BW1351" i="64" s="1"/>
  <c r="BW992" i="64" a="1"/>
  <c r="BW992" i="64" s="1"/>
  <c r="BW1453" i="64" a="1"/>
  <c r="BW1453" i="64" s="1"/>
  <c r="BW501" i="64" a="1"/>
  <c r="BW501" i="64" s="1"/>
  <c r="BW968" i="64" a="1"/>
  <c r="BW96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44" i="64" a="1"/>
  <c r="BW1163" i="64" a="1"/>
  <c r="BW1452" i="64" a="1"/>
  <c r="BW1199" i="64" a="1"/>
  <c r="BW1065" i="64" a="1"/>
  <c r="AE502" i="64" a="1"/>
  <c r="BW802" i="64" a="1"/>
  <c r="BW1128" i="64" a="1"/>
  <c r="BW921" i="64" a="1"/>
  <c r="BW1093" i="64" a="1"/>
  <c r="BW969" i="64" a="1"/>
  <c r="BW993" i="64" a="1"/>
  <c r="BW526" i="64" a="1"/>
  <c r="BW1428" i="64" a="1"/>
  <c r="AG1400" i="64" l="1"/>
  <c r="AG1401" i="64" s="1"/>
  <c r="AG1402" i="64" s="1"/>
  <c r="BW108" i="64"/>
  <c r="BW1452" i="64"/>
  <c r="BV1136" i="64"/>
  <c r="BW1428" i="64"/>
  <c r="BW1128" i="64"/>
  <c r="BW1163" i="64"/>
  <c r="BW1065" i="64"/>
  <c r="BW1199" i="64"/>
  <c r="BW1093" i="64"/>
  <c r="BW969" i="64"/>
  <c r="BW993" i="64"/>
  <c r="BW1344" i="64"/>
  <c r="BW921" i="64"/>
  <c r="BW802" i="64"/>
  <c r="BW526" i="64"/>
  <c r="CB1617" i="64"/>
  <c r="AL430" i="64"/>
  <c r="AL428" i="64" s="1"/>
  <c r="AM427" i="64"/>
  <c r="BF804" i="64"/>
  <c r="AE502" i="64"/>
  <c r="AF1454" i="64"/>
  <c r="AG947" i="64"/>
  <c r="AL1346" i="64"/>
  <c r="AJ1430" i="64"/>
  <c r="AM403" i="64"/>
  <c r="AM399" i="64"/>
  <c r="AN394" i="64"/>
  <c r="AD1067" i="64"/>
  <c r="AL159" i="69"/>
  <c r="AL184" i="69" s="1"/>
  <c r="AL187" i="69" s="1"/>
  <c r="AM183" i="69" s="1"/>
  <c r="BW1723" i="64"/>
  <c r="BX1198" i="64" a="1"/>
  <c r="BX1198" i="64" s="1"/>
  <c r="BX1162" i="64" a="1"/>
  <c r="BX1162" i="64" s="1"/>
  <c r="BX1127" i="64" a="1"/>
  <c r="BX1127" i="64" s="1"/>
  <c r="BX1715" i="64" a="1"/>
  <c r="BX1715" i="64" s="1"/>
  <c r="BX1092" i="64" a="1"/>
  <c r="BX1092" i="64" s="1"/>
  <c r="BX1749" i="64" a="1"/>
  <c r="BX1749" i="64" s="1"/>
  <c r="AM129" i="69"/>
  <c r="AM132" i="69" s="1"/>
  <c r="AM157" i="69" s="1"/>
  <c r="AL142" i="69"/>
  <c r="AL146" i="69" s="1"/>
  <c r="AL148" i="69" s="1"/>
  <c r="AL140" i="69"/>
  <c r="AL150" i="69" s="1"/>
  <c r="BX396" i="64" a="1"/>
  <c r="BX396" i="64" s="1"/>
  <c r="BX402" i="64" a="1"/>
  <c r="BX402" i="64" s="1"/>
  <c r="BX1427" i="64" a="1"/>
  <c r="BX1427" i="64" s="1"/>
  <c r="BX1340" i="64" a="1"/>
  <c r="BX1340" i="64" s="1"/>
  <c r="BX920" i="64" a="1"/>
  <c r="BX920" i="64" s="1"/>
  <c r="BX525" i="64" a="1"/>
  <c r="BX525" i="64" s="1"/>
  <c r="BX107" i="64" a="1"/>
  <c r="BX107" i="64" s="1"/>
  <c r="BX176" i="64" a="1"/>
  <c r="BX176" i="64" s="1"/>
  <c r="BX40" i="64" a="1"/>
  <c r="BX40" i="64" s="1"/>
  <c r="BX122" i="64" a="1"/>
  <c r="BX122" i="64" s="1"/>
  <c r="BX106" i="64" a="1"/>
  <c r="BX106" i="64" s="1"/>
  <c r="BX123" i="64" a="1"/>
  <c r="BX123" i="64" s="1"/>
  <c r="BS121" i="64"/>
  <c r="BS124" i="64" s="1"/>
  <c r="BX801" i="64" a="1"/>
  <c r="BX801" i="64" s="1"/>
  <c r="BX1451" i="64" a="1"/>
  <c r="BX1451" i="64" s="1"/>
  <c r="BX501" i="64" a="1"/>
  <c r="BX501" i="64" s="1"/>
  <c r="BX503" i="64" a="1"/>
  <c r="BX503" i="64" s="1"/>
  <c r="BX946" i="64" a="1"/>
  <c r="BX946" i="64" s="1"/>
  <c r="BX1066" i="64" a="1"/>
  <c r="BX1066" i="64" s="1"/>
  <c r="BX968" i="64" a="1"/>
  <c r="BX968" i="64" s="1"/>
  <c r="BX1345" i="64" a="1"/>
  <c r="BX1345" i="64" s="1"/>
  <c r="BX992" i="64" a="1"/>
  <c r="BX992" i="64" s="1"/>
  <c r="BX1351" i="64" a="1"/>
  <c r="BX1351" i="64" s="1"/>
  <c r="BX970" i="64" a="1"/>
  <c r="BX970" i="64" s="1"/>
  <c r="BX1064" i="64" a="1"/>
  <c r="BX1064" i="64" s="1"/>
  <c r="BX1453" i="64" a="1"/>
  <c r="BX1453"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93" i="64" a="1"/>
  <c r="BX969" i="64" a="1"/>
  <c r="BX1452" i="64" a="1"/>
  <c r="BX1199" i="64" a="1"/>
  <c r="BX1163" i="64" a="1"/>
  <c r="BX1344" i="64" a="1"/>
  <c r="BX1128" i="64" a="1"/>
  <c r="BX1065" i="64" a="1"/>
  <c r="BX802" i="64" a="1"/>
  <c r="BX526" i="64" a="1"/>
  <c r="BX993" i="64" a="1"/>
  <c r="BX1428" i="64" a="1"/>
  <c r="BX921" i="64" a="1"/>
  <c r="CB1623" i="64" l="1"/>
  <c r="BX108" i="64"/>
  <c r="BX1452" i="64"/>
  <c r="BW1136" i="64"/>
  <c r="AG1406" i="64"/>
  <c r="AH1396" i="64"/>
  <c r="BX1428" i="64"/>
  <c r="BX1093" i="64"/>
  <c r="BX1128" i="64"/>
  <c r="BX1163" i="64"/>
  <c r="BX1199" i="64"/>
  <c r="BX1065" i="64"/>
  <c r="BX969" i="64"/>
  <c r="BX993" i="64"/>
  <c r="BX1344" i="64"/>
  <c r="BX921" i="64"/>
  <c r="BX802" i="64"/>
  <c r="BX526" i="64"/>
  <c r="AL432" i="64"/>
  <c r="BG804" i="64"/>
  <c r="BG397" i="64"/>
  <c r="BE923" i="64"/>
  <c r="BF923" i="64"/>
  <c r="AL188" i="69"/>
  <c r="AL194" i="69"/>
  <c r="AL202" i="69" s="1"/>
  <c r="AL192" i="69"/>
  <c r="AL200" i="69" s="1"/>
  <c r="AL162" i="69"/>
  <c r="AL167" i="69" s="1"/>
  <c r="AL177" i="69" s="1"/>
  <c r="AN398" i="64"/>
  <c r="AE504" i="64"/>
  <c r="AF971" i="64"/>
  <c r="BX1723" i="64"/>
  <c r="BY1198" i="64" a="1"/>
  <c r="BY1198" i="64" s="1"/>
  <c r="BY1162" i="64" a="1"/>
  <c r="BY1162" i="64" s="1"/>
  <c r="BY1127" i="64" a="1"/>
  <c r="BY1127" i="64" s="1"/>
  <c r="BY1715" i="64" a="1"/>
  <c r="BY1715" i="64" s="1"/>
  <c r="BY1092" i="64" a="1"/>
  <c r="BY1092" i="64" s="1"/>
  <c r="BY1749" i="64" a="1"/>
  <c r="BY1749" i="64" s="1"/>
  <c r="AM134" i="69"/>
  <c r="AM135" i="69" s="1"/>
  <c r="AM142" i="69" s="1"/>
  <c r="AM146" i="69" s="1"/>
  <c r="AM148" i="69" s="1"/>
  <c r="AL152" i="69"/>
  <c r="AM186" i="69"/>
  <c r="BY396" i="64" a="1"/>
  <c r="BY396" i="64" s="1"/>
  <c r="BY402" i="64" a="1"/>
  <c r="BY402" i="64" s="1"/>
  <c r="BY1427" i="64" a="1"/>
  <c r="BY1427" i="64" s="1"/>
  <c r="BY1340" i="64" a="1"/>
  <c r="BY1340" i="64" s="1"/>
  <c r="BY920" i="64" a="1"/>
  <c r="BY920" i="64" s="1"/>
  <c r="BY525" i="64" a="1"/>
  <c r="BY525" i="64" s="1"/>
  <c r="BY107" i="64" a="1"/>
  <c r="BY107" i="64" s="1"/>
  <c r="BY176" i="64" a="1"/>
  <c r="BY176" i="64" s="1"/>
  <c r="BY122" i="64" a="1"/>
  <c r="BY122" i="64" s="1"/>
  <c r="BY40" i="64" a="1"/>
  <c r="BY40" i="64" s="1"/>
  <c r="BY106" i="64" a="1"/>
  <c r="BY106" i="64" s="1"/>
  <c r="BY123" i="64" a="1"/>
  <c r="BY123" i="64" s="1"/>
  <c r="BT121" i="64"/>
  <c r="BT124" i="64" s="1"/>
  <c r="BU98" i="69"/>
  <c r="BY801" i="64" a="1"/>
  <c r="BY801" i="64" s="1"/>
  <c r="BY1064" i="64" a="1"/>
  <c r="BY1064" i="64" s="1"/>
  <c r="BY968" i="64" a="1"/>
  <c r="BY968" i="64" s="1"/>
  <c r="BY1351" i="64" a="1"/>
  <c r="BY1351" i="64" s="1"/>
  <c r="BY501" i="64" a="1"/>
  <c r="BY501" i="64" s="1"/>
  <c r="BY1066" i="64" a="1"/>
  <c r="BY1066" i="64" s="1"/>
  <c r="BY970" i="64" a="1"/>
  <c r="BY970" i="64" s="1"/>
  <c r="BY992" i="64" a="1"/>
  <c r="BY992" i="64" s="1"/>
  <c r="BY946" i="64" a="1"/>
  <c r="BY946" i="64" s="1"/>
  <c r="BY1451" i="64" a="1"/>
  <c r="BY1451" i="64" s="1"/>
  <c r="BY1345" i="64" a="1"/>
  <c r="BY1345" i="64" s="1"/>
  <c r="BY503" i="64" a="1"/>
  <c r="BY503" i="64" s="1"/>
  <c r="BY1453" i="64" a="1"/>
  <c r="BY1453"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093" i="64" a="1"/>
  <c r="BY1199" i="64" a="1"/>
  <c r="AF502" i="64" a="1"/>
  <c r="BY1344" i="64" a="1"/>
  <c r="BY969" i="64" a="1"/>
  <c r="BY802" i="64" a="1"/>
  <c r="BY1128" i="64" a="1"/>
  <c r="BY1163" i="64" a="1"/>
  <c r="BY1452" i="64" a="1"/>
  <c r="BY1065" i="64" a="1"/>
  <c r="BY993" i="64" a="1"/>
  <c r="BY1428" i="64" a="1"/>
  <c r="BY921" i="64" a="1"/>
  <c r="BY526" i="64" a="1"/>
  <c r="CB1627" i="64" l="1" a="1"/>
  <c r="CB1627" i="64" s="1"/>
  <c r="CB1620" i="64" s="1"/>
  <c r="CB1621" i="64" s="1"/>
  <c r="AH1400" i="64"/>
  <c r="AH1401" i="64" s="1"/>
  <c r="AH1402" i="64" s="1"/>
  <c r="BY108" i="64"/>
  <c r="BY1452" i="64"/>
  <c r="BX1136" i="64"/>
  <c r="BY1065" i="64"/>
  <c r="BY1128" i="64"/>
  <c r="BY1163" i="64"/>
  <c r="BY1199" i="64"/>
  <c r="BY1428" i="64"/>
  <c r="BY1093" i="64"/>
  <c r="BY969" i="64"/>
  <c r="BY993" i="64"/>
  <c r="BY1344" i="64"/>
  <c r="BY921" i="64"/>
  <c r="BY802" i="64"/>
  <c r="BY526" i="64"/>
  <c r="AM430" i="64"/>
  <c r="AM428" i="64" s="1"/>
  <c r="AN427" i="64"/>
  <c r="BG923" i="64"/>
  <c r="BH804" i="64"/>
  <c r="BH397" i="64"/>
  <c r="AF502" i="64"/>
  <c r="AG1454" i="64"/>
  <c r="AH947" i="64"/>
  <c r="AL198" i="69"/>
  <c r="AL163" i="69"/>
  <c r="AM156" i="69"/>
  <c r="AM161" i="69" s="1"/>
  <c r="AL173" i="69"/>
  <c r="AL175" i="69" s="1"/>
  <c r="AL169" i="69"/>
  <c r="AL179" i="69" s="1"/>
  <c r="AN399" i="64"/>
  <c r="AO394" i="64"/>
  <c r="AN403" i="64"/>
  <c r="AM1346" i="64"/>
  <c r="AE1067" i="64"/>
  <c r="AK1430" i="64"/>
  <c r="BZ1198" i="64" a="1"/>
  <c r="BZ1198" i="64" s="1"/>
  <c r="BZ1162" i="64" a="1"/>
  <c r="BZ1162" i="64" s="1"/>
  <c r="BZ1127" i="64" a="1"/>
  <c r="BZ1127" i="64" s="1"/>
  <c r="BY1723" i="64"/>
  <c r="BZ1715" i="64" a="1"/>
  <c r="BZ1715" i="64" s="1"/>
  <c r="BZ1092" i="64" a="1"/>
  <c r="BZ1092" i="64" s="1"/>
  <c r="BZ1749" i="64" a="1"/>
  <c r="BZ1749" i="64" s="1"/>
  <c r="AM136" i="69"/>
  <c r="AM152" i="69"/>
  <c r="AN129" i="69"/>
  <c r="AN132" i="69" s="1"/>
  <c r="AN157" i="69" s="1"/>
  <c r="AM140" i="69"/>
  <c r="AM150" i="69" s="1"/>
  <c r="BZ402" i="64" a="1"/>
  <c r="BZ402" i="64" s="1"/>
  <c r="BZ396" i="64" a="1"/>
  <c r="BZ396" i="64" s="1"/>
  <c r="BZ1427" i="64" a="1"/>
  <c r="BZ1427" i="64" s="1"/>
  <c r="AO117" i="69"/>
  <c r="AO118" i="69" s="1"/>
  <c r="AO125" i="69" s="1"/>
  <c r="BZ1340" i="64" a="1"/>
  <c r="BZ1340" i="64" s="1"/>
  <c r="BZ920" i="64" a="1"/>
  <c r="BZ920" i="64" s="1"/>
  <c r="BZ525" i="64" a="1"/>
  <c r="BZ525" i="64" s="1"/>
  <c r="BZ176" i="64" a="1"/>
  <c r="BZ176" i="64" s="1"/>
  <c r="BZ122" i="64" a="1"/>
  <c r="BZ122" i="64" s="1"/>
  <c r="BZ40" i="64" a="1"/>
  <c r="BZ40" i="64" s="1"/>
  <c r="BZ107" i="64" a="1"/>
  <c r="BZ107" i="64" s="1"/>
  <c r="BZ106" i="64" a="1"/>
  <c r="BZ106" i="64" s="1"/>
  <c r="BZ123" i="64" a="1"/>
  <c r="BZ123" i="64" s="1"/>
  <c r="BU121" i="64"/>
  <c r="BU124" i="64" s="1"/>
  <c r="BZ801" i="64" a="1"/>
  <c r="BZ801" i="64" s="1"/>
  <c r="BZ1066" i="64" a="1"/>
  <c r="BZ1066" i="64" s="1"/>
  <c r="BZ968" i="64" a="1"/>
  <c r="BZ968" i="64" s="1"/>
  <c r="BZ501" i="64" a="1"/>
  <c r="BZ501" i="64" s="1"/>
  <c r="BZ970" i="64" a="1"/>
  <c r="BZ970" i="64" s="1"/>
  <c r="BZ946" i="64" a="1"/>
  <c r="BZ946" i="64" s="1"/>
  <c r="BZ992" i="64" a="1"/>
  <c r="BZ992" i="64" s="1"/>
  <c r="BZ1351" i="64" a="1"/>
  <c r="BZ1351" i="64" s="1"/>
  <c r="BZ503" i="64" a="1"/>
  <c r="BZ503" i="64" s="1"/>
  <c r="BZ1453" i="64" a="1"/>
  <c r="BZ1453" i="64" s="1"/>
  <c r="BZ1064" i="64" a="1"/>
  <c r="BZ1064" i="64" s="1"/>
  <c r="BZ1345" i="64" a="1"/>
  <c r="BZ1345" i="64" s="1"/>
  <c r="BZ1451" i="64" a="1"/>
  <c r="BZ1451"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163" i="64" a="1"/>
  <c r="BZ921" i="64" a="1"/>
  <c r="BZ1452" i="64" a="1"/>
  <c r="BZ1093" i="64" a="1"/>
  <c r="BZ993" i="64" a="1"/>
  <c r="BZ526" i="64" a="1"/>
  <c r="BZ1428" i="64" a="1"/>
  <c r="BZ1065" i="64" a="1"/>
  <c r="BZ1199" i="64" a="1"/>
  <c r="BZ1344" i="64" a="1"/>
  <c r="BZ969" i="64" a="1"/>
  <c r="BZ1128" i="64" a="1"/>
  <c r="BZ802" i="64" a="1"/>
  <c r="BZ108" i="64" l="1"/>
  <c r="BZ1452" i="64"/>
  <c r="O1452" i="64" s="1"/>
  <c r="BY1136" i="64"/>
  <c r="AH1406" i="64"/>
  <c r="AI1396" i="64"/>
  <c r="AI1400" i="64" s="1"/>
  <c r="AI1401" i="64" s="1"/>
  <c r="AI1402" i="64" s="1"/>
  <c r="BZ1128" i="64"/>
  <c r="BZ1163" i="64"/>
  <c r="BZ1199" i="64"/>
  <c r="BZ1428" i="64"/>
  <c r="BZ1093" i="64"/>
  <c r="BZ1065" i="64"/>
  <c r="BZ969" i="64"/>
  <c r="O969" i="64" s="1"/>
  <c r="BZ993" i="64"/>
  <c r="BZ1344" i="64"/>
  <c r="BZ921" i="64"/>
  <c r="BZ802" i="64"/>
  <c r="BZ526" i="64"/>
  <c r="CC1617" i="64"/>
  <c r="AM432" i="64"/>
  <c r="BI804" i="64"/>
  <c r="BJ397" i="64"/>
  <c r="BI397" i="64"/>
  <c r="BH923" i="64"/>
  <c r="AM159" i="69"/>
  <c r="AM184" i="69" s="1"/>
  <c r="AM187" i="69" s="1"/>
  <c r="AM194" i="69" s="1"/>
  <c r="AM202" i="69" s="1"/>
  <c r="CA123" i="64" a="1"/>
  <c r="CA123" i="64" s="1"/>
  <c r="AO398" i="64"/>
  <c r="AF504" i="64"/>
  <c r="AG971" i="64"/>
  <c r="BZ1723" i="64"/>
  <c r="CA1198" i="64" a="1"/>
  <c r="CA1198" i="64" s="1"/>
  <c r="CA1127" i="64" a="1"/>
  <c r="CA1127" i="64" s="1"/>
  <c r="CA1162" i="64" a="1"/>
  <c r="CA1162" i="64" s="1"/>
  <c r="CA1715" i="64" a="1"/>
  <c r="CA1715" i="64" s="1"/>
  <c r="CA1092" i="64" a="1"/>
  <c r="CA1092" i="64" s="1"/>
  <c r="CA1749" i="64" a="1"/>
  <c r="CA1749" i="64" s="1"/>
  <c r="AN134" i="69"/>
  <c r="AN135" i="69" s="1"/>
  <c r="CA402" i="64" a="1"/>
  <c r="CA402" i="64" s="1"/>
  <c r="CA396" i="64" a="1"/>
  <c r="CA396" i="64" s="1"/>
  <c r="CA1427" i="64" a="1"/>
  <c r="CA1427" i="64" s="1"/>
  <c r="CA1340" i="64" a="1"/>
  <c r="CA1340" i="64" s="1"/>
  <c r="CA920" i="64" a="1"/>
  <c r="CA920" i="64" s="1"/>
  <c r="BV121" i="64"/>
  <c r="BV124" i="64" s="1"/>
  <c r="CA525" i="64" a="1"/>
  <c r="CA525" i="64" s="1"/>
  <c r="CA122" i="64" a="1"/>
  <c r="CA122" i="64" s="1"/>
  <c r="CA40" i="64" a="1"/>
  <c r="CA40" i="64" s="1"/>
  <c r="CA107" i="64" a="1"/>
  <c r="CA107" i="64" s="1"/>
  <c r="CA176" i="64" a="1"/>
  <c r="CA176" i="64" s="1"/>
  <c r="CA106" i="64" a="1"/>
  <c r="CA106" i="64" s="1"/>
  <c r="CA801" i="64" a="1"/>
  <c r="CA801" i="64" s="1"/>
  <c r="CA968" i="64" a="1"/>
  <c r="CA968" i="64" s="1"/>
  <c r="CA1064" i="64" a="1"/>
  <c r="CA1064" i="64" s="1"/>
  <c r="CA970" i="64" a="1"/>
  <c r="CA970" i="64" s="1"/>
  <c r="CA1453" i="64" a="1"/>
  <c r="CA1453" i="64" s="1"/>
  <c r="CA946" i="64" a="1"/>
  <c r="CA946" i="64" s="1"/>
  <c r="CA1451" i="64" a="1"/>
  <c r="CA1451" i="64" s="1"/>
  <c r="CA1066" i="64" a="1"/>
  <c r="CA1066" i="64" s="1"/>
  <c r="CA1351" i="64" a="1"/>
  <c r="CA1351" i="64" s="1"/>
  <c r="CA503" i="64" a="1"/>
  <c r="CA503" i="64" s="1"/>
  <c r="CA1345" i="64" a="1"/>
  <c r="CA1345" i="64" s="1"/>
  <c r="CA501" i="64" a="1"/>
  <c r="CA501" i="64" s="1"/>
  <c r="CA992" i="64" a="1"/>
  <c r="CA99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9" i="64" a="1"/>
  <c r="CA1428" i="64" a="1"/>
  <c r="CA1452" i="64" a="1"/>
  <c r="CA802" i="64" a="1"/>
  <c r="CA1344" i="64" a="1"/>
  <c r="CA1065" i="64" a="1"/>
  <c r="CA1093" i="64" a="1"/>
  <c r="AG502" i="64" a="1"/>
  <c r="CA921" i="64" a="1"/>
  <c r="CA993" i="64" a="1"/>
  <c r="CA526" i="64" a="1"/>
  <c r="CA1163" i="64" a="1"/>
  <c r="CA1199" i="64" a="1"/>
  <c r="CA1128" i="64" a="1"/>
  <c r="CC1623" i="64" l="1"/>
  <c r="CA108" i="64"/>
  <c r="CA1452" i="64"/>
  <c r="BZ1136" i="64"/>
  <c r="O1136" i="64" s="1"/>
  <c r="CA1163" i="64"/>
  <c r="CA1428" i="64"/>
  <c r="CA1128" i="64"/>
  <c r="CA1199" i="64"/>
  <c r="CA1065" i="64"/>
  <c r="CA1093" i="64"/>
  <c r="CA969" i="64"/>
  <c r="CA993" i="64"/>
  <c r="CA1344" i="64"/>
  <c r="CA921" i="64"/>
  <c r="CA802" i="64"/>
  <c r="CA526" i="64"/>
  <c r="AN430" i="64"/>
  <c r="AN428" i="64" s="1"/>
  <c r="AO427" i="64"/>
  <c r="BJ804" i="64"/>
  <c r="AI1406" i="64"/>
  <c r="AJ1396" i="64"/>
  <c r="AG502" i="64"/>
  <c r="AH1454" i="64"/>
  <c r="AI947" i="64"/>
  <c r="AN183" i="69"/>
  <c r="AN186" i="69" s="1"/>
  <c r="AM188" i="69"/>
  <c r="AM162" i="69"/>
  <c r="AM167" i="69" s="1"/>
  <c r="AM192" i="69"/>
  <c r="AM200" i="69" s="1"/>
  <c r="CB123" i="64" a="1"/>
  <c r="CB123" i="64" s="1"/>
  <c r="AL1430" i="64"/>
  <c r="AN1346" i="64"/>
  <c r="AF1067" i="64"/>
  <c r="AO403" i="64"/>
  <c r="AO399" i="64"/>
  <c r="AP394" i="64"/>
  <c r="CA1723" i="64"/>
  <c r="CB1198" i="64" a="1"/>
  <c r="CB1198" i="64" s="1"/>
  <c r="CB1162" i="64" a="1"/>
  <c r="CB1162" i="64" s="1"/>
  <c r="CB1127" i="64" a="1"/>
  <c r="CB1127" i="64" s="1"/>
  <c r="CB1715" i="64" a="1"/>
  <c r="CB1715" i="64" s="1"/>
  <c r="CB1092" i="64" a="1"/>
  <c r="CB1092" i="64" s="1"/>
  <c r="CB1749" i="64" a="1"/>
  <c r="CB1749" i="64" s="1"/>
  <c r="CB402" i="64" a="1"/>
  <c r="CB402" i="64" s="1"/>
  <c r="CB396" i="64" a="1"/>
  <c r="CB396" i="64" s="1"/>
  <c r="AN136" i="69"/>
  <c r="AN140" i="69"/>
  <c r="AN150" i="69" s="1"/>
  <c r="AN142" i="69"/>
  <c r="AO129" i="69"/>
  <c r="CB1427" i="64" a="1"/>
  <c r="CB1427" i="64" s="1"/>
  <c r="CB1340" i="64" a="1"/>
  <c r="CB1340" i="64" s="1"/>
  <c r="CB920" i="64" a="1"/>
  <c r="CB920" i="64" s="1"/>
  <c r="AP117" i="69"/>
  <c r="AP118" i="69" s="1"/>
  <c r="AP119" i="69" s="1"/>
  <c r="CB525" i="64" a="1"/>
  <c r="CB525" i="64" s="1"/>
  <c r="CB122" i="64" a="1"/>
  <c r="CB122" i="64" s="1"/>
  <c r="CB107" i="64" a="1"/>
  <c r="CB107" i="64" s="1"/>
  <c r="CB176" i="64" a="1"/>
  <c r="CB176" i="64" s="1"/>
  <c r="CB40" i="64" a="1"/>
  <c r="CB40" i="64" s="1"/>
  <c r="CB106" i="64" a="1"/>
  <c r="CB106" i="64" s="1"/>
  <c r="BW121" i="64"/>
  <c r="BW124" i="64" s="1"/>
  <c r="CB801" i="64" a="1"/>
  <c r="CB801" i="64" s="1"/>
  <c r="CB501" i="64" a="1"/>
  <c r="CB501" i="64" s="1"/>
  <c r="CB1453" i="64" a="1"/>
  <c r="CB1453" i="64" s="1"/>
  <c r="CB503" i="64" a="1"/>
  <c r="CB503" i="64" s="1"/>
  <c r="CB970" i="64" a="1"/>
  <c r="CB970" i="64" s="1"/>
  <c r="CB946" i="64" a="1"/>
  <c r="CB946" i="64" s="1"/>
  <c r="CB1451" i="64" a="1"/>
  <c r="CB1451" i="64" s="1"/>
  <c r="CB1066" i="64" a="1"/>
  <c r="CB1066" i="64" s="1"/>
  <c r="CB992" i="64" a="1"/>
  <c r="CB992" i="64" s="1"/>
  <c r="CB1345" i="64" a="1"/>
  <c r="CB1345" i="64" s="1"/>
  <c r="CB1064" i="64" a="1"/>
  <c r="CB1064" i="64" s="1"/>
  <c r="CB968" i="64" a="1"/>
  <c r="CB968" i="64" s="1"/>
  <c r="CB1351" i="64" a="1"/>
  <c r="CB1351"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63" i="64" a="1"/>
  <c r="CB1344" i="64" a="1"/>
  <c r="CB526" i="64" a="1"/>
  <c r="CB1428" i="64" a="1"/>
  <c r="CB1128" i="64" a="1"/>
  <c r="CB1065" i="64" a="1"/>
  <c r="CB1199" i="64" a="1"/>
  <c r="CB802" i="64" a="1"/>
  <c r="CB921" i="64" a="1"/>
  <c r="CB1093" i="64" a="1"/>
  <c r="CB969" i="64" a="1"/>
  <c r="CB1452" i="64" a="1"/>
  <c r="CB993" i="64" a="1"/>
  <c r="CC1627" i="64" l="1" a="1"/>
  <c r="CC1627" i="64" s="1"/>
  <c r="CC1620" i="64" s="1"/>
  <c r="CB108" i="64"/>
  <c r="CB1452" i="64"/>
  <c r="CA1136" i="64"/>
  <c r="CB1128" i="64"/>
  <c r="CB1163" i="64"/>
  <c r="CB1065" i="64"/>
  <c r="CB1199" i="64"/>
  <c r="CB1428" i="64"/>
  <c r="CB1093" i="64"/>
  <c r="CB969" i="64"/>
  <c r="CB993" i="64"/>
  <c r="CB1344" i="64"/>
  <c r="CB921" i="64"/>
  <c r="CB802" i="64"/>
  <c r="CB526" i="64"/>
  <c r="CC1621" i="64"/>
  <c r="AN432" i="64"/>
  <c r="AJ1400" i="64"/>
  <c r="AJ1401" i="64" s="1"/>
  <c r="BK804" i="64"/>
  <c r="BK397" i="64"/>
  <c r="BL397" i="64"/>
  <c r="BI923" i="64"/>
  <c r="BJ923" i="64"/>
  <c r="AM198" i="69"/>
  <c r="AN156" i="69"/>
  <c r="AN161" i="69" s="1"/>
  <c r="AM169" i="69"/>
  <c r="AM179" i="69" s="1"/>
  <c r="AM163" i="69"/>
  <c r="AG504" i="64"/>
  <c r="AP398" i="64"/>
  <c r="CC123" i="64" a="1"/>
  <c r="CC123" i="64" s="1"/>
  <c r="AH971" i="64"/>
  <c r="CB1723" i="64"/>
  <c r="CC1198" i="64" a="1"/>
  <c r="CC1198" i="64" s="1"/>
  <c r="CC1162" i="64" a="1"/>
  <c r="CC1162" i="64" s="1"/>
  <c r="CC1127" i="64" a="1"/>
  <c r="CC1127" i="64" s="1"/>
  <c r="CD1198" i="64" a="1"/>
  <c r="CD1198" i="64" s="1"/>
  <c r="CD1162" i="64" a="1"/>
  <c r="CD1162" i="64" s="1"/>
  <c r="CD1127" i="64" a="1"/>
  <c r="CD1127" i="64" s="1"/>
  <c r="CC1715" i="64" a="1"/>
  <c r="CC1715" i="64" s="1"/>
  <c r="CC1092" i="64" a="1"/>
  <c r="CC1092" i="64" s="1"/>
  <c r="CD1715" i="64" a="1"/>
  <c r="CD1715" i="64" s="1"/>
  <c r="CD1092" i="64" a="1"/>
  <c r="CD1092" i="64" s="1"/>
  <c r="CC1749" i="64" a="1"/>
  <c r="CC1749" i="64" s="1"/>
  <c r="CD1749" i="64" a="1"/>
  <c r="CD1749" i="64" s="1"/>
  <c r="CD503" i="64" a="1"/>
  <c r="CD503" i="64" s="1"/>
  <c r="CD396" i="64" a="1"/>
  <c r="CD396" i="64" s="1"/>
  <c r="CD501" i="64" a="1"/>
  <c r="CD501" i="64" s="1"/>
  <c r="CD402" i="64" a="1"/>
  <c r="CD402" i="64" s="1"/>
  <c r="CD1427" i="64" a="1"/>
  <c r="CD1427" i="64" s="1"/>
  <c r="CD946" i="64" a="1"/>
  <c r="CD946" i="64" s="1"/>
  <c r="CD525" i="64" a="1"/>
  <c r="CD525" i="64" s="1"/>
  <c r="CD40" i="64" a="1"/>
  <c r="CD40" i="64" s="1"/>
  <c r="CD1451" i="64" a="1"/>
  <c r="CD1451" i="64" s="1"/>
  <c r="CD801" i="64" a="1"/>
  <c r="CD801" i="64" s="1"/>
  <c r="CD1064" i="64" a="1"/>
  <c r="CD1064" i="64" s="1"/>
  <c r="CD970" i="64" a="1"/>
  <c r="CD970" i="64" s="1"/>
  <c r="CD122" i="64" a="1"/>
  <c r="CD122" i="64" s="1"/>
  <c r="CD968" i="64" a="1"/>
  <c r="CD968" i="64" s="1"/>
  <c r="CD107" i="64" a="1"/>
  <c r="CD107" i="64" s="1"/>
  <c r="CD1340" i="64" a="1"/>
  <c r="CD1340" i="64" s="1"/>
  <c r="CD992" i="64" a="1"/>
  <c r="CD992" i="64" s="1"/>
  <c r="CD1453" i="64" a="1"/>
  <c r="CD1453" i="64" s="1"/>
  <c r="CD920" i="64" a="1"/>
  <c r="CD920" i="64" s="1"/>
  <c r="CD1066" i="64" a="1"/>
  <c r="CD1066" i="64" s="1"/>
  <c r="CD1351" i="64" a="1"/>
  <c r="CD1351" i="64" s="1"/>
  <c r="CD106" i="64" a="1"/>
  <c r="CD106" i="64" s="1"/>
  <c r="CD1345" i="64" a="1"/>
  <c r="CD1345" i="64" s="1"/>
  <c r="CD176" i="64" a="1"/>
  <c r="CD176" i="64" s="1"/>
  <c r="AM173" i="69"/>
  <c r="AM175" i="69" s="1"/>
  <c r="AM177" i="69"/>
  <c r="CC402" i="64" a="1"/>
  <c r="CC402" i="64" s="1"/>
  <c r="CC396" i="64" a="1"/>
  <c r="CC396" i="64" s="1"/>
  <c r="AO134" i="69"/>
  <c r="AO132" i="69"/>
  <c r="AO157" i="69" s="1"/>
  <c r="AN152" i="69"/>
  <c r="AN146" i="69"/>
  <c r="AN148" i="69" s="1"/>
  <c r="CC1427" i="64" a="1"/>
  <c r="CC1427" i="64" s="1"/>
  <c r="CC1340" i="64" a="1"/>
  <c r="CC1340" i="64" s="1"/>
  <c r="CC920" i="64" a="1"/>
  <c r="CC920" i="64" s="1"/>
  <c r="BX121" i="64"/>
  <c r="BX124" i="64" s="1"/>
  <c r="CC525" i="64" a="1"/>
  <c r="CC525" i="64" s="1"/>
  <c r="CC176" i="64" a="1"/>
  <c r="CC176" i="64" s="1"/>
  <c r="CC107" i="64" a="1"/>
  <c r="CC107" i="64" s="1"/>
  <c r="CC122" i="64" a="1"/>
  <c r="CC122" i="64" s="1"/>
  <c r="CC40" i="64" a="1"/>
  <c r="CC40" i="64" s="1"/>
  <c r="CC106" i="64" a="1"/>
  <c r="CC106" i="64" s="1"/>
  <c r="CC801" i="64" a="1"/>
  <c r="CC801" i="64" s="1"/>
  <c r="CC1066" i="64" a="1"/>
  <c r="CC1066" i="64" s="1"/>
  <c r="CC970" i="64" a="1"/>
  <c r="CC970" i="64" s="1"/>
  <c r="CC1351" i="64" a="1"/>
  <c r="CC1351" i="64" s="1"/>
  <c r="CC501" i="64" a="1"/>
  <c r="CC501" i="64" s="1"/>
  <c r="CC1064" i="64" a="1"/>
  <c r="CC1064" i="64" s="1"/>
  <c r="CC992" i="64" a="1"/>
  <c r="CC992" i="64" s="1"/>
  <c r="CC503" i="64" a="1"/>
  <c r="CC503" i="64" s="1"/>
  <c r="CC1453" i="64" a="1"/>
  <c r="CC1453" i="64" s="1"/>
  <c r="CC946" i="64" a="1"/>
  <c r="CC946" i="64" s="1"/>
  <c r="CC1451" i="64" a="1"/>
  <c r="CC1451" i="64" s="1"/>
  <c r="CC968" i="64" a="1"/>
  <c r="CC968" i="64" s="1"/>
  <c r="CC1345" i="64" a="1"/>
  <c r="CC1345"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6" i="64" a="1"/>
  <c r="CD1163" i="64" a="1"/>
  <c r="CC802" i="64" a="1"/>
  <c r="CD1199" i="64" a="1"/>
  <c r="CC1093" i="64" a="1"/>
  <c r="CC1452" i="64" a="1"/>
  <c r="CC1199" i="64" a="1"/>
  <c r="CD969" i="64" a="1"/>
  <c r="CD1452" i="64" a="1"/>
  <c r="CC969" i="64" a="1"/>
  <c r="CC1163" i="64" a="1"/>
  <c r="CD1093" i="64" a="1"/>
  <c r="CC1128" i="64" a="1"/>
  <c r="CD1065" i="64" a="1"/>
  <c r="AH502" i="64" a="1"/>
  <c r="CC1344" i="64" a="1"/>
  <c r="CC1065" i="64" a="1"/>
  <c r="CC526" i="64" a="1"/>
  <c r="CD1344" i="64" a="1"/>
  <c r="CD1128" i="64" a="1"/>
  <c r="CC1428" i="64" a="1"/>
  <c r="CC993" i="64" a="1"/>
  <c r="CD993" i="64" a="1"/>
  <c r="CC921" i="64" a="1"/>
  <c r="CD108" i="64" l="1"/>
  <c r="CC108" i="64"/>
  <c r="CC1452" i="64"/>
  <c r="CD1452" i="64"/>
  <c r="CB1136" i="64"/>
  <c r="CD1093" i="64"/>
  <c r="CC1128" i="64"/>
  <c r="CC1163" i="64"/>
  <c r="CC1093" i="64"/>
  <c r="CC1199" i="64"/>
  <c r="CD1065" i="64"/>
  <c r="CC1428" i="64"/>
  <c r="CC1065" i="64"/>
  <c r="CD1128" i="64"/>
  <c r="CD1163" i="64"/>
  <c r="CD1199" i="64"/>
  <c r="CD969" i="64"/>
  <c r="CC969" i="64"/>
  <c r="CC993" i="64"/>
  <c r="CD993" i="64"/>
  <c r="CD1344" i="64"/>
  <c r="CC1344" i="64"/>
  <c r="CC921" i="64"/>
  <c r="CC802" i="64"/>
  <c r="CC526" i="64"/>
  <c r="CD526" i="64"/>
  <c r="CD1617" i="64"/>
  <c r="AP427" i="64"/>
  <c r="AO430" i="64"/>
  <c r="AJ1402" i="64"/>
  <c r="AJ1406" i="64"/>
  <c r="AK1396" i="64"/>
  <c r="BL804" i="64"/>
  <c r="BK923" i="64"/>
  <c r="AH502" i="64"/>
  <c r="AI1454" i="64"/>
  <c r="AJ947" i="64"/>
  <c r="AN159" i="69"/>
  <c r="AN184" i="69" s="1"/>
  <c r="AN187" i="69" s="1"/>
  <c r="AN188" i="69" s="1"/>
  <c r="AM1430" i="64"/>
  <c r="AO1346" i="64"/>
  <c r="AG1067" i="64"/>
  <c r="AQ394" i="64"/>
  <c r="AP399" i="64"/>
  <c r="AP403" i="64"/>
  <c r="CD123" i="64" a="1"/>
  <c r="CD123" i="64" s="1"/>
  <c r="CC1723" i="64"/>
  <c r="CE1715" i="64" a="1"/>
  <c r="CE1715" i="64" s="1"/>
  <c r="CE920" i="64" a="1"/>
  <c r="CE920"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802" i="64" a="1"/>
  <c r="CD1428" i="64" a="1"/>
  <c r="CD921" i="64" a="1"/>
  <c r="CD1623" i="64" l="1"/>
  <c r="CC1136" i="64"/>
  <c r="CD1136" i="64" s="1"/>
  <c r="CD1428" i="64"/>
  <c r="CD921" i="64"/>
  <c r="CD802" i="64"/>
  <c r="AK1400" i="64"/>
  <c r="AK1401" i="64" s="1"/>
  <c r="AK1402" i="64" s="1"/>
  <c r="AO428" i="64"/>
  <c r="BM804" i="64"/>
  <c r="BM397" i="64"/>
  <c r="BL923" i="64"/>
  <c r="AN194" i="69"/>
  <c r="AN202" i="69" s="1"/>
  <c r="AN192" i="69"/>
  <c r="AN200" i="69" s="1"/>
  <c r="AO183" i="69"/>
  <c r="AO186" i="69" s="1"/>
  <c r="AN162" i="69"/>
  <c r="AO156" i="69" s="1"/>
  <c r="AO159" i="69" s="1"/>
  <c r="AO184" i="69" s="1"/>
  <c r="AH504" i="64"/>
  <c r="AI971" i="64"/>
  <c r="CD1723" i="64"/>
  <c r="CE1723" i="64" s="1"/>
  <c r="CE123" i="64" a="1"/>
  <c r="CE123" i="64" s="1"/>
  <c r="AQ398" i="64"/>
  <c r="CE1351" i="64" a="1"/>
  <c r="CE1351" i="64" s="1"/>
  <c r="CE107" i="64" a="1"/>
  <c r="CE107" i="64" s="1"/>
  <c r="CE1453" i="64" a="1"/>
  <c r="CE1453" i="64" s="1"/>
  <c r="CE501" i="64" a="1"/>
  <c r="CE501" i="64" s="1"/>
  <c r="CE1198" i="64" a="1"/>
  <c r="CE1198" i="64" s="1"/>
  <c r="CE1427" i="64" a="1"/>
  <c r="CE1427" i="64" s="1"/>
  <c r="CE1340" i="64" a="1"/>
  <c r="CE1340" i="64" s="1"/>
  <c r="CE801" i="64" a="1"/>
  <c r="CE801" i="64" s="1"/>
  <c r="CE970" i="64" a="1"/>
  <c r="CE970" i="64" s="1"/>
  <c r="CE946" i="64" a="1"/>
  <c r="CE946" i="64" s="1"/>
  <c r="CE525" i="64" a="1"/>
  <c r="CE525" i="64" s="1"/>
  <c r="CE106" i="64" a="1"/>
  <c r="CE106" i="64" s="1"/>
  <c r="CE122" i="64" a="1"/>
  <c r="CE122" i="64" s="1"/>
  <c r="CE1162" i="64" a="1"/>
  <c r="CE1162" i="64" s="1"/>
  <c r="CE1066" i="64" a="1"/>
  <c r="CE1066" i="64" s="1"/>
  <c r="CE176" i="64" a="1"/>
  <c r="CE176" i="64" s="1"/>
  <c r="CE40" i="64" a="1"/>
  <c r="CE40" i="64" s="1"/>
  <c r="CE396" i="64" a="1"/>
  <c r="CE396" i="64" s="1"/>
  <c r="CE1092" i="64" a="1"/>
  <c r="CE1092" i="64" s="1"/>
  <c r="CE968" i="64" a="1"/>
  <c r="CE968" i="64" s="1"/>
  <c r="CE1749" i="64" a="1"/>
  <c r="CE1749" i="64" s="1"/>
  <c r="CE1345" i="64" a="1"/>
  <c r="CE1345" i="64" s="1"/>
  <c r="CE402" i="64" a="1"/>
  <c r="CE402" i="64" s="1"/>
  <c r="CE1064" i="64" a="1"/>
  <c r="CE1064" i="64" s="1"/>
  <c r="CE1451" i="64" a="1"/>
  <c r="CE1451" i="64" s="1"/>
  <c r="CE992" i="64" a="1"/>
  <c r="CE992" i="64" s="1"/>
  <c r="CE1127" i="64" a="1"/>
  <c r="CE1127"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44" i="64" a="1"/>
  <c r="CE921" i="64" a="1"/>
  <c r="AI502" i="64" a="1"/>
  <c r="CE1163" i="64" a="1"/>
  <c r="CE1093" i="64" a="1"/>
  <c r="CE969" i="64" a="1"/>
  <c r="CE1128" i="64" a="1"/>
  <c r="CE1452" i="64" a="1"/>
  <c r="CE526" i="64" a="1"/>
  <c r="CE1428" i="64" a="1"/>
  <c r="CE1065" i="64" a="1"/>
  <c r="CE1199" i="64" a="1"/>
  <c r="CE802" i="64" a="1"/>
  <c r="CE993" i="64" a="1"/>
  <c r="CD1627" i="64" l="1" a="1"/>
  <c r="CD1627" i="64" s="1"/>
  <c r="CD1620" i="64" s="1"/>
  <c r="CE108" i="64"/>
  <c r="CE1452" i="64"/>
  <c r="BZ124" i="64"/>
  <c r="CE1093" i="64"/>
  <c r="CE1065" i="64"/>
  <c r="CE1128" i="64"/>
  <c r="CE1136" i="64" s="1"/>
  <c r="CE1163" i="64"/>
  <c r="CE1428" i="64"/>
  <c r="CE1199" i="64"/>
  <c r="CE969" i="64"/>
  <c r="CE993" i="64"/>
  <c r="CE1344" i="64"/>
  <c r="CE921" i="64"/>
  <c r="CE802" i="64"/>
  <c r="CE526" i="64"/>
  <c r="CD1621" i="64"/>
  <c r="AO432" i="64"/>
  <c r="AP430" i="64"/>
  <c r="AL1396" i="64"/>
  <c r="AK1406" i="64"/>
  <c r="BN804" i="64"/>
  <c r="BN397" i="64"/>
  <c r="BM923" i="64"/>
  <c r="AI502" i="64"/>
  <c r="AJ1454" i="64"/>
  <c r="AK947" i="64"/>
  <c r="AN167" i="69"/>
  <c r="AN177" i="69" s="1"/>
  <c r="AO161" i="69"/>
  <c r="AO162" i="69" s="1"/>
  <c r="AO167" i="69" s="1"/>
  <c r="AO177" i="69" s="1"/>
  <c r="AN163" i="69"/>
  <c r="AO187" i="69"/>
  <c r="AO194" i="69" s="1"/>
  <c r="AO202" i="69" s="1"/>
  <c r="AN169" i="69"/>
  <c r="AN179" i="69" s="1"/>
  <c r="AN198" i="69"/>
  <c r="AQ403" i="64"/>
  <c r="AR394" i="64"/>
  <c r="AQ399" i="64"/>
  <c r="CF123" i="64" a="1"/>
  <c r="CF123" i="64" s="1"/>
  <c r="AP1346" i="64"/>
  <c r="AN1430" i="64"/>
  <c r="AH1067" i="64"/>
  <c r="CF1351" i="64" a="1"/>
  <c r="CF1351" i="64" s="1"/>
  <c r="CF970" i="64" a="1"/>
  <c r="CF970" i="64" s="1"/>
  <c r="CF1340" i="64" a="1"/>
  <c r="CF1340" i="64" s="1"/>
  <c r="CF396" i="64" a="1"/>
  <c r="CF396" i="64" s="1"/>
  <c r="CF122" i="64" a="1"/>
  <c r="CF122" i="64" s="1"/>
  <c r="CF1127" i="64" a="1"/>
  <c r="CF1127" i="64" s="1"/>
  <c r="CF1064" i="64" a="1"/>
  <c r="CF1064" i="64" s="1"/>
  <c r="CF801" i="64" a="1"/>
  <c r="CF801" i="64" s="1"/>
  <c r="CF1198" i="64" a="1"/>
  <c r="CF1198" i="64" s="1"/>
  <c r="CF106" i="64" a="1"/>
  <c r="CF106" i="64" s="1"/>
  <c r="CF402" i="64" a="1"/>
  <c r="CF402" i="64" s="1"/>
  <c r="CF920" i="64" a="1"/>
  <c r="CF920" i="64" s="1"/>
  <c r="CF1092" i="64" a="1"/>
  <c r="CF1092" i="64" s="1"/>
  <c r="CF1162" i="64" a="1"/>
  <c r="CF1162" i="64" s="1"/>
  <c r="CF992" i="64" a="1"/>
  <c r="CF992" i="64" s="1"/>
  <c r="CF1715" i="64" a="1"/>
  <c r="CF1715" i="64" s="1"/>
  <c r="CF968" i="64" a="1"/>
  <c r="CF968" i="64" s="1"/>
  <c r="CF1451" i="64" a="1"/>
  <c r="CF1451" i="64" s="1"/>
  <c r="CF107" i="64" a="1"/>
  <c r="CF107" i="64" s="1"/>
  <c r="CF176" i="64" a="1"/>
  <c r="CF176" i="64" s="1"/>
  <c r="CF501" i="64" a="1"/>
  <c r="CF501" i="64" s="1"/>
  <c r="CF946" i="64" a="1"/>
  <c r="CF946" i="64" s="1"/>
  <c r="CF1345" i="64" a="1"/>
  <c r="CF1345" i="64" s="1"/>
  <c r="CF525" i="64" a="1"/>
  <c r="CF525" i="64" s="1"/>
  <c r="CF503" i="64" a="1"/>
  <c r="CF503" i="64" s="1"/>
  <c r="CF40" i="64" a="1"/>
  <c r="CF40" i="64" s="1"/>
  <c r="CF1066" i="64" a="1"/>
  <c r="CF1066" i="64" s="1"/>
  <c r="CF1749" i="64" a="1"/>
  <c r="CF1749" i="64" s="1"/>
  <c r="CF1453" i="64" a="1"/>
  <c r="CF1453" i="64" s="1"/>
  <c r="CF1427" i="64" a="1"/>
  <c r="CF1427" i="64" s="1"/>
  <c r="CG1427" i="64" a="1"/>
  <c r="CG1427" i="64" s="1"/>
  <c r="CG1453" i="64" a="1"/>
  <c r="CG1453"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44" i="64" a="1"/>
  <c r="CF969" i="64" a="1"/>
  <c r="CF1452" i="64" a="1"/>
  <c r="CF1093" i="64" a="1"/>
  <c r="CF1163" i="64" a="1"/>
  <c r="CF993" i="64" a="1"/>
  <c r="CF1065" i="64" a="1"/>
  <c r="CF1428" i="64" a="1"/>
  <c r="CF921" i="64" a="1"/>
  <c r="CF1199" i="64" a="1"/>
  <c r="CF802" i="64" a="1"/>
  <c r="CF526" i="64" a="1"/>
  <c r="CF1128" i="64" a="1"/>
  <c r="CF108" i="64" l="1"/>
  <c r="CF1452" i="64"/>
  <c r="CA124" i="64"/>
  <c r="CF1199" i="64"/>
  <c r="CF1065" i="64"/>
  <c r="CF1428" i="64"/>
  <c r="CF1163" i="64"/>
  <c r="CF1128" i="64"/>
  <c r="CF1136" i="64" s="1"/>
  <c r="CF1093" i="64"/>
  <c r="CF969" i="64"/>
  <c r="CF993" i="64"/>
  <c r="CF1344" i="64"/>
  <c r="CF921" i="64"/>
  <c r="CF802" i="64"/>
  <c r="CF526" i="64"/>
  <c r="AL1400" i="64"/>
  <c r="AL1401" i="64" s="1"/>
  <c r="AL1402" i="64" s="1"/>
  <c r="CE1617" i="64"/>
  <c r="M427" i="64"/>
  <c r="AQ427" i="64"/>
  <c r="AP428" i="64"/>
  <c r="BO804" i="64"/>
  <c r="BO397" i="64"/>
  <c r="BN923" i="64"/>
  <c r="AN173" i="69"/>
  <c r="AN175" i="69" s="1"/>
  <c r="AO192" i="69"/>
  <c r="AO200" i="69" s="1"/>
  <c r="AO188" i="69"/>
  <c r="AP183" i="69"/>
  <c r="AP186" i="69" s="1"/>
  <c r="AJ971" i="64"/>
  <c r="AR398" i="64"/>
  <c r="AI504" i="64"/>
  <c r="CG123" i="64" a="1"/>
  <c r="CG123" i="64" s="1"/>
  <c r="CF1723" i="64"/>
  <c r="CG1198" i="64" a="1"/>
  <c r="CG1198" i="64" s="1"/>
  <c r="CG501" i="64" a="1"/>
  <c r="CG501" i="64" s="1"/>
  <c r="CG970" i="64" a="1"/>
  <c r="CG970" i="64" s="1"/>
  <c r="CG1066" i="64" a="1"/>
  <c r="CG1066" i="64" s="1"/>
  <c r="CG1064" i="64" a="1"/>
  <c r="CG1064" i="64" s="1"/>
  <c r="CG920" i="64" a="1"/>
  <c r="CG920" i="64" s="1"/>
  <c r="CG122" i="64" a="1"/>
  <c r="CG122" i="64" s="1"/>
  <c r="CG1345" i="64" a="1"/>
  <c r="CG1345" i="64" s="1"/>
  <c r="CG396" i="64" a="1"/>
  <c r="CG396" i="64" s="1"/>
  <c r="CG525" i="64" a="1"/>
  <c r="CG525" i="64" s="1"/>
  <c r="CG106" i="64" a="1"/>
  <c r="CG106" i="64" s="1"/>
  <c r="CG1340" i="64" a="1"/>
  <c r="CG1340" i="64" s="1"/>
  <c r="CG40" i="64" a="1"/>
  <c r="CG40" i="64" s="1"/>
  <c r="CG1749" i="64" a="1"/>
  <c r="CG1749" i="64" s="1"/>
  <c r="CG1127" i="64" a="1"/>
  <c r="CG1127" i="64" s="1"/>
  <c r="CG946" i="64" a="1"/>
  <c r="CG946" i="64" s="1"/>
  <c r="CG176" i="64" a="1"/>
  <c r="CG176" i="64" s="1"/>
  <c r="CG503" i="64" a="1"/>
  <c r="CG503" i="64" s="1"/>
  <c r="CG1451" i="64" a="1"/>
  <c r="CG1451" i="64" s="1"/>
  <c r="CG1092" i="64" a="1"/>
  <c r="CG1092" i="64" s="1"/>
  <c r="CG107" i="64" a="1"/>
  <c r="CG107" i="64" s="1"/>
  <c r="CG1351" i="64" a="1"/>
  <c r="CG1351" i="64" s="1"/>
  <c r="CG992" i="64" a="1"/>
  <c r="CG992" i="64" s="1"/>
  <c r="CG1715" i="64" a="1"/>
  <c r="CG1715" i="64" s="1"/>
  <c r="CG801" i="64" a="1"/>
  <c r="CG801" i="64" s="1"/>
  <c r="CG402" i="64" a="1"/>
  <c r="CG402" i="64" s="1"/>
  <c r="CG968" i="64" a="1"/>
  <c r="CG968" i="64" s="1"/>
  <c r="CG1162" i="64" a="1"/>
  <c r="CG1162" i="64" s="1"/>
  <c r="AO169" i="69"/>
  <c r="AO179" i="69" s="1"/>
  <c r="CH992" i="64" a="1"/>
  <c r="CH992"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93" i="64" a="1"/>
  <c r="AJ502" i="64" a="1"/>
  <c r="CG1199" i="64" a="1"/>
  <c r="CG1428" i="64" a="1"/>
  <c r="CG1452" i="64" a="1"/>
  <c r="CG802" i="64" a="1"/>
  <c r="CG1163" i="64" a="1"/>
  <c r="CG1344" i="64" a="1"/>
  <c r="CG1065" i="64" a="1"/>
  <c r="CG969" i="64" a="1"/>
  <c r="CG921" i="64" a="1"/>
  <c r="CG1128" i="64" a="1"/>
  <c r="CG993" i="64" a="1"/>
  <c r="CH993" i="64" a="1"/>
  <c r="CG526" i="64" a="1"/>
  <c r="CE1623" i="64" l="1"/>
  <c r="CG108" i="64"/>
  <c r="CG1452" i="64"/>
  <c r="CG1093" i="64"/>
  <c r="CG1199" i="64"/>
  <c r="CG1428" i="64"/>
  <c r="CG1163" i="64"/>
  <c r="CG1128" i="64"/>
  <c r="CG1136" i="64" s="1"/>
  <c r="CG1065" i="64"/>
  <c r="CG969" i="64"/>
  <c r="CH993" i="64"/>
  <c r="CG993" i="64"/>
  <c r="CG1344" i="64"/>
  <c r="CG921" i="64"/>
  <c r="CG802" i="64"/>
  <c r="CG526" i="64"/>
  <c r="AP432" i="64"/>
  <c r="AQ430" i="64"/>
  <c r="AR427" i="64"/>
  <c r="AL1406" i="64"/>
  <c r="AM1396" i="64"/>
  <c r="BP804" i="64"/>
  <c r="BP397" i="64"/>
  <c r="BO923" i="64"/>
  <c r="AK1454" i="64"/>
  <c r="AJ502" i="64"/>
  <c r="AL947" i="64"/>
  <c r="AO198" i="69"/>
  <c r="AI1067" i="64"/>
  <c r="AQ1346" i="64"/>
  <c r="CH123" i="64" a="1"/>
  <c r="CH123" i="64" s="1"/>
  <c r="AS394" i="64"/>
  <c r="AR399" i="64"/>
  <c r="AR403" i="64"/>
  <c r="AO1430" i="64"/>
  <c r="CG1723" i="64"/>
  <c r="CH1198" i="64" a="1"/>
  <c r="CH1198" i="64" s="1"/>
  <c r="CH107" i="64" a="1"/>
  <c r="CH107" i="64" s="1"/>
  <c r="CH501" i="64" a="1"/>
  <c r="CH501" i="64" s="1"/>
  <c r="CH1127" i="64" a="1"/>
  <c r="CH1127" i="64" s="1"/>
  <c r="CH396" i="64" a="1"/>
  <c r="CH396" i="64" s="1"/>
  <c r="CH40" i="64" a="1"/>
  <c r="CH40" i="64" s="1"/>
  <c r="CH1066" i="64" a="1"/>
  <c r="CH1066" i="64" s="1"/>
  <c r="CH1453" i="64" a="1"/>
  <c r="CH1453" i="64" s="1"/>
  <c r="CH1427" i="64" a="1"/>
  <c r="CH1427" i="64" s="1"/>
  <c r="CH968" i="64" a="1"/>
  <c r="CH968" i="64" s="1"/>
  <c r="CH176" i="64" a="1"/>
  <c r="CH176" i="64" s="1"/>
  <c r="CH402" i="64" a="1"/>
  <c r="CH402" i="64" s="1"/>
  <c r="CH920" i="64" a="1"/>
  <c r="CH920" i="64" s="1"/>
  <c r="CH970" i="64" a="1"/>
  <c r="CH970" i="64" s="1"/>
  <c r="CH525" i="64" a="1"/>
  <c r="CH525" i="64" s="1"/>
  <c r="CH1351" i="64" a="1"/>
  <c r="CH1351" i="64" s="1"/>
  <c r="CH1451" i="64" a="1"/>
  <c r="CH1451" i="64" s="1"/>
  <c r="CH1345" i="64" a="1"/>
  <c r="CH1345" i="64" s="1"/>
  <c r="CH801" i="64" a="1"/>
  <c r="CH801" i="64" s="1"/>
  <c r="CH1749" i="64" a="1"/>
  <c r="CH1749" i="64" s="1"/>
  <c r="CH1162" i="64" a="1"/>
  <c r="CH1162" i="64" s="1"/>
  <c r="CH1340" i="64" a="1"/>
  <c r="CH1340" i="64" s="1"/>
  <c r="CH106" i="64" a="1"/>
  <c r="CH106" i="64" s="1"/>
  <c r="CH122" i="64" a="1"/>
  <c r="CH122" i="64" s="1"/>
  <c r="CH1092" i="64" a="1"/>
  <c r="CH1092" i="64" s="1"/>
  <c r="CH1715" i="64" a="1"/>
  <c r="CH1715" i="64" s="1"/>
  <c r="CH946" i="64" a="1"/>
  <c r="CH946" i="64" s="1"/>
  <c r="CH1064" i="64" a="1"/>
  <c r="CH1064" i="64" s="1"/>
  <c r="CH503" i="64" a="1"/>
  <c r="CH503" i="64" s="1"/>
  <c r="CI1198" i="64" a="1"/>
  <c r="CI1198" i="64" s="1"/>
  <c r="CI1127" i="64" a="1"/>
  <c r="CI1127" i="64" s="1"/>
  <c r="CI1715" i="64" a="1"/>
  <c r="CI1715" i="64" s="1"/>
  <c r="CI1092" i="64" a="1"/>
  <c r="CI1092" i="64" s="1"/>
  <c r="CI1749" i="64" a="1"/>
  <c r="CI1749" i="64" s="1"/>
  <c r="CI1345" i="64" a="1"/>
  <c r="CI1345" i="64" s="1"/>
  <c r="CI107" i="64" a="1"/>
  <c r="CI107" i="64" s="1"/>
  <c r="CI501" i="64" a="1"/>
  <c r="CI501" i="64" s="1"/>
  <c r="CI503" i="64" a="1"/>
  <c r="CI503" i="64" s="1"/>
  <c r="CI1427" i="64" a="1"/>
  <c r="CI1427" i="64" s="1"/>
  <c r="CI402" i="64" a="1"/>
  <c r="CI402" i="64" s="1"/>
  <c r="CI176" i="64" a="1"/>
  <c r="CI176" i="64" s="1"/>
  <c r="CI946" i="64" a="1"/>
  <c r="CI946" i="64" s="1"/>
  <c r="CI968" i="64" a="1"/>
  <c r="CI968" i="64" s="1"/>
  <c r="CI122" i="64" a="1"/>
  <c r="CI122" i="64" s="1"/>
  <c r="CI396" i="64" a="1"/>
  <c r="CI396" i="64" s="1"/>
  <c r="CI992" i="64" a="1"/>
  <c r="CI992" i="64" s="1"/>
  <c r="CI920" i="64" a="1"/>
  <c r="CI920" i="64" s="1"/>
  <c r="CI1351" i="64" a="1"/>
  <c r="CI1351" i="64" s="1"/>
  <c r="CI801" i="64" a="1"/>
  <c r="CI801" i="64" s="1"/>
  <c r="CI1064" i="64" a="1"/>
  <c r="CI1064" i="64" s="1"/>
  <c r="CI106" i="64" a="1"/>
  <c r="CI106" i="64" s="1"/>
  <c r="CI40" i="64" a="1"/>
  <c r="CI40" i="64" s="1"/>
  <c r="CI970" i="64" a="1"/>
  <c r="CI970" i="64" s="1"/>
  <c r="CI1340" i="64" a="1"/>
  <c r="CI1340" i="64" s="1"/>
  <c r="CI525" i="64" a="1"/>
  <c r="CI525" i="64" s="1"/>
  <c r="CI1066" i="64" a="1"/>
  <c r="CI1066" i="64" s="1"/>
  <c r="CI1451" i="64" a="1"/>
  <c r="CI1451"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65" i="64" a="1"/>
  <c r="CI969" i="64" a="1"/>
  <c r="CH1128" i="64" a="1"/>
  <c r="CI1128" i="64" a="1"/>
  <c r="CH921" i="64" a="1"/>
  <c r="CI993" i="64" a="1"/>
  <c r="CI1199" i="64" a="1"/>
  <c r="CH1452" i="64" a="1"/>
  <c r="CI1344" i="64" a="1"/>
  <c r="CH1344" i="64" a="1"/>
  <c r="CH969" i="64" a="1"/>
  <c r="CI1093" i="64" a="1"/>
  <c r="CI1452" i="64" a="1"/>
  <c r="CH802" i="64" a="1"/>
  <c r="CH1199" i="64" a="1"/>
  <c r="CI1065" i="64" a="1"/>
  <c r="CH526" i="64" a="1"/>
  <c r="CH1428" i="64" a="1"/>
  <c r="CH1093" i="64" a="1"/>
  <c r="CI526" i="64" a="1"/>
  <c r="CH1163" i="64" a="1"/>
  <c r="CE1627" i="64" l="1" a="1"/>
  <c r="CE1627" i="64" s="1"/>
  <c r="CE1620" i="64" s="1"/>
  <c r="CH108" i="64"/>
  <c r="CI108" i="64"/>
  <c r="CI1452" i="64"/>
  <c r="CH1452" i="64"/>
  <c r="CI1128" i="64"/>
  <c r="CH1199" i="64"/>
  <c r="CI1199" i="64"/>
  <c r="CH1163" i="64"/>
  <c r="CH1065" i="64"/>
  <c r="CH1128" i="64"/>
  <c r="CH1136" i="64" s="1"/>
  <c r="CI1065" i="64"/>
  <c r="CI1093" i="64"/>
  <c r="CH1093" i="64"/>
  <c r="CH1428" i="64"/>
  <c r="CI969" i="64"/>
  <c r="CH969" i="64"/>
  <c r="CI993" i="64"/>
  <c r="CI1344" i="64"/>
  <c r="CH1344" i="64"/>
  <c r="CH921" i="64"/>
  <c r="CH802" i="64"/>
  <c r="CI526" i="64"/>
  <c r="CH526" i="64"/>
  <c r="AM1400" i="64"/>
  <c r="AM1401" i="64" s="1"/>
  <c r="AM1402" i="64" s="1"/>
  <c r="CE1621" i="64"/>
  <c r="AQ428" i="64"/>
  <c r="BQ804" i="64"/>
  <c r="BQ397" i="64"/>
  <c r="BP923" i="64"/>
  <c r="AJ504" i="64"/>
  <c r="AK971" i="64"/>
  <c r="CI123" i="64" a="1"/>
  <c r="CI123" i="64" s="1"/>
  <c r="AS398" i="64"/>
  <c r="CD121" i="64"/>
  <c r="CD124" i="64" s="1"/>
  <c r="CH1723" i="64"/>
  <c r="CI1162" i="64" a="1"/>
  <c r="CI1162" i="64" s="1"/>
  <c r="CI1453" i="64" a="1"/>
  <c r="CI1453" i="64" s="1"/>
  <c r="CJ1198" i="64" a="1"/>
  <c r="CJ1198" i="64" s="1"/>
  <c r="CJ1162" i="64" a="1"/>
  <c r="CJ1162" i="64" s="1"/>
  <c r="CJ1127" i="64" a="1"/>
  <c r="CJ1127" i="64" s="1"/>
  <c r="CJ1715" i="64" a="1"/>
  <c r="CJ1715" i="64" s="1"/>
  <c r="CJ1092" i="64" a="1"/>
  <c r="CJ1092" i="64" s="1"/>
  <c r="CJ1749" i="64" a="1"/>
  <c r="CJ1749" i="64" s="1"/>
  <c r="CJ396" i="64" a="1"/>
  <c r="CJ396" i="64" s="1"/>
  <c r="CJ501" i="64" a="1"/>
  <c r="CJ501" i="64" s="1"/>
  <c r="CJ946" i="64" a="1"/>
  <c r="CJ946" i="64" s="1"/>
  <c r="CJ525" i="64" a="1"/>
  <c r="CJ525" i="64" s="1"/>
  <c r="CJ107" i="64" a="1"/>
  <c r="CJ107" i="64" s="1"/>
  <c r="CJ1453" i="64" a="1"/>
  <c r="CJ1453" i="64" s="1"/>
  <c r="CJ1064" i="64" a="1"/>
  <c r="CJ1064" i="64" s="1"/>
  <c r="CJ402" i="64" a="1"/>
  <c r="CJ402" i="64" s="1"/>
  <c r="CJ970" i="64" a="1"/>
  <c r="CJ970" i="64" s="1"/>
  <c r="CJ1351" i="64" a="1"/>
  <c r="CJ1351" i="64" s="1"/>
  <c r="CJ992" i="64" a="1"/>
  <c r="CJ992" i="64" s="1"/>
  <c r="CJ968" i="64" a="1"/>
  <c r="CJ968" i="64" s="1"/>
  <c r="CJ106" i="64" a="1"/>
  <c r="CJ106" i="64" s="1"/>
  <c r="CJ1066" i="64" a="1"/>
  <c r="CJ1066" i="64" s="1"/>
  <c r="CJ40" i="64" a="1"/>
  <c r="CJ40" i="64" s="1"/>
  <c r="CJ176" i="64" a="1"/>
  <c r="CJ176" i="64" s="1"/>
  <c r="CJ801" i="64" a="1"/>
  <c r="CJ801" i="64" s="1"/>
  <c r="CJ920" i="64" a="1"/>
  <c r="CJ920" i="64" s="1"/>
  <c r="CJ1340" i="64" a="1"/>
  <c r="CJ1340" i="64" s="1"/>
  <c r="CJ122" i="64" a="1"/>
  <c r="CJ122" i="64" s="1"/>
  <c r="CJ1345" i="64" a="1"/>
  <c r="CJ1345" i="64" s="1"/>
  <c r="CJ1451" i="64" a="1"/>
  <c r="CJ1451" i="64" s="1"/>
  <c r="CJ503" i="64" a="1"/>
  <c r="CJ503" i="64" s="1"/>
  <c r="CJ1427" i="64" a="1"/>
  <c r="CJ1427"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93" i="64" a="1"/>
  <c r="CI1428" i="64" a="1"/>
  <c r="CJ1065" i="64" a="1"/>
  <c r="AK502" i="64" a="1"/>
  <c r="CI921" i="64" a="1"/>
  <c r="CI802" i="64" a="1"/>
  <c r="CJ1452" i="64" a="1"/>
  <c r="CJ1344" i="64" a="1"/>
  <c r="CJ1199" i="64" a="1"/>
  <c r="CJ1163" i="64" a="1"/>
  <c r="CI1163" i="64" a="1"/>
  <c r="CJ969" i="64" a="1"/>
  <c r="CJ1093" i="64" a="1"/>
  <c r="CJ526" i="64" a="1"/>
  <c r="CJ1128" i="64" a="1"/>
  <c r="CJ108" i="64" l="1"/>
  <c r="CJ1452" i="64"/>
  <c r="CI1136" i="64"/>
  <c r="CJ1065" i="64"/>
  <c r="CJ1093" i="64"/>
  <c r="CI1163" i="64"/>
  <c r="CJ1128" i="64"/>
  <c r="CJ1163" i="64"/>
  <c r="CI1428" i="64"/>
  <c r="CJ1199" i="64"/>
  <c r="CJ969" i="64"/>
  <c r="CJ993" i="64"/>
  <c r="CJ1344" i="64"/>
  <c r="CI921" i="64"/>
  <c r="CI802" i="64"/>
  <c r="CJ526" i="64"/>
  <c r="CF1617" i="64"/>
  <c r="CF1623" i="64" s="1"/>
  <c r="AQ432" i="64"/>
  <c r="AS427" i="64"/>
  <c r="AR430" i="64"/>
  <c r="AM1406" i="64"/>
  <c r="AN1396" i="64"/>
  <c r="BR804" i="64"/>
  <c r="BR397" i="64"/>
  <c r="BS397" i="64"/>
  <c r="BQ923" i="64"/>
  <c r="CE121" i="64"/>
  <c r="AL1454" i="64"/>
  <c r="AK502" i="64"/>
  <c r="AM947" i="64"/>
  <c r="AJ1067" i="64"/>
  <c r="CJ123" i="64" a="1"/>
  <c r="CJ123" i="64" s="1"/>
  <c r="CI1723" i="64"/>
  <c r="AS403" i="64"/>
  <c r="AS399" i="64"/>
  <c r="AT394" i="64"/>
  <c r="AR1346" i="64"/>
  <c r="AP1430" i="64"/>
  <c r="CK1198" i="64" a="1"/>
  <c r="CK1198" i="64" s="1"/>
  <c r="CK1162" i="64" a="1"/>
  <c r="CK1162" i="64" s="1"/>
  <c r="CK1127" i="64" a="1"/>
  <c r="CK1127" i="64" s="1"/>
  <c r="CK1715" i="64" a="1"/>
  <c r="CK1715" i="64" s="1"/>
  <c r="CK1092" i="64" a="1"/>
  <c r="CK1092" i="64" s="1"/>
  <c r="CK1749" i="64" a="1"/>
  <c r="CK1749" i="64" s="1"/>
  <c r="CK801" i="64" a="1"/>
  <c r="CK801" i="64" s="1"/>
  <c r="CK1427" i="64" a="1"/>
  <c r="CK1427" i="64" s="1"/>
  <c r="CK1345" i="64" a="1"/>
  <c r="CK1345" i="64" s="1"/>
  <c r="CK992" i="64" a="1"/>
  <c r="CK992" i="64" s="1"/>
  <c r="CK1064" i="64" a="1"/>
  <c r="CK1064" i="64" s="1"/>
  <c r="CK40" i="64" a="1"/>
  <c r="CK40" i="64" s="1"/>
  <c r="CK968" i="64" a="1"/>
  <c r="CK968" i="64" s="1"/>
  <c r="CK1340" i="64" a="1"/>
  <c r="CK1340" i="64" s="1"/>
  <c r="CK525" i="64" a="1"/>
  <c r="CK525" i="64" s="1"/>
  <c r="CK503" i="64" a="1"/>
  <c r="CK503" i="64" s="1"/>
  <c r="CK396" i="64" a="1"/>
  <c r="CK396" i="64" s="1"/>
  <c r="CK106" i="64" a="1"/>
  <c r="CK106" i="64" s="1"/>
  <c r="CK1066" i="64" a="1"/>
  <c r="CK1066" i="64" s="1"/>
  <c r="CK1351" i="64" a="1"/>
  <c r="CK1351" i="64" s="1"/>
  <c r="CK122" i="64" a="1"/>
  <c r="CK122" i="64" s="1"/>
  <c r="CK402" i="64" a="1"/>
  <c r="CK402" i="64" s="1"/>
  <c r="CK946" i="64" a="1"/>
  <c r="CK946" i="64" s="1"/>
  <c r="CK1453" i="64" a="1"/>
  <c r="CK1453" i="64" s="1"/>
  <c r="CK501" i="64" a="1"/>
  <c r="CK501" i="64" s="1"/>
  <c r="CK107" i="64" a="1"/>
  <c r="CK107" i="64" s="1"/>
  <c r="CK1451" i="64" a="1"/>
  <c r="CK1451" i="64" s="1"/>
  <c r="CK176" i="64" a="1"/>
  <c r="CK176" i="64" s="1"/>
  <c r="CK970" i="64" a="1"/>
  <c r="CK970" i="64" s="1"/>
  <c r="CK920" i="64" a="1"/>
  <c r="CK920"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199" i="64" a="1"/>
  <c r="CK1344" i="64" a="1"/>
  <c r="CJ921" i="64" a="1"/>
  <c r="CK1093" i="64" a="1"/>
  <c r="CK526" i="64" a="1"/>
  <c r="CK969" i="64" a="1"/>
  <c r="CK1065" i="64" a="1"/>
  <c r="CJ802" i="64" a="1"/>
  <c r="CK1128" i="64" a="1"/>
  <c r="CK1163" i="64" a="1"/>
  <c r="CJ1428" i="64" a="1"/>
  <c r="CK1452" i="64" a="1"/>
  <c r="CK993" i="64" a="1"/>
  <c r="CF1627" i="64" l="1" a="1"/>
  <c r="CF1627" i="64" s="1"/>
  <c r="CF1620" i="64" s="1"/>
  <c r="CF1621" i="64" s="1"/>
  <c r="CK108" i="64"/>
  <c r="CK1452" i="64"/>
  <c r="CE124" i="64"/>
  <c r="CJ1136" i="64"/>
  <c r="CK1163" i="64"/>
  <c r="CK1199" i="64"/>
  <c r="CJ1428" i="64"/>
  <c r="CK1093" i="64"/>
  <c r="CK1065" i="64"/>
  <c r="CK1128" i="64"/>
  <c r="CK969" i="64"/>
  <c r="CK993" i="64"/>
  <c r="CK1344" i="64"/>
  <c r="CJ921" i="64"/>
  <c r="CJ802" i="64"/>
  <c r="CK526" i="64"/>
  <c r="AN1400" i="64"/>
  <c r="AN1401" i="64" s="1"/>
  <c r="AN1402" i="64" s="1"/>
  <c r="AR428" i="64"/>
  <c r="BS804" i="64"/>
  <c r="BR923" i="64"/>
  <c r="CF121" i="64"/>
  <c r="CF124" i="64" s="1"/>
  <c r="CJ1723" i="64"/>
  <c r="CK1723" i="64" s="1"/>
  <c r="AL971" i="64"/>
  <c r="AT398" i="64"/>
  <c r="CK123" i="64" a="1"/>
  <c r="CK123" i="64" s="1"/>
  <c r="AK504" i="64"/>
  <c r="CL1198" i="64" a="1"/>
  <c r="CL1198" i="64" s="1"/>
  <c r="CL1162" i="64" a="1"/>
  <c r="CL1162" i="64" s="1"/>
  <c r="CL1127" i="64" a="1"/>
  <c r="CL1127" i="64" s="1"/>
  <c r="CL1092" i="64" a="1"/>
  <c r="CL1092" i="64" s="1"/>
  <c r="CL1715" i="64" a="1"/>
  <c r="CL1715" i="64" s="1"/>
  <c r="CL1749" i="64" a="1"/>
  <c r="CL1749" i="64" s="1"/>
  <c r="AQ198" i="69"/>
  <c r="CL40" i="64" a="1"/>
  <c r="CL40" i="64" s="1"/>
  <c r="CL1066" i="64" a="1"/>
  <c r="CL1066" i="64" s="1"/>
  <c r="CL946" i="64" a="1"/>
  <c r="CL946" i="64" s="1"/>
  <c r="CL106" i="64" a="1"/>
  <c r="CL106" i="64" s="1"/>
  <c r="CL525" i="64" a="1"/>
  <c r="CL525" i="64" s="1"/>
  <c r="CL107" i="64" a="1"/>
  <c r="CL107" i="64" s="1"/>
  <c r="CL396" i="64" a="1"/>
  <c r="CL396" i="64" s="1"/>
  <c r="CL1340" i="64" a="1"/>
  <c r="CL1340" i="64" s="1"/>
  <c r="CL1453" i="64" a="1"/>
  <c r="CL1453" i="64" s="1"/>
  <c r="CL920" i="64" a="1"/>
  <c r="CL920" i="64" s="1"/>
  <c r="CL968" i="64" a="1"/>
  <c r="CL968" i="64" s="1"/>
  <c r="CL501" i="64" a="1"/>
  <c r="CL501" i="64" s="1"/>
  <c r="CL1427" i="64" a="1"/>
  <c r="CL1427" i="64" s="1"/>
  <c r="CL402" i="64" a="1"/>
  <c r="CL402" i="64" s="1"/>
  <c r="CL1351" i="64" a="1"/>
  <c r="CL1351" i="64" s="1"/>
  <c r="CL801" i="64" a="1"/>
  <c r="CL801" i="64" s="1"/>
  <c r="CL1064" i="64" a="1"/>
  <c r="CL1064" i="64" s="1"/>
  <c r="CL503" i="64" a="1"/>
  <c r="CL503" i="64" s="1"/>
  <c r="CL176" i="64" a="1"/>
  <c r="CL176" i="64" s="1"/>
  <c r="CL1345" i="64" a="1"/>
  <c r="CL1345" i="64" s="1"/>
  <c r="CL992" i="64" a="1"/>
  <c r="CL992" i="64" s="1"/>
  <c r="CL122" i="64" a="1"/>
  <c r="CL122" i="64" s="1"/>
  <c r="CL970" i="64" a="1"/>
  <c r="CL970" i="64" s="1"/>
  <c r="CL1451" i="64" a="1"/>
  <c r="CL1451"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802" i="64" a="1"/>
  <c r="CL969" i="64" a="1"/>
  <c r="CL1128" i="64" a="1"/>
  <c r="CL1065" i="64" a="1"/>
  <c r="CL993" i="64" a="1"/>
  <c r="AL502" i="64" a="1"/>
  <c r="CL526" i="64" a="1"/>
  <c r="CK1428" i="64" a="1"/>
  <c r="CL1199" i="64" a="1"/>
  <c r="CL1163" i="64" a="1"/>
  <c r="CL1452" i="64" a="1"/>
  <c r="CL1344" i="64" a="1"/>
  <c r="CK921" i="64" a="1"/>
  <c r="CL1093" i="64" a="1"/>
  <c r="CL108" i="64" l="1"/>
  <c r="CL1452" i="64"/>
  <c r="P1452" i="64" s="1"/>
  <c r="CK1136" i="64"/>
  <c r="CL1093" i="64"/>
  <c r="CL1065" i="64"/>
  <c r="CL1128" i="64"/>
  <c r="CK1428" i="64"/>
  <c r="CL1163" i="64"/>
  <c r="CL1199" i="64"/>
  <c r="CL969" i="64"/>
  <c r="P969" i="64" s="1"/>
  <c r="CL993" i="64"/>
  <c r="CL1344" i="64"/>
  <c r="CK921" i="64"/>
  <c r="CK802" i="64"/>
  <c r="CL526" i="64"/>
  <c r="AR432" i="64"/>
  <c r="CG1617" i="64"/>
  <c r="CG1623" i="64" s="1"/>
  <c r="CG1627" i="64" s="1" a="1"/>
  <c r="CG1627" i="64" s="1"/>
  <c r="AS430" i="64"/>
  <c r="AT427" i="64"/>
  <c r="AN1406" i="64"/>
  <c r="AO1396" i="64"/>
  <c r="BT804" i="64"/>
  <c r="BS923" i="64"/>
  <c r="BU397" i="64"/>
  <c r="BT397" i="64"/>
  <c r="CG121" i="64"/>
  <c r="CG124" i="64" s="1"/>
  <c r="AM1454" i="64"/>
  <c r="AL502" i="64"/>
  <c r="AN947" i="64"/>
  <c r="AQ1430" i="64"/>
  <c r="AU394" i="64"/>
  <c r="AT403" i="64"/>
  <c r="AT399" i="64"/>
  <c r="AS1346" i="64"/>
  <c r="CL123" i="64" a="1"/>
  <c r="CL123" i="64" s="1"/>
  <c r="AK1067" i="64"/>
  <c r="CL1723" i="64"/>
  <c r="J1718"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2" i="64" a="1"/>
  <c r="CL921" i="64" a="1"/>
  <c r="CL1428" i="64" a="1"/>
  <c r="K993" i="64" l="1"/>
  <c r="L993" i="64"/>
  <c r="M993" i="64"/>
  <c r="N993" i="64"/>
  <c r="O993" i="64"/>
  <c r="P993" i="64"/>
  <c r="CL1136" i="64"/>
  <c r="K1718" i="64"/>
  <c r="L1718" i="64"/>
  <c r="M1718" i="64"/>
  <c r="N1718" i="64"/>
  <c r="O1718" i="64"/>
  <c r="P1718" i="64"/>
  <c r="K526" i="64"/>
  <c r="L526" i="64"/>
  <c r="M526" i="64"/>
  <c r="N526" i="64"/>
  <c r="O526" i="64"/>
  <c r="P526" i="64"/>
  <c r="K1163" i="64"/>
  <c r="L1163" i="64"/>
  <c r="M1163" i="64"/>
  <c r="N1163" i="64"/>
  <c r="O1163" i="64"/>
  <c r="P1163" i="64"/>
  <c r="K1199" i="64"/>
  <c r="L1199" i="64"/>
  <c r="M1199" i="64"/>
  <c r="N1199" i="64"/>
  <c r="O1199" i="64"/>
  <c r="P1199" i="64"/>
  <c r="K1128" i="64"/>
  <c r="L1128" i="64"/>
  <c r="M1128" i="64"/>
  <c r="N1128" i="64"/>
  <c r="O1128" i="64"/>
  <c r="P1128" i="64"/>
  <c r="K1065" i="64"/>
  <c r="L1065" i="64"/>
  <c r="M1065" i="64"/>
  <c r="N1065" i="64"/>
  <c r="O1065" i="64"/>
  <c r="P1065" i="64"/>
  <c r="K108" i="64"/>
  <c r="L108" i="64"/>
  <c r="M108" i="64"/>
  <c r="N108" i="64"/>
  <c r="O108" i="64"/>
  <c r="P108" i="64"/>
  <c r="AS428" i="64"/>
  <c r="AS432" i="64" s="1"/>
  <c r="K1093" i="64"/>
  <c r="L1093" i="64"/>
  <c r="M1093" i="64"/>
  <c r="N1093" i="64"/>
  <c r="O1093" i="64"/>
  <c r="P1093" i="64"/>
  <c r="CL1428" i="64"/>
  <c r="CL921" i="64"/>
  <c r="CL802" i="64"/>
  <c r="AO1400" i="64"/>
  <c r="AO1401" i="64" s="1"/>
  <c r="AO1402" i="64" s="1"/>
  <c r="CG1620" i="64"/>
  <c r="CG1621" i="64" s="1"/>
  <c r="BU804" i="64"/>
  <c r="CH121" i="64"/>
  <c r="CH124" i="64" s="1"/>
  <c r="AM971"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P1136" i="64" l="1"/>
  <c r="CO1723" i="64"/>
  <c r="CH1617" i="64"/>
  <c r="CH1623" i="64" s="1"/>
  <c r="CH1627" i="64" s="1" a="1"/>
  <c r="CH1627" i="64" s="1"/>
  <c r="AT430" i="64"/>
  <c r="AT428" i="64" s="1"/>
  <c r="AU427" i="64"/>
  <c r="AP1396" i="64"/>
  <c r="AO1406" i="64"/>
  <c r="BV804" i="64"/>
  <c r="BW397" i="64"/>
  <c r="BV397" i="64"/>
  <c r="BT923" i="64"/>
  <c r="BU923" i="64"/>
  <c r="CI121" i="64"/>
  <c r="CI124" i="64" s="1"/>
  <c r="AM502" i="64"/>
  <c r="AN1454" i="64"/>
  <c r="AO947" i="64"/>
  <c r="AR1430" i="64"/>
  <c r="AL1067" i="64"/>
  <c r="AT1346"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K1724" i="64" l="1"/>
  <c r="CO1725" i="64"/>
  <c r="CP1723" i="64"/>
  <c r="AP1400" i="64"/>
  <c r="AP1401" i="64" s="1"/>
  <c r="CH1620" i="64"/>
  <c r="CH1621" i="64" s="1"/>
  <c r="AT432" i="64"/>
  <c r="BW804" i="64"/>
  <c r="CJ121" i="64"/>
  <c r="CJ124" i="64" s="1"/>
  <c r="AN971"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8" i="64" a="1"/>
  <c r="AN502" i="64" a="1"/>
  <c r="CO802" i="64" a="1"/>
  <c r="CO921" i="64" a="1"/>
  <c r="AP1402" i="64" l="1"/>
  <c r="L1724" i="64"/>
  <c r="CO802" i="64"/>
  <c r="CO804" i="64" s="1"/>
  <c r="CO921" i="64"/>
  <c r="CO923" i="64" s="1"/>
  <c r="CO2186" i="64" s="1"/>
  <c r="CO1428" i="64"/>
  <c r="CP1725" i="64"/>
  <c r="CQ1723" i="64"/>
  <c r="CI1617" i="64"/>
  <c r="CI1623" i="64" s="1"/>
  <c r="CI1627" i="64" s="1" a="1"/>
  <c r="CI1627" i="64" s="1"/>
  <c r="AU430" i="64"/>
  <c r="AU428" i="64" s="1"/>
  <c r="AV427" i="64"/>
  <c r="AP1406" i="64"/>
  <c r="AQ1396" i="64"/>
  <c r="BX804" i="64"/>
  <c r="BY397" i="64"/>
  <c r="BW923" i="64"/>
  <c r="BV923" i="64"/>
  <c r="CK121" i="64"/>
  <c r="CK124" i="64" s="1"/>
  <c r="AO1454" i="64"/>
  <c r="AN502" i="64"/>
  <c r="AM1067" i="64"/>
  <c r="AU1346" i="64"/>
  <c r="AV403" i="64"/>
  <c r="AV399" i="64"/>
  <c r="AW394" i="64"/>
  <c r="AS1430"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8" i="64" a="1"/>
  <c r="CP802" i="64" a="1"/>
  <c r="CP921" i="64" a="1"/>
  <c r="M1724" i="64" l="1"/>
  <c r="CP1428" i="64"/>
  <c r="CP921" i="64"/>
  <c r="CP802" i="64"/>
  <c r="CR1723" i="64"/>
  <c r="K1723" i="64" s="1"/>
  <c r="CQ1725" i="64"/>
  <c r="CO1430" i="64"/>
  <c r="AQ1400" i="64"/>
  <c r="CI1620" i="64"/>
  <c r="CI1621" i="64" s="1"/>
  <c r="AU432" i="64"/>
  <c r="BY804" i="64"/>
  <c r="BX397" i="64"/>
  <c r="CL121" i="64"/>
  <c r="P121" i="64" s="1"/>
  <c r="AP947" i="64"/>
  <c r="AN504" i="64"/>
  <c r="AO971"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428" i="64" a="1"/>
  <c r="CQ802" i="64" a="1"/>
  <c r="AO502" i="64" a="1"/>
  <c r="CQ921" i="64" a="1"/>
  <c r="N1724" i="64" l="1"/>
  <c r="AQ1401" i="64"/>
  <c r="AQ1402" i="64" s="1"/>
  <c r="CQ802" i="64"/>
  <c r="CQ804" i="64" s="1"/>
  <c r="CQ921" i="64"/>
  <c r="CQ923" i="64" s="1"/>
  <c r="CQ2186" i="64" s="1"/>
  <c r="CQ1428" i="64"/>
  <c r="CR1725" i="64"/>
  <c r="CS1723" i="64"/>
  <c r="CP804" i="64"/>
  <c r="CP923" i="64"/>
  <c r="CP2186" i="64" s="1"/>
  <c r="CP1430" i="64"/>
  <c r="CL124" i="64"/>
  <c r="CJ1617" i="64"/>
  <c r="CJ1623" i="64" s="1"/>
  <c r="CJ1627" i="64" s="1" a="1"/>
  <c r="CJ1627" i="64" s="1"/>
  <c r="AV430" i="64"/>
  <c r="AV428" i="64" s="1"/>
  <c r="AW427" i="64"/>
  <c r="BZ804" i="64"/>
  <c r="BX923" i="64"/>
  <c r="AO502" i="64"/>
  <c r="AQ947" i="64"/>
  <c r="AT1430" i="64"/>
  <c r="AW403" i="64"/>
  <c r="AX394" i="64"/>
  <c r="AW399" i="64"/>
  <c r="AV1346" i="64"/>
  <c r="AN1067"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8" i="64" a="1"/>
  <c r="CR802" i="64" a="1"/>
  <c r="CR921" i="64" a="1"/>
  <c r="AQ1406" i="64" l="1"/>
  <c r="AR1396" i="64"/>
  <c r="O1724" i="64"/>
  <c r="K124" i="64"/>
  <c r="L124" i="64"/>
  <c r="M124" i="64"/>
  <c r="N124" i="64"/>
  <c r="O124" i="64"/>
  <c r="P124" i="64"/>
  <c r="CR1428" i="64"/>
  <c r="CR921" i="64"/>
  <c r="CR923" i="64" s="1"/>
  <c r="CR2186" i="64" s="1"/>
  <c r="CR802" i="64"/>
  <c r="CR804" i="64" s="1"/>
  <c r="CS1725" i="64"/>
  <c r="CT1723" i="64"/>
  <c r="CQ1430" i="64"/>
  <c r="CJ1620" i="64"/>
  <c r="CJ1621" i="64" s="1"/>
  <c r="AV432" i="64"/>
  <c r="CA804" i="64"/>
  <c r="CA397" i="64"/>
  <c r="BY923" i="64"/>
  <c r="BZ397" i="64"/>
  <c r="AP971" i="64"/>
  <c r="AP1454"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428" i="64" a="1"/>
  <c r="CS802" i="64" a="1"/>
  <c r="CS921" i="64" a="1"/>
  <c r="AP502" i="64" a="1"/>
  <c r="AR1400" i="64" l="1"/>
  <c r="AR1401" i="64" s="1"/>
  <c r="AR1402" i="64" s="1"/>
  <c r="CS802" i="64"/>
  <c r="CS804" i="64" s="1"/>
  <c r="CS921" i="64"/>
  <c r="CS923" i="64" s="1"/>
  <c r="CS2186" i="64" s="1"/>
  <c r="CS1428" i="64"/>
  <c r="CT1725" i="64"/>
  <c r="CU1723" i="64"/>
  <c r="CR1430" i="64"/>
  <c r="CK1617" i="64"/>
  <c r="CK1623" i="64" s="1"/>
  <c r="CK1627" i="64" s="1" a="1"/>
  <c r="CK1627" i="64" s="1"/>
  <c r="AX427" i="64"/>
  <c r="AW430" i="64"/>
  <c r="CB804" i="64"/>
  <c r="CB397" i="64"/>
  <c r="BZ923" i="64"/>
  <c r="CA923" i="64"/>
  <c r="AP502" i="64"/>
  <c r="AQ1454" i="64"/>
  <c r="AR947" i="64"/>
  <c r="AU1430" i="64"/>
  <c r="AW1346" i="64"/>
  <c r="AO1067"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2" i="64" a="1"/>
  <c r="CT921" i="64" a="1"/>
  <c r="CT1428" i="64" a="1"/>
  <c r="AS1396" i="64" l="1"/>
  <c r="AR1406" i="64"/>
  <c r="CT1428" i="64"/>
  <c r="CT921" i="64"/>
  <c r="CT923" i="64" s="1"/>
  <c r="CT2186" i="64" s="1"/>
  <c r="CT802" i="64"/>
  <c r="CT804" i="64" s="1"/>
  <c r="CV1723" i="64"/>
  <c r="L1723" i="64" s="1"/>
  <c r="CU1725" i="64"/>
  <c r="CS1430" i="64"/>
  <c r="CK1620" i="64"/>
  <c r="CK1621" i="64" s="1"/>
  <c r="AW428" i="64"/>
  <c r="CC804" i="64"/>
  <c r="CC397" i="64"/>
  <c r="CB923" i="64"/>
  <c r="AQ971"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8" i="64" a="1"/>
  <c r="CU802" i="64" a="1"/>
  <c r="CU921" i="64" a="1"/>
  <c r="AS1400" i="64" l="1"/>
  <c r="AS1401" i="64" s="1"/>
  <c r="AS1402" i="64" s="1"/>
  <c r="CU802" i="64"/>
  <c r="CU804" i="64" s="1"/>
  <c r="CU921" i="64"/>
  <c r="CU1428" i="64"/>
  <c r="CV1725" i="64"/>
  <c r="CW1723" i="64"/>
  <c r="CT1430" i="64"/>
  <c r="CL1617" i="64"/>
  <c r="AW432" i="64"/>
  <c r="AX430" i="64"/>
  <c r="AX428" i="64" s="1"/>
  <c r="AY427" i="64"/>
  <c r="CD804" i="64"/>
  <c r="CD397" i="64"/>
  <c r="CC923" i="64"/>
  <c r="AQ502" i="64"/>
  <c r="AR1454" i="64"/>
  <c r="AS947" i="64"/>
  <c r="AV1430" i="64"/>
  <c r="AX1346" i="64"/>
  <c r="AP1067"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1428" i="64" a="1"/>
  <c r="CV921" i="64" a="1"/>
  <c r="CV802" i="64" a="1"/>
  <c r="AT1396" i="64" l="1"/>
  <c r="AS1406" i="64"/>
  <c r="CV1428" i="64"/>
  <c r="CV921" i="64"/>
  <c r="CV923" i="64" s="1"/>
  <c r="CV2186" i="64" s="1"/>
  <c r="CV802" i="64"/>
  <c r="CV804" i="64" s="1"/>
  <c r="CW1725" i="64"/>
  <c r="CX1723" i="64"/>
  <c r="CU1430" i="64"/>
  <c r="CU923" i="64"/>
  <c r="CU2186" i="64" s="1"/>
  <c r="CL1623" i="64"/>
  <c r="CL1627" i="64" s="1" a="1"/>
  <c r="CL1627" i="64" s="1"/>
  <c r="AX432" i="64"/>
  <c r="CE804" i="64"/>
  <c r="CF397" i="64"/>
  <c r="CE397" i="64"/>
  <c r="CD923" i="64"/>
  <c r="AR971"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428" i="64" a="1"/>
  <c r="AR502" i="64" a="1"/>
  <c r="CW802" i="64" a="1"/>
  <c r="CW921" i="64" a="1"/>
  <c r="AT1400" i="64" l="1"/>
  <c r="AT1401" i="64" s="1"/>
  <c r="AT1402" i="64" s="1"/>
  <c r="CW802" i="64"/>
  <c r="CW804" i="64" s="1"/>
  <c r="CW921" i="64"/>
  <c r="CW1428" i="64"/>
  <c r="CX1725" i="64"/>
  <c r="CY1723" i="64"/>
  <c r="CV1430" i="64"/>
  <c r="CL1620" i="64"/>
  <c r="AY430" i="64"/>
  <c r="AZ427" i="64"/>
  <c r="CF804" i="64"/>
  <c r="CE923" i="64"/>
  <c r="AR502" i="64"/>
  <c r="AS1454" i="64"/>
  <c r="AT947" i="64"/>
  <c r="AW1430" i="64"/>
  <c r="AQ1067" i="64"/>
  <c r="AY1346"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2" i="64" a="1"/>
  <c r="CX1428" i="64" a="1"/>
  <c r="CX921" i="64" a="1"/>
  <c r="AT1406" i="64" l="1"/>
  <c r="AU1396" i="64"/>
  <c r="AU1400" i="64" s="1"/>
  <c r="CX1428" i="64"/>
  <c r="CX921" i="64"/>
  <c r="CX923" i="64" s="1"/>
  <c r="CX2186" i="64" s="1"/>
  <c r="CX802" i="64"/>
  <c r="CX804" i="64" s="1"/>
  <c r="CY1725" i="64"/>
  <c r="CZ1723" i="64"/>
  <c r="M1723" i="64" s="1"/>
  <c r="CW1430" i="64"/>
  <c r="CW923" i="64"/>
  <c r="CW2186" i="64" s="1"/>
  <c r="CL1621" i="64"/>
  <c r="AY428" i="64"/>
  <c r="CG804" i="64"/>
  <c r="CG397" i="64"/>
  <c r="CF923" i="64"/>
  <c r="BA398" i="64"/>
  <c r="AS971"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428" i="64" a="1"/>
  <c r="CY802" i="64" a="1"/>
  <c r="AS502" i="64" a="1"/>
  <c r="CY921" i="64" a="1"/>
  <c r="AU1401" i="64" l="1"/>
  <c r="AU1402" i="64" s="1"/>
  <c r="CY802" i="64"/>
  <c r="CY804" i="64" s="1"/>
  <c r="CY921" i="64"/>
  <c r="CY923" i="64" s="1"/>
  <c r="CY2186" i="64" s="1"/>
  <c r="CY1428" i="64"/>
  <c r="CZ1725" i="64"/>
  <c r="DA1723" i="64"/>
  <c r="CX1430" i="64"/>
  <c r="AY432" i="64"/>
  <c r="BA427" i="64"/>
  <c r="AZ430" i="64"/>
  <c r="AZ428" i="64" s="1"/>
  <c r="CH804" i="64"/>
  <c r="CH397" i="64"/>
  <c r="CG923" i="64"/>
  <c r="AS502" i="64"/>
  <c r="AT1454" i="64"/>
  <c r="AU947" i="64"/>
  <c r="AX1430" i="64"/>
  <c r="AR1067" i="64"/>
  <c r="BA403" i="64"/>
  <c r="BB394" i="64"/>
  <c r="BA399" i="64"/>
  <c r="AZ1346" i="64"/>
  <c r="AX187" i="69"/>
  <c r="AX188" i="69" s="1"/>
  <c r="AX162" i="69"/>
  <c r="AX169" i="69" s="1"/>
  <c r="AX179" i="69" s="1"/>
  <c r="AW173" i="69"/>
  <c r="AW175" i="69" s="1"/>
  <c r="AY140" i="69"/>
  <c r="AY150" i="69" s="1"/>
  <c r="AZ129" i="69"/>
  <c r="J135" i="69"/>
  <c r="AY142" i="69"/>
  <c r="AY136" i="69"/>
  <c r="BA115" i="69"/>
  <c r="BA117" i="69"/>
  <c r="CZ1428" i="64" a="1"/>
  <c r="CZ802" i="64" a="1"/>
  <c r="CZ921" i="64" a="1"/>
  <c r="AV1396" i="64" l="1"/>
  <c r="AV1400" i="64" s="1"/>
  <c r="AV1401" i="64" s="1"/>
  <c r="AU1406" i="64"/>
  <c r="CZ1428" i="64"/>
  <c r="CZ921" i="64"/>
  <c r="CZ923" i="64" s="1"/>
  <c r="CZ2186" i="64" s="1"/>
  <c r="CZ802" i="64"/>
  <c r="CZ804" i="64" s="1"/>
  <c r="CO1617" i="64"/>
  <c r="CO1623" i="64" s="1"/>
  <c r="CO1627" i="64" s="1" a="1"/>
  <c r="CO1627" i="64" s="1"/>
  <c r="DA1725" i="64"/>
  <c r="DB1723" i="64"/>
  <c r="CY1430" i="64"/>
  <c r="AZ432" i="64"/>
  <c r="CI804" i="64"/>
  <c r="AS504" i="64"/>
  <c r="BB398" i="64"/>
  <c r="AT971" i="64"/>
  <c r="AX192" i="69"/>
  <c r="AX198" i="69" s="1"/>
  <c r="AY183" i="69"/>
  <c r="AY186" i="69" s="1"/>
  <c r="AX194" i="69"/>
  <c r="AX202" i="69" s="1"/>
  <c r="AY156" i="69"/>
  <c r="AY161" i="69" s="1"/>
  <c r="AX163" i="69"/>
  <c r="AX167" i="69"/>
  <c r="AX177" i="69" s="1"/>
  <c r="AZ132" i="69"/>
  <c r="AZ134" i="69"/>
  <c r="K134" i="69" s="1"/>
  <c r="AY152" i="69"/>
  <c r="AY146" i="69"/>
  <c r="J136" i="69"/>
  <c r="K129" i="69"/>
  <c r="BA118" i="69"/>
  <c r="DA1428" i="64" a="1"/>
  <c r="DA921" i="64" a="1"/>
  <c r="DA802" i="64" a="1"/>
  <c r="AT502" i="64" a="1"/>
  <c r="DA802" i="64" l="1"/>
  <c r="DA804" i="64" s="1"/>
  <c r="DA921" i="64"/>
  <c r="DA923" i="64" s="1"/>
  <c r="DA2186" i="64" s="1"/>
  <c r="DA1428" i="64"/>
  <c r="CO1620" i="64"/>
  <c r="CO1621" i="64" s="1"/>
  <c r="CP1617" i="64" s="1"/>
  <c r="CP1623" i="64" s="1"/>
  <c r="CP1627" i="64" s="1" a="1"/>
  <c r="CP1627" i="64" s="1"/>
  <c r="DB1725" i="64"/>
  <c r="DC1723" i="64"/>
  <c r="CZ1430" i="64"/>
  <c r="BA430" i="64"/>
  <c r="BA428" i="64" s="1"/>
  <c r="BB427" i="64"/>
  <c r="AV1402" i="64"/>
  <c r="AW1396" i="64"/>
  <c r="AV1406" i="64"/>
  <c r="CJ804" i="64"/>
  <c r="CL397" i="64"/>
  <c r="CJ397" i="64"/>
  <c r="CH923" i="64"/>
  <c r="CI397" i="64"/>
  <c r="CI923" i="64"/>
  <c r="AT502" i="64"/>
  <c r="AU1454" i="64"/>
  <c r="AV947" i="64"/>
  <c r="AS1067" i="64"/>
  <c r="BA1346" i="64"/>
  <c r="AY1430"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921" i="64" a="1"/>
  <c r="DB1428" i="64" a="1"/>
  <c r="DB802" i="64" a="1"/>
  <c r="K397" i="64" l="1"/>
  <c r="L397" i="64"/>
  <c r="M397" i="64"/>
  <c r="N397" i="64"/>
  <c r="O397" i="64"/>
  <c r="DB1428" i="64"/>
  <c r="DB921" i="64"/>
  <c r="DB923" i="64" s="1"/>
  <c r="DB2186" i="64" s="1"/>
  <c r="DB802" i="64"/>
  <c r="DB804" i="64" s="1"/>
  <c r="CP1620" i="64"/>
  <c r="CP1621" i="64" s="1"/>
  <c r="CQ1617" i="64" s="1"/>
  <c r="CQ1623" i="64" s="1"/>
  <c r="CQ1627" i="64" s="1" a="1"/>
  <c r="CQ1627" i="64" s="1"/>
  <c r="DD1723" i="64"/>
  <c r="N1723" i="64" s="1"/>
  <c r="DC1725" i="64"/>
  <c r="DA1430" i="64"/>
  <c r="AW1400" i="64"/>
  <c r="AW1401" i="64" s="1"/>
  <c r="AW1402" i="64" s="1"/>
  <c r="BA432" i="64"/>
  <c r="CK804" i="64"/>
  <c r="AT504" i="64"/>
  <c r="BC398" i="64"/>
  <c r="AU97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2" i="64" a="1"/>
  <c r="DC921" i="64" a="1"/>
  <c r="DC1428" i="64" a="1"/>
  <c r="DC802" i="64" l="1"/>
  <c r="DC804" i="64" s="1"/>
  <c r="DC921" i="64"/>
  <c r="DC923" i="64" s="1"/>
  <c r="DC2186" i="64" s="1"/>
  <c r="DC1428" i="64"/>
  <c r="CQ1620" i="64"/>
  <c r="CQ1621" i="64" s="1"/>
  <c r="CR1617" i="64" s="1"/>
  <c r="CR1623" i="64" s="1"/>
  <c r="CR1627" i="64" s="1" a="1"/>
  <c r="CR1627" i="64" s="1"/>
  <c r="DD1725" i="64"/>
  <c r="DE1723" i="64"/>
  <c r="DB1430" i="64"/>
  <c r="BB430" i="64"/>
  <c r="BC427" i="64"/>
  <c r="N427" i="64"/>
  <c r="AW1406" i="64"/>
  <c r="AX1396" i="64"/>
  <c r="CL804" i="64"/>
  <c r="CJ923" i="64"/>
  <c r="CK397" i="64"/>
  <c r="P397" i="64" s="1"/>
  <c r="AU502" i="64"/>
  <c r="AV1454" i="64"/>
  <c r="AW947" i="64"/>
  <c r="BB1346" i="64"/>
  <c r="AZ1430" i="64"/>
  <c r="AT1067" i="64"/>
  <c r="BD394" i="64"/>
  <c r="BC403" i="64"/>
  <c r="BC399" i="64"/>
  <c r="AY167" i="69"/>
  <c r="AY173" i="69" s="1"/>
  <c r="J173" i="69" s="1"/>
  <c r="J162" i="69"/>
  <c r="K156" i="69" s="1"/>
  <c r="K140" i="69"/>
  <c r="AY200" i="69"/>
  <c r="AY169" i="69"/>
  <c r="AY179" i="69" s="1"/>
  <c r="AZ156" i="69"/>
  <c r="AZ161" i="69" s="1"/>
  <c r="K161" i="69" s="1"/>
  <c r="AZ152" i="69"/>
  <c r="BA135" i="69"/>
  <c r="BB118" i="69"/>
  <c r="BC112" i="69" s="1"/>
  <c r="DD921" i="64" a="1"/>
  <c r="DD802" i="64" a="1"/>
  <c r="DD1428" i="64" a="1"/>
  <c r="DD1428" i="64" l="1"/>
  <c r="DD921" i="64"/>
  <c r="DD923" i="64" s="1"/>
  <c r="DD2186" i="64" s="1"/>
  <c r="DD802" i="64"/>
  <c r="DD804" i="64" s="1"/>
  <c r="CR1620" i="64"/>
  <c r="CR1621" i="64" s="1"/>
  <c r="DE1725" i="64"/>
  <c r="DF1723" i="64"/>
  <c r="DC1430" i="64"/>
  <c r="AX1400" i="64"/>
  <c r="AX1401" i="64" s="1"/>
  <c r="AX1402" i="64" s="1"/>
  <c r="BB428" i="64"/>
  <c r="CL923" i="64"/>
  <c r="CK923" i="64"/>
  <c r="AU504" i="64"/>
  <c r="BD398" i="64"/>
  <c r="AV971" i="64"/>
  <c r="AY177" i="69"/>
  <c r="AY175" i="69"/>
  <c r="J163" i="69"/>
  <c r="AZ159" i="69"/>
  <c r="AZ162" i="69" s="1"/>
  <c r="AZ163" i="69" s="1"/>
  <c r="BA140" i="69"/>
  <c r="BA150" i="69" s="1"/>
  <c r="BA142" i="69"/>
  <c r="BA136" i="69"/>
  <c r="BB129" i="69"/>
  <c r="BB119" i="69"/>
  <c r="BB123" i="69"/>
  <c r="BB125" i="69"/>
  <c r="BC117" i="69"/>
  <c r="BC115" i="69"/>
  <c r="DE1428" i="64" a="1"/>
  <c r="AV502" i="64" a="1"/>
  <c r="DE921" i="64" a="1"/>
  <c r="DE802" i="64" a="1"/>
  <c r="CS1617" i="64" l="1"/>
  <c r="DE802" i="64"/>
  <c r="DE804" i="64" s="1"/>
  <c r="DE921" i="64"/>
  <c r="DE923" i="64" s="1"/>
  <c r="DE2186" i="64" s="1"/>
  <c r="DE1428" i="64"/>
  <c r="DF1725" i="64"/>
  <c r="DG1723" i="64"/>
  <c r="DD1430" i="64"/>
  <c r="BB432" i="64"/>
  <c r="BC430" i="64"/>
  <c r="BD427" i="64"/>
  <c r="AX1406" i="64"/>
  <c r="AY1396" i="64"/>
  <c r="AV502" i="64"/>
  <c r="AW1454" i="64"/>
  <c r="AX947" i="64"/>
  <c r="BD399" i="64"/>
  <c r="BE394" i="64"/>
  <c r="BD403" i="64"/>
  <c r="BC1346" i="64"/>
  <c r="BA1430" i="64"/>
  <c r="AU1067" i="64"/>
  <c r="AZ184" i="69"/>
  <c r="K159" i="69"/>
  <c r="AZ169" i="69"/>
  <c r="AZ179" i="69" s="1"/>
  <c r="BA156" i="69"/>
  <c r="BA161" i="69" s="1"/>
  <c r="AZ167" i="69"/>
  <c r="K167" i="69" s="1"/>
  <c r="BB132" i="69"/>
  <c r="BB157" i="69" s="1"/>
  <c r="BB134" i="69"/>
  <c r="BA146" i="69"/>
  <c r="BA148" i="69" s="1"/>
  <c r="BA152" i="69"/>
  <c r="BC118" i="69"/>
  <c r="BC119" i="69" s="1"/>
  <c r="DF1428" i="64" a="1"/>
  <c r="DF802" i="64" a="1"/>
  <c r="DF921" i="64" a="1"/>
  <c r="CS1623" i="64" l="1"/>
  <c r="DF1428" i="64"/>
  <c r="DF921" i="64"/>
  <c r="DF923" i="64" s="1"/>
  <c r="DF2186" i="64" s="1"/>
  <c r="DF802" i="64"/>
  <c r="DF804" i="64" s="1"/>
  <c r="DE1430" i="64"/>
  <c r="DH1723" i="64"/>
  <c r="O1723" i="64" s="1"/>
  <c r="DG1725" i="64"/>
  <c r="AY1400" i="64"/>
  <c r="AY1401" i="64" s="1"/>
  <c r="AY1402" i="64" s="1"/>
  <c r="BC428" i="64"/>
  <c r="AW971" i="64"/>
  <c r="BE398" i="64"/>
  <c r="AV504" i="64"/>
  <c r="K184" i="69"/>
  <c r="AZ187" i="69"/>
  <c r="AZ173" i="69"/>
  <c r="AZ175" i="69" s="1"/>
  <c r="K175" i="69" s="1"/>
  <c r="BA159" i="69"/>
  <c r="BA184" i="69" s="1"/>
  <c r="AZ177" i="69"/>
  <c r="BB135" i="69"/>
  <c r="BB142" i="69" s="1"/>
  <c r="BC123" i="69"/>
  <c r="BC125" i="69"/>
  <c r="BD112" i="69"/>
  <c r="BD117" i="69" s="1"/>
  <c r="DG921" i="64" a="1"/>
  <c r="AW502" i="64" a="1"/>
  <c r="DG802" i="64" a="1"/>
  <c r="DG1428" i="64" a="1"/>
  <c r="CS1627" i="64" l="1" a="1"/>
  <c r="CS1627" i="64" s="1"/>
  <c r="CS1620" i="64" s="1"/>
  <c r="CS1621" i="64" s="1"/>
  <c r="CT1617" i="64" s="1"/>
  <c r="CT1623" i="64" s="1"/>
  <c r="DG802" i="64"/>
  <c r="DG804" i="64" s="1"/>
  <c r="DG921" i="64"/>
  <c r="DG923" i="64" s="1"/>
  <c r="DG2186" i="64" s="1"/>
  <c r="DG1428" i="64"/>
  <c r="DH1725" i="64"/>
  <c r="DI1723" i="64"/>
  <c r="DF1430" i="64"/>
  <c r="AZ1396" i="64"/>
  <c r="AZ1400" i="64" s="1"/>
  <c r="AY1406" i="64"/>
  <c r="BC432" i="64"/>
  <c r="BD430" i="64"/>
  <c r="BE427" i="64"/>
  <c r="AW502" i="64"/>
  <c r="AX1454" i="64"/>
  <c r="AY947" i="64"/>
  <c r="BB1430" i="64"/>
  <c r="AV1067" i="64"/>
  <c r="BD1346"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2" i="64" a="1"/>
  <c r="DH921" i="64" a="1"/>
  <c r="DH1428" i="64" a="1"/>
  <c r="CT1627" i="64" l="1" a="1"/>
  <c r="CT1627" i="64" s="1"/>
  <c r="CT1620" i="64" s="1"/>
  <c r="CT1621" i="64" s="1"/>
  <c r="CU1617" i="64" s="1"/>
  <c r="CU1623" i="64" s="1"/>
  <c r="DH1428" i="64"/>
  <c r="DH921" i="64"/>
  <c r="DH923" i="64" s="1"/>
  <c r="DH2186" i="64" s="1"/>
  <c r="DH802" i="64"/>
  <c r="DH804" i="64" s="1"/>
  <c r="DG1430" i="64"/>
  <c r="DI1725" i="64"/>
  <c r="DJ1723" i="64"/>
  <c r="AZ1401" i="64"/>
  <c r="AZ1402" i="64" s="1"/>
  <c r="BD428" i="64"/>
  <c r="BF398" i="64"/>
  <c r="AX971" i="64"/>
  <c r="AW504" i="64"/>
  <c r="BA187" i="69"/>
  <c r="K192" i="69"/>
  <c r="AZ198" i="69"/>
  <c r="K198" i="69" s="1"/>
  <c r="AZ200" i="69"/>
  <c r="BB156" i="69"/>
  <c r="BA169" i="69"/>
  <c r="BA179" i="69" s="1"/>
  <c r="BA167" i="69"/>
  <c r="BA163" i="69"/>
  <c r="BC132" i="69"/>
  <c r="BC157" i="69" s="1"/>
  <c r="BE112" i="69"/>
  <c r="BE115" i="69" s="1"/>
  <c r="BD119" i="69"/>
  <c r="BD125" i="69"/>
  <c r="DI802" i="64" a="1"/>
  <c r="DI921" i="64" a="1"/>
  <c r="AX502" i="64" a="1"/>
  <c r="DI1428" i="64" a="1"/>
  <c r="CU1627" i="64" l="1" a="1"/>
  <c r="CU1627" i="64" s="1"/>
  <c r="CU1620" i="64" s="1"/>
  <c r="CU1621" i="64" s="1"/>
  <c r="CV1617" i="64" s="1"/>
  <c r="CV1623" i="64" s="1"/>
  <c r="DI802" i="64"/>
  <c r="DI804" i="64" s="1"/>
  <c r="DI921" i="64"/>
  <c r="DI923" i="64" s="1"/>
  <c r="DI2186" i="64" s="1"/>
  <c r="DI1428" i="64"/>
  <c r="DJ1725" i="64"/>
  <c r="DK1723" i="64"/>
  <c r="DL1723" i="64" s="1"/>
  <c r="DL1725" i="64" s="1"/>
  <c r="DH1430" i="64"/>
  <c r="AZ1406" i="64"/>
  <c r="BA1396" i="64"/>
  <c r="BA1400" i="64" s="1"/>
  <c r="BA1401" i="64" s="1"/>
  <c r="BA1402" i="64" s="1"/>
  <c r="BD432" i="64"/>
  <c r="BF427" i="64"/>
  <c r="BE430" i="64"/>
  <c r="AX502" i="64"/>
  <c r="AY1454" i="64"/>
  <c r="AZ947" i="64"/>
  <c r="BF403" i="64"/>
  <c r="BG394" i="64"/>
  <c r="BF399" i="64"/>
  <c r="BC1430" i="64"/>
  <c r="AW1067" i="64"/>
  <c r="BE1346"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428" i="64" a="1"/>
  <c r="DJ921" i="64" a="1"/>
  <c r="DJ802" i="64" a="1"/>
  <c r="CV1627" i="64" l="1" a="1"/>
  <c r="CV1627" i="64" s="1"/>
  <c r="CV1620" i="64" s="1"/>
  <c r="CV1621" i="64" s="1"/>
  <c r="CW1617" i="64" s="1"/>
  <c r="CW1623" i="64" s="1"/>
  <c r="DJ1428" i="64"/>
  <c r="DJ921" i="64"/>
  <c r="DJ923" i="64" s="1"/>
  <c r="DJ2186" i="64" s="1"/>
  <c r="DJ802" i="64"/>
  <c r="DJ804" i="64" s="1"/>
  <c r="DI1430" i="64"/>
  <c r="DK1725" i="64"/>
  <c r="BE428" i="64"/>
  <c r="BB1396" i="64"/>
  <c r="BA1406" i="64"/>
  <c r="AY971"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8" i="64" a="1"/>
  <c r="DK921" i="64" a="1"/>
  <c r="AY502" i="64" a="1"/>
  <c r="DK802" i="64" a="1"/>
  <c r="CW1627" i="64" l="1" a="1"/>
  <c r="CW1627" i="64" s="1"/>
  <c r="CW1620" i="64" s="1"/>
  <c r="CW1621" i="64" s="1"/>
  <c r="CX1617" i="64" s="1"/>
  <c r="CX1623" i="64" s="1"/>
  <c r="P1725" i="64"/>
  <c r="P1723" i="64"/>
  <c r="K1725" i="64"/>
  <c r="L1725" i="64"/>
  <c r="M1725" i="64"/>
  <c r="N1725" i="64"/>
  <c r="O1725" i="64"/>
  <c r="DK802" i="64"/>
  <c r="DK921" i="64"/>
  <c r="DK1428" i="64"/>
  <c r="DJ1430" i="64"/>
  <c r="BB1400" i="64"/>
  <c r="BB1401" i="64" s="1"/>
  <c r="BE432" i="64"/>
  <c r="BF430" i="64"/>
  <c r="BG427" i="64"/>
  <c r="AZ1454" i="64"/>
  <c r="AY502" i="64"/>
  <c r="BA947" i="64"/>
  <c r="BD1430" i="64"/>
  <c r="BG403" i="64"/>
  <c r="BG399" i="64"/>
  <c r="BH394" i="64"/>
  <c r="AX1067" i="64"/>
  <c r="BF1346"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428" i="64" a="1"/>
  <c r="DL802" i="64" a="1"/>
  <c r="DL921" i="64" a="1"/>
  <c r="CX1627" i="64" l="1" a="1"/>
  <c r="CX1627" i="64" s="1"/>
  <c r="CX1620" i="64" s="1"/>
  <c r="CX1621" i="64" s="1"/>
  <c r="CY1617" i="64" s="1"/>
  <c r="CY1623" i="64" s="1"/>
  <c r="DL1428" i="64"/>
  <c r="DL1430" i="64" s="1"/>
  <c r="DL921" i="64"/>
  <c r="DL923" i="64" s="1"/>
  <c r="DL2186" i="64" s="1"/>
  <c r="DL802" i="64"/>
  <c r="DL804" i="64" s="1"/>
  <c r="DK923" i="64"/>
  <c r="DK2186" i="64" s="1"/>
  <c r="DK804" i="64"/>
  <c r="BB1402" i="64"/>
  <c r="DK1430" i="64"/>
  <c r="BF428" i="64"/>
  <c r="BC1396" i="64"/>
  <c r="BB1406" i="64"/>
  <c r="AY504" i="64"/>
  <c r="BH398" i="64"/>
  <c r="AZ97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CY1627" i="64" l="1" a="1"/>
  <c r="CY1627" i="64" s="1"/>
  <c r="CY1620" i="64" s="1"/>
  <c r="CY1621" i="64" s="1"/>
  <c r="CZ1617" i="64" s="1"/>
  <c r="CZ1623" i="64" s="1"/>
  <c r="K1428" i="64"/>
  <c r="L1428" i="64"/>
  <c r="M1428" i="64"/>
  <c r="N1428" i="64"/>
  <c r="O1428" i="64"/>
  <c r="P1428" i="64"/>
  <c r="K802" i="64"/>
  <c r="L802" i="64"/>
  <c r="M802" i="64"/>
  <c r="N802" i="64"/>
  <c r="O802" i="64"/>
  <c r="P802" i="64"/>
  <c r="K921" i="64"/>
  <c r="L921" i="64"/>
  <c r="M921" i="64"/>
  <c r="N921" i="64"/>
  <c r="O921" i="64"/>
  <c r="P921" i="64"/>
  <c r="BC1400" i="64"/>
  <c r="BF432" i="64"/>
  <c r="BG430" i="64"/>
  <c r="BH427" i="64"/>
  <c r="AZ502" i="64"/>
  <c r="BA1454" i="64"/>
  <c r="BB947" i="64"/>
  <c r="AY1067" i="64"/>
  <c r="BE1430" i="64"/>
  <c r="BI394" i="64"/>
  <c r="BH399" i="64"/>
  <c r="BH403" i="64"/>
  <c r="BG1346" i="64"/>
  <c r="BC200" i="69"/>
  <c r="BC194" i="69"/>
  <c r="BC202" i="69" s="1"/>
  <c r="BD183" i="69"/>
  <c r="BD186" i="69" s="1"/>
  <c r="BC188" i="69"/>
  <c r="BC163" i="69"/>
  <c r="BC169" i="69"/>
  <c r="BC179" i="69" s="1"/>
  <c r="BD156" i="69"/>
  <c r="BC173" i="69"/>
  <c r="BC175" i="69" s="1"/>
  <c r="BC177" i="69"/>
  <c r="BE135" i="69"/>
  <c r="BG117" i="69"/>
  <c r="BG118" i="69" s="1"/>
  <c r="CZ1627" i="64" l="1" a="1"/>
  <c r="CZ1627" i="64" s="1"/>
  <c r="CZ1620" i="64" s="1"/>
  <c r="CZ1621" i="64" s="1"/>
  <c r="DA1617" i="64" s="1"/>
  <c r="K804" i="64"/>
  <c r="L804" i="64"/>
  <c r="M804" i="64"/>
  <c r="N804" i="64"/>
  <c r="O804" i="64"/>
  <c r="P804" i="64"/>
  <c r="K923" i="64"/>
  <c r="L923" i="64"/>
  <c r="M923" i="64"/>
  <c r="N923" i="64"/>
  <c r="O923" i="64"/>
  <c r="P923" i="64"/>
  <c r="K1430" i="64"/>
  <c r="L1430" i="64"/>
  <c r="M1430" i="64"/>
  <c r="BG428" i="64"/>
  <c r="BC1401" i="64"/>
  <c r="BC1402" i="64" s="1"/>
  <c r="BA971" i="64"/>
  <c r="BI398" i="64"/>
  <c r="AZ504" i="64"/>
  <c r="BD159" i="69"/>
  <c r="BD184" i="69" s="1"/>
  <c r="BD187" i="69" s="1"/>
  <c r="BE183" i="69" s="1"/>
  <c r="BE186" i="69" s="1"/>
  <c r="BD161" i="69"/>
  <c r="BE140" i="69"/>
  <c r="BE150" i="69" s="1"/>
  <c r="BE142" i="69"/>
  <c r="BE136" i="69"/>
  <c r="BF129" i="69"/>
  <c r="BG119" i="69"/>
  <c r="BG123" i="69"/>
  <c r="BH112" i="69"/>
  <c r="BH117" i="69" s="1"/>
  <c r="BG125" i="69"/>
  <c r="BA502" i="64" a="1"/>
  <c r="DA1623" i="64" l="1"/>
  <c r="BG432" i="64"/>
  <c r="BI427" i="64"/>
  <c r="BH430" i="64"/>
  <c r="BH428" i="64" s="1"/>
  <c r="BD1396" i="64"/>
  <c r="BC1406" i="64"/>
  <c r="BA502" i="64"/>
  <c r="BC947" i="64"/>
  <c r="BH1346" i="64"/>
  <c r="AZ1067" i="64"/>
  <c r="BF1430"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A1627" i="64" l="1" a="1"/>
  <c r="DA1627" i="64" s="1"/>
  <c r="DA1620" i="64" s="1"/>
  <c r="DA1621" i="64" s="1"/>
  <c r="DB1617" i="64" s="1"/>
  <c r="DB1623" i="64" s="1"/>
  <c r="BD1400" i="64"/>
  <c r="BH432" i="64"/>
  <c r="BB1454" i="64"/>
  <c r="BJ398" i="64"/>
  <c r="BB971" i="64"/>
  <c r="BA504" i="64"/>
  <c r="BD167" i="69"/>
  <c r="BD173" i="69" s="1"/>
  <c r="BD175" i="69" s="1"/>
  <c r="BE156" i="69"/>
  <c r="BE159" i="69" s="1"/>
  <c r="BE184" i="69" s="1"/>
  <c r="BE187" i="69" s="1"/>
  <c r="BE192" i="69" s="1"/>
  <c r="BE200" i="69" s="1"/>
  <c r="BD163" i="69"/>
  <c r="BD198" i="69"/>
  <c r="BF135" i="69"/>
  <c r="BH125" i="69"/>
  <c r="BH123" i="69"/>
  <c r="BI112" i="69"/>
  <c r="BI117" i="69" s="1"/>
  <c r="BB502" i="64" a="1"/>
  <c r="DB1627" i="64" l="1" a="1"/>
  <c r="DB1627" i="64" s="1"/>
  <c r="DB1620" i="64" s="1"/>
  <c r="DB1621" i="64" s="1"/>
  <c r="DC1617" i="64" s="1"/>
  <c r="DC1623" i="64" s="1"/>
  <c r="BD1401" i="64"/>
  <c r="BD1402" i="64" s="1"/>
  <c r="BI430" i="64"/>
  <c r="BI428" i="64" s="1"/>
  <c r="BJ427" i="64"/>
  <c r="BC1454" i="64"/>
  <c r="BB502" i="64"/>
  <c r="BD947" i="64"/>
  <c r="BG1430" i="64"/>
  <c r="BA1067" i="64"/>
  <c r="BI1346"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DC1627" i="64" l="1" a="1"/>
  <c r="DC1627" i="64" s="1"/>
  <c r="DC1620" i="64" s="1"/>
  <c r="DC1621" i="64" s="1"/>
  <c r="DD1617" i="64" s="1"/>
  <c r="BD1406" i="64"/>
  <c r="BE1396" i="64"/>
  <c r="BI432" i="64"/>
  <c r="BB504" i="64"/>
  <c r="BK398" i="64"/>
  <c r="BC971" i="64"/>
  <c r="BE163" i="69"/>
  <c r="BE169" i="69"/>
  <c r="BE179" i="69" s="1"/>
  <c r="BE177" i="69"/>
  <c r="BF156" i="69"/>
  <c r="BF161" i="69" s="1"/>
  <c r="BF146" i="69"/>
  <c r="BF148" i="69" s="1"/>
  <c r="BF152" i="69"/>
  <c r="BG134" i="69"/>
  <c r="BG132" i="69"/>
  <c r="BG157" i="69" s="1"/>
  <c r="BI123" i="69"/>
  <c r="BJ112" i="69"/>
  <c r="BJ117" i="69" s="1"/>
  <c r="BI125" i="69"/>
  <c r="BC502" i="64" a="1"/>
  <c r="BE1400" i="64" l="1"/>
  <c r="BE1401" i="64" s="1"/>
  <c r="BE1402" i="64" s="1"/>
  <c r="DD1623" i="64"/>
  <c r="BJ430" i="64"/>
  <c r="BJ428" i="64" s="1"/>
  <c r="BK427" i="64"/>
  <c r="BD971" i="64"/>
  <c r="BC502" i="64"/>
  <c r="BD1454" i="64"/>
  <c r="BE947" i="64"/>
  <c r="BL394" i="64"/>
  <c r="BK403" i="64"/>
  <c r="BK399" i="64"/>
  <c r="BB1067" i="64"/>
  <c r="BH1430" i="64"/>
  <c r="BJ1346" i="64"/>
  <c r="BF159" i="69"/>
  <c r="BF184" i="69" s="1"/>
  <c r="BF187" i="69" s="1"/>
  <c r="BF192" i="69" s="1"/>
  <c r="BF198" i="69" s="1"/>
  <c r="BG135" i="69"/>
  <c r="BG140" i="69" s="1"/>
  <c r="BG150" i="69" s="1"/>
  <c r="BJ115" i="69"/>
  <c r="BJ118" i="69" s="1"/>
  <c r="BJ125" i="69" s="1"/>
  <c r="DD1627" i="64" l="1" a="1"/>
  <c r="DD1627" i="64" s="1"/>
  <c r="DD1620" i="64" s="1"/>
  <c r="DD1621" i="64" s="1"/>
  <c r="DE1617" i="64" s="1"/>
  <c r="DE1623" i="64" s="1"/>
  <c r="BE1406" i="64"/>
  <c r="BF1396" i="64"/>
  <c r="BF1400" i="64" s="1"/>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DE1627" i="64" l="1" a="1"/>
  <c r="DE1627" i="64" s="1"/>
  <c r="DE1620" i="64" s="1"/>
  <c r="DE1621" i="64" s="1"/>
  <c r="DF1617" i="64" s="1"/>
  <c r="DF1623" i="64" s="1"/>
  <c r="BF1401" i="64"/>
  <c r="BF1402" i="64" s="1"/>
  <c r="BK430" i="64"/>
  <c r="BK428" i="64" s="1"/>
  <c r="BL427" i="64"/>
  <c r="BD502" i="64"/>
  <c r="BE1454" i="64"/>
  <c r="BF947" i="64"/>
  <c r="BL403" i="64"/>
  <c r="BM394" i="64"/>
  <c r="BL399" i="64"/>
  <c r="BK1346" i="64"/>
  <c r="BI1430" i="64"/>
  <c r="BC1067" i="64"/>
  <c r="BG156" i="69"/>
  <c r="BG161" i="69" s="1"/>
  <c r="BF169" i="69"/>
  <c r="BF179" i="69" s="1"/>
  <c r="BF167" i="69"/>
  <c r="BF177" i="69" s="1"/>
  <c r="BH132" i="69"/>
  <c r="BH157" i="69" s="1"/>
  <c r="BG146" i="69"/>
  <c r="BG148" i="69" s="1"/>
  <c r="BK117" i="69"/>
  <c r="BK118" i="69" s="1"/>
  <c r="DF1627" i="64" l="1" a="1"/>
  <c r="DF1627" i="64" s="1"/>
  <c r="DF1620" i="64" s="1"/>
  <c r="DF1621" i="64" s="1"/>
  <c r="DG1617" i="64" s="1"/>
  <c r="DG1623" i="64" s="1"/>
  <c r="BG1396" i="64"/>
  <c r="BG1400" i="64" s="1"/>
  <c r="BG1401" i="64" s="1"/>
  <c r="BG1402" i="64" s="1"/>
  <c r="BF1406" i="64"/>
  <c r="BK432" i="64"/>
  <c r="BE971" i="64"/>
  <c r="BM398" i="64"/>
  <c r="BD504" i="64"/>
  <c r="BG159" i="69"/>
  <c r="BG184" i="69" s="1"/>
  <c r="BG187" i="69" s="1"/>
  <c r="BG194" i="69" s="1"/>
  <c r="BG202" i="69" s="1"/>
  <c r="BF173" i="69"/>
  <c r="BF175" i="69" s="1"/>
  <c r="BH135" i="69"/>
  <c r="BK125" i="69"/>
  <c r="BK123" i="69"/>
  <c r="K118" i="69"/>
  <c r="L112" i="69" s="1"/>
  <c r="BL112" i="69"/>
  <c r="BL115" i="69" s="1"/>
  <c r="BK119" i="69"/>
  <c r="BE502" i="64" a="1"/>
  <c r="DG1627" i="64" l="1" a="1"/>
  <c r="DG1627" i="64" s="1"/>
  <c r="DG1620" i="64" s="1"/>
  <c r="DG1621" i="64" s="1"/>
  <c r="DH1617" i="64" s="1"/>
  <c r="BL430" i="64"/>
  <c r="BL428" i="64" s="1"/>
  <c r="BM427" i="64"/>
  <c r="BG1406" i="64"/>
  <c r="BH1396" i="64"/>
  <c r="BE502" i="64"/>
  <c r="BF1454" i="64"/>
  <c r="BG947" i="64"/>
  <c r="BJ1430" i="64"/>
  <c r="BD1067" i="64"/>
  <c r="BN394" i="64"/>
  <c r="BM399" i="64"/>
  <c r="BM403" i="64"/>
  <c r="BL1346" i="64"/>
  <c r="BG162" i="69"/>
  <c r="BG169" i="69" s="1"/>
  <c r="BG179" i="69" s="1"/>
  <c r="BG188" i="69"/>
  <c r="BH183" i="69"/>
  <c r="BH186" i="69" s="1"/>
  <c r="BG192" i="69"/>
  <c r="BG198" i="69" s="1"/>
  <c r="BH136" i="69"/>
  <c r="BH140" i="69"/>
  <c r="BH150" i="69" s="1"/>
  <c r="BH142" i="69"/>
  <c r="BH146" i="69" s="1"/>
  <c r="BH148" i="69" s="1"/>
  <c r="BI129" i="69"/>
  <c r="BL117" i="69"/>
  <c r="BL118" i="69" s="1"/>
  <c r="BF502" i="64" a="1"/>
  <c r="DH1623" i="64" l="1"/>
  <c r="BL432" i="64"/>
  <c r="BH1400" i="64"/>
  <c r="BH1401" i="64" s="1"/>
  <c r="BH1402" i="64" s="1"/>
  <c r="BF502" i="64"/>
  <c r="BE504" i="64"/>
  <c r="BN398" i="64"/>
  <c r="BG167" i="69"/>
  <c r="BG173" i="69" s="1"/>
  <c r="BG175" i="69" s="1"/>
  <c r="BG163" i="69"/>
  <c r="BH156" i="69"/>
  <c r="BH161" i="69" s="1"/>
  <c r="BG200" i="69"/>
  <c r="BH152" i="69"/>
  <c r="BI132" i="69"/>
  <c r="BI157" i="69" s="1"/>
  <c r="BI134" i="69"/>
  <c r="BL125" i="69"/>
  <c r="BL119" i="69"/>
  <c r="BM112" i="69"/>
  <c r="BL123" i="69"/>
  <c r="DH1627" i="64" l="1" a="1"/>
  <c r="DH1627" i="64" s="1"/>
  <c r="DH1620" i="64" s="1"/>
  <c r="DH1621" i="64" s="1"/>
  <c r="DI1617" i="64" s="1"/>
  <c r="BN427" i="64"/>
  <c r="BM430" i="64"/>
  <c r="BI1396" i="64"/>
  <c r="BH1406" i="64"/>
  <c r="BG1454" i="64"/>
  <c r="BH947" i="64"/>
  <c r="BK1430" i="64"/>
  <c r="BM1346" i="64"/>
  <c r="BE1067" i="64"/>
  <c r="BN403" i="64"/>
  <c r="BN399" i="64"/>
  <c r="BO394" i="64"/>
  <c r="BF504" i="64"/>
  <c r="BH159" i="69"/>
  <c r="BH184" i="69" s="1"/>
  <c r="BH187" i="69" s="1"/>
  <c r="BH192" i="69" s="1"/>
  <c r="BG177" i="69"/>
  <c r="BI135" i="69"/>
  <c r="BF971" i="64"/>
  <c r="BM117" i="69"/>
  <c r="BM115" i="69"/>
  <c r="DI1623" i="64" l="1"/>
  <c r="DI1627" i="64" s="1" a="1"/>
  <c r="DI1627" i="64" s="1"/>
  <c r="BI1400" i="64"/>
  <c r="BI1401" i="64" s="1"/>
  <c r="BI1402" i="64" s="1"/>
  <c r="BM428" i="64"/>
  <c r="BO398" i="64"/>
  <c r="BF1067" i="64"/>
  <c r="BH162" i="69"/>
  <c r="BH169" i="69" s="1"/>
  <c r="BH179" i="69" s="1"/>
  <c r="BI183" i="69"/>
  <c r="BI186" i="69" s="1"/>
  <c r="BH194" i="69"/>
  <c r="BH202" i="69" s="1"/>
  <c r="BH188" i="69"/>
  <c r="BH200" i="69"/>
  <c r="BH198" i="69"/>
  <c r="BI136" i="69"/>
  <c r="BI140" i="69"/>
  <c r="BI150" i="69" s="1"/>
  <c r="BI142" i="69"/>
  <c r="BJ129" i="69"/>
  <c r="BM118" i="69"/>
  <c r="BG502" i="64" a="1"/>
  <c r="DI1620" i="64" l="1"/>
  <c r="BM432" i="64"/>
  <c r="BN430" i="64"/>
  <c r="BI1406" i="64"/>
  <c r="BJ1396" i="64"/>
  <c r="BH1454" i="64"/>
  <c r="BG502" i="64"/>
  <c r="BI947" i="64"/>
  <c r="BO399" i="64"/>
  <c r="BO403" i="64"/>
  <c r="BP394" i="64"/>
  <c r="BL1430" i="64"/>
  <c r="BN1346" i="64"/>
  <c r="BH163" i="69"/>
  <c r="BH167" i="69"/>
  <c r="BH177" i="69" s="1"/>
  <c r="BI156" i="69"/>
  <c r="BI159" i="69" s="1"/>
  <c r="BI184" i="69" s="1"/>
  <c r="BI187" i="69" s="1"/>
  <c r="BI188" i="69" s="1"/>
  <c r="BJ134" i="69"/>
  <c r="BJ132" i="69"/>
  <c r="BJ157" i="69" s="1"/>
  <c r="BI152" i="69"/>
  <c r="BI146" i="69"/>
  <c r="BI148" i="69" s="1"/>
  <c r="BM125" i="69"/>
  <c r="BM119" i="69"/>
  <c r="BN112" i="69"/>
  <c r="BM123" i="69"/>
  <c r="DI1621" i="64" l="1"/>
  <c r="BJ1400" i="64"/>
  <c r="BJ1401" i="64" s="1"/>
  <c r="BJ1402" i="64" s="1"/>
  <c r="BO427" i="64"/>
  <c r="BN428" i="64"/>
  <c r="O427" i="64"/>
  <c r="BP398" i="64"/>
  <c r="BG504" i="64"/>
  <c r="BH173" i="69"/>
  <c r="BH175" i="69" s="1"/>
  <c r="BI161" i="69"/>
  <c r="BI162" i="69" s="1"/>
  <c r="BI167" i="69" s="1"/>
  <c r="BI173" i="69" s="1"/>
  <c r="BI175" i="69" s="1"/>
  <c r="BJ183" i="69"/>
  <c r="BJ186" i="69" s="1"/>
  <c r="BI192" i="69"/>
  <c r="BI198" i="69" s="1"/>
  <c r="BI194" i="69"/>
  <c r="BI202" i="69" s="1"/>
  <c r="BG971" i="64"/>
  <c r="BJ135" i="69"/>
  <c r="BN115" i="69"/>
  <c r="BN117" i="69"/>
  <c r="BH502" i="64" a="1"/>
  <c r="DJ1617" i="64" l="1"/>
  <c r="BN432" i="64"/>
  <c r="BO430" i="64"/>
  <c r="BP427" i="64"/>
  <c r="BJ1406" i="64"/>
  <c r="BK1396" i="64"/>
  <c r="BH502" i="64"/>
  <c r="BI1454" i="64"/>
  <c r="BJ947" i="64"/>
  <c r="BM1430" i="64"/>
  <c r="BO1346" i="64"/>
  <c r="BP403" i="64"/>
  <c r="BQ394" i="64"/>
  <c r="BP399" i="64"/>
  <c r="BG1067" i="64"/>
  <c r="BI163" i="69"/>
  <c r="BI169" i="69"/>
  <c r="BI179" i="69" s="1"/>
  <c r="BJ156" i="69"/>
  <c r="BJ159" i="69" s="1"/>
  <c r="BJ184" i="69" s="1"/>
  <c r="BJ187" i="69" s="1"/>
  <c r="BJ188" i="69" s="1"/>
  <c r="BI177" i="69"/>
  <c r="BI200" i="69"/>
  <c r="BH971" i="64"/>
  <c r="BJ142" i="69"/>
  <c r="BK129" i="69"/>
  <c r="BJ140" i="69"/>
  <c r="BJ150" i="69" s="1"/>
  <c r="BJ136" i="69"/>
  <c r="BN118" i="69"/>
  <c r="BN125" i="69" s="1"/>
  <c r="BI502" i="64" a="1"/>
  <c r="DJ1623" i="64" l="1"/>
  <c r="DJ1627" i="64" s="1" a="1"/>
  <c r="DJ1627" i="64" s="1"/>
  <c r="BK1400" i="64"/>
  <c r="BK1401" i="64" s="1"/>
  <c r="BK1402"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71" i="64"/>
  <c r="BN119" i="69"/>
  <c r="BO112" i="69"/>
  <c r="BO117" i="69" s="1"/>
  <c r="BN123" i="69"/>
  <c r="DJ1620" i="64" l="1"/>
  <c r="BO432" i="64"/>
  <c r="BQ427" i="64"/>
  <c r="BP430" i="64"/>
  <c r="BK1406" i="64"/>
  <c r="BL1396" i="64"/>
  <c r="BJ1454" i="64"/>
  <c r="BK947" i="64"/>
  <c r="BN1430" i="64"/>
  <c r="BQ403" i="64"/>
  <c r="BQ399" i="64"/>
  <c r="BR394" i="64"/>
  <c r="BI504" i="64"/>
  <c r="BP1346" i="64"/>
  <c r="BH1067" i="64"/>
  <c r="BJ167" i="69"/>
  <c r="BJ177" i="69" s="1"/>
  <c r="BJ163" i="69"/>
  <c r="BK156" i="69"/>
  <c r="BK159" i="69" s="1"/>
  <c r="BK184" i="69" s="1"/>
  <c r="BK187" i="69" s="1"/>
  <c r="BJ198" i="69"/>
  <c r="BK135" i="69"/>
  <c r="BK136" i="69" s="1"/>
  <c r="BO115" i="69"/>
  <c r="BO118" i="69" s="1"/>
  <c r="BO125" i="69" s="1"/>
  <c r="DJ1621" i="64" l="1"/>
  <c r="BL1400" i="64"/>
  <c r="BL1401" i="64" s="1"/>
  <c r="BL1402" i="64" s="1"/>
  <c r="BP428" i="64"/>
  <c r="BR398" i="64"/>
  <c r="BI1067"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71" i="64"/>
  <c r="BO119" i="69"/>
  <c r="BO123" i="69"/>
  <c r="BP112" i="69"/>
  <c r="BP115" i="69" s="1"/>
  <c r="BJ502" i="64" a="1"/>
  <c r="DK1617" i="64" l="1"/>
  <c r="BP432" i="64"/>
  <c r="BQ430" i="64"/>
  <c r="BR427" i="64"/>
  <c r="BL1406" i="64"/>
  <c r="BM1396" i="64"/>
  <c r="BJ502" i="64"/>
  <c r="BK1454" i="64"/>
  <c r="BL947" i="64"/>
  <c r="BR403" i="64"/>
  <c r="BR399" i="64"/>
  <c r="BS394" i="64"/>
  <c r="BQ1346" i="64"/>
  <c r="BO1430"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23" i="64" l="1"/>
  <c r="DK1627" i="64" s="1" a="1"/>
  <c r="DK1627" i="64" s="1"/>
  <c r="BQ428" i="64"/>
  <c r="BQ432" i="64" s="1"/>
  <c r="BM1400" i="64"/>
  <c r="BM1401" i="64" s="1"/>
  <c r="BM1402"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20" i="64" l="1"/>
  <c r="BR430" i="64"/>
  <c r="BR428" i="64" s="1"/>
  <c r="BS427" i="64"/>
  <c r="BN1396" i="64"/>
  <c r="BM1406" i="64"/>
  <c r="BL1454" i="64"/>
  <c r="BK502" i="64"/>
  <c r="BM947" i="64"/>
  <c r="BS399" i="64"/>
  <c r="BT394" i="64"/>
  <c r="BS403" i="64"/>
  <c r="BJ1067" i="64"/>
  <c r="BR1346" i="64"/>
  <c r="BP1430" i="64"/>
  <c r="BL194" i="69"/>
  <c r="BL202" i="69" s="1"/>
  <c r="BL188" i="69"/>
  <c r="BL192" i="69"/>
  <c r="BL198" i="69" s="1"/>
  <c r="L198" i="69" s="1"/>
  <c r="BL162" i="69"/>
  <c r="BL163" i="69" s="1"/>
  <c r="BL140" i="69"/>
  <c r="BL150" i="69" s="1"/>
  <c r="BL142" i="69"/>
  <c r="BL152" i="69" s="1"/>
  <c r="BL136" i="69"/>
  <c r="BM132" i="69"/>
  <c r="BM157" i="69" s="1"/>
  <c r="BM134" i="69"/>
  <c r="L192" i="69"/>
  <c r="BK971" i="64"/>
  <c r="BQ115" i="69"/>
  <c r="BQ118" i="69" s="1"/>
  <c r="BQ119" i="69" s="1"/>
  <c r="DK1621" i="64" l="1"/>
  <c r="BN1400" i="64"/>
  <c r="BN1401" i="64" s="1"/>
  <c r="BR432" i="64"/>
  <c r="BT398" i="64"/>
  <c r="BK504" i="64"/>
  <c r="BL200" i="69"/>
  <c r="BM156" i="69"/>
  <c r="BM159" i="69" s="1"/>
  <c r="BM184" i="69" s="1"/>
  <c r="BM187" i="69" s="1"/>
  <c r="BL167" i="69"/>
  <c r="BL177" i="69" s="1"/>
  <c r="BL169" i="69"/>
  <c r="BL179" i="69" s="1"/>
  <c r="BL146" i="69"/>
  <c r="BL148" i="69" s="1"/>
  <c r="L148" i="69" s="1"/>
  <c r="L140" i="69"/>
  <c r="BM135" i="69"/>
  <c r="BM136" i="69" s="1"/>
  <c r="BL971" i="64"/>
  <c r="BR112" i="69"/>
  <c r="BR115" i="69" s="1"/>
  <c r="BQ123" i="69"/>
  <c r="BQ125" i="69"/>
  <c r="BL502" i="64" a="1"/>
  <c r="DL1617" i="64" l="1"/>
  <c r="BN1402" i="64"/>
  <c r="BS430" i="64"/>
  <c r="BS428" i="64" s="1"/>
  <c r="BT427" i="64"/>
  <c r="BN1406" i="64"/>
  <c r="BO1396" i="64"/>
  <c r="BM1454" i="64"/>
  <c r="BL502" i="64"/>
  <c r="BN947" i="64"/>
  <c r="BT399" i="64"/>
  <c r="BT403" i="64"/>
  <c r="BU394" i="64"/>
  <c r="BK1067" i="64"/>
  <c r="BS1346" i="64"/>
  <c r="BQ1430"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N1619" i="64" l="1"/>
  <c r="O1619" i="64"/>
  <c r="P1619" i="64"/>
  <c r="L1617" i="64"/>
  <c r="M1617" i="64"/>
  <c r="N1617" i="64"/>
  <c r="DL1623" i="64"/>
  <c r="P1617" i="64"/>
  <c r="O1617" i="64"/>
  <c r="BO1400" i="64"/>
  <c r="BS432" i="64"/>
  <c r="BM502" i="64"/>
  <c r="BL504" i="64"/>
  <c r="BU398" i="64"/>
  <c r="BM167" i="69"/>
  <c r="BM173" i="69" s="1"/>
  <c r="BM175" i="69" s="1"/>
  <c r="BM169" i="69"/>
  <c r="BM179" i="69" s="1"/>
  <c r="BN132" i="69"/>
  <c r="BN157" i="69" s="1"/>
  <c r="BM152" i="69"/>
  <c r="BM163" i="69"/>
  <c r="BN187" i="69"/>
  <c r="BO183" i="69" s="1"/>
  <c r="BO186" i="69" s="1"/>
  <c r="BN161" i="69"/>
  <c r="BM198" i="69"/>
  <c r="BM200" i="69"/>
  <c r="BM971" i="64"/>
  <c r="BR123" i="69"/>
  <c r="BR125" i="69"/>
  <c r="BS112" i="69"/>
  <c r="BS117" i="69" s="1"/>
  <c r="N1627" i="64" l="1"/>
  <c r="O1627" i="64"/>
  <c r="P1627" i="64"/>
  <c r="DL1627" i="64" a="1"/>
  <c r="DL1627" i="64" s="1"/>
  <c r="DL1620" i="64" s="1"/>
  <c r="P1623" i="64"/>
  <c r="M1623" i="64"/>
  <c r="O1623" i="64"/>
  <c r="N1623" i="64"/>
  <c r="L1623" i="64"/>
  <c r="K1623" i="64"/>
  <c r="BO1401" i="64"/>
  <c r="BO1402" i="64" s="1"/>
  <c r="BT430" i="64"/>
  <c r="BT428" i="64" s="1"/>
  <c r="BU427" i="64"/>
  <c r="BO947" i="64"/>
  <c r="BL1067" i="64"/>
  <c r="BU399" i="64"/>
  <c r="BU403" i="64"/>
  <c r="BV394" i="64"/>
  <c r="BM504" i="64"/>
  <c r="BR1430" i="64"/>
  <c r="BT1346" i="64"/>
  <c r="BN135" i="69"/>
  <c r="BN136" i="69" s="1"/>
  <c r="BM177" i="69"/>
  <c r="BN162" i="69"/>
  <c r="BN169" i="69" s="1"/>
  <c r="BN179" i="69" s="1"/>
  <c r="BN192" i="69"/>
  <c r="BN198" i="69" s="1"/>
  <c r="BN194" i="69"/>
  <c r="BN202" i="69" s="1"/>
  <c r="BN188" i="69"/>
  <c r="BS115" i="69"/>
  <c r="BS118" i="69" s="1"/>
  <c r="BS119" i="69" s="1"/>
  <c r="DL1621" i="64" l="1"/>
  <c r="P1620" i="64"/>
  <c r="N1620" i="64"/>
  <c r="M1620" i="64"/>
  <c r="O1620" i="64"/>
  <c r="L1620" i="64"/>
  <c r="K1620" i="64"/>
  <c r="BO1406" i="64"/>
  <c r="BP1396" i="64"/>
  <c r="BT432" i="64"/>
  <c r="BV398" i="64"/>
  <c r="BM1067" i="64"/>
  <c r="BN1454" i="64"/>
  <c r="BO129" i="69"/>
  <c r="BO134" i="69" s="1"/>
  <c r="BN142" i="69"/>
  <c r="BN152" i="69" s="1"/>
  <c r="BN140" i="69"/>
  <c r="BN150" i="69" s="1"/>
  <c r="BN163" i="69"/>
  <c r="BN167" i="69"/>
  <c r="BN177" i="69" s="1"/>
  <c r="BO156" i="69"/>
  <c r="BO161" i="69" s="1"/>
  <c r="BN200" i="69"/>
  <c r="BS123" i="69"/>
  <c r="BS125" i="69"/>
  <c r="BT112" i="69"/>
  <c r="BT117" i="69" s="1"/>
  <c r="BN502" i="64" a="1"/>
  <c r="BP1400" i="64" l="1"/>
  <c r="BP1401" i="64" s="1"/>
  <c r="BP1402" i="64" s="1"/>
  <c r="K1621" i="64"/>
  <c r="L1621" i="64"/>
  <c r="M1621" i="64"/>
  <c r="N1621" i="64"/>
  <c r="O1621" i="64"/>
  <c r="P1621" i="64"/>
  <c r="BU430" i="64"/>
  <c r="BV427" i="64"/>
  <c r="BN502" i="64"/>
  <c r="BP947" i="64"/>
  <c r="BS1430" i="64"/>
  <c r="BU1346" i="64"/>
  <c r="BV403" i="64"/>
  <c r="BW394" i="64"/>
  <c r="BV399" i="64"/>
  <c r="BO132" i="69"/>
  <c r="BO157" i="69" s="1"/>
  <c r="BN146" i="69"/>
  <c r="BN148" i="69" s="1"/>
  <c r="BO159" i="69"/>
  <c r="BO184" i="69" s="1"/>
  <c r="BO187" i="69" s="1"/>
  <c r="BO194" i="69" s="1"/>
  <c r="BO202" i="69" s="1"/>
  <c r="BN173" i="69"/>
  <c r="BN175" i="69" s="1"/>
  <c r="BN971" i="64"/>
  <c r="BT115" i="69"/>
  <c r="BT118" i="69" s="1"/>
  <c r="BT119" i="69" s="1"/>
  <c r="BP1406" i="64" l="1"/>
  <c r="BQ1396" i="64"/>
  <c r="BU428" i="64"/>
  <c r="BW398" i="64"/>
  <c r="BN504" i="64"/>
  <c r="BO1454" i="64"/>
  <c r="BO135" i="69"/>
  <c r="BO140" i="69" s="1"/>
  <c r="BO150" i="69" s="1"/>
  <c r="BO192" i="69"/>
  <c r="BO200" i="69" s="1"/>
  <c r="BP183" i="69"/>
  <c r="BP186" i="69" s="1"/>
  <c r="BO188" i="69"/>
  <c r="BO162" i="69"/>
  <c r="BP156" i="69" s="1"/>
  <c r="BP161" i="69" s="1"/>
  <c r="BO971" i="64"/>
  <c r="BT123" i="69"/>
  <c r="BT125" i="69"/>
  <c r="BU112" i="69"/>
  <c r="BU117" i="69" s="1"/>
  <c r="BO502" i="64" a="1"/>
  <c r="BQ1400" i="64" l="1"/>
  <c r="BQ1401" i="64" s="1"/>
  <c r="BQ1402" i="64" s="1"/>
  <c r="BU432" i="64"/>
  <c r="BV430" i="64"/>
  <c r="BW427" i="64"/>
  <c r="BO502" i="64"/>
  <c r="BQ947" i="64"/>
  <c r="BN1067" i="64"/>
  <c r="BT1430" i="64"/>
  <c r="BV1346"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406" i="64" l="1"/>
  <c r="BR1396" i="64"/>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400" i="64" l="1"/>
  <c r="BR1401" i="64" s="1"/>
  <c r="BR1402" i="64" s="1"/>
  <c r="BV432" i="64"/>
  <c r="BW430" i="64"/>
  <c r="BX427" i="64"/>
  <c r="BP502" i="64"/>
  <c r="BR947" i="64"/>
  <c r="BU1430" i="64"/>
  <c r="BX399" i="64"/>
  <c r="BY394" i="64"/>
  <c r="BX403" i="64"/>
  <c r="BW1346" i="64"/>
  <c r="BP1454" i="64"/>
  <c r="BO1067"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S1396" i="64" l="1"/>
  <c r="BS1400" i="64" s="1"/>
  <c r="BR1406" i="64"/>
  <c r="BW428" i="64"/>
  <c r="BP1067" i="64"/>
  <c r="BQ502" i="64"/>
  <c r="BP504" i="64"/>
  <c r="BY398" i="64"/>
  <c r="BQ161" i="69"/>
  <c r="BR183" i="69"/>
  <c r="BR186" i="69" s="1"/>
  <c r="BQ194" i="69"/>
  <c r="BQ202" i="69" s="1"/>
  <c r="BQ188" i="69"/>
  <c r="BP177" i="69"/>
  <c r="BQ192" i="69"/>
  <c r="BQ198" i="69" s="1"/>
  <c r="BQ132" i="69"/>
  <c r="BP971" i="64"/>
  <c r="BV123" i="69"/>
  <c r="BW112" i="69"/>
  <c r="BW115" i="69" s="1"/>
  <c r="BV119" i="69"/>
  <c r="BS1401" i="64" l="1"/>
  <c r="BS1402" i="64" s="1"/>
  <c r="BW432" i="64"/>
  <c r="BY427" i="64"/>
  <c r="BX430" i="64"/>
  <c r="BS947" i="64"/>
  <c r="BX1346" i="64"/>
  <c r="BY399" i="64"/>
  <c r="BY403" i="64"/>
  <c r="BZ394" i="64"/>
  <c r="BV1430" i="64"/>
  <c r="BQ1454" i="64"/>
  <c r="BQ504" i="64"/>
  <c r="BQ200" i="69"/>
  <c r="BQ157" i="69"/>
  <c r="BQ162" i="69" s="1"/>
  <c r="BR156" i="69" s="1"/>
  <c r="BR161" i="69" s="1"/>
  <c r="BQ135" i="69"/>
  <c r="BW117" i="69"/>
  <c r="BW118" i="69" s="1"/>
  <c r="BW119" i="69" s="1"/>
  <c r="BQ971" i="64"/>
  <c r="BS1406" i="64" l="1"/>
  <c r="BT1396" i="64"/>
  <c r="BT1400" i="64" s="1"/>
  <c r="BT1401" i="64" s="1"/>
  <c r="BX428" i="64"/>
  <c r="BZ398" i="64"/>
  <c r="BQ1067"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402" i="64"/>
  <c r="BU1396" i="64"/>
  <c r="BT1406" i="64"/>
  <c r="BT947" i="64"/>
  <c r="BZ399" i="64"/>
  <c r="CA394" i="64"/>
  <c r="BZ403" i="64"/>
  <c r="BW1430" i="64"/>
  <c r="BY1346"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400" i="64" l="1"/>
  <c r="BU1401" i="64" s="1"/>
  <c r="BU1402" i="64" s="1"/>
  <c r="BY432" i="64"/>
  <c r="BR502" i="64"/>
  <c r="CA398" i="64"/>
  <c r="BR200" i="69"/>
  <c r="BR163" i="69"/>
  <c r="BR169" i="69"/>
  <c r="BR179" i="69" s="1"/>
  <c r="BS156" i="69"/>
  <c r="BS161" i="69" s="1"/>
  <c r="BR135" i="69"/>
  <c r="BR177" i="69"/>
  <c r="BX125" i="69"/>
  <c r="BX123" i="69"/>
  <c r="BY112" i="69"/>
  <c r="BY115" i="69" s="1"/>
  <c r="BZ430" i="64" l="1"/>
  <c r="BZ428" i="64" s="1"/>
  <c r="CA427" i="64"/>
  <c r="BU1406" i="64"/>
  <c r="BV1396" i="64"/>
  <c r="BU947" i="64"/>
  <c r="CA403" i="64"/>
  <c r="CB394" i="64"/>
  <c r="CA399" i="64"/>
  <c r="BZ1346" i="64"/>
  <c r="BX1430" i="64"/>
  <c r="BR1454" i="64"/>
  <c r="BR504" i="64"/>
  <c r="BS159" i="69"/>
  <c r="BS184" i="69" s="1"/>
  <c r="BS187" i="69" s="1"/>
  <c r="BT183" i="69" s="1"/>
  <c r="BT186" i="69" s="1"/>
  <c r="BR140" i="69"/>
  <c r="BR150" i="69" s="1"/>
  <c r="BR136" i="69"/>
  <c r="BR142" i="69"/>
  <c r="BS129" i="69"/>
  <c r="BR971" i="64"/>
  <c r="BY117" i="69"/>
  <c r="BY118" i="69" s="1"/>
  <c r="BZ112" i="69" s="1"/>
  <c r="BS502" i="64" a="1"/>
  <c r="BV1400" i="64" l="1"/>
  <c r="BV1401" i="64" s="1"/>
  <c r="BV1402" i="64" s="1"/>
  <c r="BZ432" i="64"/>
  <c r="P427" i="64"/>
  <c r="BS502" i="64"/>
  <c r="CB398" i="64"/>
  <c r="BR1067"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96" i="64"/>
  <c r="BV1406" i="64"/>
  <c r="BV947" i="64"/>
  <c r="CA1346" i="64"/>
  <c r="BY1430" i="64"/>
  <c r="CB403" i="64"/>
  <c r="CC394" i="64"/>
  <c r="CB399" i="64"/>
  <c r="BS971" i="64"/>
  <c r="BS1454" i="64"/>
  <c r="BS504" i="64"/>
  <c r="BT156" i="69"/>
  <c r="BT161" i="69" s="1"/>
  <c r="BS200" i="69"/>
  <c r="BS135" i="69"/>
  <c r="BS136" i="69" s="1"/>
  <c r="BS169" i="69"/>
  <c r="BS179" i="69" s="1"/>
  <c r="BS163" i="69"/>
  <c r="BS177" i="69"/>
  <c r="BZ118" i="69"/>
  <c r="BZ125" i="69" s="1"/>
  <c r="BW1400" i="64" l="1"/>
  <c r="BW1401" i="64" s="1"/>
  <c r="BW1402" i="64" s="1"/>
  <c r="CA428" i="64"/>
  <c r="CC398" i="64"/>
  <c r="BS1067" i="64"/>
  <c r="BT159" i="69"/>
  <c r="BT184" i="69" s="1"/>
  <c r="BT187" i="69" s="1"/>
  <c r="BT188" i="69" s="1"/>
  <c r="BS140" i="69"/>
  <c r="BS150" i="69" s="1"/>
  <c r="BS142" i="69"/>
  <c r="BS146" i="69" s="1"/>
  <c r="BS148" i="69" s="1"/>
  <c r="BT129" i="69"/>
  <c r="BT134" i="69" s="1"/>
  <c r="BZ123" i="69"/>
  <c r="BZ119" i="69"/>
  <c r="CA112" i="69"/>
  <c r="CA117" i="69" s="1"/>
  <c r="CA432" i="64" l="1"/>
  <c r="CB430" i="64"/>
  <c r="CC427" i="64"/>
  <c r="BW1406" i="64"/>
  <c r="BX1396" i="64"/>
  <c r="BW947" i="64"/>
  <c r="CB1346" i="64"/>
  <c r="CC403" i="64"/>
  <c r="CD394" i="64"/>
  <c r="CC399" i="64"/>
  <c r="BZ1430" i="64"/>
  <c r="BT194" i="69"/>
  <c r="BT202" i="69" s="1"/>
  <c r="BT192" i="69"/>
  <c r="BT200" i="69" s="1"/>
  <c r="BU183" i="69"/>
  <c r="BU186" i="69" s="1"/>
  <c r="BS152" i="69"/>
  <c r="BT132" i="69"/>
  <c r="BT157" i="69" s="1"/>
  <c r="BT162" i="69" s="1"/>
  <c r="BT169" i="69" s="1"/>
  <c r="BT179" i="69" s="1"/>
  <c r="CA115" i="69"/>
  <c r="CA118" i="69" s="1"/>
  <c r="BT502" i="64" a="1"/>
  <c r="BX1400" i="64" l="1"/>
  <c r="BX1401" i="64" s="1"/>
  <c r="BX1402" i="64" s="1"/>
  <c r="CB428" i="64"/>
  <c r="BT502" i="64"/>
  <c r="CD398" i="64"/>
  <c r="BT1454" i="64"/>
  <c r="BT198" i="69"/>
  <c r="BT163" i="69"/>
  <c r="BU156" i="69"/>
  <c r="BU161" i="69" s="1"/>
  <c r="BT135" i="69"/>
  <c r="BT136" i="69" s="1"/>
  <c r="BT167" i="69"/>
  <c r="BT177" i="69" s="1"/>
  <c r="CB112" i="69"/>
  <c r="CB117" i="69" s="1"/>
  <c r="CA125" i="69"/>
  <c r="CA123" i="69"/>
  <c r="CA119" i="69"/>
  <c r="BX1406" i="64" l="1"/>
  <c r="BY1396" i="64"/>
  <c r="BY1400" i="64" s="1"/>
  <c r="BY1401" i="64" s="1"/>
  <c r="BY1402" i="64" s="1"/>
  <c r="CB432" i="64"/>
  <c r="CD427" i="64"/>
  <c r="CC430" i="64"/>
  <c r="BT1067" i="64"/>
  <c r="BX947" i="64"/>
  <c r="CA1430" i="64"/>
  <c r="BT504" i="64"/>
  <c r="CD399" i="64"/>
  <c r="CD403" i="64"/>
  <c r="CE394" i="64"/>
  <c r="CC1346" i="64"/>
  <c r="BT971"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96" i="64"/>
  <c r="BY1406" i="64"/>
  <c r="CE398" i="64"/>
  <c r="BU194" i="69"/>
  <c r="BU202" i="69" s="1"/>
  <c r="BU192" i="69"/>
  <c r="BU198" i="69" s="1"/>
  <c r="BU188" i="69"/>
  <c r="BU132" i="69"/>
  <c r="BU157" i="69" s="1"/>
  <c r="BU162" i="69" s="1"/>
  <c r="BU167" i="69" s="1"/>
  <c r="BT146" i="69"/>
  <c r="BT148" i="69" s="1"/>
  <c r="CB123" i="69"/>
  <c r="CB125" i="69"/>
  <c r="CC112" i="69"/>
  <c r="CC117" i="69" s="1"/>
  <c r="BZ1400" i="64" l="1"/>
  <c r="BZ1401" i="64" s="1"/>
  <c r="CC432" i="64"/>
  <c r="CD430" i="64"/>
  <c r="CD428" i="64" s="1"/>
  <c r="CE427" i="64"/>
  <c r="BY947" i="64"/>
  <c r="CB1430" i="64"/>
  <c r="CE403" i="64"/>
  <c r="CF394" i="64"/>
  <c r="CE399" i="64"/>
  <c r="BU504" i="64"/>
  <c r="CD1346" i="64"/>
  <c r="BU1454" i="64"/>
  <c r="BU971" i="64"/>
  <c r="BU200" i="69"/>
  <c r="BU135" i="69"/>
  <c r="BU136" i="69" s="1"/>
  <c r="BU169" i="69"/>
  <c r="BU179" i="69" s="1"/>
  <c r="BU163" i="69"/>
  <c r="BV156" i="69"/>
  <c r="BV159" i="69" s="1"/>
  <c r="BV184" i="69" s="1"/>
  <c r="BV187" i="69" s="1"/>
  <c r="BU173" i="69"/>
  <c r="BU175" i="69" s="1"/>
  <c r="BU177" i="69"/>
  <c r="CC115" i="69"/>
  <c r="CC118" i="69" s="1"/>
  <c r="CD112" i="69" s="1"/>
  <c r="BV502" i="64" a="1"/>
  <c r="BZ1402" i="64" l="1"/>
  <c r="CD432" i="64"/>
  <c r="BV502" i="64"/>
  <c r="CA1396" i="64"/>
  <c r="BZ1406" i="64"/>
  <c r="CF398" i="64"/>
  <c r="BU1067"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400" i="64" l="1"/>
  <c r="CE430" i="64"/>
  <c r="CF427" i="64"/>
  <c r="BV1067" i="64"/>
  <c r="BZ947" i="64"/>
  <c r="CG394" i="64"/>
  <c r="CF399" i="64"/>
  <c r="CF403" i="64"/>
  <c r="BV504" i="64"/>
  <c r="CC1430" i="64"/>
  <c r="CE1346" i="64"/>
  <c r="BV971" i="64"/>
  <c r="BV1454" i="64"/>
  <c r="BV134" i="69"/>
  <c r="BV135" i="69" s="1"/>
  <c r="BV142" i="69" s="1"/>
  <c r="BV146" i="69" s="1"/>
  <c r="BV148" i="69" s="1"/>
  <c r="BU152" i="69"/>
  <c r="BV162" i="69"/>
  <c r="BV163" i="69" s="1"/>
  <c r="BV200" i="69"/>
  <c r="BV198" i="69"/>
  <c r="CD118" i="69"/>
  <c r="CE112" i="69" s="1"/>
  <c r="CE428" i="64" l="1"/>
  <c r="CA1401" i="64"/>
  <c r="CA1402" i="64" s="1"/>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E432" i="64" l="1"/>
  <c r="CG427" i="64"/>
  <c r="CF430" i="64"/>
  <c r="CF428" i="64" s="1"/>
  <c r="BW502" i="64"/>
  <c r="CA947" i="64"/>
  <c r="CB1396" i="64"/>
  <c r="CA1406" i="64"/>
  <c r="CD1430" i="64"/>
  <c r="CG403" i="64"/>
  <c r="CH394" i="64"/>
  <c r="CG399" i="64"/>
  <c r="CF1346" i="64"/>
  <c r="BW971" i="64"/>
  <c r="BW1454" i="64"/>
  <c r="BW161" i="69"/>
  <c r="BW132" i="69"/>
  <c r="BW157" i="69" s="1"/>
  <c r="BV173" i="69"/>
  <c r="BV175" i="69" s="1"/>
  <c r="BW192" i="69"/>
  <c r="BX183" i="69"/>
  <c r="BX186" i="69" s="1"/>
  <c r="M186" i="69" s="1"/>
  <c r="BW188" i="69"/>
  <c r="BW194" i="69"/>
  <c r="BW202" i="69" s="1"/>
  <c r="L187" i="69"/>
  <c r="CE118" i="69"/>
  <c r="CE123" i="69" s="1"/>
  <c r="CB1400" i="64" l="1"/>
  <c r="CF432" i="64"/>
  <c r="BW504" i="64"/>
  <c r="CH398" i="64"/>
  <c r="BW162" i="69"/>
  <c r="BW163" i="69" s="1"/>
  <c r="BW135" i="69"/>
  <c r="BX129" i="69" s="1"/>
  <c r="BX132" i="69" s="1"/>
  <c r="M132" i="69" s="1"/>
  <c r="L135" i="69"/>
  <c r="M183" i="69"/>
  <c r="L188" i="69"/>
  <c r="BW198" i="69"/>
  <c r="BW200" i="69"/>
  <c r="CF112" i="69"/>
  <c r="CF115" i="69" s="1"/>
  <c r="CE119" i="69"/>
  <c r="CE125" i="69"/>
  <c r="BX502" i="64" a="1"/>
  <c r="CB1401" i="64" l="1"/>
  <c r="CB1402" i="64" s="1"/>
  <c r="CG430" i="64"/>
  <c r="CG428" i="64" s="1"/>
  <c r="CH427" i="64"/>
  <c r="BX502" i="64"/>
  <c r="CB947" i="64"/>
  <c r="CE1430" i="64"/>
  <c r="CH399" i="64"/>
  <c r="CH403" i="64"/>
  <c r="CI394" i="64"/>
  <c r="BW1067" i="64"/>
  <c r="CG1346"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406" i="64" l="1"/>
  <c r="CC1396" i="64"/>
  <c r="CG432" i="64"/>
  <c r="CI398" i="64"/>
  <c r="BX504" i="64"/>
  <c r="L163" i="69"/>
  <c r="BW152" i="69"/>
  <c r="BX135" i="69"/>
  <c r="BY129" i="69" s="1"/>
  <c r="BY134" i="69" s="1"/>
  <c r="BX159" i="69"/>
  <c r="BX162" i="69" s="1"/>
  <c r="BY156" i="69" s="1"/>
  <c r="BW173" i="69"/>
  <c r="L173" i="69" s="1"/>
  <c r="BW148" i="69"/>
  <c r="L146" i="69"/>
  <c r="BX971" i="64"/>
  <c r="CF119" i="69"/>
  <c r="CF123" i="69"/>
  <c r="CG112" i="69"/>
  <c r="CG117" i="69" s="1"/>
  <c r="CC1400" i="64" l="1"/>
  <c r="CC1401" i="64" s="1"/>
  <c r="CC1402" i="64" s="1"/>
  <c r="CH430" i="64"/>
  <c r="CH428" i="64" s="1"/>
  <c r="CI427" i="64"/>
  <c r="CC947" i="64"/>
  <c r="CH1346" i="64"/>
  <c r="CF1430" i="64"/>
  <c r="BX1067" i="64"/>
  <c r="CJ394" i="64"/>
  <c r="CI403" i="64"/>
  <c r="CI399" i="64"/>
  <c r="BX1454"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D1396" i="64" l="1"/>
  <c r="CD1400" i="64" s="1"/>
  <c r="CC1406" i="64"/>
  <c r="CH432" i="64"/>
  <c r="BY502" i="64"/>
  <c r="CJ398" i="64"/>
  <c r="BX150" i="69"/>
  <c r="M140" i="69"/>
  <c r="BX152" i="69"/>
  <c r="BY135" i="69"/>
  <c r="BY136" i="69" s="1"/>
  <c r="BX187" i="69"/>
  <c r="BX188" i="69" s="1"/>
  <c r="BX177" i="69"/>
  <c r="BY162" i="69"/>
  <c r="CH112" i="69"/>
  <c r="CH115" i="69" s="1"/>
  <c r="CG125" i="69"/>
  <c r="CG123" i="69"/>
  <c r="CD1401" i="64" l="1"/>
  <c r="CD1402" i="64" s="1"/>
  <c r="CI430" i="64"/>
  <c r="CI428" i="64" s="1"/>
  <c r="CJ427" i="64"/>
  <c r="CD947" i="64"/>
  <c r="CG1430" i="64"/>
  <c r="BY504" i="64"/>
  <c r="CK394" i="64"/>
  <c r="CJ403" i="64"/>
  <c r="CJ399" i="64"/>
  <c r="CI1346"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71" i="64"/>
  <c r="CH117" i="69"/>
  <c r="CH118" i="69" s="1"/>
  <c r="CH125" i="69" s="1"/>
  <c r="CE1396" i="64" l="1"/>
  <c r="CE1400" i="64" s="1"/>
  <c r="CE1401" i="64" s="1"/>
  <c r="CE1402" i="64" s="1"/>
  <c r="CD1406" i="64"/>
  <c r="CI432" i="64"/>
  <c r="BY1067" i="64"/>
  <c r="CK398" i="64"/>
  <c r="BY1454"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J430" i="64" l="1"/>
  <c r="CJ428" i="64" s="1"/>
  <c r="CK427" i="64"/>
  <c r="CE1406" i="64"/>
  <c r="CF1396" i="64"/>
  <c r="BZ502" i="64"/>
  <c r="CE947" i="64"/>
  <c r="CJ1346" i="64"/>
  <c r="CK399" i="64"/>
  <c r="CK403" i="64"/>
  <c r="CL394" i="64"/>
  <c r="CH1430"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400" i="64"/>
  <c r="CF1401" i="64" s="1"/>
  <c r="CL398" i="64"/>
  <c r="BZ504" i="64"/>
  <c r="BZ1454"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402" i="64"/>
  <c r="CG1396" i="64"/>
  <c r="CF1406" i="64"/>
  <c r="CF947" i="64"/>
  <c r="CI1430" i="64"/>
  <c r="BZ1067" i="64"/>
  <c r="CL403" i="64"/>
  <c r="CL399" i="64"/>
  <c r="CK1346" i="64"/>
  <c r="BZ152" i="69"/>
  <c r="CA134" i="69"/>
  <c r="CA135" i="69" s="1"/>
  <c r="CB129" i="69" s="1"/>
  <c r="BZ177" i="69"/>
  <c r="CA187" i="69"/>
  <c r="CA192" i="69" s="1"/>
  <c r="CA162" i="69"/>
  <c r="CB156" i="69" s="1"/>
  <c r="M119" i="69"/>
  <c r="BZ971" i="64"/>
  <c r="CA502" i="64" a="1"/>
  <c r="K394" i="64" l="1"/>
  <c r="CG1400" i="64"/>
  <c r="CG1401" i="64" s="1"/>
  <c r="CG1402" i="64" s="1"/>
  <c r="CK428" i="64"/>
  <c r="CA502" i="64"/>
  <c r="CA1454"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96" i="64"/>
  <c r="CH1400" i="64" s="1"/>
  <c r="CH1401" i="64" s="1"/>
  <c r="CH1402" i="64" s="1"/>
  <c r="CG1406" i="64"/>
  <c r="CK432" i="64"/>
  <c r="CL430" i="64"/>
  <c r="CG947" i="64"/>
  <c r="CJ1430" i="64"/>
  <c r="CL1346" i="64"/>
  <c r="CB1454" i="64"/>
  <c r="CA504" i="64"/>
  <c r="CB187" i="69"/>
  <c r="CB192" i="69" s="1"/>
  <c r="CA152" i="69"/>
  <c r="CA173" i="69"/>
  <c r="CA175" i="69" s="1"/>
  <c r="CB135" i="69"/>
  <c r="CB142" i="69" s="1"/>
  <c r="CB162" i="69"/>
  <c r="CA971" i="64"/>
  <c r="CO403" i="64" l="1"/>
  <c r="CP394" i="64"/>
  <c r="CL428" i="64"/>
  <c r="CL432" i="64" s="1"/>
  <c r="K430" i="64"/>
  <c r="L430" i="64"/>
  <c r="M430" i="64"/>
  <c r="N430" i="64"/>
  <c r="O430" i="64"/>
  <c r="P430" i="64"/>
  <c r="CI1396" i="64"/>
  <c r="CH1406" i="64"/>
  <c r="CA1067"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400" i="64"/>
  <c r="CI1401" i="64" s="1"/>
  <c r="CI1402" i="64" s="1"/>
  <c r="CB502" i="64"/>
  <c r="CH947" i="64"/>
  <c r="CK1430" i="64"/>
  <c r="CC132" i="69"/>
  <c r="CC157" i="69" s="1"/>
  <c r="CB173" i="69"/>
  <c r="CB175" i="69" s="1"/>
  <c r="CB177" i="69"/>
  <c r="CC159" i="69"/>
  <c r="CC184" i="69" s="1"/>
  <c r="CC187" i="69" s="1"/>
  <c r="CC161" i="69"/>
  <c r="CQ394" i="64" l="1"/>
  <c r="CQ398" i="64" s="1"/>
  <c r="CQ399" i="64" s="1"/>
  <c r="CP403" i="64"/>
  <c r="CJ1396" i="64"/>
  <c r="CI1406" i="64"/>
  <c r="CC1454" i="64"/>
  <c r="CB504" i="64"/>
  <c r="CC135" i="69"/>
  <c r="CC140" i="69" s="1"/>
  <c r="CC150" i="69" s="1"/>
  <c r="CC162" i="69"/>
  <c r="CD156" i="69" s="1"/>
  <c r="CC188" i="69"/>
  <c r="CC194" i="69"/>
  <c r="CC202" i="69" s="1"/>
  <c r="CD183" i="69"/>
  <c r="CC192" i="69"/>
  <c r="CB971" i="64"/>
  <c r="CQ403" i="64" l="1"/>
  <c r="CR394" i="64"/>
  <c r="CR398" i="64" s="1"/>
  <c r="CJ1400" i="64"/>
  <c r="CJ1401" i="64" s="1"/>
  <c r="CJ1402" i="64" s="1"/>
  <c r="CI947" i="64"/>
  <c r="CL1430" i="64"/>
  <c r="CB1067" i="64"/>
  <c r="CC142" i="69"/>
  <c r="CC152" i="69" s="1"/>
  <c r="CD129" i="69"/>
  <c r="CD134" i="69" s="1"/>
  <c r="CC136" i="69"/>
  <c r="CC169" i="69"/>
  <c r="CC179" i="69" s="1"/>
  <c r="CC167" i="69"/>
  <c r="CC177" i="69" s="1"/>
  <c r="CC163" i="69"/>
  <c r="CD186" i="69"/>
  <c r="CD159" i="69"/>
  <c r="CD184" i="69" s="1"/>
  <c r="CD161" i="69"/>
  <c r="CC200" i="69"/>
  <c r="CC198" i="69"/>
  <c r="CC502" i="64" a="1"/>
  <c r="K398" i="64" l="1"/>
  <c r="L394" i="64" s="1"/>
  <c r="CR403" i="64"/>
  <c r="CS394" i="64"/>
  <c r="CS398" i="64" s="1"/>
  <c r="CS399" i="64" s="1"/>
  <c r="CR399" i="64"/>
  <c r="N1430" i="64"/>
  <c r="O1430" i="64"/>
  <c r="P1430" i="64"/>
  <c r="CC502" i="64"/>
  <c r="CK1396" i="64"/>
  <c r="CJ1406" i="64"/>
  <c r="CD1454" i="64"/>
  <c r="CC146" i="69"/>
  <c r="CC148" i="69" s="1"/>
  <c r="CD132" i="69"/>
  <c r="CD157" i="69" s="1"/>
  <c r="CD162" i="69" s="1"/>
  <c r="CE156" i="69" s="1"/>
  <c r="CC173" i="69"/>
  <c r="CC175" i="69" s="1"/>
  <c r="CD187" i="69"/>
  <c r="CD188" i="69" s="1"/>
  <c r="K399" i="64" l="1"/>
  <c r="CT394" i="64"/>
  <c r="CS403" i="64"/>
  <c r="CK1400" i="64"/>
  <c r="CK1401" i="64" s="1"/>
  <c r="CK1402" i="64" s="1"/>
  <c r="CJ947" i="64"/>
  <c r="CC504" i="64"/>
  <c r="CD135" i="69"/>
  <c r="CD136" i="69" s="1"/>
  <c r="CE183" i="69"/>
  <c r="CE186" i="69" s="1"/>
  <c r="CD169" i="69"/>
  <c r="CD179" i="69" s="1"/>
  <c r="CD192" i="69"/>
  <c r="CD200" i="69" s="1"/>
  <c r="CD194" i="69"/>
  <c r="CD202" i="69" s="1"/>
  <c r="CD163" i="69"/>
  <c r="CD167" i="69"/>
  <c r="CD177" i="69" s="1"/>
  <c r="CE159" i="69"/>
  <c r="CE184" i="69" s="1"/>
  <c r="CE161" i="69"/>
  <c r="CC971" i="64"/>
  <c r="CD502" i="64" a="1"/>
  <c r="CT398" i="64" l="1"/>
  <c r="CT399" i="64" s="1"/>
  <c r="CD502" i="64"/>
  <c r="CL1396" i="64"/>
  <c r="CK1406" i="64"/>
  <c r="CE1454" i="64"/>
  <c r="CC1067" i="64"/>
  <c r="CD140" i="69"/>
  <c r="CD150" i="69" s="1"/>
  <c r="CE129" i="69"/>
  <c r="CE132" i="69" s="1"/>
  <c r="CE157" i="69" s="1"/>
  <c r="CE162" i="69" s="1"/>
  <c r="CE167" i="69" s="1"/>
  <c r="CD142" i="69"/>
  <c r="CD146" i="69" s="1"/>
  <c r="CD148" i="69" s="1"/>
  <c r="CD971" i="64"/>
  <c r="CE187" i="69"/>
  <c r="CE192" i="69" s="1"/>
  <c r="CD198" i="69"/>
  <c r="CD173" i="69"/>
  <c r="CD175" i="69" s="1"/>
  <c r="CU394" i="64" l="1"/>
  <c r="CT403" i="64"/>
  <c r="CL1400" i="64"/>
  <c r="CK947"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401" i="64"/>
  <c r="CF1454" i="64"/>
  <c r="CD1067" i="64"/>
  <c r="CE971" i="64"/>
  <c r="CE140" i="69"/>
  <c r="CE150" i="69" s="1"/>
  <c r="CE136" i="69"/>
  <c r="CE142" i="69"/>
  <c r="CF129" i="69"/>
  <c r="CF159" i="69"/>
  <c r="CF184" i="69" s="1"/>
  <c r="CF187" i="69" s="1"/>
  <c r="CG183" i="69" s="1"/>
  <c r="CG186" i="69" s="1"/>
  <c r="CF161" i="69"/>
  <c r="CE502" i="64" a="1"/>
  <c r="CV394" i="64" l="1"/>
  <c r="CV398" i="64" s="1"/>
  <c r="CV399" i="64" s="1"/>
  <c r="CU403" i="64"/>
  <c r="CL1402" i="64"/>
  <c r="CE502" i="64"/>
  <c r="CL947" i="64"/>
  <c r="CL1406" i="64"/>
  <c r="CF194" i="69"/>
  <c r="CF202" i="69" s="1"/>
  <c r="CF192" i="69"/>
  <c r="CF200" i="69" s="1"/>
  <c r="CF134" i="69"/>
  <c r="CF132" i="69"/>
  <c r="CF157" i="69" s="1"/>
  <c r="CF162" i="69" s="1"/>
  <c r="CE152" i="69"/>
  <c r="CE146" i="69"/>
  <c r="CE148" i="69" s="1"/>
  <c r="CF188" i="69"/>
  <c r="CF502" i="64" a="1"/>
  <c r="L398" i="64" l="1"/>
  <c r="CV403" i="64"/>
  <c r="CW394" i="64"/>
  <c r="K947" i="64"/>
  <c r="L947" i="64"/>
  <c r="M947" i="64"/>
  <c r="N947" i="64"/>
  <c r="O947" i="64"/>
  <c r="P947" i="64"/>
  <c r="K1396" i="64"/>
  <c r="CF502" i="64"/>
  <c r="CE504" i="64"/>
  <c r="CF198" i="69"/>
  <c r="CF135" i="69"/>
  <c r="CF163" i="69"/>
  <c r="CG156" i="69"/>
  <c r="CF169" i="69"/>
  <c r="CF179" i="69" s="1"/>
  <c r="CF167" i="69"/>
  <c r="CW398" i="64" l="1"/>
  <c r="CW399" i="64" s="1"/>
  <c r="M394" i="64"/>
  <c r="L399" i="64"/>
  <c r="CF504" i="64"/>
  <c r="CG1454" i="64"/>
  <c r="CE1067" i="64"/>
  <c r="CF971" i="64"/>
  <c r="CF177" i="69"/>
  <c r="CF173" i="69"/>
  <c r="CF175" i="69" s="1"/>
  <c r="CG161" i="69"/>
  <c r="CG159" i="69"/>
  <c r="CG184" i="69" s="1"/>
  <c r="CG187" i="69" s="1"/>
  <c r="CF136" i="69"/>
  <c r="CG129" i="69"/>
  <c r="CF142" i="69"/>
  <c r="CF140" i="69"/>
  <c r="CF150" i="69" s="1"/>
  <c r="CX394" i="64" l="1"/>
  <c r="CW403" i="64"/>
  <c r="CO1396" i="64"/>
  <c r="CF1067" i="64"/>
  <c r="CF146" i="69"/>
  <c r="CF148" i="69" s="1"/>
  <c r="CF152" i="69"/>
  <c r="CG134" i="69"/>
  <c r="CG132" i="69"/>
  <c r="CG157" i="69" s="1"/>
  <c r="CG162" i="69" s="1"/>
  <c r="CH183" i="69"/>
  <c r="CH186" i="69" s="1"/>
  <c r="CG192" i="69"/>
  <c r="CG188" i="69"/>
  <c r="CG194" i="69"/>
  <c r="CG202" i="69" s="1"/>
  <c r="CX398" i="64" l="1"/>
  <c r="CX399" i="64" s="1"/>
  <c r="CO1400" i="64"/>
  <c r="CO1401" i="64" s="1"/>
  <c r="CG135" i="69"/>
  <c r="CG140" i="69" s="1"/>
  <c r="CG150" i="69" s="1"/>
  <c r="CG198" i="69"/>
  <c r="CG200" i="69"/>
  <c r="CG167" i="69"/>
  <c r="CH156" i="69"/>
  <c r="CG163" i="69"/>
  <c r="CG169" i="69"/>
  <c r="CG179" i="69" s="1"/>
  <c r="CG502" i="64" a="1"/>
  <c r="CX403" i="64" l="1"/>
  <c r="CY394" i="64"/>
  <c r="CP1396" i="64"/>
  <c r="CO1402" i="64"/>
  <c r="CO1406" i="64"/>
  <c r="CG502" i="64"/>
  <c r="CH1454" i="64"/>
  <c r="CG971" i="64"/>
  <c r="CG142" i="69"/>
  <c r="CG146" i="69" s="1"/>
  <c r="CG148" i="69" s="1"/>
  <c r="CH129" i="69"/>
  <c r="CH132" i="69" s="1"/>
  <c r="CH157" i="69" s="1"/>
  <c r="CG136" i="69"/>
  <c r="CH161" i="69"/>
  <c r="CH159" i="69"/>
  <c r="CH184" i="69" s="1"/>
  <c r="CH187" i="69" s="1"/>
  <c r="CG177" i="69"/>
  <c r="CG173" i="69"/>
  <c r="CG175" i="69" s="1"/>
  <c r="CY398" i="64" l="1"/>
  <c r="CY399" i="64" s="1"/>
  <c r="CP1400" i="64"/>
  <c r="CP1401"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96" i="64"/>
  <c r="CP1402" i="64"/>
  <c r="CP1406" i="64"/>
  <c r="CH502" i="64"/>
  <c r="CG1067"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400" i="64"/>
  <c r="CQ1401" i="64" s="1"/>
  <c r="CH504" i="64"/>
  <c r="CI1454" i="64"/>
  <c r="CH971"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96" i="64"/>
  <c r="CQ1402" i="64"/>
  <c r="CQ1406" i="64"/>
  <c r="CI502" i="64"/>
  <c r="CH1067" i="64"/>
  <c r="M162" i="69"/>
  <c r="M163" i="69" s="1"/>
  <c r="CI167" i="69"/>
  <c r="CI177" i="69" s="1"/>
  <c r="CI163" i="69"/>
  <c r="CI135" i="69"/>
  <c r="CI140" i="69" s="1"/>
  <c r="CI150" i="69" s="1"/>
  <c r="CI200" i="69"/>
  <c r="CI198" i="69"/>
  <c r="H198" i="69" s="1"/>
  <c r="DA403" i="64" l="1"/>
  <c r="DB394" i="64"/>
  <c r="CR1400" i="64"/>
  <c r="CR1401" i="64" s="1"/>
  <c r="K1401" i="64" s="1"/>
  <c r="L1396" i="64" s="1"/>
  <c r="CI504" i="64"/>
  <c r="CJ1454" i="64"/>
  <c r="CI971" i="64"/>
  <c r="CI173" i="69"/>
  <c r="CI175" i="69" s="1"/>
  <c r="CI136" i="69"/>
  <c r="M135" i="69"/>
  <c r="M136" i="69" s="1"/>
  <c r="CI142" i="69"/>
  <c r="CJ502" i="64" a="1"/>
  <c r="DB398" i="64" l="1"/>
  <c r="DB399" i="64" s="1"/>
  <c r="CR1402" i="64"/>
  <c r="CS1396" i="64"/>
  <c r="CR1406" i="64"/>
  <c r="CJ502" i="64"/>
  <c r="CI1067" i="64"/>
  <c r="CK1454" i="64"/>
  <c r="M173" i="69"/>
  <c r="CI152" i="69"/>
  <c r="CI146" i="69"/>
  <c r="DB403" i="64" l="1"/>
  <c r="DC394" i="64"/>
  <c r="CS1400" i="64"/>
  <c r="CS1401" i="64" s="1"/>
  <c r="CJ504" i="64"/>
  <c r="CJ971" i="64"/>
  <c r="CI148" i="69"/>
  <c r="M146" i="69"/>
  <c r="DC398" i="64" l="1"/>
  <c r="DC399" i="64" s="1"/>
  <c r="CS1402" i="64"/>
  <c r="CT1396" i="64"/>
  <c r="CS1406" i="64"/>
  <c r="CJ1067" i="64"/>
  <c r="CK502" i="64" a="1"/>
  <c r="DD394" i="64" l="1"/>
  <c r="DD398" i="64" s="1"/>
  <c r="DD399" i="64" s="1"/>
  <c r="DC403" i="64"/>
  <c r="K403" i="64"/>
  <c r="L403" i="64"/>
  <c r="M403" i="64"/>
  <c r="CT1400" i="64"/>
  <c r="CT1401" i="64" s="1"/>
  <c r="CK502" i="64"/>
  <c r="DD403" i="64" l="1"/>
  <c r="N403" i="64" s="1"/>
  <c r="DE394" i="64"/>
  <c r="N398" i="64"/>
  <c r="CT1402" i="64"/>
  <c r="CU1396" i="64"/>
  <c r="CT1406" i="64"/>
  <c r="CK504" i="64"/>
  <c r="CL1454" i="64"/>
  <c r="CK971" i="64"/>
  <c r="O394" i="64" l="1"/>
  <c r="N399" i="64"/>
  <c r="DE398" i="64"/>
  <c r="DE399" i="64" s="1"/>
  <c r="CU1400" i="64"/>
  <c r="CU1401" i="64" s="1"/>
  <c r="CK1067" i="64"/>
  <c r="CL971" i="64"/>
  <c r="CL502" i="64" a="1"/>
  <c r="DE403" i="64" l="1"/>
  <c r="DF394" i="64"/>
  <c r="K971" i="64"/>
  <c r="L971" i="64"/>
  <c r="M971" i="64"/>
  <c r="N971" i="64"/>
  <c r="O971" i="64"/>
  <c r="P971" i="64"/>
  <c r="CV1396" i="64"/>
  <c r="CU1402" i="64"/>
  <c r="CU1406" i="64"/>
  <c r="CL502" i="64"/>
  <c r="DF398" i="64" l="1"/>
  <c r="DF399" i="64" s="1"/>
  <c r="K502" i="64"/>
  <c r="L502" i="64"/>
  <c r="M502" i="64"/>
  <c r="N502" i="64"/>
  <c r="O502" i="64"/>
  <c r="P502" i="64"/>
  <c r="CV1400" i="64"/>
  <c r="CV1401" i="64" s="1"/>
  <c r="L1401" i="64" s="1"/>
  <c r="M1396" i="64" s="1"/>
  <c r="CL504" i="64"/>
  <c r="DG394" i="64" l="1"/>
  <c r="DF403" i="64"/>
  <c r="K504" i="64"/>
  <c r="L504" i="64"/>
  <c r="M504" i="64"/>
  <c r="N504" i="64"/>
  <c r="O504" i="64"/>
  <c r="P504" i="64"/>
  <c r="CV1402" i="64"/>
  <c r="CW1396" i="64"/>
  <c r="CV1406" i="64"/>
  <c r="CL1067" i="64"/>
  <c r="DG398" i="64" l="1"/>
  <c r="DG399" i="64" s="1"/>
  <c r="CW1400" i="64"/>
  <c r="CW1401" i="64" s="1"/>
  <c r="DH394" i="64" l="1"/>
  <c r="DH398" i="64" s="1"/>
  <c r="DH399" i="64" s="1"/>
  <c r="DG403" i="64"/>
  <c r="CW1402" i="64"/>
  <c r="CX1396" i="64"/>
  <c r="CW1406" i="64"/>
  <c r="DI394" i="64" l="1"/>
  <c r="O398" i="64"/>
  <c r="DH403" i="64"/>
  <c r="O403" i="64" s="1"/>
  <c r="CX1400" i="64"/>
  <c r="CX1401" i="64" s="1"/>
  <c r="F2" i="15"/>
  <c r="F3" i="15"/>
  <c r="F4" i="15"/>
  <c r="F5" i="15"/>
  <c r="F6" i="15"/>
  <c r="F7" i="15"/>
  <c r="F8" i="15"/>
  <c r="F9" i="15"/>
  <c r="F10" i="15"/>
  <c r="F11" i="15"/>
  <c r="F12" i="15"/>
  <c r="F13" i="15"/>
  <c r="O399" i="64" l="1"/>
  <c r="P394" i="64"/>
  <c r="DI398" i="64"/>
  <c r="DI399" i="64" s="1"/>
  <c r="CY1396" i="64"/>
  <c r="CX1402" i="64"/>
  <c r="CX1406" i="64"/>
  <c r="J1757" i="64"/>
  <c r="DJ394" i="64" l="1"/>
  <c r="DI403" i="64"/>
  <c r="CY1400" i="64"/>
  <c r="CY1401" i="64" s="1"/>
  <c r="R1757" i="64"/>
  <c r="J1758" i="64"/>
  <c r="O1752" i="64" l="1"/>
  <c r="M1752" i="64"/>
  <c r="P1752" i="64"/>
  <c r="L1752" i="64"/>
  <c r="N1752" i="64"/>
  <c r="K1752" i="64"/>
  <c r="DJ398" i="64"/>
  <c r="DJ399" i="64" s="1"/>
  <c r="CZ1396" i="64"/>
  <c r="CY1402" i="64"/>
  <c r="CY1406" i="64"/>
  <c r="R1758" i="64"/>
  <c r="S1757" i="64"/>
  <c r="J1759" i="64"/>
  <c r="DK394" i="64" l="1"/>
  <c r="DK398" i="64" s="1"/>
  <c r="DK399" i="64" s="1"/>
  <c r="DJ403" i="64"/>
  <c r="CZ1400" i="64"/>
  <c r="CZ1401" i="64" s="1"/>
  <c r="M1401" i="64" s="1"/>
  <c r="N1396" i="64" s="1"/>
  <c r="T1757" i="64"/>
  <c r="DL394" i="64" l="1"/>
  <c r="DL398" i="64" s="1"/>
  <c r="DL399" i="64" s="1"/>
  <c r="DK403" i="64"/>
  <c r="DA1396" i="64"/>
  <c r="CZ1402" i="64"/>
  <c r="CZ1406" i="64"/>
  <c r="CO2205" i="64"/>
  <c r="CP2205" i="64" s="1"/>
  <c r="CQ2205" i="64" s="1"/>
  <c r="CR2205" i="64" s="1"/>
  <c r="CS2205" i="64" s="1"/>
  <c r="CT2205" i="64" s="1"/>
  <c r="CU2205" i="64" s="1"/>
  <c r="CV2205" i="64" s="1"/>
  <c r="CW2205" i="64" s="1"/>
  <c r="CX2205" i="64" s="1"/>
  <c r="CY2205" i="64" s="1"/>
  <c r="CZ2205" i="64" s="1"/>
  <c r="DA2205" i="64" s="1"/>
  <c r="DB2205" i="64" s="1"/>
  <c r="DC2205" i="64" s="1"/>
  <c r="DD2205" i="64" s="1"/>
  <c r="DE2205" i="64" s="1"/>
  <c r="DF2205" i="64" s="1"/>
  <c r="DG2205" i="64" s="1"/>
  <c r="DH2205" i="64" s="1"/>
  <c r="DI2205" i="64" s="1"/>
  <c r="DJ2205" i="64" s="1"/>
  <c r="DK2205" i="64" s="1"/>
  <c r="DL2205" i="64" s="1"/>
  <c r="DL2207" i="64" s="1"/>
  <c r="U1757" i="64"/>
  <c r="P398" i="64" l="1"/>
  <c r="P399" i="64" s="1"/>
  <c r="DL403" i="64"/>
  <c r="P403" i="64" s="1"/>
  <c r="DA1400" i="64"/>
  <c r="DA1401" i="64" s="1"/>
  <c r="V1757" i="64"/>
  <c r="DB1396" i="64" l="1"/>
  <c r="DA1402" i="64"/>
  <c r="DA1406" i="64"/>
  <c r="W1757" i="64"/>
  <c r="CO2207" i="64" l="1"/>
  <c r="DB1400" i="64"/>
  <c r="DB1401" i="64" s="1"/>
  <c r="X1757" i="64"/>
  <c r="DC1396" i="64" l="1"/>
  <c r="DB1402" i="64"/>
  <c r="DB1406" i="64"/>
  <c r="CP2207" i="64"/>
  <c r="Y1757" i="64"/>
  <c r="CQ2207" i="64" l="1"/>
  <c r="DC1400" i="64"/>
  <c r="DC1401" i="64" s="1"/>
  <c r="Z1757" i="64"/>
  <c r="DD1396" i="64" l="1"/>
  <c r="DC1402" i="64"/>
  <c r="DC1406" i="64"/>
  <c r="CR2207" i="64"/>
  <c r="AA1757" i="64"/>
  <c r="CS2207" i="64" l="1"/>
  <c r="DD1400" i="64"/>
  <c r="DD1401" i="64" s="1"/>
  <c r="N1401" i="64" s="1"/>
  <c r="O1396" i="64" s="1"/>
  <c r="AB1757" i="64"/>
  <c r="CT2207" i="64" l="1"/>
  <c r="DE1396" i="64"/>
  <c r="DD1402" i="64"/>
  <c r="DD1406" i="64"/>
  <c r="AC1757" i="64"/>
  <c r="DE1400" i="64" l="1"/>
  <c r="DE1401" i="64" s="1"/>
  <c r="CU2207" i="64"/>
  <c r="AD1757" i="64"/>
  <c r="DF1396" i="64" l="1"/>
  <c r="DE1402" i="64"/>
  <c r="DE1406" i="64"/>
  <c r="CV2207" i="64"/>
  <c r="AE1757" i="64"/>
  <c r="CW2207" i="64" l="1"/>
  <c r="DF1400" i="64"/>
  <c r="DF1401" i="64" s="1"/>
  <c r="AF1757" i="64"/>
  <c r="DG1396" i="64" l="1"/>
  <c r="DF1402" i="64"/>
  <c r="DF1406" i="64"/>
  <c r="CX2207" i="64"/>
  <c r="AG1757" i="64"/>
  <c r="DG1400" i="64" l="1"/>
  <c r="DG1401" i="64" s="1"/>
  <c r="CY2207" i="64"/>
  <c r="AH1757" i="64"/>
  <c r="DH1396" i="64" l="1"/>
  <c r="DG1402" i="64"/>
  <c r="DG1406" i="64"/>
  <c r="CZ2207" i="64"/>
  <c r="AI1757" i="64"/>
  <c r="DH1400" i="64" l="1"/>
  <c r="DH1401" i="64" s="1"/>
  <c r="O1401" i="64" s="1"/>
  <c r="P1396" i="64" s="1"/>
  <c r="DA2207" i="64"/>
  <c r="AJ1757" i="64"/>
  <c r="DB2207" i="64" l="1"/>
  <c r="DH1402" i="64"/>
  <c r="DI1396" i="64"/>
  <c r="DH1406" i="64"/>
  <c r="AK1757" i="64"/>
  <c r="DI1400" i="64" l="1"/>
  <c r="DI1401" i="64" s="1"/>
  <c r="DC2207" i="64"/>
  <c r="AL1757" i="64"/>
  <c r="DJ1396" i="64" l="1"/>
  <c r="DI1402" i="64"/>
  <c r="DI1406" i="64"/>
  <c r="DD2207" i="64"/>
  <c r="AM1757" i="64"/>
  <c r="DE2207" i="64" l="1"/>
  <c r="DJ1400" i="64"/>
  <c r="DJ1401" i="64" s="1"/>
  <c r="AN1757" i="64"/>
  <c r="DK1396" i="64" l="1"/>
  <c r="DJ1402" i="64"/>
  <c r="DJ1406" i="64"/>
  <c r="DF2207" i="64"/>
  <c r="AO1757" i="64"/>
  <c r="DG2207" i="64" l="1"/>
  <c r="DK1400" i="64"/>
  <c r="DK1401" i="64" s="1"/>
  <c r="DL1396" i="64" s="1"/>
  <c r="AP1757" i="64"/>
  <c r="K1398" i="64" l="1"/>
  <c r="L1398" i="64"/>
  <c r="M1398" i="64"/>
  <c r="N1398" i="64"/>
  <c r="O1398" i="64"/>
  <c r="P1398" i="64"/>
  <c r="DL1400" i="64"/>
  <c r="DL1401" i="64" s="1"/>
  <c r="DK1402" i="64"/>
  <c r="DK1406" i="64"/>
  <c r="DH2207" i="64"/>
  <c r="AQ1757" i="64"/>
  <c r="DL1402" i="64" l="1"/>
  <c r="DL1406" i="64"/>
  <c r="DI2207" i="64"/>
  <c r="AR1757" i="64"/>
  <c r="P1401" i="64" l="1"/>
  <c r="K1400" i="64"/>
  <c r="K1402" i="64" s="1"/>
  <c r="L1400" i="64"/>
  <c r="L1402" i="64" s="1"/>
  <c r="M1400" i="64"/>
  <c r="M1402" i="64" s="1"/>
  <c r="N1400" i="64"/>
  <c r="N1402" i="64" s="1"/>
  <c r="O1400" i="64"/>
  <c r="O1402" i="64" s="1"/>
  <c r="P1400" i="64"/>
  <c r="DJ2207" i="64"/>
  <c r="AS1757" i="64"/>
  <c r="P1406" i="64" l="1"/>
  <c r="P1402" i="64"/>
  <c r="K1406" i="64"/>
  <c r="L1406" i="64"/>
  <c r="M1406" i="64"/>
  <c r="N1406" i="64"/>
  <c r="O1406" i="64"/>
  <c r="DK2207" i="64"/>
  <c r="AT1757" i="64"/>
  <c r="AU1757" i="64" l="1"/>
  <c r="AV1757" i="64" l="1"/>
  <c r="AW1757" i="64" l="1"/>
  <c r="AX1757" i="64" l="1"/>
  <c r="AY1757" i="64" l="1"/>
  <c r="AZ1757" i="64" l="1"/>
  <c r="BA1757" i="64" l="1"/>
  <c r="BB1757" i="64" l="1"/>
  <c r="BC1757" i="64" l="1"/>
  <c r="BD1757" i="64" l="1"/>
  <c r="BE1757" i="64" l="1"/>
  <c r="BF1757" i="64" l="1"/>
  <c r="BG1757" i="64" l="1"/>
  <c r="BH1757" i="64" l="1"/>
  <c r="BI1757" i="64" l="1"/>
  <c r="BJ1757" i="64" l="1"/>
  <c r="BK1757" i="64" l="1"/>
  <c r="BL1757" i="64" l="1"/>
  <c r="BM1757" i="64" l="1"/>
  <c r="BN1757" i="64" l="1"/>
  <c r="BO1757" i="64" l="1"/>
  <c r="BP1757" i="64" l="1"/>
  <c r="BQ1757" i="64" l="1"/>
  <c r="BR1757" i="64" l="1"/>
  <c r="BS1757" i="64" l="1"/>
  <c r="BT1757" i="64" l="1"/>
  <c r="BU1757" i="64" l="1"/>
  <c r="BV1757" i="64" l="1"/>
  <c r="BW1757" i="64" l="1"/>
  <c r="BX1757" i="64" l="1"/>
  <c r="BY1757" i="64" l="1"/>
  <c r="BZ1757" i="64" l="1"/>
  <c r="CA1757" i="64" l="1"/>
  <c r="CB1757" i="64" l="1"/>
  <c r="CC1757" i="64" l="1"/>
  <c r="CD1757" i="64" l="1"/>
  <c r="CE1757" i="64" l="1"/>
  <c r="CF1757" i="64" l="1"/>
  <c r="CG1757" i="64" l="1"/>
  <c r="CH1757" i="64" l="1"/>
  <c r="CI1757" i="64" l="1"/>
  <c r="CJ1757" i="64" l="1"/>
  <c r="CK1757" i="64" l="1"/>
  <c r="CL1757" i="64" l="1"/>
  <c r="CO1757" i="64" l="1"/>
  <c r="CO1759" i="64" l="1"/>
  <c r="CP1757" i="64"/>
  <c r="CP1759" i="64" l="1"/>
  <c r="CQ1757" i="64"/>
  <c r="CQ1759" i="64" l="1"/>
  <c r="CR1757" i="64"/>
  <c r="K1757" i="64" l="1"/>
  <c r="K1758" i="64"/>
  <c r="CR1759" i="64"/>
  <c r="CS1757" i="64"/>
  <c r="CS1759" i="64" l="1"/>
  <c r="CT1757" i="64"/>
  <c r="CT1759" i="64" l="1"/>
  <c r="CU1757" i="64"/>
  <c r="CU1759" i="64" l="1"/>
  <c r="CV1757" i="64"/>
  <c r="L1757" i="64" l="1"/>
  <c r="L1758" i="64"/>
  <c r="CV1759" i="64"/>
  <c r="CW1757" i="64"/>
  <c r="CW1759" i="64" l="1"/>
  <c r="CX1757" i="64"/>
  <c r="CX1759" i="64" l="1"/>
  <c r="CY1757" i="64"/>
  <c r="CY1759" i="64" l="1"/>
  <c r="CZ1757" i="64"/>
  <c r="M1757" i="64" l="1"/>
  <c r="M1758" i="64"/>
  <c r="CZ1759" i="64"/>
  <c r="DA1757" i="64"/>
  <c r="R1759" i="64"/>
  <c r="DA1759" i="64" l="1"/>
  <c r="DB1757" i="64"/>
  <c r="J1096" i="64"/>
  <c r="DB1759" i="64" l="1"/>
  <c r="DC1757" i="64"/>
  <c r="I1131" i="64"/>
  <c r="DC1759" i="64" l="1"/>
  <c r="DD1757" i="64"/>
  <c r="I1166" i="64"/>
  <c r="N1757" i="64" l="1"/>
  <c r="N1758" i="64"/>
  <c r="DD1759" i="64"/>
  <c r="DE1757" i="64"/>
  <c r="I1202" i="64"/>
  <c r="DE1759" i="64" l="1"/>
  <c r="DF1757" i="64"/>
  <c r="DF1759" i="64" l="1"/>
  <c r="DG1757" i="64"/>
  <c r="T1171" i="64"/>
  <c r="N1166" i="64" l="1"/>
  <c r="K1166" i="64"/>
  <c r="M1166" i="64"/>
  <c r="L1166" i="64"/>
  <c r="DG1759" i="64"/>
  <c r="DH1757" i="64"/>
  <c r="CA1252" i="64"/>
  <c r="BO1247" i="64"/>
  <c r="BC1252" i="64"/>
  <c r="T1252" i="64"/>
  <c r="AE1252" i="64"/>
  <c r="AQ1252" i="64"/>
  <c r="BO1291" i="64"/>
  <c r="CJ1131" i="64" a="1"/>
  <c r="CJ1131" i="64" s="1"/>
  <c r="CF1131" i="64" a="1"/>
  <c r="CF1131" i="64" s="1"/>
  <c r="CB1131" i="64" a="1"/>
  <c r="CB1131" i="64" s="1"/>
  <c r="CK1131" i="64" a="1"/>
  <c r="CK1131" i="64" s="1"/>
  <c r="CA1131" i="64" a="1"/>
  <c r="CA1131" i="64" s="1"/>
  <c r="CH1131" i="64" a="1"/>
  <c r="CH1131" i="64" s="1"/>
  <c r="CE1131" i="64" a="1"/>
  <c r="CE1131" i="64" s="1"/>
  <c r="CI1131" i="64" a="1"/>
  <c r="CI1131" i="64" s="1"/>
  <c r="CD1131" i="64" a="1"/>
  <c r="CD1131" i="64" s="1"/>
  <c r="CC1131" i="64" a="1"/>
  <c r="CC1131" i="64" s="1"/>
  <c r="CL1131" i="64" a="1"/>
  <c r="CL1131" i="64" s="1"/>
  <c r="CG1131" i="64" a="1"/>
  <c r="CG1131" i="64" s="1"/>
  <c r="T1207" i="64"/>
  <c r="U1171" i="64"/>
  <c r="O1757" i="64" l="1"/>
  <c r="O1758" i="64"/>
  <c r="O1166" i="64"/>
  <c r="P1166" i="64"/>
  <c r="DH1759" i="64"/>
  <c r="DI1757" i="64"/>
  <c r="CA1291" i="64"/>
  <c r="AQ1291" i="64"/>
  <c r="AL1291" i="64"/>
  <c r="CK1291" i="64"/>
  <c r="AK1291" i="64"/>
  <c r="BB1291" i="64"/>
  <c r="BF1291" i="64"/>
  <c r="BL1291" i="64"/>
  <c r="AO1291" i="64"/>
  <c r="AH1291" i="64"/>
  <c r="BI1291" i="64"/>
  <c r="CF1291" i="64"/>
  <c r="AM1291" i="64"/>
  <c r="AZ1291" i="64"/>
  <c r="Z1291" i="64"/>
  <c r="CD1291" i="64"/>
  <c r="BA1291" i="64"/>
  <c r="CH1291" i="64"/>
  <c r="BU1291" i="64"/>
  <c r="AA1291" i="64"/>
  <c r="BW1291" i="64"/>
  <c r="AJ1291" i="64"/>
  <c r="CJ1291" i="64"/>
  <c r="AP1291" i="64"/>
  <c r="AR1291" i="64"/>
  <c r="BG1291" i="64"/>
  <c r="CI1291" i="64"/>
  <c r="AB1291" i="64"/>
  <c r="CC1291" i="64"/>
  <c r="AN1291" i="64"/>
  <c r="BV1291" i="64"/>
  <c r="BP1291" i="64"/>
  <c r="BT1291" i="64"/>
  <c r="BN1291" i="64"/>
  <c r="AG1252" i="64"/>
  <c r="AG1247" i="64"/>
  <c r="BP1252" i="64"/>
  <c r="BP1247" i="64"/>
  <c r="BD1247" i="64"/>
  <c r="BD1252" i="64"/>
  <c r="AR1247" i="64"/>
  <c r="AR1252" i="64"/>
  <c r="BM1252" i="64"/>
  <c r="BM1247" i="64"/>
  <c r="CC1247" i="64"/>
  <c r="CC1252" i="64"/>
  <c r="CI1252" i="64"/>
  <c r="CI1247" i="64"/>
  <c r="BN1252" i="64"/>
  <c r="BN1247" i="64"/>
  <c r="BC1247" i="64"/>
  <c r="BL1252" i="64"/>
  <c r="BL1247" i="64"/>
  <c r="V1247" i="64"/>
  <c r="V1252" i="64"/>
  <c r="AO1247" i="64"/>
  <c r="AO1252" i="64"/>
  <c r="BG1247" i="64"/>
  <c r="BG1252" i="64"/>
  <c r="BZ1247" i="64"/>
  <c r="BZ1252" i="64"/>
  <c r="AC1252" i="64"/>
  <c r="AC1247" i="64"/>
  <c r="AN1252" i="64"/>
  <c r="AN1247" i="64"/>
  <c r="AA1247" i="64"/>
  <c r="AA1252" i="64"/>
  <c r="AP1247" i="64"/>
  <c r="AP1252" i="64"/>
  <c r="U1247" i="64"/>
  <c r="U1252" i="64"/>
  <c r="BV1252" i="64"/>
  <c r="BV1247" i="64"/>
  <c r="Y1252" i="64"/>
  <c r="Y1247" i="64"/>
  <c r="BT1252" i="64"/>
  <c r="BT1247" i="64"/>
  <c r="AD1247" i="64"/>
  <c r="AD1252" i="64"/>
  <c r="BW1252" i="64"/>
  <c r="BW1247" i="64"/>
  <c r="CA1247" i="64"/>
  <c r="BB1247" i="64"/>
  <c r="BB1252" i="64"/>
  <c r="BU1247" i="64"/>
  <c r="BU1252" i="64"/>
  <c r="CG1247" i="64"/>
  <c r="CG1252" i="64"/>
  <c r="AZ1247" i="64"/>
  <c r="AZ1252" i="64"/>
  <c r="AT1247" i="64"/>
  <c r="AT1252" i="64"/>
  <c r="X1247" i="64"/>
  <c r="X1252" i="64"/>
  <c r="AH1252" i="64"/>
  <c r="AH1247" i="64"/>
  <c r="AV1252" i="64"/>
  <c r="AV1247" i="64"/>
  <c r="AB1247" i="64"/>
  <c r="AB1252" i="64"/>
  <c r="AM1247" i="64"/>
  <c r="AM1252" i="64"/>
  <c r="BJ1247" i="64"/>
  <c r="BJ1252" i="64"/>
  <c r="CL1247" i="64"/>
  <c r="CL1252" i="64"/>
  <c r="CE1247" i="64"/>
  <c r="CE1252" i="64"/>
  <c r="BS1247" i="64"/>
  <c r="BS1252" i="64"/>
  <c r="Z1252" i="64"/>
  <c r="Z1247" i="64"/>
  <c r="BE1252" i="64"/>
  <c r="BE1247" i="64"/>
  <c r="BR1252" i="64"/>
  <c r="BR1247" i="64"/>
  <c r="AL1252" i="64"/>
  <c r="AL1247" i="64"/>
  <c r="AQ1247" i="64"/>
  <c r="CB1247" i="64"/>
  <c r="CB1252" i="64"/>
  <c r="CH1252" i="64"/>
  <c r="CH1247" i="64"/>
  <c r="W1252" i="64"/>
  <c r="W1247" i="64"/>
  <c r="CJ1247" i="64"/>
  <c r="CJ1252" i="64"/>
  <c r="AF1247" i="64"/>
  <c r="AF1252" i="64"/>
  <c r="BH1252" i="64"/>
  <c r="BH1247" i="64"/>
  <c r="CF1252" i="64"/>
  <c r="CF1247" i="64"/>
  <c r="AU1252" i="64"/>
  <c r="AU1247" i="64"/>
  <c r="AE1247" i="64"/>
  <c r="CD1247" i="64"/>
  <c r="CD1252" i="64"/>
  <c r="CK1247" i="64"/>
  <c r="CK1252" i="64"/>
  <c r="BA1252" i="64"/>
  <c r="BA1247" i="64"/>
  <c r="BQ1252" i="64"/>
  <c r="BQ1247" i="64"/>
  <c r="AS1247" i="64"/>
  <c r="AS1252" i="64"/>
  <c r="AW1252" i="64"/>
  <c r="AW1247" i="64"/>
  <c r="AK1247" i="64"/>
  <c r="AK1252" i="64"/>
  <c r="BF1252" i="64"/>
  <c r="BF1247" i="64"/>
  <c r="T1247" i="64"/>
  <c r="AX1247" i="64"/>
  <c r="AX1252" i="64"/>
  <c r="BY1252" i="64"/>
  <c r="BY1247" i="64"/>
  <c r="BX1252" i="64"/>
  <c r="BX1247" i="64"/>
  <c r="AJ1252" i="64"/>
  <c r="AJ1247" i="64"/>
  <c r="BI1247" i="64"/>
  <c r="BI1252" i="64"/>
  <c r="AI1252" i="64"/>
  <c r="AI1247" i="64"/>
  <c r="AY1252" i="64"/>
  <c r="AY1247" i="64"/>
  <c r="BK1252" i="64"/>
  <c r="BK1247" i="64"/>
  <c r="BZ1291" i="64"/>
  <c r="W1291" i="64"/>
  <c r="BD1291" i="64"/>
  <c r="BJ1291" i="64"/>
  <c r="AE1291" i="64"/>
  <c r="BH1291" i="64"/>
  <c r="AX1291" i="64"/>
  <c r="AI1291" i="64"/>
  <c r="AV1291" i="64"/>
  <c r="AY1291" i="64"/>
  <c r="AC1291" i="64"/>
  <c r="BM1291" i="64"/>
  <c r="Y1291" i="64"/>
  <c r="AU1291" i="64"/>
  <c r="AW1291" i="64"/>
  <c r="AG1291" i="64"/>
  <c r="AT1291" i="64"/>
  <c r="BK1291" i="64"/>
  <c r="T1291" i="64"/>
  <c r="AD1291" i="64"/>
  <c r="AF1291" i="64"/>
  <c r="V1291" i="64"/>
  <c r="X1291" i="64"/>
  <c r="CL1291" i="64"/>
  <c r="BQ1291" i="64"/>
  <c r="BE1291" i="64"/>
  <c r="CE1291" i="64"/>
  <c r="AS1291" i="64"/>
  <c r="BO1252" i="64"/>
  <c r="V1171" i="64"/>
  <c r="U1207" i="64"/>
  <c r="L1291" i="64" l="1"/>
  <c r="M1291" i="64"/>
  <c r="K1202" i="64"/>
  <c r="N1202" i="64"/>
  <c r="M1202" i="64"/>
  <c r="O1202" i="64"/>
  <c r="P1202" i="64"/>
  <c r="L1202" i="64"/>
  <c r="DI1759" i="64"/>
  <c r="DJ1757" i="64"/>
  <c r="CB1291" i="64"/>
  <c r="CG1291" i="64"/>
  <c r="U1291" i="64"/>
  <c r="K1291" i="64" s="1"/>
  <c r="BR1291" i="64"/>
  <c r="BY1291" i="64"/>
  <c r="BS1291" i="64"/>
  <c r="BC1291" i="64"/>
  <c r="BX1291" i="64"/>
  <c r="W1171" i="64"/>
  <c r="V1207" i="64"/>
  <c r="N1291" i="64" l="1"/>
  <c r="P1291" i="64"/>
  <c r="O1291" i="64"/>
  <c r="DJ1759" i="64"/>
  <c r="DK1757" i="64"/>
  <c r="DL1757" i="64" s="1"/>
  <c r="DL1759" i="64" s="1"/>
  <c r="W1207" i="64"/>
  <c r="X1171" i="64"/>
  <c r="DK1759" i="64" l="1"/>
  <c r="P1758" i="64"/>
  <c r="Y1171" i="64"/>
  <c r="X1207" i="64"/>
  <c r="P1759" i="64" l="1"/>
  <c r="P1757" i="64"/>
  <c r="K1759" i="64"/>
  <c r="L1759" i="64"/>
  <c r="M1759" i="64"/>
  <c r="N1759" i="64"/>
  <c r="O1759" i="64"/>
  <c r="Z1171" i="64"/>
  <c r="Y1207" i="64"/>
  <c r="AA1171" i="64" l="1"/>
  <c r="Z1207" i="64"/>
  <c r="AA1207" i="64" l="1"/>
  <c r="AB1171" i="64"/>
  <c r="AC1171" i="64" l="1"/>
  <c r="AB1207" i="64"/>
  <c r="AC1207" i="64" l="1"/>
  <c r="AD1171" i="64"/>
  <c r="K1172" i="64" s="1"/>
  <c r="AE1171" i="64" l="1"/>
  <c r="AD1207" i="64"/>
  <c r="K1208" i="64" s="1"/>
  <c r="AE1207" i="64" l="1"/>
  <c r="AF1171" i="64"/>
  <c r="AG1171" i="64" l="1"/>
  <c r="AF1207" i="64"/>
  <c r="AG1207" i="64" l="1"/>
  <c r="AH1171" i="64"/>
  <c r="AI1171" i="64" l="1"/>
  <c r="AH1207" i="64"/>
  <c r="AI1207" i="64" l="1"/>
  <c r="AJ1171" i="64"/>
  <c r="AK1171" i="64" l="1"/>
  <c r="AJ1207" i="64"/>
  <c r="AK1207" i="64" l="1"/>
  <c r="AL1171" i="64"/>
  <c r="AM1171" i="64" l="1"/>
  <c r="AL1207" i="64"/>
  <c r="AM1207" i="64" l="1"/>
  <c r="AN1171" i="64"/>
  <c r="AO1171" i="64" l="1"/>
  <c r="AN1207" i="64"/>
  <c r="AO1207" i="64" l="1"/>
  <c r="AP1171" i="64"/>
  <c r="L1172" i="64" s="1"/>
  <c r="AQ1171" i="64" l="1"/>
  <c r="AP1207" i="64"/>
  <c r="L1208" i="64" s="1"/>
  <c r="AR1171" i="64" l="1"/>
  <c r="AQ1207" i="64"/>
  <c r="AR1207" i="64" l="1"/>
  <c r="AS1171" i="64"/>
  <c r="AT1171" i="64" l="1"/>
  <c r="AS1207" i="64"/>
  <c r="AT1207" i="64" l="1"/>
  <c r="AU1171" i="64"/>
  <c r="AV1171" i="64" l="1"/>
  <c r="AU1207" i="64"/>
  <c r="AV1207" i="64" l="1"/>
  <c r="AW1171" i="64"/>
  <c r="AX1171" i="64" l="1"/>
  <c r="AW1207" i="64"/>
  <c r="AX1207" i="64" l="1"/>
  <c r="AY1171" i="64"/>
  <c r="AZ1171" i="64" l="1"/>
  <c r="AY1207" i="64"/>
  <c r="AZ1207" i="64" l="1"/>
  <c r="BA1171" i="64"/>
  <c r="BB1171" i="64" l="1"/>
  <c r="M1172" i="64" s="1"/>
  <c r="BA1207" i="64"/>
  <c r="BB1207" i="64" l="1"/>
  <c r="M1208" i="64" s="1"/>
  <c r="BC1171" i="64"/>
  <c r="BD1171" i="64" l="1"/>
  <c r="BC1207" i="64"/>
  <c r="BD1207" i="64" l="1"/>
  <c r="BE1171" i="64"/>
  <c r="BF1171" i="64" l="1"/>
  <c r="BE1207" i="64"/>
  <c r="BF1207" i="64" l="1"/>
  <c r="BG1171" i="64"/>
  <c r="BH1171" i="64" l="1"/>
  <c r="BG1207" i="64"/>
  <c r="BH1207" i="64" l="1"/>
  <c r="BI1171" i="64"/>
  <c r="BJ1171" i="64" l="1"/>
  <c r="BI1207" i="64"/>
  <c r="BJ1207" i="64" l="1"/>
  <c r="BK1171" i="64"/>
  <c r="BL1171" i="64" l="1"/>
  <c r="BK1207" i="64"/>
  <c r="BL1207" i="64" l="1"/>
  <c r="BM1171" i="64"/>
  <c r="BN1171" i="64" l="1"/>
  <c r="N1172" i="64" s="1"/>
  <c r="BM1207" i="64"/>
  <c r="BN1207" i="64" l="1"/>
  <c r="N1208" i="64" s="1"/>
  <c r="BO1171" i="64"/>
  <c r="BP1171" i="64" l="1"/>
  <c r="BO1207" i="64"/>
  <c r="BP1207" i="64" l="1"/>
  <c r="BQ1171" i="64"/>
  <c r="BR1171" i="64" l="1"/>
  <c r="BQ1207" i="64"/>
  <c r="BR1207" i="64" l="1"/>
  <c r="BS1171" i="64"/>
  <c r="BT1171" i="64" l="1"/>
  <c r="BS1207" i="64"/>
  <c r="BT1207" i="64" l="1"/>
  <c r="BU1171" i="64"/>
  <c r="BV1171" i="64" l="1"/>
  <c r="BU1207" i="64"/>
  <c r="BV1207" i="64" l="1"/>
  <c r="BW1171" i="64"/>
  <c r="BW1207" i="64" l="1"/>
  <c r="BX1171" i="64"/>
  <c r="BY1171" i="64" l="1"/>
  <c r="BX1207" i="64"/>
  <c r="BY1207" i="64" l="1"/>
  <c r="BZ1171" i="64"/>
  <c r="O1172" i="64" s="1"/>
  <c r="CA1171" i="64" l="1"/>
  <c r="BZ1207" i="64"/>
  <c r="O1208" i="64" s="1"/>
  <c r="CA1207" i="64" l="1"/>
  <c r="CB1171" i="64"/>
  <c r="CC1171" i="64" l="1"/>
  <c r="CB1207" i="64"/>
  <c r="CC1207" i="64" l="1"/>
  <c r="CD1171" i="64"/>
  <c r="CE1171" i="64" l="1"/>
  <c r="CD1207" i="64"/>
  <c r="CE1207" i="64" l="1"/>
  <c r="CF1171" i="64"/>
  <c r="CG1171" i="64" l="1"/>
  <c r="CF1207" i="64"/>
  <c r="CG1207" i="64" l="1"/>
  <c r="CH1171" i="64"/>
  <c r="CI1171" i="64" l="1"/>
  <c r="CH1207" i="64"/>
  <c r="CI1207" i="64" l="1"/>
  <c r="CJ1171" i="64"/>
  <c r="CK1171" i="64" l="1"/>
  <c r="CJ1207" i="64"/>
  <c r="CK1207" i="64" l="1"/>
  <c r="CL1171" i="64"/>
  <c r="P1172" i="64" s="1"/>
  <c r="CL1207" i="64" l="1"/>
  <c r="P1208" i="64" s="1"/>
  <c r="CP1171" i="64" l="1"/>
  <c r="CP1207" i="64" l="1"/>
  <c r="CP1173" i="64"/>
  <c r="CQ1171" i="64"/>
  <c r="AE1689" i="64"/>
  <c r="AF1686" i="64" s="1"/>
  <c r="CQ1173" i="64" l="1"/>
  <c r="CR1171" i="64"/>
  <c r="K1171" i="64" s="1"/>
  <c r="CP1209" i="64"/>
  <c r="CQ1207" i="64"/>
  <c r="AF1691" i="64"/>
  <c r="AF1689" i="64"/>
  <c r="AG1686" i="64" s="1"/>
  <c r="CR1173" i="64" l="1"/>
  <c r="CS1171" i="64"/>
  <c r="CQ1209" i="64"/>
  <c r="CR1207" i="64"/>
  <c r="K1207" i="64" s="1"/>
  <c r="AG1691" i="64"/>
  <c r="AG1689" i="64"/>
  <c r="AH1686" i="64" s="1"/>
  <c r="CR1209" i="64" l="1"/>
  <c r="CS1207" i="64"/>
  <c r="CS1173" i="64"/>
  <c r="CT1171" i="64"/>
  <c r="AH1691" i="64"/>
  <c r="AH1689" i="64"/>
  <c r="AI1686" i="64" s="1"/>
  <c r="CT1173" i="64" l="1"/>
  <c r="CU1171" i="64"/>
  <c r="CS1209" i="64"/>
  <c r="CT1207" i="64"/>
  <c r="AI1691" i="64"/>
  <c r="AI1689" i="64"/>
  <c r="AJ1686" i="64" s="1"/>
  <c r="CT1209" i="64" l="1"/>
  <c r="CU1207" i="64"/>
  <c r="CU1173" i="64"/>
  <c r="CV1171" i="64"/>
  <c r="L1171" i="64" s="1"/>
  <c r="AJ1691" i="64"/>
  <c r="AJ1689" i="64"/>
  <c r="AK1686" i="64" s="1"/>
  <c r="CV1173" i="64" l="1"/>
  <c r="CW1171" i="64"/>
  <c r="CU1209" i="64"/>
  <c r="CV1207" i="64"/>
  <c r="L1207" i="64" s="1"/>
  <c r="AK1691" i="64"/>
  <c r="AK1689" i="64"/>
  <c r="AL1686" i="64" s="1"/>
  <c r="CV1209" i="64" l="1"/>
  <c r="CW1207" i="64"/>
  <c r="CW1173" i="64"/>
  <c r="CX1171" i="64"/>
  <c r="AL1691" i="64"/>
  <c r="AL1689" i="64"/>
  <c r="AM1686" i="64" s="1"/>
  <c r="CX1173" i="64" l="1"/>
  <c r="CY1171" i="64"/>
  <c r="CW1209" i="64"/>
  <c r="CX1207" i="64"/>
  <c r="AM1691" i="64"/>
  <c r="AM1689" i="64"/>
  <c r="AN1686" i="64" s="1"/>
  <c r="CX1209" i="64" l="1"/>
  <c r="CY1207" i="64"/>
  <c r="CY1173" i="64"/>
  <c r="CZ1171" i="64"/>
  <c r="M1171" i="64" s="1"/>
  <c r="AN1691" i="64"/>
  <c r="AN1689" i="64"/>
  <c r="AO1686" i="64" s="1"/>
  <c r="CZ1173" i="64" l="1"/>
  <c r="DA1171" i="64"/>
  <c r="CY1209" i="64"/>
  <c r="CZ1207" i="64"/>
  <c r="M1207" i="64" s="1"/>
  <c r="AO1691" i="64"/>
  <c r="AO1689" i="64"/>
  <c r="AP1686" i="64" s="1"/>
  <c r="CZ1209" i="64" l="1"/>
  <c r="DA1207" i="64"/>
  <c r="DA1173" i="64"/>
  <c r="DB1171" i="64"/>
  <c r="AP1691" i="64"/>
  <c r="AP1689" i="64"/>
  <c r="DB1173" i="64" l="1"/>
  <c r="DC1171" i="64"/>
  <c r="DA1209" i="64"/>
  <c r="DB1207" i="64"/>
  <c r="AQ1686" i="64"/>
  <c r="DB1209" i="64" l="1"/>
  <c r="DC1207" i="64"/>
  <c r="DC1173" i="64"/>
  <c r="DD1171" i="64"/>
  <c r="N1171" i="64" s="1"/>
  <c r="AQ1691" i="64"/>
  <c r="AQ1689" i="64"/>
  <c r="AR1686" i="64" s="1"/>
  <c r="DC1209" i="64" l="1"/>
  <c r="DD1207" i="64"/>
  <c r="N1207" i="64" s="1"/>
  <c r="DD1173" i="64"/>
  <c r="DE1171" i="64"/>
  <c r="AR1691" i="64"/>
  <c r="AR1689" i="64"/>
  <c r="AS1686" i="64" s="1"/>
  <c r="DE1173" i="64" l="1"/>
  <c r="DF1171" i="64"/>
  <c r="DD1209" i="64"/>
  <c r="DE1207" i="64"/>
  <c r="AS1691" i="64"/>
  <c r="AS1689" i="64"/>
  <c r="AT1686" i="64" s="1"/>
  <c r="DE1209" i="64" l="1"/>
  <c r="DF1207" i="64"/>
  <c r="DF1173" i="64"/>
  <c r="DG1171" i="64"/>
  <c r="AT1691" i="64"/>
  <c r="AT1689" i="64"/>
  <c r="AU1686" i="64" s="1"/>
  <c r="DG1173" i="64" l="1"/>
  <c r="DH1171" i="64"/>
  <c r="O1171" i="64" s="1"/>
  <c r="DF1209" i="64"/>
  <c r="DG1207" i="64"/>
  <c r="AU1691" i="64"/>
  <c r="AU1689" i="64"/>
  <c r="AV1686" i="64" s="1"/>
  <c r="DG1209" i="64" l="1"/>
  <c r="DH1207" i="64"/>
  <c r="O1207" i="64" s="1"/>
  <c r="DH1173" i="64"/>
  <c r="DI1171" i="64"/>
  <c r="AV1691" i="64"/>
  <c r="AV1689" i="64"/>
  <c r="AW1686" i="64" s="1"/>
  <c r="DI1173" i="64" l="1"/>
  <c r="DJ1171" i="64"/>
  <c r="DH1209" i="64"/>
  <c r="DI1207" i="64"/>
  <c r="AW1691" i="64"/>
  <c r="AW1689" i="64"/>
  <c r="AX1686" i="64" s="1"/>
  <c r="DJ1173" i="64" l="1"/>
  <c r="DK1171" i="64"/>
  <c r="DL1171" i="64" s="1"/>
  <c r="DL1173" i="64" s="1"/>
  <c r="DI1209" i="64"/>
  <c r="DJ1207" i="64"/>
  <c r="AX1691" i="64"/>
  <c r="AX1689" i="64"/>
  <c r="AY1686" i="64" s="1"/>
  <c r="DJ1209" i="64" l="1"/>
  <c r="DK1207" i="64"/>
  <c r="DL1207" i="64" s="1"/>
  <c r="DL1209" i="64" s="1"/>
  <c r="DK1173" i="64"/>
  <c r="AY1691" i="64"/>
  <c r="AY1689" i="64"/>
  <c r="AZ1686" i="64" s="1"/>
  <c r="P1173" i="64" l="1"/>
  <c r="P1171" i="64"/>
  <c r="K1173" i="64"/>
  <c r="L1173" i="64"/>
  <c r="M1173" i="64"/>
  <c r="N1173" i="64"/>
  <c r="O1173" i="64"/>
  <c r="DK1209" i="64"/>
  <c r="AZ1691" i="64"/>
  <c r="AZ1689" i="64"/>
  <c r="BA1686" i="64" s="1"/>
  <c r="P1209" i="64" l="1"/>
  <c r="P1207" i="64"/>
  <c r="K1209" i="64"/>
  <c r="L1209" i="64"/>
  <c r="M1209" i="64"/>
  <c r="N1209" i="64"/>
  <c r="O1209" i="64"/>
  <c r="BA1691" i="64"/>
  <c r="BA1689" i="64"/>
  <c r="BB1686" i="64" s="1"/>
  <c r="BB1691" i="64" l="1"/>
  <c r="BB1689" i="64"/>
  <c r="BC1686" i="64" l="1"/>
  <c r="BC1691" i="64" l="1"/>
  <c r="BC1689" i="64"/>
  <c r="BD1686" i="64" s="1"/>
  <c r="BD1691" i="64" l="1"/>
  <c r="BD1689" i="64"/>
  <c r="BE1686" i="64" s="1"/>
  <c r="BE1691" i="64" l="1"/>
  <c r="BE1689" i="64"/>
  <c r="BF1686" i="64" s="1"/>
  <c r="BF1691" i="64" l="1"/>
  <c r="BF1689" i="64"/>
  <c r="BG1686" i="64" s="1"/>
  <c r="BG1691" i="64" l="1"/>
  <c r="BG1689" i="64"/>
  <c r="BH1686" i="64" s="1"/>
  <c r="BH1691" i="64" l="1"/>
  <c r="BH1689" i="64"/>
  <c r="BI1686" i="64" s="1"/>
  <c r="BI1691" i="64" l="1"/>
  <c r="BI1689" i="64"/>
  <c r="BJ1686" i="64" s="1"/>
  <c r="BJ1691" i="64" l="1"/>
  <c r="BJ1689" i="64"/>
  <c r="BK1686" i="64" s="1"/>
  <c r="BK1691" i="64" l="1"/>
  <c r="BK1689" i="64"/>
  <c r="BL1686" i="64" s="1"/>
  <c r="BL1691" i="64" l="1"/>
  <c r="BL1689" i="64"/>
  <c r="BM1686" i="64" s="1"/>
  <c r="BM1691" i="64" l="1"/>
  <c r="BM1689" i="64"/>
  <c r="BN1686" i="64" s="1"/>
  <c r="BN1691" i="64" l="1"/>
  <c r="BN1689" i="64"/>
  <c r="BO1686" i="64" l="1"/>
  <c r="BO1691" i="64" l="1"/>
  <c r="BO1689" i="64"/>
  <c r="BP1686" i="64" s="1"/>
  <c r="BP1691" i="64" l="1"/>
  <c r="BP1689" i="64"/>
  <c r="BQ1686" i="64" s="1"/>
  <c r="BQ1691" i="64" l="1"/>
  <c r="BQ1689" i="64"/>
  <c r="BR1686" i="64" s="1"/>
  <c r="BR1691" i="64" l="1"/>
  <c r="BR1689" i="64"/>
  <c r="BS1686" i="64" s="1"/>
  <c r="BS1691" i="64" l="1"/>
  <c r="BS1689" i="64"/>
  <c r="BT1686" i="64" s="1"/>
  <c r="BT1691" i="64" l="1"/>
  <c r="BT1689" i="64"/>
  <c r="BU1686" i="64" s="1"/>
  <c r="BU1691" i="64" l="1"/>
  <c r="BU1689" i="64"/>
  <c r="BV1686" i="64" s="1"/>
  <c r="BV1691" i="64" l="1"/>
  <c r="BV1689" i="64"/>
  <c r="BW1686" i="64" s="1"/>
  <c r="BW1691" i="64" l="1"/>
  <c r="BW1689" i="64"/>
  <c r="BX1686" i="64" s="1"/>
  <c r="BX1691" i="64" l="1"/>
  <c r="BX1689" i="64"/>
  <c r="BY1686" i="64" s="1"/>
  <c r="BY1691" i="64" l="1"/>
  <c r="BY1689" i="64"/>
  <c r="BZ1686" i="64" s="1"/>
  <c r="BZ1691" i="64" l="1"/>
  <c r="BZ1689" i="64"/>
  <c r="CA1686" i="64" l="1"/>
  <c r="CA1691" i="64" l="1"/>
  <c r="CA1689" i="64"/>
  <c r="CB1686" i="64" s="1"/>
  <c r="CB1691" i="64" l="1"/>
  <c r="CB1689" i="64"/>
  <c r="CC1686" i="64" s="1"/>
  <c r="CC1691" i="64" l="1"/>
  <c r="CC1689" i="64"/>
  <c r="CD1686" i="64" s="1"/>
  <c r="CD1691" i="64" l="1"/>
  <c r="CD1689" i="64"/>
  <c r="CE1686" i="64" s="1"/>
  <c r="CE1691" i="64" l="1"/>
  <c r="CE1689" i="64"/>
  <c r="CF1686" i="64" s="1"/>
  <c r="CF1691" i="64" l="1"/>
  <c r="CF1689" i="64"/>
  <c r="CG1686" i="64" s="1"/>
  <c r="CG1691" i="64" l="1"/>
  <c r="CG1689" i="64"/>
  <c r="CH1686" i="64" s="1"/>
  <c r="CH1691" i="64" l="1"/>
  <c r="CH1689" i="64"/>
  <c r="CI1686" i="64" s="1"/>
  <c r="CI1691" i="64" l="1"/>
  <c r="CI1689" i="64"/>
  <c r="CJ1686" i="64" s="1"/>
  <c r="CJ1691" i="64" l="1"/>
  <c r="CJ1689" i="64"/>
  <c r="CK1686" i="64" s="1"/>
  <c r="CK1691" i="64" l="1"/>
  <c r="CK1689" i="64"/>
  <c r="CL1686" i="64" s="1"/>
  <c r="CL1691" i="64" l="1"/>
  <c r="CL1689" i="64"/>
  <c r="CO1686" i="64" l="1"/>
  <c r="CO1691" i="64" s="1"/>
  <c r="J1659" i="64"/>
  <c r="CO1689" i="64" l="1"/>
  <c r="CP1686" i="64" s="1"/>
  <c r="CP1691" i="64" s="1"/>
  <c r="CP1689" i="64" l="1"/>
  <c r="CQ1686" i="64" s="1"/>
  <c r="CQ1691" i="64" s="1"/>
  <c r="CQ1689" i="64" l="1"/>
  <c r="CR1686" i="64" s="1"/>
  <c r="CR1691" i="64" s="1"/>
  <c r="CR1689" i="64" l="1"/>
  <c r="CS1686" i="64" l="1"/>
  <c r="CS1691" i="64" s="1"/>
  <c r="K1689" i="64"/>
  <c r="L1686" i="64" s="1"/>
  <c r="CS1689" i="64" l="1"/>
  <c r="CT1686" i="64" s="1"/>
  <c r="CT1691" i="64" s="1"/>
  <c r="CT1689" i="64" l="1"/>
  <c r="CU1686" i="64" s="1"/>
  <c r="CU1691" i="64" s="1"/>
  <c r="CU1689" i="64" l="1"/>
  <c r="CV1686" i="64" s="1"/>
  <c r="CV1691" i="64" s="1"/>
  <c r="CV1689" i="64" l="1"/>
  <c r="CW1686" i="64" s="1"/>
  <c r="CW1691" i="64" s="1"/>
  <c r="L1689" i="64" l="1"/>
  <c r="M1686" i="64" s="1"/>
  <c r="CW1689" i="64"/>
  <c r="CX1686" i="64" s="1"/>
  <c r="CX1691" i="64" s="1"/>
  <c r="CX1689" i="64" l="1"/>
  <c r="CY1686" i="64" s="1"/>
  <c r="CY1691" i="64" s="1"/>
  <c r="CY1689" i="64" l="1"/>
  <c r="CZ1686" i="64" s="1"/>
  <c r="CZ1691" i="64" s="1"/>
  <c r="CZ1689" i="64" l="1"/>
  <c r="DA1686" i="64" s="1"/>
  <c r="DA1691" i="64" s="1"/>
  <c r="M1689" i="64" l="1"/>
  <c r="N1686" i="64" s="1"/>
  <c r="DA1689" i="64"/>
  <c r="DB1686" i="64" s="1"/>
  <c r="DB1691" i="64" s="1"/>
  <c r="CO1282" i="64"/>
  <c r="CO1296" i="64" l="1"/>
  <c r="CO1288" i="64"/>
  <c r="CO1291" i="64"/>
  <c r="DB1689" i="64"/>
  <c r="DC1686" i="64" s="1"/>
  <c r="DC1691" i="64" s="1"/>
  <c r="DC1689" i="64" l="1"/>
  <c r="DD1686" i="64" s="1"/>
  <c r="DD1691" i="64" s="1"/>
  <c r="DD1689" i="64" l="1"/>
  <c r="DE1686" i="64" s="1"/>
  <c r="DE1691" i="64" s="1"/>
  <c r="N1689" i="64" l="1"/>
  <c r="O1686" i="64" s="1"/>
  <c r="DE1689" i="64"/>
  <c r="DF1686" i="64" s="1"/>
  <c r="DF1691" i="64" s="1"/>
  <c r="DF1689" i="64" l="1"/>
  <c r="DG1686" i="64" s="1"/>
  <c r="DG1691" i="64" s="1"/>
  <c r="DG1689" i="64" l="1"/>
  <c r="DH1686" i="64" s="1"/>
  <c r="DH1691" i="64" s="1"/>
  <c r="DH1689" i="64" l="1"/>
  <c r="DI1686" i="64" s="1"/>
  <c r="DI1691" i="64" s="1"/>
  <c r="O1689" i="64" l="1"/>
  <c r="P1686" i="64" s="1"/>
  <c r="DI1689" i="64"/>
  <c r="DJ1686" i="64" s="1"/>
  <c r="DJ1691" i="64" s="1"/>
  <c r="DJ1689" i="64" l="1"/>
  <c r="DK1686" i="64" s="1"/>
  <c r="DK1691" i="64" s="1"/>
  <c r="DK1689" i="64" l="1"/>
  <c r="DL1686" i="64" s="1"/>
  <c r="K1691" i="64"/>
  <c r="L1691" i="64"/>
  <c r="M1691" i="64"/>
  <c r="N1691" i="64"/>
  <c r="O1691" i="64"/>
  <c r="L1688" i="64" l="1"/>
  <c r="M1688" i="64"/>
  <c r="N1688" i="64"/>
  <c r="O1688" i="64"/>
  <c r="P1688" i="64"/>
  <c r="L1687" i="64"/>
  <c r="M1687" i="64"/>
  <c r="N1687" i="64"/>
  <c r="O1687" i="64"/>
  <c r="P1687" i="64"/>
  <c r="DL1689" i="64"/>
  <c r="P1689" i="64" s="1"/>
  <c r="DL1691" i="64"/>
  <c r="P1691" i="64" s="1"/>
  <c r="G943" i="64"/>
  <c r="K6" i="206" l="1"/>
  <c r="K28" i="206"/>
  <c r="K27" i="206"/>
  <c r="G991" i="64"/>
  <c r="G1448" i="64"/>
  <c r="K8" i="206" l="1"/>
  <c r="K4" i="206"/>
  <c r="G1061" i="64"/>
  <c r="K1283" i="64" l="1"/>
  <c r="L1283" i="64"/>
  <c r="M1283" i="64"/>
  <c r="N1283" i="64"/>
  <c r="O1283" i="64"/>
  <c r="P1283" i="64"/>
  <c r="K1285" i="64" l="1"/>
  <c r="M1285" i="64"/>
  <c r="L1285" i="64"/>
  <c r="N1285" i="64"/>
  <c r="O1285" i="64"/>
  <c r="K1293" i="64" l="1"/>
  <c r="L1293" i="64"/>
  <c r="M1293" i="64"/>
  <c r="N1293" i="64"/>
  <c r="O1293" i="64"/>
  <c r="P1293" i="64"/>
  <c r="P1285" i="64"/>
  <c r="S1101" i="64" l="1"/>
  <c r="S1067" i="64"/>
  <c r="K1067" i="64" l="1"/>
  <c r="L1067" i="64"/>
  <c r="M1067" i="64"/>
  <c r="N1067" i="64"/>
  <c r="O1067" i="64"/>
  <c r="P1067" i="64"/>
  <c r="K1096" i="64"/>
  <c r="O1096" i="64"/>
  <c r="N1096" i="64"/>
  <c r="M1096" i="64"/>
  <c r="L1096" i="64"/>
  <c r="T1101" i="64"/>
  <c r="X1131" i="64" a="1"/>
  <c r="X1131" i="64" s="1"/>
  <c r="AF1131" i="64" a="1"/>
  <c r="AF1131" i="64" s="1"/>
  <c r="AN1131" i="64" a="1"/>
  <c r="AN1131" i="64" s="1"/>
  <c r="AV1131" i="64" a="1"/>
  <c r="AV1131" i="64" s="1"/>
  <c r="BD1131" i="64" a="1"/>
  <c r="BD1131" i="64" s="1"/>
  <c r="BL1131" i="64" a="1"/>
  <c r="BL1131" i="64" s="1"/>
  <c r="BR1131" i="64" a="1"/>
  <c r="BR1131" i="64" s="1"/>
  <c r="BT1131" i="64" a="1"/>
  <c r="BT1131" i="64" s="1"/>
  <c r="S1131" i="64" a="1"/>
  <c r="S1131" i="64" s="1"/>
  <c r="S1137" i="64" s="1"/>
  <c r="S1138" i="64" s="1"/>
  <c r="AA1131" i="64" a="1"/>
  <c r="AA1131" i="64" s="1"/>
  <c r="V1131" i="64" a="1"/>
  <c r="V1131" i="64" s="1"/>
  <c r="AD1131" i="64" a="1"/>
  <c r="AD1131" i="64" s="1"/>
  <c r="AL1131" i="64" a="1"/>
  <c r="AL1131" i="64" s="1"/>
  <c r="AT1131" i="64" a="1"/>
  <c r="AT1131" i="64" s="1"/>
  <c r="BB1131" i="64" a="1"/>
  <c r="BB1131" i="64" s="1"/>
  <c r="BJ1131" i="64" a="1"/>
  <c r="BJ1131" i="64" s="1"/>
  <c r="Y1131" i="64" a="1"/>
  <c r="Y1131" i="64" s="1"/>
  <c r="AG1131" i="64" a="1"/>
  <c r="AG1131" i="64" s="1"/>
  <c r="AO1131" i="64" a="1"/>
  <c r="AO1131" i="64" s="1"/>
  <c r="AW1131" i="64" a="1"/>
  <c r="AW1131" i="64" s="1"/>
  <c r="BE1131" i="64" a="1"/>
  <c r="BE1131" i="64" s="1"/>
  <c r="T1131" i="64" a="1"/>
  <c r="T1131" i="64" s="1"/>
  <c r="AB1131" i="64" a="1"/>
  <c r="AB1131" i="64" s="1"/>
  <c r="AJ1131" i="64" a="1"/>
  <c r="AJ1131" i="64" s="1"/>
  <c r="AR1131" i="64" a="1"/>
  <c r="AR1131" i="64" s="1"/>
  <c r="AZ1131" i="64" a="1"/>
  <c r="AZ1131" i="64" s="1"/>
  <c r="BH1131" i="64" a="1"/>
  <c r="BH1131" i="64" s="1"/>
  <c r="W1131" i="64" a="1"/>
  <c r="W1131" i="64" s="1"/>
  <c r="AE1131" i="64" a="1"/>
  <c r="AE1131" i="64" s="1"/>
  <c r="AM1131" i="64" a="1"/>
  <c r="AM1131" i="64" s="1"/>
  <c r="AU1131" i="64" a="1"/>
  <c r="AU1131" i="64" s="1"/>
  <c r="BC1131" i="64" a="1"/>
  <c r="BC1131" i="64" s="1"/>
  <c r="BK1131" i="64" a="1"/>
  <c r="BK1131" i="64" s="1"/>
  <c r="Z1131" i="64" a="1"/>
  <c r="Z1131" i="64" s="1"/>
  <c r="AH1131" i="64" a="1"/>
  <c r="AH1131" i="64" s="1"/>
  <c r="AP1131" i="64" a="1"/>
  <c r="AP1131" i="64" s="1"/>
  <c r="AX1131" i="64" a="1"/>
  <c r="AX1131" i="64" s="1"/>
  <c r="AS1131" i="64" a="1"/>
  <c r="AS1131" i="64" s="1"/>
  <c r="U1131" i="64" a="1"/>
  <c r="U1131" i="64" s="1"/>
  <c r="AI1131" i="64" a="1"/>
  <c r="AI1131" i="64" s="1"/>
  <c r="BI1131" i="64" a="1"/>
  <c r="BI1131" i="64" s="1"/>
  <c r="BN1131" i="64" a="1"/>
  <c r="BN1131" i="64" s="1"/>
  <c r="BQ1131" i="64" a="1"/>
  <c r="BQ1131" i="64" s="1"/>
  <c r="AK1131" i="64" a="1"/>
  <c r="AK1131" i="64" s="1"/>
  <c r="BV1131" i="64" a="1"/>
  <c r="BV1131" i="64" s="1"/>
  <c r="BY1131" i="64" a="1"/>
  <c r="BY1131" i="64" s="1"/>
  <c r="BO1131" i="64" a="1"/>
  <c r="BO1131" i="64" s="1"/>
  <c r="BS1131" i="64" a="1"/>
  <c r="BS1131" i="64" s="1"/>
  <c r="AC1131" i="64" a="1"/>
  <c r="AC1131" i="64" s="1"/>
  <c r="BF1131" i="64" a="1"/>
  <c r="BF1131" i="64" s="1"/>
  <c r="AY1131" i="64" a="1"/>
  <c r="AY1131" i="64" s="1"/>
  <c r="BW1131" i="64" a="1"/>
  <c r="BW1131" i="64" s="1"/>
  <c r="BZ1131" i="64" a="1"/>
  <c r="BZ1131" i="64" s="1"/>
  <c r="BG1131" i="64" a="1"/>
  <c r="BG1131" i="64" s="1"/>
  <c r="BP1131" i="64" a="1"/>
  <c r="BP1131" i="64" s="1"/>
  <c r="BA1131" i="64" a="1"/>
  <c r="BA1131" i="64" s="1"/>
  <c r="BX1131" i="64" a="1"/>
  <c r="BX1131" i="64" s="1"/>
  <c r="BM1131" i="64" a="1"/>
  <c r="BM1131" i="64" s="1"/>
  <c r="AQ1131" i="64" a="1"/>
  <c r="AQ1131" i="64" s="1"/>
  <c r="BU1131" i="64" a="1"/>
  <c r="BU1131" i="64" s="1"/>
  <c r="T1137" i="64" l="1"/>
  <c r="P1131" i="64"/>
  <c r="M1131" i="64"/>
  <c r="N1131" i="64"/>
  <c r="O1131" i="64"/>
  <c r="L1131" i="64"/>
  <c r="K1131" i="64"/>
  <c r="U1101" i="64"/>
  <c r="S1252" i="64"/>
  <c r="S1244" i="64"/>
  <c r="S1247" i="64"/>
  <c r="U1137" i="64" l="1"/>
  <c r="T1138" i="64"/>
  <c r="K1247" i="64"/>
  <c r="L1247" i="64"/>
  <c r="N1247" i="64"/>
  <c r="M1247" i="64"/>
  <c r="P1247" i="64"/>
  <c r="O1247" i="64"/>
  <c r="K1252" i="64"/>
  <c r="O1252" i="64"/>
  <c r="L1252" i="64"/>
  <c r="M1252" i="64"/>
  <c r="P1252" i="64"/>
  <c r="N1252" i="64"/>
  <c r="V1101" i="64"/>
  <c r="S1346" i="64"/>
  <c r="V1137" i="64" l="1"/>
  <c r="U1138" i="64"/>
  <c r="K1346" i="64"/>
  <c r="L1346" i="64"/>
  <c r="M1346" i="64"/>
  <c r="N1346" i="64"/>
  <c r="O1346" i="64"/>
  <c r="P1346" i="64"/>
  <c r="W1101" i="64"/>
  <c r="S1347" i="64"/>
  <c r="W1137" i="64" l="1"/>
  <c r="V1138" i="64"/>
  <c r="X1101" i="64"/>
  <c r="S1352" i="64"/>
  <c r="T1343" i="64"/>
  <c r="S1348" i="64"/>
  <c r="T1347" i="64" l="1"/>
  <c r="T1352" i="64" s="1"/>
  <c r="X1137" i="64"/>
  <c r="W1138" i="64"/>
  <c r="Y1101" i="64"/>
  <c r="U1343" i="64" l="1"/>
  <c r="U1347" i="64" s="1"/>
  <c r="V1343" i="64" s="1"/>
  <c r="T1348" i="64"/>
  <c r="Y1137" i="64"/>
  <c r="X1138" i="64"/>
  <c r="Z1101" i="64"/>
  <c r="U1352" i="64" l="1"/>
  <c r="U1348" i="64"/>
  <c r="V1347" i="64"/>
  <c r="W1343" i="64" s="1"/>
  <c r="W1347" i="64" s="1"/>
  <c r="Z1137" i="64"/>
  <c r="Y1138" i="64"/>
  <c r="AA1101" i="64"/>
  <c r="V1352" i="64"/>
  <c r="V1348" i="64"/>
  <c r="AA1137" i="64" l="1"/>
  <c r="Z1138" i="64"/>
  <c r="W1352" i="64"/>
  <c r="X1343" i="64"/>
  <c r="W1348" i="64"/>
  <c r="AB1101" i="64"/>
  <c r="X1347" i="64" l="1"/>
  <c r="X1348" i="64" s="1"/>
  <c r="AB1137" i="64"/>
  <c r="AA1138" i="64"/>
  <c r="AC1101" i="64"/>
  <c r="Y1343" i="64" l="1"/>
  <c r="Y1347" i="64" s="1"/>
  <c r="Y1352" i="64" s="1"/>
  <c r="X1352" i="64"/>
  <c r="AC1137" i="64"/>
  <c r="AB1138" i="64"/>
  <c r="AD1101" i="64"/>
  <c r="K1102" i="64" s="1"/>
  <c r="Z1343" i="64" l="1"/>
  <c r="Z1347" i="64" s="1"/>
  <c r="AA1343" i="64" s="1"/>
  <c r="AA1347" i="64" s="1"/>
  <c r="Y1348" i="64"/>
  <c r="AD1137" i="64"/>
  <c r="AC1138" i="64"/>
  <c r="AE1101" i="64"/>
  <c r="Z1348" i="64" l="1"/>
  <c r="Z1352" i="64"/>
  <c r="AE1137" i="64"/>
  <c r="K1137" i="64"/>
  <c r="AD1138" i="64"/>
  <c r="K1138" i="64" s="1"/>
  <c r="AB1343" i="64"/>
  <c r="AB1347" i="64" s="1"/>
  <c r="AA1352" i="64"/>
  <c r="AA1348" i="64"/>
  <c r="AF1101" i="64"/>
  <c r="AF1137" i="64" l="1"/>
  <c r="AE1138" i="64"/>
  <c r="AC1343" i="64"/>
  <c r="AC1347" i="64" s="1"/>
  <c r="AB1348" i="64"/>
  <c r="AB1352" i="64"/>
  <c r="AG1101" i="64"/>
  <c r="AG1137" i="64" l="1"/>
  <c r="AF1138" i="64"/>
  <c r="AH1101" i="64"/>
  <c r="AD1343" i="64"/>
  <c r="AC1348" i="64"/>
  <c r="AC1352" i="64"/>
  <c r="AH1137" i="64" l="1"/>
  <c r="AG1138" i="64"/>
  <c r="AD1347" i="64"/>
  <c r="AI1101" i="64"/>
  <c r="AI1137" i="64" l="1"/>
  <c r="AH1138" i="64"/>
  <c r="AE1343" i="64"/>
  <c r="AD1352" i="64"/>
  <c r="AD1348" i="64"/>
  <c r="AJ1101" i="64"/>
  <c r="AE1347" i="64" l="1"/>
  <c r="AF1343" i="64" s="1"/>
  <c r="AF1347" i="64" s="1"/>
  <c r="AJ1137" i="64"/>
  <c r="AI1138" i="64"/>
  <c r="AK1101" i="64"/>
  <c r="AE1352" i="64" l="1"/>
  <c r="AE1348" i="64"/>
  <c r="AK1137" i="64"/>
  <c r="AJ1138" i="64"/>
  <c r="AG1343" i="64"/>
  <c r="AF1352" i="64"/>
  <c r="AF1348" i="64"/>
  <c r="AL1101" i="64"/>
  <c r="AG1347" i="64" l="1"/>
  <c r="AG1348" i="64" s="1"/>
  <c r="AL1137" i="64"/>
  <c r="AK1138" i="64"/>
  <c r="AM1101" i="64"/>
  <c r="AH1343" i="64" l="1"/>
  <c r="AH1347" i="64" s="1"/>
  <c r="AH1352" i="64" s="1"/>
  <c r="AG1352" i="64"/>
  <c r="AM1137" i="64"/>
  <c r="AL1138" i="64"/>
  <c r="AN1101" i="64"/>
  <c r="AH1348" i="64" l="1"/>
  <c r="AI1343" i="64"/>
  <c r="AI1347" i="64" s="1"/>
  <c r="AI1348" i="64" s="1"/>
  <c r="AN1137" i="64"/>
  <c r="AM1138" i="64"/>
  <c r="AI1352" i="64"/>
  <c r="AO1101" i="64"/>
  <c r="AJ1343" i="64" l="1"/>
  <c r="AJ1347" i="64" s="1"/>
  <c r="AJ1348" i="64" s="1"/>
  <c r="AO1137" i="64"/>
  <c r="AN1138" i="64"/>
  <c r="AP1101" i="64"/>
  <c r="L1102" i="64" s="1"/>
  <c r="AK1343" i="64" l="1"/>
  <c r="AK1347" i="64" s="1"/>
  <c r="AL1343" i="64" s="1"/>
  <c r="AL1347" i="64" s="1"/>
  <c r="AJ1352" i="64"/>
  <c r="AP1137" i="64"/>
  <c r="AO1138" i="64"/>
  <c r="AQ1101" i="64"/>
  <c r="AK1348" i="64" l="1"/>
  <c r="AK1352" i="64"/>
  <c r="AQ1137" i="64"/>
  <c r="L1137" i="64"/>
  <c r="AP1138" i="64"/>
  <c r="L1138" i="64" s="1"/>
  <c r="AL1352" i="64"/>
  <c r="AM1343" i="64"/>
  <c r="AM1347" i="64" s="1"/>
  <c r="AM1348" i="64" s="1"/>
  <c r="AL1348" i="64"/>
  <c r="AR1101" i="64"/>
  <c r="AR1137" i="64" l="1"/>
  <c r="AQ1138" i="64"/>
  <c r="AM1352" i="64"/>
  <c r="AN1343" i="64"/>
  <c r="AN1347" i="64" s="1"/>
  <c r="AS1101" i="64"/>
  <c r="AS1137" i="64" l="1"/>
  <c r="AR1138" i="64"/>
  <c r="AN1352" i="64"/>
  <c r="AN1348" i="64"/>
  <c r="AO1343" i="64"/>
  <c r="AO1347" i="64" s="1"/>
  <c r="AT1101" i="64"/>
  <c r="AT1137" i="64" l="1"/>
  <c r="AS1138" i="64"/>
  <c r="AO1348" i="64"/>
  <c r="AO1352" i="64"/>
  <c r="AP1343" i="64"/>
  <c r="AP1347" i="64" s="1"/>
  <c r="AU1101" i="64"/>
  <c r="AU1137" i="64" l="1"/>
  <c r="AT1138" i="64"/>
  <c r="AQ1343" i="64"/>
  <c r="AP1348" i="64"/>
  <c r="AP1352" i="64"/>
  <c r="AV1101" i="64"/>
  <c r="AQ1347" i="64" l="1"/>
  <c r="AR1343" i="64" s="1"/>
  <c r="AR1347" i="64" s="1"/>
  <c r="AV1137" i="64"/>
  <c r="AU1138" i="64"/>
  <c r="AW1101" i="64"/>
  <c r="AQ1352" i="64" l="1"/>
  <c r="AQ1348" i="64"/>
  <c r="AW1137" i="64"/>
  <c r="AV1138" i="64"/>
  <c r="AR1352" i="64"/>
  <c r="AR1348" i="64"/>
  <c r="AS1343" i="64"/>
  <c r="AX1101" i="64"/>
  <c r="AS1347" i="64" l="1"/>
  <c r="AT1343" i="64" s="1"/>
  <c r="AT1347" i="64" s="1"/>
  <c r="AX1137" i="64"/>
  <c r="AW1138" i="64"/>
  <c r="AY1101" i="64"/>
  <c r="AS1352" i="64" l="1"/>
  <c r="AS1348" i="64"/>
  <c r="AY1137" i="64"/>
  <c r="AX1138" i="64"/>
  <c r="AT1352" i="64"/>
  <c r="AU1343" i="64"/>
  <c r="AT1348" i="64"/>
  <c r="AZ1101" i="64"/>
  <c r="AU1347" i="64" l="1"/>
  <c r="AV1343" i="64" s="1"/>
  <c r="AV1347" i="64" s="1"/>
  <c r="AZ1137" i="64"/>
  <c r="AY1138" i="64"/>
  <c r="BA1101" i="64"/>
  <c r="AU1352" i="64" l="1"/>
  <c r="AU1348" i="64"/>
  <c r="BA1137" i="64"/>
  <c r="AZ1138" i="64"/>
  <c r="AV1352" i="64"/>
  <c r="AV1348" i="64"/>
  <c r="AW1343" i="64"/>
  <c r="BB1101" i="64"/>
  <c r="M1102" i="64" s="1"/>
  <c r="AW1347" i="64" l="1"/>
  <c r="AW1352" i="64" s="1"/>
  <c r="BB1137" i="64"/>
  <c r="BA1138" i="64"/>
  <c r="BC1101" i="64"/>
  <c r="AW1348" i="64" l="1"/>
  <c r="AX1343" i="64"/>
  <c r="AX1347" i="64" s="1"/>
  <c r="AX1348" i="64" s="1"/>
  <c r="BC1137" i="64"/>
  <c r="M1137" i="64"/>
  <c r="BB1138" i="64"/>
  <c r="M1138" i="64" s="1"/>
  <c r="AY1343" i="64"/>
  <c r="AY1347" i="64" s="1"/>
  <c r="BD1101" i="64"/>
  <c r="AX1352" i="64" l="1"/>
  <c r="BD1137" i="64"/>
  <c r="BC1138" i="64"/>
  <c r="AY1352" i="64"/>
  <c r="AZ1343" i="64"/>
  <c r="AZ1347" i="64" s="1"/>
  <c r="AY1348" i="64"/>
  <c r="BE1101" i="64"/>
  <c r="BE1137" i="64" l="1"/>
  <c r="BD1138" i="64"/>
  <c r="AZ1352" i="64"/>
  <c r="AZ1348" i="64"/>
  <c r="BA1343" i="64"/>
  <c r="BA1347" i="64" s="1"/>
  <c r="BF1101" i="64"/>
  <c r="BF1137" i="64" l="1"/>
  <c r="BE1138" i="64"/>
  <c r="BA1352" i="64"/>
  <c r="BB1343" i="64"/>
  <c r="BB1347" i="64" s="1"/>
  <c r="BA1348" i="64"/>
  <c r="BG1101" i="64"/>
  <c r="BG1137" i="64" l="1"/>
  <c r="BF1138" i="64"/>
  <c r="BB1348" i="64"/>
  <c r="BC1343" i="64"/>
  <c r="BB1352" i="64"/>
  <c r="BH1101" i="64"/>
  <c r="BC1347" i="64" l="1"/>
  <c r="BC1352" i="64" s="1"/>
  <c r="BH1137" i="64"/>
  <c r="BG1138" i="64"/>
  <c r="BI1101" i="64"/>
  <c r="BD1343" i="64" l="1"/>
  <c r="BD1347" i="64" s="1"/>
  <c r="BD1348" i="64" s="1"/>
  <c r="BC1348" i="64"/>
  <c r="BI1137" i="64"/>
  <c r="BH1138" i="64"/>
  <c r="BJ1101" i="64"/>
  <c r="BE1343" i="64" l="1"/>
  <c r="BE1347" i="64" s="1"/>
  <c r="BD1352" i="64"/>
  <c r="BJ1137" i="64"/>
  <c r="BI1138" i="64"/>
  <c r="BK1101" i="64"/>
  <c r="BF1343" i="64" l="1"/>
  <c r="BF1347" i="64" s="1"/>
  <c r="BF1348" i="64" s="1"/>
  <c r="BE1352" i="64"/>
  <c r="BE1348" i="64"/>
  <c r="BK1137" i="64"/>
  <c r="BJ1138" i="64"/>
  <c r="BL1101" i="64"/>
  <c r="BF1352" i="64" l="1"/>
  <c r="BG1343" i="64"/>
  <c r="BG1347" i="64" s="1"/>
  <c r="BL1137" i="64"/>
  <c r="BK1138" i="64"/>
  <c r="BM1101" i="64"/>
  <c r="BG1352" i="64" l="1"/>
  <c r="BH1343" i="64"/>
  <c r="BH1347" i="64" s="1"/>
  <c r="BG1348" i="64"/>
  <c r="BM1137" i="64"/>
  <c r="BL1138" i="64"/>
  <c r="BH1352" i="64"/>
  <c r="BH1348" i="64"/>
  <c r="BI1343" i="64"/>
  <c r="BN1101" i="64"/>
  <c r="N1102" i="64" s="1"/>
  <c r="BI1347" i="64" l="1"/>
  <c r="BJ1343" i="64" s="1"/>
  <c r="BJ1347" i="64" s="1"/>
  <c r="BN1137" i="64"/>
  <c r="BM1138" i="64"/>
  <c r="BO1101" i="64"/>
  <c r="BI1348" i="64" l="1"/>
  <c r="BI1352" i="64"/>
  <c r="BO1137" i="64"/>
  <c r="N1137" i="64"/>
  <c r="BN1138" i="64"/>
  <c r="N1138" i="64" s="1"/>
  <c r="BK1343" i="64"/>
  <c r="BJ1348" i="64"/>
  <c r="BJ1352" i="64"/>
  <c r="BP1101" i="64"/>
  <c r="BK1347" i="64" l="1"/>
  <c r="BK1348" i="64" s="1"/>
  <c r="BP1137" i="64"/>
  <c r="BO1138" i="64"/>
  <c r="BQ1101" i="64"/>
  <c r="BL1343" i="64" l="1"/>
  <c r="BL1347" i="64" s="1"/>
  <c r="BM1343" i="64" s="1"/>
  <c r="BM1347" i="64" s="1"/>
  <c r="BK1352" i="64"/>
  <c r="BQ1137" i="64"/>
  <c r="BP1138" i="64"/>
  <c r="BR1101" i="64"/>
  <c r="BL1352" i="64" l="1"/>
  <c r="BL1348" i="64"/>
  <c r="BR1137" i="64"/>
  <c r="BQ1138" i="64"/>
  <c r="BM1352" i="64"/>
  <c r="BN1343" i="64"/>
  <c r="BN1347" i="64" s="1"/>
  <c r="BM1348" i="64"/>
  <c r="BS1101" i="64"/>
  <c r="BS1137" i="64" l="1"/>
  <c r="BR1138" i="64"/>
  <c r="BN1352" i="64"/>
  <c r="BO1343" i="64"/>
  <c r="BN1348" i="64"/>
  <c r="BT1101" i="64"/>
  <c r="BO1347" i="64" l="1"/>
  <c r="BO1348" i="64" s="1"/>
  <c r="BT1137" i="64"/>
  <c r="BS1138" i="64"/>
  <c r="BU1101" i="64"/>
  <c r="BP1343" i="64" l="1"/>
  <c r="BP1347" i="64" s="1"/>
  <c r="BQ1343" i="64" s="1"/>
  <c r="BO1352" i="64"/>
  <c r="BU1137" i="64"/>
  <c r="BT1138" i="64"/>
  <c r="BV1101" i="64"/>
  <c r="BP1348" i="64" l="1"/>
  <c r="BP1352" i="64"/>
  <c r="BQ1347" i="64"/>
  <c r="BQ1352" i="64" s="1"/>
  <c r="BV1137" i="64"/>
  <c r="BU1138" i="64"/>
  <c r="BW1101" i="64"/>
  <c r="BR1343" i="64" l="1"/>
  <c r="BR1347" i="64" s="1"/>
  <c r="BR1352" i="64" s="1"/>
  <c r="BQ1348" i="64"/>
  <c r="BW1137" i="64"/>
  <c r="BV1138" i="64"/>
  <c r="BX1101" i="64"/>
  <c r="BR1348" i="64" l="1"/>
  <c r="BS1343" i="64"/>
  <c r="BS1347" i="64" s="1"/>
  <c r="BX1137" i="64"/>
  <c r="BW1138" i="64"/>
  <c r="BY1101" i="64"/>
  <c r="BS1352" i="64" l="1"/>
  <c r="BS1348" i="64"/>
  <c r="BT1343" i="64"/>
  <c r="BT1347" i="64" s="1"/>
  <c r="BU1343" i="64" s="1"/>
  <c r="BY1137" i="64"/>
  <c r="BX1138" i="64"/>
  <c r="BZ1101" i="64"/>
  <c r="O1102" i="64" s="1"/>
  <c r="BT1352" i="64" l="1"/>
  <c r="BT1348" i="64"/>
  <c r="BU1347" i="64"/>
  <c r="BU1348" i="64" s="1"/>
  <c r="BZ1137" i="64"/>
  <c r="BY1138" i="64"/>
  <c r="CA1101" i="64"/>
  <c r="BU1352" i="64" l="1"/>
  <c r="BV1343" i="64"/>
  <c r="BV1347" i="64" s="1"/>
  <c r="BV1352" i="64" s="1"/>
  <c r="CA1137" i="64"/>
  <c r="O1137" i="64"/>
  <c r="BZ1138" i="64"/>
  <c r="O1138" i="64" s="1"/>
  <c r="CB1101" i="64"/>
  <c r="BW1343" i="64" l="1"/>
  <c r="BW1347" i="64" s="1"/>
  <c r="BV1348" i="64"/>
  <c r="CB1137" i="64"/>
  <c r="CA1138" i="64"/>
  <c r="CC1101" i="64"/>
  <c r="BW1348" i="64" l="1"/>
  <c r="BW1352" i="64"/>
  <c r="BX1343" i="64"/>
  <c r="BX1347" i="64" s="1"/>
  <c r="BX1348" i="64" s="1"/>
  <c r="CC1137" i="64"/>
  <c r="CB1138" i="64"/>
  <c r="CD1101" i="64"/>
  <c r="BY1343" i="64" l="1"/>
  <c r="BY1347" i="64" s="1"/>
  <c r="BY1348" i="64" s="1"/>
  <c r="BX1352" i="64"/>
  <c r="CD1137" i="64"/>
  <c r="CC1138" i="64"/>
  <c r="CE1101" i="64"/>
  <c r="BZ1343" i="64" l="1"/>
  <c r="BZ1347" i="64" s="1"/>
  <c r="BZ1348" i="64" s="1"/>
  <c r="BY1352" i="64"/>
  <c r="CE1137" i="64"/>
  <c r="CD1138" i="64"/>
  <c r="CF1101" i="64"/>
  <c r="CA1343" i="64" l="1"/>
  <c r="CA1347" i="64" s="1"/>
  <c r="BZ1352" i="64"/>
  <c r="CF1137" i="64"/>
  <c r="CE1138" i="64"/>
  <c r="CG1101" i="64"/>
  <c r="CA1348" i="64" l="1"/>
  <c r="CB1343" i="64"/>
  <c r="CB1347" i="64" s="1"/>
  <c r="CA1352" i="64"/>
  <c r="CG1137" i="64"/>
  <c r="CF1138" i="64"/>
  <c r="CB1352" i="64"/>
  <c r="CB1348" i="64"/>
  <c r="CC1343" i="64"/>
  <c r="CH1101" i="64"/>
  <c r="CC1347" i="64" l="1"/>
  <c r="CC1348" i="64" s="1"/>
  <c r="CH1137" i="64"/>
  <c r="CG1138" i="64"/>
  <c r="CI1101" i="64"/>
  <c r="CD1343" i="64" l="1"/>
  <c r="CD1347" i="64" s="1"/>
  <c r="CD1348" i="64" s="1"/>
  <c r="CC1352" i="64"/>
  <c r="CI1137" i="64"/>
  <c r="CH1138" i="64"/>
  <c r="CJ1101" i="64"/>
  <c r="CD1352" i="64" l="1"/>
  <c r="CE1343" i="64"/>
  <c r="CE1347" i="64" s="1"/>
  <c r="CE1348" i="64" s="1"/>
  <c r="CJ1137" i="64"/>
  <c r="CI1138" i="64"/>
  <c r="CK1101" i="64"/>
  <c r="CE1352" i="64" l="1"/>
  <c r="CF1343" i="64"/>
  <c r="CF1347" i="64" s="1"/>
  <c r="CF1348" i="64" s="1"/>
  <c r="CK1137" i="64"/>
  <c r="CJ1138" i="64"/>
  <c r="CL1101" i="64"/>
  <c r="P1102" i="64" s="1"/>
  <c r="CF1352" i="64" l="1"/>
  <c r="CG1343" i="64"/>
  <c r="CG1347" i="64" s="1"/>
  <c r="CL1137" i="64"/>
  <c r="CK1138" i="64"/>
  <c r="CH1343" i="64" l="1"/>
  <c r="CH1347" i="64" s="1"/>
  <c r="CI1343" i="64" s="1"/>
  <c r="CG1348" i="64"/>
  <c r="CG1352" i="64"/>
  <c r="P1137" i="64"/>
  <c r="CL1138" i="64"/>
  <c r="P1138" i="64" s="1"/>
  <c r="CH1352" i="64" l="1"/>
  <c r="CH1348" i="64"/>
  <c r="CI1347" i="64"/>
  <c r="CP1101" i="64"/>
  <c r="CJ1343" i="64"/>
  <c r="CJ1347" i="64" s="1"/>
  <c r="CI1352" i="64"/>
  <c r="CI1348" i="64"/>
  <c r="CP1103" i="64" l="1"/>
  <c r="CQ1101" i="64"/>
  <c r="CJ1348" i="64"/>
  <c r="CK1343" i="64"/>
  <c r="CK1347" i="64" s="1"/>
  <c r="CJ1352" i="64"/>
  <c r="CQ1103" i="64" l="1"/>
  <c r="CR1101" i="64"/>
  <c r="K1101" i="64" s="1"/>
  <c r="CK1352" i="64"/>
  <c r="CK1348" i="64"/>
  <c r="CL1343" i="64"/>
  <c r="CL1347" i="64" s="1"/>
  <c r="CR1103" i="64" l="1"/>
  <c r="CS1101" i="64"/>
  <c r="CL1348" i="64"/>
  <c r="CL1352" i="64"/>
  <c r="CO1343" i="64" l="1"/>
  <c r="CO1347" i="64" s="1"/>
  <c r="K1343" i="64"/>
  <c r="CS1103" i="64"/>
  <c r="CT1101" i="64"/>
  <c r="CO1348" i="64" l="1"/>
  <c r="CP1343" i="64"/>
  <c r="CP1347" i="64" s="1"/>
  <c r="CO1352" i="64"/>
  <c r="CT1103" i="64"/>
  <c r="CU1101" i="64"/>
  <c r="CP1348" i="64" l="1"/>
  <c r="CQ1343" i="64"/>
  <c r="CQ1347" i="64" s="1"/>
  <c r="CP1352" i="64"/>
  <c r="CU1103" i="64"/>
  <c r="CV1101" i="64"/>
  <c r="L1101" i="64" s="1"/>
  <c r="CR1343" i="64" l="1"/>
  <c r="CR1347" i="64" s="1"/>
  <c r="K1347" i="64" s="1"/>
  <c r="CQ1348" i="64"/>
  <c r="CQ1352" i="64"/>
  <c r="CV1103" i="64"/>
  <c r="CW1101" i="64"/>
  <c r="L1343" i="64" l="1"/>
  <c r="CW1103" i="64"/>
  <c r="CX1101" i="64"/>
  <c r="CS1343" i="64"/>
  <c r="CS1347" i="64" s="1"/>
  <c r="CR1348" i="64"/>
  <c r="CR1352" i="64"/>
  <c r="CT1343" i="64" l="1"/>
  <c r="CT1347" i="64" s="1"/>
  <c r="CS1348" i="64"/>
  <c r="CS1352" i="64"/>
  <c r="CX1103" i="64"/>
  <c r="CY1101" i="64"/>
  <c r="CY1103" i="64" l="1"/>
  <c r="CZ1101" i="64"/>
  <c r="M1101" i="64" s="1"/>
  <c r="CT1348" i="64"/>
  <c r="CU1343" i="64"/>
  <c r="CU1347" i="64" s="1"/>
  <c r="CT1352" i="64"/>
  <c r="CU1348" i="64" l="1"/>
  <c r="CV1343" i="64"/>
  <c r="CV1347" i="64" s="1"/>
  <c r="L1347" i="64" s="1"/>
  <c r="CU1352" i="64"/>
  <c r="CZ1103" i="64"/>
  <c r="DA1101" i="64"/>
  <c r="M1343" i="64" l="1"/>
  <c r="CV1348" i="64"/>
  <c r="CW1343" i="64"/>
  <c r="CW1347" i="64" s="1"/>
  <c r="CV1352" i="64"/>
  <c r="DA1103" i="64"/>
  <c r="DB1101" i="64"/>
  <c r="DB1103" i="64" l="1"/>
  <c r="DC1101" i="64"/>
  <c r="CW1348" i="64"/>
  <c r="CX1343" i="64"/>
  <c r="CX1347" i="64" s="1"/>
  <c r="CW1352" i="64"/>
  <c r="CX1348" i="64" l="1"/>
  <c r="CY1343" i="64"/>
  <c r="CY1347" i="64" s="1"/>
  <c r="CX1352" i="64"/>
  <c r="DC1103" i="64"/>
  <c r="DD1101" i="64"/>
  <c r="N1101" i="64" s="1"/>
  <c r="DD1103" i="64" l="1"/>
  <c r="DE1101" i="64"/>
  <c r="CZ1343" i="64"/>
  <c r="CZ1347" i="64" s="1"/>
  <c r="M1347" i="64" s="1"/>
  <c r="CY1348" i="64"/>
  <c r="CY1352" i="64"/>
  <c r="N1343" i="64" l="1"/>
  <c r="DA1343" i="64"/>
  <c r="DA1347" i="64" s="1"/>
  <c r="CZ1348" i="64"/>
  <c r="CZ1352" i="64"/>
  <c r="DE1103" i="64"/>
  <c r="DF1101" i="64"/>
  <c r="DF1103" i="64" l="1"/>
  <c r="DG1101" i="64"/>
  <c r="DB1343" i="64"/>
  <c r="DB1347" i="64" s="1"/>
  <c r="DA1348" i="64"/>
  <c r="DA1352" i="64"/>
  <c r="DB1348" i="64" l="1"/>
  <c r="DC1343" i="64"/>
  <c r="DC1347" i="64" s="1"/>
  <c r="DB1352" i="64"/>
  <c r="DG1103" i="64"/>
  <c r="DH1101" i="64"/>
  <c r="O1101" i="64" s="1"/>
  <c r="DC1348" i="64" l="1"/>
  <c r="DD1343" i="64"/>
  <c r="DD1347" i="64" s="1"/>
  <c r="N1347" i="64" s="1"/>
  <c r="DC1352" i="64"/>
  <c r="DH1103" i="64"/>
  <c r="DI1101" i="64"/>
  <c r="O1343" i="64" l="1"/>
  <c r="DI1103" i="64"/>
  <c r="DJ1101" i="64"/>
  <c r="DD1348" i="64"/>
  <c r="DE1343" i="64"/>
  <c r="DE1347" i="64" s="1"/>
  <c r="DD1352" i="64"/>
  <c r="DE1348" i="64" l="1"/>
  <c r="DF1343" i="64"/>
  <c r="DF1347" i="64" s="1"/>
  <c r="DE1352" i="64"/>
  <c r="DJ1103" i="64"/>
  <c r="DK1101" i="64"/>
  <c r="DL1101" i="64" s="1"/>
  <c r="DL1103" i="64" s="1"/>
  <c r="DK1103" i="64" l="1"/>
  <c r="DF1348" i="64"/>
  <c r="DG1343" i="64"/>
  <c r="DG1347" i="64" s="1"/>
  <c r="DF1352" i="64"/>
  <c r="P1103" i="64" l="1"/>
  <c r="P1101" i="64"/>
  <c r="K1103" i="64"/>
  <c r="L1103" i="64"/>
  <c r="M1103" i="64"/>
  <c r="N1103" i="64"/>
  <c r="O1103" i="64"/>
  <c r="DH1343" i="64"/>
  <c r="DH1347" i="64" s="1"/>
  <c r="O1347" i="64" s="1"/>
  <c r="DG1348" i="64"/>
  <c r="DG1352" i="64"/>
  <c r="P1343" i="64" l="1"/>
  <c r="DI1343" i="64"/>
  <c r="DI1347" i="64" s="1"/>
  <c r="DH1348" i="64"/>
  <c r="DH1352" i="64"/>
  <c r="DJ1343" i="64" l="1"/>
  <c r="DJ1347" i="64" s="1"/>
  <c r="DI1348" i="64"/>
  <c r="DI1352" i="64"/>
  <c r="DJ1348" i="64" l="1"/>
  <c r="DK1343" i="64"/>
  <c r="DK1347" i="64" s="1"/>
  <c r="DL1343" i="64" s="1"/>
  <c r="DJ1352" i="64"/>
  <c r="DL1347" i="64" l="1"/>
  <c r="DL1348" i="64" s="1"/>
  <c r="K1344" i="64"/>
  <c r="K1348" i="64" s="1"/>
  <c r="L1344" i="64"/>
  <c r="L1348" i="64" s="1"/>
  <c r="M1344" i="64"/>
  <c r="M1348" i="64" s="1"/>
  <c r="N1344" i="64"/>
  <c r="N1348" i="64" s="1"/>
  <c r="O1344" i="64"/>
  <c r="O1348" i="64" s="1"/>
  <c r="P1344" i="64"/>
  <c r="DK1348" i="64"/>
  <c r="P1347" i="64"/>
  <c r="DK1352" i="64"/>
  <c r="P1348" i="64" l="1"/>
  <c r="DL1352" i="64"/>
  <c r="K1352" i="64" l="1"/>
  <c r="L1352" i="64"/>
  <c r="M1352" i="64"/>
  <c r="N1352" i="64"/>
  <c r="O1352" i="64"/>
  <c r="P1352" i="64"/>
  <c r="S1454" i="64" l="1"/>
  <c r="K1454" i="64" l="1"/>
  <c r="L1454" i="64"/>
  <c r="M1454" i="64"/>
  <c r="N1454" i="64"/>
  <c r="O1454" i="64"/>
  <c r="P1454" i="64"/>
  <c r="CO1237" i="64"/>
  <c r="CO1244" i="64" l="1"/>
  <c r="CO1654" i="64" l="1"/>
  <c r="CO1659" i="64" s="1"/>
  <c r="CO2231" i="64" l="1"/>
  <c r="CO2233" i="64" s="1"/>
  <c r="CP2231" i="64" l="1"/>
  <c r="CQ2231" i="64" l="1"/>
  <c r="CP2233" i="64"/>
  <c r="K1238" i="64" l="1"/>
  <c r="L1238" i="64"/>
  <c r="M1238" i="64"/>
  <c r="N1238" i="64"/>
  <c r="O1238" i="64"/>
  <c r="P1238" i="64"/>
  <c r="K1237" i="64"/>
  <c r="L1237" i="64"/>
  <c r="M1237" i="64"/>
  <c r="N1237" i="64"/>
  <c r="O1237" i="64"/>
  <c r="P1237" i="64"/>
  <c r="CR2231" i="64"/>
  <c r="CQ2233" i="64"/>
  <c r="P1244" i="64" l="1"/>
  <c r="O1244" i="64"/>
  <c r="K1244" i="64"/>
  <c r="N1244" i="64"/>
  <c r="L1244" i="64"/>
  <c r="M1244" i="64"/>
  <c r="CR2233" i="64"/>
  <c r="CS2231" i="64"/>
  <c r="CT2231" i="64" l="1"/>
  <c r="CS2233" i="64"/>
  <c r="K1242" i="64" l="1"/>
  <c r="L1242" i="64"/>
  <c r="M1242" i="64"/>
  <c r="N1242" i="64"/>
  <c r="P1242" i="64"/>
  <c r="O1242" i="64"/>
  <c r="P1249" i="64"/>
  <c r="K1249" i="64"/>
  <c r="M1249" i="64"/>
  <c r="O1249" i="64"/>
  <c r="N1249" i="64"/>
  <c r="L1249" i="64"/>
  <c r="CU2231" i="64"/>
  <c r="CT2233" i="64"/>
  <c r="CU2233" i="64" l="1"/>
  <c r="CV2231" i="64"/>
  <c r="CV2233" i="64" l="1"/>
  <c r="CW2231" i="64"/>
  <c r="CW2233" i="64" l="1"/>
  <c r="CX2231" i="64"/>
  <c r="CY2231" i="64" l="1"/>
  <c r="CX2233" i="64"/>
  <c r="CZ2231" i="64" l="1"/>
  <c r="CY2233" i="64"/>
  <c r="DA2231" i="64" l="1"/>
  <c r="CZ2233" i="64"/>
  <c r="DA2233" i="64" l="1"/>
  <c r="DB2231" i="64"/>
  <c r="DC2231" i="64" l="1"/>
  <c r="DB2233" i="64"/>
  <c r="DC2233" i="64" l="1"/>
  <c r="DD2231" i="64"/>
  <c r="DE2231" i="64" l="1"/>
  <c r="DD2233" i="64"/>
  <c r="DF2231" i="64" l="1"/>
  <c r="DE2233" i="64"/>
  <c r="DF2233" i="64" l="1"/>
  <c r="DG2231" i="64"/>
  <c r="DH2231" i="64" l="1"/>
  <c r="DG2233" i="64"/>
  <c r="DH2233" i="64" l="1"/>
  <c r="DI2231" i="64"/>
  <c r="DI2233" i="64" l="1"/>
  <c r="DJ2231" i="64"/>
  <c r="DJ2233" i="64" l="1"/>
  <c r="DK2231" i="64"/>
  <c r="DK2233" i="64" l="1"/>
  <c r="DL2231" i="64"/>
  <c r="DL2233" i="64" s="1"/>
  <c r="CP2253" i="64" l="1"/>
  <c r="CP2256" i="64" s="1"/>
  <c r="CX2253" i="64"/>
  <c r="CX2256" i="64" s="1"/>
  <c r="DF2253" i="64"/>
  <c r="DF2256" i="64" s="1"/>
  <c r="CQ2253" i="64"/>
  <c r="CQ2256" i="64" s="1"/>
  <c r="CY2253" i="64"/>
  <c r="CY2256" i="64" s="1"/>
  <c r="DG2253" i="64"/>
  <c r="DG2256" i="64" s="1"/>
  <c r="CR2253" i="64"/>
  <c r="CR2256" i="64" s="1"/>
  <c r="CZ2253" i="64"/>
  <c r="CZ2256" i="64" s="1"/>
  <c r="DH2253" i="64"/>
  <c r="DH2256" i="64" s="1"/>
  <c r="CS2253" i="64"/>
  <c r="CS2256" i="64" s="1"/>
  <c r="DA2253" i="64"/>
  <c r="DA2256" i="64" s="1"/>
  <c r="DI2253" i="64"/>
  <c r="DI2256" i="64" s="1"/>
  <c r="CT2253" i="64"/>
  <c r="CT2256" i="64" s="1"/>
  <c r="DB2253" i="64"/>
  <c r="DB2256" i="64" s="1"/>
  <c r="DJ2253" i="64"/>
  <c r="DJ2256" i="64" s="1"/>
  <c r="CU2253" i="64"/>
  <c r="CU2256" i="64" s="1"/>
  <c r="DC2253" i="64"/>
  <c r="DC2256" i="64" s="1"/>
  <c r="DK2253" i="64"/>
  <c r="DK2256" i="64" s="1"/>
  <c r="CV2253" i="64"/>
  <c r="CV2256" i="64" s="1"/>
  <c r="DD2253" i="64"/>
  <c r="DD2256" i="64" s="1"/>
  <c r="DL2253" i="64"/>
  <c r="DL2256" i="64" s="1"/>
  <c r="CO2253" i="64"/>
  <c r="CO2256" i="64" s="1"/>
  <c r="CW2253" i="64"/>
  <c r="CW2256" i="64" s="1"/>
  <c r="DE2253" i="64"/>
  <c r="DE2256" i="64" s="1"/>
  <c r="K1656" i="64" l="1"/>
  <c r="K1657" i="64" l="1"/>
  <c r="L1654" i="64" s="1"/>
  <c r="CS1655" i="64" a="1"/>
  <c r="CS1655" i="64" s="1"/>
  <c r="CT1655" i="64" a="1"/>
  <c r="CT1655" i="64" s="1"/>
  <c r="CU1655" i="64" a="1"/>
  <c r="CU1655" i="64" s="1"/>
  <c r="CV1655" i="64" a="1"/>
  <c r="CV1655" i="64" s="1"/>
  <c r="CW1655" i="64" a="1"/>
  <c r="CW1655" i="64" s="1"/>
  <c r="CX1655" i="64" a="1"/>
  <c r="CX1655" i="64" s="1"/>
  <c r="CY1655" i="64" a="1"/>
  <c r="CY1655" i="64" s="1"/>
  <c r="CZ1655" i="64" a="1"/>
  <c r="CZ1655" i="64" s="1"/>
  <c r="DA1655" i="64" a="1"/>
  <c r="DA1655" i="64" s="1"/>
  <c r="DB1655" i="64" a="1"/>
  <c r="DB1655" i="64" s="1"/>
  <c r="DC1655" i="64" a="1"/>
  <c r="DC1655" i="64" s="1"/>
  <c r="DD1655" i="64" a="1"/>
  <c r="DD1655" i="64" s="1"/>
  <c r="DE1655" i="64" a="1"/>
  <c r="DE1655" i="64" s="1"/>
  <c r="DF1655" i="64" a="1"/>
  <c r="DF1655" i="64" s="1"/>
  <c r="DG1655" i="64" a="1"/>
  <c r="DG1655" i="64" s="1"/>
  <c r="DH1655" i="64" a="1"/>
  <c r="DH1655" i="64" s="1"/>
  <c r="DI1655" i="64" a="1"/>
  <c r="DI1655" i="64" s="1"/>
  <c r="DJ1655" i="64" a="1"/>
  <c r="DJ1655" i="64" s="1"/>
  <c r="DK1655" i="64" a="1"/>
  <c r="DK1655" i="64" s="1"/>
  <c r="DL1655" i="64" a="1"/>
  <c r="DL1655" i="64" s="1"/>
  <c r="K1659" i="64"/>
  <c r="DG44" i="861" l="1"/>
  <c r="CW44" i="861"/>
  <c r="CP44" i="861"/>
  <c r="DC44" i="861"/>
  <c r="CS44" i="861"/>
  <c r="DA44" i="861"/>
  <c r="CQ44" i="861"/>
  <c r="CV44" i="861"/>
  <c r="DL44" i="861"/>
  <c r="CY44" i="861"/>
  <c r="CT44" i="861"/>
  <c r="CO44" i="861"/>
  <c r="DB44" i="861"/>
  <c r="CR44" i="861"/>
  <c r="DJ44" i="861"/>
  <c r="DE44" i="861"/>
  <c r="CZ44" i="861"/>
  <c r="CU44" i="861"/>
  <c r="DH44" i="861"/>
  <c r="CX44" i="861"/>
  <c r="DK44" i="861"/>
  <c r="DF44" i="861"/>
  <c r="DI44" i="861"/>
  <c r="DD44" i="861"/>
  <c r="DD85" i="861" l="1"/>
  <c r="CX85" i="861"/>
  <c r="CR85" i="861"/>
  <c r="DI85" i="861"/>
  <c r="DC85" i="861"/>
  <c r="CW85" i="861"/>
  <c r="CQ85" i="861"/>
  <c r="DH85" i="861"/>
  <c r="DB85" i="861"/>
  <c r="CV85" i="861"/>
  <c r="CP85" i="861"/>
  <c r="DG85" i="861"/>
  <c r="DA85" i="861"/>
  <c r="CU85" i="861"/>
  <c r="CO85" i="861"/>
  <c r="CO49" i="861"/>
  <c r="CO50" i="861" s="1"/>
  <c r="CO51" i="861" s="1"/>
  <c r="DF85" i="861"/>
  <c r="CZ85" i="861"/>
  <c r="CT85" i="861"/>
  <c r="DK85" i="861"/>
  <c r="DE85" i="861"/>
  <c r="CY85" i="861"/>
  <c r="CS85" i="861"/>
  <c r="DJ85" i="861"/>
  <c r="DL85" i="861"/>
  <c r="CO81" i="861" l="1"/>
  <c r="CO86" i="861" s="1"/>
  <c r="CO52" i="861"/>
  <c r="CO74" i="861"/>
  <c r="CO75" i="861" l="1"/>
  <c r="CN60" i="861" l="1"/>
  <c r="CN62" i="861" s="1"/>
  <c r="CN77" i="861" s="1"/>
  <c r="CP41" i="861" l="1"/>
  <c r="CP49" i="861" s="1"/>
  <c r="CO68" i="861"/>
  <c r="CO70" i="861" s="1"/>
  <c r="CP50" i="861" l="1"/>
  <c r="CP51" i="861" s="1"/>
  <c r="CP68" i="861" l="1"/>
  <c r="CP70" i="861" s="1"/>
  <c r="CP74" i="861"/>
  <c r="CP81" i="861"/>
  <c r="CP86" i="861" s="1"/>
  <c r="CP52" i="861"/>
  <c r="CQ41" i="861" l="1"/>
  <c r="CQ49" i="861" s="1"/>
  <c r="CP75" i="861"/>
  <c r="CQ68" i="861" l="1"/>
  <c r="CQ70" i="861" s="1"/>
  <c r="CQ50" i="861"/>
  <c r="CQ51" i="861" s="1"/>
  <c r="CQ52" i="861" l="1"/>
  <c r="CQ81" i="861"/>
  <c r="CQ86" i="861" s="1"/>
  <c r="CQ74" i="861"/>
  <c r="CR41" i="861"/>
  <c r="CR49" i="861" s="1"/>
  <c r="CR50" i="861" l="1"/>
  <c r="CR51" i="861" s="1"/>
  <c r="CR74" i="861" s="1"/>
  <c r="CR75" i="861" s="1"/>
  <c r="CR68" i="861"/>
  <c r="CR70" i="861" s="1"/>
  <c r="CQ75" i="861"/>
  <c r="CS41" i="861" l="1"/>
  <c r="CS49" i="861" s="1"/>
  <c r="CR52" i="861"/>
  <c r="CR81" i="861"/>
  <c r="CR86" i="861" s="1"/>
  <c r="CS50" i="861" l="1"/>
  <c r="CS51" i="861" s="1"/>
  <c r="CS68" i="861"/>
  <c r="CS70" i="861" s="1"/>
  <c r="CT41" i="861" l="1"/>
  <c r="CT49" i="861" s="1"/>
  <c r="CS52" i="861"/>
  <c r="CS81" i="861"/>
  <c r="CS86" i="861" s="1"/>
  <c r="CS74" i="861"/>
  <c r="CS75" i="861" l="1"/>
  <c r="CT50" i="861"/>
  <c r="CT51" i="861" s="1"/>
  <c r="CT68" i="861"/>
  <c r="CT70" i="861" s="1"/>
  <c r="CU41" i="861" l="1"/>
  <c r="CU49" i="861" s="1"/>
  <c r="CT52" i="861"/>
  <c r="CT81" i="861"/>
  <c r="CT86" i="861" s="1"/>
  <c r="CT74" i="861"/>
  <c r="CT75" i="861" s="1"/>
  <c r="CU68" i="861" l="1"/>
  <c r="CU70" i="861" s="1"/>
  <c r="CU50" i="861"/>
  <c r="CU51" i="861" s="1"/>
  <c r="CU74" i="861" l="1"/>
  <c r="CU52" i="861"/>
  <c r="CU81" i="861"/>
  <c r="CU86" i="861" s="1"/>
  <c r="CV41" i="861"/>
  <c r="CV49" i="861" s="1"/>
  <c r="CV50" i="861" l="1"/>
  <c r="CV51" i="861" s="1"/>
  <c r="CV74" i="861" s="1"/>
  <c r="CV75" i="861" s="1"/>
  <c r="CV68" i="861"/>
  <c r="CV70" i="861" s="1"/>
  <c r="CU75" i="861"/>
  <c r="CW41" i="861" l="1"/>
  <c r="CW49" i="861" s="1"/>
  <c r="CV81" i="861"/>
  <c r="CV86" i="861" s="1"/>
  <c r="CV52" i="861"/>
  <c r="CW68" i="861" l="1"/>
  <c r="CW70" i="861" s="1"/>
  <c r="CW50" i="861"/>
  <c r="CW51" i="861" s="1"/>
  <c r="CW81" i="861" l="1"/>
  <c r="CW86" i="861" s="1"/>
  <c r="CW52" i="861"/>
  <c r="CW74" i="861"/>
  <c r="CW75" i="861" s="1"/>
  <c r="CX41" i="861"/>
  <c r="CX49" i="861" s="1"/>
  <c r="CX68" i="861" l="1"/>
  <c r="CX70" i="861" s="1"/>
  <c r="CX50" i="861"/>
  <c r="CX51" i="861" s="1"/>
  <c r="CX74" i="861" s="1"/>
  <c r="CX75" i="861" s="1"/>
  <c r="CX81" i="861" l="1"/>
  <c r="CX86" i="861" s="1"/>
  <c r="CX52" i="861"/>
  <c r="CY41" i="861"/>
  <c r="CY49" i="861" s="1"/>
  <c r="CY50" i="861" l="1"/>
  <c r="CY51" i="861" s="1"/>
  <c r="CY68" i="861"/>
  <c r="CY70" i="861" s="1"/>
  <c r="CZ41" i="861" l="1"/>
  <c r="CZ49" i="861" s="1"/>
  <c r="CY74" i="861"/>
  <c r="CY75" i="861" s="1"/>
  <c r="CY52" i="861"/>
  <c r="CY81" i="861"/>
  <c r="CY86" i="861" s="1"/>
  <c r="CZ50" i="861" l="1"/>
  <c r="CZ51" i="861" s="1"/>
  <c r="CZ74" i="861" s="1"/>
  <c r="CZ75" i="861" s="1"/>
  <c r="CZ68" i="861"/>
  <c r="CZ70" i="861" s="1"/>
  <c r="DA41" i="861" l="1"/>
  <c r="DA49" i="861" s="1"/>
  <c r="CZ81" i="861"/>
  <c r="CZ86" i="861" s="1"/>
  <c r="CZ52" i="861"/>
  <c r="DA68" i="861" l="1"/>
  <c r="DA70" i="861" s="1"/>
  <c r="DA50" i="861"/>
  <c r="DA51" i="861" s="1"/>
  <c r="DA52" i="861" l="1"/>
  <c r="DA81" i="861"/>
  <c r="DA86" i="861" s="1"/>
  <c r="DA74" i="861"/>
  <c r="DA75" i="861" s="1"/>
  <c r="DB41" i="861"/>
  <c r="DB49" i="861" s="1"/>
  <c r="DB68" i="861" l="1"/>
  <c r="DB70" i="861" s="1"/>
  <c r="DB50" i="861"/>
  <c r="DB51" i="861" s="1"/>
  <c r="DB74" i="861" s="1"/>
  <c r="DB75" i="861" s="1"/>
  <c r="DB81" i="861" l="1"/>
  <c r="DB86" i="861" s="1"/>
  <c r="DB52" i="861"/>
  <c r="DC41" i="861"/>
  <c r="DC49" i="861" s="1"/>
  <c r="DC68" i="861" l="1"/>
  <c r="DC70" i="861" s="1"/>
  <c r="DC50" i="861"/>
  <c r="DC51" i="861" s="1"/>
  <c r="DC74" i="861" l="1"/>
  <c r="DC75" i="861" s="1"/>
  <c r="DC52" i="861"/>
  <c r="DC81" i="861"/>
  <c r="DC86" i="861" s="1"/>
  <c r="DD41" i="861"/>
  <c r="DD49" i="861" s="1"/>
  <c r="DD68" i="861" l="1"/>
  <c r="DD70" i="861" s="1"/>
  <c r="DD50" i="861"/>
  <c r="DD51" i="861" s="1"/>
  <c r="DD74" i="861" l="1"/>
  <c r="DD75" i="861" s="1"/>
  <c r="DD52" i="861"/>
  <c r="DD81" i="861"/>
  <c r="DD86" i="861" s="1"/>
  <c r="DE41" i="861"/>
  <c r="DE49" i="861" s="1"/>
  <c r="DE50" i="861" l="1"/>
  <c r="DE51" i="861" s="1"/>
  <c r="DE74" i="861" s="1"/>
  <c r="DE75" i="861" s="1"/>
  <c r="DE68" i="861"/>
  <c r="DE70" i="861" s="1"/>
  <c r="DF41" i="861" l="1"/>
  <c r="DF49" i="861" s="1"/>
  <c r="DE81" i="861"/>
  <c r="DE86" i="861" s="1"/>
  <c r="DE52" i="861"/>
  <c r="DF68" i="861" l="1"/>
  <c r="DF70" i="861" s="1"/>
  <c r="DF50" i="861"/>
  <c r="DF51" i="861" s="1"/>
  <c r="DF74" i="861" l="1"/>
  <c r="DF75" i="861" s="1"/>
  <c r="DF81" i="861"/>
  <c r="DF86" i="861" s="1"/>
  <c r="DF52" i="861"/>
  <c r="DG41" i="861"/>
  <c r="DG49" i="861" s="1"/>
  <c r="DG68" i="861" l="1"/>
  <c r="DG70" i="861" s="1"/>
  <c r="DG50" i="861"/>
  <c r="DG51" i="861" s="1"/>
  <c r="DG81" i="861" l="1"/>
  <c r="DG86" i="861" s="1"/>
  <c r="DG52" i="861"/>
  <c r="DG74" i="861"/>
  <c r="DH41" i="861"/>
  <c r="DH49" i="861" s="1"/>
  <c r="DH68" i="861" l="1"/>
  <c r="DH70" i="861" s="1"/>
  <c r="DG75" i="861"/>
  <c r="DH50" i="861"/>
  <c r="DH51" i="861" s="1"/>
  <c r="DH52" i="861" l="1"/>
  <c r="DH81" i="861"/>
  <c r="DH86" i="861" s="1"/>
  <c r="DH74" i="861"/>
  <c r="DH75" i="861" s="1"/>
  <c r="DI41" i="861"/>
  <c r="DI49" i="861" s="1"/>
  <c r="DI68" i="861" l="1"/>
  <c r="DI70" i="861" s="1"/>
  <c r="DI50" i="861"/>
  <c r="DI51" i="861" s="1"/>
  <c r="DI74" i="861" s="1"/>
  <c r="DI75" i="861" s="1"/>
  <c r="DI81" i="861" l="1"/>
  <c r="DI86" i="861" s="1"/>
  <c r="DI52" i="861"/>
  <c r="DJ41" i="861"/>
  <c r="DJ49" i="861" s="1"/>
  <c r="DJ50" i="861" l="1"/>
  <c r="DJ51" i="861" s="1"/>
  <c r="DJ68" i="861"/>
  <c r="DJ70" i="861" s="1"/>
  <c r="DJ74" i="861" l="1"/>
  <c r="DJ75" i="861" s="1"/>
  <c r="DJ81" i="861"/>
  <c r="DJ86" i="861" s="1"/>
  <c r="DJ52" i="861"/>
  <c r="DK41" i="861"/>
  <c r="DK49" i="861" s="1"/>
  <c r="DK50" i="861" l="1"/>
  <c r="DK51" i="861" s="1"/>
  <c r="DK68" i="861"/>
  <c r="DK70" i="861" s="1"/>
  <c r="DL68" i="861" l="1"/>
  <c r="DL70" i="861" s="1"/>
  <c r="DL41" i="861"/>
  <c r="DL49" i="861" s="1"/>
  <c r="DK74" i="861"/>
  <c r="DK75" i="861" s="1"/>
  <c r="DK81" i="861"/>
  <c r="DK86" i="861" s="1"/>
  <c r="DK52" i="861"/>
  <c r="DL50" i="861" l="1"/>
  <c r="DL51" i="861" s="1"/>
  <c r="DL81" i="861" l="1"/>
  <c r="DL86" i="861" s="1"/>
  <c r="DL52" i="861"/>
  <c r="DL74" i="861"/>
  <c r="DL75" i="861" s="1"/>
  <c r="CO93" i="861"/>
  <c r="CO95" i="861" s="1"/>
  <c r="CO56" i="861" s="1"/>
  <c r="CP93" i="861"/>
  <c r="CP95" i="861" s="1"/>
  <c r="CQ93" i="861"/>
  <c r="CQ95" i="861" s="1"/>
  <c r="CR93" i="861"/>
  <c r="CR95" i="861" s="1"/>
  <c r="CS93" i="861"/>
  <c r="CS95" i="861" s="1"/>
  <c r="CT93" i="861"/>
  <c r="CT95" i="861" s="1"/>
  <c r="CU93" i="861"/>
  <c r="CU95" i="861" s="1"/>
  <c r="CV93" i="861"/>
  <c r="CV95" i="861" s="1"/>
  <c r="CW93" i="861"/>
  <c r="CW95" i="861" s="1"/>
  <c r="CX93" i="861"/>
  <c r="CX95" i="861" s="1"/>
  <c r="CY93" i="861"/>
  <c r="CY95" i="861" s="1"/>
  <c r="CZ93" i="861"/>
  <c r="CZ95" i="861" s="1"/>
  <c r="DA93" i="861"/>
  <c r="DA95" i="861" s="1"/>
  <c r="DB93" i="861"/>
  <c r="DB95" i="861" s="1"/>
  <c r="DC93" i="861"/>
  <c r="DC95" i="861" s="1"/>
  <c r="DD93" i="861"/>
  <c r="DD95" i="861" s="1"/>
  <c r="DE93" i="861"/>
  <c r="DE95" i="861" s="1"/>
  <c r="DF93" i="861"/>
  <c r="DF95" i="861" s="1"/>
  <c r="DG93" i="861"/>
  <c r="DG95" i="861" s="1"/>
  <c r="DH93" i="861"/>
  <c r="DH95" i="861" s="1"/>
  <c r="DI93" i="861"/>
  <c r="DI95" i="861" s="1"/>
  <c r="DJ93" i="861"/>
  <c r="DJ95" i="861" s="1"/>
  <c r="DK93" i="861"/>
  <c r="DK95" i="861" s="1"/>
  <c r="DL93" i="861"/>
  <c r="DL95" i="861" l="1"/>
  <c r="CO57" i="861"/>
  <c r="CO62" i="861" s="1"/>
  <c r="CO77" i="861" s="1"/>
  <c r="CP56" i="861"/>
  <c r="CP57" i="861" l="1"/>
  <c r="CP62" i="861" s="1"/>
  <c r="CP77" i="861" s="1"/>
  <c r="CQ56" i="861"/>
  <c r="CQ57" i="861" l="1"/>
  <c r="CQ62" i="861" s="1"/>
  <c r="CQ77" i="861" s="1"/>
  <c r="CR56" i="861"/>
  <c r="CS56" i="861" l="1"/>
  <c r="CR57" i="861"/>
  <c r="CR62" i="861" s="1"/>
  <c r="CR77" i="861" s="1"/>
  <c r="CS57" i="861" l="1"/>
  <c r="CS62" i="861" s="1"/>
  <c r="CS77" i="861" s="1"/>
  <c r="CT56" i="861"/>
  <c r="CT57" i="861" l="1"/>
  <c r="CT62" i="861" s="1"/>
  <c r="CT77" i="861" s="1"/>
  <c r="CU56" i="861"/>
  <c r="CU57" i="861" l="1"/>
  <c r="CU62" i="861" s="1"/>
  <c r="CU77" i="861" s="1"/>
  <c r="CV56" i="861"/>
  <c r="CV57" i="861" l="1"/>
  <c r="CV62" i="861" s="1"/>
  <c r="CV77" i="861" s="1"/>
  <c r="CW56" i="861"/>
  <c r="CW57" i="861" l="1"/>
  <c r="CW62" i="861" s="1"/>
  <c r="CW77" i="861" s="1"/>
  <c r="CX56" i="861"/>
  <c r="CX57" i="861" l="1"/>
  <c r="CX62" i="861" s="1"/>
  <c r="CX77" i="861" s="1"/>
  <c r="CY56" i="861"/>
  <c r="CY57" i="861" l="1"/>
  <c r="CY62" i="861" s="1"/>
  <c r="CY77" i="861" s="1"/>
  <c r="CZ56" i="861"/>
  <c r="DA56" i="861" l="1"/>
  <c r="CZ57" i="861"/>
  <c r="CZ62" i="861" s="1"/>
  <c r="CZ77" i="861" s="1"/>
  <c r="DA57" i="861" l="1"/>
  <c r="DA62" i="861" s="1"/>
  <c r="DA77" i="861" s="1"/>
  <c r="DB56" i="861"/>
  <c r="DB57" i="861" l="1"/>
  <c r="DB62" i="861" s="1"/>
  <c r="DB77" i="861" s="1"/>
  <c r="DC56" i="861"/>
  <c r="DC57" i="861" l="1"/>
  <c r="DC62" i="861" s="1"/>
  <c r="DC77" i="861" s="1"/>
  <c r="DD56" i="861"/>
  <c r="DD57" i="861" l="1"/>
  <c r="DD62" i="861" s="1"/>
  <c r="DD77" i="861" s="1"/>
  <c r="DE56" i="861"/>
  <c r="DE57" i="861" l="1"/>
  <c r="DE62" i="861" s="1"/>
  <c r="DE77" i="861" s="1"/>
  <c r="DF56" i="861"/>
  <c r="DG56" i="861" l="1"/>
  <c r="DF57" i="861"/>
  <c r="DF62" i="861" s="1"/>
  <c r="DF77" i="861" s="1"/>
  <c r="DG57" i="861" l="1"/>
  <c r="DG62" i="861" s="1"/>
  <c r="DG77" i="861" s="1"/>
  <c r="DH56" i="861"/>
  <c r="DI56" i="861" l="1"/>
  <c r="DH57" i="861"/>
  <c r="DH62" i="861" s="1"/>
  <c r="DH77" i="861" s="1"/>
  <c r="DI57" i="861" l="1"/>
  <c r="DI62" i="861" s="1"/>
  <c r="DI77" i="861" s="1"/>
  <c r="DJ56" i="861"/>
  <c r="DK56" i="861" l="1"/>
  <c r="DJ57" i="861"/>
  <c r="DJ62" i="861" s="1"/>
  <c r="DJ77" i="861" s="1"/>
  <c r="DK57" i="861" l="1"/>
  <c r="DK62" i="861" s="1"/>
  <c r="DK77" i="861" s="1"/>
  <c r="DL56" i="861"/>
  <c r="DL57" i="861" s="1"/>
  <c r="DL62" i="861" s="1"/>
  <c r="DL77" i="861" s="1"/>
  <c r="S17" i="861"/>
  <c r="T17" i="861"/>
  <c r="U17" i="861"/>
  <c r="V17" i="861"/>
  <c r="W17" i="861"/>
  <c r="X17" i="861"/>
  <c r="Y17" i="861"/>
  <c r="Z17" i="861"/>
  <c r="AA17" i="861"/>
  <c r="AB17" i="861"/>
  <c r="AC17" i="861"/>
  <c r="AD17" i="861"/>
  <c r="AE17" i="861"/>
  <c r="AF17" i="861"/>
  <c r="AG17" i="861"/>
  <c r="AH17" i="861"/>
  <c r="AI17" i="861"/>
  <c r="AJ17" i="861"/>
  <c r="AK17" i="861"/>
  <c r="AL17" i="861"/>
  <c r="AM17" i="861"/>
  <c r="AN17" i="861"/>
  <c r="AO17" i="861"/>
  <c r="AP17" i="861"/>
  <c r="AQ17" i="861"/>
  <c r="AR17" i="861"/>
  <c r="AS17" i="861"/>
  <c r="AT17" i="861"/>
  <c r="AU17" i="861"/>
  <c r="AV17" i="861"/>
  <c r="AW17" i="861"/>
  <c r="AX17" i="861"/>
  <c r="AY17" i="861"/>
  <c r="AZ17" i="861"/>
  <c r="BA17" i="861"/>
  <c r="BB17" i="861"/>
  <c r="BC17" i="861"/>
  <c r="BD17" i="861"/>
  <c r="BE17" i="861"/>
  <c r="BF17" i="861"/>
  <c r="BG17" i="861"/>
  <c r="BH17" i="861"/>
  <c r="BI17" i="861"/>
  <c r="BJ17" i="861"/>
  <c r="BK17" i="861"/>
  <c r="BL17" i="861"/>
  <c r="BM17" i="861"/>
  <c r="BN17" i="861"/>
  <c r="BO17" i="861"/>
  <c r="BP17" i="861"/>
  <c r="BQ17" i="861"/>
  <c r="BR17" i="861"/>
  <c r="BS17" i="861"/>
  <c r="BT17" i="861"/>
  <c r="BU17" i="861"/>
  <c r="BV17" i="861"/>
  <c r="BW17" i="861"/>
  <c r="BX17" i="861"/>
  <c r="BY17" i="861"/>
  <c r="BZ17" i="861"/>
  <c r="CA17" i="861"/>
  <c r="CB17" i="861"/>
  <c r="CC17" i="861"/>
  <c r="CD17" i="861"/>
  <c r="CE17" i="861"/>
  <c r="CF17" i="861"/>
  <c r="CG17" i="861"/>
  <c r="CH17" i="861"/>
  <c r="CI17" i="861"/>
  <c r="CJ17" i="861"/>
  <c r="CK17" i="861"/>
  <c r="CL17" i="861"/>
  <c r="S21" i="861"/>
  <c r="S26" i="861" s="1"/>
  <c r="S27" i="861" s="1"/>
  <c r="T21" i="861"/>
  <c r="T26" i="861" s="1"/>
  <c r="T27" i="861" s="1"/>
  <c r="U21" i="861"/>
  <c r="U26" i="861" s="1"/>
  <c r="U27" i="861" s="1"/>
  <c r="V21" i="861"/>
  <c r="V26" i="861" s="1"/>
  <c r="V27" i="861" s="1"/>
  <c r="W21" i="861"/>
  <c r="W26" i="861" s="1"/>
  <c r="W27" i="861" s="1"/>
  <c r="X21" i="861"/>
  <c r="X26" i="861" s="1"/>
  <c r="X27" i="861" s="1"/>
  <c r="Y21" i="861"/>
  <c r="Y26" i="861" s="1"/>
  <c r="Y27" i="861" s="1"/>
  <c r="Z21" i="861"/>
  <c r="AA21" i="861"/>
  <c r="AA26" i="861" s="1"/>
  <c r="AA27" i="861" s="1"/>
  <c r="AB21" i="861"/>
  <c r="AC21" i="861"/>
  <c r="AD21" i="861"/>
  <c r="AE21" i="861"/>
  <c r="AF21" i="861"/>
  <c r="AG21" i="861"/>
  <c r="AG26" i="861" s="1"/>
  <c r="AG27" i="861" s="1"/>
  <c r="AH21" i="861"/>
  <c r="AI21" i="861"/>
  <c r="AI26" i="861" s="1"/>
  <c r="AI27" i="861" s="1"/>
  <c r="AJ21" i="861"/>
  <c r="AJ26" i="861" s="1"/>
  <c r="AJ27" i="861" s="1"/>
  <c r="AK21" i="861"/>
  <c r="AL21" i="861"/>
  <c r="AL26" i="861" s="1"/>
  <c r="AL27" i="861" s="1"/>
  <c r="AM21" i="861"/>
  <c r="AN21" i="861"/>
  <c r="AO21" i="861"/>
  <c r="AO26" i="861" s="1"/>
  <c r="AO27" i="861" s="1"/>
  <c r="AP21" i="861"/>
  <c r="AQ21" i="861"/>
  <c r="AQ26" i="861" s="1"/>
  <c r="AQ27" i="861" s="1"/>
  <c r="AR21" i="861"/>
  <c r="AR26" i="861" s="1"/>
  <c r="AR27" i="861" s="1"/>
  <c r="AS21" i="861"/>
  <c r="AT21" i="861"/>
  <c r="AU21" i="861"/>
  <c r="AV21" i="861"/>
  <c r="AW21" i="861"/>
  <c r="AW26" i="861" s="1"/>
  <c r="AW27" i="861" s="1"/>
  <c r="AX21" i="861"/>
  <c r="AY21" i="861"/>
  <c r="AY26" i="861" s="1"/>
  <c r="AY27" i="861" s="1"/>
  <c r="AZ21" i="861"/>
  <c r="AZ26" i="861" s="1"/>
  <c r="AZ27" i="861" s="1"/>
  <c r="BA21" i="861"/>
  <c r="BB21" i="861"/>
  <c r="BB26" i="861" s="1"/>
  <c r="BB27" i="861" s="1"/>
  <c r="BC21" i="861"/>
  <c r="BC26" i="861" s="1"/>
  <c r="BC27" i="861" s="1"/>
  <c r="BD21" i="861"/>
  <c r="BE21" i="861"/>
  <c r="BE26" i="861" s="1"/>
  <c r="BE27" i="861" s="1"/>
  <c r="BF21" i="861"/>
  <c r="BG21" i="861"/>
  <c r="BH21" i="861"/>
  <c r="BH26" i="861" s="1"/>
  <c r="BH27" i="861" s="1"/>
  <c r="BI21" i="861"/>
  <c r="BJ21" i="861"/>
  <c r="BK21" i="861"/>
  <c r="BL21" i="861"/>
  <c r="BM21" i="861"/>
  <c r="BM26" i="861" s="1"/>
  <c r="BM27" i="861" s="1"/>
  <c r="BN21" i="861"/>
  <c r="BO21" i="861"/>
  <c r="BP21" i="861"/>
  <c r="BQ21" i="861"/>
  <c r="BR21" i="861"/>
  <c r="BR26" i="861" s="1"/>
  <c r="BS21" i="861"/>
  <c r="BT21" i="861"/>
  <c r="BU21" i="861"/>
  <c r="BU26" i="861" s="1"/>
  <c r="BU27" i="861" s="1"/>
  <c r="BV21" i="861"/>
  <c r="BW21" i="861"/>
  <c r="BX21" i="861"/>
  <c r="BY21" i="861"/>
  <c r="BZ21" i="861"/>
  <c r="CA21" i="861"/>
  <c r="CB21" i="861"/>
  <c r="CC21" i="861"/>
  <c r="CC26" i="861" s="1"/>
  <c r="CC27" i="861" s="1"/>
  <c r="CD21" i="861"/>
  <c r="CE21" i="861"/>
  <c r="CE26" i="861" s="1"/>
  <c r="CE27" i="861" s="1"/>
  <c r="CF21" i="861"/>
  <c r="CF26" i="861" s="1"/>
  <c r="CF27" i="861" s="1"/>
  <c r="CG21" i="861"/>
  <c r="CH21" i="861"/>
  <c r="CI21" i="861"/>
  <c r="CJ21" i="861"/>
  <c r="CK21" i="861"/>
  <c r="CK26" i="861" s="1"/>
  <c r="CK27" i="861" s="1"/>
  <c r="CL21" i="861"/>
  <c r="AE41" i="861"/>
  <c r="AF41" i="861"/>
  <c r="AG41" i="861"/>
  <c r="AH41" i="861"/>
  <c r="AI41" i="861"/>
  <c r="AJ41" i="861"/>
  <c r="AK41" i="861"/>
  <c r="AL41" i="861"/>
  <c r="AM41" i="861"/>
  <c r="AN41" i="861"/>
  <c r="AO41" i="861"/>
  <c r="AP41" i="861"/>
  <c r="AQ41" i="861"/>
  <c r="AR41" i="861"/>
  <c r="AS41" i="861"/>
  <c r="AT41" i="861"/>
  <c r="AU41" i="861"/>
  <c r="AV41" i="861"/>
  <c r="AW41" i="861"/>
  <c r="AX41" i="861"/>
  <c r="AY41" i="861"/>
  <c r="AZ41" i="861"/>
  <c r="BA41" i="861"/>
  <c r="BB41" i="861"/>
  <c r="BC41" i="861"/>
  <c r="BD41" i="861"/>
  <c r="BE41" i="861"/>
  <c r="BF41" i="861"/>
  <c r="BG41" i="861"/>
  <c r="BH41" i="861"/>
  <c r="BI41" i="861"/>
  <c r="BJ41" i="861"/>
  <c r="BK41" i="861"/>
  <c r="BL41" i="861"/>
  <c r="BM41" i="861"/>
  <c r="BN41" i="861"/>
  <c r="BO41" i="861"/>
  <c r="BP41" i="861"/>
  <c r="BQ41" i="861"/>
  <c r="BR41" i="861"/>
  <c r="BS41" i="861"/>
  <c r="BT41" i="861"/>
  <c r="BU41" i="861"/>
  <c r="BV41" i="861"/>
  <c r="BW41" i="861"/>
  <c r="BX41" i="861"/>
  <c r="BY41" i="861"/>
  <c r="BZ41" i="861"/>
  <c r="CA41" i="861"/>
  <c r="CB41" i="861"/>
  <c r="CC41" i="861"/>
  <c r="CD41" i="861"/>
  <c r="CE41" i="861"/>
  <c r="CF41" i="861"/>
  <c r="CG41" i="861"/>
  <c r="CH41" i="861"/>
  <c r="CI41" i="861"/>
  <c r="CJ41" i="861"/>
  <c r="CK41" i="861"/>
  <c r="CL41" i="861"/>
  <c r="S60" i="861"/>
  <c r="T60" i="861"/>
  <c r="U60" i="861"/>
  <c r="V60" i="861"/>
  <c r="W60" i="861"/>
  <c r="X60" i="861"/>
  <c r="Y60" i="861"/>
  <c r="Z60" i="861"/>
  <c r="AA60" i="861"/>
  <c r="AB60" i="861"/>
  <c r="AC60" i="861"/>
  <c r="AD60" i="861"/>
  <c r="K60" i="861" s="1"/>
  <c r="AE60" i="861"/>
  <c r="AF60" i="861"/>
  <c r="AG60" i="861"/>
  <c r="AH60" i="861"/>
  <c r="AI60" i="861"/>
  <c r="AJ60" i="861"/>
  <c r="AK60" i="861"/>
  <c r="AL60" i="861"/>
  <c r="AM60" i="861"/>
  <c r="AN60" i="861"/>
  <c r="AO60" i="861"/>
  <c r="AP60" i="861"/>
  <c r="L60" i="861" s="1"/>
  <c r="AQ60" i="861"/>
  <c r="AR60" i="861"/>
  <c r="AS60" i="861"/>
  <c r="AT60" i="861"/>
  <c r="AU60" i="861"/>
  <c r="AV60" i="861"/>
  <c r="AW60" i="861"/>
  <c r="AX60" i="861"/>
  <c r="AY60" i="861"/>
  <c r="AZ60" i="861"/>
  <c r="BA60" i="861"/>
  <c r="BB60" i="861"/>
  <c r="M60" i="861" s="1"/>
  <c r="BC60" i="861"/>
  <c r="BD60" i="861"/>
  <c r="BE60" i="861"/>
  <c r="BF60" i="861"/>
  <c r="BG60" i="861"/>
  <c r="BH60" i="861"/>
  <c r="BI60" i="861"/>
  <c r="BJ60" i="861"/>
  <c r="BK60" i="861"/>
  <c r="BL60" i="861"/>
  <c r="BM60" i="861"/>
  <c r="BN60" i="861"/>
  <c r="N60" i="861" s="1"/>
  <c r="BO60" i="861"/>
  <c r="BP60" i="861"/>
  <c r="BQ60" i="861"/>
  <c r="BR60" i="861"/>
  <c r="BS60" i="861"/>
  <c r="BT60" i="861"/>
  <c r="BU60" i="861"/>
  <c r="BV60" i="861"/>
  <c r="BW60" i="861"/>
  <c r="BX60" i="861"/>
  <c r="BY60" i="861"/>
  <c r="BZ60" i="861"/>
  <c r="O60" i="861" s="1"/>
  <c r="CA60" i="861"/>
  <c r="CB60" i="861"/>
  <c r="CC60" i="861"/>
  <c r="CD60" i="861"/>
  <c r="CE60" i="861"/>
  <c r="CF60" i="861"/>
  <c r="CG60" i="861"/>
  <c r="CH60" i="861"/>
  <c r="CI60" i="861"/>
  <c r="CJ60" i="861"/>
  <c r="CK60" i="861"/>
  <c r="CL60" i="861"/>
  <c r="P60" i="861" s="1"/>
  <c r="S65" i="861"/>
  <c r="S70" i="861" s="1"/>
  <c r="T65" i="861"/>
  <c r="T70" i="861" s="1"/>
  <c r="U65" i="861"/>
  <c r="U70" i="861" s="1"/>
  <c r="V65" i="861"/>
  <c r="V70" i="861" s="1"/>
  <c r="W65" i="861"/>
  <c r="W70" i="861" s="1"/>
  <c r="X65" i="861"/>
  <c r="X70" i="861" s="1"/>
  <c r="Y65" i="861"/>
  <c r="Y70" i="861" s="1"/>
  <c r="Z65" i="861"/>
  <c r="Z70" i="861" s="1"/>
  <c r="AA65" i="861"/>
  <c r="AA70" i="861" s="1"/>
  <c r="AB65" i="861"/>
  <c r="AB70" i="861" s="1"/>
  <c r="AC65" i="861"/>
  <c r="AC70" i="861" s="1"/>
  <c r="AD65" i="861"/>
  <c r="K65" i="861" s="1"/>
  <c r="AE65" i="861"/>
  <c r="AF65" i="861"/>
  <c r="AG65" i="861"/>
  <c r="AH65" i="861"/>
  <c r="AI65" i="861"/>
  <c r="AJ65" i="861"/>
  <c r="AK65" i="861"/>
  <c r="AL65" i="861"/>
  <c r="AM65" i="861"/>
  <c r="AN65" i="861"/>
  <c r="AO65" i="861"/>
  <c r="AP65" i="861"/>
  <c r="L65" i="861" s="1"/>
  <c r="AQ65" i="861"/>
  <c r="AR65" i="861"/>
  <c r="AS65" i="861"/>
  <c r="AT65" i="861"/>
  <c r="AU65" i="861"/>
  <c r="AV65" i="861"/>
  <c r="AW65" i="861"/>
  <c r="AX65" i="861"/>
  <c r="AY65" i="861"/>
  <c r="AZ65" i="861"/>
  <c r="BA65" i="861"/>
  <c r="BB65" i="861"/>
  <c r="M65" i="861" s="1"/>
  <c r="BC65" i="861"/>
  <c r="BD65" i="861"/>
  <c r="BE65" i="861"/>
  <c r="BF65" i="861"/>
  <c r="BG65" i="861"/>
  <c r="BH65" i="861"/>
  <c r="BI65" i="861"/>
  <c r="BJ65" i="861"/>
  <c r="BK65" i="861"/>
  <c r="BL65" i="861"/>
  <c r="BM65" i="861"/>
  <c r="BN65" i="861"/>
  <c r="N65" i="861" s="1"/>
  <c r="BO65" i="861"/>
  <c r="BP65" i="861"/>
  <c r="BQ65" i="861"/>
  <c r="BR65" i="861"/>
  <c r="BS65" i="861"/>
  <c r="BT65" i="861"/>
  <c r="BU65" i="861"/>
  <c r="BV65" i="861"/>
  <c r="BW65" i="861"/>
  <c r="BX65" i="861"/>
  <c r="BY65" i="861"/>
  <c r="BZ65" i="861"/>
  <c r="O65" i="861" s="1"/>
  <c r="CA65" i="861"/>
  <c r="CB65" i="861"/>
  <c r="CC65" i="861"/>
  <c r="CD65" i="861"/>
  <c r="CE65" i="861"/>
  <c r="CF65" i="861"/>
  <c r="CG65" i="861"/>
  <c r="CH65" i="861"/>
  <c r="CI65" i="861"/>
  <c r="CJ65" i="861"/>
  <c r="CK65" i="861"/>
  <c r="CL65" i="861"/>
  <c r="P65"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S84" i="861"/>
  <c r="T84" i="861"/>
  <c r="U84" i="861"/>
  <c r="V84" i="861"/>
  <c r="W84" i="861"/>
  <c r="X84" i="861"/>
  <c r="Y84" i="861"/>
  <c r="Z84" i="861"/>
  <c r="AA84" i="861"/>
  <c r="AB84" i="861"/>
  <c r="AC84" i="861"/>
  <c r="AD84" i="861"/>
  <c r="AE84" i="861"/>
  <c r="AF84" i="861"/>
  <c r="AG84" i="861"/>
  <c r="AH84" i="861"/>
  <c r="AI84" i="861"/>
  <c r="AJ84" i="861"/>
  <c r="AK84" i="861"/>
  <c r="AL84" i="861"/>
  <c r="AM84" i="861"/>
  <c r="AN84" i="861"/>
  <c r="AO84" i="861"/>
  <c r="AP84" i="861"/>
  <c r="AQ84" i="861"/>
  <c r="AR84" i="861"/>
  <c r="AS84" i="861"/>
  <c r="AT84" i="861"/>
  <c r="AU84" i="861"/>
  <c r="AV84" i="861"/>
  <c r="AW84" i="861"/>
  <c r="AX84" i="861"/>
  <c r="AY84" i="861"/>
  <c r="AZ84" i="861"/>
  <c r="BA84" i="861"/>
  <c r="BB84" i="861"/>
  <c r="BC84" i="861"/>
  <c r="BD84" i="861"/>
  <c r="BE84" i="861"/>
  <c r="BF84" i="861"/>
  <c r="BG84" i="861"/>
  <c r="BH84" i="861"/>
  <c r="BI84" i="861"/>
  <c r="BJ84" i="861"/>
  <c r="BK84" i="861"/>
  <c r="BL84" i="861"/>
  <c r="BM84" i="861"/>
  <c r="BN84" i="861"/>
  <c r="BO84" i="861"/>
  <c r="BP84" i="861"/>
  <c r="BQ84" i="861"/>
  <c r="BR84" i="861"/>
  <c r="BS84" i="861"/>
  <c r="BT84" i="861"/>
  <c r="BU84" i="861"/>
  <c r="BV84" i="861"/>
  <c r="BW84" i="861"/>
  <c r="BX84" i="861"/>
  <c r="BY84" i="861"/>
  <c r="BZ84" i="861"/>
  <c r="CA84" i="861"/>
  <c r="CB84" i="861"/>
  <c r="CC84" i="861"/>
  <c r="CD84" i="861"/>
  <c r="CE84" i="861"/>
  <c r="CF84" i="861"/>
  <c r="CG84" i="861"/>
  <c r="CH84" i="861"/>
  <c r="CI84" i="861"/>
  <c r="CJ84" i="861"/>
  <c r="CK84" i="861"/>
  <c r="CL84" i="861"/>
  <c r="S89" i="861"/>
  <c r="T89" i="861"/>
  <c r="U89" i="861"/>
  <c r="V89" i="861"/>
  <c r="W89" i="861"/>
  <c r="X89" i="861"/>
  <c r="Y89" i="861"/>
  <c r="Z89" i="861"/>
  <c r="AA89" i="861"/>
  <c r="AB89" i="861"/>
  <c r="AC89" i="861"/>
  <c r="AD89"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CA26" i="861" l="1"/>
  <c r="AS26" i="861"/>
  <c r="AS27" i="861" s="1"/>
  <c r="BX26" i="861"/>
  <c r="BX27" i="861" s="1"/>
  <c r="BJ26" i="861"/>
  <c r="BJ27" i="861" s="1"/>
  <c r="AT26" i="861"/>
  <c r="AT27" i="861" s="1"/>
  <c r="AD26" i="861"/>
  <c r="AD27" i="861" s="1"/>
  <c r="CJ26" i="861"/>
  <c r="CJ27" i="861" s="1"/>
  <c r="BO26" i="861"/>
  <c r="BO27" i="861" s="1"/>
  <c r="AB26" i="861"/>
  <c r="AB27" i="861" s="1"/>
  <c r="CI26" i="861"/>
  <c r="CI27" i="861" s="1"/>
  <c r="BS26" i="861"/>
  <c r="BS27" i="861" s="1"/>
  <c r="BP26" i="861"/>
  <c r="BP27" i="861" s="1"/>
  <c r="AE70" i="861"/>
  <c r="CE70" i="861"/>
  <c r="BW70" i="861"/>
  <c r="BO70" i="861"/>
  <c r="BG70" i="861"/>
  <c r="AY70" i="861"/>
  <c r="AQ70" i="861"/>
  <c r="AI70" i="861"/>
  <c r="BC70" i="861"/>
  <c r="AF70" i="861"/>
  <c r="BK26" i="861"/>
  <c r="BK27" i="861" s="1"/>
  <c r="AU26" i="861"/>
  <c r="AU27" i="861" s="1"/>
  <c r="AM26" i="861"/>
  <c r="AM27" i="861" s="1"/>
  <c r="AE26" i="861"/>
  <c r="AE27" i="861" s="1"/>
  <c r="BY26" i="861"/>
  <c r="BY27" i="861" s="1"/>
  <c r="BQ26" i="861"/>
  <c r="BQ27" i="861" s="1"/>
  <c r="BI26" i="861"/>
  <c r="BI27" i="861" s="1"/>
  <c r="BA26" i="861"/>
  <c r="BA27" i="861" s="1"/>
  <c r="AK26" i="861"/>
  <c r="AK27" i="861" s="1"/>
  <c r="AC26" i="861"/>
  <c r="AC27" i="861" s="1"/>
  <c r="AD70" i="861"/>
  <c r="K70" i="861" s="1"/>
  <c r="CH70" i="861"/>
  <c r="BR70" i="861"/>
  <c r="BJ70" i="861"/>
  <c r="AT70" i="861"/>
  <c r="AL70" i="861"/>
  <c r="CG70" i="861"/>
  <c r="BY70" i="861"/>
  <c r="BQ70" i="861"/>
  <c r="BI70" i="861"/>
  <c r="BA70" i="861"/>
  <c r="AS70" i="861"/>
  <c r="AK70" i="861"/>
  <c r="BW26" i="861"/>
  <c r="BW27" i="861" s="1"/>
  <c r="BG26" i="861"/>
  <c r="BG27" i="861" s="1"/>
  <c r="CI70" i="861"/>
  <c r="BS70" i="861"/>
  <c r="BK70" i="861"/>
  <c r="AU70" i="861"/>
  <c r="AM70" i="861"/>
  <c r="CA70" i="861"/>
  <c r="CB26" i="861"/>
  <c r="CB27" i="861" s="1"/>
  <c r="BT26" i="861"/>
  <c r="BT27" i="861" s="1"/>
  <c r="BL26" i="861"/>
  <c r="BL27" i="861" s="1"/>
  <c r="BD26" i="861"/>
  <c r="BD27" i="861" s="1"/>
  <c r="AV26" i="861"/>
  <c r="AV27" i="861" s="1"/>
  <c r="AN26" i="861"/>
  <c r="AN27" i="861" s="1"/>
  <c r="AF26" i="861"/>
  <c r="AF27" i="861" s="1"/>
  <c r="CJ70" i="861"/>
  <c r="CB70" i="861"/>
  <c r="BT70" i="861"/>
  <c r="BL70" i="861"/>
  <c r="BD70" i="861"/>
  <c r="AV70" i="861"/>
  <c r="AN70" i="861"/>
  <c r="BF70" i="861"/>
  <c r="AX70" i="861"/>
  <c r="AH70" i="861"/>
  <c r="BV26" i="861"/>
  <c r="BV27" i="861" s="1"/>
  <c r="BN26" i="861"/>
  <c r="BN27" i="861" s="1"/>
  <c r="BF26" i="861"/>
  <c r="BF27" i="861" s="1"/>
  <c r="AX26" i="861"/>
  <c r="AX27" i="861" s="1"/>
  <c r="AP26" i="861"/>
  <c r="AP27" i="861" s="1"/>
  <c r="AH26" i="861"/>
  <c r="AH27" i="861" s="1"/>
  <c r="Z26" i="861"/>
  <c r="Z27" i="861" s="1"/>
  <c r="BU70" i="861"/>
  <c r="BM70" i="861"/>
  <c r="BE70" i="861"/>
  <c r="AW70" i="861"/>
  <c r="AO70" i="861"/>
  <c r="AG70" i="861"/>
  <c r="BB70" i="861"/>
  <c r="M70" i="861" s="1"/>
  <c r="BP70" i="861"/>
  <c r="BH70" i="861"/>
  <c r="AZ70" i="861"/>
  <c r="AR70" i="861"/>
  <c r="AJ70" i="861"/>
  <c r="CF70" i="861"/>
  <c r="BX70" i="861"/>
  <c r="CL26" i="861"/>
  <c r="CL27" i="861" s="1"/>
  <c r="CD26" i="861"/>
  <c r="CD27" i="861" s="1"/>
  <c r="BN70" i="861"/>
  <c r="N70" i="861" s="1"/>
  <c r="CK70" i="861"/>
  <c r="CC70" i="861"/>
  <c r="AP70" i="861"/>
  <c r="L70" i="861" s="1"/>
  <c r="CD70" i="861"/>
  <c r="BV70" i="861"/>
  <c r="BZ70" i="861"/>
  <c r="O70" i="861" s="1"/>
  <c r="P89" i="861"/>
  <c r="N89" i="861"/>
  <c r="L89" i="861"/>
  <c r="O84" i="861"/>
  <c r="M84" i="861"/>
  <c r="K84" i="861"/>
  <c r="K21" i="861"/>
  <c r="K2150" i="64" s="1"/>
  <c r="O93" i="861"/>
  <c r="M93" i="861"/>
  <c r="O41" i="861"/>
  <c r="M41" i="861"/>
  <c r="O89" i="861"/>
  <c r="M89" i="861"/>
  <c r="K89" i="861"/>
  <c r="P84" i="861"/>
  <c r="N84" i="861"/>
  <c r="L84" i="861"/>
  <c r="L41" i="861"/>
  <c r="L21" i="861"/>
  <c r="L2150" i="64" s="1"/>
  <c r="P21" i="861"/>
  <c r="P2150" i="64" s="1"/>
  <c r="N21" i="861"/>
  <c r="N2150" i="64" s="1"/>
  <c r="P93" i="861"/>
  <c r="N93" i="861"/>
  <c r="L93" i="861"/>
  <c r="P41" i="861"/>
  <c r="N41" i="861"/>
  <c r="M17" i="861"/>
  <c r="M2124" i="64" s="1"/>
  <c r="K17" i="861"/>
  <c r="K2124" i="64" s="1"/>
  <c r="CL70" i="861"/>
  <c r="P70" i="861" s="1"/>
  <c r="CH2150" i="64"/>
  <c r="BZ2150" i="64"/>
  <c r="BR2150" i="64"/>
  <c r="BJ2150" i="64"/>
  <c r="BB2150" i="64"/>
  <c r="AT2150" i="64"/>
  <c r="AL2150" i="64"/>
  <c r="AD2150" i="64"/>
  <c r="V2150" i="64"/>
  <c r="CI2124" i="64"/>
  <c r="CI2201" i="64"/>
  <c r="CI12" i="863"/>
  <c r="CA2124" i="64"/>
  <c r="CA2201" i="64"/>
  <c r="CA12" i="863"/>
  <c r="BS2124" i="64"/>
  <c r="BS2201" i="64"/>
  <c r="BS12" i="863"/>
  <c r="BK2124" i="64"/>
  <c r="BK2201" i="64"/>
  <c r="BK12" i="863"/>
  <c r="BC2124" i="64"/>
  <c r="BC2201" i="64"/>
  <c r="BC12" i="863"/>
  <c r="AU2124" i="64"/>
  <c r="AU2201" i="64"/>
  <c r="AU12" i="863"/>
  <c r="AM2124" i="64"/>
  <c r="AM2201" i="64"/>
  <c r="AM12" i="863"/>
  <c r="AE2124" i="64"/>
  <c r="AE2201" i="64"/>
  <c r="AE12" i="863"/>
  <c r="W2124" i="64"/>
  <c r="W2201" i="64"/>
  <c r="W12" i="863"/>
  <c r="CG2150" i="64"/>
  <c r="BY2150" i="64"/>
  <c r="BQ2150" i="64"/>
  <c r="BI2150" i="64"/>
  <c r="BA2150" i="64"/>
  <c r="AS2150" i="64"/>
  <c r="AK2150" i="64"/>
  <c r="AC2150" i="64"/>
  <c r="U2150" i="64"/>
  <c r="CH2124" i="64"/>
  <c r="CH2201" i="64"/>
  <c r="CH12" i="863"/>
  <c r="BZ2124" i="64"/>
  <c r="BZ2201" i="64"/>
  <c r="BZ12" i="863"/>
  <c r="BR2124" i="64"/>
  <c r="BR2201" i="64"/>
  <c r="BR12" i="863"/>
  <c r="BJ2124" i="64"/>
  <c r="BJ2201" i="64"/>
  <c r="BJ12" i="863"/>
  <c r="BB2124" i="64"/>
  <c r="BB2201" i="64"/>
  <c r="BB12" i="863"/>
  <c r="AT2124" i="64"/>
  <c r="AT2201" i="64"/>
  <c r="AT12" i="863"/>
  <c r="AL2124" i="64"/>
  <c r="AL2201" i="64"/>
  <c r="AL12" i="863"/>
  <c r="AD2124" i="64"/>
  <c r="AD2201" i="64"/>
  <c r="AD12" i="863"/>
  <c r="V2124" i="64"/>
  <c r="V2201" i="64"/>
  <c r="V12" i="863"/>
  <c r="L17" i="861"/>
  <c r="CH26" i="861"/>
  <c r="BZ26" i="861"/>
  <c r="CF2150" i="64"/>
  <c r="BX2150" i="64"/>
  <c r="BP2150" i="64"/>
  <c r="BH2150" i="64"/>
  <c r="AZ2150" i="64"/>
  <c r="AR2150" i="64"/>
  <c r="AJ2150" i="64"/>
  <c r="AB2150" i="64"/>
  <c r="T2150" i="64"/>
  <c r="CG2124" i="64"/>
  <c r="CG2201" i="64"/>
  <c r="CG12" i="863"/>
  <c r="BY2124" i="64"/>
  <c r="BY2201" i="64"/>
  <c r="BY12" i="863"/>
  <c r="BQ2124" i="64"/>
  <c r="BQ2201" i="64"/>
  <c r="BQ12" i="863"/>
  <c r="BI2124" i="64"/>
  <c r="BI2201" i="64"/>
  <c r="BI12" i="863"/>
  <c r="BA2124" i="64"/>
  <c r="BA2201" i="64"/>
  <c r="BA12" i="863"/>
  <c r="AS2124" i="64"/>
  <c r="AS2201" i="64"/>
  <c r="AS12" i="863"/>
  <c r="AK2124" i="64"/>
  <c r="AK2201" i="64"/>
  <c r="AK12" i="863"/>
  <c r="AC2124" i="64"/>
  <c r="AC2201" i="64"/>
  <c r="AC12" i="863"/>
  <c r="U2124" i="64"/>
  <c r="U2201" i="64"/>
  <c r="U12" i="863"/>
  <c r="CA27" i="861"/>
  <c r="CG26" i="861"/>
  <c r="CE2150" i="64"/>
  <c r="BW2150" i="64"/>
  <c r="BO2150" i="64"/>
  <c r="BG2150" i="64"/>
  <c r="AY2150" i="64"/>
  <c r="AQ2150" i="64"/>
  <c r="AI2150" i="64"/>
  <c r="AA2150" i="64"/>
  <c r="S2150" i="64"/>
  <c r="S2154" i="64" s="1"/>
  <c r="CF2124" i="64"/>
  <c r="CF2201" i="64"/>
  <c r="CF12" i="863"/>
  <c r="BX2124" i="64"/>
  <c r="BX2201" i="64"/>
  <c r="BX12" i="863"/>
  <c r="BP2124" i="64"/>
  <c r="BP2201" i="64"/>
  <c r="BP12" i="863"/>
  <c r="BH2124" i="64"/>
  <c r="BH2201" i="64"/>
  <c r="BH12" i="863"/>
  <c r="AZ2124" i="64"/>
  <c r="AZ2201" i="64"/>
  <c r="AZ12" i="863"/>
  <c r="AR2124" i="64"/>
  <c r="AR2201" i="64"/>
  <c r="AR12" i="863"/>
  <c r="AJ2124" i="64"/>
  <c r="AJ2201" i="64"/>
  <c r="AJ12" i="863"/>
  <c r="AB2124" i="64"/>
  <c r="AB2201" i="64"/>
  <c r="AB12" i="863"/>
  <c r="T2124" i="64"/>
  <c r="T2201" i="64"/>
  <c r="T12" i="863"/>
  <c r="BR27" i="861"/>
  <c r="CL2150" i="64"/>
  <c r="CD2150" i="64"/>
  <c r="BV2150" i="64"/>
  <c r="BN2150" i="64"/>
  <c r="BF2150" i="64"/>
  <c r="AX2150" i="64"/>
  <c r="AP2150" i="64"/>
  <c r="AH2150" i="64"/>
  <c r="Z2150" i="64"/>
  <c r="CE2124" i="64"/>
  <c r="CE2201" i="64"/>
  <c r="CE12" i="863"/>
  <c r="BW2124" i="64"/>
  <c r="BW2201" i="64"/>
  <c r="BW12" i="863"/>
  <c r="BO2124" i="64"/>
  <c r="BO2201" i="64"/>
  <c r="BO12" i="863"/>
  <c r="BG2124" i="64"/>
  <c r="BG2201" i="64"/>
  <c r="BG12" i="863"/>
  <c r="AY2124" i="64"/>
  <c r="AY2201" i="64"/>
  <c r="AY12" i="863"/>
  <c r="AQ2124" i="64"/>
  <c r="AQ2201" i="64"/>
  <c r="AQ12" i="863"/>
  <c r="AI2124" i="64"/>
  <c r="AI2201" i="64"/>
  <c r="AI12" i="863"/>
  <c r="AA2124" i="64"/>
  <c r="AA2201" i="64"/>
  <c r="AA12" i="863"/>
  <c r="S2124" i="64"/>
  <c r="S2128" i="64" s="1"/>
  <c r="S2201" i="64"/>
  <c r="S2205" i="64" s="1"/>
  <c r="S12" i="863"/>
  <c r="CK2150" i="64"/>
  <c r="CC2150" i="64"/>
  <c r="BU2150" i="64"/>
  <c r="BM2150" i="64"/>
  <c r="BE2150" i="64"/>
  <c r="AW2150" i="64"/>
  <c r="AO2150" i="64"/>
  <c r="AG2150" i="64"/>
  <c r="Y2150" i="64"/>
  <c r="O21" i="861"/>
  <c r="CL2124" i="64"/>
  <c r="CL2201" i="64"/>
  <c r="CL12" i="863"/>
  <c r="CD2124" i="64"/>
  <c r="CD2201" i="64"/>
  <c r="CD12" i="863"/>
  <c r="BV2124" i="64"/>
  <c r="BV2201" i="64"/>
  <c r="BV12" i="863"/>
  <c r="BN2124" i="64"/>
  <c r="BN2201" i="64"/>
  <c r="BN12" i="863"/>
  <c r="BF2124" i="64"/>
  <c r="BF2201" i="64"/>
  <c r="BF12" i="863"/>
  <c r="AX2124" i="64"/>
  <c r="AX2201" i="64"/>
  <c r="AX12" i="863"/>
  <c r="AP2124" i="64"/>
  <c r="AP2201" i="64"/>
  <c r="AP12" i="863"/>
  <c r="AH2124" i="64"/>
  <c r="AH2201" i="64"/>
  <c r="AH12" i="863"/>
  <c r="Z2124" i="64"/>
  <c r="Z2201" i="64"/>
  <c r="Z12" i="863"/>
  <c r="P17" i="861"/>
  <c r="CJ2150" i="64"/>
  <c r="CB2150" i="64"/>
  <c r="BT2150" i="64"/>
  <c r="BL2150" i="64"/>
  <c r="BD2150" i="64"/>
  <c r="AV2150" i="64"/>
  <c r="AN2150" i="64"/>
  <c r="AF2150" i="64"/>
  <c r="X2150" i="64"/>
  <c r="CK2124" i="64"/>
  <c r="CK2201" i="64"/>
  <c r="CK12" i="863"/>
  <c r="CC2124" i="64"/>
  <c r="CC2201" i="64"/>
  <c r="CC12" i="863"/>
  <c r="BU2124" i="64"/>
  <c r="BU2201" i="64"/>
  <c r="BU12" i="863"/>
  <c r="BM2124" i="64"/>
  <c r="BM2201" i="64"/>
  <c r="BM12" i="863"/>
  <c r="BE2124" i="64"/>
  <c r="BE2201" i="64"/>
  <c r="BE12" i="863"/>
  <c r="AW2124" i="64"/>
  <c r="AW2201" i="64"/>
  <c r="AW12" i="863"/>
  <c r="AO2124" i="64"/>
  <c r="AO2201" i="64"/>
  <c r="AO12" i="863"/>
  <c r="AG2124" i="64"/>
  <c r="AG2201" i="64"/>
  <c r="AG12" i="863"/>
  <c r="Y2124" i="64"/>
  <c r="Y2201" i="64"/>
  <c r="Y12" i="863"/>
  <c r="O17" i="861"/>
  <c r="CI2150" i="64"/>
  <c r="CA2150" i="64"/>
  <c r="BS2150" i="64"/>
  <c r="BK2150" i="64"/>
  <c r="BC2150" i="64"/>
  <c r="AU2150" i="64"/>
  <c r="AM2150" i="64"/>
  <c r="AE2150" i="64"/>
  <c r="W2150" i="64"/>
  <c r="M21" i="861"/>
  <c r="CJ2124" i="64"/>
  <c r="CJ2201" i="64"/>
  <c r="CJ12" i="863"/>
  <c r="CB2124" i="64"/>
  <c r="CB2201" i="64"/>
  <c r="CB12" i="863"/>
  <c r="BT2124" i="64"/>
  <c r="BT2201" i="64"/>
  <c r="BT12" i="863"/>
  <c r="BL2124" i="64"/>
  <c r="BL2201" i="64"/>
  <c r="BL12" i="863"/>
  <c r="BD2124" i="64"/>
  <c r="BD2201" i="64"/>
  <c r="BD12" i="863"/>
  <c r="AV2124" i="64"/>
  <c r="AV2201" i="64"/>
  <c r="AV12" i="863"/>
  <c r="AN2124" i="64"/>
  <c r="AN2201" i="64"/>
  <c r="AN12" i="863"/>
  <c r="AF2124" i="64"/>
  <c r="AF2201" i="64"/>
  <c r="AF12" i="863"/>
  <c r="X2124" i="64"/>
  <c r="X2201" i="64"/>
  <c r="X12" i="863"/>
  <c r="N17" i="861"/>
  <c r="M26" i="861" l="1"/>
  <c r="M27" i="861" s="1"/>
  <c r="L26" i="861"/>
  <c r="L27" i="861" s="1"/>
  <c r="P26" i="861"/>
  <c r="P27" i="861" s="1"/>
  <c r="K26" i="861"/>
  <c r="K27" i="861" s="1"/>
  <c r="N26" i="861"/>
  <c r="N27" i="861" s="1"/>
  <c r="K12" i="863"/>
  <c r="M2201" i="64"/>
  <c r="K2201" i="64"/>
  <c r="M12" i="863"/>
  <c r="T2205" i="64"/>
  <c r="T2207" i="64" s="1"/>
  <c r="AH71" i="863"/>
  <c r="AH69" i="863"/>
  <c r="AH23" i="863" s="1"/>
  <c r="AH32" i="861" s="1"/>
  <c r="AH67" i="863"/>
  <c r="AG69" i="863"/>
  <c r="AG23" i="863" s="1"/>
  <c r="AG32" i="861" s="1"/>
  <c r="AG67" i="863"/>
  <c r="AG71" i="863"/>
  <c r="BD69" i="863"/>
  <c r="BD23" i="863" s="1"/>
  <c r="BD32" i="861" s="1"/>
  <c r="BD67" i="863"/>
  <c r="BD71" i="863"/>
  <c r="BE69" i="863"/>
  <c r="BE23" i="863" s="1"/>
  <c r="BE32" i="861" s="1"/>
  <c r="BE67" i="863"/>
  <c r="BE71" i="863"/>
  <c r="CD71" i="863"/>
  <c r="CD69" i="863"/>
  <c r="CD23" i="863" s="1"/>
  <c r="CD32" i="861" s="1"/>
  <c r="CD67" i="863"/>
  <c r="AI71" i="863"/>
  <c r="AI69" i="863"/>
  <c r="AI23" i="863" s="1"/>
  <c r="AI32" i="861" s="1"/>
  <c r="AI67" i="863"/>
  <c r="BH71" i="863"/>
  <c r="BH69" i="863"/>
  <c r="BH23" i="863" s="1"/>
  <c r="BH32" i="861" s="1"/>
  <c r="BH67" i="863"/>
  <c r="BI71" i="863"/>
  <c r="BI69" i="863"/>
  <c r="BI23" i="863" s="1"/>
  <c r="BI32" i="861" s="1"/>
  <c r="BI67" i="863"/>
  <c r="BZ27" i="861"/>
  <c r="BZ67" i="863"/>
  <c r="BZ71" i="863"/>
  <c r="BZ69" i="863"/>
  <c r="BZ23" i="863" s="1"/>
  <c r="BZ32" i="861" s="1"/>
  <c r="AM67" i="863"/>
  <c r="AM71" i="863"/>
  <c r="AM69" i="863"/>
  <c r="AM23" i="863" s="1"/>
  <c r="AM32" i="861" s="1"/>
  <c r="AF69" i="863"/>
  <c r="AF23" i="863" s="1"/>
  <c r="AF32" i="861" s="1"/>
  <c r="AF67" i="863"/>
  <c r="AF71" i="863"/>
  <c r="CB69" i="863"/>
  <c r="CB23" i="863" s="1"/>
  <c r="CB32" i="861" s="1"/>
  <c r="CB67" i="863"/>
  <c r="CB71" i="863"/>
  <c r="CC69" i="863"/>
  <c r="CC23" i="863" s="1"/>
  <c r="CC32" i="861" s="1"/>
  <c r="CC67" i="863"/>
  <c r="CC71" i="863"/>
  <c r="AP71" i="863"/>
  <c r="AP69" i="863"/>
  <c r="AP23" i="863" s="1"/>
  <c r="AP32" i="861" s="1"/>
  <c r="AP67" i="863"/>
  <c r="BG71" i="863"/>
  <c r="BG69" i="863"/>
  <c r="BG23" i="863" s="1"/>
  <c r="BG32" i="861" s="1"/>
  <c r="BG67" i="863"/>
  <c r="T67" i="863"/>
  <c r="T71" i="863"/>
  <c r="T69" i="863"/>
  <c r="T23" i="863" s="1"/>
  <c r="T32" i="861" s="1"/>
  <c r="CF71" i="863"/>
  <c r="CF69" i="863"/>
  <c r="CF23" i="863" s="1"/>
  <c r="CF32" i="861" s="1"/>
  <c r="CF67" i="863"/>
  <c r="U71" i="863"/>
  <c r="U69" i="863"/>
  <c r="U23" i="863" s="1"/>
  <c r="U32" i="861" s="1"/>
  <c r="U67" i="863"/>
  <c r="CG71" i="863"/>
  <c r="CG69" i="863"/>
  <c r="CG23" i="863" s="1"/>
  <c r="CG32" i="861" s="1"/>
  <c r="CG67" i="863"/>
  <c r="CH27" i="861"/>
  <c r="AL67" i="863"/>
  <c r="AL71" i="863"/>
  <c r="AL69" i="863"/>
  <c r="AL23" i="863" s="1"/>
  <c r="AL32" i="861" s="1"/>
  <c r="BK67" i="863"/>
  <c r="BK71" i="863"/>
  <c r="BK69" i="863"/>
  <c r="BK23" i="863" s="1"/>
  <c r="BK32" i="861" s="1"/>
  <c r="BN71" i="863"/>
  <c r="BN69" i="863"/>
  <c r="BN23" i="863" s="1"/>
  <c r="BN32" i="861" s="1"/>
  <c r="BN67" i="863"/>
  <c r="AS71" i="863"/>
  <c r="AS69" i="863"/>
  <c r="AS23" i="863" s="1"/>
  <c r="AS32" i="861" s="1"/>
  <c r="AS67" i="863"/>
  <c r="L2124" i="64"/>
  <c r="L2201" i="64"/>
  <c r="L12" i="863"/>
  <c r="L18" i="861"/>
  <c r="BJ67" i="863"/>
  <c r="BJ71" i="863"/>
  <c r="BJ69" i="863"/>
  <c r="BJ23" i="863" s="1"/>
  <c r="BJ32" i="861" s="1"/>
  <c r="W67" i="863"/>
  <c r="W71" i="863"/>
  <c r="W69" i="863"/>
  <c r="W23" i="863" s="1"/>
  <c r="W32" i="861" s="1"/>
  <c r="CI67" i="863"/>
  <c r="CI71" i="863"/>
  <c r="CI69" i="863"/>
  <c r="CI23" i="863" s="1"/>
  <c r="CI32" i="861" s="1"/>
  <c r="P2124" i="64"/>
  <c r="P2201" i="64"/>
  <c r="P12" i="863"/>
  <c r="P18" i="861"/>
  <c r="S67" i="863"/>
  <c r="S71" i="863"/>
  <c r="S69" i="863"/>
  <c r="CE71" i="863"/>
  <c r="CE69" i="863"/>
  <c r="CE23" i="863" s="1"/>
  <c r="CE32" i="861" s="1"/>
  <c r="CE67" i="863"/>
  <c r="AR71" i="863"/>
  <c r="AR69" i="863"/>
  <c r="AR23" i="863" s="1"/>
  <c r="AR32" i="861" s="1"/>
  <c r="AR67" i="863"/>
  <c r="BL69" i="863"/>
  <c r="BL23" i="863" s="1"/>
  <c r="BL32" i="861" s="1"/>
  <c r="BL67" i="863"/>
  <c r="BL71" i="863"/>
  <c r="O2124" i="64"/>
  <c r="O2201" i="64"/>
  <c r="O12" i="863"/>
  <c r="O18" i="861"/>
  <c r="BM69" i="863"/>
  <c r="BM23" i="863" s="1"/>
  <c r="BM32" i="861" s="1"/>
  <c r="BM67" i="863"/>
  <c r="BM71" i="863"/>
  <c r="Z71" i="863"/>
  <c r="Z69" i="863"/>
  <c r="Z23" i="863" s="1"/>
  <c r="Z32" i="861" s="1"/>
  <c r="Z67" i="863"/>
  <c r="CL71" i="863"/>
  <c r="CL69" i="863"/>
  <c r="CL23" i="863" s="1"/>
  <c r="CL32" i="861" s="1"/>
  <c r="CL67" i="863"/>
  <c r="S2207" i="64"/>
  <c r="AQ71" i="863"/>
  <c r="AQ69" i="863"/>
  <c r="AQ67" i="863"/>
  <c r="T2128" i="64"/>
  <c r="T2130" i="64" s="1"/>
  <c r="BP71" i="863"/>
  <c r="BP69" i="863"/>
  <c r="BP23" i="863" s="1"/>
  <c r="BP32" i="861" s="1"/>
  <c r="BP67" i="863"/>
  <c r="BQ71" i="863"/>
  <c r="BQ69" i="863"/>
  <c r="BQ23" i="863" s="1"/>
  <c r="BQ32" i="861" s="1"/>
  <c r="BQ67" i="863"/>
  <c r="V67" i="863"/>
  <c r="V71" i="863"/>
  <c r="V69" i="863"/>
  <c r="V23" i="863" s="1"/>
  <c r="V32" i="861" s="1"/>
  <c r="CH67" i="863"/>
  <c r="CH71" i="863"/>
  <c r="CH69" i="863"/>
  <c r="CH23" i="863" s="1"/>
  <c r="CH32" i="861" s="1"/>
  <c r="AU67" i="863"/>
  <c r="AU71" i="863"/>
  <c r="AU69" i="863"/>
  <c r="AU23" i="863" s="1"/>
  <c r="AU32" i="861" s="1"/>
  <c r="O26" i="861"/>
  <c r="O27" i="861" s="1"/>
  <c r="BT69" i="863"/>
  <c r="BT23" i="863" s="1"/>
  <c r="BT32" i="861" s="1"/>
  <c r="BT67" i="863"/>
  <c r="BT71" i="863"/>
  <c r="N2124" i="64"/>
  <c r="N2201" i="64"/>
  <c r="N12" i="863"/>
  <c r="N18" i="861"/>
  <c r="CJ69" i="863"/>
  <c r="CJ23" i="863" s="1"/>
  <c r="CJ32" i="861" s="1"/>
  <c r="CJ67" i="863"/>
  <c r="CJ71" i="863"/>
  <c r="S2130" i="64"/>
  <c r="BO71" i="863"/>
  <c r="BO69" i="863"/>
  <c r="BO67" i="863"/>
  <c r="AB71" i="863"/>
  <c r="AB69" i="863"/>
  <c r="AB23" i="863" s="1"/>
  <c r="AB32" i="861" s="1"/>
  <c r="AB67" i="863"/>
  <c r="AC71" i="863"/>
  <c r="AC69" i="863"/>
  <c r="AC23" i="863" s="1"/>
  <c r="AC32" i="861" s="1"/>
  <c r="AC67" i="863"/>
  <c r="AT67" i="863"/>
  <c r="AT71" i="863"/>
  <c r="AT69" i="863"/>
  <c r="AT23" i="863" s="1"/>
  <c r="AT32" i="861" s="1"/>
  <c r="BS67" i="863"/>
  <c r="BS71" i="863"/>
  <c r="BS69" i="863"/>
  <c r="BS23" i="863" s="1"/>
  <c r="BS32" i="861" s="1"/>
  <c r="AN69" i="863"/>
  <c r="AN23" i="863" s="1"/>
  <c r="AN32" i="861" s="1"/>
  <c r="AN67" i="863"/>
  <c r="AN71" i="863"/>
  <c r="AO69" i="863"/>
  <c r="AO23" i="863" s="1"/>
  <c r="AO32" i="861" s="1"/>
  <c r="AO67" i="863"/>
  <c r="AO71" i="863"/>
  <c r="X69" i="863"/>
  <c r="X23" i="863" s="1"/>
  <c r="X32" i="861" s="1"/>
  <c r="X67" i="863"/>
  <c r="X71" i="863"/>
  <c r="Y69" i="863"/>
  <c r="Y23" i="863" s="1"/>
  <c r="Y32" i="861" s="1"/>
  <c r="Y67" i="863"/>
  <c r="Y71" i="863"/>
  <c r="CK69" i="863"/>
  <c r="CK23" i="863" s="1"/>
  <c r="CK32" i="861" s="1"/>
  <c r="CK67" i="863"/>
  <c r="CK71" i="863"/>
  <c r="AX71" i="863"/>
  <c r="AX69" i="863"/>
  <c r="AX23" i="863" s="1"/>
  <c r="AX32" i="861" s="1"/>
  <c r="AX67" i="863"/>
  <c r="AV69" i="863"/>
  <c r="AV23" i="863" s="1"/>
  <c r="AV32" i="861" s="1"/>
  <c r="AV67" i="863"/>
  <c r="AV71" i="863"/>
  <c r="AW69" i="863"/>
  <c r="AW23" i="863" s="1"/>
  <c r="AW32" i="861" s="1"/>
  <c r="AW67" i="863"/>
  <c r="AW71" i="863"/>
  <c r="BV71" i="863"/>
  <c r="BV69" i="863"/>
  <c r="BV23" i="863" s="1"/>
  <c r="BV32" i="861" s="1"/>
  <c r="BV67" i="863"/>
  <c r="AA71" i="863"/>
  <c r="AA69" i="863"/>
  <c r="AA23" i="863" s="1"/>
  <c r="AA32" i="861" s="1"/>
  <c r="AA67" i="863"/>
  <c r="AZ71" i="863"/>
  <c r="AZ69" i="863"/>
  <c r="AZ23" i="863" s="1"/>
  <c r="AZ32" i="861" s="1"/>
  <c r="AZ67" i="863"/>
  <c r="BA71" i="863"/>
  <c r="BA69" i="863"/>
  <c r="BA23" i="863" s="1"/>
  <c r="BA32" i="861" s="1"/>
  <c r="BA67" i="863"/>
  <c r="BR67" i="863"/>
  <c r="BR71" i="863"/>
  <c r="BR69" i="863"/>
  <c r="BR23" i="863" s="1"/>
  <c r="BR32" i="861" s="1"/>
  <c r="AE67" i="863"/>
  <c r="AE71" i="863"/>
  <c r="AE69" i="863"/>
  <c r="O2150" i="64"/>
  <c r="AY71" i="863"/>
  <c r="AY69" i="863"/>
  <c r="AY23" i="863" s="1"/>
  <c r="AY32" i="861" s="1"/>
  <c r="AY67" i="863"/>
  <c r="BX71" i="863"/>
  <c r="BX69" i="863"/>
  <c r="BX23" i="863" s="1"/>
  <c r="BX32" i="861" s="1"/>
  <c r="BX67" i="863"/>
  <c r="S2156" i="64"/>
  <c r="BY71" i="863"/>
  <c r="BY69" i="863"/>
  <c r="BY23" i="863" s="1"/>
  <c r="BY32" i="861" s="1"/>
  <c r="BY67" i="863"/>
  <c r="T2154" i="64"/>
  <c r="T2156" i="64" s="1"/>
  <c r="AD67" i="863"/>
  <c r="AD71" i="863"/>
  <c r="AD69" i="863"/>
  <c r="AD23" i="863" s="1"/>
  <c r="AD32" i="861" s="1"/>
  <c r="BC67" i="863"/>
  <c r="BC71" i="863"/>
  <c r="BC69" i="863"/>
  <c r="BU69" i="863"/>
  <c r="BU23" i="863" s="1"/>
  <c r="BU32" i="861" s="1"/>
  <c r="BU67" i="863"/>
  <c r="BU71" i="863"/>
  <c r="M2150" i="64"/>
  <c r="BF71" i="863"/>
  <c r="BF69" i="863"/>
  <c r="BF23" i="863" s="1"/>
  <c r="BF32" i="861" s="1"/>
  <c r="BF67" i="863"/>
  <c r="BW71" i="863"/>
  <c r="BW69" i="863"/>
  <c r="BW23" i="863" s="1"/>
  <c r="BW32" i="861" s="1"/>
  <c r="BW67" i="863"/>
  <c r="AJ71" i="863"/>
  <c r="AJ69" i="863"/>
  <c r="AJ23" i="863" s="1"/>
  <c r="AJ32" i="861" s="1"/>
  <c r="AJ67" i="863"/>
  <c r="CG27" i="861"/>
  <c r="AK71" i="863"/>
  <c r="AK69" i="863"/>
  <c r="AK23" i="863" s="1"/>
  <c r="AK32" i="861" s="1"/>
  <c r="AK67" i="863"/>
  <c r="BB67" i="863"/>
  <c r="BB71" i="863"/>
  <c r="BB69" i="863"/>
  <c r="BB23" i="863" s="1"/>
  <c r="BB32" i="861" s="1"/>
  <c r="CA67" i="863"/>
  <c r="CA71" i="863"/>
  <c r="CA69" i="863"/>
  <c r="M18" i="861"/>
  <c r="BI25" i="863" l="1"/>
  <c r="BI34" i="861" s="1"/>
  <c r="AV25" i="863"/>
  <c r="AB25" i="863"/>
  <c r="AB34" i="861" s="1"/>
  <c r="BJ25" i="863"/>
  <c r="BJ34" i="861" s="1"/>
  <c r="AS25" i="863"/>
  <c r="AS34" i="861" s="1"/>
  <c r="AL25" i="863"/>
  <c r="AL34" i="861" s="1"/>
  <c r="U25" i="863"/>
  <c r="U34" i="861" s="1"/>
  <c r="CB25" i="863"/>
  <c r="CB34" i="861" s="1"/>
  <c r="CD25" i="863"/>
  <c r="AO25" i="863"/>
  <c r="AO34" i="861" s="1"/>
  <c r="V25" i="863"/>
  <c r="V34" i="861" s="1"/>
  <c r="BW25" i="863"/>
  <c r="BW34" i="861" s="1"/>
  <c r="AY25" i="863"/>
  <c r="AY34" i="861" s="1"/>
  <c r="AA25" i="863"/>
  <c r="AA34" i="861" s="1"/>
  <c r="Y25" i="863"/>
  <c r="Y34" i="861" s="1"/>
  <c r="AT25" i="863"/>
  <c r="AT34" i="861" s="1"/>
  <c r="AU25" i="863"/>
  <c r="AU34" i="861" s="1"/>
  <c r="Z25" i="863"/>
  <c r="Z34" i="861" s="1"/>
  <c r="BL25" i="863"/>
  <c r="BL34" i="861" s="1"/>
  <c r="CE25" i="863"/>
  <c r="CE34" i="861" s="1"/>
  <c r="BG25" i="863"/>
  <c r="BG34" i="861" s="1"/>
  <c r="BE25" i="863"/>
  <c r="BE34" i="861" s="1"/>
  <c r="AG25" i="863"/>
  <c r="AG34" i="861" s="1"/>
  <c r="AK25" i="863"/>
  <c r="AK34" i="861" s="1"/>
  <c r="BY25" i="863"/>
  <c r="BY34" i="861" s="1"/>
  <c r="AN25" i="863"/>
  <c r="AN34" i="861" s="1"/>
  <c r="AQ25" i="863"/>
  <c r="AQ34" i="861" s="1"/>
  <c r="BM25" i="863"/>
  <c r="BM34" i="861" s="1"/>
  <c r="CI25" i="863"/>
  <c r="CI34" i="861" s="1"/>
  <c r="BZ25" i="863"/>
  <c r="BZ34" i="861" s="1"/>
  <c r="BH25" i="863"/>
  <c r="BH34" i="861" s="1"/>
  <c r="BR25" i="863"/>
  <c r="BR34" i="861" s="1"/>
  <c r="CA25" i="863"/>
  <c r="CA34" i="861" s="1"/>
  <c r="BC25" i="863"/>
  <c r="BC34" i="861" s="1"/>
  <c r="BA25" i="863"/>
  <c r="BA34" i="861" s="1"/>
  <c r="BO25" i="863"/>
  <c r="BQ25" i="863"/>
  <c r="BQ34" i="861" s="1"/>
  <c r="S25" i="863"/>
  <c r="S34" i="861" s="1"/>
  <c r="BN25" i="863"/>
  <c r="BN34" i="861" s="1"/>
  <c r="CF25" i="863"/>
  <c r="CF34" i="861" s="1"/>
  <c r="AF25" i="863"/>
  <c r="AF34" i="861" s="1"/>
  <c r="AM25" i="863"/>
  <c r="AM34" i="861" s="1"/>
  <c r="BF25" i="863"/>
  <c r="BF34" i="861" s="1"/>
  <c r="AE25" i="863"/>
  <c r="BV25" i="863"/>
  <c r="BV34" i="861" s="1"/>
  <c r="BT25" i="863"/>
  <c r="BT34" i="861" s="1"/>
  <c r="CH25" i="863"/>
  <c r="CH34" i="861" s="1"/>
  <c r="AP25" i="863"/>
  <c r="AP34" i="861" s="1"/>
  <c r="BD25" i="863"/>
  <c r="BD34" i="861" s="1"/>
  <c r="AH25" i="863"/>
  <c r="AH34" i="861" s="1"/>
  <c r="AD25" i="863"/>
  <c r="AD34" i="861" s="1"/>
  <c r="AW25" i="863"/>
  <c r="AW34" i="861" s="1"/>
  <c r="AX25" i="863"/>
  <c r="AX34" i="861" s="1"/>
  <c r="AC25" i="863"/>
  <c r="AC34" i="861" s="1"/>
  <c r="CJ25" i="863"/>
  <c r="CJ34" i="861" s="1"/>
  <c r="W25" i="863"/>
  <c r="W34" i="861" s="1"/>
  <c r="BK25" i="863"/>
  <c r="BK34" i="861" s="1"/>
  <c r="CG25" i="863"/>
  <c r="CG34" i="861" s="1"/>
  <c r="T25" i="863"/>
  <c r="T34" i="861" s="1"/>
  <c r="CC25" i="863"/>
  <c r="CC34" i="861" s="1"/>
  <c r="AI25" i="863"/>
  <c r="AI34" i="861" s="1"/>
  <c r="X25" i="863"/>
  <c r="X34" i="861" s="1"/>
  <c r="BB25" i="863"/>
  <c r="BB34" i="861" s="1"/>
  <c r="AJ25" i="863"/>
  <c r="AJ34" i="861" s="1"/>
  <c r="BU25" i="863"/>
  <c r="BU34" i="861" s="1"/>
  <c r="BX25" i="863"/>
  <c r="BX34" i="861" s="1"/>
  <c r="AZ25" i="863"/>
  <c r="AZ34" i="861" s="1"/>
  <c r="CK25" i="863"/>
  <c r="CK34" i="861" s="1"/>
  <c r="BS25" i="863"/>
  <c r="BS34" i="861" s="1"/>
  <c r="BP25" i="863"/>
  <c r="BP34" i="861" s="1"/>
  <c r="CL25" i="863"/>
  <c r="CL34" i="861" s="1"/>
  <c r="AR25" i="863"/>
  <c r="AR34" i="861" s="1"/>
  <c r="CD34" i="861"/>
  <c r="AV34" i="861"/>
  <c r="U2205" i="64"/>
  <c r="U2128" i="64"/>
  <c r="V2128" i="64" s="1"/>
  <c r="W2128" i="64" s="1"/>
  <c r="W2130"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54"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4" i="861"/>
  <c r="L34" i="861" s="1"/>
  <c r="BO34" i="861"/>
  <c r="O34" i="861" s="1"/>
  <c r="P25" i="863"/>
  <c r="P34" i="861"/>
  <c r="K34" i="861"/>
  <c r="N34" i="861"/>
  <c r="M34" i="861"/>
  <c r="U2130" i="64"/>
  <c r="V2130" i="64"/>
  <c r="U2207" i="64"/>
  <c r="V2205" i="64"/>
  <c r="AY26" i="863"/>
  <c r="AY31" i="861"/>
  <c r="AY35" i="861" s="1"/>
  <c r="BH26" i="863"/>
  <c r="BH31" i="861"/>
  <c r="BH35" i="861" s="1"/>
  <c r="BK26" i="863"/>
  <c r="BK31" i="861"/>
  <c r="BK35" i="861" s="1"/>
  <c r="L23" i="863"/>
  <c r="AE32" i="861"/>
  <c r="L32" i="861" s="1"/>
  <c r="BN26" i="863"/>
  <c r="BN31" i="861"/>
  <c r="BN35" i="861" s="1"/>
  <c r="M23" i="863"/>
  <c r="AQ32" i="861"/>
  <c r="M32" i="861" s="1"/>
  <c r="BP26" i="863"/>
  <c r="BP31" i="861"/>
  <c r="BP35" i="861" s="1"/>
  <c r="AV26" i="863"/>
  <c r="AV31" i="861"/>
  <c r="AV35" i="861" s="1"/>
  <c r="AN26" i="863"/>
  <c r="AN31" i="861"/>
  <c r="AN35" i="861" s="1"/>
  <c r="AR26" i="863"/>
  <c r="AR31" i="861"/>
  <c r="AR35" i="861" s="1"/>
  <c r="V26" i="863"/>
  <c r="V31" i="861"/>
  <c r="V35" i="861" s="1"/>
  <c r="P72" i="863"/>
  <c r="AG26" i="863"/>
  <c r="AG31" i="861"/>
  <c r="AG35" i="861" s="1"/>
  <c r="AD26" i="863"/>
  <c r="AD31" i="861"/>
  <c r="AD35" i="861" s="1"/>
  <c r="N72" i="863"/>
  <c r="BT26" i="863"/>
  <c r="BT31" i="861"/>
  <c r="BT35" i="861" s="1"/>
  <c r="AL26" i="863"/>
  <c r="AL31" i="861"/>
  <c r="AL35" i="861" s="1"/>
  <c r="BS26" i="863"/>
  <c r="BS31" i="861"/>
  <c r="BS35" i="861" s="1"/>
  <c r="CC26" i="863"/>
  <c r="CC31" i="861"/>
  <c r="CC35" i="861" s="1"/>
  <c r="CG26" i="863"/>
  <c r="CG31" i="861"/>
  <c r="CG35" i="861" s="1"/>
  <c r="BY26" i="863"/>
  <c r="BY31" i="861"/>
  <c r="BY35" i="861" s="1"/>
  <c r="AM26" i="863"/>
  <c r="AM31" i="861"/>
  <c r="AM35" i="861" s="1"/>
  <c r="P22" i="863"/>
  <c r="CA26" i="863"/>
  <c r="CA31" i="861"/>
  <c r="P23" i="863"/>
  <c r="CA32" i="861"/>
  <c r="P32" i="861" s="1"/>
  <c r="BG26" i="863"/>
  <c r="BG31" i="861"/>
  <c r="BG35" i="861" s="1"/>
  <c r="T26" i="863"/>
  <c r="T31" i="861"/>
  <c r="T35" i="861" s="1"/>
  <c r="U26" i="863"/>
  <c r="U31" i="861"/>
  <c r="U35" i="861" s="1"/>
  <c r="AX26" i="863"/>
  <c r="AX31" i="861"/>
  <c r="AX35" i="861" s="1"/>
  <c r="W26" i="863"/>
  <c r="W31" i="861"/>
  <c r="W35" i="861" s="1"/>
  <c r="BL31" i="861"/>
  <c r="BL35" i="861" s="1"/>
  <c r="BL26" i="863"/>
  <c r="N23" i="863"/>
  <c r="BC32" i="861"/>
  <c r="N32" i="861" s="1"/>
  <c r="AS26" i="863"/>
  <c r="AS31" i="861"/>
  <c r="AS35" i="861" s="1"/>
  <c r="BQ26" i="863"/>
  <c r="BQ31" i="861"/>
  <c r="BQ35" i="861" s="1"/>
  <c r="CJ31" i="861"/>
  <c r="CJ35" i="861" s="1"/>
  <c r="CJ26" i="863"/>
  <c r="BV26" i="863"/>
  <c r="BV31" i="861"/>
  <c r="BV35" i="861" s="1"/>
  <c r="AH26" i="863"/>
  <c r="AH31" i="861"/>
  <c r="AH35" i="861" s="1"/>
  <c r="AC26" i="863"/>
  <c r="AC31" i="861"/>
  <c r="AC35" i="861" s="1"/>
  <c r="AI26" i="863"/>
  <c r="AI31" i="861"/>
  <c r="AI35" i="861" s="1"/>
  <c r="AB26" i="863"/>
  <c r="AB31" i="861"/>
  <c r="AB35" i="861" s="1"/>
  <c r="BO26" i="863"/>
  <c r="O22" i="863"/>
  <c r="BO31" i="861"/>
  <c r="AZ26" i="863"/>
  <c r="AZ31" i="861"/>
  <c r="AZ35" i="861" s="1"/>
  <c r="N22" i="863"/>
  <c r="BC26" i="863"/>
  <c r="BC31" i="861"/>
  <c r="BZ26" i="863"/>
  <c r="BZ31" i="861"/>
  <c r="BZ35" i="861" s="1"/>
  <c r="CE26" i="863"/>
  <c r="CE31" i="861"/>
  <c r="CE35" i="861" s="1"/>
  <c r="AW26" i="863"/>
  <c r="AW31" i="861"/>
  <c r="AW35" i="861" s="1"/>
  <c r="CF26" i="863"/>
  <c r="CF31" i="861"/>
  <c r="CF35" i="861" s="1"/>
  <c r="CI26" i="863"/>
  <c r="CI31" i="861"/>
  <c r="CI35" i="861" s="1"/>
  <c r="AO26" i="863"/>
  <c r="AO31" i="861"/>
  <c r="AO35" i="861" s="1"/>
  <c r="BF26" i="863"/>
  <c r="BF31" i="861"/>
  <c r="BF35" i="861" s="1"/>
  <c r="CB26" i="863"/>
  <c r="CB31" i="861"/>
  <c r="CB35" i="861" s="1"/>
  <c r="BB26" i="863"/>
  <c r="BB31" i="861"/>
  <c r="BB35" i="861" s="1"/>
  <c r="Y26" i="863"/>
  <c r="Y31" i="861"/>
  <c r="Y35" i="861" s="1"/>
  <c r="BI26" i="863"/>
  <c r="BI31" i="861"/>
  <c r="BI35" i="861" s="1"/>
  <c r="Z26" i="863"/>
  <c r="Z31" i="861"/>
  <c r="Z35" i="861" s="1"/>
  <c r="BE26" i="863"/>
  <c r="BE31" i="861"/>
  <c r="BE35" i="861" s="1"/>
  <c r="BJ26" i="863"/>
  <c r="BJ31" i="861"/>
  <c r="BJ35" i="861" s="1"/>
  <c r="CH26" i="863"/>
  <c r="CH31" i="861"/>
  <c r="CH35" i="861" s="1"/>
  <c r="M72" i="863"/>
  <c r="AT26" i="863"/>
  <c r="AT31" i="861"/>
  <c r="AT35" i="861" s="1"/>
  <c r="BX26" i="863"/>
  <c r="BX31" i="861"/>
  <c r="BX35" i="861" s="1"/>
  <c r="BD31" i="861"/>
  <c r="BD35" i="861" s="1"/>
  <c r="BD26" i="863"/>
  <c r="K72" i="863"/>
  <c r="BA26" i="863"/>
  <c r="BA31" i="861"/>
  <c r="BA35" i="861" s="1"/>
  <c r="AF31" i="861"/>
  <c r="AF35" i="861" s="1"/>
  <c r="AF26" i="863"/>
  <c r="AU26" i="863"/>
  <c r="AU31" i="861"/>
  <c r="AU35" i="861" s="1"/>
  <c r="BU26" i="863"/>
  <c r="BU31" i="861"/>
  <c r="BU35" i="861" s="1"/>
  <c r="AP26" i="863"/>
  <c r="AP31" i="861"/>
  <c r="AP35" i="861" s="1"/>
  <c r="O72" i="863"/>
  <c r="BR26" i="863"/>
  <c r="BR31" i="861"/>
  <c r="BR35" i="861" s="1"/>
  <c r="M22" i="863"/>
  <c r="AQ26" i="863"/>
  <c r="AQ31" i="861"/>
  <c r="V2154" i="64"/>
  <c r="S26" i="863"/>
  <c r="K22" i="863"/>
  <c r="S31" i="861"/>
  <c r="X31" i="861"/>
  <c r="X35" i="861" s="1"/>
  <c r="X26" i="863"/>
  <c r="AA26" i="863"/>
  <c r="AA31" i="861"/>
  <c r="AA35" i="861" s="1"/>
  <c r="AJ26" i="863"/>
  <c r="AJ31" i="861"/>
  <c r="AJ35" i="861" s="1"/>
  <c r="L72" i="863"/>
  <c r="AE26" i="863"/>
  <c r="L22" i="863"/>
  <c r="AE31" i="861"/>
  <c r="X2128" i="64"/>
  <c r="X2130" i="64" s="1"/>
  <c r="O23" i="863"/>
  <c r="BO32" i="861"/>
  <c r="O32" i="861" s="1"/>
  <c r="CD26" i="863"/>
  <c r="CD31" i="861"/>
  <c r="CD35" i="861" s="1"/>
  <c r="BM26" i="863"/>
  <c r="BM31" i="861"/>
  <c r="BM35" i="861" s="1"/>
  <c r="CK26" i="863"/>
  <c r="CK31" i="861"/>
  <c r="CK35" i="861" s="1"/>
  <c r="BW26" i="863"/>
  <c r="BW31" i="861"/>
  <c r="BW35" i="861" s="1"/>
  <c r="CL26" i="863"/>
  <c r="CL31" i="861"/>
  <c r="CL35" i="861" s="1"/>
  <c r="U2156" i="64"/>
  <c r="AK26" i="863"/>
  <c r="AK31" i="861"/>
  <c r="AK35" i="861" s="1"/>
  <c r="K23" i="863"/>
  <c r="S32" i="861"/>
  <c r="K32" i="861" s="1"/>
  <c r="L26" i="863" l="1"/>
  <c r="M26" i="863"/>
  <c r="V2207" i="64"/>
  <c r="W2205" i="64"/>
  <c r="AP37" i="861"/>
  <c r="AP2175" i="64"/>
  <c r="AP2227" i="64"/>
  <c r="AK37" i="861"/>
  <c r="AK2175" i="64"/>
  <c r="AK2227" i="64"/>
  <c r="V2156" i="64"/>
  <c r="AF37" i="861"/>
  <c r="AF2175" i="64"/>
  <c r="AF2227" i="64"/>
  <c r="AT37" i="861"/>
  <c r="AT2175" i="64"/>
  <c r="AT2227" i="64"/>
  <c r="CG2227" i="64"/>
  <c r="CG2175" i="64"/>
  <c r="CG37" i="861"/>
  <c r="BT37" i="861"/>
  <c r="BT2227" i="64"/>
  <c r="BT2175" i="64"/>
  <c r="V37" i="861"/>
  <c r="V2175" i="64"/>
  <c r="V2227" i="64"/>
  <c r="BP37" i="861"/>
  <c r="BP2227" i="64"/>
  <c r="BP2175" i="64"/>
  <c r="BK37" i="861"/>
  <c r="BK2175" i="64"/>
  <c r="BK2227" i="64"/>
  <c r="BM37" i="861"/>
  <c r="BM2227" i="64"/>
  <c r="BM2175" i="64"/>
  <c r="L31" i="861"/>
  <c r="AE35" i="861"/>
  <c r="BU37" i="861"/>
  <c r="BU2175" i="64"/>
  <c r="BU2227" i="64"/>
  <c r="BA37" i="861"/>
  <c r="BA2175" i="64"/>
  <c r="BA2227" i="64"/>
  <c r="Z37" i="861"/>
  <c r="Z2175" i="64"/>
  <c r="Z2227" i="64"/>
  <c r="CB37" i="861"/>
  <c r="CB2227" i="64"/>
  <c r="CB2175" i="64"/>
  <c r="CF37" i="861"/>
  <c r="CF2175" i="64"/>
  <c r="CF2227" i="64"/>
  <c r="N31" i="861"/>
  <c r="BC35" i="861"/>
  <c r="AB37" i="861"/>
  <c r="AB2227" i="64"/>
  <c r="AB2175" i="64"/>
  <c r="BV37" i="861"/>
  <c r="BV2227" i="64"/>
  <c r="BV2175" i="64"/>
  <c r="U37" i="861"/>
  <c r="U2175" i="64"/>
  <c r="U2227" i="64"/>
  <c r="P31" i="861"/>
  <c r="CA35" i="861"/>
  <c r="K31" i="861"/>
  <c r="S35" i="861"/>
  <c r="AA37" i="861"/>
  <c r="AA2227" i="64"/>
  <c r="AA2175" i="64"/>
  <c r="M31" i="861"/>
  <c r="AQ35" i="861"/>
  <c r="X37" i="861"/>
  <c r="X2175" i="64"/>
  <c r="X2227" i="64"/>
  <c r="CC37" i="861"/>
  <c r="CC2175" i="64"/>
  <c r="CC2227" i="64"/>
  <c r="AR37" i="861"/>
  <c r="AR2175" i="64"/>
  <c r="AR2227" i="64"/>
  <c r="BH37" i="861"/>
  <c r="BH2175" i="64"/>
  <c r="BH2227" i="64"/>
  <c r="CH2175" i="64"/>
  <c r="CH2227" i="64"/>
  <c r="CH37" i="861"/>
  <c r="BI37" i="861"/>
  <c r="BI2175" i="64"/>
  <c r="BI2227" i="64"/>
  <c r="BF37" i="861"/>
  <c r="BF2175" i="64"/>
  <c r="BF2227" i="64"/>
  <c r="AW37" i="861"/>
  <c r="AW2227" i="64"/>
  <c r="AW2175" i="64"/>
  <c r="N26" i="863"/>
  <c r="AI37" i="861"/>
  <c r="AI2175" i="64"/>
  <c r="AI2227" i="64"/>
  <c r="T37" i="861"/>
  <c r="T2175" i="64"/>
  <c r="T2227" i="64"/>
  <c r="P26" i="863"/>
  <c r="AD37" i="861"/>
  <c r="AD2175" i="64"/>
  <c r="AD2227" i="64"/>
  <c r="K26" i="863"/>
  <c r="BR37" i="861"/>
  <c r="BR2227" i="64"/>
  <c r="BR2175" i="64"/>
  <c r="AZ37" i="861"/>
  <c r="AZ2175" i="64"/>
  <c r="AZ2227" i="64"/>
  <c r="CJ37" i="861"/>
  <c r="CJ2227" i="64"/>
  <c r="CJ2175" i="64"/>
  <c r="BL37" i="861"/>
  <c r="BL2227" i="64"/>
  <c r="BL2175" i="64"/>
  <c r="AM37" i="861"/>
  <c r="AM2227" i="64"/>
  <c r="AM2175" i="64"/>
  <c r="BS37" i="861"/>
  <c r="BS2227" i="64"/>
  <c r="BS2175" i="64"/>
  <c r="AN37" i="861"/>
  <c r="AN2227" i="64"/>
  <c r="AN2175" i="64"/>
  <c r="BN37" i="861"/>
  <c r="BN2175" i="64"/>
  <c r="BN2227" i="64"/>
  <c r="AY37" i="861"/>
  <c r="AY2175" i="64"/>
  <c r="AY2227" i="64"/>
  <c r="CD37" i="861"/>
  <c r="CD2175" i="64"/>
  <c r="CD2227" i="64"/>
  <c r="AU37" i="861"/>
  <c r="AU2227" i="64"/>
  <c r="AU2175" i="64"/>
  <c r="BJ37" i="861"/>
  <c r="BJ2175" i="64"/>
  <c r="BJ2227" i="64"/>
  <c r="Y37" i="861"/>
  <c r="Y2175" i="64"/>
  <c r="Y2227" i="64"/>
  <c r="AO37" i="861"/>
  <c r="AO2227" i="64"/>
  <c r="AO2175" i="64"/>
  <c r="CE37" i="861"/>
  <c r="CE2175" i="64"/>
  <c r="CE2227" i="64"/>
  <c r="AC37" i="861"/>
  <c r="AC2175" i="64"/>
  <c r="AC2227" i="64"/>
  <c r="BQ37" i="861"/>
  <c r="BQ2175" i="64"/>
  <c r="BQ2227" i="64"/>
  <c r="W37" i="861"/>
  <c r="W2227" i="64"/>
  <c r="W2175" i="64"/>
  <c r="BG37" i="861"/>
  <c r="BG2175" i="64"/>
  <c r="BG2227" i="64"/>
  <c r="AG37" i="861"/>
  <c r="AG2227" i="64"/>
  <c r="AG2175" i="64"/>
  <c r="BW37" i="861"/>
  <c r="BW2175" i="64"/>
  <c r="BW2227" i="64"/>
  <c r="AJ37" i="861"/>
  <c r="AJ2175" i="64"/>
  <c r="AJ2227" i="64"/>
  <c r="BD37" i="861"/>
  <c r="BD2227" i="64"/>
  <c r="BD2175" i="64"/>
  <c r="BX37" i="861"/>
  <c r="BX2175" i="64"/>
  <c r="BX2227" i="64"/>
  <c r="BO35" i="861"/>
  <c r="O31" i="861"/>
  <c r="BY37" i="861"/>
  <c r="BY2175" i="64"/>
  <c r="BY2227" i="64"/>
  <c r="AL37" i="861"/>
  <c r="AL2175" i="64"/>
  <c r="AL2227" i="64"/>
  <c r="AV37" i="861"/>
  <c r="AV2227" i="64"/>
  <c r="AV2175" i="64"/>
  <c r="CL37" i="861"/>
  <c r="CL2175" i="64"/>
  <c r="CL2227" i="64"/>
  <c r="CK37" i="861"/>
  <c r="CK2227" i="64"/>
  <c r="CK2175" i="64"/>
  <c r="Y2128" i="64"/>
  <c r="W2154" i="64"/>
  <c r="W2156" i="64" s="1"/>
  <c r="BE37" i="861"/>
  <c r="BE2227" i="64"/>
  <c r="BE2175" i="64"/>
  <c r="BB37" i="861"/>
  <c r="BB2175" i="64"/>
  <c r="BB2227" i="64"/>
  <c r="CI37" i="861"/>
  <c r="CI2227" i="64"/>
  <c r="CI2175" i="64"/>
  <c r="BZ2175" i="64"/>
  <c r="BZ2227" i="64"/>
  <c r="BZ37" i="861"/>
  <c r="O26" i="863"/>
  <c r="AH37" i="861"/>
  <c r="AH2175" i="64"/>
  <c r="AH2227" i="64"/>
  <c r="AS37" i="861"/>
  <c r="AS2227" i="64"/>
  <c r="AS2175" i="64"/>
  <c r="AX37" i="861"/>
  <c r="AX2175" i="64"/>
  <c r="AX2227" i="64"/>
  <c r="X2205" i="64" l="1"/>
  <c r="W2207" i="64"/>
  <c r="CI2253" i="64"/>
  <c r="CI2256" i="64" s="1"/>
  <c r="CI38" i="861"/>
  <c r="CI49" i="861"/>
  <c r="AH2253" i="64"/>
  <c r="AH2256" i="64" s="1"/>
  <c r="AH38" i="861"/>
  <c r="AH49" i="861"/>
  <c r="Z2128" i="64"/>
  <c r="Y2130" i="64"/>
  <c r="BY2253" i="64"/>
  <c r="BY2256" i="64" s="1"/>
  <c r="BY38" i="861"/>
  <c r="BY49" i="861"/>
  <c r="AX2253" i="64"/>
  <c r="AX2256" i="64" s="1"/>
  <c r="AX38" i="861"/>
  <c r="AX49" i="861"/>
  <c r="BZ2253" i="64"/>
  <c r="BZ2256" i="64" s="1"/>
  <c r="BZ38" i="861"/>
  <c r="BZ49" i="861"/>
  <c r="BB2253" i="64"/>
  <c r="BB2256" i="64" s="1"/>
  <c r="BB38" i="861"/>
  <c r="BB49" i="861"/>
  <c r="AG2253" i="64"/>
  <c r="AG2256" i="64" s="1"/>
  <c r="AG38" i="861"/>
  <c r="AG49" i="861"/>
  <c r="BJ2253" i="64"/>
  <c r="BJ2256" i="64" s="1"/>
  <c r="BJ38" i="861"/>
  <c r="BJ49" i="861"/>
  <c r="BL2253" i="64"/>
  <c r="BL2256" i="64" s="1"/>
  <c r="BL38" i="861"/>
  <c r="BL49" i="861"/>
  <c r="CH2253" i="64"/>
  <c r="CH2256" i="64" s="1"/>
  <c r="CH38" i="861"/>
  <c r="CH49" i="861"/>
  <c r="X2253" i="64"/>
  <c r="X2256" i="64" s="1"/>
  <c r="X38" i="861"/>
  <c r="X49" i="861"/>
  <c r="BV2253" i="64"/>
  <c r="BV2256" i="64" s="1"/>
  <c r="BV38" i="861"/>
  <c r="BV49" i="861"/>
  <c r="CF2253" i="64"/>
  <c r="CF2256" i="64" s="1"/>
  <c r="CF38" i="861"/>
  <c r="CF49" i="861"/>
  <c r="AV2253" i="64"/>
  <c r="AV2256" i="64" s="1"/>
  <c r="AV38" i="861"/>
  <c r="AV49" i="861"/>
  <c r="O35" i="861"/>
  <c r="BO37" i="861"/>
  <c r="BO2175" i="64"/>
  <c r="BO2227" i="64"/>
  <c r="BQ2253" i="64"/>
  <c r="BQ2256" i="64" s="1"/>
  <c r="BQ38" i="861"/>
  <c r="BQ49" i="861"/>
  <c r="AY2253" i="64"/>
  <c r="AY2256" i="64" s="1"/>
  <c r="AY38" i="861"/>
  <c r="AY49" i="861"/>
  <c r="AW2253" i="64"/>
  <c r="AW2256" i="64" s="1"/>
  <c r="AW38" i="861"/>
  <c r="AW49" i="861"/>
  <c r="P35" i="861"/>
  <c r="CA37" i="861"/>
  <c r="CA2175" i="64"/>
  <c r="CA2227" i="64"/>
  <c r="BA2253" i="64"/>
  <c r="BA2256" i="64" s="1"/>
  <c r="BA38" i="861"/>
  <c r="BA49" i="861"/>
  <c r="BM2253" i="64"/>
  <c r="BM2256" i="64" s="1"/>
  <c r="BM38" i="861"/>
  <c r="BM49" i="861"/>
  <c r="AJ2253" i="64"/>
  <c r="AJ2256" i="64" s="1"/>
  <c r="AJ38" i="861"/>
  <c r="AJ49" i="861"/>
  <c r="AO2253" i="64"/>
  <c r="AO2256" i="64" s="1"/>
  <c r="AO38" i="861"/>
  <c r="AO49" i="861"/>
  <c r="BS2253" i="64"/>
  <c r="BS2256" i="64" s="1"/>
  <c r="BS38" i="861"/>
  <c r="BS49" i="861"/>
  <c r="BR2253" i="64"/>
  <c r="BR2256" i="64" s="1"/>
  <c r="BR38" i="861"/>
  <c r="BR49" i="861"/>
  <c r="T2253" i="64"/>
  <c r="T2256" i="64" s="1"/>
  <c r="T38" i="861"/>
  <c r="T49" i="861"/>
  <c r="AR2253" i="64"/>
  <c r="AR2256" i="64" s="1"/>
  <c r="AR38" i="861"/>
  <c r="AR49" i="861"/>
  <c r="AQ37" i="861"/>
  <c r="M35" i="861"/>
  <c r="AQ2175" i="64"/>
  <c r="AQ2227" i="64"/>
  <c r="V2253" i="64"/>
  <c r="V2256" i="64" s="1"/>
  <c r="V38" i="861"/>
  <c r="V49" i="861"/>
  <c r="AK2253" i="64"/>
  <c r="AK2256" i="64" s="1"/>
  <c r="AK38" i="861"/>
  <c r="AK49" i="861"/>
  <c r="CK2253" i="64"/>
  <c r="CK2256" i="64" s="1"/>
  <c r="CK38" i="861"/>
  <c r="CK49" i="861"/>
  <c r="AS2253" i="64"/>
  <c r="AS2256" i="64" s="1"/>
  <c r="AS38" i="861"/>
  <c r="AS49" i="861"/>
  <c r="BG2253" i="64"/>
  <c r="BG2256" i="64" s="1"/>
  <c r="BG38" i="861"/>
  <c r="BG49" i="861"/>
  <c r="AU2253" i="64"/>
  <c r="AU2256" i="64" s="1"/>
  <c r="AU38" i="861"/>
  <c r="AU49" i="861"/>
  <c r="CJ2253" i="64"/>
  <c r="CJ2256" i="64" s="1"/>
  <c r="CJ38" i="861"/>
  <c r="CJ49" i="861"/>
  <c r="AB2253" i="64"/>
  <c r="AB2256" i="64" s="1"/>
  <c r="AB38" i="861"/>
  <c r="AB49" i="861"/>
  <c r="CB2253" i="64"/>
  <c r="CB2256" i="64" s="1"/>
  <c r="CB38" i="861"/>
  <c r="CB49" i="861"/>
  <c r="AT2253" i="64"/>
  <c r="AT2256" i="64" s="1"/>
  <c r="AT38" i="861"/>
  <c r="AT49" i="861"/>
  <c r="BE2253" i="64"/>
  <c r="BE2256" i="64" s="1"/>
  <c r="BE38" i="861"/>
  <c r="BE49" i="861"/>
  <c r="X2154" i="64"/>
  <c r="X2156" i="64" s="1"/>
  <c r="AL2253" i="64"/>
  <c r="AL2256" i="64" s="1"/>
  <c r="AL38" i="861"/>
  <c r="AL49" i="861"/>
  <c r="BX2253" i="64"/>
  <c r="BX2256" i="64" s="1"/>
  <c r="BX38" i="861"/>
  <c r="BX49" i="861"/>
  <c r="AC2253" i="64"/>
  <c r="AC2256" i="64" s="1"/>
  <c r="AC38" i="861"/>
  <c r="AC49" i="861"/>
  <c r="BN2253" i="64"/>
  <c r="BN2256" i="64" s="1"/>
  <c r="BN38" i="861"/>
  <c r="BN49" i="861"/>
  <c r="BF2253" i="64"/>
  <c r="BF2256" i="64" s="1"/>
  <c r="BF38" i="861"/>
  <c r="BF49" i="861"/>
  <c r="BC37" i="861"/>
  <c r="N35" i="861"/>
  <c r="BC2227" i="64"/>
  <c r="BC2175" i="64"/>
  <c r="BU2253" i="64"/>
  <c r="BU2256" i="64" s="1"/>
  <c r="BU38" i="861"/>
  <c r="BU49" i="861"/>
  <c r="BK2253" i="64"/>
  <c r="BK2256" i="64" s="1"/>
  <c r="BK38" i="861"/>
  <c r="BK49" i="861"/>
  <c r="BW2253" i="64"/>
  <c r="BW2256" i="64" s="1"/>
  <c r="BW38" i="861"/>
  <c r="BW49" i="861"/>
  <c r="Y2253" i="64"/>
  <c r="Y2256" i="64" s="1"/>
  <c r="Y38" i="861"/>
  <c r="Y49" i="861"/>
  <c r="AM2253" i="64"/>
  <c r="AM2256" i="64" s="1"/>
  <c r="AM38" i="861"/>
  <c r="AM49" i="861"/>
  <c r="AI2253" i="64"/>
  <c r="AI2256" i="64" s="1"/>
  <c r="AI38" i="861"/>
  <c r="AI49" i="861"/>
  <c r="CC2253" i="64"/>
  <c r="CC2256" i="64" s="1"/>
  <c r="CC38" i="861"/>
  <c r="CC49" i="861"/>
  <c r="U2253" i="64"/>
  <c r="U2256" i="64" s="1"/>
  <c r="U38" i="861"/>
  <c r="U49" i="861"/>
  <c r="AE37" i="861"/>
  <c r="L35" i="861"/>
  <c r="AE2227" i="64"/>
  <c r="AE2175" i="64"/>
  <c r="BT2253" i="64"/>
  <c r="BT2256" i="64" s="1"/>
  <c r="BT38" i="861"/>
  <c r="BT49" i="861"/>
  <c r="AP2253" i="64"/>
  <c r="AP2256" i="64" s="1"/>
  <c r="AP38" i="861"/>
  <c r="AP49" i="861"/>
  <c r="CL2253" i="64"/>
  <c r="CL2256" i="64" s="1"/>
  <c r="CL38" i="861"/>
  <c r="CL49" i="861"/>
  <c r="W2253" i="64"/>
  <c r="W2256" i="64" s="1"/>
  <c r="W38" i="861"/>
  <c r="W49" i="861"/>
  <c r="CD2253" i="64"/>
  <c r="CD2256" i="64" s="1"/>
  <c r="CD38" i="861"/>
  <c r="CD49" i="861"/>
  <c r="AZ2253" i="64"/>
  <c r="AZ2256" i="64" s="1"/>
  <c r="AZ38" i="861"/>
  <c r="AZ49" i="861"/>
  <c r="AD2253" i="64"/>
  <c r="AD2256" i="64" s="1"/>
  <c r="AD38" i="861"/>
  <c r="AD49" i="861"/>
  <c r="AA2253" i="64"/>
  <c r="AA2256" i="64" s="1"/>
  <c r="AA38" i="861"/>
  <c r="AA49" i="861"/>
  <c r="Z2253" i="64"/>
  <c r="Z2256" i="64" s="1"/>
  <c r="Z38" i="861"/>
  <c r="Z49" i="861"/>
  <c r="CG2253" i="64"/>
  <c r="CG2256" i="64" s="1"/>
  <c r="CG38" i="861"/>
  <c r="CG49" i="861"/>
  <c r="AF2253" i="64"/>
  <c r="AF2256" i="64" s="1"/>
  <c r="AF38" i="861"/>
  <c r="AF49" i="861"/>
  <c r="BD2253" i="64"/>
  <c r="BD2256" i="64" s="1"/>
  <c r="BD38" i="861"/>
  <c r="BD49" i="861"/>
  <c r="CE2253" i="64"/>
  <c r="CE2256" i="64" s="1"/>
  <c r="CE38" i="861"/>
  <c r="CE49" i="861"/>
  <c r="AN2253" i="64"/>
  <c r="AN2256" i="64" s="1"/>
  <c r="AN38" i="861"/>
  <c r="AN49" i="861"/>
  <c r="BI2253" i="64"/>
  <c r="BI2256" i="64" s="1"/>
  <c r="BI38" i="861"/>
  <c r="BI49" i="861"/>
  <c r="BH2253" i="64"/>
  <c r="BH2256" i="64" s="1"/>
  <c r="BH38" i="861"/>
  <c r="BH49" i="861"/>
  <c r="S37" i="861"/>
  <c r="K35" i="861"/>
  <c r="S2175" i="64"/>
  <c r="S2179" i="64" s="1"/>
  <c r="S2227" i="64"/>
  <c r="S2231" i="64" s="1"/>
  <c r="T2231" i="64" s="1"/>
  <c r="BP2253" i="64"/>
  <c r="BP2256" i="64" s="1"/>
  <c r="BP38" i="861"/>
  <c r="BP49" i="861"/>
  <c r="X2207" i="64" l="1"/>
  <c r="Y2205" i="64"/>
  <c r="U2231" i="64"/>
  <c r="AP50" i="861"/>
  <c r="AP51" i="861" s="1"/>
  <c r="AT50" i="861"/>
  <c r="AT51" i="861" s="1"/>
  <c r="S2253" i="64"/>
  <c r="S2256" i="64" s="1"/>
  <c r="K2256" i="64" s="1"/>
  <c r="K37" i="861"/>
  <c r="S38" i="861"/>
  <c r="S49" i="861"/>
  <c r="AA50" i="861"/>
  <c r="AA51" i="861" s="1"/>
  <c r="BA50" i="861"/>
  <c r="BA51" i="861" s="1"/>
  <c r="P2175" i="64"/>
  <c r="P2227" i="64"/>
  <c r="AV50" i="861"/>
  <c r="AV51" i="861" s="1"/>
  <c r="BJ50" i="861"/>
  <c r="BJ51" i="861" s="1"/>
  <c r="BN50" i="861"/>
  <c r="BN51" i="861" s="1"/>
  <c r="CB50" i="861"/>
  <c r="CB51" i="861" s="1"/>
  <c r="BS50" i="861"/>
  <c r="BS51" i="861" s="1"/>
  <c r="X50" i="861"/>
  <c r="X51" i="861" s="1"/>
  <c r="AX50" i="861"/>
  <c r="AX51" i="861" s="1"/>
  <c r="Y50" i="861"/>
  <c r="Y51" i="861" s="1"/>
  <c r="BH50" i="861"/>
  <c r="BH51" i="861" s="1"/>
  <c r="AN50" i="861"/>
  <c r="AN51" i="861" s="1"/>
  <c r="BD50" i="861"/>
  <c r="BD51" i="861" s="1"/>
  <c r="CC50" i="861"/>
  <c r="CC51" i="861" s="1"/>
  <c r="BF50" i="861"/>
  <c r="BF51" i="861" s="1"/>
  <c r="Y2154" i="64"/>
  <c r="AU50" i="861"/>
  <c r="AU51" i="861" s="1"/>
  <c r="V50" i="861"/>
  <c r="V51" i="861" s="1"/>
  <c r="T50" i="861"/>
  <c r="T51" i="861" s="1"/>
  <c r="AJ50" i="861"/>
  <c r="AJ51" i="861" s="1"/>
  <c r="AY50" i="861"/>
  <c r="AY51" i="861" s="1"/>
  <c r="AZ50" i="861"/>
  <c r="AZ51" i="861" s="1"/>
  <c r="BX50" i="861"/>
  <c r="BX51" i="861" s="1"/>
  <c r="CK50" i="861"/>
  <c r="CK51" i="861" s="1"/>
  <c r="AW50" i="861"/>
  <c r="AW51" i="861" s="1"/>
  <c r="CF50" i="861"/>
  <c r="CF51" i="861" s="1"/>
  <c r="BL50" i="861"/>
  <c r="BL51" i="861" s="1"/>
  <c r="BB50" i="861"/>
  <c r="BB51" i="861" s="1"/>
  <c r="AF50" i="861"/>
  <c r="AF51" i="861" s="1"/>
  <c r="AE2253" i="64"/>
  <c r="AE2256" i="64" s="1"/>
  <c r="L2256" i="64" s="1"/>
  <c r="AE38" i="861"/>
  <c r="AE49" i="861"/>
  <c r="L37" i="861"/>
  <c r="AM50" i="861"/>
  <c r="AM51" i="861" s="1"/>
  <c r="BK50" i="861"/>
  <c r="BK51" i="861" s="1"/>
  <c r="AB50" i="861"/>
  <c r="AB51" i="861" s="1"/>
  <c r="AQ2253" i="64"/>
  <c r="AQ2256" i="64" s="1"/>
  <c r="M2256" i="64" s="1"/>
  <c r="M37" i="861"/>
  <c r="AQ38" i="861"/>
  <c r="AQ49" i="861"/>
  <c r="AA2128" i="64"/>
  <c r="CI50" i="861"/>
  <c r="CI51" i="861" s="1"/>
  <c r="L2227" i="64"/>
  <c r="L2175" i="64"/>
  <c r="M2227" i="64"/>
  <c r="M2175" i="64"/>
  <c r="S2233" i="64"/>
  <c r="T2233" i="64"/>
  <c r="BT50" i="861"/>
  <c r="BT51" i="861" s="1"/>
  <c r="N2227" i="64"/>
  <c r="N2175" i="64"/>
  <c r="CJ50" i="861"/>
  <c r="CJ51" i="861" s="1"/>
  <c r="AR50" i="861"/>
  <c r="AR51" i="861" s="1"/>
  <c r="BR50" i="861"/>
  <c r="BR51" i="861" s="1"/>
  <c r="BM50" i="861"/>
  <c r="BM51" i="861" s="1"/>
  <c r="CH50" i="861"/>
  <c r="CH51" i="861" s="1"/>
  <c r="AG50" i="861"/>
  <c r="AG51" i="861" s="1"/>
  <c r="Z2130" i="64"/>
  <c r="Z50" i="861"/>
  <c r="Z51" i="861" s="1"/>
  <c r="W50" i="861"/>
  <c r="W51" i="861" s="1"/>
  <c r="BI50" i="861"/>
  <c r="BI51" i="861" s="1"/>
  <c r="BP50" i="861"/>
  <c r="BP51" i="861" s="1"/>
  <c r="S2181" i="64"/>
  <c r="CE50" i="861"/>
  <c r="CE51" i="861" s="1"/>
  <c r="AD50" i="861"/>
  <c r="AD51" i="861" s="1"/>
  <c r="CD50" i="861"/>
  <c r="CD51" i="861" s="1"/>
  <c r="CL50" i="861"/>
  <c r="CL51" i="861" s="1"/>
  <c r="U50" i="861"/>
  <c r="U51" i="861" s="1"/>
  <c r="BW50" i="861"/>
  <c r="BW51" i="861" s="1"/>
  <c r="BC2253" i="64"/>
  <c r="BC2256" i="64" s="1"/>
  <c r="N2256" i="64" s="1"/>
  <c r="BC38" i="861"/>
  <c r="BC49" i="861"/>
  <c r="N37" i="861"/>
  <c r="AC50" i="861"/>
  <c r="AC51" i="861" s="1"/>
  <c r="AL50" i="861"/>
  <c r="AL51" i="861" s="1"/>
  <c r="AS50" i="861"/>
  <c r="AS51" i="861" s="1"/>
  <c r="AK50" i="861"/>
  <c r="AK51" i="861" s="1"/>
  <c r="AO50" i="861"/>
  <c r="AO51" i="861" s="1"/>
  <c r="T2179" i="64"/>
  <c r="BO2253" i="64"/>
  <c r="BO2256" i="64" s="1"/>
  <c r="O2256" i="64" s="1"/>
  <c r="O37" i="861"/>
  <c r="BO38" i="861"/>
  <c r="BO49" i="861"/>
  <c r="BV50" i="861"/>
  <c r="BV51" i="861" s="1"/>
  <c r="BZ50" i="861"/>
  <c r="BZ51" i="861" s="1"/>
  <c r="BY50" i="861"/>
  <c r="BY51" i="861" s="1"/>
  <c r="K2175" i="64"/>
  <c r="K2227" i="64"/>
  <c r="CG50" i="861"/>
  <c r="CG51" i="861" s="1"/>
  <c r="AI50" i="861"/>
  <c r="AI51" i="861" s="1"/>
  <c r="BU50" i="861"/>
  <c r="BU51" i="861" s="1"/>
  <c r="BE50" i="861"/>
  <c r="BE51" i="861" s="1"/>
  <c r="BG50" i="861"/>
  <c r="BG51" i="861" s="1"/>
  <c r="CA2253" i="64"/>
  <c r="CA2256" i="64" s="1"/>
  <c r="P2256" i="64" s="1"/>
  <c r="CA38" i="861"/>
  <c r="CA49" i="861"/>
  <c r="P37" i="861"/>
  <c r="BQ50" i="861"/>
  <c r="BQ51" i="861" s="1"/>
  <c r="O2175" i="64"/>
  <c r="O2227" i="64"/>
  <c r="AH50" i="861"/>
  <c r="AH51" i="861" s="1"/>
  <c r="Y2207" i="64" l="1"/>
  <c r="Z2205" i="64"/>
  <c r="AA52" i="861"/>
  <c r="AA81" i="861"/>
  <c r="AA86" i="861" s="1"/>
  <c r="AA95" i="861" s="1"/>
  <c r="T52" i="861"/>
  <c r="T81" i="861"/>
  <c r="T86" i="861" s="1"/>
  <c r="T95" i="861" s="1"/>
  <c r="V52" i="861"/>
  <c r="V81" i="861"/>
  <c r="V86" i="861" s="1"/>
  <c r="V95" i="861" s="1"/>
  <c r="AU52" i="861"/>
  <c r="AU81" i="861"/>
  <c r="AU86" i="861" s="1"/>
  <c r="AU95" i="861" s="1"/>
  <c r="Z52" i="861"/>
  <c r="Z81" i="861"/>
  <c r="Z86" i="861" s="1"/>
  <c r="Z95" i="861" s="1"/>
  <c r="BH52" i="861"/>
  <c r="BH81" i="861"/>
  <c r="BH86" i="861" s="1"/>
  <c r="BH95" i="861" s="1"/>
  <c r="BQ52" i="861"/>
  <c r="BQ81" i="861"/>
  <c r="BQ86" i="861" s="1"/>
  <c r="BQ95" i="861" s="1"/>
  <c r="BJ52" i="861"/>
  <c r="BJ81" i="861"/>
  <c r="BJ86" i="861" s="1"/>
  <c r="BJ95" i="861" s="1"/>
  <c r="AM52" i="861"/>
  <c r="AM81" i="861"/>
  <c r="AM86" i="861" s="1"/>
  <c r="AM95" i="861" s="1"/>
  <c r="AZ52" i="861"/>
  <c r="AZ81" i="861"/>
  <c r="AZ86" i="861" s="1"/>
  <c r="AZ95" i="861" s="1"/>
  <c r="CL81" i="861"/>
  <c r="CL86" i="861" s="1"/>
  <c r="CL95" i="861" s="1"/>
  <c r="CL52" i="861"/>
  <c r="BL52" i="861"/>
  <c r="BL81" i="861"/>
  <c r="BL86" i="861" s="1"/>
  <c r="BL95" i="861" s="1"/>
  <c r="AT52" i="861"/>
  <c r="AT81" i="861"/>
  <c r="AT86" i="861" s="1"/>
  <c r="AT95" i="861" s="1"/>
  <c r="BE52" i="861"/>
  <c r="BE81" i="861"/>
  <c r="BE86" i="861" s="1"/>
  <c r="BE95" i="861" s="1"/>
  <c r="BD52" i="861"/>
  <c r="BD81" i="861"/>
  <c r="BD86" i="861" s="1"/>
  <c r="BD95" i="861" s="1"/>
  <c r="AK52" i="861"/>
  <c r="AK81" i="861"/>
  <c r="AK86" i="861" s="1"/>
  <c r="AK95" i="861" s="1"/>
  <c r="CF52" i="861"/>
  <c r="CF81" i="861"/>
  <c r="CF86" i="861" s="1"/>
  <c r="CF95" i="861" s="1"/>
  <c r="AP52" i="861"/>
  <c r="AP81" i="861"/>
  <c r="AP86" i="861" s="1"/>
  <c r="AP95" i="861" s="1"/>
  <c r="W52" i="861"/>
  <c r="W81" i="861"/>
  <c r="W86" i="861" s="1"/>
  <c r="W95" i="861" s="1"/>
  <c r="BN52" i="861"/>
  <c r="BN81" i="861"/>
  <c r="BN86" i="861" s="1"/>
  <c r="BN95" i="861" s="1"/>
  <c r="BT52" i="861"/>
  <c r="BT81" i="861"/>
  <c r="BT86" i="861" s="1"/>
  <c r="BT95" i="861" s="1"/>
  <c r="AW52" i="861"/>
  <c r="AW81" i="861"/>
  <c r="AW86" i="861" s="1"/>
  <c r="AW95" i="861" s="1"/>
  <c r="BA52" i="861"/>
  <c r="BA81" i="861"/>
  <c r="BA86" i="861" s="1"/>
  <c r="BA95" i="861" s="1"/>
  <c r="AD52" i="861"/>
  <c r="AD81" i="861"/>
  <c r="AD86" i="861" s="1"/>
  <c r="AD95" i="861" s="1"/>
  <c r="CI52" i="861"/>
  <c r="CI81" i="861"/>
  <c r="CI86" i="861" s="1"/>
  <c r="CI95" i="861" s="1"/>
  <c r="AE50" i="861"/>
  <c r="L50" i="861" s="1"/>
  <c r="L49" i="861"/>
  <c r="BX52" i="861"/>
  <c r="BX81" i="861"/>
  <c r="BX86" i="861" s="1"/>
  <c r="BX95" i="861" s="1"/>
  <c r="Z2154" i="64"/>
  <c r="Z2156" i="64" s="1"/>
  <c r="AX52" i="861"/>
  <c r="AX81" i="861"/>
  <c r="AX86" i="861" s="1"/>
  <c r="AX95" i="861" s="1"/>
  <c r="CB52" i="861"/>
  <c r="CB81" i="861"/>
  <c r="CB86" i="861" s="1"/>
  <c r="CB95" i="861" s="1"/>
  <c r="K2253" i="64"/>
  <c r="K38" i="861"/>
  <c r="AL52" i="861"/>
  <c r="AL81" i="861"/>
  <c r="AL86" i="861" s="1"/>
  <c r="AL95" i="861" s="1"/>
  <c r="BI52" i="861"/>
  <c r="BI81" i="861"/>
  <c r="BI86" i="861" s="1"/>
  <c r="BI95" i="861" s="1"/>
  <c r="CE52" i="861"/>
  <c r="CE81" i="861"/>
  <c r="CE86" i="861" s="1"/>
  <c r="CE95" i="861" s="1"/>
  <c r="AB2128" i="64"/>
  <c r="AB2130" i="64" s="1"/>
  <c r="AB52" i="861"/>
  <c r="AB81" i="861"/>
  <c r="AB86" i="861" s="1"/>
  <c r="AB95" i="861" s="1"/>
  <c r="Y2156" i="64"/>
  <c r="AN52" i="861"/>
  <c r="AN81" i="861"/>
  <c r="AN86" i="861" s="1"/>
  <c r="AN95" i="861" s="1"/>
  <c r="X52" i="861"/>
  <c r="X81" i="861"/>
  <c r="X86" i="861" s="1"/>
  <c r="X95" i="861" s="1"/>
  <c r="N2253" i="64"/>
  <c r="N38" i="861"/>
  <c r="AA2130" i="64"/>
  <c r="AI52" i="861"/>
  <c r="AI81" i="861"/>
  <c r="AI86" i="861" s="1"/>
  <c r="AI95" i="861" s="1"/>
  <c r="BV52" i="861"/>
  <c r="BV81" i="861"/>
  <c r="BV86" i="861" s="1"/>
  <c r="BV95" i="861" s="1"/>
  <c r="U52" i="861"/>
  <c r="U81" i="861"/>
  <c r="U86" i="861" s="1"/>
  <c r="U95" i="861" s="1"/>
  <c r="CJ52" i="861"/>
  <c r="CJ81" i="861"/>
  <c r="CJ86" i="861" s="1"/>
  <c r="CJ95" i="861" s="1"/>
  <c r="BC50" i="861"/>
  <c r="N50" i="861" s="1"/>
  <c r="N49" i="861"/>
  <c r="BK52" i="861"/>
  <c r="BK81" i="861"/>
  <c r="BK86" i="861" s="1"/>
  <c r="BK95" i="861" s="1"/>
  <c r="AF52" i="861"/>
  <c r="AF81" i="861"/>
  <c r="AF86" i="861" s="1"/>
  <c r="AF95" i="861" s="1"/>
  <c r="BF52" i="861"/>
  <c r="BF81" i="861"/>
  <c r="BF86" i="861" s="1"/>
  <c r="BF95" i="861" s="1"/>
  <c r="BS52" i="861"/>
  <c r="BS81" i="861"/>
  <c r="BS86" i="861" s="1"/>
  <c r="BS95" i="861" s="1"/>
  <c r="BW52" i="861"/>
  <c r="BW81" i="861"/>
  <c r="BW86" i="861" s="1"/>
  <c r="BW95" i="861" s="1"/>
  <c r="CG52" i="861"/>
  <c r="CG81" i="861"/>
  <c r="CG86" i="861" s="1"/>
  <c r="CG95" i="861" s="1"/>
  <c r="AC52" i="861"/>
  <c r="AC81" i="861"/>
  <c r="AC86" i="861" s="1"/>
  <c r="AC95" i="861" s="1"/>
  <c r="CH52" i="861"/>
  <c r="CH81" i="861"/>
  <c r="CH86" i="861" s="1"/>
  <c r="CH95" i="861" s="1"/>
  <c r="P2253" i="64"/>
  <c r="P38" i="861"/>
  <c r="O2253" i="64"/>
  <c r="O38" i="861"/>
  <c r="M49" i="861"/>
  <c r="AQ50" i="861"/>
  <c r="M50" i="861" s="1"/>
  <c r="AH52" i="861"/>
  <c r="AH81" i="861"/>
  <c r="AH86" i="861" s="1"/>
  <c r="AH95" i="861" s="1"/>
  <c r="BR52" i="861"/>
  <c r="BR81" i="861"/>
  <c r="BR86" i="861" s="1"/>
  <c r="BR95" i="861" s="1"/>
  <c r="AS52" i="861"/>
  <c r="AS81" i="861"/>
  <c r="AS86" i="861" s="1"/>
  <c r="AS95" i="861" s="1"/>
  <c r="CD52" i="861"/>
  <c r="CD81" i="861"/>
  <c r="CD86" i="861" s="1"/>
  <c r="CD95" i="861" s="1"/>
  <c r="BP52" i="861"/>
  <c r="BP81" i="861"/>
  <c r="BP86" i="861" s="1"/>
  <c r="BP95" i="861" s="1"/>
  <c r="BM52" i="861"/>
  <c r="BM81" i="861"/>
  <c r="BM86" i="861" s="1"/>
  <c r="BM95" i="861" s="1"/>
  <c r="AY52" i="861"/>
  <c r="AY81" i="861"/>
  <c r="AY86" i="861" s="1"/>
  <c r="AY95" i="861" s="1"/>
  <c r="CC52" i="861"/>
  <c r="CC81" i="861"/>
  <c r="CC86" i="861" s="1"/>
  <c r="CC95" i="861" s="1"/>
  <c r="BZ52" i="861"/>
  <c r="BZ81" i="861"/>
  <c r="BZ86" i="861" s="1"/>
  <c r="BZ95" i="861" s="1"/>
  <c r="AG52" i="861"/>
  <c r="AG81" i="861"/>
  <c r="AG86" i="861" s="1"/>
  <c r="AG95" i="861" s="1"/>
  <c r="BG52" i="861"/>
  <c r="BG81" i="861"/>
  <c r="BG86" i="861" s="1"/>
  <c r="BG95" i="861" s="1"/>
  <c r="AO52" i="861"/>
  <c r="AO81" i="861"/>
  <c r="AO86" i="861" s="1"/>
  <c r="AO95" i="861" s="1"/>
  <c r="AR52" i="861"/>
  <c r="AR81" i="861"/>
  <c r="AR86" i="861" s="1"/>
  <c r="AR95" i="861" s="1"/>
  <c r="O49" i="861"/>
  <c r="BO50" i="861"/>
  <c r="O50" i="861" s="1"/>
  <c r="CA50" i="861"/>
  <c r="P50" i="861" s="1"/>
  <c r="P49" i="861"/>
  <c r="BU52" i="861"/>
  <c r="BU81" i="861"/>
  <c r="BU86" i="861" s="1"/>
  <c r="BU95" i="861" s="1"/>
  <c r="BY52" i="861"/>
  <c r="BY81" i="861"/>
  <c r="BY86" i="861" s="1"/>
  <c r="BY95" i="861" s="1"/>
  <c r="T2181" i="64"/>
  <c r="U2179" i="64"/>
  <c r="M2253" i="64"/>
  <c r="M38" i="861"/>
  <c r="BB52" i="861"/>
  <c r="BB81" i="861"/>
  <c r="BB86" i="861" s="1"/>
  <c r="BB95" i="861" s="1"/>
  <c r="CK52" i="861"/>
  <c r="CK81" i="861"/>
  <c r="CK86" i="861" s="1"/>
  <c r="CK95" i="861" s="1"/>
  <c r="Y52" i="861"/>
  <c r="Y81" i="861"/>
  <c r="Y86" i="861" s="1"/>
  <c r="Y95" i="861" s="1"/>
  <c r="AV52" i="861"/>
  <c r="AV81" i="861"/>
  <c r="AV86" i="861" s="1"/>
  <c r="AV95" i="861" s="1"/>
  <c r="K49" i="861"/>
  <c r="S50" i="861"/>
  <c r="K50" i="861" s="1"/>
  <c r="V2231" i="64"/>
  <c r="V2233" i="64" s="1"/>
  <c r="L2253" i="64"/>
  <c r="L38" i="861"/>
  <c r="AJ52" i="861"/>
  <c r="AJ81" i="861"/>
  <c r="AJ86" i="861" s="1"/>
  <c r="AJ95" i="861" s="1"/>
  <c r="U2233" i="64"/>
  <c r="Z2207" i="64" l="1"/>
  <c r="AA2205" i="64"/>
  <c r="BC51" i="861"/>
  <c r="BC52" i="861" s="1"/>
  <c r="AE51" i="861"/>
  <c r="AE52" i="861" s="1"/>
  <c r="BO51" i="861"/>
  <c r="BO52" i="861" s="1"/>
  <c r="AQ51" i="861"/>
  <c r="M51" i="861" s="1"/>
  <c r="M52" i="861" s="1"/>
  <c r="U2181" i="64"/>
  <c r="V2179" i="64"/>
  <c r="CA51" i="861"/>
  <c r="AA2154" i="64"/>
  <c r="W2231" i="64"/>
  <c r="W2233" i="64" s="1"/>
  <c r="S51" i="861"/>
  <c r="O51" i="861"/>
  <c r="O52" i="861" s="1"/>
  <c r="AC2128" i="64"/>
  <c r="AC2130" i="64" s="1"/>
  <c r="N51" i="861" l="1"/>
  <c r="N52" i="861" s="1"/>
  <c r="L51" i="861"/>
  <c r="L52" i="861" s="1"/>
  <c r="AE81" i="861"/>
  <c r="L81" i="861" s="1"/>
  <c r="AB2205" i="64"/>
  <c r="AA2207" i="64"/>
  <c r="BO81" i="861"/>
  <c r="BO86" i="861" s="1"/>
  <c r="BC81" i="861"/>
  <c r="N81" i="861" s="1"/>
  <c r="AQ52" i="861"/>
  <c r="AQ81" i="861"/>
  <c r="M81" i="861" s="1"/>
  <c r="AD2128" i="64"/>
  <c r="V2181" i="64"/>
  <c r="W2179" i="64"/>
  <c r="S52" i="861"/>
  <c r="K51" i="861"/>
  <c r="K52" i="861" s="1"/>
  <c r="S81" i="861"/>
  <c r="AB2154" i="64"/>
  <c r="AB2156" i="64" s="1"/>
  <c r="P51" i="861"/>
  <c r="P52" i="861" s="1"/>
  <c r="CA52" i="861"/>
  <c r="CA81" i="861"/>
  <c r="X2231" i="64"/>
  <c r="X2233" i="64" s="1"/>
  <c r="AA2156" i="64"/>
  <c r="O81" i="861"/>
  <c r="BC86" i="861" l="1"/>
  <c r="BC95" i="861" s="1"/>
  <c r="N95" i="861" s="1"/>
  <c r="AE86" i="861"/>
  <c r="L86" i="861" s="1"/>
  <c r="AB2207" i="64"/>
  <c r="AC2205" i="64"/>
  <c r="AQ86" i="861"/>
  <c r="AQ95" i="861" s="1"/>
  <c r="M95" i="861" s="1"/>
  <c r="AC2154" i="64"/>
  <c r="W2181" i="64"/>
  <c r="X2179" i="64"/>
  <c r="BO95" i="861"/>
  <c r="O95" i="861" s="1"/>
  <c r="O86" i="861"/>
  <c r="AE2128" i="64"/>
  <c r="AD2130" i="64"/>
  <c r="S86" i="861"/>
  <c r="K81" i="861"/>
  <c r="Y2231" i="64"/>
  <c r="CA86" i="861"/>
  <c r="P81" i="861"/>
  <c r="N86" i="861" l="1"/>
  <c r="AE95" i="861"/>
  <c r="L95" i="861" s="1"/>
  <c r="M86" i="861"/>
  <c r="AD2205" i="64"/>
  <c r="AC2207" i="64"/>
  <c r="AF2128" i="64"/>
  <c r="P86" i="861"/>
  <c r="CA95" i="861"/>
  <c r="P95" i="861" s="1"/>
  <c r="AE2130" i="64"/>
  <c r="X2181" i="64"/>
  <c r="Y2179" i="64"/>
  <c r="Z2231" i="64"/>
  <c r="AD2154" i="64"/>
  <c r="Y2233" i="64"/>
  <c r="AC2156" i="64"/>
  <c r="S95" i="861"/>
  <c r="K86" i="861"/>
  <c r="AD2207" i="64" l="1"/>
  <c r="AE2205" i="64"/>
  <c r="S56" i="861"/>
  <c r="K95" i="861"/>
  <c r="AE2154" i="64"/>
  <c r="AD2156" i="64"/>
  <c r="AG2128" i="64"/>
  <c r="AG2130" i="64" s="1"/>
  <c r="AA2231" i="64"/>
  <c r="AF2130" i="64"/>
  <c r="Z2233" i="64"/>
  <c r="Y2181" i="64"/>
  <c r="Z2179" i="64"/>
  <c r="AF2205" i="64" l="1"/>
  <c r="AE2207" i="64"/>
  <c r="AF2154" i="64"/>
  <c r="AB2231" i="64"/>
  <c r="AE2156" i="64"/>
  <c r="Z2181" i="64"/>
  <c r="AA2179" i="64"/>
  <c r="AA2233" i="64"/>
  <c r="AH2128" i="64"/>
  <c r="S17" i="864"/>
  <c r="S57" i="861"/>
  <c r="S62" i="861" s="1"/>
  <c r="T56" i="861"/>
  <c r="AG2205" i="64" l="1"/>
  <c r="AF2207" i="64"/>
  <c r="AC2231" i="64"/>
  <c r="T17" i="864"/>
  <c r="U56" i="861"/>
  <c r="T57" i="861"/>
  <c r="T62" i="861" s="1"/>
  <c r="AG2154" i="64"/>
  <c r="AG2156" i="64" s="1"/>
  <c r="AI2128" i="64"/>
  <c r="AH2130" i="64"/>
  <c r="AB2233" i="64"/>
  <c r="AA2181" i="64"/>
  <c r="AB2179" i="64"/>
  <c r="AF2156" i="64"/>
  <c r="AH2205" i="64" l="1"/>
  <c r="AG2207" i="64"/>
  <c r="AH2154" i="64"/>
  <c r="U17" i="864"/>
  <c r="V56" i="861"/>
  <c r="U57" i="861"/>
  <c r="U62" i="861" s="1"/>
  <c r="AD2231" i="64"/>
  <c r="AB2181" i="64"/>
  <c r="AC2179" i="64"/>
  <c r="AJ2128" i="64"/>
  <c r="AI2130" i="64"/>
  <c r="AC2233" i="64"/>
  <c r="AH2207" i="64" l="1"/>
  <c r="AI2205" i="64"/>
  <c r="AC2181" i="64"/>
  <c r="AD2179" i="64"/>
  <c r="V17" i="864"/>
  <c r="W56" i="861"/>
  <c r="V57" i="861"/>
  <c r="V62" i="861" s="1"/>
  <c r="AK2128" i="64"/>
  <c r="AK2130" i="64" s="1"/>
  <c r="AE2231" i="64"/>
  <c r="AJ2130" i="64"/>
  <c r="AD2233" i="64"/>
  <c r="AI2154" i="64"/>
  <c r="AI2156" i="64" s="1"/>
  <c r="AH2156" i="64"/>
  <c r="AJ2205" i="64" l="1"/>
  <c r="AI2207" i="64"/>
  <c r="W57" i="861"/>
  <c r="W62" i="861" s="1"/>
  <c r="W17" i="864"/>
  <c r="X56" i="861"/>
  <c r="AD2181" i="64"/>
  <c r="AE2179" i="64"/>
  <c r="AF2231" i="64"/>
  <c r="AF2233" i="64" s="1"/>
  <c r="AJ2154" i="64"/>
  <c r="AE2233" i="64"/>
  <c r="AL2128" i="64"/>
  <c r="AK2205" i="64" l="1"/>
  <c r="AJ2207" i="64"/>
  <c r="AE2181" i="64"/>
  <c r="AF2179" i="64"/>
  <c r="AK2154" i="64"/>
  <c r="AM2128" i="64"/>
  <c r="AL2130" i="64"/>
  <c r="AJ2156" i="64"/>
  <c r="AG2231" i="64"/>
  <c r="AG2233" i="64" s="1"/>
  <c r="X57" i="861"/>
  <c r="X62" i="861" s="1"/>
  <c r="X17" i="864"/>
  <c r="Y56" i="861"/>
  <c r="AL2205" i="64" l="1"/>
  <c r="AK2207" i="64"/>
  <c r="AH2231" i="64"/>
  <c r="AL2154" i="64"/>
  <c r="AK2156" i="64"/>
  <c r="Y17" i="864"/>
  <c r="Z56" i="861"/>
  <c r="Y57" i="861"/>
  <c r="Y62" i="861" s="1"/>
  <c r="AF2181" i="64"/>
  <c r="AG2179" i="64"/>
  <c r="AN2128" i="64"/>
  <c r="AN2130" i="64" s="1"/>
  <c r="AM2130" i="64"/>
  <c r="AL2207" i="64" l="1"/>
  <c r="AM2205" i="64"/>
  <c r="AI2231" i="64"/>
  <c r="AH2233" i="64"/>
  <c r="AM2154" i="64"/>
  <c r="AO2128" i="64"/>
  <c r="AO2130" i="64" s="1"/>
  <c r="AG2181" i="64"/>
  <c r="AH2179" i="64"/>
  <c r="AL2156" i="64"/>
  <c r="Z17" i="864"/>
  <c r="AA56" i="861"/>
  <c r="Z57" i="861"/>
  <c r="Z62" i="861" s="1"/>
  <c r="AM2207" i="64" l="1"/>
  <c r="AN2205" i="64"/>
  <c r="AA17" i="864"/>
  <c r="AA57" i="861"/>
  <c r="AA62" i="861" s="1"/>
  <c r="AB56" i="861"/>
  <c r="AN2154" i="64"/>
  <c r="AN2156" i="64" s="1"/>
  <c r="AM2156" i="64"/>
  <c r="AH2181" i="64"/>
  <c r="AI2179" i="64"/>
  <c r="AJ2231" i="64"/>
  <c r="AP2128" i="64"/>
  <c r="AI2233" i="64"/>
  <c r="AN2207" i="64" l="1"/>
  <c r="AO2205" i="64"/>
  <c r="AO2154" i="64"/>
  <c r="AQ2128" i="64"/>
  <c r="AP2130" i="64"/>
  <c r="AI2181" i="64"/>
  <c r="AJ2179" i="64"/>
  <c r="AB17" i="864"/>
  <c r="AC56" i="861"/>
  <c r="AB57" i="861"/>
  <c r="AB62" i="861" s="1"/>
  <c r="AK2231" i="64"/>
  <c r="AK2233" i="64" s="1"/>
  <c r="AJ2233" i="64"/>
  <c r="AO2207" i="64" l="1"/>
  <c r="AP2205" i="64"/>
  <c r="AR2128" i="64"/>
  <c r="AQ2130" i="64"/>
  <c r="AL2231" i="64"/>
  <c r="AL2233" i="64" s="1"/>
  <c r="AC17" i="864"/>
  <c r="AD56" i="861"/>
  <c r="AC57" i="861"/>
  <c r="AC62" i="861" s="1"/>
  <c r="AP2154" i="64"/>
  <c r="AP2156" i="64" s="1"/>
  <c r="AJ2181" i="64"/>
  <c r="AK2179" i="64"/>
  <c r="AO2156" i="64"/>
  <c r="AP2207" i="64" l="1"/>
  <c r="AQ2205" i="64"/>
  <c r="AQ2154" i="64"/>
  <c r="AS2128" i="64"/>
  <c r="AS2130" i="64" s="1"/>
  <c r="AR2130" i="64"/>
  <c r="K56" i="861"/>
  <c r="AD17" i="864"/>
  <c r="AE56" i="861"/>
  <c r="AD57" i="861"/>
  <c r="AK2181" i="64"/>
  <c r="AL2179" i="64"/>
  <c r="AM2231" i="64"/>
  <c r="K17" i="864" l="1"/>
  <c r="AR2205" i="64"/>
  <c r="AQ2207" i="64"/>
  <c r="K57" i="861"/>
  <c r="AD62" i="861"/>
  <c r="AE17" i="864"/>
  <c r="AF56" i="861"/>
  <c r="AE57" i="861"/>
  <c r="AE62" i="861" s="1"/>
  <c r="AR2154" i="64"/>
  <c r="AN2231" i="64"/>
  <c r="AM2233" i="64"/>
  <c r="AT2128" i="64"/>
  <c r="AQ2156" i="64"/>
  <c r="AL2181" i="64"/>
  <c r="AM2179" i="64"/>
  <c r="AS2205" i="64" l="1"/>
  <c r="AR2207" i="64"/>
  <c r="AM2181" i="64"/>
  <c r="AN2179" i="64"/>
  <c r="AO2231" i="64"/>
  <c r="AO2233" i="64" s="1"/>
  <c r="AN2233" i="64"/>
  <c r="AF17" i="864"/>
  <c r="AG56" i="861"/>
  <c r="AF57" i="861"/>
  <c r="AF62" i="861" s="1"/>
  <c r="AS2154" i="64"/>
  <c r="K62" i="861"/>
  <c r="AU2128" i="64"/>
  <c r="AT2130" i="64"/>
  <c r="AR2156" i="64"/>
  <c r="AT2205" i="64" l="1"/>
  <c r="AS2207" i="64"/>
  <c r="AT2154" i="64"/>
  <c r="AN2181" i="64"/>
  <c r="AO2179" i="64"/>
  <c r="AS2156" i="64"/>
  <c r="AG17" i="864"/>
  <c r="AH56" i="861"/>
  <c r="AG57" i="861"/>
  <c r="AG62" i="861" s="1"/>
  <c r="AV2128" i="64"/>
  <c r="AU2130" i="64"/>
  <c r="AP2231" i="64"/>
  <c r="AT2207" i="64" l="1"/>
  <c r="AU2205" i="64"/>
  <c r="AW2128" i="64"/>
  <c r="AV2130" i="64"/>
  <c r="AO2181" i="64"/>
  <c r="AP2179" i="64"/>
  <c r="AU2154" i="64"/>
  <c r="AQ2231" i="64"/>
  <c r="AP2233" i="64"/>
  <c r="AH17" i="864"/>
  <c r="AI56" i="861"/>
  <c r="AH57" i="861"/>
  <c r="AH62" i="861" s="1"/>
  <c r="AT2156" i="64"/>
  <c r="AU2207" i="64" l="1"/>
  <c r="AV2205" i="64"/>
  <c r="AR2231" i="64"/>
  <c r="AP2181" i="64"/>
  <c r="AQ2179" i="64"/>
  <c r="AV2154" i="64"/>
  <c r="AV2156" i="64" s="1"/>
  <c r="AU2156" i="64"/>
  <c r="AX2128" i="64"/>
  <c r="AQ2233" i="64"/>
  <c r="AI17" i="864"/>
  <c r="AJ56" i="861"/>
  <c r="AI57" i="861"/>
  <c r="AI62" i="861" s="1"/>
  <c r="AW2130" i="64"/>
  <c r="AV2207" i="64" l="1"/>
  <c r="AW2205" i="64"/>
  <c r="AW2154" i="64"/>
  <c r="AY2128" i="64"/>
  <c r="AS2231" i="64"/>
  <c r="AS2233" i="64" s="1"/>
  <c r="AJ17" i="864"/>
  <c r="AK56" i="861"/>
  <c r="AJ57" i="861"/>
  <c r="AJ62" i="861" s="1"/>
  <c r="AQ2181" i="64"/>
  <c r="AR2179" i="64"/>
  <c r="AX2130" i="64"/>
  <c r="AR2233" i="64"/>
  <c r="AW2207" i="64" l="1"/>
  <c r="AX2205" i="64"/>
  <c r="AT2231" i="64"/>
  <c r="AR2181" i="64"/>
  <c r="AS2179" i="64"/>
  <c r="AZ2128" i="64"/>
  <c r="AY2130" i="64"/>
  <c r="AX2154" i="64"/>
  <c r="AK17" i="864"/>
  <c r="AL56" i="861"/>
  <c r="AK57" i="861"/>
  <c r="AK62" i="861" s="1"/>
  <c r="AW2156" i="64"/>
  <c r="AY2205" i="64" l="1"/>
  <c r="AX2207" i="64"/>
  <c r="AY2154" i="64"/>
  <c r="AX2156" i="64"/>
  <c r="AU2231" i="64"/>
  <c r="AU2233" i="64" s="1"/>
  <c r="AT2233" i="64"/>
  <c r="BA2128" i="64"/>
  <c r="BA2130" i="64" s="1"/>
  <c r="AL17" i="864"/>
  <c r="AM56" i="861"/>
  <c r="AL57" i="861"/>
  <c r="AL62" i="861" s="1"/>
  <c r="AZ2130" i="64"/>
  <c r="AS2181" i="64"/>
  <c r="AT2179" i="64"/>
  <c r="AY2207" i="64" l="1"/>
  <c r="AZ2205" i="64"/>
  <c r="AT2181" i="64"/>
  <c r="AU2179" i="64"/>
  <c r="BB2128" i="64"/>
  <c r="BB2130" i="64" s="1"/>
  <c r="AZ2154" i="64"/>
  <c r="AY2156" i="64"/>
  <c r="AM17" i="864"/>
  <c r="AN56" i="861"/>
  <c r="AM57" i="861"/>
  <c r="AM62" i="861" s="1"/>
  <c r="AV2231" i="64"/>
  <c r="AZ2207" i="64" l="1"/>
  <c r="BA2205" i="64"/>
  <c r="AN17" i="864"/>
  <c r="AO56" i="861"/>
  <c r="AN57" i="861"/>
  <c r="AN62" i="861" s="1"/>
  <c r="AU2181" i="64"/>
  <c r="AV2179" i="64"/>
  <c r="BA2154" i="64"/>
  <c r="AZ2156" i="64"/>
  <c r="AW2231" i="64"/>
  <c r="AV2233" i="64"/>
  <c r="BC2128" i="64"/>
  <c r="BA2207" i="64" l="1"/>
  <c r="BB2205" i="64"/>
  <c r="AX2231" i="64"/>
  <c r="AV2181" i="64"/>
  <c r="AW2179" i="64"/>
  <c r="BB2154" i="64"/>
  <c r="BB2156" i="64" s="1"/>
  <c r="AO17" i="864"/>
  <c r="AP56" i="861"/>
  <c r="AO57" i="861"/>
  <c r="AO62" i="861" s="1"/>
  <c r="AW2233" i="64"/>
  <c r="BD2128" i="64"/>
  <c r="BD2130" i="64" s="1"/>
  <c r="BC2130" i="64"/>
  <c r="BA2156" i="64"/>
  <c r="BB2207" i="64" l="1"/>
  <c r="BC2205" i="64"/>
  <c r="AW2181" i="64"/>
  <c r="AX2179" i="64"/>
  <c r="L56" i="861"/>
  <c r="L17" i="864" s="1"/>
  <c r="AP17" i="864"/>
  <c r="AQ56" i="861"/>
  <c r="AP57" i="861"/>
  <c r="BE2128" i="64"/>
  <c r="BE2130" i="64" s="1"/>
  <c r="AY2231" i="64"/>
  <c r="BC2154" i="64"/>
  <c r="AX2233" i="64"/>
  <c r="BD2205" i="64" l="1"/>
  <c r="BC2207" i="64"/>
  <c r="AX2181" i="64"/>
  <c r="AY2179" i="64"/>
  <c r="AZ2231" i="64"/>
  <c r="AY2233" i="64"/>
  <c r="BF2128" i="64"/>
  <c r="BD2154" i="64"/>
  <c r="L57" i="861"/>
  <c r="AP62" i="861"/>
  <c r="AQ17" i="864"/>
  <c r="AR56" i="861"/>
  <c r="AQ57" i="861"/>
  <c r="AQ62" i="861" s="1"/>
  <c r="BC2156" i="64"/>
  <c r="BD2207" i="64" l="1"/>
  <c r="BE2205" i="64"/>
  <c r="BG2128" i="64"/>
  <c r="BF2130" i="64"/>
  <c r="BA2231" i="64"/>
  <c r="BE2154" i="64"/>
  <c r="AZ2233" i="64"/>
  <c r="AR17" i="864"/>
  <c r="AS56" i="861"/>
  <c r="AR57" i="861"/>
  <c r="AR62" i="861" s="1"/>
  <c r="BD2156" i="64"/>
  <c r="AY2181" i="64"/>
  <c r="AZ2179" i="64"/>
  <c r="L62" i="861"/>
  <c r="BE2207" i="64" l="1"/>
  <c r="BF2205" i="64"/>
  <c r="BB2231" i="64"/>
  <c r="BA2233" i="64"/>
  <c r="AS17" i="864"/>
  <c r="AT56" i="861"/>
  <c r="AS57" i="861"/>
  <c r="AS62" i="861" s="1"/>
  <c r="AZ2181" i="64"/>
  <c r="BA2179" i="64"/>
  <c r="BH2128" i="64"/>
  <c r="BH2130" i="64" s="1"/>
  <c r="BF2154" i="64"/>
  <c r="BF2156" i="64" s="1"/>
  <c r="BE2156" i="64"/>
  <c r="BG2130" i="64"/>
  <c r="BF2207" i="64" l="1"/>
  <c r="BG2205" i="64"/>
  <c r="AT17" i="864"/>
  <c r="AU56" i="861"/>
  <c r="AT57" i="861"/>
  <c r="AT62" i="861" s="1"/>
  <c r="BG2154" i="64"/>
  <c r="BC2231" i="64"/>
  <c r="BC2233" i="64" s="1"/>
  <c r="BA2181" i="64"/>
  <c r="BB2179" i="64"/>
  <c r="BB2233" i="64"/>
  <c r="BI2128" i="64"/>
  <c r="BH2205" i="64" l="1"/>
  <c r="BG2207" i="64"/>
  <c r="BH2154" i="64"/>
  <c r="BG2156" i="64"/>
  <c r="BJ2128" i="64"/>
  <c r="BJ2130" i="64" s="1"/>
  <c r="BI2130" i="64"/>
  <c r="AU17" i="864"/>
  <c r="AV56" i="861"/>
  <c r="AU57" i="861"/>
  <c r="AU62" i="861" s="1"/>
  <c r="BB2181" i="64"/>
  <c r="BC2179" i="64"/>
  <c r="BD2231" i="64"/>
  <c r="BD2233" i="64" s="1"/>
  <c r="BI2205" i="64" l="1"/>
  <c r="BH2207" i="64"/>
  <c r="BI2154" i="64"/>
  <c r="AV17" i="864"/>
  <c r="AW56" i="861"/>
  <c r="AV57" i="861"/>
  <c r="AV62" i="861" s="1"/>
  <c r="BH2156" i="64"/>
  <c r="BK2128" i="64"/>
  <c r="BE2231" i="64"/>
  <c r="BC2181" i="64"/>
  <c r="BD2179" i="64"/>
  <c r="BI2207" i="64" l="1"/>
  <c r="BJ2205" i="64"/>
  <c r="BD2181" i="64"/>
  <c r="BE2179" i="64"/>
  <c r="BF2231" i="64"/>
  <c r="AW17" i="864"/>
  <c r="AX56" i="861"/>
  <c r="AW57" i="861"/>
  <c r="AW62" i="861" s="1"/>
  <c r="BE2233" i="64"/>
  <c r="BL2128" i="64"/>
  <c r="BL2130" i="64" s="1"/>
  <c r="BJ2154" i="64"/>
  <c r="BK2130" i="64"/>
  <c r="BI2156" i="64"/>
  <c r="BK2205" i="64" l="1"/>
  <c r="BJ2207" i="64"/>
  <c r="AX17" i="864"/>
  <c r="AY56" i="861"/>
  <c r="AX57" i="861"/>
  <c r="AX62" i="861" s="1"/>
  <c r="BK2154" i="64"/>
  <c r="BJ2156" i="64"/>
  <c r="BG2231" i="64"/>
  <c r="BG2233" i="64" s="1"/>
  <c r="BM2128" i="64"/>
  <c r="BF2233" i="64"/>
  <c r="BE2181" i="64"/>
  <c r="BF2179" i="64"/>
  <c r="BK2207" i="64" l="1"/>
  <c r="BL2205" i="64"/>
  <c r="BL2154" i="64"/>
  <c r="BN2128" i="64"/>
  <c r="BN2130" i="64" s="1"/>
  <c r="BM2130" i="64"/>
  <c r="BH2231" i="64"/>
  <c r="BH2233" i="64" s="1"/>
  <c r="BK2156" i="64"/>
  <c r="BF2181" i="64"/>
  <c r="BG2179" i="64"/>
  <c r="AY17" i="864"/>
  <c r="AY57" i="861"/>
  <c r="AY62" i="861" s="1"/>
  <c r="AZ56" i="861"/>
  <c r="BL2207" i="64" l="1"/>
  <c r="BM2205" i="64"/>
  <c r="AZ17" i="864"/>
  <c r="BA56" i="861"/>
  <c r="AZ57" i="861"/>
  <c r="AZ62" i="861" s="1"/>
  <c r="BO2128" i="64"/>
  <c r="BG2181" i="64"/>
  <c r="BH2179" i="64"/>
  <c r="BM2154" i="64"/>
  <c r="BL2156" i="64"/>
  <c r="BI2231" i="64"/>
  <c r="BI2233" i="64" s="1"/>
  <c r="BM2207" i="64" l="1"/>
  <c r="BN2205" i="64"/>
  <c r="BH2181" i="64"/>
  <c r="BI2179" i="64"/>
  <c r="BP2128" i="64"/>
  <c r="BN2154" i="64"/>
  <c r="BN2156" i="64" s="1"/>
  <c r="BO2130" i="64"/>
  <c r="BJ2231" i="64"/>
  <c r="BM2156" i="64"/>
  <c r="BA17" i="864"/>
  <c r="BB56" i="861"/>
  <c r="BA57" i="861"/>
  <c r="BA62" i="861" s="1"/>
  <c r="BN2207" i="64" l="1"/>
  <c r="BO2205" i="64"/>
  <c r="BQ2128" i="64"/>
  <c r="BK2231" i="64"/>
  <c r="BP2130" i="64"/>
  <c r="BB17" i="864"/>
  <c r="M56" i="861"/>
  <c r="M17" i="864" s="1"/>
  <c r="BC56" i="861"/>
  <c r="BB57" i="861"/>
  <c r="BJ2233" i="64"/>
  <c r="BI2181" i="64"/>
  <c r="BJ2179" i="64"/>
  <c r="BO2154" i="64"/>
  <c r="BO2156" i="64" s="1"/>
  <c r="BP2205" i="64" l="1"/>
  <c r="BO2207" i="64"/>
  <c r="BC17" i="864"/>
  <c r="BD56" i="861"/>
  <c r="BC57" i="861"/>
  <c r="BC62" i="861" s="1"/>
  <c r="BL2231" i="64"/>
  <c r="BL2233" i="64" s="1"/>
  <c r="BJ2181" i="64"/>
  <c r="BK2179" i="64"/>
  <c r="BK2233" i="64"/>
  <c r="BP2154" i="64"/>
  <c r="BP2156" i="64" s="1"/>
  <c r="BR2128" i="64"/>
  <c r="BR2130" i="64" s="1"/>
  <c r="M57" i="861"/>
  <c r="BB62" i="861"/>
  <c r="BQ2130" i="64"/>
  <c r="BQ2205" i="64" l="1"/>
  <c r="BP2207" i="64"/>
  <c r="BM2231" i="64"/>
  <c r="BQ2154" i="64"/>
  <c r="BS2128" i="64"/>
  <c r="BD17" i="864"/>
  <c r="BE56" i="861"/>
  <c r="BD57" i="861"/>
  <c r="BD62" i="861" s="1"/>
  <c r="BK2181" i="64"/>
  <c r="BL2179" i="64"/>
  <c r="M62" i="861"/>
  <c r="BQ2207" i="64" l="1"/>
  <c r="BR2205" i="64"/>
  <c r="BE17" i="864"/>
  <c r="BF56" i="861"/>
  <c r="BE57" i="861"/>
  <c r="BE62" i="861" s="1"/>
  <c r="BT2128" i="64"/>
  <c r="BL2181" i="64"/>
  <c r="BM2179" i="64"/>
  <c r="BS2130" i="64"/>
  <c r="BR2154" i="64"/>
  <c r="BQ2156" i="64"/>
  <c r="BN2231" i="64"/>
  <c r="BM2233" i="64"/>
  <c r="BR2207" i="64" l="1"/>
  <c r="BS2205" i="64"/>
  <c r="BO2231" i="64"/>
  <c r="BM2181" i="64"/>
  <c r="BN2179" i="64"/>
  <c r="BU2128" i="64"/>
  <c r="BT2130" i="64"/>
  <c r="BN2233" i="64"/>
  <c r="BS2154" i="64"/>
  <c r="BS2156" i="64" s="1"/>
  <c r="BF17" i="864"/>
  <c r="BG56" i="861"/>
  <c r="BF57" i="861"/>
  <c r="BF62" i="861" s="1"/>
  <c r="BR2156" i="64"/>
  <c r="BS2207" i="64" l="1"/>
  <c r="BT2205" i="64"/>
  <c r="BN2181" i="64"/>
  <c r="BO2179" i="64"/>
  <c r="BG17" i="864"/>
  <c r="BG57" i="861"/>
  <c r="BG62" i="861" s="1"/>
  <c r="BH56" i="861"/>
  <c r="BV2128" i="64"/>
  <c r="BV2130" i="64" s="1"/>
  <c r="BP2231" i="64"/>
  <c r="BP2233" i="64" s="1"/>
  <c r="BU2130" i="64"/>
  <c r="BO2233" i="64"/>
  <c r="BT2154" i="64"/>
  <c r="BT2156" i="64" s="1"/>
  <c r="BU2205" i="64" l="1"/>
  <c r="BT2207" i="64"/>
  <c r="BH17" i="864"/>
  <c r="BI56" i="861"/>
  <c r="BH57" i="861"/>
  <c r="BH62" i="861" s="1"/>
  <c r="BQ2231" i="64"/>
  <c r="BO2181" i="64"/>
  <c r="BP2179" i="64"/>
  <c r="BW2128" i="64"/>
  <c r="BW2130" i="64" s="1"/>
  <c r="BU2154" i="64"/>
  <c r="BV2205" i="64" l="1"/>
  <c r="BU2207" i="64"/>
  <c r="BP2181" i="64"/>
  <c r="BQ2179" i="64"/>
  <c r="BV2154" i="64"/>
  <c r="BU2156" i="64"/>
  <c r="BR2231" i="64"/>
  <c r="BX2128" i="64"/>
  <c r="BQ2233" i="64"/>
  <c r="BI17" i="864"/>
  <c r="BJ56" i="861"/>
  <c r="BI57" i="861"/>
  <c r="BI62" i="861" s="1"/>
  <c r="BW2205" i="64" l="1"/>
  <c r="BV2207" i="64"/>
  <c r="BY2128" i="64"/>
  <c r="BX2130" i="64"/>
  <c r="BW2154" i="64"/>
  <c r="BV2156" i="64"/>
  <c r="BQ2181" i="64"/>
  <c r="BR2179" i="64"/>
  <c r="BS2231" i="64"/>
  <c r="BJ17" i="864"/>
  <c r="BK56" i="861"/>
  <c r="BJ57" i="861"/>
  <c r="BJ62" i="861" s="1"/>
  <c r="BR2233" i="64"/>
  <c r="BW2207" i="64" l="1"/>
  <c r="BX2205" i="64"/>
  <c r="BX2154" i="64"/>
  <c r="BK17" i="864"/>
  <c r="BL56" i="861"/>
  <c r="BK57" i="861"/>
  <c r="BK62" i="861" s="1"/>
  <c r="BW2156" i="64"/>
  <c r="BT2231" i="64"/>
  <c r="BZ2128" i="64"/>
  <c r="BS2233" i="64"/>
  <c r="BY2130" i="64"/>
  <c r="BR2181" i="64"/>
  <c r="BS2179" i="64"/>
  <c r="BX2207" i="64" l="1"/>
  <c r="BY2205" i="64"/>
  <c r="BL17" i="864"/>
  <c r="BM56" i="861"/>
  <c r="BL57" i="861"/>
  <c r="BL62" i="861" s="1"/>
  <c r="BS2181" i="64"/>
  <c r="BT2179" i="64"/>
  <c r="CA2128" i="64"/>
  <c r="CA2130" i="64" s="1"/>
  <c r="BZ2130" i="64"/>
  <c r="BY2154" i="64"/>
  <c r="BY2156" i="64" s="1"/>
  <c r="BX2156" i="64"/>
  <c r="BU2231" i="64"/>
  <c r="BU2233" i="64" s="1"/>
  <c r="BT2233" i="64"/>
  <c r="BZ2205" i="64" l="1"/>
  <c r="BY2207" i="64"/>
  <c r="BM17" i="864"/>
  <c r="BN56" i="861"/>
  <c r="BM57" i="861"/>
  <c r="BM62" i="861" s="1"/>
  <c r="BZ2154" i="64"/>
  <c r="CB2128" i="64"/>
  <c r="CB2130" i="64" s="1"/>
  <c r="BV2231" i="64"/>
  <c r="BV2233" i="64" s="1"/>
  <c r="BT2181" i="64"/>
  <c r="BU2179" i="64"/>
  <c r="BZ2207" i="64" l="1"/>
  <c r="CA2205" i="64"/>
  <c r="N56" i="861"/>
  <c r="N17" i="864" s="1"/>
  <c r="BN17" i="864"/>
  <c r="BO56" i="861"/>
  <c r="BN57" i="861"/>
  <c r="CC2128" i="64"/>
  <c r="CC2130" i="64" s="1"/>
  <c r="BU2181" i="64"/>
  <c r="BV2179" i="64"/>
  <c r="CA2154" i="64"/>
  <c r="CA2156" i="64" s="1"/>
  <c r="BZ2156" i="64"/>
  <c r="BW2231" i="64"/>
  <c r="BW2233" i="64" s="1"/>
  <c r="CB2205" i="64" l="1"/>
  <c r="CA2207" i="64"/>
  <c r="CD2128" i="64"/>
  <c r="N57" i="861"/>
  <c r="BN62" i="861"/>
  <c r="BO17" i="864"/>
  <c r="BO57" i="861"/>
  <c r="BO62" i="861" s="1"/>
  <c r="BP56" i="861"/>
  <c r="CB2154" i="64"/>
  <c r="BV2181" i="64"/>
  <c r="BW2179" i="64"/>
  <c r="BX2231" i="64"/>
  <c r="BX2233" i="64" s="1"/>
  <c r="CB2207" i="64" l="1"/>
  <c r="CC2205" i="64"/>
  <c r="CE2128" i="64"/>
  <c r="CD2130" i="64"/>
  <c r="BW2181" i="64"/>
  <c r="BX2179" i="64"/>
  <c r="BP17" i="864"/>
  <c r="BQ56" i="861"/>
  <c r="BP57" i="861"/>
  <c r="BP62" i="861" s="1"/>
  <c r="CC2154" i="64"/>
  <c r="N62" i="861"/>
  <c r="BY2231" i="64"/>
  <c r="CB2156" i="64"/>
  <c r="CC2207" i="64" l="1"/>
  <c r="CD2205" i="64"/>
  <c r="BZ2231" i="64"/>
  <c r="CD2154" i="64"/>
  <c r="BX2181" i="64"/>
  <c r="BY2179" i="64"/>
  <c r="CC2156" i="64"/>
  <c r="CF2128" i="64"/>
  <c r="CF2130" i="64" s="1"/>
  <c r="CE2130" i="64"/>
  <c r="BY2233" i="64"/>
  <c r="BQ17" i="864"/>
  <c r="BR56" i="861"/>
  <c r="BQ57" i="861"/>
  <c r="BQ62" i="861" s="1"/>
  <c r="CD2207" i="64" l="1"/>
  <c r="CE2205" i="64"/>
  <c r="BY2181" i="64"/>
  <c r="BZ2179" i="64"/>
  <c r="CG2128" i="64"/>
  <c r="CE2154" i="64"/>
  <c r="CE2156" i="64" s="1"/>
  <c r="BR17" i="864"/>
  <c r="BS56" i="861"/>
  <c r="BR57" i="861"/>
  <c r="BR62" i="861" s="1"/>
  <c r="CD2156" i="64"/>
  <c r="CA2231" i="64"/>
  <c r="BZ2233" i="64"/>
  <c r="CE2207" i="64" l="1"/>
  <c r="CF2205" i="64"/>
  <c r="CH2128" i="64"/>
  <c r="CG2130" i="64"/>
  <c r="BS17" i="864"/>
  <c r="BT56" i="861"/>
  <c r="BS57" i="861"/>
  <c r="BS62" i="861" s="1"/>
  <c r="BZ2181" i="64"/>
  <c r="CA2179" i="64"/>
  <c r="CB2231" i="64"/>
  <c r="CB2233" i="64" s="1"/>
  <c r="CA2233" i="64"/>
  <c r="CF2154" i="64"/>
  <c r="CF2207" i="64" l="1"/>
  <c r="CG2205" i="64"/>
  <c r="BT17" i="864"/>
  <c r="BU56" i="861"/>
  <c r="BT57" i="861"/>
  <c r="BT62" i="861" s="1"/>
  <c r="CC2231" i="64"/>
  <c r="CG2154" i="64"/>
  <c r="CF2156" i="64"/>
  <c r="CA2181" i="64"/>
  <c r="CB2179" i="64"/>
  <c r="CI2128" i="64"/>
  <c r="CI2130" i="64" s="1"/>
  <c r="CH2130" i="64"/>
  <c r="CG2207" i="64" l="1"/>
  <c r="CH2205" i="64"/>
  <c r="CD2231" i="64"/>
  <c r="CC2233" i="64"/>
  <c r="CB2181" i="64"/>
  <c r="CC2179" i="64"/>
  <c r="CH2154" i="64"/>
  <c r="BU17" i="864"/>
  <c r="BV56" i="861"/>
  <c r="BU57" i="861"/>
  <c r="BU62" i="861" s="1"/>
  <c r="CG2156" i="64"/>
  <c r="CJ2128" i="64"/>
  <c r="CJ2130" i="64" s="1"/>
  <c r="CI2205" i="64" l="1"/>
  <c r="CH2207" i="64"/>
  <c r="CI2154" i="64"/>
  <c r="CH2156" i="64"/>
  <c r="CC2181" i="64"/>
  <c r="CD2179" i="64"/>
  <c r="BV17" i="864"/>
  <c r="BW56" i="861"/>
  <c r="BV57" i="861"/>
  <c r="BV62" i="861" s="1"/>
  <c r="CK2128" i="64"/>
  <c r="CE2231" i="64"/>
  <c r="CD2233" i="64"/>
  <c r="CI2207" i="64" l="1"/>
  <c r="CJ2205" i="64"/>
  <c r="CL2128" i="64"/>
  <c r="CK2130" i="64"/>
  <c r="BW17" i="864"/>
  <c r="BW57" i="861"/>
  <c r="BW62" i="861" s="1"/>
  <c r="BX56" i="861"/>
  <c r="CF2231" i="64"/>
  <c r="CJ2154" i="64"/>
  <c r="CE2233" i="64"/>
  <c r="CD2181" i="64"/>
  <c r="CE2179" i="64"/>
  <c r="CI2156" i="64"/>
  <c r="CJ2207" i="64" l="1"/>
  <c r="CK2205" i="64"/>
  <c r="K2205" i="64"/>
  <c r="L2205" i="64"/>
  <c r="M2205" i="64"/>
  <c r="N2205" i="64"/>
  <c r="O2205" i="64"/>
  <c r="CK2154" i="64"/>
  <c r="CK2156" i="64" s="1"/>
  <c r="CG2231" i="64"/>
  <c r="CF2233" i="64"/>
  <c r="CJ2156" i="64"/>
  <c r="CE2181" i="64"/>
  <c r="CF2179" i="64"/>
  <c r="K2128" i="64"/>
  <c r="L2128" i="64"/>
  <c r="M2128" i="64"/>
  <c r="N2128" i="64"/>
  <c r="O2128" i="64"/>
  <c r="P2128" i="64"/>
  <c r="CL2130" i="64"/>
  <c r="BX17" i="864"/>
  <c r="BY56" i="861"/>
  <c r="BX57" i="861"/>
  <c r="BX62" i="861" s="1"/>
  <c r="CK2207" i="64" l="1"/>
  <c r="CL2205" i="64"/>
  <c r="CF2181" i="64"/>
  <c r="CG2179" i="64"/>
  <c r="BY17" i="864"/>
  <c r="BZ56" i="861"/>
  <c r="BY57" i="861"/>
  <c r="BY62" i="861" s="1"/>
  <c r="CH2231" i="64"/>
  <c r="CG2233" i="64"/>
  <c r="K2130" i="64"/>
  <c r="L2130" i="64"/>
  <c r="M2130" i="64"/>
  <c r="N2130" i="64"/>
  <c r="O2130" i="64"/>
  <c r="P2130" i="64"/>
  <c r="CL2154" i="64"/>
  <c r="K2207" i="64"/>
  <c r="L2207" i="64"/>
  <c r="M2207" i="64"/>
  <c r="N2207" i="64"/>
  <c r="O2207" i="64"/>
  <c r="P2205" i="64" l="1"/>
  <c r="CL2207" i="64"/>
  <c r="P2207" i="64" s="1"/>
  <c r="CI2231" i="64"/>
  <c r="CH2233" i="64"/>
  <c r="BZ17" i="864"/>
  <c r="CA56" i="861"/>
  <c r="O56" i="861"/>
  <c r="O17" i="864" s="1"/>
  <c r="BZ57" i="861"/>
  <c r="K2154" i="64"/>
  <c r="L2154" i="64"/>
  <c r="M2154" i="64"/>
  <c r="N2154" i="64"/>
  <c r="O2154" i="64"/>
  <c r="P2154" i="64"/>
  <c r="CL2156" i="64"/>
  <c r="CG2181" i="64"/>
  <c r="CH2179" i="64"/>
  <c r="CA17" i="864" l="1"/>
  <c r="CB56" i="861"/>
  <c r="CA57" i="861"/>
  <c r="CA62" i="861" s="1"/>
  <c r="K2156" i="64"/>
  <c r="L2156" i="64"/>
  <c r="M2156" i="64"/>
  <c r="N2156" i="64"/>
  <c r="O2156" i="64"/>
  <c r="P2156" i="64"/>
  <c r="CJ2231" i="64"/>
  <c r="CI2233" i="64"/>
  <c r="CH2181" i="64"/>
  <c r="CI2179" i="64"/>
  <c r="O57" i="861"/>
  <c r="BZ62" i="861"/>
  <c r="CI2181" i="64" l="1"/>
  <c r="CJ2179" i="64"/>
  <c r="CK2231" i="64"/>
  <c r="O62" i="861"/>
  <c r="CJ2233" i="64"/>
  <c r="CB17" i="864"/>
  <c r="CC56" i="861"/>
  <c r="CB57" i="861"/>
  <c r="CB62" i="861" s="1"/>
  <c r="CL2231" i="64" l="1"/>
  <c r="CK2233" i="64"/>
  <c r="CC17" i="864"/>
  <c r="CD56" i="861"/>
  <c r="CC57" i="861"/>
  <c r="CC62" i="861" s="1"/>
  <c r="CJ2181" i="64"/>
  <c r="CK2179" i="64"/>
  <c r="CD17" i="864" l="1"/>
  <c r="CE56" i="861"/>
  <c r="CD57" i="861"/>
  <c r="CD62" i="861" s="1"/>
  <c r="K2231" i="64"/>
  <c r="L2231" i="64"/>
  <c r="M2231" i="64"/>
  <c r="N2231" i="64"/>
  <c r="O2231" i="64"/>
  <c r="P2231" i="64"/>
  <c r="CK2181" i="64"/>
  <c r="CL2179" i="64"/>
  <c r="CL2233" i="64"/>
  <c r="K2233" i="64" l="1"/>
  <c r="L2233" i="64"/>
  <c r="M2233" i="64"/>
  <c r="N2233" i="64"/>
  <c r="O2233" i="64"/>
  <c r="P2233" i="64"/>
  <c r="CL2181" i="64"/>
  <c r="K2179" i="64"/>
  <c r="L2179" i="64"/>
  <c r="M2179" i="64"/>
  <c r="N2179" i="64"/>
  <c r="O2179" i="64"/>
  <c r="P2179" i="64"/>
  <c r="CE17" i="864"/>
  <c r="CE57" i="861"/>
  <c r="CE62" i="861" s="1"/>
  <c r="CF56" i="861"/>
  <c r="K2181" i="64" l="1"/>
  <c r="L2181" i="64"/>
  <c r="M2181" i="64"/>
  <c r="N2181" i="64"/>
  <c r="O2181" i="64"/>
  <c r="P2181" i="64"/>
  <c r="CF17" i="864"/>
  <c r="CG56" i="861"/>
  <c r="CF57" i="861"/>
  <c r="CF62" i="861" s="1"/>
  <c r="CG17" i="864" l="1"/>
  <c r="CH56" i="861"/>
  <c r="CG57" i="861"/>
  <c r="CG62" i="861" s="1"/>
  <c r="CH17" i="864" l="1"/>
  <c r="CI56" i="861"/>
  <c r="CH57" i="861"/>
  <c r="CH62" i="861" s="1"/>
  <c r="CI17" i="864" l="1"/>
  <c r="CJ56" i="861"/>
  <c r="CI57" i="861"/>
  <c r="CI62" i="861" s="1"/>
  <c r="CJ17" i="864" l="1"/>
  <c r="CK56" i="861"/>
  <c r="CJ57" i="861"/>
  <c r="CJ62" i="861" s="1"/>
  <c r="CK17" i="864" l="1"/>
  <c r="CL56" i="861"/>
  <c r="CK57" i="861"/>
  <c r="CK62" i="861" s="1"/>
  <c r="P56" i="861" l="1"/>
  <c r="P17" i="864" s="1"/>
  <c r="CL17" i="864"/>
  <c r="CL57" i="861"/>
  <c r="I17" i="864" l="1" a="1"/>
  <c r="I17" i="864" s="1"/>
  <c r="P57" i="861"/>
  <c r="CL62" i="861"/>
  <c r="P62" i="861" l="1"/>
  <c r="G547" i="64" l="1"/>
  <c r="G549" i="64"/>
  <c r="G554" i="64"/>
  <c r="G564" i="64" s="1"/>
  <c r="G555" i="64"/>
  <c r="G558" i="64"/>
  <c r="G559" i="64"/>
  <c r="G562" i="64"/>
  <c r="G563" i="64"/>
  <c r="R26" i="864" l="1"/>
  <c r="S26" i="864" s="1"/>
  <c r="R77" i="861"/>
  <c r="T26" i="864" l="1"/>
  <c r="U26" i="864" s="1"/>
  <c r="S73" i="861"/>
  <c r="T73" i="861" l="1"/>
  <c r="V26" i="864"/>
  <c r="U73" i="861"/>
  <c r="V73" i="861" l="1"/>
  <c r="W26" i="864"/>
  <c r="W73" i="861" l="1"/>
  <c r="X26" i="864"/>
  <c r="X73" i="861" l="1"/>
  <c r="Y26" i="864"/>
  <c r="Y73" i="861" l="1"/>
  <c r="Z26" i="864"/>
  <c r="Z73" i="861" l="1"/>
  <c r="AA26" i="864"/>
  <c r="AB26" i="864" l="1"/>
  <c r="AA73" i="861"/>
  <c r="AC26" i="864" l="1"/>
  <c r="AB73" i="861"/>
  <c r="AD26" i="864" l="1"/>
  <c r="AC73" i="861"/>
  <c r="K26" i="864" l="1"/>
  <c r="K73" i="861" s="1"/>
  <c r="AD73" i="861"/>
  <c r="AE26" i="864"/>
  <c r="AE73" i="861" l="1"/>
  <c r="AF26" i="864"/>
  <c r="AF73" i="861" l="1"/>
  <c r="AG26" i="864"/>
  <c r="AG73" i="861" l="1"/>
  <c r="AH26" i="864"/>
  <c r="AH73" i="861" l="1"/>
  <c r="AI26" i="864"/>
  <c r="AJ26" i="864" l="1"/>
  <c r="AI73" i="861"/>
  <c r="AK26" i="864" l="1"/>
  <c r="AJ73" i="861"/>
  <c r="AL26" i="864" l="1"/>
  <c r="AK73" i="861"/>
  <c r="AL73" i="861" l="1"/>
  <c r="AM26" i="864"/>
  <c r="AM73" i="861" l="1"/>
  <c r="AN26" i="864"/>
  <c r="AN73" i="861" l="1"/>
  <c r="AO26" i="864"/>
  <c r="AO73" i="861" l="1"/>
  <c r="AP26" i="864"/>
  <c r="L26" i="864" l="1"/>
  <c r="L73" i="861" s="1"/>
  <c r="AP73" i="861"/>
  <c r="AQ26" i="864"/>
  <c r="AR26" i="864" l="1"/>
  <c r="AQ73" i="861"/>
  <c r="AS26" i="864" l="1"/>
  <c r="AR73" i="861"/>
  <c r="AT26" i="864" l="1"/>
  <c r="AS73" i="861"/>
  <c r="AT73" i="861" l="1"/>
  <c r="AU26" i="864"/>
  <c r="AU73" i="861" l="1"/>
  <c r="AV26" i="864"/>
  <c r="AV73" i="861" l="1"/>
  <c r="AW26" i="864"/>
  <c r="AW73" i="861" l="1"/>
  <c r="AX26" i="864"/>
  <c r="AX73" i="861" l="1"/>
  <c r="AY26" i="864"/>
  <c r="AZ26" i="864" l="1"/>
  <c r="AY73" i="861"/>
  <c r="BA26" i="864" l="1"/>
  <c r="AZ73" i="861"/>
  <c r="BB26" i="864" l="1"/>
  <c r="BA73" i="861"/>
  <c r="BB73" i="861" l="1"/>
  <c r="M26" i="864"/>
  <c r="M73" i="861" s="1"/>
  <c r="BC26" i="864"/>
  <c r="BC73" i="861" l="1"/>
  <c r="BD26" i="864"/>
  <c r="BD73" i="861" l="1"/>
  <c r="BE26" i="864"/>
  <c r="BE73" i="861" l="1"/>
  <c r="BF26" i="864"/>
  <c r="BF73" i="861" l="1"/>
  <c r="BG26" i="864"/>
  <c r="BH26" i="864" l="1"/>
  <c r="BG73" i="861"/>
  <c r="BI26" i="864" l="1"/>
  <c r="BH73" i="861"/>
  <c r="BJ26" i="864" l="1"/>
  <c r="BI73" i="861"/>
  <c r="BJ73" i="861" l="1"/>
  <c r="BK26" i="864"/>
  <c r="BK73" i="861" l="1"/>
  <c r="BL26" i="864"/>
  <c r="BL73" i="861" l="1"/>
  <c r="BM26" i="864"/>
  <c r="BM73" i="861" l="1"/>
  <c r="BN26" i="864"/>
  <c r="N26" i="864" l="1"/>
  <c r="N73" i="861" s="1"/>
  <c r="BN73" i="861"/>
  <c r="BO26" i="864"/>
  <c r="BP26" i="864" l="1"/>
  <c r="BO73" i="861"/>
  <c r="BQ26" i="864" l="1"/>
  <c r="BP73" i="861"/>
  <c r="BR26" i="864" l="1"/>
  <c r="BQ73" i="861"/>
  <c r="BR73" i="861" l="1"/>
  <c r="BS26" i="864"/>
  <c r="BS73" i="861" l="1"/>
  <c r="BT26" i="864"/>
  <c r="BT73" i="861" l="1"/>
  <c r="BU26" i="864"/>
  <c r="BU73" i="861" l="1"/>
  <c r="BV26" i="864"/>
  <c r="BV73" i="861" l="1"/>
  <c r="BW26" i="864"/>
  <c r="BX26" i="864" l="1"/>
  <c r="BW73" i="861"/>
  <c r="BY26" i="864" l="1"/>
  <c r="BX73" i="861"/>
  <c r="BZ26" i="864" l="1"/>
  <c r="BY73" i="861"/>
  <c r="BZ73" i="861" l="1"/>
  <c r="CA26" i="864"/>
  <c r="O26" i="864"/>
  <c r="O73" i="861" s="1"/>
  <c r="CA73" i="861" l="1"/>
  <c r="CB26" i="864"/>
  <c r="CB73" i="861" l="1"/>
  <c r="CC26" i="864"/>
  <c r="CC73" i="861" l="1"/>
  <c r="CD26" i="864"/>
  <c r="CD73" i="861" l="1"/>
  <c r="CE26" i="864"/>
  <c r="CF26" i="864" l="1"/>
  <c r="CE73" i="861"/>
  <c r="CG26" i="864" l="1"/>
  <c r="CF73" i="861"/>
  <c r="CH26" i="864" l="1"/>
  <c r="CG73" i="861"/>
  <c r="CH73" i="861" l="1"/>
  <c r="CI26" i="864"/>
  <c r="CI73" i="861" l="1"/>
  <c r="CJ26" i="864"/>
  <c r="CJ73" i="861" l="1"/>
  <c r="CK26" i="864"/>
  <c r="CK73" i="861" l="1"/>
  <c r="CL26" i="864"/>
  <c r="CL73" i="861" l="1"/>
  <c r="P26" i="864"/>
  <c r="P73" i="861" s="1"/>
  <c r="S74" i="861" l="1"/>
  <c r="T74" i="861" s="1"/>
  <c r="S75" i="861" l="1"/>
  <c r="S77" i="861" s="1"/>
  <c r="U74" i="861"/>
  <c r="V74" i="861" s="1"/>
  <c r="T75" i="861"/>
  <c r="T77" i="861" s="1"/>
  <c r="U75" i="861" l="1"/>
  <c r="U77" i="861" s="1"/>
  <c r="W74" i="861"/>
  <c r="X74" i="861" s="1"/>
  <c r="V75" i="861"/>
  <c r="V77" i="861" s="1"/>
  <c r="W75" i="861" l="1"/>
  <c r="W77" i="861" s="1"/>
  <c r="X75" i="861"/>
  <c r="X77" i="861" s="1"/>
  <c r="Y74" i="861"/>
  <c r="Y75" i="861" l="1"/>
  <c r="Y77" i="861" s="1"/>
  <c r="Z74" i="861"/>
  <c r="Z75" i="861" l="1"/>
  <c r="Z77" i="861" s="1"/>
  <c r="AA74" i="861"/>
  <c r="AA75" i="861" l="1"/>
  <c r="AA77" i="861" s="1"/>
  <c r="AB74" i="861"/>
  <c r="AB75" i="861" l="1"/>
  <c r="AB77" i="861" s="1"/>
  <c r="AC74" i="861"/>
  <c r="AD74" i="861" l="1"/>
  <c r="AC75" i="861"/>
  <c r="AC77" i="861" s="1"/>
  <c r="AE74" i="861" l="1"/>
  <c r="AD75" i="861"/>
  <c r="K74" i="861"/>
  <c r="L74" i="861" l="1"/>
  <c r="M74" i="861" s="1"/>
  <c r="N74" i="861" s="1"/>
  <c r="O74" i="861" s="1"/>
  <c r="P74" i="861" s="1"/>
  <c r="AD77" i="861"/>
  <c r="K75" i="861"/>
  <c r="AF74" i="861"/>
  <c r="AE75" i="861"/>
  <c r="AE77" i="861" s="1"/>
  <c r="K77" i="861" l="1"/>
  <c r="AF75" i="861"/>
  <c r="AF77" i="861" s="1"/>
  <c r="AG74" i="861"/>
  <c r="AG75" i="861" l="1"/>
  <c r="AG77" i="861" s="1"/>
  <c r="AH74" i="861"/>
  <c r="AH75" i="861" l="1"/>
  <c r="AH77" i="861" s="1"/>
  <c r="AI74" i="861"/>
  <c r="AI75" i="861" l="1"/>
  <c r="AI77" i="861" s="1"/>
  <c r="AJ74" i="861"/>
  <c r="AJ75" i="861" l="1"/>
  <c r="AJ77" i="861" s="1"/>
  <c r="AK74" i="861"/>
  <c r="AL74" i="861" l="1"/>
  <c r="AK75" i="861"/>
  <c r="AK77" i="861" s="1"/>
  <c r="AM74" i="861" l="1"/>
  <c r="AL75" i="861"/>
  <c r="AL77" i="861" s="1"/>
  <c r="AN74" i="861" l="1"/>
  <c r="AM75" i="861"/>
  <c r="AM77" i="861" s="1"/>
  <c r="AN75" i="861" l="1"/>
  <c r="AN77" i="861" s="1"/>
  <c r="AO74" i="861"/>
  <c r="AO75" i="861" l="1"/>
  <c r="AO77" i="861" s="1"/>
  <c r="AP74" i="861"/>
  <c r="AP75" i="861" l="1"/>
  <c r="AQ74" i="861"/>
  <c r="AQ75" i="861" l="1"/>
  <c r="AQ77" i="861" s="1"/>
  <c r="AR74" i="861"/>
  <c r="AP77" i="861"/>
  <c r="L75" i="861"/>
  <c r="L77" i="861" s="1"/>
  <c r="AR75" i="861" l="1"/>
  <c r="AR77" i="861" s="1"/>
  <c r="AS74" i="861"/>
  <c r="AT74" i="861" l="1"/>
  <c r="AS75" i="861"/>
  <c r="AS77" i="861" s="1"/>
  <c r="AU74" i="861" l="1"/>
  <c r="AT75" i="861"/>
  <c r="AT77" i="861" s="1"/>
  <c r="AV74" i="861" l="1"/>
  <c r="AU75" i="861"/>
  <c r="AU77" i="861" s="1"/>
  <c r="AV75" i="861" l="1"/>
  <c r="AV77" i="861" s="1"/>
  <c r="AW74" i="861"/>
  <c r="AW75" i="861" l="1"/>
  <c r="AW77" i="861" s="1"/>
  <c r="AX74" i="861"/>
  <c r="AX75" i="861" l="1"/>
  <c r="AX77" i="861" s="1"/>
  <c r="AY74" i="861"/>
  <c r="AY75" i="861" l="1"/>
  <c r="AY77" i="861" s="1"/>
  <c r="AZ74" i="861"/>
  <c r="AZ75" i="861" l="1"/>
  <c r="AZ77" i="861" s="1"/>
  <c r="BA74" i="861"/>
  <c r="BB74" i="861" l="1"/>
  <c r="BA75" i="861"/>
  <c r="BA77" i="861" s="1"/>
  <c r="BC74" i="861" l="1"/>
  <c r="BB75" i="861"/>
  <c r="BB77" i="861" l="1"/>
  <c r="M75" i="861"/>
  <c r="M77" i="861" s="1"/>
  <c r="BD74" i="861"/>
  <c r="BC75" i="861"/>
  <c r="BC77" i="861" s="1"/>
  <c r="BD75" i="861" l="1"/>
  <c r="BD77" i="861" s="1"/>
  <c r="BE74" i="861"/>
  <c r="BE75" i="861" l="1"/>
  <c r="BE77" i="861" s="1"/>
  <c r="BF74" i="861"/>
  <c r="BF75" i="861" l="1"/>
  <c r="BF77" i="861" s="1"/>
  <c r="BG74" i="861"/>
  <c r="BG75" i="861" l="1"/>
  <c r="BG77" i="861" s="1"/>
  <c r="BH74" i="861"/>
  <c r="BH75" i="861" l="1"/>
  <c r="BH77" i="861" s="1"/>
  <c r="BI74" i="861"/>
  <c r="BJ74" i="861" l="1"/>
  <c r="BI75" i="861"/>
  <c r="BI77" i="861" s="1"/>
  <c r="BK74" i="861" l="1"/>
  <c r="BJ75" i="861"/>
  <c r="BJ77" i="861" s="1"/>
  <c r="BL74" i="861" l="1"/>
  <c r="BK75" i="861"/>
  <c r="BK77" i="861" s="1"/>
  <c r="BL75" i="861" l="1"/>
  <c r="BL77" i="861" s="1"/>
  <c r="BM74" i="861"/>
  <c r="BM75" i="861" l="1"/>
  <c r="BM77" i="861" s="1"/>
  <c r="BN74" i="861"/>
  <c r="BN75" i="861" l="1"/>
  <c r="BO74" i="861"/>
  <c r="BO75" i="861" l="1"/>
  <c r="BO77" i="861" s="1"/>
  <c r="BP74" i="861"/>
  <c r="N75" i="861"/>
  <c r="N77" i="861" s="1"/>
  <c r="BN77" i="861"/>
  <c r="BP75" i="861" l="1"/>
  <c r="BP77" i="861" s="1"/>
  <c r="BQ74" i="861"/>
  <c r="BR74" i="861" l="1"/>
  <c r="BQ75" i="861"/>
  <c r="BQ77" i="861" s="1"/>
  <c r="BS74" i="861" l="1"/>
  <c r="BR75" i="861"/>
  <c r="BR77" i="861" s="1"/>
  <c r="BT74" i="861" l="1"/>
  <c r="BS75" i="861"/>
  <c r="BS77" i="861" s="1"/>
  <c r="BT75" i="861" l="1"/>
  <c r="BT77" i="861" s="1"/>
  <c r="BU74" i="861"/>
  <c r="BU75" i="861" l="1"/>
  <c r="BU77" i="861" s="1"/>
  <c r="BV74" i="861"/>
  <c r="BV75" i="861" l="1"/>
  <c r="BV77" i="861" s="1"/>
  <c r="BW74" i="861"/>
  <c r="BW75" i="861" l="1"/>
  <c r="BW77" i="861" s="1"/>
  <c r="BX74" i="861"/>
  <c r="BX75" i="861" l="1"/>
  <c r="BX77" i="861" s="1"/>
  <c r="BY74" i="861"/>
  <c r="BZ74" i="861" l="1"/>
  <c r="BY75" i="861"/>
  <c r="BY77" i="861" s="1"/>
  <c r="CA74" i="861" l="1"/>
  <c r="BZ75" i="861"/>
  <c r="O75" i="861" l="1"/>
  <c r="O77" i="861" s="1"/>
  <c r="BZ77" i="861"/>
  <c r="CB74" i="861"/>
  <c r="CA75" i="861"/>
  <c r="CA77" i="861" s="1"/>
  <c r="CB75" i="861" l="1"/>
  <c r="CB77" i="861" s="1"/>
  <c r="CC74" i="861"/>
  <c r="CC75" i="861" l="1"/>
  <c r="CC77" i="861" s="1"/>
  <c r="CD74" i="861"/>
  <c r="CD75" i="861" l="1"/>
  <c r="CD77" i="861" s="1"/>
  <c r="CE74" i="861"/>
  <c r="CE75" i="861" l="1"/>
  <c r="CE77" i="861" s="1"/>
  <c r="CF74" i="861"/>
  <c r="CF75" i="861" l="1"/>
  <c r="CF77" i="861" s="1"/>
  <c r="CG74" i="861"/>
  <c r="CH74" i="861" l="1"/>
  <c r="CG75" i="861"/>
  <c r="CG77" i="861" s="1"/>
  <c r="CI74" i="861" l="1"/>
  <c r="CH75" i="861"/>
  <c r="CH77" i="861" s="1"/>
  <c r="CJ74" i="861" l="1"/>
  <c r="CI75" i="861"/>
  <c r="CI77" i="861" s="1"/>
  <c r="CJ75" i="861" l="1"/>
  <c r="CJ77" i="861" s="1"/>
  <c r="CK74" i="861"/>
  <c r="CK75" i="861" l="1"/>
  <c r="CK77" i="861" s="1"/>
  <c r="CL74" i="861"/>
  <c r="CL75" i="861" s="1"/>
  <c r="CL77" i="861" l="1"/>
  <c r="P75" i="861"/>
  <c r="P77"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55" i="64" l="1"/>
  <c r="AF1655" i="64" s="1" a="1"/>
  <c r="AF1655" i="64" s="1"/>
  <c r="M1655" i="64"/>
  <c r="AV1655" i="64" s="1" a="1"/>
  <c r="AV1655" i="64" s="1"/>
  <c r="N1655" i="64"/>
  <c r="BD1655" i="64" s="1" a="1"/>
  <c r="BD1655" i="64" s="1"/>
  <c r="O1655" i="64"/>
  <c r="BT1655" i="64" s="1" a="1"/>
  <c r="BT1655" i="64" s="1"/>
  <c r="P1655" i="64"/>
  <c r="CB1655" i="64" s="1" a="1"/>
  <c r="CB1655" i="64" s="1"/>
  <c r="AS1655" i="64" a="1"/>
  <c r="AS1655" i="64" s="1"/>
  <c r="AT1655" i="64" a="1"/>
  <c r="AT1655" i="64" s="1"/>
  <c r="AU1655" i="64" a="1"/>
  <c r="AU1655" i="64" s="1"/>
  <c r="BA1655" i="64" a="1"/>
  <c r="BA1655" i="64" s="1"/>
  <c r="BB1655" i="64" a="1"/>
  <c r="BB1655" i="64" s="1"/>
  <c r="M1657" i="64" s="1"/>
  <c r="N1654" i="64" s="1"/>
  <c r="BC1655" i="64" a="1"/>
  <c r="BC1655" i="64" s="1"/>
  <c r="BI1655" i="64" a="1"/>
  <c r="BI1655" i="64" s="1"/>
  <c r="BJ1655" i="64" a="1"/>
  <c r="BJ1655" i="64" s="1"/>
  <c r="BK1655" i="64" a="1"/>
  <c r="BK1655" i="64" s="1"/>
  <c r="BQ1655" i="64" a="1"/>
  <c r="BQ1655" i="64" s="1"/>
  <c r="BR1655" i="64" a="1"/>
  <c r="BR1655" i="64" s="1"/>
  <c r="BS1655" i="64" a="1"/>
  <c r="BS1655" i="64" s="1"/>
  <c r="BY1655" i="64" a="1"/>
  <c r="BY1655" i="64" s="1"/>
  <c r="BZ1655" i="64" a="1"/>
  <c r="BZ1655" i="64" s="1"/>
  <c r="O1657" i="64" s="1"/>
  <c r="P1654" i="64" s="1"/>
  <c r="CA1655" i="64" a="1"/>
  <c r="CA1655" i="64" s="1"/>
  <c r="CE1655" i="64" a="1"/>
  <c r="CE1655" i="64" s="1"/>
  <c r="CG1655" i="64" a="1"/>
  <c r="CG1655" i="64" s="1"/>
  <c r="CH1655" i="64" a="1"/>
  <c r="CH1655" i="64" s="1"/>
  <c r="CI1655" i="64" a="1"/>
  <c r="CI1655" i="64" s="1"/>
  <c r="AM1655" i="64" l="1" a="1"/>
  <c r="AM1655" i="64" s="1"/>
  <c r="AE1655" i="64" a="1"/>
  <c r="AE1655" i="64" s="1"/>
  <c r="AL1655" i="64" a="1"/>
  <c r="AL1655" i="64" s="1"/>
  <c r="AK1655" i="64" a="1"/>
  <c r="AK1655" i="64" s="1"/>
  <c r="CF1655" i="64" a="1"/>
  <c r="CF1655" i="64" s="1"/>
  <c r="BX1655" i="64" a="1"/>
  <c r="BX1655" i="64" s="1"/>
  <c r="BP1655" i="64" a="1"/>
  <c r="BP1655" i="64" s="1"/>
  <c r="BH1655" i="64" a="1"/>
  <c r="BH1655" i="64" s="1"/>
  <c r="AZ1655" i="64" a="1"/>
  <c r="AZ1655" i="64" s="1"/>
  <c r="AR1655" i="64" a="1"/>
  <c r="AR1655" i="64" s="1"/>
  <c r="AJ1655" i="64" a="1"/>
  <c r="AJ1655" i="64" s="1"/>
  <c r="BW1655" i="64" a="1"/>
  <c r="BW1655" i="64" s="1"/>
  <c r="BO1655" i="64" a="1"/>
  <c r="BO1655" i="64" s="1"/>
  <c r="BG1655" i="64" a="1"/>
  <c r="BG1655" i="64" s="1"/>
  <c r="AY1655" i="64" a="1"/>
  <c r="AY1655" i="64" s="1"/>
  <c r="AQ1655" i="64" a="1"/>
  <c r="AQ1655" i="64" s="1"/>
  <c r="AI1655" i="64" a="1"/>
  <c r="AI1655" i="64" s="1"/>
  <c r="CL1655" i="64" a="1"/>
  <c r="CL1655" i="64" s="1"/>
  <c r="P1657" i="64" s="1"/>
  <c r="CD1655" i="64" a="1"/>
  <c r="CD1655" i="64" s="1"/>
  <c r="BV1655" i="64" a="1"/>
  <c r="BV1655" i="64" s="1"/>
  <c r="BN1655" i="64" a="1"/>
  <c r="BN1655" i="64" s="1"/>
  <c r="N1657" i="64" s="1"/>
  <c r="O1654" i="64" s="1"/>
  <c r="BF1655" i="64" a="1"/>
  <c r="BF1655" i="64" s="1"/>
  <c r="AX1655" i="64" a="1"/>
  <c r="AX1655" i="64" s="1"/>
  <c r="AP1655" i="64" a="1"/>
  <c r="AP1655" i="64" s="1"/>
  <c r="L1657" i="64" s="1"/>
  <c r="M1654" i="64" s="1"/>
  <c r="AH1655" i="64" a="1"/>
  <c r="AH1655" i="64" s="1"/>
  <c r="CK1655" i="64" a="1"/>
  <c r="CK1655" i="64" s="1"/>
  <c r="CC1655" i="64" a="1"/>
  <c r="CC1655" i="64" s="1"/>
  <c r="BU1655" i="64" a="1"/>
  <c r="BU1655" i="64" s="1"/>
  <c r="BM1655" i="64" a="1"/>
  <c r="BM1655" i="64" s="1"/>
  <c r="BE1655" i="64" a="1"/>
  <c r="BE1655" i="64" s="1"/>
  <c r="AW1655" i="64" a="1"/>
  <c r="AW1655" i="64" s="1"/>
  <c r="AO1655" i="64" a="1"/>
  <c r="AO1655" i="64" s="1"/>
  <c r="AG1655" i="64" a="1"/>
  <c r="AG1655" i="64" s="1"/>
  <c r="CJ1655" i="64" a="1"/>
  <c r="CJ1655" i="64" s="1"/>
  <c r="BL1655" i="64" a="1"/>
  <c r="BL1655" i="64" s="1"/>
  <c r="AN1655" i="64" a="1"/>
  <c r="AN1655" i="64" s="1"/>
  <c r="AJ1656" i="64" l="1"/>
  <c r="AZ1656" i="64"/>
  <c r="BP1656" i="64"/>
  <c r="CF1656" i="64"/>
  <c r="CX1656" i="64"/>
  <c r="BA1656" i="64"/>
  <c r="CG1656" i="64"/>
  <c r="AK1656" i="64"/>
  <c r="AL1656" i="64"/>
  <c r="BB1656" i="64"/>
  <c r="BR1656" i="64"/>
  <c r="CH1656" i="64"/>
  <c r="CZ1656" i="64"/>
  <c r="AS1656" i="64"/>
  <c r="CQ1656" i="64"/>
  <c r="AM1656" i="64"/>
  <c r="BC1656" i="64"/>
  <c r="BS1656" i="64"/>
  <c r="CI1656" i="64"/>
  <c r="DA1656" i="64"/>
  <c r="BI1656" i="64"/>
  <c r="DG1656" i="64"/>
  <c r="AN1656" i="64"/>
  <c r="BD1656" i="64"/>
  <c r="BT1656" i="64"/>
  <c r="CJ1656" i="64"/>
  <c r="DB1656" i="64"/>
  <c r="AO1656" i="64"/>
  <c r="BE1656" i="64"/>
  <c r="BU1656" i="64"/>
  <c r="CK1656" i="64"/>
  <c r="DC1656" i="64"/>
  <c r="AP1656" i="64"/>
  <c r="BF1656" i="64"/>
  <c r="BV1656" i="64"/>
  <c r="CL1656" i="64"/>
  <c r="DD1656" i="64"/>
  <c r="AQ1656" i="64"/>
  <c r="BG1656" i="64"/>
  <c r="BW1656" i="64"/>
  <c r="CO1656" i="64"/>
  <c r="CO1657" i="64" s="1"/>
  <c r="CP1654" i="64" s="1"/>
  <c r="DE1656" i="64"/>
  <c r="AR1656" i="64"/>
  <c r="BH1656" i="64"/>
  <c r="BX1656" i="64"/>
  <c r="CP1656" i="64"/>
  <c r="DF1656" i="64"/>
  <c r="AE1659" i="64"/>
  <c r="BY1656" i="64"/>
  <c r="DH1656" i="64"/>
  <c r="AT1656" i="64"/>
  <c r="BJ1656" i="64"/>
  <c r="BZ1656" i="64"/>
  <c r="CR1656" i="64"/>
  <c r="AE1656" i="64"/>
  <c r="AE1657" i="64" s="1"/>
  <c r="AU1656" i="64"/>
  <c r="BK1656" i="64"/>
  <c r="CA1656" i="64"/>
  <c r="CS1656" i="64"/>
  <c r="DI1656" i="64"/>
  <c r="AF1656" i="64"/>
  <c r="BL1656" i="64"/>
  <c r="CT1656" i="64"/>
  <c r="DJ1656" i="64"/>
  <c r="AV1656" i="64"/>
  <c r="CB1656" i="64"/>
  <c r="AG1656" i="64"/>
  <c r="AW1656" i="64"/>
  <c r="BM1656" i="64"/>
  <c r="CC1656" i="64"/>
  <c r="CU1656" i="64"/>
  <c r="DK1656" i="64"/>
  <c r="AH1656" i="64"/>
  <c r="AX1656" i="64"/>
  <c r="BN1656" i="64"/>
  <c r="CD1656" i="64"/>
  <c r="CV1656" i="64"/>
  <c r="DL1656" i="64"/>
  <c r="AI1656" i="64"/>
  <c r="AY1656" i="64"/>
  <c r="BO1656" i="64"/>
  <c r="CE1656" i="64"/>
  <c r="CW1656" i="64"/>
  <c r="BQ1656" i="64"/>
  <c r="CY1656" i="64"/>
  <c r="AF1654" i="64" l="1"/>
  <c r="CP1657" i="64"/>
  <c r="CQ1654" i="64" s="1"/>
  <c r="CP1659" i="64"/>
  <c r="CQ1657" i="64" l="1"/>
  <c r="CR1654" i="64" s="1"/>
  <c r="CQ1659" i="64"/>
  <c r="AF1657" i="64"/>
  <c r="AF1659" i="64"/>
  <c r="AG1654" i="64" l="1"/>
  <c r="CR1657" i="64"/>
  <c r="CS1654" i="64" s="1"/>
  <c r="CR1659" i="64"/>
  <c r="CS1657" i="64" l="1"/>
  <c r="CT1654" i="64" s="1"/>
  <c r="CS1659" i="64"/>
  <c r="AG1657" i="64"/>
  <c r="AG1659" i="64"/>
  <c r="AH1654" i="64" l="1"/>
  <c r="CT1657" i="64"/>
  <c r="CU1654" i="64" s="1"/>
  <c r="CT1659" i="64"/>
  <c r="CU1659" i="64" l="1"/>
  <c r="CU1657" i="64"/>
  <c r="CV1654" i="64" s="1"/>
  <c r="AH1657" i="64"/>
  <c r="AH1659" i="64"/>
  <c r="AI1654" i="64" l="1"/>
  <c r="CV1659" i="64"/>
  <c r="CV1657" i="64"/>
  <c r="CW1654" i="64" s="1"/>
  <c r="CW1657" i="64" l="1"/>
  <c r="CX1654" i="64" s="1"/>
  <c r="CW1659" i="64"/>
  <c r="AI1657" i="64"/>
  <c r="AI1659" i="64"/>
  <c r="AJ1654" i="64" l="1"/>
  <c r="CX1657" i="64"/>
  <c r="CY1654" i="64" s="1"/>
  <c r="CX1659" i="64"/>
  <c r="CY1657" i="64" l="1"/>
  <c r="CZ1654" i="64" s="1"/>
  <c r="CY1659" i="64"/>
  <c r="AJ1657" i="64"/>
  <c r="AK1654" i="64" s="1"/>
  <c r="AJ1659" i="64"/>
  <c r="AK1657" i="64" l="1"/>
  <c r="AL1654" i="64" s="1"/>
  <c r="AK1659" i="64"/>
  <c r="CZ1657" i="64"/>
  <c r="DA1654" i="64" s="1"/>
  <c r="CZ1659" i="64"/>
  <c r="DA1657" i="64" l="1"/>
  <c r="DB1654" i="64" s="1"/>
  <c r="DA1659" i="64"/>
  <c r="AL1657" i="64"/>
  <c r="AM1654" i="64" s="1"/>
  <c r="AL1659" i="64"/>
  <c r="AM1657" i="64" l="1"/>
  <c r="AN1654" i="64" s="1"/>
  <c r="AM1659" i="64"/>
  <c r="DB1659" i="64"/>
  <c r="DB1657" i="64"/>
  <c r="DC1654" i="64" s="1"/>
  <c r="DC1659" i="64" l="1"/>
  <c r="DC1657" i="64"/>
  <c r="DD1654" i="64" s="1"/>
  <c r="AN1659" i="64"/>
  <c r="AN1657" i="64"/>
  <c r="AO1654" i="64" s="1"/>
  <c r="AO1659" i="64" l="1"/>
  <c r="AO1657" i="64"/>
  <c r="AP1654" i="64" s="1"/>
  <c r="DD1659" i="64"/>
  <c r="DD1657" i="64"/>
  <c r="DE1654" i="64" s="1"/>
  <c r="DE1657" i="64" l="1"/>
  <c r="DF1654" i="64" s="1"/>
  <c r="DE1659" i="64"/>
  <c r="AP1659" i="64"/>
  <c r="AP1657" i="64"/>
  <c r="AQ1654" i="64" s="1"/>
  <c r="AQ1659" i="64" l="1"/>
  <c r="AQ1657" i="64"/>
  <c r="DF1659" i="64"/>
  <c r="DF1657" i="64"/>
  <c r="DG1654" i="64" s="1"/>
  <c r="DG1657" i="64" l="1"/>
  <c r="DH1654" i="64" s="1"/>
  <c r="DG1659" i="64"/>
  <c r="AR1654" i="64"/>
  <c r="AR1659" i="64" l="1"/>
  <c r="AR1657" i="64"/>
  <c r="DH1657" i="64"/>
  <c r="DI1654" i="64" s="1"/>
  <c r="DH1659" i="64"/>
  <c r="DI1657" i="64" l="1"/>
  <c r="DJ1654" i="64" s="1"/>
  <c r="DI1659" i="64"/>
  <c r="AS1654" i="64"/>
  <c r="AS1657" i="64" l="1"/>
  <c r="AS1659" i="64"/>
  <c r="DJ1657" i="64"/>
  <c r="DK1654" i="64" s="1"/>
  <c r="DJ1659" i="64"/>
  <c r="DK1657" i="64" l="1"/>
  <c r="DL1654" i="64" s="1"/>
  <c r="DK1659" i="64"/>
  <c r="AT1654" i="64"/>
  <c r="AT1657" i="64" l="1"/>
  <c r="AT1659" i="64"/>
  <c r="DL1657" i="64"/>
  <c r="L1659" i="64" s="1"/>
  <c r="DL1659" i="64"/>
  <c r="L1656" i="64"/>
  <c r="AU1654" i="64" l="1"/>
  <c r="AU1657" i="64" l="1"/>
  <c r="AU1659" i="64"/>
  <c r="AV1654" i="64" l="1"/>
  <c r="AV1659" i="64" l="1"/>
  <c r="AV1657" i="64"/>
  <c r="AW1654" i="64" s="1"/>
  <c r="AW1657" i="64" l="1"/>
  <c r="AX1654" i="64" s="1"/>
  <c r="AW1659" i="64"/>
  <c r="AX1657" i="64" l="1"/>
  <c r="AY1654" i="64" s="1"/>
  <c r="AX1659" i="64"/>
  <c r="AY1657" i="64" l="1"/>
  <c r="AZ1654" i="64" s="1"/>
  <c r="AY1659" i="64"/>
  <c r="AZ1657" i="64" l="1"/>
  <c r="BA1654" i="64" s="1"/>
  <c r="AZ1659" i="64"/>
  <c r="BA1657" i="64" l="1"/>
  <c r="BB1654" i="64" s="1"/>
  <c r="BA1659" i="64"/>
  <c r="BB1657" i="64" l="1"/>
  <c r="BC1654" i="64" s="1"/>
  <c r="BB1659" i="64"/>
  <c r="BC1659" i="64" l="1"/>
  <c r="BC1657" i="64"/>
  <c r="BD1654" i="64" l="1"/>
  <c r="BD1659" i="64" l="1"/>
  <c r="BD1657" i="64"/>
  <c r="BE1654" i="64" l="1"/>
  <c r="BE1659" i="64" l="1"/>
  <c r="BE1657" i="64"/>
  <c r="BF1654" i="64" l="1"/>
  <c r="BF1659" i="64" l="1"/>
  <c r="BF1657" i="64"/>
  <c r="BG1654" i="64" l="1"/>
  <c r="BG1659" i="64" l="1"/>
  <c r="BG1657" i="64"/>
  <c r="BH1654" i="64" l="1"/>
  <c r="BH1657" i="64" l="1"/>
  <c r="BI1654" i="64" s="1"/>
  <c r="BH1659" i="64"/>
  <c r="BI1657" i="64" l="1"/>
  <c r="BJ1654" i="64" s="1"/>
  <c r="BI1659" i="64"/>
  <c r="BJ1657" i="64" l="1"/>
  <c r="BK1654" i="64" s="1"/>
  <c r="BJ1659" i="64"/>
  <c r="BK1657" i="64" l="1"/>
  <c r="BL1654" i="64" s="1"/>
  <c r="BK1659" i="64"/>
  <c r="BL1659" i="64" l="1"/>
  <c r="BL1657" i="64"/>
  <c r="BM1654" i="64" s="1"/>
  <c r="BM1659" i="64" l="1"/>
  <c r="BM1657" i="64"/>
  <c r="BN1654" i="64" s="1"/>
  <c r="BN1657" i="64" l="1"/>
  <c r="BO1654" i="64" s="1"/>
  <c r="BN1659" i="64"/>
  <c r="BO1657" i="64" l="1"/>
  <c r="BO1659" i="64"/>
  <c r="BP1654" i="64" l="1"/>
  <c r="BP1657" i="64" l="1"/>
  <c r="BP1659" i="64"/>
  <c r="BQ1654" i="64" l="1"/>
  <c r="BQ1657" i="64" l="1"/>
  <c r="BQ1659" i="64"/>
  <c r="BR1654" i="64" l="1"/>
  <c r="BR1657" i="64" l="1"/>
  <c r="BR1659" i="64"/>
  <c r="BS1654" i="64" l="1"/>
  <c r="BS1657" i="64" l="1"/>
  <c r="BS1659" i="64"/>
  <c r="BT1654" i="64" l="1"/>
  <c r="BT1659" i="64" l="1"/>
  <c r="BT1657" i="64"/>
  <c r="BU1654" i="64" s="1"/>
  <c r="BU1659" i="64" l="1"/>
  <c r="BU1657" i="64"/>
  <c r="BV1654" i="64" s="1"/>
  <c r="BV1659" i="64" l="1"/>
  <c r="BV1657" i="64"/>
  <c r="BW1654" i="64" s="1"/>
  <c r="BW1659" i="64" l="1"/>
  <c r="BW1657" i="64"/>
  <c r="BX1654" i="64" s="1"/>
  <c r="BX1659" i="64" l="1"/>
  <c r="BX1657" i="64"/>
  <c r="BY1654" i="64" s="1"/>
  <c r="BY1657" i="64" l="1"/>
  <c r="BZ1654" i="64" s="1"/>
  <c r="BY1659" i="64"/>
  <c r="BZ1657" i="64" l="1"/>
  <c r="CA1654" i="64" s="1"/>
  <c r="BZ1659" i="64"/>
  <c r="CA1657" i="64" l="1"/>
  <c r="CA1659" i="64"/>
  <c r="CB1654" i="64" l="1"/>
  <c r="CB1657" i="64" l="1"/>
  <c r="CB1659" i="64"/>
  <c r="CC1654" i="64" l="1"/>
  <c r="CC1659" i="64" l="1"/>
  <c r="CC1657" i="64"/>
  <c r="CD1654" i="64" l="1"/>
  <c r="CD1657" i="64" l="1"/>
  <c r="CD1659" i="64"/>
  <c r="CE1654" i="64" l="1"/>
  <c r="CE1657" i="64" l="1"/>
  <c r="CE1659" i="64"/>
  <c r="CF1654" i="64" l="1"/>
  <c r="CF1657" i="64" l="1"/>
  <c r="CG1654" i="64" s="1"/>
  <c r="CF1659" i="64"/>
  <c r="CG1657" i="64" l="1"/>
  <c r="CH1654" i="64" s="1"/>
  <c r="CG1659" i="64"/>
  <c r="CH1657" i="64" l="1"/>
  <c r="CI1654" i="64" s="1"/>
  <c r="CH1659" i="64"/>
  <c r="CI1657" i="64" l="1"/>
  <c r="CJ1654" i="64" s="1"/>
  <c r="CI1659" i="64"/>
  <c r="CJ1657" i="64" l="1"/>
  <c r="CK1654" i="64" s="1"/>
  <c r="CJ1659" i="64"/>
  <c r="CK1659" i="64" l="1"/>
  <c r="CK1657" i="64"/>
  <c r="CL1654" i="64" s="1"/>
  <c r="CL1659" i="64" l="1"/>
  <c r="CL1657" i="64"/>
  <c r="M1656" i="64"/>
  <c r="N1656" i="64"/>
  <c r="O1656" i="64"/>
  <c r="P1656" i="64"/>
  <c r="M1659" i="64" l="1"/>
  <c r="N1659" i="64"/>
  <c r="O1659" i="64"/>
  <c r="P1659" i="64"/>
  <c r="P1096" i="64"/>
  <c r="J1752" i="64"/>
  <c r="P1724" i="64"/>
  <c r="N1803" i="64"/>
  <c r="K1796" i="64"/>
  <c r="K1284" i="64" l="1"/>
  <c r="L1284" i="64"/>
  <c r="M1284" i="64"/>
  <c r="N1284" i="64"/>
  <c r="O1284" i="64"/>
  <c r="P1284" i="64"/>
  <c r="K1288" i="64"/>
  <c r="L1288" i="64"/>
  <c r="M1288" i="64"/>
  <c r="N1288" i="64"/>
  <c r="O1288" i="64"/>
  <c r="P1288" i="64"/>
  <c r="S549" i="64"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S1096" i="64" a="1"/>
  <c r="S1096" i="64"/>
  <c r="T1096" i="64" a="1"/>
  <c r="T1096" i="64"/>
  <c r="U1096" i="64" a="1"/>
  <c r="U1096" i="64"/>
  <c r="V1096" i="64" a="1"/>
  <c r="V1096" i="64"/>
  <c r="W1096" i="64" a="1"/>
  <c r="W1096" i="64"/>
  <c r="X1096" i="64" a="1"/>
  <c r="X1096" i="64"/>
  <c r="Y1096" i="64" a="1"/>
  <c r="Y1096" i="64"/>
  <c r="Z1096" i="64" a="1"/>
  <c r="Z1096" i="64"/>
  <c r="AA1096" i="64" a="1"/>
  <c r="AA1096" i="64"/>
  <c r="AB1096" i="64" a="1"/>
  <c r="AB1096" i="64"/>
  <c r="AC1096" i="64" a="1"/>
  <c r="AC1096" i="64"/>
  <c r="AD1096" i="64" a="1"/>
  <c r="AD1096" i="64"/>
  <c r="AE1096" i="64" a="1"/>
  <c r="AE1096" i="64"/>
  <c r="AF1096" i="64" a="1"/>
  <c r="AF1096" i="64"/>
  <c r="AG1096" i="64" a="1"/>
  <c r="AG1096" i="64"/>
  <c r="AH1096" i="64" a="1"/>
  <c r="AH1096" i="64"/>
  <c r="AI1096" i="64" a="1"/>
  <c r="AI1096" i="64"/>
  <c r="AJ1096" i="64" a="1"/>
  <c r="AJ1096" i="64"/>
  <c r="AK1096" i="64" a="1"/>
  <c r="AK1096" i="64"/>
  <c r="AL1096" i="64" a="1"/>
  <c r="AL1096" i="64"/>
  <c r="AM1096" i="64" a="1"/>
  <c r="AM1096" i="64"/>
  <c r="AN1096" i="64" a="1"/>
  <c r="AN1096" i="64"/>
  <c r="AO1096" i="64" a="1"/>
  <c r="AO1096" i="64"/>
  <c r="AP1096" i="64" a="1"/>
  <c r="AP1096" i="64"/>
  <c r="AQ1096" i="64" a="1"/>
  <c r="AQ1096" i="64"/>
  <c r="AR1096" i="64" a="1"/>
  <c r="AR1096" i="64"/>
  <c r="AS1096" i="64" a="1"/>
  <c r="AS1096" i="64"/>
  <c r="AT1096" i="64" a="1"/>
  <c r="AT1096" i="64"/>
  <c r="AU1096" i="64" a="1"/>
  <c r="AU1096" i="64"/>
  <c r="AV1096" i="64" a="1"/>
  <c r="AV1096" i="64"/>
  <c r="AW1096" i="64" a="1"/>
  <c r="AW1096" i="64"/>
  <c r="AX1096" i="64" a="1"/>
  <c r="AX1096" i="64"/>
  <c r="AY1096" i="64" a="1"/>
  <c r="AY1096" i="64"/>
  <c r="AZ1096" i="64" a="1"/>
  <c r="AZ1096" i="64"/>
  <c r="BA1096" i="64" a="1"/>
  <c r="BA1096" i="64"/>
  <c r="BB1096" i="64" a="1"/>
  <c r="BB1096" i="64"/>
  <c r="BC1096" i="64" a="1"/>
  <c r="BC1096" i="64"/>
  <c r="BD1096" i="64" a="1"/>
  <c r="BD1096" i="64"/>
  <c r="BE1096" i="64" a="1"/>
  <c r="BE1096" i="64"/>
  <c r="BF1096" i="64" a="1"/>
  <c r="BF1096" i="64"/>
  <c r="BG1096" i="64" a="1"/>
  <c r="BG1096" i="64"/>
  <c r="BH1096" i="64" a="1"/>
  <c r="BH1096" i="64"/>
  <c r="BI1096" i="64" a="1"/>
  <c r="BI1096" i="64"/>
  <c r="BJ1096" i="64" a="1"/>
  <c r="BJ1096" i="64"/>
  <c r="BK1096" i="64" a="1"/>
  <c r="BK1096" i="64"/>
  <c r="BL1096" i="64" a="1"/>
  <c r="BL1096" i="64"/>
  <c r="BM1096" i="64" a="1"/>
  <c r="BM1096" i="64"/>
  <c r="BN1096" i="64" a="1"/>
  <c r="BN1096" i="64"/>
  <c r="BO1096" i="64" a="1"/>
  <c r="BO1096" i="64"/>
  <c r="BP1096" i="64" a="1"/>
  <c r="BP1096" i="64"/>
  <c r="BQ1096" i="64" a="1"/>
  <c r="BQ1096" i="64"/>
  <c r="BR1096" i="64" a="1"/>
  <c r="BR1096" i="64"/>
  <c r="BS1096" i="64" a="1"/>
  <c r="BS1096" i="64"/>
  <c r="BT1096" i="64" a="1"/>
  <c r="BT1096" i="64"/>
  <c r="BU1096" i="64" a="1"/>
  <c r="BU1096" i="64"/>
  <c r="BV1096" i="64" a="1"/>
  <c r="BV1096" i="64"/>
  <c r="BW1096" i="64" a="1"/>
  <c r="BW1096" i="64"/>
  <c r="BX1096" i="64" a="1"/>
  <c r="BX1096" i="64"/>
  <c r="BY1096" i="64" a="1"/>
  <c r="BY1096" i="64"/>
  <c r="BZ1096" i="64" a="1"/>
  <c r="BZ1096" i="64"/>
  <c r="CA1096" i="64" a="1"/>
  <c r="CA1096" i="64"/>
  <c r="CB1096" i="64" a="1"/>
  <c r="CB1096" i="64"/>
  <c r="CC1096" i="64" a="1"/>
  <c r="CC1096" i="64"/>
  <c r="CD1096" i="64" a="1"/>
  <c r="CD1096" i="64"/>
  <c r="CE1096" i="64" a="1"/>
  <c r="CE1096" i="64"/>
  <c r="CF1096" i="64" a="1"/>
  <c r="CF1096" i="64"/>
  <c r="CG1096" i="64" a="1"/>
  <c r="CG1096" i="64"/>
  <c r="CH1096" i="64" a="1"/>
  <c r="CH1096" i="64"/>
  <c r="CI1096" i="64" a="1"/>
  <c r="CI1096" i="64"/>
  <c r="CJ1096" i="64" a="1"/>
  <c r="CJ1096" i="64"/>
  <c r="CK1096" i="64" a="1"/>
  <c r="CK1096" i="64"/>
  <c r="CL1096" i="64" a="1"/>
  <c r="CL1096" i="64"/>
  <c r="CO1096" i="64" a="1"/>
  <c r="CO1096" i="64"/>
  <c r="CP1096" i="64" a="1"/>
  <c r="CP1096" i="64"/>
  <c r="CQ1096" i="64" a="1"/>
  <c r="CQ1096" i="64"/>
  <c r="CR1096" i="64" a="1"/>
  <c r="CR1096" i="64"/>
  <c r="CS1096" i="64" a="1"/>
  <c r="CS1096" i="64"/>
  <c r="CT1096" i="64" a="1"/>
  <c r="CT1096" i="64"/>
  <c r="CU1096" i="64" a="1"/>
  <c r="CU1096" i="64"/>
  <c r="CV1096" i="64" a="1"/>
  <c r="CV1096" i="64"/>
  <c r="CW1096" i="64" a="1"/>
  <c r="CW1096" i="64"/>
  <c r="CX1096" i="64" a="1"/>
  <c r="CX1096" i="64"/>
  <c r="CY1096" i="64" a="1"/>
  <c r="CY1096" i="64"/>
  <c r="CZ1096" i="64" a="1"/>
  <c r="CZ1096" i="64"/>
  <c r="DA1096" i="64" a="1"/>
  <c r="DA1096" i="64"/>
  <c r="DB1096" i="64" a="1"/>
  <c r="DB1096" i="64"/>
  <c r="DC1096" i="64" a="1"/>
  <c r="DC1096" i="64"/>
  <c r="DD1096" i="64" a="1"/>
  <c r="DD1096" i="64"/>
  <c r="DE1096" i="64" a="1"/>
  <c r="DE1096" i="64"/>
  <c r="DF1096" i="64" a="1"/>
  <c r="DF1096" i="64"/>
  <c r="DG1096" i="64" a="1"/>
  <c r="DG1096" i="64"/>
  <c r="DH1096" i="64" a="1"/>
  <c r="DH1096" i="64"/>
  <c r="DI1096" i="64" a="1"/>
  <c r="DI1096" i="64"/>
  <c r="DJ1096" i="64" a="1"/>
  <c r="DJ1096" i="64"/>
  <c r="DK1096" i="64" a="1"/>
  <c r="DK1096" i="64"/>
  <c r="DL1096" i="64" a="1"/>
  <c r="DL1096" i="64"/>
  <c r="S1102" i="64"/>
  <c r="T1102" i="64"/>
  <c r="U1102" i="64"/>
  <c r="V1102" i="64"/>
  <c r="W1102" i="64"/>
  <c r="X1102" i="64"/>
  <c r="Y1102" i="64"/>
  <c r="Z1102" i="64"/>
  <c r="AA1102" i="64"/>
  <c r="AB1102" i="64"/>
  <c r="AC1102" i="64"/>
  <c r="AD1102" i="64"/>
  <c r="AE1102" i="64"/>
  <c r="AF1102" i="64"/>
  <c r="AG1102" i="64"/>
  <c r="AH1102" i="64"/>
  <c r="AI1102" i="64"/>
  <c r="AJ1102" i="64"/>
  <c r="AK1102" i="64"/>
  <c r="AL1102" i="64"/>
  <c r="AM1102" i="64"/>
  <c r="AN1102" i="64"/>
  <c r="AO1102" i="64"/>
  <c r="AP1102" i="64"/>
  <c r="AQ1102" i="64"/>
  <c r="AR1102" i="64"/>
  <c r="AS1102" i="64"/>
  <c r="AT1102" i="64"/>
  <c r="AU1102" i="64"/>
  <c r="AV1102" i="64"/>
  <c r="AW1102" i="64"/>
  <c r="AX1102" i="64"/>
  <c r="AY1102" i="64"/>
  <c r="AZ1102" i="64"/>
  <c r="BA1102" i="64"/>
  <c r="BB1102" i="64"/>
  <c r="BC1102" i="64"/>
  <c r="BD1102" i="64"/>
  <c r="BE1102" i="64"/>
  <c r="BF1102" i="64"/>
  <c r="BG1102" i="64"/>
  <c r="BH1102" i="64"/>
  <c r="BI1102" i="64"/>
  <c r="BJ1102" i="64"/>
  <c r="BK1102" i="64"/>
  <c r="BL1102" i="64"/>
  <c r="BM1102" i="64"/>
  <c r="BN1102" i="64"/>
  <c r="BO1102" i="64"/>
  <c r="BP1102" i="64"/>
  <c r="BQ1102" i="64"/>
  <c r="BR1102" i="64"/>
  <c r="BS1102" i="64"/>
  <c r="BT1102" i="64"/>
  <c r="BU1102" i="64"/>
  <c r="BV1102" i="64"/>
  <c r="BW1102" i="64"/>
  <c r="BX1102" i="64"/>
  <c r="BY1102" i="64"/>
  <c r="BZ1102" i="64"/>
  <c r="CA1102" i="64"/>
  <c r="CB1102" i="64"/>
  <c r="CC1102" i="64"/>
  <c r="CD1102" i="64"/>
  <c r="CE1102" i="64"/>
  <c r="CF1102" i="64"/>
  <c r="CG1102" i="64"/>
  <c r="CH1102" i="64"/>
  <c r="CI1102" i="64"/>
  <c r="CJ1102" i="64"/>
  <c r="CK1102" i="64"/>
  <c r="CL1102" i="64"/>
  <c r="CO1102" i="64"/>
  <c r="CP1102" i="64"/>
  <c r="CQ1102" i="64"/>
  <c r="CR1102" i="64"/>
  <c r="CS1102" i="64"/>
  <c r="CT1102" i="64"/>
  <c r="CU1102" i="64"/>
  <c r="CV1102" i="64"/>
  <c r="CW1102" i="64"/>
  <c r="CX1102" i="64"/>
  <c r="CY1102" i="64"/>
  <c r="CZ1102" i="64"/>
  <c r="DA1102" i="64"/>
  <c r="DB1102" i="64"/>
  <c r="DC1102" i="64"/>
  <c r="DD1102" i="64"/>
  <c r="DE1102" i="64"/>
  <c r="DF1102" i="64"/>
  <c r="DG1102" i="64"/>
  <c r="DH1102" i="64"/>
  <c r="DI1102" i="64"/>
  <c r="DJ1102" i="64"/>
  <c r="DK1102" i="64"/>
  <c r="DL1102" i="64"/>
  <c r="S1103"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166" i="64" a="1"/>
  <c r="S1166" i="64"/>
  <c r="T1166" i="64" a="1"/>
  <c r="T1166" i="64"/>
  <c r="U1166" i="64" a="1"/>
  <c r="U1166" i="64"/>
  <c r="V1166" i="64" a="1"/>
  <c r="V1166" i="64"/>
  <c r="W1166" i="64" a="1"/>
  <c r="W1166" i="64"/>
  <c r="X1166" i="64" a="1"/>
  <c r="X1166" i="64"/>
  <c r="Y1166" i="64" a="1"/>
  <c r="Y1166" i="64"/>
  <c r="Z1166" i="64" a="1"/>
  <c r="Z1166" i="64"/>
  <c r="AA1166" i="64" a="1"/>
  <c r="AA1166" i="64"/>
  <c r="AB1166" i="64" a="1"/>
  <c r="AB1166" i="64"/>
  <c r="AC1166" i="64" a="1"/>
  <c r="AC1166" i="64"/>
  <c r="AD1166" i="64" a="1"/>
  <c r="AD1166" i="64"/>
  <c r="AE1166" i="64" a="1"/>
  <c r="AE1166" i="64"/>
  <c r="AF1166" i="64" a="1"/>
  <c r="AF1166" i="64"/>
  <c r="AG1166" i="64" a="1"/>
  <c r="AG1166" i="64"/>
  <c r="AH1166" i="64" a="1"/>
  <c r="AH1166" i="64"/>
  <c r="AI1166" i="64" a="1"/>
  <c r="AI1166" i="64"/>
  <c r="AJ1166" i="64" a="1"/>
  <c r="AJ1166" i="64"/>
  <c r="AK1166" i="64" a="1"/>
  <c r="AK1166" i="64"/>
  <c r="AL1166" i="64" a="1"/>
  <c r="AL1166" i="64"/>
  <c r="AM1166" i="64" a="1"/>
  <c r="AM1166" i="64"/>
  <c r="AN1166" i="64" a="1"/>
  <c r="AN1166" i="64"/>
  <c r="AO1166" i="64" a="1"/>
  <c r="AO1166" i="64"/>
  <c r="AP1166" i="64" a="1"/>
  <c r="AP1166" i="64"/>
  <c r="AQ1166" i="64" a="1"/>
  <c r="AQ1166" i="64"/>
  <c r="AR1166" i="64" a="1"/>
  <c r="AR1166" i="64"/>
  <c r="AS1166" i="64" a="1"/>
  <c r="AS1166" i="64"/>
  <c r="AT1166" i="64" a="1"/>
  <c r="AT1166" i="64"/>
  <c r="AU1166" i="64" a="1"/>
  <c r="AU1166" i="64"/>
  <c r="AV1166" i="64" a="1"/>
  <c r="AV1166" i="64"/>
  <c r="AW1166" i="64" a="1"/>
  <c r="AW1166" i="64"/>
  <c r="AX1166" i="64" a="1"/>
  <c r="AX1166" i="64"/>
  <c r="AY1166" i="64" a="1"/>
  <c r="AY1166" i="64"/>
  <c r="AZ1166" i="64" a="1"/>
  <c r="AZ1166" i="64"/>
  <c r="BA1166" i="64" a="1"/>
  <c r="BA1166" i="64"/>
  <c r="BB1166" i="64" a="1"/>
  <c r="BB1166" i="64"/>
  <c r="BC1166" i="64" a="1"/>
  <c r="BC1166" i="64"/>
  <c r="BD1166" i="64" a="1"/>
  <c r="BD1166" i="64"/>
  <c r="BE1166" i="64" a="1"/>
  <c r="BE1166" i="64"/>
  <c r="BF1166" i="64" a="1"/>
  <c r="BF1166" i="64"/>
  <c r="BG1166" i="64" a="1"/>
  <c r="BG1166" i="64"/>
  <c r="BH1166" i="64" a="1"/>
  <c r="BH1166" i="64"/>
  <c r="BI1166" i="64" a="1"/>
  <c r="BI1166" i="64"/>
  <c r="BJ1166" i="64" a="1"/>
  <c r="BJ1166" i="64"/>
  <c r="BK1166" i="64" a="1"/>
  <c r="BK1166" i="64"/>
  <c r="BL1166" i="64" a="1"/>
  <c r="BL1166" i="64"/>
  <c r="BM1166" i="64" a="1"/>
  <c r="BM1166" i="64"/>
  <c r="BN1166" i="64" a="1"/>
  <c r="BN1166" i="64"/>
  <c r="BO1166" i="64" a="1"/>
  <c r="BO1166" i="64"/>
  <c r="BP1166" i="64" a="1"/>
  <c r="BP1166" i="64"/>
  <c r="BQ1166" i="64" a="1"/>
  <c r="BQ1166" i="64"/>
  <c r="BR1166" i="64" a="1"/>
  <c r="BR1166" i="64"/>
  <c r="BS1166" i="64" a="1"/>
  <c r="BS1166" i="64"/>
  <c r="BT1166" i="64" a="1"/>
  <c r="BT1166" i="64"/>
  <c r="BU1166" i="64" a="1"/>
  <c r="BU1166" i="64"/>
  <c r="BV1166" i="64" a="1"/>
  <c r="BV1166" i="64"/>
  <c r="BW1166" i="64" a="1"/>
  <c r="BW1166" i="64"/>
  <c r="BX1166" i="64" a="1"/>
  <c r="BX1166" i="64"/>
  <c r="BY1166" i="64" a="1"/>
  <c r="BY1166" i="64"/>
  <c r="BZ1166" i="64" a="1"/>
  <c r="BZ1166" i="64"/>
  <c r="CA1166" i="64" a="1"/>
  <c r="CA1166" i="64"/>
  <c r="CB1166" i="64" a="1"/>
  <c r="CB1166" i="64"/>
  <c r="CC1166" i="64" a="1"/>
  <c r="CC1166" i="64"/>
  <c r="CD1166" i="64" a="1"/>
  <c r="CD1166" i="64"/>
  <c r="CE1166" i="64" a="1"/>
  <c r="CE1166" i="64"/>
  <c r="CF1166" i="64" a="1"/>
  <c r="CF1166" i="64"/>
  <c r="CG1166" i="64" a="1"/>
  <c r="CG1166" i="64"/>
  <c r="CH1166" i="64" a="1"/>
  <c r="CH1166" i="64"/>
  <c r="CI1166" i="64" a="1"/>
  <c r="CI1166" i="64"/>
  <c r="CJ1166" i="64" a="1"/>
  <c r="CJ1166" i="64"/>
  <c r="CK1166" i="64" a="1"/>
  <c r="CK1166" i="64"/>
  <c r="CL1166" i="64" a="1"/>
  <c r="CL1166" i="64"/>
  <c r="CO1166" i="64" a="1"/>
  <c r="CO1166" i="64"/>
  <c r="CP1166" i="64" a="1"/>
  <c r="CP1166" i="64"/>
  <c r="CQ1166" i="64" a="1"/>
  <c r="CQ1166" i="64"/>
  <c r="CR1166" i="64" a="1"/>
  <c r="CR1166" i="64"/>
  <c r="CS1166" i="64" a="1"/>
  <c r="CS1166" i="64"/>
  <c r="CT1166" i="64" a="1"/>
  <c r="CT1166" i="64"/>
  <c r="CU1166" i="64" a="1"/>
  <c r="CU1166" i="64"/>
  <c r="CV1166" i="64" a="1"/>
  <c r="CV1166" i="64"/>
  <c r="CW1166" i="64" a="1"/>
  <c r="CW1166" i="64"/>
  <c r="CX1166" i="64" a="1"/>
  <c r="CX1166" i="64"/>
  <c r="CY1166" i="64" a="1"/>
  <c r="CY1166" i="64"/>
  <c r="CZ1166" i="64" a="1"/>
  <c r="CZ1166" i="64"/>
  <c r="DA1166" i="64" a="1"/>
  <c r="DA1166" i="64"/>
  <c r="DB1166" i="64" a="1"/>
  <c r="DB1166" i="64"/>
  <c r="DC1166" i="64" a="1"/>
  <c r="DC1166" i="64"/>
  <c r="DD1166" i="64" a="1"/>
  <c r="DD1166" i="64"/>
  <c r="DE1166" i="64" a="1"/>
  <c r="DE1166" i="64"/>
  <c r="DF1166" i="64" a="1"/>
  <c r="DF1166" i="64"/>
  <c r="DG1166" i="64" a="1"/>
  <c r="DG1166" i="64"/>
  <c r="DH1166" i="64" a="1"/>
  <c r="DH1166" i="64"/>
  <c r="DI1166" i="64" a="1"/>
  <c r="DI1166" i="64"/>
  <c r="DJ1166" i="64" a="1"/>
  <c r="DJ1166" i="64"/>
  <c r="DK1166" i="64" a="1"/>
  <c r="DK1166" i="64"/>
  <c r="DL1166" i="64" a="1"/>
  <c r="DL1166" i="64"/>
  <c r="S1172" i="64"/>
  <c r="T1172" i="64"/>
  <c r="U1172" i="64"/>
  <c r="V1172" i="64"/>
  <c r="W1172" i="64"/>
  <c r="X1172" i="64"/>
  <c r="Y1172" i="64"/>
  <c r="Z1172" i="64"/>
  <c r="AA1172" i="64"/>
  <c r="AB1172" i="64"/>
  <c r="AC1172" i="64"/>
  <c r="AD1172" i="64"/>
  <c r="AE1172" i="64"/>
  <c r="AF1172" i="64"/>
  <c r="AG1172" i="64"/>
  <c r="AH1172" i="64"/>
  <c r="AI1172" i="64"/>
  <c r="AJ1172" i="64"/>
  <c r="AK1172" i="64"/>
  <c r="AL1172" i="64"/>
  <c r="AM1172" i="64"/>
  <c r="AN1172" i="64"/>
  <c r="AO1172" i="64"/>
  <c r="AP1172" i="64"/>
  <c r="AQ1172" i="64"/>
  <c r="AR1172" i="64"/>
  <c r="AS1172" i="64"/>
  <c r="AT1172" i="64"/>
  <c r="AU1172" i="64"/>
  <c r="AV1172" i="64"/>
  <c r="AW1172" i="64"/>
  <c r="AX1172" i="64"/>
  <c r="AY1172" i="64"/>
  <c r="AZ1172" i="64"/>
  <c r="BA1172" i="64"/>
  <c r="BB1172" i="64"/>
  <c r="BC1172" i="64"/>
  <c r="BD1172" i="64"/>
  <c r="BE1172" i="64"/>
  <c r="BF1172" i="64"/>
  <c r="BG1172" i="64"/>
  <c r="BH1172" i="64"/>
  <c r="BI1172" i="64"/>
  <c r="BJ1172" i="64"/>
  <c r="BK1172" i="64"/>
  <c r="BL1172" i="64"/>
  <c r="BM1172" i="64"/>
  <c r="BN1172" i="64"/>
  <c r="BO1172" i="64"/>
  <c r="BP1172" i="64"/>
  <c r="BQ1172" i="64"/>
  <c r="BR1172" i="64"/>
  <c r="BS1172" i="64"/>
  <c r="BT1172" i="64"/>
  <c r="BU1172" i="64"/>
  <c r="BV1172" i="64"/>
  <c r="BW1172" i="64"/>
  <c r="BX1172" i="64"/>
  <c r="BY1172" i="64"/>
  <c r="BZ1172" i="64"/>
  <c r="CA1172" i="64"/>
  <c r="CB1172" i="64"/>
  <c r="CC1172" i="64"/>
  <c r="CD1172" i="64"/>
  <c r="CE1172" i="64"/>
  <c r="CF1172" i="64"/>
  <c r="CG1172" i="64"/>
  <c r="CH1172" i="64"/>
  <c r="CI1172" i="64"/>
  <c r="CJ1172" i="64"/>
  <c r="CK1172" i="64"/>
  <c r="CL1172" i="64"/>
  <c r="CO1172" i="64"/>
  <c r="CP1172" i="64"/>
  <c r="CQ1172" i="64"/>
  <c r="CR1172" i="64"/>
  <c r="CS1172" i="64"/>
  <c r="CT1172" i="64"/>
  <c r="CU1172" i="64"/>
  <c r="CV1172" i="64"/>
  <c r="CW1172" i="64"/>
  <c r="CX1172" i="64"/>
  <c r="CY1172" i="64"/>
  <c r="CZ1172" i="64"/>
  <c r="DA1172" i="64"/>
  <c r="DB1172" i="64"/>
  <c r="DC1172" i="64"/>
  <c r="DD1172" i="64"/>
  <c r="DE1172" i="64"/>
  <c r="DF1172" i="64"/>
  <c r="DG1172" i="64"/>
  <c r="DH1172" i="64"/>
  <c r="DI1172" i="64"/>
  <c r="DJ1172" i="64"/>
  <c r="DK1172" i="64"/>
  <c r="DL1172" i="64"/>
  <c r="S117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202" i="64" a="1"/>
  <c r="S1202" i="64"/>
  <c r="T1202" i="64" a="1"/>
  <c r="T1202" i="64"/>
  <c r="U1202" i="64" a="1"/>
  <c r="U1202" i="64"/>
  <c r="V1202" i="64" a="1"/>
  <c r="V1202" i="64"/>
  <c r="W1202" i="64" a="1"/>
  <c r="W1202" i="64"/>
  <c r="X1202" i="64" a="1"/>
  <c r="X1202" i="64"/>
  <c r="Y1202" i="64" a="1"/>
  <c r="Y1202" i="64"/>
  <c r="Z1202" i="64" a="1"/>
  <c r="Z1202" i="64"/>
  <c r="AA1202" i="64" a="1"/>
  <c r="AA1202" i="64"/>
  <c r="AB1202" i="64" a="1"/>
  <c r="AB1202" i="64"/>
  <c r="AC1202" i="64" a="1"/>
  <c r="AC1202" i="64"/>
  <c r="AD1202" i="64" a="1"/>
  <c r="AD1202" i="64"/>
  <c r="AE1202" i="64" a="1"/>
  <c r="AE1202" i="64"/>
  <c r="AF1202" i="64" a="1"/>
  <c r="AF1202" i="64"/>
  <c r="AG1202" i="64" a="1"/>
  <c r="AG1202" i="64"/>
  <c r="AH1202" i="64" a="1"/>
  <c r="AH1202" i="64"/>
  <c r="AI1202" i="64" a="1"/>
  <c r="AI1202" i="64"/>
  <c r="AJ1202" i="64" a="1"/>
  <c r="AJ1202" i="64"/>
  <c r="AK1202" i="64" a="1"/>
  <c r="AK1202" i="64"/>
  <c r="AL1202" i="64" a="1"/>
  <c r="AL1202" i="64"/>
  <c r="AM1202" i="64" a="1"/>
  <c r="AM1202" i="64"/>
  <c r="AN1202" i="64" a="1"/>
  <c r="AN1202" i="64"/>
  <c r="AO1202" i="64" a="1"/>
  <c r="AO1202" i="64"/>
  <c r="AP1202" i="64" a="1"/>
  <c r="AP1202" i="64"/>
  <c r="AQ1202" i="64" a="1"/>
  <c r="AQ1202" i="64"/>
  <c r="AR1202" i="64" a="1"/>
  <c r="AR1202" i="64"/>
  <c r="AS1202" i="64" a="1"/>
  <c r="AS1202" i="64"/>
  <c r="AT1202" i="64" a="1"/>
  <c r="AT1202" i="64"/>
  <c r="AU1202" i="64" a="1"/>
  <c r="AU1202" i="64"/>
  <c r="AV1202" i="64" a="1"/>
  <c r="AV1202" i="64"/>
  <c r="AW1202" i="64" a="1"/>
  <c r="AW1202" i="64"/>
  <c r="AX1202" i="64" a="1"/>
  <c r="AX1202" i="64"/>
  <c r="AY1202" i="64" a="1"/>
  <c r="AY1202" i="64"/>
  <c r="AZ1202" i="64" a="1"/>
  <c r="AZ1202" i="64"/>
  <c r="BA1202" i="64" a="1"/>
  <c r="BA1202" i="64"/>
  <c r="BB1202" i="64" a="1"/>
  <c r="BB1202" i="64"/>
  <c r="BC1202" i="64" a="1"/>
  <c r="BC1202" i="64"/>
  <c r="BD1202" i="64" a="1"/>
  <c r="BD1202" i="64"/>
  <c r="BE1202" i="64" a="1"/>
  <c r="BE1202" i="64"/>
  <c r="BF1202" i="64" a="1"/>
  <c r="BF1202" i="64"/>
  <c r="BG1202" i="64" a="1"/>
  <c r="BG1202" i="64"/>
  <c r="BH1202" i="64" a="1"/>
  <c r="BH1202" i="64"/>
  <c r="BI1202" i="64" a="1"/>
  <c r="BI1202" i="64"/>
  <c r="BJ1202" i="64" a="1"/>
  <c r="BJ1202" i="64"/>
  <c r="BK1202" i="64" a="1"/>
  <c r="BK1202" i="64"/>
  <c r="BL1202" i="64" a="1"/>
  <c r="BL1202" i="64"/>
  <c r="BM1202" i="64" a="1"/>
  <c r="BM1202" i="64"/>
  <c r="BN1202" i="64" a="1"/>
  <c r="BN1202" i="64"/>
  <c r="BO1202" i="64" a="1"/>
  <c r="BO1202" i="64"/>
  <c r="BP1202" i="64" a="1"/>
  <c r="BP1202" i="64"/>
  <c r="BQ1202" i="64" a="1"/>
  <c r="BQ1202" i="64"/>
  <c r="BR1202" i="64" a="1"/>
  <c r="BR1202" i="64"/>
  <c r="BS1202" i="64" a="1"/>
  <c r="BS1202" i="64"/>
  <c r="BT1202" i="64" a="1"/>
  <c r="BT1202" i="64"/>
  <c r="BU1202" i="64" a="1"/>
  <c r="BU1202" i="64"/>
  <c r="BV1202" i="64" a="1"/>
  <c r="BV1202" i="64"/>
  <c r="BW1202" i="64" a="1"/>
  <c r="BW1202" i="64"/>
  <c r="BX1202" i="64" a="1"/>
  <c r="BX1202" i="64"/>
  <c r="BY1202" i="64" a="1"/>
  <c r="BY1202" i="64"/>
  <c r="BZ1202" i="64" a="1"/>
  <c r="BZ1202" i="64"/>
  <c r="CA1202" i="64" a="1"/>
  <c r="CA1202" i="64"/>
  <c r="CB1202" i="64" a="1"/>
  <c r="CB1202" i="64"/>
  <c r="CC1202" i="64" a="1"/>
  <c r="CC1202" i="64"/>
  <c r="CD1202" i="64" a="1"/>
  <c r="CD1202" i="64"/>
  <c r="CE1202" i="64" a="1"/>
  <c r="CE1202" i="64"/>
  <c r="CF1202" i="64" a="1"/>
  <c r="CF1202" i="64"/>
  <c r="CG1202" i="64" a="1"/>
  <c r="CG1202" i="64"/>
  <c r="CH1202" i="64" a="1"/>
  <c r="CH1202" i="64"/>
  <c r="CI1202" i="64" a="1"/>
  <c r="CI1202" i="64"/>
  <c r="CJ1202" i="64" a="1"/>
  <c r="CJ1202" i="64"/>
  <c r="CK1202" i="64" a="1"/>
  <c r="CK1202" i="64"/>
  <c r="CL1202" i="64" a="1"/>
  <c r="CL1202" i="64"/>
  <c r="CO1202" i="64" a="1"/>
  <c r="CO1202" i="64"/>
  <c r="CP1202" i="64" a="1"/>
  <c r="CP1202" i="64"/>
  <c r="CQ1202" i="64" a="1"/>
  <c r="CQ1202" i="64"/>
  <c r="CR1202" i="64" a="1"/>
  <c r="CR1202" i="64"/>
  <c r="CS1202" i="64" a="1"/>
  <c r="CS1202" i="64"/>
  <c r="CT1202" i="64" a="1"/>
  <c r="CT1202" i="64"/>
  <c r="CU1202" i="64" a="1"/>
  <c r="CU1202" i="64"/>
  <c r="CV1202" i="64" a="1"/>
  <c r="CV1202" i="64"/>
  <c r="CW1202" i="64" a="1"/>
  <c r="CW1202" i="64"/>
  <c r="CX1202" i="64" a="1"/>
  <c r="CX1202" i="64"/>
  <c r="CY1202" i="64" a="1"/>
  <c r="CY1202" i="64"/>
  <c r="CZ1202" i="64" a="1"/>
  <c r="CZ1202" i="64"/>
  <c r="DA1202" i="64" a="1"/>
  <c r="DA1202" i="64"/>
  <c r="DB1202" i="64" a="1"/>
  <c r="DB1202" i="64"/>
  <c r="DC1202" i="64" a="1"/>
  <c r="DC1202" i="64"/>
  <c r="DD1202" i="64" a="1"/>
  <c r="DD1202" i="64"/>
  <c r="DE1202" i="64" a="1"/>
  <c r="DE1202" i="64"/>
  <c r="DF1202" i="64" a="1"/>
  <c r="DF1202" i="64"/>
  <c r="DG1202" i="64" a="1"/>
  <c r="DG1202" i="64"/>
  <c r="DH1202" i="64" a="1"/>
  <c r="DH1202" i="64"/>
  <c r="DI1202" i="64" a="1"/>
  <c r="DI1202" i="64"/>
  <c r="DJ1202" i="64" a="1"/>
  <c r="DJ1202" i="64"/>
  <c r="DK1202" i="64" a="1"/>
  <c r="DK1202" i="64"/>
  <c r="DL1202" i="64" a="1"/>
  <c r="DL1202" i="64"/>
  <c r="S1208" i="64"/>
  <c r="T1208" i="64"/>
  <c r="U1208" i="64"/>
  <c r="V1208" i="64"/>
  <c r="W1208" i="64"/>
  <c r="X1208" i="64"/>
  <c r="Y1208" i="64"/>
  <c r="Z1208" i="64"/>
  <c r="AA1208" i="64"/>
  <c r="AB1208" i="64"/>
  <c r="AC1208" i="64"/>
  <c r="AD1208" i="64"/>
  <c r="AE1208" i="64"/>
  <c r="AF1208" i="64"/>
  <c r="AG1208" i="64"/>
  <c r="AH1208" i="64"/>
  <c r="AI1208" i="64"/>
  <c r="AJ1208" i="64"/>
  <c r="AK1208" i="64"/>
  <c r="AL1208" i="64"/>
  <c r="AM1208" i="64"/>
  <c r="AN1208" i="64"/>
  <c r="AO1208" i="64"/>
  <c r="AP1208" i="64"/>
  <c r="AQ1208" i="64"/>
  <c r="AR1208" i="64"/>
  <c r="AS1208" i="64"/>
  <c r="AT1208" i="64"/>
  <c r="AU1208" i="64"/>
  <c r="AV1208" i="64"/>
  <c r="AW1208" i="64"/>
  <c r="AX1208" i="64"/>
  <c r="AY1208" i="64"/>
  <c r="AZ1208" i="64"/>
  <c r="BA1208" i="64"/>
  <c r="BB1208" i="64"/>
  <c r="BC1208" i="64"/>
  <c r="BD1208" i="64"/>
  <c r="BE1208" i="64"/>
  <c r="BF1208" i="64"/>
  <c r="BG1208" i="64"/>
  <c r="BH1208" i="64"/>
  <c r="BI1208" i="64"/>
  <c r="BJ1208" i="64"/>
  <c r="BK1208" i="64"/>
  <c r="BL1208" i="64"/>
  <c r="BM1208" i="64"/>
  <c r="BN1208" i="64"/>
  <c r="BO1208" i="64"/>
  <c r="BP1208" i="64"/>
  <c r="BQ1208" i="64"/>
  <c r="BR1208" i="64"/>
  <c r="BS1208" i="64"/>
  <c r="BT1208" i="64"/>
  <c r="BU1208" i="64"/>
  <c r="BV1208" i="64"/>
  <c r="BW1208" i="64"/>
  <c r="BX1208" i="64"/>
  <c r="BY1208" i="64"/>
  <c r="BZ1208" i="64"/>
  <c r="CA1208" i="64"/>
  <c r="CB1208" i="64"/>
  <c r="CC1208" i="64"/>
  <c r="CD1208" i="64"/>
  <c r="CE1208" i="64"/>
  <c r="CF1208" i="64"/>
  <c r="CG1208" i="64"/>
  <c r="CH1208" i="64"/>
  <c r="CI1208" i="64"/>
  <c r="CJ1208" i="64"/>
  <c r="CK1208" i="64"/>
  <c r="CL1208" i="64"/>
  <c r="CO1208" i="64"/>
  <c r="CP1208" i="64"/>
  <c r="CQ1208" i="64"/>
  <c r="CR1208" i="64"/>
  <c r="CS1208" i="64"/>
  <c r="CT1208" i="64"/>
  <c r="CU1208" i="64"/>
  <c r="CV1208" i="64"/>
  <c r="CW1208" i="64"/>
  <c r="CX1208" i="64"/>
  <c r="CY1208" i="64"/>
  <c r="CZ1208" i="64"/>
  <c r="DA1208" i="64"/>
  <c r="DB1208" i="64"/>
  <c r="DC1208" i="64"/>
  <c r="DD1208" i="64"/>
  <c r="DE1208" i="64"/>
  <c r="DF1208" i="64"/>
  <c r="DG1208" i="64"/>
  <c r="DH1208" i="64"/>
  <c r="DI1208" i="64"/>
  <c r="DJ1208" i="64"/>
  <c r="DK1208" i="64"/>
  <c r="DL1208" i="64"/>
  <c r="S1209"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T1237" i="64"/>
  <c r="U1237" i="64"/>
  <c r="V1237" i="64"/>
  <c r="W1237" i="64"/>
  <c r="X1237" i="64"/>
  <c r="Y1237" i="64"/>
  <c r="Z1237" i="64"/>
  <c r="AA1237" i="64"/>
  <c r="AB1237" i="64"/>
  <c r="AC1237" i="64"/>
  <c r="AD1237" i="64"/>
  <c r="AE1237" i="64"/>
  <c r="AF1237" i="64"/>
  <c r="AG1237" i="64"/>
  <c r="AH1237" i="64"/>
  <c r="AI1237" i="64"/>
  <c r="AJ1237" i="64"/>
  <c r="AK1237" i="64"/>
  <c r="AL1237" i="64"/>
  <c r="AM1237" i="64"/>
  <c r="AN1237" i="64"/>
  <c r="AO1237" i="64"/>
  <c r="AP1237" i="64"/>
  <c r="AQ1237" i="64"/>
  <c r="AR1237" i="64"/>
  <c r="AS1237" i="64"/>
  <c r="AT1237" i="64"/>
  <c r="AU1237" i="64"/>
  <c r="AV1237" i="64"/>
  <c r="AW1237" i="64"/>
  <c r="AX1237" i="64"/>
  <c r="AY1237" i="64"/>
  <c r="AZ1237" i="64"/>
  <c r="BA1237" i="64"/>
  <c r="BB1237" i="64"/>
  <c r="BC1237" i="64"/>
  <c r="BD1237" i="64"/>
  <c r="BE1237" i="64"/>
  <c r="BF1237" i="64"/>
  <c r="BG1237" i="64"/>
  <c r="BH1237" i="64"/>
  <c r="BI1237" i="64"/>
  <c r="BJ1237" i="64"/>
  <c r="BK1237" i="64"/>
  <c r="BL1237" i="64"/>
  <c r="BM1237" i="64"/>
  <c r="BN1237" i="64"/>
  <c r="BO1237" i="64"/>
  <c r="BP1237" i="64"/>
  <c r="BQ1237" i="64"/>
  <c r="BR1237" i="64"/>
  <c r="BS1237" i="64"/>
  <c r="BT1237" i="64"/>
  <c r="BU1237" i="64"/>
  <c r="BV1237" i="64"/>
  <c r="BW1237" i="64"/>
  <c r="BX1237" i="64"/>
  <c r="BY1237" i="64"/>
  <c r="BZ1237" i="64"/>
  <c r="CA1237" i="64"/>
  <c r="CB1237" i="64"/>
  <c r="CC1237" i="64"/>
  <c r="CD1237" i="64"/>
  <c r="CE1237" i="64"/>
  <c r="CF1237" i="64"/>
  <c r="CG1237" i="64"/>
  <c r="CH1237" i="64"/>
  <c r="CI1237" i="64"/>
  <c r="CJ1237" i="64"/>
  <c r="CK1237" i="64"/>
  <c r="CL1237" i="64"/>
  <c r="CP1237" i="64"/>
  <c r="CQ1237" i="64"/>
  <c r="CR1237" i="64"/>
  <c r="CS1237" i="64"/>
  <c r="CT1237" i="64"/>
  <c r="CU1237" i="64"/>
  <c r="CV1237" i="64"/>
  <c r="CW1237" i="64"/>
  <c r="CX1237" i="64"/>
  <c r="CY1237" i="64"/>
  <c r="CZ1237" i="64"/>
  <c r="DA1237" i="64"/>
  <c r="DB1237" i="64"/>
  <c r="DC1237" i="64"/>
  <c r="DD1237" i="64"/>
  <c r="DE1237" i="64"/>
  <c r="DF1237" i="64"/>
  <c r="DG1237" i="64"/>
  <c r="DH1237" i="64"/>
  <c r="DI1237" i="64"/>
  <c r="DJ1237" i="64"/>
  <c r="DK1237" i="64"/>
  <c r="DL1237" i="64"/>
  <c r="K1241" i="64"/>
  <c r="L1241" i="64"/>
  <c r="M1241" i="64"/>
  <c r="N1241" i="64"/>
  <c r="O1241" i="64"/>
  <c r="P1241" i="64"/>
  <c r="S1241" i="64"/>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DL1241" i="64"/>
  <c r="S1242" i="64"/>
  <c r="T1242" i="64"/>
  <c r="U1242" i="64"/>
  <c r="V1242" i="64"/>
  <c r="W1242" i="64"/>
  <c r="X1242" i="64"/>
  <c r="Y1242" i="64"/>
  <c r="Z1242" i="64"/>
  <c r="AA1242" i="64"/>
  <c r="AB1242" i="64"/>
  <c r="AC1242" i="64"/>
  <c r="AD1242" i="64"/>
  <c r="AE1242" i="64"/>
  <c r="AF1242" i="64"/>
  <c r="AG1242" i="64"/>
  <c r="AH1242" i="64"/>
  <c r="AI1242" i="64"/>
  <c r="AJ1242" i="64"/>
  <c r="AK1242" i="64"/>
  <c r="AL1242" i="64"/>
  <c r="AM1242" i="64"/>
  <c r="AN1242" i="64"/>
  <c r="AO1242" i="64"/>
  <c r="AP1242" i="64"/>
  <c r="AQ1242" i="64"/>
  <c r="AR1242" i="64"/>
  <c r="AS1242" i="64"/>
  <c r="AT1242" i="64"/>
  <c r="AU1242" i="64"/>
  <c r="AV1242" i="64"/>
  <c r="AW1242" i="64"/>
  <c r="AX1242" i="64"/>
  <c r="AY1242" i="64"/>
  <c r="AZ1242" i="64"/>
  <c r="BA1242" i="64"/>
  <c r="BB1242" i="64"/>
  <c r="BC1242" i="64"/>
  <c r="BD1242" i="64"/>
  <c r="BE1242" i="64"/>
  <c r="BF1242" i="64"/>
  <c r="BG1242" i="64"/>
  <c r="BH1242" i="64"/>
  <c r="BI1242" i="64"/>
  <c r="BJ1242" i="64"/>
  <c r="BK1242" i="64"/>
  <c r="BL1242" i="64"/>
  <c r="BM1242" i="64"/>
  <c r="BN1242" i="64"/>
  <c r="BO1242" i="64"/>
  <c r="BP1242" i="64"/>
  <c r="BQ1242" i="64"/>
  <c r="BR1242" i="64"/>
  <c r="BS1242" i="64"/>
  <c r="BT1242" i="64"/>
  <c r="BU1242" i="64"/>
  <c r="BV1242" i="64"/>
  <c r="BW1242" i="64"/>
  <c r="BX1242" i="64"/>
  <c r="BY1242" i="64"/>
  <c r="BZ1242" i="64"/>
  <c r="CA1242" i="64"/>
  <c r="CB1242" i="64"/>
  <c r="CC1242" i="64"/>
  <c r="CD1242" i="64"/>
  <c r="CE1242" i="64"/>
  <c r="CF1242" i="64"/>
  <c r="CG1242" i="64"/>
  <c r="CH1242" i="64"/>
  <c r="CI1242" i="64"/>
  <c r="CJ1242" i="64"/>
  <c r="CK1242" i="64"/>
  <c r="CL1242" i="64"/>
  <c r="CO1242" i="64"/>
  <c r="CP1242" i="64"/>
  <c r="CQ1242" i="64"/>
  <c r="CR1242" i="64"/>
  <c r="CS1242" i="64"/>
  <c r="CT1242" i="64"/>
  <c r="CU1242" i="64"/>
  <c r="CV1242" i="64"/>
  <c r="CW1242" i="64"/>
  <c r="CX1242" i="64"/>
  <c r="CY1242" i="64"/>
  <c r="CZ1242" i="64"/>
  <c r="DA1242" i="64"/>
  <c r="DB1242" i="64"/>
  <c r="DC1242" i="64"/>
  <c r="DD1242" i="64"/>
  <c r="DE1242" i="64"/>
  <c r="DF1242" i="64"/>
  <c r="DG1242" i="64"/>
  <c r="DH1242" i="64"/>
  <c r="DI1242" i="64"/>
  <c r="DJ1242" i="64"/>
  <c r="DK1242" i="64"/>
  <c r="DL1242" i="64"/>
  <c r="T1244" i="64"/>
  <c r="U1244" i="64"/>
  <c r="V1244" i="64"/>
  <c r="W1244" i="64"/>
  <c r="X1244" i="64"/>
  <c r="Y1244" i="64"/>
  <c r="Z1244" i="64"/>
  <c r="AA1244" i="64"/>
  <c r="AB1244" i="64"/>
  <c r="AC1244" i="64"/>
  <c r="AD1244" i="64"/>
  <c r="AE1244" i="64"/>
  <c r="AF1244" i="64"/>
  <c r="AG1244" i="64"/>
  <c r="AH1244" i="64"/>
  <c r="AI1244" i="64"/>
  <c r="AJ1244" i="64"/>
  <c r="AK1244" i="64"/>
  <c r="AL1244" i="64"/>
  <c r="AM1244" i="64"/>
  <c r="AN1244" i="64"/>
  <c r="AO1244" i="64"/>
  <c r="AP1244" i="64"/>
  <c r="AQ1244" i="64"/>
  <c r="AR1244" i="64"/>
  <c r="AS1244" i="64"/>
  <c r="AT1244" i="64"/>
  <c r="AU1244" i="64"/>
  <c r="AV1244" i="64"/>
  <c r="AW1244" i="64"/>
  <c r="AX1244" i="64"/>
  <c r="AY1244" i="64"/>
  <c r="AZ1244" i="64"/>
  <c r="BA1244" i="64"/>
  <c r="BB1244" i="64"/>
  <c r="BC1244" i="64"/>
  <c r="BD1244" i="64"/>
  <c r="BE1244" i="64"/>
  <c r="BF1244" i="64"/>
  <c r="BG1244" i="64"/>
  <c r="BH1244" i="64"/>
  <c r="BI1244" i="64"/>
  <c r="BJ1244" i="64"/>
  <c r="BK1244" i="64"/>
  <c r="BL1244" i="64"/>
  <c r="BM1244" i="64"/>
  <c r="BN1244" i="64"/>
  <c r="BO1244" i="64"/>
  <c r="BP1244" i="64"/>
  <c r="BQ1244" i="64"/>
  <c r="BR1244" i="64"/>
  <c r="BS1244" i="64"/>
  <c r="BT1244" i="64"/>
  <c r="BU1244" i="64"/>
  <c r="BV1244" i="64"/>
  <c r="BW1244" i="64"/>
  <c r="BX1244" i="64"/>
  <c r="BY1244" i="64"/>
  <c r="BZ1244" i="64"/>
  <c r="CA1244" i="64"/>
  <c r="CB1244" i="64"/>
  <c r="CC1244" i="64"/>
  <c r="CD1244" i="64"/>
  <c r="CE1244" i="64"/>
  <c r="CF1244" i="64"/>
  <c r="CG1244" i="64"/>
  <c r="CH1244" i="64"/>
  <c r="CI1244" i="64"/>
  <c r="CJ1244" i="64"/>
  <c r="CK1244" i="64"/>
  <c r="CL1244" i="64"/>
  <c r="CP1244" i="64"/>
  <c r="CQ1244" i="64"/>
  <c r="CR1244" i="64"/>
  <c r="CS1244" i="64"/>
  <c r="CT1244" i="64"/>
  <c r="CU1244" i="64"/>
  <c r="CV1244" i="64"/>
  <c r="CW1244" i="64"/>
  <c r="CX1244" i="64"/>
  <c r="CY1244" i="64"/>
  <c r="CZ1244" i="64"/>
  <c r="DA1244" i="64"/>
  <c r="DB1244" i="64"/>
  <c r="DC1244" i="64"/>
  <c r="DD1244" i="64"/>
  <c r="DE1244" i="64"/>
  <c r="DF1244" i="64"/>
  <c r="DG1244" i="64"/>
  <c r="DH1244" i="64"/>
  <c r="DI1244" i="64"/>
  <c r="DJ1244" i="64"/>
  <c r="DK1244" i="64"/>
  <c r="DL1244" i="64"/>
  <c r="K1248" i="64"/>
  <c r="L1248" i="64"/>
  <c r="M1248" i="64"/>
  <c r="N1248" i="64"/>
  <c r="O1248" i="64"/>
  <c r="P1248" i="64"/>
  <c r="S1249" i="64"/>
  <c r="T1249" i="64"/>
  <c r="U1249" i="64"/>
  <c r="V1249" i="64"/>
  <c r="W1249" i="64"/>
  <c r="X1249" i="64"/>
  <c r="Y1249" i="64"/>
  <c r="Z1249" i="64"/>
  <c r="AA1249" i="64"/>
  <c r="AB1249" i="64"/>
  <c r="AC1249" i="64"/>
  <c r="AD1249" i="64"/>
  <c r="AE1249" i="64"/>
  <c r="AF1249" i="64"/>
  <c r="AG1249" i="64"/>
  <c r="AH1249" i="64"/>
  <c r="AI1249" i="64"/>
  <c r="AJ1249" i="64"/>
  <c r="AK1249" i="64"/>
  <c r="AL1249" i="64"/>
  <c r="AM1249" i="64"/>
  <c r="AN1249" i="64"/>
  <c r="AO1249" i="64"/>
  <c r="AP1249" i="64"/>
  <c r="AQ1249" i="64"/>
  <c r="AR1249" i="64"/>
  <c r="AS1249" i="64"/>
  <c r="AT1249" i="64"/>
  <c r="AU1249" i="64"/>
  <c r="AV1249" i="64"/>
  <c r="AW1249" i="64"/>
  <c r="AX1249" i="64"/>
  <c r="AY1249" i="64"/>
  <c r="AZ1249" i="64"/>
  <c r="BA1249" i="64"/>
  <c r="BB1249" i="64"/>
  <c r="BC1249" i="64"/>
  <c r="BD1249" i="64"/>
  <c r="BE1249" i="64"/>
  <c r="BF1249" i="64"/>
  <c r="BG1249" i="64"/>
  <c r="BH1249" i="64"/>
  <c r="BI1249" i="64"/>
  <c r="BJ1249" i="64"/>
  <c r="BK1249" i="64"/>
  <c r="BL1249" i="64"/>
  <c r="BM1249" i="64"/>
  <c r="BN1249" i="64"/>
  <c r="BO1249" i="64"/>
  <c r="BP1249" i="64"/>
  <c r="BQ1249" i="64"/>
  <c r="BR1249" i="64"/>
  <c r="BS1249" i="64"/>
  <c r="BT1249" i="64"/>
  <c r="BU1249" i="64"/>
  <c r="BV1249" i="64"/>
  <c r="BW1249" i="64"/>
  <c r="BX1249" i="64"/>
  <c r="BY1249" i="64"/>
  <c r="BZ1249" i="64"/>
  <c r="CA1249" i="64"/>
  <c r="CB1249" i="64"/>
  <c r="CC1249" i="64"/>
  <c r="CD1249" i="64"/>
  <c r="CE1249" i="64"/>
  <c r="CF1249" i="64"/>
  <c r="CG1249" i="64"/>
  <c r="CH1249" i="64"/>
  <c r="CI1249" i="64"/>
  <c r="CJ1249" i="64"/>
  <c r="CK1249" i="64"/>
  <c r="CL1249" i="64"/>
  <c r="CO1249" i="64"/>
  <c r="CP1249" i="64"/>
  <c r="CQ1249" i="64"/>
  <c r="CR1249" i="64"/>
  <c r="CS1249" i="64"/>
  <c r="CT1249" i="64"/>
  <c r="CU1249" i="64"/>
  <c r="CV1249" i="64"/>
  <c r="CW1249" i="64"/>
  <c r="CX1249" i="64"/>
  <c r="CY1249" i="64"/>
  <c r="CZ1249" i="64"/>
  <c r="DA1249" i="64"/>
  <c r="DB1249" i="64"/>
  <c r="DC1249" i="64"/>
  <c r="DD1249" i="64"/>
  <c r="DE1249" i="64"/>
  <c r="DF1249" i="64"/>
  <c r="DG1249" i="64"/>
  <c r="DH1249" i="64"/>
  <c r="DI1249" i="64"/>
  <c r="DJ1249" i="64"/>
  <c r="DK1249" i="64"/>
  <c r="DL1249" i="64"/>
  <c r="K1253" i="64"/>
  <c r="L1253" i="64"/>
  <c r="M1253" i="64"/>
  <c r="N1253" i="64"/>
  <c r="O1253" i="64"/>
  <c r="P1253" i="64"/>
  <c r="S1253" i="64" a="1"/>
  <c r="S1253" i="64"/>
  <c r="T1253" i="64" a="1"/>
  <c r="T1253" i="64"/>
  <c r="U1253" i="64" a="1"/>
  <c r="U1253" i="64"/>
  <c r="V1253" i="64" a="1"/>
  <c r="V1253" i="64"/>
  <c r="W1253" i="64" a="1"/>
  <c r="W1253" i="64"/>
  <c r="X1253" i="64" a="1"/>
  <c r="X1253" i="64"/>
  <c r="Y1253" i="64" a="1"/>
  <c r="Y1253" i="64"/>
  <c r="Z1253" i="64" a="1"/>
  <c r="Z1253" i="64"/>
  <c r="AA1253" i="64" a="1"/>
  <c r="AA1253" i="64"/>
  <c r="AB1253" i="64" a="1"/>
  <c r="AB1253" i="64"/>
  <c r="AC1253" i="64" a="1"/>
  <c r="AC1253" i="64"/>
  <c r="AD1253" i="64" a="1"/>
  <c r="AD1253" i="64"/>
  <c r="AE1253" i="64" a="1"/>
  <c r="AE1253" i="64"/>
  <c r="AF1253" i="64" a="1"/>
  <c r="AF1253" i="64"/>
  <c r="AG1253" i="64" a="1"/>
  <c r="AG1253" i="64"/>
  <c r="AH1253" i="64" a="1"/>
  <c r="AH1253" i="64"/>
  <c r="AI1253" i="64" a="1"/>
  <c r="AI1253" i="64"/>
  <c r="AJ1253" i="64" a="1"/>
  <c r="AJ1253" i="64"/>
  <c r="AK1253" i="64" a="1"/>
  <c r="AK1253" i="64"/>
  <c r="AL1253" i="64" a="1"/>
  <c r="AL1253" i="64"/>
  <c r="AM1253" i="64" a="1"/>
  <c r="AM1253" i="64"/>
  <c r="AN1253" i="64" a="1"/>
  <c r="AN1253" i="64"/>
  <c r="AO1253" i="64" a="1"/>
  <c r="AO1253" i="64"/>
  <c r="AP1253" i="64" a="1"/>
  <c r="AP1253" i="64"/>
  <c r="AQ1253" i="64" a="1"/>
  <c r="AQ1253" i="64"/>
  <c r="AR1253" i="64" a="1"/>
  <c r="AR1253" i="64"/>
  <c r="AS1253" i="64" a="1"/>
  <c r="AS1253" i="64"/>
  <c r="AT1253" i="64" a="1"/>
  <c r="AT1253" i="64"/>
  <c r="AU1253" i="64" a="1"/>
  <c r="AU1253" i="64"/>
  <c r="AV1253" i="64" a="1"/>
  <c r="AV1253" i="64"/>
  <c r="AW1253" i="64" a="1"/>
  <c r="AW1253" i="64"/>
  <c r="AX1253" i="64" a="1"/>
  <c r="AX1253" i="64"/>
  <c r="AY1253" i="64" a="1"/>
  <c r="AY1253" i="64"/>
  <c r="AZ1253" i="64" a="1"/>
  <c r="AZ1253" i="64"/>
  <c r="BA1253" i="64" a="1"/>
  <c r="BA1253" i="64"/>
  <c r="BB1253" i="64" a="1"/>
  <c r="BB1253" i="64"/>
  <c r="BC1253" i="64" a="1"/>
  <c r="BC1253" i="64"/>
  <c r="BD1253" i="64" a="1"/>
  <c r="BD1253" i="64"/>
  <c r="BE1253" i="64" a="1"/>
  <c r="BE1253" i="64"/>
  <c r="BF1253" i="64" a="1"/>
  <c r="BF1253" i="64"/>
  <c r="BG1253" i="64" a="1"/>
  <c r="BG1253" i="64"/>
  <c r="BH1253" i="64" a="1"/>
  <c r="BH1253" i="64"/>
  <c r="BI1253" i="64" a="1"/>
  <c r="BI1253" i="64"/>
  <c r="BJ1253" i="64" a="1"/>
  <c r="BJ1253" i="64"/>
  <c r="BK1253" i="64" a="1"/>
  <c r="BK1253" i="64"/>
  <c r="BL1253" i="64" a="1"/>
  <c r="BL1253" i="64"/>
  <c r="BM1253" i="64" a="1"/>
  <c r="BM1253" i="64"/>
  <c r="BN1253" i="64" a="1"/>
  <c r="BN1253" i="64"/>
  <c r="BO1253" i="64" a="1"/>
  <c r="BO1253" i="64"/>
  <c r="BP1253" i="64" a="1"/>
  <c r="BP1253" i="64"/>
  <c r="BQ1253" i="64" a="1"/>
  <c r="BQ1253" i="64"/>
  <c r="BR1253" i="64" a="1"/>
  <c r="BR1253" i="64"/>
  <c r="BS1253" i="64" a="1"/>
  <c r="BS1253" i="64"/>
  <c r="BT1253" i="64" a="1"/>
  <c r="BT1253" i="64"/>
  <c r="BU1253" i="64" a="1"/>
  <c r="BU1253" i="64"/>
  <c r="BV1253" i="64" a="1"/>
  <c r="BV1253" i="64"/>
  <c r="BW1253" i="64" a="1"/>
  <c r="BW1253" i="64"/>
  <c r="BX1253" i="64" a="1"/>
  <c r="BX1253" i="64"/>
  <c r="BY1253" i="64" a="1"/>
  <c r="BY1253" i="64"/>
  <c r="BZ1253" i="64" a="1"/>
  <c r="BZ1253" i="64"/>
  <c r="CA1253" i="64" a="1"/>
  <c r="CA1253" i="64"/>
  <c r="CB1253" i="64" a="1"/>
  <c r="CB1253" i="64"/>
  <c r="CC1253" i="64" a="1"/>
  <c r="CC1253" i="64"/>
  <c r="CD1253" i="64" a="1"/>
  <c r="CD1253" i="64"/>
  <c r="CE1253" i="64" a="1"/>
  <c r="CE1253" i="64"/>
  <c r="CF1253" i="64" a="1"/>
  <c r="CF1253" i="64"/>
  <c r="CG1253" i="64" a="1"/>
  <c r="CG1253" i="64"/>
  <c r="CH1253" i="64" a="1"/>
  <c r="CH1253" i="64"/>
  <c r="CI1253" i="64" a="1"/>
  <c r="CI1253" i="64"/>
  <c r="CJ1253" i="64" a="1"/>
  <c r="CJ1253" i="64"/>
  <c r="CK1253" i="64" a="1"/>
  <c r="CK1253" i="64"/>
  <c r="CL1253" i="64" a="1"/>
  <c r="CL1253" i="64"/>
  <c r="CO1253" i="64" a="1"/>
  <c r="CO1253" i="64"/>
  <c r="CP1253" i="64" a="1"/>
  <c r="CP1253" i="64"/>
  <c r="CQ1253" i="64" a="1"/>
  <c r="CQ1253" i="64"/>
  <c r="CR1253" i="64" a="1"/>
  <c r="CR1253" i="64"/>
  <c r="CS1253" i="64" a="1"/>
  <c r="CS1253" i="64"/>
  <c r="CT1253" i="64" a="1"/>
  <c r="CT1253" i="64"/>
  <c r="CU1253" i="64" a="1"/>
  <c r="CU1253" i="64"/>
  <c r="CV1253" i="64" a="1"/>
  <c r="CV1253" i="64"/>
  <c r="CW1253" i="64" a="1"/>
  <c r="CW1253" i="64"/>
  <c r="CX1253" i="64" a="1"/>
  <c r="CX1253" i="64"/>
  <c r="CY1253" i="64" a="1"/>
  <c r="CY1253" i="64"/>
  <c r="CZ1253" i="64" a="1"/>
  <c r="CZ1253" i="64"/>
  <c r="DA1253" i="64" a="1"/>
  <c r="DA1253" i="64"/>
  <c r="DB1253" i="64" a="1"/>
  <c r="DB1253" i="64"/>
  <c r="DC1253" i="64" a="1"/>
  <c r="DC1253" i="64"/>
  <c r="DD1253" i="64" a="1"/>
  <c r="DD1253" i="64"/>
  <c r="DE1253" i="64" a="1"/>
  <c r="DE1253" i="64"/>
  <c r="DF1253" i="64" a="1"/>
  <c r="DF1253" i="64"/>
  <c r="DG1253" i="64" a="1"/>
  <c r="DG1253" i="64"/>
  <c r="DH1253" i="64" a="1"/>
  <c r="DH1253" i="64"/>
  <c r="DI1253" i="64" a="1"/>
  <c r="DI1253" i="64"/>
  <c r="DJ1253" i="64" a="1"/>
  <c r="DJ1253" i="64"/>
  <c r="DK1253" i="64" a="1"/>
  <c r="DK1253" i="64"/>
  <c r="DL1253" i="64" a="1"/>
  <c r="DL1253" i="64"/>
  <c r="L1282" i="64"/>
  <c r="M1282" i="64"/>
  <c r="N1282" i="64"/>
  <c r="O1282" i="64"/>
  <c r="P1282" i="64"/>
  <c r="T1282" i="64"/>
  <c r="U1282" i="64"/>
  <c r="V1282" i="64"/>
  <c r="W1282" i="64"/>
  <c r="X1282" i="64"/>
  <c r="Y1282" i="64"/>
  <c r="Z1282" i="64"/>
  <c r="AA1282" i="64"/>
  <c r="AB1282" i="64"/>
  <c r="AC1282" i="64"/>
  <c r="AD1282" i="64"/>
  <c r="AE1282" i="64"/>
  <c r="AF1282" i="64"/>
  <c r="AG1282" i="64"/>
  <c r="AH1282" i="64"/>
  <c r="AI1282" i="64"/>
  <c r="AJ1282" i="64"/>
  <c r="AK1282" i="64"/>
  <c r="AL1282" i="64"/>
  <c r="AM1282" i="64"/>
  <c r="AN1282" i="64"/>
  <c r="AO1282" i="64"/>
  <c r="AP1282" i="64"/>
  <c r="AQ1282" i="64"/>
  <c r="AR1282" i="64"/>
  <c r="AS1282" i="64"/>
  <c r="AT1282" i="64"/>
  <c r="AU1282" i="64"/>
  <c r="AV1282" i="64"/>
  <c r="AW1282" i="64"/>
  <c r="AX1282" i="64"/>
  <c r="AY1282" i="64"/>
  <c r="AZ1282" i="64"/>
  <c r="BA1282" i="64"/>
  <c r="BB1282" i="64"/>
  <c r="BC1282" i="64"/>
  <c r="BD1282" i="64"/>
  <c r="BE1282" i="64"/>
  <c r="BF1282" i="64"/>
  <c r="BG1282" i="64"/>
  <c r="BH1282" i="64"/>
  <c r="BI1282" i="64"/>
  <c r="BJ1282" i="64"/>
  <c r="BK1282" i="64"/>
  <c r="BL1282" i="64"/>
  <c r="BM1282" i="64"/>
  <c r="BN1282" i="64"/>
  <c r="BO1282" i="64"/>
  <c r="BP1282" i="64"/>
  <c r="BQ1282" i="64"/>
  <c r="BR1282" i="64"/>
  <c r="BS1282" i="64"/>
  <c r="BT1282" i="64"/>
  <c r="BU1282" i="64"/>
  <c r="BV1282" i="64"/>
  <c r="BW1282" i="64"/>
  <c r="BX1282" i="64"/>
  <c r="BY1282" i="64"/>
  <c r="BZ1282" i="64"/>
  <c r="CA1282" i="64"/>
  <c r="CB1282" i="64"/>
  <c r="CC1282" i="64"/>
  <c r="CD1282" i="64"/>
  <c r="CE1282" i="64"/>
  <c r="CF1282" i="64"/>
  <c r="CG1282" i="64"/>
  <c r="CH1282" i="64"/>
  <c r="CI1282" i="64"/>
  <c r="CJ1282" i="64"/>
  <c r="CK1282" i="64"/>
  <c r="CL1282" i="64"/>
  <c r="CP1282" i="64"/>
  <c r="CQ1282" i="64"/>
  <c r="CR1282" i="64"/>
  <c r="CS1282" i="64"/>
  <c r="CT1282" i="64"/>
  <c r="CU1282" i="64"/>
  <c r="CV1282" i="64"/>
  <c r="CW1282" i="64"/>
  <c r="CX1282" i="64"/>
  <c r="CY1282" i="64"/>
  <c r="CZ1282" i="64"/>
  <c r="DA1282" i="64"/>
  <c r="DB1282" i="64"/>
  <c r="DC1282" i="64"/>
  <c r="DD1282" i="64"/>
  <c r="DE1282" i="64"/>
  <c r="DF1282" i="64"/>
  <c r="DG1282" i="64"/>
  <c r="DH1282" i="64"/>
  <c r="DI1282" i="64"/>
  <c r="DJ1282" i="64"/>
  <c r="DK1282" i="64"/>
  <c r="DL1282" i="64"/>
  <c r="S1285" i="64"/>
  <c r="T1285" i="64"/>
  <c r="U1285" i="64"/>
  <c r="V1285" i="64"/>
  <c r="W1285" i="64"/>
  <c r="X1285" i="64"/>
  <c r="Y1285" i="64"/>
  <c r="Z1285" i="64"/>
  <c r="AA1285" i="64"/>
  <c r="AB1285" i="64"/>
  <c r="AC1285" i="64"/>
  <c r="AD1285" i="64"/>
  <c r="AE1285" i="64"/>
  <c r="AF1285" i="64"/>
  <c r="AG1285" i="64"/>
  <c r="AH1285" i="64"/>
  <c r="AI1285" i="64"/>
  <c r="AJ1285" i="64"/>
  <c r="AK1285" i="64"/>
  <c r="AL1285" i="64"/>
  <c r="AM1285" i="64"/>
  <c r="AN1285" i="64"/>
  <c r="AO1285" i="64"/>
  <c r="AP1285" i="64"/>
  <c r="AQ1285" i="64"/>
  <c r="AR1285" i="64"/>
  <c r="AS1285" i="64"/>
  <c r="AT1285" i="64"/>
  <c r="AU1285" i="64"/>
  <c r="AV1285" i="64"/>
  <c r="AW1285" i="64"/>
  <c r="AX1285" i="64"/>
  <c r="AY1285" i="64"/>
  <c r="AZ1285" i="64"/>
  <c r="BA1285" i="64"/>
  <c r="BB1285" i="64"/>
  <c r="BC1285" i="64"/>
  <c r="BD1285" i="64"/>
  <c r="BE1285" i="64"/>
  <c r="BF1285" i="64"/>
  <c r="BG1285" i="64"/>
  <c r="BH1285" i="64"/>
  <c r="BI1285" i="64"/>
  <c r="BJ1285" i="64"/>
  <c r="BK1285" i="64"/>
  <c r="BL1285" i="64"/>
  <c r="BM1285" i="64"/>
  <c r="BN1285" i="64"/>
  <c r="BO1285" i="64"/>
  <c r="BP1285" i="64"/>
  <c r="BQ1285" i="64"/>
  <c r="BR1285" i="64"/>
  <c r="BS1285" i="64"/>
  <c r="BT1285" i="64"/>
  <c r="BU1285" i="64"/>
  <c r="BV1285" i="64"/>
  <c r="BW1285" i="64"/>
  <c r="BX1285" i="64"/>
  <c r="BY1285" i="64"/>
  <c r="BZ1285" i="64"/>
  <c r="CA1285" i="64"/>
  <c r="CB1285" i="64"/>
  <c r="CC1285" i="64"/>
  <c r="CD1285" i="64"/>
  <c r="CE1285" i="64"/>
  <c r="CF1285" i="64"/>
  <c r="CG1285" i="64"/>
  <c r="CH1285" i="64"/>
  <c r="CI1285" i="64"/>
  <c r="CJ1285" i="64"/>
  <c r="CK1285" i="64"/>
  <c r="CL1285" i="64"/>
  <c r="CO1285" i="64"/>
  <c r="CP1285" i="64"/>
  <c r="CQ1285" i="64"/>
  <c r="CR1285" i="64"/>
  <c r="CS1285" i="64"/>
  <c r="CT1285" i="64"/>
  <c r="CU1285" i="64"/>
  <c r="CV1285" i="64"/>
  <c r="CW1285" i="64"/>
  <c r="CX1285" i="64"/>
  <c r="CY1285" i="64"/>
  <c r="CZ1285" i="64"/>
  <c r="DA1285" i="64"/>
  <c r="DB1285" i="64"/>
  <c r="DC1285" i="64"/>
  <c r="DD1285" i="64"/>
  <c r="DE1285" i="64"/>
  <c r="DF1285" i="64"/>
  <c r="DG1285" i="64"/>
  <c r="DH1285" i="64"/>
  <c r="DI1285" i="64"/>
  <c r="DJ1285" i="64"/>
  <c r="DK1285" i="64"/>
  <c r="DL1285" i="64"/>
  <c r="K1286" i="64"/>
  <c r="L1286" i="64"/>
  <c r="M1286" i="64"/>
  <c r="N1286" i="64"/>
  <c r="O1286" i="64"/>
  <c r="P1286" i="64"/>
  <c r="S1286" i="64"/>
  <c r="T1286" i="64"/>
  <c r="U1286" i="64"/>
  <c r="V1286" i="64"/>
  <c r="W1286" i="64"/>
  <c r="X1286" i="64"/>
  <c r="Y1286" i="64"/>
  <c r="Z1286" i="64"/>
  <c r="AA1286" i="64"/>
  <c r="AB1286" i="64"/>
  <c r="AC1286" i="64"/>
  <c r="AD1286" i="64"/>
  <c r="AE1286" i="64"/>
  <c r="AF1286" i="64"/>
  <c r="AG1286" i="64"/>
  <c r="AH1286" i="64"/>
  <c r="AI1286" i="64"/>
  <c r="AJ1286" i="64"/>
  <c r="AK1286" i="64"/>
  <c r="AL1286" i="64"/>
  <c r="AM1286" i="64"/>
  <c r="AN1286" i="64"/>
  <c r="AO1286" i="64"/>
  <c r="AP1286" i="64"/>
  <c r="AQ1286" i="64"/>
  <c r="AR1286" i="64"/>
  <c r="AS1286" i="64"/>
  <c r="AT1286" i="64"/>
  <c r="AU1286" i="64"/>
  <c r="AV1286" i="64"/>
  <c r="AW1286" i="64"/>
  <c r="AX1286" i="64"/>
  <c r="AY1286" i="64"/>
  <c r="AZ1286" i="64"/>
  <c r="BA1286" i="64"/>
  <c r="BB1286" i="64"/>
  <c r="BC1286" i="64"/>
  <c r="BD1286" i="64"/>
  <c r="BE1286" i="64"/>
  <c r="BF1286" i="64"/>
  <c r="BG1286" i="64"/>
  <c r="BH1286" i="64"/>
  <c r="BI1286" i="64"/>
  <c r="BJ1286" i="64"/>
  <c r="BK1286" i="64"/>
  <c r="BL1286" i="64"/>
  <c r="BM1286" i="64"/>
  <c r="BN1286" i="64"/>
  <c r="BO1286" i="64"/>
  <c r="BP1286" i="64"/>
  <c r="BQ1286" i="64"/>
  <c r="BR1286" i="64"/>
  <c r="BS1286" i="64"/>
  <c r="BT1286" i="64"/>
  <c r="BU1286" i="64"/>
  <c r="BV1286" i="64"/>
  <c r="BW1286" i="64"/>
  <c r="BX1286" i="64"/>
  <c r="BY1286" i="64"/>
  <c r="BZ1286" i="64"/>
  <c r="CA1286" i="64"/>
  <c r="CB1286" i="64"/>
  <c r="CC1286" i="64"/>
  <c r="CD1286" i="64"/>
  <c r="CE1286" i="64"/>
  <c r="CF1286" i="64"/>
  <c r="CG1286" i="64"/>
  <c r="CH1286" i="64"/>
  <c r="CI1286" i="64"/>
  <c r="CJ1286" i="64"/>
  <c r="CK1286" i="64"/>
  <c r="CL1286" i="64"/>
  <c r="CO1286" i="64"/>
  <c r="CP1286" i="64"/>
  <c r="CQ1286" i="64"/>
  <c r="CR1286" i="64"/>
  <c r="CS1286" i="64"/>
  <c r="CT1286" i="64"/>
  <c r="CU1286" i="64"/>
  <c r="CV1286" i="64"/>
  <c r="CW1286" i="64"/>
  <c r="CX1286" i="64"/>
  <c r="CY1286" i="64"/>
  <c r="CZ1286" i="64"/>
  <c r="DA1286" i="64"/>
  <c r="DB1286" i="64"/>
  <c r="DC1286" i="64"/>
  <c r="DD1286" i="64"/>
  <c r="DE1286" i="64"/>
  <c r="DF1286" i="64"/>
  <c r="DG1286" i="64"/>
  <c r="DH1286" i="64"/>
  <c r="DI1286" i="64"/>
  <c r="DJ1286" i="64"/>
  <c r="DK1286" i="64"/>
  <c r="DL1286" i="64"/>
  <c r="T1288" i="64"/>
  <c r="U1288" i="64"/>
  <c r="V1288" i="64"/>
  <c r="W1288" i="64"/>
  <c r="X1288" i="64"/>
  <c r="Y1288" i="64"/>
  <c r="Z1288" i="64"/>
  <c r="AA1288" i="64"/>
  <c r="AB1288" i="64"/>
  <c r="AC1288" i="64"/>
  <c r="AD1288" i="64"/>
  <c r="AE1288" i="64"/>
  <c r="AF1288" i="64"/>
  <c r="AG1288" i="64"/>
  <c r="AH1288" i="64"/>
  <c r="AI1288" i="64"/>
  <c r="AJ1288" i="64"/>
  <c r="AK1288" i="64"/>
  <c r="AL1288" i="64"/>
  <c r="AM1288" i="64"/>
  <c r="AN1288" i="64"/>
  <c r="AO1288" i="64"/>
  <c r="AP1288" i="64"/>
  <c r="AQ1288" i="64"/>
  <c r="AR1288" i="64"/>
  <c r="AS1288" i="64"/>
  <c r="AT1288" i="64"/>
  <c r="AU1288" i="64"/>
  <c r="AV1288" i="64"/>
  <c r="AW1288" i="64"/>
  <c r="AX1288" i="64"/>
  <c r="AY1288" i="64"/>
  <c r="AZ1288" i="64"/>
  <c r="BA1288" i="64"/>
  <c r="BB1288" i="64"/>
  <c r="BC1288" i="64"/>
  <c r="BD1288" i="64"/>
  <c r="BE1288" i="64"/>
  <c r="BF1288" i="64"/>
  <c r="BG1288" i="64"/>
  <c r="BH1288" i="64"/>
  <c r="BI1288" i="64"/>
  <c r="BJ1288" i="64"/>
  <c r="BK1288" i="64"/>
  <c r="BL1288" i="64"/>
  <c r="BM1288" i="64"/>
  <c r="BN1288" i="64"/>
  <c r="BO1288" i="64"/>
  <c r="BP1288" i="64"/>
  <c r="BQ1288" i="64"/>
  <c r="BR1288" i="64"/>
  <c r="BS1288" i="64"/>
  <c r="BT1288" i="64"/>
  <c r="BU1288" i="64"/>
  <c r="BV1288" i="64"/>
  <c r="BW1288" i="64"/>
  <c r="BX1288" i="64"/>
  <c r="BY1288" i="64"/>
  <c r="BZ1288" i="64"/>
  <c r="CA1288" i="64"/>
  <c r="CB1288" i="64"/>
  <c r="CC1288" i="64"/>
  <c r="CD1288" i="64"/>
  <c r="CE1288" i="64"/>
  <c r="CF1288" i="64"/>
  <c r="CG1288" i="64"/>
  <c r="CH1288" i="64"/>
  <c r="CI1288" i="64"/>
  <c r="CJ1288" i="64"/>
  <c r="CK1288" i="64"/>
  <c r="CL1288" i="64"/>
  <c r="CP1288" i="64"/>
  <c r="CQ1288" i="64"/>
  <c r="CR1288" i="64"/>
  <c r="CS1288" i="64"/>
  <c r="CT1288" i="64"/>
  <c r="CU1288" i="64"/>
  <c r="CV1288" i="64"/>
  <c r="CW1288" i="64"/>
  <c r="CX1288" i="64"/>
  <c r="CY1288" i="64"/>
  <c r="CZ1288" i="64"/>
  <c r="DA1288" i="64"/>
  <c r="DB1288" i="64"/>
  <c r="DC1288" i="64"/>
  <c r="DD1288" i="64"/>
  <c r="DE1288" i="64"/>
  <c r="DF1288" i="64"/>
  <c r="DG1288" i="64"/>
  <c r="DH1288" i="64"/>
  <c r="DI1288" i="64"/>
  <c r="DJ1288" i="64"/>
  <c r="DK1288" i="64"/>
  <c r="DL1288" i="64"/>
  <c r="CP1291" i="64"/>
  <c r="CQ1291" i="64"/>
  <c r="CR1291" i="64"/>
  <c r="CS1291" i="64"/>
  <c r="CT1291" i="64"/>
  <c r="CU1291" i="64"/>
  <c r="CV1291" i="64"/>
  <c r="CW1291" i="64"/>
  <c r="CX1291" i="64"/>
  <c r="CY1291" i="64"/>
  <c r="CZ1291" i="64"/>
  <c r="DA1291" i="64"/>
  <c r="DB1291" i="64"/>
  <c r="DC1291" i="64"/>
  <c r="DD1291" i="64"/>
  <c r="DE1291" i="64"/>
  <c r="DF1291" i="64"/>
  <c r="DG1291" i="64"/>
  <c r="DH1291" i="64"/>
  <c r="DI1291" i="64"/>
  <c r="DJ1291" i="64"/>
  <c r="DK1291" i="64"/>
  <c r="DL1291" i="64"/>
  <c r="K1292" i="64"/>
  <c r="L1292" i="64"/>
  <c r="M1292" i="64"/>
  <c r="N1292" i="64"/>
  <c r="O1292" i="64"/>
  <c r="P1292" i="64"/>
  <c r="S1293" i="64"/>
  <c r="T1293" i="64"/>
  <c r="U1293" i="64"/>
  <c r="V1293" i="64"/>
  <c r="W1293" i="64"/>
  <c r="X1293" i="64"/>
  <c r="Y1293" i="64"/>
  <c r="Z1293" i="64"/>
  <c r="AA1293" i="64"/>
  <c r="AB1293" i="64"/>
  <c r="AC1293" i="64"/>
  <c r="AD1293" i="64"/>
  <c r="AE1293" i="64"/>
  <c r="AF1293" i="64"/>
  <c r="AG1293" i="64"/>
  <c r="AH1293" i="64"/>
  <c r="AI1293" i="64"/>
  <c r="AJ1293" i="64"/>
  <c r="AK1293" i="64"/>
  <c r="AL1293" i="64"/>
  <c r="AM1293" i="64"/>
  <c r="AN1293" i="64"/>
  <c r="AO1293" i="64"/>
  <c r="AP1293" i="64"/>
  <c r="AQ1293" i="64"/>
  <c r="AR1293" i="64"/>
  <c r="AS1293" i="64"/>
  <c r="AT1293" i="64"/>
  <c r="AU1293" i="64"/>
  <c r="AV1293" i="64"/>
  <c r="AW1293" i="64"/>
  <c r="AX1293" i="64"/>
  <c r="AY1293" i="64"/>
  <c r="AZ1293" i="64"/>
  <c r="BA1293" i="64"/>
  <c r="BB1293" i="64"/>
  <c r="BC1293" i="64"/>
  <c r="BD1293" i="64"/>
  <c r="BE1293" i="64"/>
  <c r="BF1293" i="64"/>
  <c r="BG1293" i="64"/>
  <c r="BH1293" i="64"/>
  <c r="BI1293" i="64"/>
  <c r="BJ1293" i="64"/>
  <c r="BK1293" i="64"/>
  <c r="BL1293" i="64"/>
  <c r="BM1293" i="64"/>
  <c r="BN1293" i="64"/>
  <c r="BO1293" i="64"/>
  <c r="BP1293" i="64"/>
  <c r="BQ1293" i="64"/>
  <c r="BR1293" i="64"/>
  <c r="BS1293" i="64"/>
  <c r="BT1293" i="64"/>
  <c r="BU1293" i="64"/>
  <c r="BV1293" i="64"/>
  <c r="BW1293" i="64"/>
  <c r="BX1293" i="64"/>
  <c r="BY1293" i="64"/>
  <c r="BZ1293" i="64"/>
  <c r="CA1293" i="64"/>
  <c r="CB1293" i="64"/>
  <c r="CC1293" i="64"/>
  <c r="CD1293" i="64"/>
  <c r="CE1293" i="64"/>
  <c r="CF1293" i="64"/>
  <c r="CG1293" i="64"/>
  <c r="CH1293" i="64"/>
  <c r="CI1293" i="64"/>
  <c r="CJ1293" i="64"/>
  <c r="CK1293" i="64"/>
  <c r="CL1293" i="64"/>
  <c r="CO1293" i="64"/>
  <c r="CP1293" i="64"/>
  <c r="CQ1293" i="64"/>
  <c r="CR1293" i="64"/>
  <c r="CS1293" i="64"/>
  <c r="CT1293" i="64"/>
  <c r="CU1293" i="64"/>
  <c r="CV1293" i="64"/>
  <c r="CW1293" i="64"/>
  <c r="CX1293" i="64"/>
  <c r="CY1293" i="64"/>
  <c r="CZ1293" i="64"/>
  <c r="DA1293" i="64"/>
  <c r="DB1293" i="64"/>
  <c r="DC1293" i="64"/>
  <c r="DD1293" i="64"/>
  <c r="DE1293" i="64"/>
  <c r="DF1293" i="64"/>
  <c r="DG1293" i="64"/>
  <c r="DH1293" i="64"/>
  <c r="DI1293" i="64"/>
  <c r="DJ1293" i="64"/>
  <c r="DK1293" i="64"/>
  <c r="DL1293" i="64"/>
  <c r="CP1296" i="64"/>
  <c r="CQ1296" i="64"/>
  <c r="CR1296" i="64"/>
  <c r="CS1296" i="64"/>
  <c r="CT1296" i="64"/>
  <c r="CU1296" i="64"/>
  <c r="CV1296" i="64"/>
  <c r="CW1296" i="64"/>
  <c r="CX1296" i="64"/>
  <c r="CY1296" i="64"/>
  <c r="CZ1296" i="64"/>
  <c r="DA1296" i="64"/>
  <c r="DB1296" i="64"/>
  <c r="DC1296" i="64"/>
  <c r="DD1296" i="64"/>
  <c r="DE1296" i="64"/>
  <c r="DF1296" i="64"/>
  <c r="DG1296" i="64"/>
  <c r="DH1296" i="64"/>
  <c r="DI1296" i="64"/>
  <c r="DJ1296" i="64"/>
  <c r="DK1296" i="64"/>
  <c r="DL1296" i="64"/>
  <c r="K1297" i="64"/>
  <c r="L1297" i="64"/>
  <c r="M1297" i="64"/>
  <c r="N1297" i="64"/>
  <c r="O1297" i="64"/>
  <c r="P1297" i="64"/>
  <c r="S1297" i="64" a="1"/>
  <c r="S1297" i="64"/>
  <c r="T1297" i="64" a="1"/>
  <c r="T1297" i="64"/>
  <c r="U1297" i="64" a="1"/>
  <c r="U1297" i="64"/>
  <c r="V1297" i="64" a="1"/>
  <c r="V1297" i="64"/>
  <c r="W1297" i="64" a="1"/>
  <c r="W1297" i="64"/>
  <c r="X1297" i="64" a="1"/>
  <c r="X1297" i="64"/>
  <c r="Y1297" i="64" a="1"/>
  <c r="Y1297" i="64"/>
  <c r="Z1297" i="64" a="1"/>
  <c r="Z1297" i="64"/>
  <c r="AA1297" i="64" a="1"/>
  <c r="AA1297" i="64"/>
  <c r="AB1297" i="64" a="1"/>
  <c r="AB1297" i="64"/>
  <c r="AC1297" i="64" a="1"/>
  <c r="AC1297" i="64"/>
  <c r="AD1297" i="64" a="1"/>
  <c r="AD1297" i="64"/>
  <c r="AE1297" i="64" a="1"/>
  <c r="AE1297" i="64"/>
  <c r="AF1297" i="64" a="1"/>
  <c r="AF1297" i="64"/>
  <c r="AG1297" i="64" a="1"/>
  <c r="AG1297" i="64"/>
  <c r="AH1297" i="64" a="1"/>
  <c r="AH1297" i="64"/>
  <c r="AI1297" i="64" a="1"/>
  <c r="AI1297" i="64"/>
  <c r="AJ1297" i="64" a="1"/>
  <c r="AJ1297" i="64"/>
  <c r="AK1297" i="64" a="1"/>
  <c r="AK1297" i="64"/>
  <c r="AL1297" i="64" a="1"/>
  <c r="AL1297" i="64"/>
  <c r="AM1297" i="64" a="1"/>
  <c r="AM1297" i="64"/>
  <c r="AN1297" i="64" a="1"/>
  <c r="AN1297" i="64"/>
  <c r="AO1297" i="64" a="1"/>
  <c r="AO1297" i="64"/>
  <c r="AP1297" i="64" a="1"/>
  <c r="AP1297" i="64"/>
  <c r="AQ1297" i="64" a="1"/>
  <c r="AQ1297" i="64"/>
  <c r="AR1297" i="64" a="1"/>
  <c r="AR1297" i="64"/>
  <c r="AS1297" i="64" a="1"/>
  <c r="AS1297" i="64"/>
  <c r="AT1297" i="64" a="1"/>
  <c r="AT1297" i="64"/>
  <c r="AU1297" i="64" a="1"/>
  <c r="AU1297" i="64"/>
  <c r="AV1297" i="64" a="1"/>
  <c r="AV1297" i="64"/>
  <c r="AW1297" i="64" a="1"/>
  <c r="AW1297" i="64"/>
  <c r="AX1297" i="64" a="1"/>
  <c r="AX1297" i="64"/>
  <c r="AY1297" i="64" a="1"/>
  <c r="AY1297" i="64"/>
  <c r="AZ1297" i="64" a="1"/>
  <c r="AZ1297" i="64"/>
  <c r="BA1297" i="64" a="1"/>
  <c r="BA1297" i="64"/>
  <c r="BB1297" i="64" a="1"/>
  <c r="BB1297" i="64"/>
  <c r="BC1297" i="64" a="1"/>
  <c r="BC1297" i="64"/>
  <c r="BD1297" i="64" a="1"/>
  <c r="BD1297" i="64"/>
  <c r="BE1297" i="64" a="1"/>
  <c r="BE1297" i="64"/>
  <c r="BF1297" i="64" a="1"/>
  <c r="BF1297" i="64"/>
  <c r="BG1297" i="64" a="1"/>
  <c r="BG1297" i="64"/>
  <c r="BH1297" i="64" a="1"/>
  <c r="BH1297" i="64"/>
  <c r="BI1297" i="64" a="1"/>
  <c r="BI1297" i="64"/>
  <c r="BJ1297" i="64" a="1"/>
  <c r="BJ1297" i="64"/>
  <c r="BK1297" i="64" a="1"/>
  <c r="BK1297" i="64"/>
  <c r="BL1297" i="64" a="1"/>
  <c r="BL1297" i="64"/>
  <c r="BM1297" i="64" a="1"/>
  <c r="BM1297" i="64"/>
  <c r="BN1297" i="64" a="1"/>
  <c r="BN1297" i="64"/>
  <c r="BO1297" i="64" a="1"/>
  <c r="BO1297" i="64"/>
  <c r="BP1297" i="64" a="1"/>
  <c r="BP1297" i="64"/>
  <c r="BQ1297" i="64" a="1"/>
  <c r="BQ1297" i="64"/>
  <c r="BR1297" i="64" a="1"/>
  <c r="BR1297" i="64"/>
  <c r="BS1297" i="64" a="1"/>
  <c r="BS1297" i="64"/>
  <c r="BT1297" i="64" a="1"/>
  <c r="BT1297" i="64"/>
  <c r="BU1297" i="64" a="1"/>
  <c r="BU1297" i="64"/>
  <c r="BV1297" i="64" a="1"/>
  <c r="BV1297" i="64"/>
  <c r="BW1297" i="64" a="1"/>
  <c r="BW1297" i="64"/>
  <c r="BX1297" i="64" a="1"/>
  <c r="BX1297" i="64"/>
  <c r="BY1297" i="64" a="1"/>
  <c r="BY1297" i="64"/>
  <c r="BZ1297" i="64" a="1"/>
  <c r="BZ1297" i="64"/>
  <c r="CA1297" i="64" a="1"/>
  <c r="CA1297" i="64"/>
  <c r="CB1297" i="64" a="1"/>
  <c r="CB1297" i="64"/>
  <c r="CC1297" i="64" a="1"/>
  <c r="CC1297" i="64"/>
  <c r="CD1297" i="64" a="1"/>
  <c r="CD1297" i="64"/>
  <c r="CE1297" i="64" a="1"/>
  <c r="CE1297" i="64"/>
  <c r="CF1297" i="64" a="1"/>
  <c r="CF1297" i="64"/>
  <c r="CG1297" i="64" a="1"/>
  <c r="CG1297" i="64"/>
  <c r="CH1297" i="64" a="1"/>
  <c r="CH1297" i="64"/>
  <c r="CI1297" i="64" a="1"/>
  <c r="CI1297" i="64"/>
  <c r="CJ1297" i="64" a="1"/>
  <c r="CJ1297" i="64"/>
  <c r="CK1297" i="64" a="1"/>
  <c r="CK1297" i="64"/>
  <c r="CL1297" i="64" a="1"/>
  <c r="CL1297" i="64"/>
  <c r="CO1297" i="64" a="1"/>
  <c r="CO1297" i="64"/>
  <c r="CP1297" i="64" a="1"/>
  <c r="CP1297" i="64"/>
  <c r="CQ1297" i="64" a="1"/>
  <c r="CQ1297" i="64"/>
  <c r="CR1297" i="64" a="1"/>
  <c r="CR1297" i="64"/>
  <c r="CS1297" i="64" a="1"/>
  <c r="CS1297" i="64"/>
  <c r="CT1297" i="64" a="1"/>
  <c r="CT1297" i="64"/>
  <c r="CU1297" i="64" a="1"/>
  <c r="CU1297" i="64"/>
  <c r="CV1297" i="64" a="1"/>
  <c r="CV1297" i="64"/>
  <c r="CW1297" i="64" a="1"/>
  <c r="CW1297" i="64"/>
  <c r="CX1297" i="64" a="1"/>
  <c r="CX1297" i="64"/>
  <c r="CY1297" i="64" a="1"/>
  <c r="CY1297" i="64"/>
  <c r="CZ1297" i="64" a="1"/>
  <c r="CZ1297" i="64"/>
  <c r="DA1297" i="64" a="1"/>
  <c r="DA1297" i="64"/>
  <c r="DB1297" i="64" a="1"/>
  <c r="DB1297" i="64"/>
  <c r="DC1297" i="64" a="1"/>
  <c r="DC1297" i="64"/>
  <c r="DD1297" i="64" a="1"/>
  <c r="DD1297" i="64"/>
  <c r="DE1297" i="64" a="1"/>
  <c r="DE1297" i="64"/>
  <c r="DF1297" i="64" a="1"/>
  <c r="DF1297" i="64"/>
  <c r="DG1297" i="64" a="1"/>
  <c r="DG1297" i="64"/>
  <c r="DH1297" i="64" a="1"/>
  <c r="DH1297" i="64"/>
  <c r="DI1297" i="64" a="1"/>
  <c r="DI1297" i="64"/>
  <c r="DJ1297" i="64" a="1"/>
  <c r="DJ1297" i="64"/>
  <c r="DK1297" i="64" a="1"/>
  <c r="DK1297" i="64"/>
  <c r="DL1297" i="64" a="1"/>
  <c r="DL1297" i="64"/>
  <c r="S1718" i="64" a="1"/>
  <c r="S1718" i="64"/>
  <c r="T1718" i="64" a="1"/>
  <c r="T1718" i="64"/>
  <c r="U1718" i="64" a="1"/>
  <c r="U1718" i="64"/>
  <c r="V1718" i="64" a="1"/>
  <c r="V1718" i="64"/>
  <c r="W1718" i="64" a="1"/>
  <c r="W1718" i="64"/>
  <c r="X1718" i="64" a="1"/>
  <c r="X1718" i="64"/>
  <c r="Y1718" i="64" a="1"/>
  <c r="Y1718" i="64"/>
  <c r="Z1718" i="64" a="1"/>
  <c r="Z1718" i="64"/>
  <c r="AA1718" i="64" a="1"/>
  <c r="AA1718" i="64"/>
  <c r="AB1718" i="64" a="1"/>
  <c r="AB1718" i="64"/>
  <c r="AC1718" i="64" a="1"/>
  <c r="AC1718" i="64"/>
  <c r="AD1718" i="64" a="1"/>
  <c r="AD1718" i="64"/>
  <c r="AE1718" i="64" a="1"/>
  <c r="AE1718" i="64"/>
  <c r="AF1718" i="64" a="1"/>
  <c r="AF1718" i="64"/>
  <c r="AG1718" i="64" a="1"/>
  <c r="AG1718" i="64"/>
  <c r="AH1718" i="64" a="1"/>
  <c r="AH1718" i="64"/>
  <c r="AI1718" i="64" a="1"/>
  <c r="AI1718" i="64"/>
  <c r="AJ1718" i="64" a="1"/>
  <c r="AJ1718" i="64"/>
  <c r="AK1718" i="64" a="1"/>
  <c r="AK1718" i="64"/>
  <c r="AL1718" i="64" a="1"/>
  <c r="AL1718" i="64"/>
  <c r="AM1718" i="64" a="1"/>
  <c r="AM1718" i="64"/>
  <c r="AN1718" i="64" a="1"/>
  <c r="AN1718" i="64"/>
  <c r="AO1718" i="64" a="1"/>
  <c r="AO1718" i="64"/>
  <c r="AP1718" i="64" a="1"/>
  <c r="AP1718" i="64"/>
  <c r="AQ1718" i="64" a="1"/>
  <c r="AQ1718" i="64"/>
  <c r="AR1718" i="64" a="1"/>
  <c r="AR1718" i="64"/>
  <c r="AS1718" i="64" a="1"/>
  <c r="AS1718" i="64"/>
  <c r="AT1718" i="64" a="1"/>
  <c r="AT1718" i="64"/>
  <c r="AU1718" i="64" a="1"/>
  <c r="AU1718" i="64"/>
  <c r="AV1718" i="64" a="1"/>
  <c r="AV1718" i="64"/>
  <c r="AW1718" i="64" a="1"/>
  <c r="AW1718" i="64"/>
  <c r="AX1718" i="64" a="1"/>
  <c r="AX1718" i="64"/>
  <c r="AY1718" i="64" a="1"/>
  <c r="AY1718" i="64"/>
  <c r="AZ1718" i="64" a="1"/>
  <c r="AZ1718" i="64"/>
  <c r="BA1718" i="64" a="1"/>
  <c r="BA1718" i="64"/>
  <c r="BB1718" i="64" a="1"/>
  <c r="BB1718" i="64"/>
  <c r="BC1718" i="64" a="1"/>
  <c r="BC1718" i="64"/>
  <c r="BD1718" i="64" a="1"/>
  <c r="BD1718" i="64"/>
  <c r="BE1718" i="64" a="1"/>
  <c r="BE1718" i="64"/>
  <c r="BF1718" i="64" a="1"/>
  <c r="BF1718" i="64"/>
  <c r="BG1718" i="64" a="1"/>
  <c r="BG1718" i="64"/>
  <c r="BH1718" i="64" a="1"/>
  <c r="BH1718" i="64"/>
  <c r="BI1718" i="64" a="1"/>
  <c r="BI1718" i="64"/>
  <c r="BJ1718" i="64" a="1"/>
  <c r="BJ1718" i="64"/>
  <c r="BK1718" i="64" a="1"/>
  <c r="BK1718" i="64"/>
  <c r="BL1718" i="64" a="1"/>
  <c r="BL1718" i="64"/>
  <c r="BM1718" i="64" a="1"/>
  <c r="BM1718" i="64"/>
  <c r="BN1718" i="64" a="1"/>
  <c r="BN1718" i="64"/>
  <c r="BO1718" i="64" a="1"/>
  <c r="BO1718" i="64"/>
  <c r="BP1718" i="64" a="1"/>
  <c r="BP1718" i="64"/>
  <c r="BQ1718" i="64" a="1"/>
  <c r="BQ1718" i="64"/>
  <c r="BR1718" i="64" a="1"/>
  <c r="BR1718" i="64"/>
  <c r="BS1718" i="64" a="1"/>
  <c r="BS1718" i="64"/>
  <c r="BT1718" i="64" a="1"/>
  <c r="BT1718" i="64"/>
  <c r="BU1718" i="64" a="1"/>
  <c r="BU1718" i="64"/>
  <c r="BV1718" i="64" a="1"/>
  <c r="BV1718" i="64"/>
  <c r="BW1718" i="64" a="1"/>
  <c r="BW1718" i="64"/>
  <c r="BX1718" i="64" a="1"/>
  <c r="BX1718" i="64"/>
  <c r="BY1718" i="64" a="1"/>
  <c r="BY1718" i="64"/>
  <c r="BZ1718" i="64" a="1"/>
  <c r="BZ1718" i="64"/>
  <c r="CA1718" i="64" a="1"/>
  <c r="CA1718" i="64"/>
  <c r="CB1718" i="64" a="1"/>
  <c r="CB1718" i="64"/>
  <c r="CC1718" i="64" a="1"/>
  <c r="CC1718" i="64"/>
  <c r="CD1718" i="64" a="1"/>
  <c r="CD1718" i="64"/>
  <c r="CE1718" i="64" a="1"/>
  <c r="CE1718" i="64"/>
  <c r="CF1718" i="64" a="1"/>
  <c r="CF1718" i="64"/>
  <c r="CG1718" i="64" a="1"/>
  <c r="CG1718" i="64"/>
  <c r="CH1718" i="64" a="1"/>
  <c r="CH1718" i="64"/>
  <c r="CI1718" i="64" a="1"/>
  <c r="CI1718" i="64"/>
  <c r="CJ1718" i="64" a="1"/>
  <c r="CJ1718" i="64"/>
  <c r="CK1718" i="64" a="1"/>
  <c r="CK1718" i="64"/>
  <c r="CL1718" i="64" a="1"/>
  <c r="CL1718" i="64"/>
  <c r="CO1718" i="64" a="1"/>
  <c r="CO1718" i="64"/>
  <c r="CP1718" i="64" a="1"/>
  <c r="CP1718" i="64"/>
  <c r="CQ1718" i="64" a="1"/>
  <c r="CQ1718" i="64"/>
  <c r="CR1718" i="64" a="1"/>
  <c r="CR1718" i="64"/>
  <c r="CS1718" i="64" a="1"/>
  <c r="CS1718" i="64"/>
  <c r="CT1718" i="64" a="1"/>
  <c r="CT1718" i="64"/>
  <c r="CU1718" i="64" a="1"/>
  <c r="CU1718" i="64"/>
  <c r="CV1718" i="64" a="1"/>
  <c r="CV1718" i="64"/>
  <c r="CW1718" i="64" a="1"/>
  <c r="CW1718" i="64"/>
  <c r="CX1718" i="64" a="1"/>
  <c r="CX1718" i="64"/>
  <c r="CY1718" i="64" a="1"/>
  <c r="CY1718" i="64"/>
  <c r="CZ1718" i="64" a="1"/>
  <c r="CZ1718" i="64"/>
  <c r="DA1718" i="64" a="1"/>
  <c r="DA1718" i="64"/>
  <c r="DB1718" i="64" a="1"/>
  <c r="DB1718" i="64"/>
  <c r="DC1718" i="64" a="1"/>
  <c r="DC1718" i="64"/>
  <c r="DD1718" i="64" a="1"/>
  <c r="DD1718" i="64"/>
  <c r="DE1718" i="64" a="1"/>
  <c r="DE1718" i="64"/>
  <c r="DF1718" i="64" a="1"/>
  <c r="DF1718" i="64"/>
  <c r="DG1718" i="64" a="1"/>
  <c r="DG1718" i="64"/>
  <c r="DH1718" i="64" a="1"/>
  <c r="DH1718" i="64"/>
  <c r="DI1718" i="64" a="1"/>
  <c r="DI1718" i="64"/>
  <c r="DJ1718" i="64" a="1"/>
  <c r="DJ1718" i="64"/>
  <c r="DK1718" i="64" a="1"/>
  <c r="DK1718" i="64"/>
  <c r="DL1718" i="64" a="1"/>
  <c r="DL1718" i="64"/>
  <c r="S1724" i="64"/>
  <c r="T1724" i="64"/>
  <c r="U1724" i="64"/>
  <c r="V1724" i="64"/>
  <c r="W1724" i="64"/>
  <c r="X1724" i="64"/>
  <c r="Y1724" i="64"/>
  <c r="Z1724" i="64"/>
  <c r="AA1724" i="64"/>
  <c r="AB1724" i="64"/>
  <c r="AC1724" i="64"/>
  <c r="AD1724" i="64"/>
  <c r="AE1724" i="64"/>
  <c r="AF1724" i="64"/>
  <c r="AG1724" i="64"/>
  <c r="AH1724" i="64"/>
  <c r="AI1724" i="64"/>
  <c r="AJ1724" i="64"/>
  <c r="AK1724" i="64"/>
  <c r="AL1724" i="64"/>
  <c r="AM1724" i="64"/>
  <c r="AN1724" i="64"/>
  <c r="AO1724" i="64"/>
  <c r="AP1724" i="64"/>
  <c r="AQ1724" i="64"/>
  <c r="AR1724" i="64"/>
  <c r="AS1724" i="64"/>
  <c r="AT1724" i="64"/>
  <c r="AU1724" i="64"/>
  <c r="AV1724" i="64"/>
  <c r="AW1724" i="64"/>
  <c r="AX1724" i="64"/>
  <c r="AY1724" i="64"/>
  <c r="AZ1724" i="64"/>
  <c r="BA1724" i="64"/>
  <c r="BB1724" i="64"/>
  <c r="BC1724" i="64"/>
  <c r="BD1724" i="64"/>
  <c r="BE1724" i="64"/>
  <c r="BF1724" i="64"/>
  <c r="BG1724" i="64"/>
  <c r="BH1724" i="64"/>
  <c r="BI1724" i="64"/>
  <c r="BJ1724" i="64"/>
  <c r="BK1724" i="64"/>
  <c r="BL1724" i="64"/>
  <c r="BM1724" i="64"/>
  <c r="BN1724" i="64"/>
  <c r="BO1724" i="64"/>
  <c r="BP1724" i="64"/>
  <c r="BQ1724" i="64"/>
  <c r="BR1724" i="64"/>
  <c r="BS1724" i="64"/>
  <c r="BT1724" i="64"/>
  <c r="BU1724" i="64"/>
  <c r="BV1724" i="64"/>
  <c r="BW1724" i="64"/>
  <c r="BX1724" i="64"/>
  <c r="BY1724" i="64"/>
  <c r="BZ1724" i="64"/>
  <c r="CA1724" i="64"/>
  <c r="CB1724" i="64"/>
  <c r="CC1724" i="64"/>
  <c r="CD1724" i="64"/>
  <c r="CE1724" i="64"/>
  <c r="CF1724" i="64"/>
  <c r="CG1724" i="64"/>
  <c r="CH1724" i="64"/>
  <c r="CI1724" i="64"/>
  <c r="CJ1724" i="64"/>
  <c r="CK1724" i="64"/>
  <c r="CL1724" i="64"/>
  <c r="CO1724" i="64"/>
  <c r="CP1724" i="64"/>
  <c r="CQ1724" i="64"/>
  <c r="CR1724" i="64"/>
  <c r="CS1724" i="64"/>
  <c r="CT1724" i="64"/>
  <c r="CU1724" i="64"/>
  <c r="CV1724" i="64"/>
  <c r="CW1724" i="64"/>
  <c r="CX1724" i="64"/>
  <c r="CY1724" i="64"/>
  <c r="CZ1724" i="64"/>
  <c r="DA1724" i="64"/>
  <c r="DB1724" i="64"/>
  <c r="DC1724" i="64"/>
  <c r="DD1724" i="64"/>
  <c r="DE1724" i="64"/>
  <c r="DF1724" i="64"/>
  <c r="DG1724" i="64"/>
  <c r="DH1724" i="64"/>
  <c r="DI1724" i="64"/>
  <c r="DJ1724" i="64"/>
  <c r="DK1724" i="64"/>
  <c r="DL1724" i="64"/>
  <c r="S1725"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52" i="64" a="1"/>
  <c r="S1752" i="64"/>
  <c r="T1752" i="64" a="1"/>
  <c r="T1752" i="64"/>
  <c r="U1752" i="64" a="1"/>
  <c r="U1752" i="64"/>
  <c r="V1752" i="64" a="1"/>
  <c r="V1752" i="64"/>
  <c r="W1752" i="64" a="1"/>
  <c r="W1752" i="64"/>
  <c r="X1752" i="64" a="1"/>
  <c r="X1752" i="64"/>
  <c r="Y1752" i="64" a="1"/>
  <c r="Y1752" i="64"/>
  <c r="Z1752" i="64" a="1"/>
  <c r="Z1752" i="64"/>
  <c r="AA1752" i="64" a="1"/>
  <c r="AA1752" i="64"/>
  <c r="AB1752" i="64" a="1"/>
  <c r="AB1752" i="64"/>
  <c r="AC1752" i="64" a="1"/>
  <c r="AC1752" i="64"/>
  <c r="AD1752" i="64" a="1"/>
  <c r="AD1752" i="64"/>
  <c r="AE1752" i="64" a="1"/>
  <c r="AE1752" i="64"/>
  <c r="AF1752" i="64" a="1"/>
  <c r="AF1752" i="64"/>
  <c r="AG1752" i="64" a="1"/>
  <c r="AG1752" i="64"/>
  <c r="AH1752" i="64" a="1"/>
  <c r="AH1752" i="64"/>
  <c r="AI1752" i="64" a="1"/>
  <c r="AI1752" i="64"/>
  <c r="AJ1752" i="64" a="1"/>
  <c r="AJ1752" i="64"/>
  <c r="AK1752" i="64" a="1"/>
  <c r="AK1752" i="64"/>
  <c r="AL1752" i="64" a="1"/>
  <c r="AL1752" i="64"/>
  <c r="AM1752" i="64" a="1"/>
  <c r="AM1752" i="64"/>
  <c r="AN1752" i="64" a="1"/>
  <c r="AN1752" i="64"/>
  <c r="AO1752" i="64" a="1"/>
  <c r="AO1752" i="64"/>
  <c r="AP1752" i="64" a="1"/>
  <c r="AP1752" i="64"/>
  <c r="AQ1752" i="64" a="1"/>
  <c r="AQ1752" i="64"/>
  <c r="AR1752" i="64" a="1"/>
  <c r="AR1752" i="64"/>
  <c r="AS1752" i="64" a="1"/>
  <c r="AS1752" i="64"/>
  <c r="AT1752" i="64" a="1"/>
  <c r="AT1752" i="64"/>
  <c r="AU1752" i="64" a="1"/>
  <c r="AU1752" i="64"/>
  <c r="AV1752" i="64" a="1"/>
  <c r="AV1752" i="64"/>
  <c r="AW1752" i="64" a="1"/>
  <c r="AW1752" i="64"/>
  <c r="AX1752" i="64" a="1"/>
  <c r="AX1752" i="64"/>
  <c r="AY1752" i="64" a="1"/>
  <c r="AY1752" i="64"/>
  <c r="AZ1752" i="64" a="1"/>
  <c r="AZ1752" i="64"/>
  <c r="BA1752" i="64" a="1"/>
  <c r="BA1752" i="64"/>
  <c r="BB1752" i="64" a="1"/>
  <c r="BB1752" i="64"/>
  <c r="BC1752" i="64" a="1"/>
  <c r="BC1752" i="64"/>
  <c r="BD1752" i="64" a="1"/>
  <c r="BD1752" i="64"/>
  <c r="BE1752" i="64" a="1"/>
  <c r="BE1752" i="64"/>
  <c r="BF1752" i="64" a="1"/>
  <c r="BF1752" i="64"/>
  <c r="BG1752" i="64" a="1"/>
  <c r="BG1752" i="64"/>
  <c r="BH1752" i="64" a="1"/>
  <c r="BH1752" i="64"/>
  <c r="BI1752" i="64" a="1"/>
  <c r="BI1752" i="64"/>
  <c r="BJ1752" i="64" a="1"/>
  <c r="BJ1752" i="64"/>
  <c r="BK1752" i="64" a="1"/>
  <c r="BK1752" i="64"/>
  <c r="BL1752" i="64" a="1"/>
  <c r="BL1752" i="64"/>
  <c r="BM1752" i="64" a="1"/>
  <c r="BM1752" i="64"/>
  <c r="BN1752" i="64" a="1"/>
  <c r="BN1752" i="64"/>
  <c r="BO1752" i="64" a="1"/>
  <c r="BO1752" i="64"/>
  <c r="BP1752" i="64" a="1"/>
  <c r="BP1752" i="64"/>
  <c r="BQ1752" i="64" a="1"/>
  <c r="BQ1752" i="64"/>
  <c r="BR1752" i="64" a="1"/>
  <c r="BR1752" i="64"/>
  <c r="BS1752" i="64" a="1"/>
  <c r="BS1752" i="64"/>
  <c r="BT1752" i="64" a="1"/>
  <c r="BT1752" i="64"/>
  <c r="BU1752" i="64" a="1"/>
  <c r="BU1752" i="64"/>
  <c r="BV1752" i="64" a="1"/>
  <c r="BV1752" i="64"/>
  <c r="BW1752" i="64" a="1"/>
  <c r="BW1752" i="64"/>
  <c r="BX1752" i="64" a="1"/>
  <c r="BX1752" i="64"/>
  <c r="BY1752" i="64" a="1"/>
  <c r="BY1752" i="64"/>
  <c r="BZ1752" i="64" a="1"/>
  <c r="BZ1752" i="64"/>
  <c r="CA1752" i="64" a="1"/>
  <c r="CA1752" i="64"/>
  <c r="CB1752" i="64" a="1"/>
  <c r="CB1752" i="64"/>
  <c r="CC1752" i="64" a="1"/>
  <c r="CC1752" i="64"/>
  <c r="CD1752" i="64" a="1"/>
  <c r="CD1752" i="64"/>
  <c r="CE1752" i="64" a="1"/>
  <c r="CE1752" i="64"/>
  <c r="CF1752" i="64" a="1"/>
  <c r="CF1752" i="64"/>
  <c r="CG1752" i="64" a="1"/>
  <c r="CG1752" i="64"/>
  <c r="CH1752" i="64" a="1"/>
  <c r="CH1752" i="64"/>
  <c r="CI1752" i="64" a="1"/>
  <c r="CI1752" i="64"/>
  <c r="CJ1752" i="64" a="1"/>
  <c r="CJ1752" i="64"/>
  <c r="CK1752" i="64" a="1"/>
  <c r="CK1752" i="64"/>
  <c r="CL1752" i="64" a="1"/>
  <c r="CL1752" i="64"/>
  <c r="CO1752" i="64" a="1"/>
  <c r="CO1752" i="64"/>
  <c r="CP1752" i="64" a="1"/>
  <c r="CP1752" i="64"/>
  <c r="CQ1752" i="64" a="1"/>
  <c r="CQ1752" i="64"/>
  <c r="CR1752" i="64" a="1"/>
  <c r="CR1752" i="64"/>
  <c r="CS1752" i="64" a="1"/>
  <c r="CS1752" i="64"/>
  <c r="CT1752" i="64" a="1"/>
  <c r="CT1752" i="64"/>
  <c r="CU1752" i="64" a="1"/>
  <c r="CU1752" i="64"/>
  <c r="CV1752" i="64" a="1"/>
  <c r="CV1752" i="64"/>
  <c r="CW1752" i="64" a="1"/>
  <c r="CW1752" i="64"/>
  <c r="CX1752" i="64" a="1"/>
  <c r="CX1752" i="64"/>
  <c r="CY1752" i="64" a="1"/>
  <c r="CY1752" i="64"/>
  <c r="CZ1752" i="64" a="1"/>
  <c r="CZ1752" i="64"/>
  <c r="DA1752" i="64" a="1"/>
  <c r="DA1752" i="64"/>
  <c r="DB1752" i="64" a="1"/>
  <c r="DB1752" i="64"/>
  <c r="DC1752" i="64" a="1"/>
  <c r="DC1752" i="64"/>
  <c r="DD1752" i="64" a="1"/>
  <c r="DD1752" i="64"/>
  <c r="DE1752" i="64" a="1"/>
  <c r="DE1752" i="64"/>
  <c r="DF1752" i="64" a="1"/>
  <c r="DF1752" i="64"/>
  <c r="DG1752" i="64" a="1"/>
  <c r="DG1752" i="64"/>
  <c r="DH1752" i="64" a="1"/>
  <c r="DH1752" i="64"/>
  <c r="DI1752" i="64" a="1"/>
  <c r="DI1752" i="64"/>
  <c r="DJ1752" i="64" a="1"/>
  <c r="DJ1752" i="64"/>
  <c r="DK1752" i="64" a="1"/>
  <c r="DK1752" i="64"/>
  <c r="DL1752" i="64" a="1"/>
  <c r="DL1752" i="64"/>
  <c r="S1758" i="64"/>
  <c r="T1758" i="64"/>
  <c r="U1758" i="64"/>
  <c r="V1758" i="64"/>
  <c r="W1758" i="64"/>
  <c r="X1758" i="64"/>
  <c r="Y1758" i="64"/>
  <c r="Z1758" i="64"/>
  <c r="AA1758" i="64"/>
  <c r="AB1758" i="64"/>
  <c r="AC1758" i="64"/>
  <c r="AD1758" i="64"/>
  <c r="AE1758" i="64"/>
  <c r="AF1758" i="64"/>
  <c r="AG1758" i="64"/>
  <c r="AH1758" i="64"/>
  <c r="AI1758" i="64"/>
  <c r="AJ1758" i="64"/>
  <c r="AK1758" i="64"/>
  <c r="AL1758" i="64"/>
  <c r="AM1758" i="64"/>
  <c r="AN1758" i="64"/>
  <c r="AO1758" i="64"/>
  <c r="AP1758" i="64"/>
  <c r="AQ1758" i="64"/>
  <c r="AR1758" i="64"/>
  <c r="AS1758" i="64"/>
  <c r="AT1758" i="64"/>
  <c r="AU1758" i="64"/>
  <c r="AV1758" i="64"/>
  <c r="AW1758" i="64"/>
  <c r="AX1758" i="64"/>
  <c r="AY1758" i="64"/>
  <c r="AZ1758" i="64"/>
  <c r="BA1758" i="64"/>
  <c r="BB1758" i="64"/>
  <c r="BC1758" i="64"/>
  <c r="BD1758" i="64"/>
  <c r="BE1758" i="64"/>
  <c r="BF1758" i="64"/>
  <c r="BG1758" i="64"/>
  <c r="BH1758" i="64"/>
  <c r="BI1758" i="64"/>
  <c r="BJ1758" i="64"/>
  <c r="BK1758" i="64"/>
  <c r="BL1758" i="64"/>
  <c r="BM1758" i="64"/>
  <c r="BN1758" i="64"/>
  <c r="BO1758" i="64"/>
  <c r="BP1758" i="64"/>
  <c r="BQ1758" i="64"/>
  <c r="BR1758" i="64"/>
  <c r="BS1758" i="64"/>
  <c r="BT1758" i="64"/>
  <c r="BU1758" i="64"/>
  <c r="BV1758" i="64"/>
  <c r="BW1758" i="64"/>
  <c r="BX1758" i="64"/>
  <c r="BY1758" i="64"/>
  <c r="BZ1758" i="64"/>
  <c r="CA1758" i="64"/>
  <c r="CB1758" i="64"/>
  <c r="CC1758" i="64"/>
  <c r="CD1758" i="64"/>
  <c r="CE1758" i="64"/>
  <c r="CF1758" i="64"/>
  <c r="CG1758" i="64"/>
  <c r="CH1758" i="64"/>
  <c r="CI1758" i="64"/>
  <c r="CJ1758" i="64"/>
  <c r="CK1758" i="64"/>
  <c r="CL1758" i="64"/>
  <c r="CO1758" i="64"/>
  <c r="CP1758" i="64"/>
  <c r="CQ1758" i="64"/>
  <c r="CR1758" i="64"/>
  <c r="CS1758" i="64"/>
  <c r="CT1758" i="64"/>
  <c r="CU1758" i="64"/>
  <c r="CV1758" i="64"/>
  <c r="CW1758" i="64"/>
  <c r="CX1758" i="64"/>
  <c r="CY1758" i="64"/>
  <c r="CZ1758" i="64"/>
  <c r="DA1758" i="64"/>
  <c r="DB1758" i="64"/>
  <c r="DC1758" i="64"/>
  <c r="DD1758" i="64"/>
  <c r="DE1758" i="64"/>
  <c r="DF1758" i="64"/>
  <c r="DG1758" i="64"/>
  <c r="DH1758" i="64"/>
  <c r="DI1758" i="64"/>
  <c r="DJ1758" i="64"/>
  <c r="DK1758" i="64"/>
  <c r="DL1758" i="64"/>
  <c r="S175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796" i="64" a="1"/>
  <c r="S1796" i="64"/>
  <c r="T1796" i="64" a="1"/>
  <c r="T1796" i="64"/>
  <c r="U1796" i="64" a="1"/>
  <c r="U1796" i="64"/>
  <c r="V1796" i="64" a="1"/>
  <c r="V1796" i="64"/>
  <c r="W1796" i="64" a="1"/>
  <c r="W1796" i="64"/>
  <c r="X1796" i="64" a="1"/>
  <c r="X1796" i="64"/>
  <c r="Y1796" i="64" a="1"/>
  <c r="Y1796" i="64"/>
  <c r="Z1796" i="64" a="1"/>
  <c r="Z1796" i="64"/>
  <c r="AA1796" i="64" a="1"/>
  <c r="AA1796" i="64"/>
  <c r="AB1796" i="64" a="1"/>
  <c r="AB1796" i="64"/>
  <c r="AC1796" i="64" a="1"/>
  <c r="AC1796" i="64"/>
  <c r="AD1796" i="64" a="1"/>
  <c r="AD1796" i="64"/>
  <c r="AE1796" i="64" a="1"/>
  <c r="AE1796" i="64"/>
  <c r="AF1796" i="64" a="1"/>
  <c r="AF1796" i="64"/>
  <c r="AG1796" i="64" a="1"/>
  <c r="AG1796" i="64"/>
  <c r="AH1796" i="64" a="1"/>
  <c r="AH1796" i="64"/>
  <c r="AI1796" i="64" a="1"/>
  <c r="AI1796" i="64"/>
  <c r="AJ1796" i="64" a="1"/>
  <c r="AJ1796" i="64"/>
  <c r="AK1796" i="64" a="1"/>
  <c r="AK1796" i="64"/>
  <c r="AL1796" i="64" a="1"/>
  <c r="AL1796" i="64"/>
  <c r="AM1796" i="64" a="1"/>
  <c r="AM1796" i="64"/>
  <c r="AN1796" i="64" a="1"/>
  <c r="AN1796" i="64"/>
  <c r="AO1796" i="64" a="1"/>
  <c r="AO1796" i="64"/>
  <c r="AP1796" i="64" a="1"/>
  <c r="AP1796" i="64"/>
  <c r="AQ1796" i="64" a="1"/>
  <c r="AQ1796" i="64"/>
  <c r="AR1796" i="64" a="1"/>
  <c r="AR1796" i="64"/>
  <c r="AS1796" i="64" a="1"/>
  <c r="AS1796" i="64"/>
  <c r="AT1796" i="64" a="1"/>
  <c r="AT1796" i="64"/>
  <c r="AU1796" i="64" a="1"/>
  <c r="AU1796" i="64"/>
  <c r="AV1796" i="64" a="1"/>
  <c r="AV1796" i="64"/>
  <c r="AW1796" i="64" a="1"/>
  <c r="AW1796" i="64"/>
  <c r="AX1796" i="64" a="1"/>
  <c r="AX1796" i="64"/>
  <c r="AY1796" i="64" a="1"/>
  <c r="AY1796" i="64"/>
  <c r="AZ1796" i="64" a="1"/>
  <c r="AZ1796" i="64"/>
  <c r="BA1796" i="64" a="1"/>
  <c r="BA1796" i="64"/>
  <c r="BB1796" i="64" a="1"/>
  <c r="BB1796" i="64"/>
  <c r="BC1796" i="64" a="1"/>
  <c r="BC1796" i="64"/>
  <c r="BD1796" i="64" a="1"/>
  <c r="BD1796" i="64"/>
  <c r="BE1796" i="64" a="1"/>
  <c r="BE1796" i="64"/>
  <c r="BF1796" i="64" a="1"/>
  <c r="BF1796" i="64"/>
  <c r="BG1796" i="64" a="1"/>
  <c r="BG1796" i="64"/>
  <c r="BH1796" i="64" a="1"/>
  <c r="BH1796" i="64"/>
  <c r="BI1796" i="64" a="1"/>
  <c r="BI1796" i="64"/>
  <c r="BJ1796" i="64" a="1"/>
  <c r="BJ1796" i="64"/>
  <c r="BK1796" i="64" a="1"/>
  <c r="BK1796" i="64"/>
  <c r="BL1796" i="64" a="1"/>
  <c r="BL1796" i="64"/>
  <c r="BM1796" i="64" a="1"/>
  <c r="BM1796" i="64"/>
  <c r="BN1796" i="64" a="1"/>
  <c r="BN1796" i="64"/>
  <c r="BO1796" i="64" a="1"/>
  <c r="BO1796" i="64"/>
  <c r="BP1796" i="64" a="1"/>
  <c r="BP1796" i="64"/>
  <c r="BQ1796" i="64" a="1"/>
  <c r="BQ1796" i="64"/>
  <c r="BR1796" i="64" a="1"/>
  <c r="BR1796" i="64"/>
  <c r="BS1796" i="64" a="1"/>
  <c r="BS1796" i="64"/>
  <c r="BT1796" i="64" a="1"/>
  <c r="BT1796" i="64"/>
  <c r="BU1796" i="64" a="1"/>
  <c r="BU1796" i="64"/>
  <c r="BV1796" i="64" a="1"/>
  <c r="BV1796" i="64"/>
  <c r="BW1796" i="64" a="1"/>
  <c r="BW1796" i="64"/>
  <c r="BX1796" i="64" a="1"/>
  <c r="BX1796" i="64"/>
  <c r="BY1796" i="64" a="1"/>
  <c r="BY1796" i="64"/>
  <c r="BZ1796" i="64" a="1"/>
  <c r="BZ1796" i="64"/>
  <c r="CA1796" i="64" a="1"/>
  <c r="CA1796" i="64"/>
  <c r="CB1796" i="64" a="1"/>
  <c r="CB1796" i="64"/>
  <c r="CC1796" i="64" a="1"/>
  <c r="CC1796" i="64"/>
  <c r="CD1796" i="64" a="1"/>
  <c r="CD1796" i="64"/>
  <c r="CE1796" i="64" a="1"/>
  <c r="CE1796" i="64"/>
  <c r="CF1796" i="64" a="1"/>
  <c r="CF1796" i="64"/>
  <c r="CG1796" i="64" a="1"/>
  <c r="CG1796" i="64"/>
  <c r="CH1796" i="64" a="1"/>
  <c r="CH1796" i="64"/>
  <c r="CI1796" i="64" a="1"/>
  <c r="CI1796" i="64"/>
  <c r="CJ1796" i="64" a="1"/>
  <c r="CJ1796" i="64"/>
  <c r="CK1796" i="64" a="1"/>
  <c r="CK1796" i="64"/>
  <c r="CL1796" i="64" a="1"/>
  <c r="CL1796" i="64"/>
  <c r="CO1796" i="64" a="1"/>
  <c r="CO1796" i="64"/>
  <c r="CP1796" i="64" a="1"/>
  <c r="CP1796" i="64"/>
  <c r="CQ1796" i="64" a="1"/>
  <c r="CQ1796" i="64"/>
  <c r="CR1796" i="64" a="1"/>
  <c r="CR1796" i="64"/>
  <c r="CS1796" i="64" a="1"/>
  <c r="CS1796" i="64"/>
  <c r="CT1796" i="64" a="1"/>
  <c r="CT1796" i="64"/>
  <c r="CU1796" i="64" a="1"/>
  <c r="CU1796" i="64"/>
  <c r="CV1796" i="64" a="1"/>
  <c r="CV1796" i="64"/>
  <c r="CW1796" i="64" a="1"/>
  <c r="CW1796" i="64"/>
  <c r="CX1796" i="64" a="1"/>
  <c r="CX1796" i="64"/>
  <c r="CY1796" i="64" a="1"/>
  <c r="CY1796" i="64"/>
  <c r="CZ1796" i="64" a="1"/>
  <c r="CZ1796" i="64"/>
  <c r="DA1796" i="64" a="1"/>
  <c r="DA1796" i="64"/>
  <c r="DB1796" i="64" a="1"/>
  <c r="DB1796" i="64"/>
  <c r="DC1796" i="64" a="1"/>
  <c r="DC1796" i="64"/>
  <c r="DD1796" i="64" a="1"/>
  <c r="DD1796" i="64"/>
  <c r="DE1796" i="64" a="1"/>
  <c r="DE1796" i="64"/>
  <c r="DF1796" i="64" a="1"/>
  <c r="DF1796" i="64"/>
  <c r="DG1796" i="64" a="1"/>
  <c r="DG1796" i="64"/>
  <c r="DH1796" i="64" a="1"/>
  <c r="DH1796" i="64"/>
  <c r="DI1796" i="64" a="1"/>
  <c r="DI1796" i="64"/>
  <c r="DJ1796" i="64" a="1"/>
  <c r="DJ1796" i="64"/>
  <c r="DK1796" i="64" a="1"/>
  <c r="DK1796" i="64"/>
  <c r="DL1796" i="64" a="1"/>
  <c r="DL1796" i="64"/>
  <c r="S1802" i="64"/>
  <c r="T1802" i="64"/>
  <c r="U1802" i="64"/>
  <c r="V1802" i="64"/>
  <c r="W1802" i="64"/>
  <c r="X1802" i="64"/>
  <c r="Y1802" i="64"/>
  <c r="Z1802" i="64"/>
  <c r="AA1802" i="64"/>
  <c r="AB1802" i="64"/>
  <c r="AC1802" i="64"/>
  <c r="AD1802" i="64"/>
  <c r="AE1802" i="64"/>
  <c r="AF1802" i="64"/>
  <c r="AG1802" i="64"/>
  <c r="AH1802" i="64"/>
  <c r="AI1802" i="64"/>
  <c r="AJ1802" i="64"/>
  <c r="AK1802" i="64"/>
  <c r="AL1802" i="64"/>
  <c r="AM1802" i="64"/>
  <c r="AN1802" i="64"/>
  <c r="AO1802" i="64"/>
  <c r="AP1802" i="64"/>
  <c r="AQ1802" i="64"/>
  <c r="AR1802" i="64"/>
  <c r="AS1802" i="64"/>
  <c r="AT1802" i="64"/>
  <c r="AU1802" i="64"/>
  <c r="AV1802" i="64"/>
  <c r="AW1802" i="64"/>
  <c r="AX1802" i="64"/>
  <c r="AY1802" i="64"/>
  <c r="AZ1802" i="64"/>
  <c r="BA1802" i="64"/>
  <c r="BB1802" i="64"/>
  <c r="BC1802" i="64"/>
  <c r="BD1802" i="64"/>
  <c r="BE1802" i="64"/>
  <c r="BF1802" i="64"/>
  <c r="BG1802" i="64"/>
  <c r="BH1802" i="64"/>
  <c r="BI1802" i="64"/>
  <c r="BJ1802" i="64"/>
  <c r="BK1802" i="64"/>
  <c r="BL1802" i="64"/>
  <c r="BM1802" i="64"/>
  <c r="BN1802" i="64"/>
  <c r="BO1802" i="64"/>
  <c r="BP1802" i="64"/>
  <c r="BQ1802" i="64"/>
  <c r="BR1802" i="64"/>
  <c r="BS1802" i="64"/>
  <c r="BT1802" i="64"/>
  <c r="BU1802" i="64"/>
  <c r="BV1802" i="64"/>
  <c r="BW1802" i="64"/>
  <c r="BX1802" i="64"/>
  <c r="BY1802" i="64"/>
  <c r="BZ1802" i="64"/>
  <c r="CA1802" i="64"/>
  <c r="CB1802" i="64"/>
  <c r="CC1802" i="64"/>
  <c r="CD1802" i="64"/>
  <c r="CE1802" i="64"/>
  <c r="CF1802" i="64"/>
  <c r="CG1802" i="64"/>
  <c r="CH1802" i="64"/>
  <c r="CI1802" i="64"/>
  <c r="CJ1802" i="64"/>
  <c r="CK1802" i="64"/>
  <c r="CL1802" i="64"/>
  <c r="CO1802" i="64"/>
  <c r="CP1802" i="64"/>
  <c r="CQ1802" i="64"/>
  <c r="CR1802" i="64"/>
  <c r="CS1802" i="64"/>
  <c r="CT1802" i="64"/>
  <c r="CU1802" i="64"/>
  <c r="CV1802" i="64"/>
  <c r="CW1802" i="64"/>
  <c r="CX1802" i="64"/>
  <c r="CY1802" i="64"/>
  <c r="CZ1802" i="64"/>
  <c r="DA1802" i="64"/>
  <c r="DB1802" i="64"/>
  <c r="DC1802" i="64"/>
  <c r="DD1802" i="64"/>
  <c r="DE1802" i="64"/>
  <c r="DF1802" i="64"/>
  <c r="DG1802" i="64"/>
  <c r="DH1802" i="64"/>
  <c r="DI1802" i="64"/>
  <c r="DJ1802" i="64"/>
  <c r="DK1802" i="64"/>
  <c r="DL1802"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6FE55545-2673-4E34-B133-5A80B47AEDD1}">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2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9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11"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5"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9"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8"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72"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7"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34"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6"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6"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<sst xmlns="http://schemas.openxmlformats.org/spreadsheetml/2006/main" count="5492" uniqueCount="822">
  <si>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</si>
  <si>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</si>
  <si>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</si>
  <si>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</si>
  <si>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</si>
  <si>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</si>
  <si>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</si>
  <si>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</si>
  <si>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</si>
  <si>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</si>
  <si>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</si>
  <si>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</si>
  <si>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</si>
  <si>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</si>
  <si>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</si>
  <si>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</si>
  <si>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</si>
  <si>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</si>
  <si>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</si>
  <si>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</si>
  <si>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</si>
  <si>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</si>
  <si>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</si>
  <si>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</si>
  <si>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</si>
  <si>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</si>
  <si>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</si>
  <si>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</si>
  <si>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</si>
  <si>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</si>
  <si>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</si>
  <si>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</si>
  <si>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</si>
  <si>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</si>
  <si>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</si>
  <si>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</si>
  <si>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</si>
  <si>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</si>
  <si>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</si>
  <si>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</si>
  <si>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</si>
  <si>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</si>
  <si>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</si>
  <si>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</si>
  <si>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</si>
  <si>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</si>
  <si>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</si>
  <si>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</si>
  <si>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</si>
  <si>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</si>
  <si>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</si>
  <si>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</si>
  <si>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</si>
  <si>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</si>
  <si>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</si>
  <si>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</si>
  <si>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</si>
  <si>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</si>
  <si>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</si>
  <si>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</si>
  <si>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</si>
  <si>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</si>
  <si>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</si>
  <si>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</si>
  <si>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</si>
  <si>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</si>
  <si>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</si>
  <si>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</si>
  <si>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</si>
  <si>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</si>
  <si>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</si>
  <si>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</si>
  <si>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</si>
  <si>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</si>
  <si>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</si>
  <si>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</si>
  <si>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</si>
  <si>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</si>
  <si>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</si>
  <si>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</si>
  <si>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</si>
  <si>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</si>
  <si>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</si>
  <si>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</si>
  <si>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</si>
  <si>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</si>
  <si>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</si>
  <si>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</si>
  <si>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</si>
  <si>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</si>
  <si>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</si>
  <si>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</si>
  <si>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</si>
  <si>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</si>
  <si>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</si>
  <si>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</si>
  <si>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</si>
  <si>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</si>
  <si>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</si>
  <si>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</si>
  <si>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</si>
  <si>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</si>
  <si>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</si>
  <si>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</si>
  <si>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</si>
  <si>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</si>
  <si>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</si>
  <si>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</si>
  <si>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</si>
  <si>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</si>
  <si>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</si>
  <si>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</si>
  <si>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</si>
  <si>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</si>
  <si>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</si>
  <si>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</si>
  <si>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</si>
  <si>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</si>
  <si>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</si>
  <si>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</si>
  <si>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</si>
  <si>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</si>
  <si>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</si>
  <si>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</si>
  <si>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</si>
  <si>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</si>
  <si>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</si>
  <si>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</si>
  <si>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</si>
  <si>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</si>
  <si>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</si>
  <si>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</si>
  <si>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</si>
  <si>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</si>
  <si>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</si>
  <si>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</si>
  <si>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</si>
  <si>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</si>
  <si>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</si>
  <si>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</si>
  <si>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</si>
  <si>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</si>
  <si>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</si>
  <si>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</si>
  <si>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</si>
  <si>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</si>
  <si>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</si>
  <si>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</si>
  <si>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</si>
  <si>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</si>
  <si>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</si>
  <si>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</si>
  <si>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</si>
  <si>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</si>
  <si>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</si>
  <si>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</si>
  <si>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</si>
  <si>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</si>
  <si>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</si>
  <si>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</si>
  <si>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</si>
  <si>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</si>
  <si>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</si>
  <si>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</si>
  <si>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</si>
  <si>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</si>
  <si>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</si>
  <si>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</si>
  <si>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</si>
  <si>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</si>
  <si>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</si>
  <si>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</si>
  <si>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</si>
  <si>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</si>
  <si>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</si>
  <si>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</si>
  <si>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</si>
  <si>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</si>
  <si>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</si>
  <si>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</si>
  <si>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</si>
  <si>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</si>
  <si>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</si>
  <si>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</si>
  <si>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</si>
  <si>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</si>
  <si>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</si>
  <si>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</si>
  <si>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</si>
  <si>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</si>
  <si>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</si>
  <si>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</si>
  <si>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</si>
  <si>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</si>
  <si>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</si>
  <si>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</si>
  <si>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</si>
  <si>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</si>
  <si>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</si>
  <si>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</si>
  <si>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</si>
  <si>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</si>
  <si>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</si>
  <si>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</si>
  <si>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</si>
  <si>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</si>
  <si>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</si>
  <si>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</si>
  <si>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</si>
  <si>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</si>
  <si>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</si>
  <si>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</si>
  <si>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</si>
  <si>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</si>
  <si>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</si>
  <si>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</si>
  <si>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</si>
  <si>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</si>
  <si>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</si>
  <si>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</si>
  <si>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</si>
  <si>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</si>
  <si>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</si>
  <si>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</si>
  <si>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</si>
  <si>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</si>
  <si>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</si>
  <si>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</si>
  <si>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</si>
  <si>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</si>
  <si>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</si>
  <si>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</si>
  <si>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</si>
  <si>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</si>
  <si>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</si>
  <si>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</si>
  <si>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</si>
  <si>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</si>
  <si>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</si>
  <si>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</si>
  <si>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</si>
  <si>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</si>
  <si>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</si>
  <si>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</si>
  <si>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</si>
  <si>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</si>
  <si>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</si>
  <si>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</si>
  <si>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</si>
  <si>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</si>
  <si>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</si>
  <si>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</si>
  <si>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</si>
  <si>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</si>
  <si>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</si>
  <si>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</si>
  <si>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</si>
  <si>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</si>
  <si>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</si>
  <si>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</si>
  <si>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</si>
  <si>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</si>
  <si>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</si>
  <si>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</si>
  <si>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</si>
  <si>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</si>
  <si>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</si>
  <si>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</si>
  <si>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</si>
  <si>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</si>
  <si>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</si>
  <si>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</si>
  <si>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</si>
  <si>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</si>
  <si>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</si>
  <si>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</si>
  <si>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</si>
  <si>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</si>
  <si>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</si>
  <si>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</si>
  <si>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</si>
  <si>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</si>
  <si>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</si>
  <si>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</si>
  <si>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</si>
  <si>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</si>
  <si>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</si>
  <si>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</si>
  <si>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</si>
  <si>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</si>
  <si>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</si>
  <si>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</si>
  <si>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</si>
  <si>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</si>
  <si>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</si>
  <si>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</si>
  <si>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</si>
  <si>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</si>
  <si>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</si>
  <si>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</si>
  <si>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</si>
  <si>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</si>
  <si>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</si>
  <si>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</si>
  <si>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</si>
  <si>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</si>
  <si>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</si>
  <si>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</si>
  <si>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</si>
  <si>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</si>
  <si>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</si>
  <si>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</si>
  <si>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</si>
  <si>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</si>
  <si>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</si>
  <si>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</si>
  <si>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</si>
  <si>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</si>
  <si>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</si>
  <si>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</si>
  <si>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</si>
  <si>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</si>
  <si>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</si>
  <si>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</si>
  <si>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</si>
  <si>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</si>
  <si>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</si>
  <si>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</si>
  <si>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</si>
  <si>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</si>
  <si>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</si>
  <si>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</si>
  <si>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</si>
  <si>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</si>
  <si>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</si>
  <si>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</si>
  <si>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</si>
  <si>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</si>
  <si>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</si>
  <si>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</si>
  <si>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</si>
  <si>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</si>
  <si>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</si>
  <si>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</si>
  <si>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</si>
  <si>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</si>
  <si>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</si>
  <si>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</si>
  <si>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</si>
  <si>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</si>
  <si>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</si>
  <si>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</si>
  <si>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</si>
  <si>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</si>
  <si>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</si>
  <si>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</si>
  <si>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</si>
  <si>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</si>
  <si>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</si>
  <si>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</si>
  <si>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</si>
  <si>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</si>
  <si>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</si>
  <si>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</si>
  <si>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</si>
  <si>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</si>
  <si>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</si>
  <si>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</si>
  <si>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</si>
  <si>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</si>
  <si>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</si>
  <si>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</si>
  <si>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</si>
  <si>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</si>
  <si>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</si>
  <si>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</si>
  <si>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</si>
  <si>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</si>
  <si>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</si>
  <si>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</si>
  <si>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</si>
  <si>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</si>
  <si>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</si>
  <si>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</si>
  <si>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</si>
  <si>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</si>
  <si>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</si>
  <si>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</si>
  <si>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</si>
  <si>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</si>
  <si>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</si>
  <si>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</si>
  <si>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</si>
  <si>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</si>
  <si>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</si>
  <si>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</si>
  <si>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</si>
  <si>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</si>
  <si>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</si>
  <si>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</si>
  <si>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</si>
  <si>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</si>
  <si>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</si>
  <si>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</si>
  <si>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</si>
  <si>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</si>
  <si>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</si>
  <si>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</si>
  <si>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</si>
  <si>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</si>
  <si>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</si>
  <si>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</si>
  <si>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</si>
  <si>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</si>
  <si>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</si>
  <si>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</si>
  <si>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</si>
  <si>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</si>
  <si>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</si>
  <si>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</si>
  <si>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</si>
  <si>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</si>
  <si>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</si>
  <si>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</si>
  <si>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</si>
  <si>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</si>
  <si>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</si>
  <si>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</si>
  <si>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</si>
  <si>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</si>
  <si>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</si>
  <si>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</si>
  <si>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</si>
  <si>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</si>
  <si>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</si>
  <si>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</si>
  <si>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</si>
  <si>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</si>
  <si>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</si>
  <si>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</si>
  <si>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</si>
  <si>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</si>
  <si>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</si>
  <si>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</si>
  <si>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</si>
  <si>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</si>
  <si>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</si>
  <si>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</si>
  <si>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</si>
  <si>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</si>
  <si>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</si>
  <si>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</si>
  <si>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</si>
  <si>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</si>
  <si>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</si>
  <si>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</si>
  <si>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</si>
  <si>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</si>
  <si>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</si>
  <si>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</si>
  <si>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</si>
  <si>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</si>
  <si>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</si>
  <si>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</si>
  <si>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</si>
  <si>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</si>
  <si>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</si>
  <si>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</si>
  <si>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</si>
  <si>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</si>
  <si>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</si>
  <si>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</si>
  <si>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</si>
  <si>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</si>
  <si>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</si>
  <si>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</si>
  <si>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</si>
  <si>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</si>
  <si>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</si>
  <si>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</si>
  <si>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</si>
  <si>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</si>
  <si>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</si>
  <si>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</si>
  <si>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</si>
  <si>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</si>
  <si>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</si>
  <si>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</si>
  <si>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</si>
  <si>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</si>
  <si>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</si>
  <si>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</si>
  <si>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</si>
  <si>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</si>
  <si>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</si>
  <si>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</si>
  <si>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</si>
  <si>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</si>
  <si>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</si>
  <si>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</si>
  <si>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</si>
  <si>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</si>
  <si>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</si>
  <si>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</si>
  <si>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</si>
  <si>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</si>
  <si>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</si>
  <si>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</si>
  <si>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</si>
  <si>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</si>
  <si>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</si>
  <si>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</si>
  <si>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</si>
  <si>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</si>
  <si>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</si>
  <si>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</si>
  <si>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</si>
  <si>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</si>
  <si>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</si>
  <si>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</si>
  <si>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</si>
  <si>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</si>
  <si>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</si>
  <si>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</si>
  <si>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</si>
  <si>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</si>
  <si>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</si>
  <si>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</si>
  <si>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</si>
  <si>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</si>
  <si>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</si>
  <si>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</si>
  <si>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</si>
  <si>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</si>
  <si>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</si>
  <si>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</si>
  <si>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</si>
  <si>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</si>
  <si>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</si>
  <si>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</si>
  <si>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</si>
  <si>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</si>
  <si>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</si>
  <si>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</si>
  <si>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</si>
  <si>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</si>
  <si>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</si>
  <si>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</si>
  <si>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</si>
  <si>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</si>
  <si>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</si>
  <si>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</si>
  <si>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</si>
  <si>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</si>
  <si>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</si>
  <si>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</si>
  <si>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</si>
  <si>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</si>
  <si>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</si>
  <si>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</si>
  <si>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</si>
  <si>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</si>
  <si>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</si>
  <si>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</si>
  <si>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</si>
  <si>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</si>
  <si>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</si>
  <si>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</si>
  <si>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</si>
  <si>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</si>
  <si>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</si>
  <si>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</si>
  <si>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</si>
  <si>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</si>
  <si>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</si>
  <si>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</si>
  <si>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</si>
  <si>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</si>
  <si>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</si>
  <si>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</si>
  <si>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</si>
  <si>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</si>
  <si>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</si>
  <si>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</si>
  <si>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</si>
  <si>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</si>
  <si>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</si>
  <si>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</si>
  <si>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</si>
  <si>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</si>
  <si>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</si>
  <si>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</si>
  <si>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</si>
  <si>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</si>
  <si>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</si>
  <si>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</si>
  <si>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</si>
  <si>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</si>
  <si>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</si>
  <si>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</si>
  <si>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</si>
  <si>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</si>
  <si>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</si>
  <si>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</si>
  <si>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</si>
  <si>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</si>
  <si>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</si>
  <si>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</si>
  <si>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</si>
  <si>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</si>
  <si>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</si>
  <si>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</si>
  <si>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</si>
  <si>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</si>
  <si>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</si>
  <si>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</si>
  <si>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</si>
  <si>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</si>
  <si>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</si>
  <si>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</si>
  <si>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</si>
  <si>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</si>
  <si>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</si>
  <si>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</si>
  <si>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</si>
  <si>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</si>
  <si>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</si>
  <si>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</si>
  <si>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</si>
  <si>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</si>
  <si>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</si>
  <si>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</si>
  <si>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</si>
  <si>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</si>
  <si>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</si>
  <si>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</si>
  <si>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</si>
  <si>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</si>
  <si>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</si>
  <si>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</si>
  <si>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</si>
  <si>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</si>
  <si>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</si>
  <si>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</si>
  <si>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</si>
  <si>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</si>
  <si>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</si>
  <si>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</si>
  <si>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</si>
  <si>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</si>
  <si>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</si>
  <si>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</si>
  <si>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</si>
  <si>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</si>
  <si>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</si>
  <si>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</si>
  <si>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</si>
  <si>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</si>
  <si>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</si>
  <si>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</si>
  <si>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</si>
  <si>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</si>
  <si>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</si>
  <si>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</si>
  <si>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</si>
  <si>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</si>
  <si>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</si>
  <si>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</si>
  <si>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</si>
  <si>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</si>
  <si>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</si>
  <si>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</si>
  <si>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</si>
  <si>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</si>
  <si>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</si>
  <si>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</si>
  <si>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</si>
  <si>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</si>
  <si>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</si>
  <si>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</si>
  <si>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</si>
  <si>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</si>
  <si>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</si>
  <si>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</si>
  <si>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</si>
  <si>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</si>
  <si>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</si>
  <si>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</si>
  <si>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</si>
  <si>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</si>
  <si>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</si>
  <si>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</si>
  <si>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</si>
  <si>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</si>
  <si>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</si>
  <si>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</si>
  <si>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</si>
  <si>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</si>
  <si>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</si>
  <si>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</si>
  <si>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</si>
  <si>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</si>
  <si>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</si>
  <si>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</si>
  <si>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</si>
  <si>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</si>
  <si>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</si>
  <si>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</si>
  <si>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</si>
  <si>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</si>
  <si>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</si>
  <si>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</si>
  <si>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</si>
  <si>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</si>
  <si>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</si>
  <si>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</si>
  <si>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</si>
  <si>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</si>
  <si>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</si>
  <si>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</si>
  <si>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</si>
  <si>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</si>
  <si>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</si>
  <si>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</si>
  <si>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</si>
  <si>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</si>
  <si>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</si>
  <si>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</si>
  <si>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</si>
  <si>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</si>
  <si>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</si>
  <si>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</si>
  <si>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</si>
  <si>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</si>
  <si>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</si>
  <si>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</si>
  <si>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</si>
  <si>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</si>
  <si>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</si>
  <si>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</si>
  <si>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</si>
  <si>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</si>
  <si>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</si>
  <si>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</si>
  <si>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</si>
  <si>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</si>
  <si>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</si>
  <si>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</si>
  <si>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</si>
  <si>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</si>
  <si>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</si>
  <si>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</si>
  <si>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</si>
  <si>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</si>
  <si>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</si>
  <si>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</si>
  <si>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</si>
  <si>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</si>
  <si>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</si>
  <si>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</si>
  <si>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</si>
  <si>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</si>
  <si>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</si>
  <si>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</si>
  <si>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</si>
  <si>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</si>
  <si>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</si>
  <si>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</si>
  <si>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</si>
  <si>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</si>
  <si>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</si>
  <si>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</si>
  <si>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</si>
  <si>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</si>
  <si>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</si>
  <si>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</si>
  <si>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</si>
  <si>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</si>
  <si>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</si>
  <si>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</si>
  <si>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</si>
  <si>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</si>
  <si>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</si>
  <si>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</si>
  <si>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</si>
  <si>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</si>
  <si>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</si>
  <si>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</si>
  <si>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</si>
  <si>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</si>
  <si>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</si>
  <si>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</si>
  <si>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</si>
  <si>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</si>
  <si>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</si>
  <si>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</si>
  <si>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</si>
  <si>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</si>
  <si>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</si>
  <si>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</si>
  <si>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</si>
  <si>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</si>
  <si>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</si>
  <si>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</si>
  <si>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</si>
  <si>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</si>
  <si>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</si>
  <si>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</si>
  <si>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</si>
  <si>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</si>
  <si>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</si>
  <si>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</si>
  <si>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</si>
  <si>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</si>
  <si>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</si>
  <si>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</si>
  <si>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</si>
  <si>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sales</t>
  </si>
  <si>
    <t>Gross Profit</t>
  </si>
  <si>
    <t>Codes: "Label:", TAM-EV "STEM Market 1", LISTSALES-PV "sales", DCV-S ""</t>
  </si>
  <si>
    <t>sales: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</si>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</sst>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1">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0" fillId="0" borderId="0" xfId="0" applyFont="1"/>
    <xf numFmtId="0" fontId="0" fillId="0" borderId="0" xfId="0" applyFont="1" applyAlignment="1">
      <alignment horizontal="left" indent="1"/>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16">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915" priority="157">
      <formula>ISNUMBER(SEARCH("Calcs.", _xlfn.FORMULATEXT(H3)))</formula>
    </cfRule>
    <cfRule type="expression" dxfId="914" priority="158">
      <formula>ISNUMBER(SEARCH("Assumption", _xlfn.FORMULATEXT(H3)))</formula>
    </cfRule>
    <cfRule type="expression" dxfId="913" priority="159">
      <formula>ISNUMBER(SEARCH("=", _xlfn.FORMULATEXT(H3)))</formula>
    </cfRule>
    <cfRule type="expression" dxfId="912" priority="160">
      <formula>(ISNUMBER(SEARCH("=", _xlfn.FORMULATEXT(H3)))*1=0)</formula>
    </cfRule>
  </conditionalFormatting>
  <conditionalFormatting sqref="A2:A4 S2:CK4 C2:I2 H3:O4 P2:Q2 Q3:R4">
    <cfRule type="cellIs" dxfId="911" priority="161" stopIfTrue="1" operator="notEqual">
      <formula>0.6545646468</formula>
    </cfRule>
  </conditionalFormatting>
  <conditionalFormatting sqref="S2:CK4 H8:CK13 H5:P7 H3:O4 H2:I2 P2:Q2 Q3:R4 H1966:CK1048576 CM2:CM13 CM1966:CM1048576 CN13:DK13">
    <cfRule type="expression" dxfId="910" priority="142">
      <formula>ISNUMBER(SEARCH("IS BS CF", _xlfn.FORMULATEXT(H2)))</formula>
    </cfRule>
  </conditionalFormatting>
  <conditionalFormatting sqref="R2:R4">
    <cfRule type="cellIs" dxfId="909" priority="162" stopIfTrue="1" operator="notEqual">
      <formula>0.6545646468</formula>
    </cfRule>
  </conditionalFormatting>
  <conditionalFormatting sqref="CN1:DK1">
    <cfRule type="cellIs" dxfId="908" priority="66" stopIfTrue="1" operator="notEqual">
      <formula>0.6545646468</formula>
    </cfRule>
  </conditionalFormatting>
  <conditionalFormatting sqref="I1">
    <cfRule type="cellIs" dxfId="907" priority="65" stopIfTrue="1" operator="notEqual">
      <formula>0.6545646468</formula>
    </cfRule>
  </conditionalFormatting>
  <conditionalFormatting sqref="I1">
    <cfRule type="expression" dxfId="906" priority="64">
      <formula>ISNUMBER(SEARCH("IS BS CF", _xlfn.FORMULATEXT(I1)))</formula>
    </cfRule>
  </conditionalFormatting>
  <conditionalFormatting sqref="J1:O1">
    <cfRule type="cellIs" dxfId="905" priority="163" stopIfTrue="1" operator="notEqual">
      <formula>0.6545646468</formula>
    </cfRule>
  </conditionalFormatting>
  <conditionalFormatting sqref="J2:O2">
    <cfRule type="cellIs" dxfId="904" priority="164" stopIfTrue="1" operator="notEqual">
      <formula>0.6545646468</formula>
    </cfRule>
  </conditionalFormatting>
  <conditionalFormatting sqref="CL5:CL6">
    <cfRule type="expression" dxfId="903" priority="60">
      <formula>ISNUMBER(SEARCH("Calcs.", _xlfn.FORMULATEXT(CL5)))</formula>
    </cfRule>
    <cfRule type="expression" dxfId="902" priority="61">
      <formula>ISNUMBER(SEARCH("Assumption", _xlfn.FORMULATEXT(CL5)))</formula>
    </cfRule>
    <cfRule type="expression" dxfId="901" priority="62">
      <formula>ISNUMBER(SEARCH("=", _xlfn.FORMULATEXT(CL5)))</formula>
    </cfRule>
    <cfRule type="expression" dxfId="900" priority="63">
      <formula>(ISNUMBER(SEARCH("=", _xlfn.FORMULATEXT(CL5)))*1=0)</formula>
    </cfRule>
  </conditionalFormatting>
  <conditionalFormatting sqref="CL5:CL6">
    <cfRule type="expression" dxfId="899" priority="59">
      <formula>ISNUMBER(SEARCH("IS BS CF", _xlfn.FORMULATEXT(CL5)))</formula>
    </cfRule>
  </conditionalFormatting>
  <conditionalFormatting sqref="CM2:CM4">
    <cfRule type="cellIs" dxfId="898" priority="53" stopIfTrue="1" operator="notEqual">
      <formula>0.6545646468</formula>
    </cfRule>
  </conditionalFormatting>
  <conditionalFormatting sqref="CM1">
    <cfRule type="cellIs" dxfId="897" priority="47" stopIfTrue="1" operator="notEqual">
      <formula>0.6545646468</formula>
    </cfRule>
  </conditionalFormatting>
  <conditionalFormatting sqref="CM1">
    <cfRule type="expression" dxfId="896" priority="46">
      <formula>ISNUMBER(SEARCH("IS BS CF", _xlfn.FORMULATEXT(CM1)))</formula>
    </cfRule>
  </conditionalFormatting>
  <conditionalFormatting sqref="Q1:CK1">
    <cfRule type="cellIs" dxfId="895" priority="42" stopIfTrue="1" operator="notEqual">
      <formula>0.6545646468</formula>
    </cfRule>
  </conditionalFormatting>
  <conditionalFormatting sqref="Q1:CK1">
    <cfRule type="expression" dxfId="894"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6E68A-2F0B-4FFE-B846-AF40ECCD5BAF}">
  <sheetPr codeName="Sheet10">
    <tabColor theme="4"/>
  </sheetPr>
  <dimension ref="A1:DL2267"/>
  <sheetViews>
    <sheetView showGridLines="0" zoomScale="85" zoomScaleNormal="85" workbookViewId="0">
      <pane xSplit="7" ySplit="9" topLeftCell="H73" activePane="bottomRight" state="frozen"/>
      <selection pane="topRight" activeCell="H1" sqref="H1"/>
      <selection pane="bottomLeft" activeCell="A8" sqref="A8"/>
      <selection pane="bottomRight" activeCell="S92" sqref="S92"/>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74"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5"/>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 t="shared" si="15"/>
        <v>14 TAM-EV</v>
      </c>
      <c r="F14" t="s">
        <v>806</v>
      </c>
      <c r="G14" s="66" t="s">
        <v>801</v>
      </c>
      <c r="H14" s="22"/>
      <c r="I14" s="306"/>
      <c r="J14" s="306"/>
      <c r="K14" s="22"/>
      <c r="L14" s="22"/>
      <c r="M14" s="22"/>
      <c r="N14" s="22"/>
      <c r="O14" s="22"/>
      <c r="P14" s="22"/>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N14" s="306"/>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row>
    <row r="15" spans="1:116" x14ac:dyDescent="0.4">
      <c r="A15" s="27"/>
      <c r="B15" s="27" t="str">
        <f>E15</f>
        <v>15 TAM-EV</v>
      </c>
      <c r="C15" s="27"/>
      <c r="D15" t="s">
        <v>805</v>
      </c>
      <c r="E15" s="9" t="str">
        <f t="shared" si="15"/>
        <v>15 TAM-EV</v>
      </c>
      <c r="F15" s="27"/>
      <c r="G15" s="126" t="s">
        <v>63</v>
      </c>
      <c r="H15" s="27"/>
      <c r="J15" s="371">
        <v>100</v>
      </c>
      <c r="K15" s="38">
        <f t="shared" ref="K15:P15" si="16">SUMIF($4:$4,K$2,15:15)</f>
        <v>105.11618978817329</v>
      </c>
      <c r="L15" s="38">
        <f t="shared" si="16"/>
        <v>110.49413355583269</v>
      </c>
      <c r="M15" s="38">
        <f t="shared" si="16"/>
        <v>116.14722313334676</v>
      </c>
      <c r="N15" s="38">
        <f t="shared" si="16"/>
        <v>122.08953550254191</v>
      </c>
      <c r="O15" s="38">
        <f t="shared" si="16"/>
        <v>128.33586785035118</v>
      </c>
      <c r="P15" s="38">
        <f t="shared" si="16"/>
        <v>134.9017744158744</v>
      </c>
      <c r="R15" s="38" cm="1">
        <f t="array" ref="R15">INDEX($J:$P,ROW(),MATCH(R$3,$J$2:$P$2,0))</f>
        <v>100</v>
      </c>
      <c r="S15" s="38">
        <f t="shared" ref="S15:CD15" si="17">R15*(1+S16)</f>
        <v>100.41666666666667</v>
      </c>
      <c r="T15" s="38">
        <f t="shared" si="17"/>
        <v>100.83506944444444</v>
      </c>
      <c r="U15" s="38">
        <f t="shared" si="17"/>
        <v>101.25521556712962</v>
      </c>
      <c r="V15" s="38">
        <f t="shared" si="17"/>
        <v>101.67711229865932</v>
      </c>
      <c r="W15" s="38">
        <f t="shared" si="17"/>
        <v>102.10076693323707</v>
      </c>
      <c r="X15" s="38">
        <f t="shared" si="17"/>
        <v>102.52618679545888</v>
      </c>
      <c r="Y15" s="38">
        <f t="shared" si="17"/>
        <v>102.95337924043996</v>
      </c>
      <c r="Z15" s="38">
        <f t="shared" si="17"/>
        <v>103.38235165394178</v>
      </c>
      <c r="AA15" s="38">
        <f t="shared" si="17"/>
        <v>103.81311145249987</v>
      </c>
      <c r="AB15" s="38">
        <f t="shared" si="17"/>
        <v>104.24566608355195</v>
      </c>
      <c r="AC15" s="38">
        <f t="shared" si="17"/>
        <v>104.68002302556675</v>
      </c>
      <c r="AD15" s="38">
        <f t="shared" si="17"/>
        <v>105.11618978817329</v>
      </c>
      <c r="AE15" s="38">
        <f t="shared" si="17"/>
        <v>105.55417391229068</v>
      </c>
      <c r="AF15" s="38">
        <f t="shared" si="17"/>
        <v>105.99398297025856</v>
      </c>
      <c r="AG15" s="38">
        <f t="shared" si="17"/>
        <v>106.43562456596797</v>
      </c>
      <c r="AH15" s="38">
        <f t="shared" si="17"/>
        <v>106.87910633499284</v>
      </c>
      <c r="AI15" s="38">
        <f t="shared" si="17"/>
        <v>107.32443594472197</v>
      </c>
      <c r="AJ15" s="38">
        <f t="shared" si="17"/>
        <v>107.77162109449165</v>
      </c>
      <c r="AK15" s="38">
        <f t="shared" si="17"/>
        <v>108.2206695157187</v>
      </c>
      <c r="AL15" s="38">
        <f t="shared" si="17"/>
        <v>108.67158897203419</v>
      </c>
      <c r="AM15" s="38">
        <f t="shared" si="17"/>
        <v>109.12438725941766</v>
      </c>
      <c r="AN15" s="38">
        <f t="shared" si="17"/>
        <v>109.5790722063319</v>
      </c>
      <c r="AO15" s="38">
        <f t="shared" si="17"/>
        <v>110.03565167385828</v>
      </c>
      <c r="AP15" s="38">
        <f t="shared" si="17"/>
        <v>110.49413355583269</v>
      </c>
      <c r="AQ15" s="38">
        <f t="shared" si="17"/>
        <v>110.95452577898199</v>
      </c>
      <c r="AR15" s="38">
        <f t="shared" si="17"/>
        <v>111.41683630306107</v>
      </c>
      <c r="AS15" s="38">
        <f t="shared" si="17"/>
        <v>111.88107312099049</v>
      </c>
      <c r="AT15" s="38">
        <f t="shared" si="17"/>
        <v>112.34724425899462</v>
      </c>
      <c r="AU15" s="38">
        <f t="shared" si="17"/>
        <v>112.81535777674043</v>
      </c>
      <c r="AV15" s="38">
        <f t="shared" si="17"/>
        <v>113.28542176747685</v>
      </c>
      <c r="AW15" s="38">
        <f t="shared" si="17"/>
        <v>113.75744435817467</v>
      </c>
      <c r="AX15" s="38">
        <f t="shared" si="17"/>
        <v>114.23143370966706</v>
      </c>
      <c r="AY15" s="38">
        <f t="shared" si="17"/>
        <v>114.70739801679066</v>
      </c>
      <c r="AZ15" s="38">
        <f t="shared" si="17"/>
        <v>115.18534550852729</v>
      </c>
      <c r="BA15" s="38">
        <f t="shared" si="17"/>
        <v>115.66528444814615</v>
      </c>
      <c r="BB15" s="38">
        <f t="shared" si="17"/>
        <v>116.14722313334676</v>
      </c>
      <c r="BC15" s="38">
        <f t="shared" si="17"/>
        <v>116.63116989640237</v>
      </c>
      <c r="BD15" s="38">
        <f t="shared" si="17"/>
        <v>117.11713310430405</v>
      </c>
      <c r="BE15" s="38">
        <f t="shared" si="17"/>
        <v>117.60512115890531</v>
      </c>
      <c r="BF15" s="38">
        <f t="shared" si="17"/>
        <v>118.09514249706741</v>
      </c>
      <c r="BG15" s="38">
        <f t="shared" si="17"/>
        <v>118.5872055908052</v>
      </c>
      <c r="BH15" s="38">
        <f t="shared" si="17"/>
        <v>119.08131894743354</v>
      </c>
      <c r="BI15" s="38">
        <f t="shared" si="17"/>
        <v>119.57749110971452</v>
      </c>
      <c r="BJ15" s="38">
        <f t="shared" si="17"/>
        <v>120.07573065600499</v>
      </c>
      <c r="BK15" s="38">
        <f t="shared" si="17"/>
        <v>120.57604620040502</v>
      </c>
      <c r="BL15" s="38">
        <f t="shared" si="17"/>
        <v>121.0784463929067</v>
      </c>
      <c r="BM15" s="38">
        <f t="shared" si="17"/>
        <v>121.5829399195438</v>
      </c>
      <c r="BN15" s="38">
        <f t="shared" si="17"/>
        <v>122.08953550254191</v>
      </c>
      <c r="BO15" s="38">
        <f t="shared" si="17"/>
        <v>122.59824190046916</v>
      </c>
      <c r="BP15" s="38">
        <f t="shared" si="17"/>
        <v>123.10906790838779</v>
      </c>
      <c r="BQ15" s="38">
        <f t="shared" si="17"/>
        <v>123.62202235800606</v>
      </c>
      <c r="BR15" s="38">
        <f t="shared" si="17"/>
        <v>124.13711411783109</v>
      </c>
      <c r="BS15" s="38">
        <f t="shared" si="17"/>
        <v>124.65435209332205</v>
      </c>
      <c r="BT15" s="38">
        <f t="shared" si="17"/>
        <v>125.17374522704422</v>
      </c>
      <c r="BU15" s="38">
        <f t="shared" si="17"/>
        <v>125.69530249882357</v>
      </c>
      <c r="BV15" s="38">
        <f t="shared" si="17"/>
        <v>126.219032925902</v>
      </c>
      <c r="BW15" s="38">
        <f t="shared" si="17"/>
        <v>126.74494556309325</v>
      </c>
      <c r="BX15" s="38">
        <f t="shared" si="17"/>
        <v>127.27304950293947</v>
      </c>
      <c r="BY15" s="38">
        <f t="shared" si="17"/>
        <v>127.80335387586838</v>
      </c>
      <c r="BZ15" s="38">
        <f t="shared" si="17"/>
        <v>128.33586785035118</v>
      </c>
      <c r="CA15" s="38">
        <f t="shared" si="17"/>
        <v>128.87060063306097</v>
      </c>
      <c r="CB15" s="38">
        <f t="shared" si="17"/>
        <v>129.40756146903206</v>
      </c>
      <c r="CC15" s="38">
        <f t="shared" si="17"/>
        <v>129.94675964181968</v>
      </c>
      <c r="CD15" s="38">
        <f t="shared" si="17"/>
        <v>130.4882044736606</v>
      </c>
      <c r="CE15" s="38">
        <f t="shared" ref="CE15:CL15" si="18">CD15*(1+CE16)</f>
        <v>131.0319053256342</v>
      </c>
      <c r="CF15" s="38">
        <f t="shared" si="18"/>
        <v>131.57787159782433</v>
      </c>
      <c r="CG15" s="38">
        <f t="shared" si="18"/>
        <v>132.12611272948192</v>
      </c>
      <c r="CH15" s="38">
        <f t="shared" si="18"/>
        <v>132.67663819918809</v>
      </c>
      <c r="CI15" s="38">
        <f t="shared" si="18"/>
        <v>133.22945752501803</v>
      </c>
      <c r="CJ15" s="38">
        <f t="shared" si="18"/>
        <v>133.7845802647056</v>
      </c>
      <c r="CK15" s="38">
        <f t="shared" si="18"/>
        <v>134.34201601580853</v>
      </c>
      <c r="CL15" s="38">
        <f t="shared" si="18"/>
        <v>134.9017744158744</v>
      </c>
      <c r="CM15" s="64"/>
      <c r="CN15" s="370">
        <v>100</v>
      </c>
      <c r="CO15" s="38" t="e">
        <f>CN15*(1+CO16)</f>
        <v>#N/A</v>
      </c>
      <c r="CP15" s="38" t="e">
        <f t="shared" ref="CP15:DL15" si="19">CO15*(1+CP16)</f>
        <v>#N/A</v>
      </c>
      <c r="CQ15" s="38" t="e">
        <f t="shared" si="19"/>
        <v>#N/A</v>
      </c>
      <c r="CR15" s="38" t="e">
        <f t="shared" si="19"/>
        <v>#N/A</v>
      </c>
      <c r="CS15" s="38" t="e">
        <f t="shared" si="19"/>
        <v>#N/A</v>
      </c>
      <c r="CT15" s="38" t="e">
        <f t="shared" si="19"/>
        <v>#N/A</v>
      </c>
      <c r="CU15" s="38" t="e">
        <f t="shared" si="19"/>
        <v>#N/A</v>
      </c>
      <c r="CV15" s="38" t="e">
        <f t="shared" si="19"/>
        <v>#N/A</v>
      </c>
      <c r="CW15" s="38" t="e">
        <f t="shared" si="19"/>
        <v>#N/A</v>
      </c>
      <c r="CX15" s="38" t="e">
        <f t="shared" si="19"/>
        <v>#N/A</v>
      </c>
      <c r="CY15" s="38" t="e">
        <f t="shared" si="19"/>
        <v>#N/A</v>
      </c>
      <c r="CZ15" s="38" t="e">
        <f t="shared" si="19"/>
        <v>#N/A</v>
      </c>
      <c r="DA15" s="38" t="e">
        <f t="shared" si="19"/>
        <v>#N/A</v>
      </c>
      <c r="DB15" s="38" t="e">
        <f t="shared" si="19"/>
        <v>#N/A</v>
      </c>
      <c r="DC15" s="38" t="e">
        <f t="shared" si="19"/>
        <v>#N/A</v>
      </c>
      <c r="DD15" s="38" t="e">
        <f t="shared" si="19"/>
        <v>#N/A</v>
      </c>
      <c r="DE15" s="38" t="e">
        <f t="shared" si="19"/>
        <v>#N/A</v>
      </c>
      <c r="DF15" s="38" t="e">
        <f t="shared" si="19"/>
        <v>#N/A</v>
      </c>
      <c r="DG15" s="38" t="e">
        <f t="shared" si="19"/>
        <v>#N/A</v>
      </c>
      <c r="DH15" s="38" t="e">
        <f t="shared" si="19"/>
        <v>#N/A</v>
      </c>
      <c r="DI15" s="38" t="e">
        <f t="shared" si="19"/>
        <v>#N/A</v>
      </c>
      <c r="DJ15" s="38" t="e">
        <f t="shared" si="19"/>
        <v>#N/A</v>
      </c>
      <c r="DK15" s="38" t="e">
        <f t="shared" si="19"/>
        <v>#N/A</v>
      </c>
      <c r="DL15" s="38" t="e">
        <f t="shared" si="19"/>
        <v>#N/A</v>
      </c>
    </row>
    <row r="16" spans="1:116" x14ac:dyDescent="0.4">
      <c r="B16" t="str">
        <f>E16</f>
        <v>16 TAM-EV</v>
      </c>
      <c r="D16" t="s">
        <v>805</v>
      </c>
      <c r="E16" s="8" t="str">
        <f t="shared" si="15"/>
        <v>16 TAM-EV</v>
      </c>
      <c r="G16" s="145" t="s">
        <v>64</v>
      </c>
      <c r="H16" s="12"/>
      <c r="J16"/>
      <c r="K16" s="16">
        <v>0.05</v>
      </c>
      <c r="L16" s="16">
        <v>0.05</v>
      </c>
      <c r="M16" s="16">
        <v>0.05</v>
      </c>
      <c r="N16" s="16">
        <v>0.05</v>
      </c>
      <c r="O16" s="16">
        <v>0.05</v>
      </c>
      <c r="P16" s="16">
        <v>0.05</v>
      </c>
      <c r="R16" s="20" cm="1">
        <f t="array" ref="R16">INDEX($I:$P,ROW(),MATCH(R$3,$I$2:$P$2,0))/12</f>
        <v>0</v>
      </c>
      <c r="S16" s="20" cm="1">
        <f t="array" ref="S16">INDEX($I:$P,ROW(),MATCH(S$3,$I$2:$P$2,0))/12</f>
        <v>4.1666666666666666E-3</v>
      </c>
      <c r="T16" s="20" cm="1">
        <f t="array" ref="T16">INDEX($I:$P,ROW(),MATCH(T$3,$I$2:$P$2,0))/12</f>
        <v>4.1666666666666666E-3</v>
      </c>
      <c r="U16" s="20" cm="1">
        <f t="array" ref="U16">INDEX($I:$P,ROW(),MATCH(U$3,$I$2:$P$2,0))/12</f>
        <v>4.1666666666666666E-3</v>
      </c>
      <c r="V16" s="20" cm="1">
        <f t="array" ref="V16">INDEX($I:$P,ROW(),MATCH(V$3,$I$2:$P$2,0))/12</f>
        <v>4.1666666666666666E-3</v>
      </c>
      <c r="W16" s="20" cm="1">
        <f t="array" ref="W16">INDEX($I:$P,ROW(),MATCH(W$3,$I$2:$P$2,0))/12</f>
        <v>4.1666666666666666E-3</v>
      </c>
      <c r="X16" s="20" cm="1">
        <f t="array" ref="X16">INDEX($I:$P,ROW(),MATCH(X$3,$I$2:$P$2,0))/12</f>
        <v>4.1666666666666666E-3</v>
      </c>
      <c r="Y16" s="20" cm="1">
        <f t="array" ref="Y16">INDEX($I:$P,ROW(),MATCH(Y$3,$I$2:$P$2,0))/12</f>
        <v>4.1666666666666666E-3</v>
      </c>
      <c r="Z16" s="20" cm="1">
        <f t="array" ref="Z16">INDEX($I:$P,ROW(),MATCH(Z$3,$I$2:$P$2,0))/12</f>
        <v>4.1666666666666666E-3</v>
      </c>
      <c r="AA16" s="20" cm="1">
        <f t="array" ref="AA16">INDEX($I:$P,ROW(),MATCH(AA$3,$I$2:$P$2,0))/12</f>
        <v>4.1666666666666666E-3</v>
      </c>
      <c r="AB16" s="20" cm="1">
        <f t="array" ref="AB16">INDEX($I:$P,ROW(),MATCH(AB$3,$I$2:$P$2,0))/12</f>
        <v>4.1666666666666666E-3</v>
      </c>
      <c r="AC16" s="20" cm="1">
        <f t="array" ref="AC16">INDEX($I:$P,ROW(),MATCH(AC$3,$I$2:$P$2,0))/12</f>
        <v>4.1666666666666666E-3</v>
      </c>
      <c r="AD16" s="20" cm="1">
        <f t="array" ref="AD16">INDEX($I:$P,ROW(),MATCH(AD$3,$I$2:$P$2,0))/12</f>
        <v>4.1666666666666666E-3</v>
      </c>
      <c r="AE16" s="20" cm="1">
        <f t="array" ref="AE16">INDEX($I:$P,ROW(),MATCH(AE$3,$I$2:$P$2,0))/12</f>
        <v>4.1666666666666666E-3</v>
      </c>
      <c r="AF16" s="20" cm="1">
        <f t="array" ref="AF16">INDEX($I:$P,ROW(),MATCH(AF$3,$I$2:$P$2,0))/12</f>
        <v>4.1666666666666666E-3</v>
      </c>
      <c r="AG16" s="20" cm="1">
        <f t="array" ref="AG16">INDEX($I:$P,ROW(),MATCH(AG$3,$I$2:$P$2,0))/12</f>
        <v>4.1666666666666666E-3</v>
      </c>
      <c r="AH16" s="20" cm="1">
        <f t="array" ref="AH16">INDEX($I:$P,ROW(),MATCH(AH$3,$I$2:$P$2,0))/12</f>
        <v>4.1666666666666666E-3</v>
      </c>
      <c r="AI16" s="20" cm="1">
        <f t="array" ref="AI16">INDEX($I:$P,ROW(),MATCH(AI$3,$I$2:$P$2,0))/12</f>
        <v>4.1666666666666666E-3</v>
      </c>
      <c r="AJ16" s="20" cm="1">
        <f t="array" ref="AJ16">INDEX($I:$P,ROW(),MATCH(AJ$3,$I$2:$P$2,0))/12</f>
        <v>4.1666666666666666E-3</v>
      </c>
      <c r="AK16" s="20" cm="1">
        <f t="array" ref="AK16">INDEX($I:$P,ROW(),MATCH(AK$3,$I$2:$P$2,0))/12</f>
        <v>4.1666666666666666E-3</v>
      </c>
      <c r="AL16" s="20" cm="1">
        <f t="array" ref="AL16">INDEX($I:$P,ROW(),MATCH(AL$3,$I$2:$P$2,0))/12</f>
        <v>4.1666666666666666E-3</v>
      </c>
      <c r="AM16" s="20" cm="1">
        <f t="array" ref="AM16">INDEX($I:$P,ROW(),MATCH(AM$3,$I$2:$P$2,0))/12</f>
        <v>4.1666666666666666E-3</v>
      </c>
      <c r="AN16" s="20" cm="1">
        <f t="array" ref="AN16">INDEX($I:$P,ROW(),MATCH(AN$3,$I$2:$P$2,0))/12</f>
        <v>4.1666666666666666E-3</v>
      </c>
      <c r="AO16" s="20" cm="1">
        <f t="array" ref="AO16">INDEX($I:$P,ROW(),MATCH(AO$3,$I$2:$P$2,0))/12</f>
        <v>4.1666666666666666E-3</v>
      </c>
      <c r="AP16" s="20" cm="1">
        <f t="array" ref="AP16">INDEX($I:$P,ROW(),MATCH(AP$3,$I$2:$P$2,0))/12</f>
        <v>4.1666666666666666E-3</v>
      </c>
      <c r="AQ16" s="20" cm="1">
        <f t="array" ref="AQ16">INDEX($I:$P,ROW(),MATCH(AQ$3,$I$2:$P$2,0))/12</f>
        <v>4.1666666666666666E-3</v>
      </c>
      <c r="AR16" s="20" cm="1">
        <f t="array" ref="AR16">INDEX($I:$P,ROW(),MATCH(AR$3,$I$2:$P$2,0))/12</f>
        <v>4.1666666666666666E-3</v>
      </c>
      <c r="AS16" s="20" cm="1">
        <f t="array" ref="AS16">INDEX($I:$P,ROW(),MATCH(AS$3,$I$2:$P$2,0))/12</f>
        <v>4.1666666666666666E-3</v>
      </c>
      <c r="AT16" s="20" cm="1">
        <f t="array" ref="AT16">INDEX($I:$P,ROW(),MATCH(AT$3,$I$2:$P$2,0))/12</f>
        <v>4.1666666666666666E-3</v>
      </c>
      <c r="AU16" s="20" cm="1">
        <f t="array" ref="AU16">INDEX($I:$P,ROW(),MATCH(AU$3,$I$2:$P$2,0))/12</f>
        <v>4.1666666666666666E-3</v>
      </c>
      <c r="AV16" s="20" cm="1">
        <f t="array" ref="AV16">INDEX($I:$P,ROW(),MATCH(AV$3,$I$2:$P$2,0))/12</f>
        <v>4.1666666666666666E-3</v>
      </c>
      <c r="AW16" s="20" cm="1">
        <f t="array" ref="AW16">INDEX($I:$P,ROW(),MATCH(AW$3,$I$2:$P$2,0))/12</f>
        <v>4.1666666666666666E-3</v>
      </c>
      <c r="AX16" s="20" cm="1">
        <f t="array" ref="AX16">INDEX($I:$P,ROW(),MATCH(AX$3,$I$2:$P$2,0))/12</f>
        <v>4.1666666666666666E-3</v>
      </c>
      <c r="AY16" s="20" cm="1">
        <f t="array" ref="AY16">INDEX($I:$P,ROW(),MATCH(AY$3,$I$2:$P$2,0))/12</f>
        <v>4.1666666666666666E-3</v>
      </c>
      <c r="AZ16" s="20" cm="1">
        <f t="array" ref="AZ16">INDEX($I:$P,ROW(),MATCH(AZ$3,$I$2:$P$2,0))/12</f>
        <v>4.1666666666666666E-3</v>
      </c>
      <c r="BA16" s="20" cm="1">
        <f t="array" ref="BA16">INDEX($I:$P,ROW(),MATCH(BA$3,$I$2:$P$2,0))/12</f>
        <v>4.1666666666666666E-3</v>
      </c>
      <c r="BB16" s="20" cm="1">
        <f t="array" ref="BB16">INDEX($I:$P,ROW(),MATCH(BB$3,$I$2:$P$2,0))/12</f>
        <v>4.1666666666666666E-3</v>
      </c>
      <c r="BC16" s="20" cm="1">
        <f t="array" ref="BC16">INDEX($I:$P,ROW(),MATCH(BC$3,$I$2:$P$2,0))/12</f>
        <v>4.1666666666666666E-3</v>
      </c>
      <c r="BD16" s="20" cm="1">
        <f t="array" ref="BD16">INDEX($I:$P,ROW(),MATCH(BD$3,$I$2:$P$2,0))/12</f>
        <v>4.1666666666666666E-3</v>
      </c>
      <c r="BE16" s="20" cm="1">
        <f t="array" ref="BE16">INDEX($I:$P,ROW(),MATCH(BE$3,$I$2:$P$2,0))/12</f>
        <v>4.1666666666666666E-3</v>
      </c>
      <c r="BF16" s="20" cm="1">
        <f t="array" ref="BF16">INDEX($I:$P,ROW(),MATCH(BF$3,$I$2:$P$2,0))/12</f>
        <v>4.1666666666666666E-3</v>
      </c>
      <c r="BG16" s="20" cm="1">
        <f t="array" ref="BG16">INDEX($I:$P,ROW(),MATCH(BG$3,$I$2:$P$2,0))/12</f>
        <v>4.1666666666666666E-3</v>
      </c>
      <c r="BH16" s="20" cm="1">
        <f t="array" ref="BH16">INDEX($I:$P,ROW(),MATCH(BH$3,$I$2:$P$2,0))/12</f>
        <v>4.1666666666666666E-3</v>
      </c>
      <c r="BI16" s="20" cm="1">
        <f t="array" ref="BI16">INDEX($I:$P,ROW(),MATCH(BI$3,$I$2:$P$2,0))/12</f>
        <v>4.1666666666666666E-3</v>
      </c>
      <c r="BJ16" s="20" cm="1">
        <f t="array" ref="BJ16">INDEX($I:$P,ROW(),MATCH(BJ$3,$I$2:$P$2,0))/12</f>
        <v>4.1666666666666666E-3</v>
      </c>
      <c r="BK16" s="20" cm="1">
        <f t="array" ref="BK16">INDEX($I:$P,ROW(),MATCH(BK$3,$I$2:$P$2,0))/12</f>
        <v>4.1666666666666666E-3</v>
      </c>
      <c r="BL16" s="20" cm="1">
        <f t="array" ref="BL16">INDEX($I:$P,ROW(),MATCH(BL$3,$I$2:$P$2,0))/12</f>
        <v>4.1666666666666666E-3</v>
      </c>
      <c r="BM16" s="20" cm="1">
        <f t="array" ref="BM16">INDEX($I:$P,ROW(),MATCH(BM$3,$I$2:$P$2,0))/12</f>
        <v>4.1666666666666666E-3</v>
      </c>
      <c r="BN16" s="20" cm="1">
        <f t="array" ref="BN16">INDEX($I:$P,ROW(),MATCH(BN$3,$I$2:$P$2,0))/12</f>
        <v>4.1666666666666666E-3</v>
      </c>
      <c r="BO16" s="20" cm="1">
        <f t="array" ref="BO16">INDEX($I:$P,ROW(),MATCH(BO$3,$I$2:$P$2,0))/12</f>
        <v>4.1666666666666666E-3</v>
      </c>
      <c r="BP16" s="20" cm="1">
        <f t="array" ref="BP16">INDEX($I:$P,ROW(),MATCH(BP$3,$I$2:$P$2,0))/12</f>
        <v>4.1666666666666666E-3</v>
      </c>
      <c r="BQ16" s="20" cm="1">
        <f t="array" ref="BQ16">INDEX($I:$P,ROW(),MATCH(BQ$3,$I$2:$P$2,0))/12</f>
        <v>4.1666666666666666E-3</v>
      </c>
      <c r="BR16" s="20" cm="1">
        <f t="array" ref="BR16">INDEX($I:$P,ROW(),MATCH(BR$3,$I$2:$P$2,0))/12</f>
        <v>4.1666666666666666E-3</v>
      </c>
      <c r="BS16" s="20" cm="1">
        <f t="array" ref="BS16">INDEX($I:$P,ROW(),MATCH(BS$3,$I$2:$P$2,0))/12</f>
        <v>4.1666666666666666E-3</v>
      </c>
      <c r="BT16" s="20" cm="1">
        <f t="array" ref="BT16">INDEX($I:$P,ROW(),MATCH(BT$3,$I$2:$P$2,0))/12</f>
        <v>4.1666666666666666E-3</v>
      </c>
      <c r="BU16" s="20" cm="1">
        <f t="array" ref="BU16">INDEX($I:$P,ROW(),MATCH(BU$3,$I$2:$P$2,0))/12</f>
        <v>4.1666666666666666E-3</v>
      </c>
      <c r="BV16" s="20" cm="1">
        <f t="array" ref="BV16">INDEX($I:$P,ROW(),MATCH(BV$3,$I$2:$P$2,0))/12</f>
        <v>4.1666666666666666E-3</v>
      </c>
      <c r="BW16" s="20" cm="1">
        <f t="array" ref="BW16">INDEX($I:$P,ROW(),MATCH(BW$3,$I$2:$P$2,0))/12</f>
        <v>4.1666666666666666E-3</v>
      </c>
      <c r="BX16" s="20" cm="1">
        <f t="array" ref="BX16">INDEX($I:$P,ROW(),MATCH(BX$3,$I$2:$P$2,0))/12</f>
        <v>4.1666666666666666E-3</v>
      </c>
      <c r="BY16" s="20" cm="1">
        <f t="array" ref="BY16">INDEX($I:$P,ROW(),MATCH(BY$3,$I$2:$P$2,0))/12</f>
        <v>4.1666666666666666E-3</v>
      </c>
      <c r="BZ16" s="20" cm="1">
        <f t="array" ref="BZ16">INDEX($I:$P,ROW(),MATCH(BZ$3,$I$2:$P$2,0))/12</f>
        <v>4.1666666666666666E-3</v>
      </c>
      <c r="CA16" s="20" cm="1">
        <f t="array" ref="CA16">INDEX($I:$P,ROW(),MATCH(CA$3,$I$2:$P$2,0))/12</f>
        <v>4.1666666666666666E-3</v>
      </c>
      <c r="CB16" s="20" cm="1">
        <f t="array" ref="CB16">INDEX($I:$P,ROW(),MATCH(CB$3,$I$2:$P$2,0))/12</f>
        <v>4.1666666666666666E-3</v>
      </c>
      <c r="CC16" s="20" cm="1">
        <f t="array" ref="CC16">INDEX($I:$P,ROW(),MATCH(CC$3,$I$2:$P$2,0))/12</f>
        <v>4.1666666666666666E-3</v>
      </c>
      <c r="CD16" s="20" cm="1">
        <f t="array" ref="CD16">INDEX($I:$P,ROW(),MATCH(CD$3,$I$2:$P$2,0))/12</f>
        <v>4.1666666666666666E-3</v>
      </c>
      <c r="CE16" s="20" cm="1">
        <f t="array" ref="CE16">INDEX($I:$P,ROW(),MATCH(CE$3,$I$2:$P$2,0))/12</f>
        <v>4.1666666666666666E-3</v>
      </c>
      <c r="CF16" s="20" cm="1">
        <f t="array" ref="CF16">INDEX($I:$P,ROW(),MATCH(CF$3,$I$2:$P$2,0))/12</f>
        <v>4.1666666666666666E-3</v>
      </c>
      <c r="CG16" s="20" cm="1">
        <f t="array" ref="CG16">INDEX($I:$P,ROW(),MATCH(CG$3,$I$2:$P$2,0))/12</f>
        <v>4.1666666666666666E-3</v>
      </c>
      <c r="CH16" s="20" cm="1">
        <f t="array" ref="CH16">INDEX($I:$P,ROW(),MATCH(CH$3,$I$2:$P$2,0))/12</f>
        <v>4.1666666666666666E-3</v>
      </c>
      <c r="CI16" s="20" cm="1">
        <f t="array" ref="CI16">INDEX($I:$P,ROW(),MATCH(CI$3,$I$2:$P$2,0))/12</f>
        <v>4.1666666666666666E-3</v>
      </c>
      <c r="CJ16" s="20" cm="1">
        <f t="array" ref="CJ16">INDEX($I:$P,ROW(),MATCH(CJ$3,$I$2:$P$2,0))/12</f>
        <v>4.1666666666666666E-3</v>
      </c>
      <c r="CK16" s="20" cm="1">
        <f t="array" ref="CK16">INDEX($I:$P,ROW(),MATCH(CK$3,$I$2:$P$2,0))/12</f>
        <v>4.1666666666666666E-3</v>
      </c>
      <c r="CL16" s="20" cm="1">
        <f t="array" ref="CL16">INDEX($I:$P,ROW(),MATCH(CL$3,$I$2:$P$2,0))/12</f>
        <v>4.1666666666666666E-3</v>
      </c>
      <c r="CN16" s="75">
        <v>0</v>
      </c>
      <c r="CO16" s="20" t="e" cm="1">
        <f t="array" ref="CO16">INDEX($I:$P,ROW(),MATCH(CO$3,$I$2:$P$2,0))/CO$5</f>
        <v>#N/A</v>
      </c>
      <c r="CP16" s="20" t="e" cm="1">
        <f t="array" ref="CP16">INDEX($I:$P,ROW(),MATCH(CP$3,$I$2:$P$2,0))/CP$5</f>
        <v>#N/A</v>
      </c>
      <c r="CQ16" s="20" t="e" cm="1">
        <f t="array" ref="CQ16">INDEX($I:$P,ROW(),MATCH(CQ$3,$I$2:$P$2,0))/CQ$5</f>
        <v>#N/A</v>
      </c>
      <c r="CR16" s="20" t="e" cm="1">
        <f t="array" ref="CR16">INDEX($I:$P,ROW(),MATCH(CR$3,$I$2:$P$2,0))/CR$5</f>
        <v>#N/A</v>
      </c>
      <c r="CS16" s="20" t="e" cm="1">
        <f t="array" ref="CS16">INDEX($I:$P,ROW(),MATCH(CS$3,$I$2:$P$2,0))/CS$5</f>
        <v>#N/A</v>
      </c>
      <c r="CT16" s="20" t="e" cm="1">
        <f t="array" ref="CT16">INDEX($I:$P,ROW(),MATCH(CT$3,$I$2:$P$2,0))/CT$5</f>
        <v>#N/A</v>
      </c>
      <c r="CU16" s="20" t="e" cm="1">
        <f t="array" ref="CU16">INDEX($I:$P,ROW(),MATCH(CU$3,$I$2:$P$2,0))/CU$5</f>
        <v>#N/A</v>
      </c>
      <c r="CV16" s="20" t="e" cm="1">
        <f t="array" ref="CV16">INDEX($I:$P,ROW(),MATCH(CV$3,$I$2:$P$2,0))/CV$5</f>
        <v>#N/A</v>
      </c>
      <c r="CW16" s="20" t="e" cm="1">
        <f t="array" ref="CW16">INDEX($I:$P,ROW(),MATCH(CW$3,$I$2:$P$2,0))/CW$5</f>
        <v>#N/A</v>
      </c>
      <c r="CX16" s="20" t="e" cm="1">
        <f t="array" ref="CX16">INDEX($I:$P,ROW(),MATCH(CX$3,$I$2:$P$2,0))/CX$5</f>
        <v>#N/A</v>
      </c>
      <c r="CY16" s="20" t="e" cm="1">
        <f t="array" ref="CY16">INDEX($I:$P,ROW(),MATCH(CY$3,$I$2:$P$2,0))/CL$5</f>
        <v>#N/A</v>
      </c>
      <c r="CZ16" s="20" t="e" cm="1">
        <f t="array" ref="CZ16">INDEX($I:$P,ROW(),MATCH(CZ$3,$I$2:$P$2,0))/CZ$5</f>
        <v>#N/A</v>
      </c>
      <c r="DA16" s="20" t="e" cm="1">
        <f t="array" ref="DA16">INDEX($I:$P,ROW(),MATCH(DA$3,$I$2:$P$2,0))/DA$5</f>
        <v>#N/A</v>
      </c>
      <c r="DB16" s="20" t="e" cm="1">
        <f t="array" ref="DB16">INDEX($I:$P,ROW(),MATCH(DB$3,$I$2:$P$2,0))/DB$5</f>
        <v>#N/A</v>
      </c>
      <c r="DC16" s="20" t="e" cm="1">
        <f t="array" ref="DC16">INDEX($I:$P,ROW(),MATCH(DC$3,$I$2:$P$2,0))/DC$5</f>
        <v>#N/A</v>
      </c>
      <c r="DD16" s="20" t="e" cm="1">
        <f t="array" ref="DD16">INDEX($I:$P,ROW(),MATCH(DD$3,$I$2:$P$2,0))/DD$5</f>
        <v>#N/A</v>
      </c>
      <c r="DE16" s="20" t="e" cm="1">
        <f t="array" ref="DE16">INDEX($I:$P,ROW(),MATCH(DE$3,$I$2:$P$2,0))/DE$5</f>
        <v>#N/A</v>
      </c>
      <c r="DF16" s="20" t="e" cm="1">
        <f t="array" ref="DF16">INDEX($I:$P,ROW(),MATCH(DF$3,$I$2:$P$2,0))/DF$5</f>
        <v>#N/A</v>
      </c>
      <c r="DG16" s="20" t="e" cm="1">
        <f t="array" ref="DG16">INDEX($I:$P,ROW(),MATCH(DG$3,$I$2:$P$2,0))/DG$5</f>
        <v>#N/A</v>
      </c>
      <c r="DH16" s="20" t="e" cm="1">
        <f t="array" ref="DH16">INDEX($I:$P,ROW(),MATCH(DH$3,$I$2:$P$2,0))/DH$5</f>
        <v>#N/A</v>
      </c>
      <c r="DI16" s="20" t="e" cm="1">
        <f t="array" ref="DI16">INDEX($I:$P,ROW(),MATCH(DI$3,$I$2:$P$2,0))/DI$5</f>
        <v>#N/A</v>
      </c>
      <c r="DJ16" s="20" t="e" cm="1">
        <f t="array" ref="DJ16">INDEX($I:$P,ROW(),MATCH(DJ$3,$I$2:$P$2,0))/DJ$5</f>
        <v>#N/A</v>
      </c>
      <c r="DK16" s="20" t="e" cm="1">
        <f t="array" ref="DK16">INDEX($I:$P,ROW(),MATCH(DK$3,$I$2:$P$2,0))/DK$5</f>
        <v>#N/A</v>
      </c>
      <c r="DL16" s="20" t="e" cm="1">
        <f t="array" ref="DL16">INDEX($I:$P,ROW(),MATCH(DL$3,$I$2:$P$2,0))/DL$5</f>
        <v>#N/A</v>
      </c>
    </row>
    <row r="17" spans="1:116" x14ac:dyDescent="0.4">
      <c r="B17" t="str">
        <f>E17</f>
        <v>17 TAM-EV</v>
      </c>
      <c r="D17" t="s">
        <v>805</v>
      </c>
      <c r="E17" s="8" t="str">
        <f t="shared" si="15"/>
        <v>17 TAM-EV</v>
      </c>
      <c r="G17" s="145" t="s">
        <v>65</v>
      </c>
      <c r="H17" s="12"/>
      <c r="J17"/>
      <c r="K17" s="166">
        <v>4.8000000000000001E-2</v>
      </c>
      <c r="L17" s="166">
        <v>8.5999999999999993E-2</v>
      </c>
      <c r="M17" s="166">
        <v>0.124</v>
      </c>
      <c r="N17" s="166">
        <v>0.16200000000000001</v>
      </c>
      <c r="O17" s="166">
        <v>0.2</v>
      </c>
      <c r="P17" s="166">
        <v>0.2</v>
      </c>
      <c r="R17" s="167"/>
      <c r="S17" s="167" cm="1">
        <f t="array" ref="S17">(INDEX($I:$O,ROW(),MATCH(S$3,$I$2:$O$2,0))/12-INDEX($I:$O,ROW(),MATCH(S$3-1,$I$2:$O$2,0))/12)+R17</f>
        <v>4.0000000000000001E-3</v>
      </c>
      <c r="T17" s="167" cm="1">
        <f t="array" ref="T17">(INDEX($I:$O,ROW(),MATCH(T$3,$I$2:$O$2,0))/12-INDEX($I:$O,ROW(),MATCH(T$3-1,$I$2:$O$2,0))/12)+S17</f>
        <v>8.0000000000000002E-3</v>
      </c>
      <c r="U17" s="167" cm="1">
        <f t="array" ref="U17">(INDEX($I:$O,ROW(),MATCH(U$3,$I$2:$O$2,0))/12-INDEX($I:$O,ROW(),MATCH(U$3-1,$I$2:$O$2,0))/12)+T17</f>
        <v>1.2E-2</v>
      </c>
      <c r="V17" s="167" cm="1">
        <f t="array" ref="V17">(INDEX($I:$O,ROW(),MATCH(V$3,$I$2:$O$2,0))/12-INDEX($I:$O,ROW(),MATCH(V$3-1,$I$2:$O$2,0))/12)+U17</f>
        <v>1.6E-2</v>
      </c>
      <c r="W17" s="167" cm="1">
        <f t="array" ref="W17">(INDEX($I:$O,ROW(),MATCH(W$3,$I$2:$O$2,0))/12-INDEX($I:$O,ROW(),MATCH(W$3-1,$I$2:$O$2,0))/12)+V17</f>
        <v>0.02</v>
      </c>
      <c r="X17" s="167" cm="1">
        <f t="array" ref="X17">(INDEX($I:$O,ROW(),MATCH(X$3,$I$2:$O$2,0))/12-INDEX($I:$O,ROW(),MATCH(X$3-1,$I$2:$O$2,0))/12)+W17</f>
        <v>2.4E-2</v>
      </c>
      <c r="Y17" s="167" cm="1">
        <f t="array" ref="Y17">(INDEX($I:$O,ROW(),MATCH(Y$3,$I$2:$O$2,0))/12-INDEX($I:$O,ROW(),MATCH(Y$3-1,$I$2:$O$2,0))/12)+X17</f>
        <v>2.8000000000000001E-2</v>
      </c>
      <c r="Z17" s="167" cm="1">
        <f t="array" ref="Z17">(INDEX($I:$O,ROW(),MATCH(Z$3,$I$2:$O$2,0))/12-INDEX($I:$O,ROW(),MATCH(Z$3-1,$I$2:$O$2,0))/12)+Y17</f>
        <v>3.2000000000000001E-2</v>
      </c>
      <c r="AA17" s="167" cm="1">
        <f t="array" ref="AA17">(INDEX($I:$O,ROW(),MATCH(AA$3,$I$2:$O$2,0))/12-INDEX($I:$O,ROW(),MATCH(AA$3-1,$I$2:$O$2,0))/12)+Z17</f>
        <v>3.6000000000000004E-2</v>
      </c>
      <c r="AB17" s="167" cm="1">
        <f t="array" ref="AB17">(INDEX($I:$O,ROW(),MATCH(AB$3,$I$2:$O$2,0))/12-INDEX($I:$O,ROW(),MATCH(AB$3-1,$I$2:$O$2,0))/12)+AA17</f>
        <v>4.0000000000000008E-2</v>
      </c>
      <c r="AC17" s="167" cm="1">
        <f t="array" ref="AC17">(INDEX($I:$O,ROW(),MATCH(AC$3,$I$2:$O$2,0))/12-INDEX($I:$O,ROW(),MATCH(AC$3-1,$I$2:$O$2,0))/12)+AB17</f>
        <v>4.4000000000000011E-2</v>
      </c>
      <c r="AD17" s="167" cm="1">
        <f t="array" ref="AD17">(INDEX($I:$O,ROW(),MATCH(AD$3,$I$2:$O$2,0))/12-INDEX($I:$O,ROW(),MATCH(AD$3-1,$I$2:$O$2,0))/12)+AC17</f>
        <v>4.8000000000000015E-2</v>
      </c>
      <c r="AE17" s="167" cm="1">
        <f t="array" ref="AE17">(INDEX($I:$O,ROW(),MATCH(AE$3,$I$2:$O$2,0))/12-INDEX($I:$O,ROW(),MATCH(AE$3-1,$I$2:$O$2,0))/12)+AD17</f>
        <v>5.116666666666668E-2</v>
      </c>
      <c r="AF17" s="167" cm="1">
        <f t="array" ref="AF17">(INDEX($I:$O,ROW(),MATCH(AF$3,$I$2:$O$2,0))/12-INDEX($I:$O,ROW(),MATCH(AF$3-1,$I$2:$O$2,0))/12)+AE17</f>
        <v>5.4333333333333345E-2</v>
      </c>
      <c r="AG17" s="167" cm="1">
        <f t="array" ref="AG17">(INDEX($I:$O,ROW(),MATCH(AG$3,$I$2:$O$2,0))/12-INDEX($I:$O,ROW(),MATCH(AG$3-1,$I$2:$O$2,0))/12)+AF17</f>
        <v>5.7500000000000009E-2</v>
      </c>
      <c r="AH17" s="167" cm="1">
        <f t="array" ref="AH17">(INDEX($I:$O,ROW(),MATCH(AH$3,$I$2:$O$2,0))/12-INDEX($I:$O,ROW(),MATCH(AH$3-1,$I$2:$O$2,0))/12)+AG17</f>
        <v>6.0666666666666674E-2</v>
      </c>
      <c r="AI17" s="167" cm="1">
        <f t="array" ref="AI17">(INDEX($I:$O,ROW(),MATCH(AI$3,$I$2:$O$2,0))/12-INDEX($I:$O,ROW(),MATCH(AI$3-1,$I$2:$O$2,0))/12)+AH17</f>
        <v>6.3833333333333339E-2</v>
      </c>
      <c r="AJ17" s="167" cm="1">
        <f t="array" ref="AJ17">(INDEX($I:$O,ROW(),MATCH(AJ$3,$I$2:$O$2,0))/12-INDEX($I:$O,ROW(),MATCH(AJ$3-1,$I$2:$O$2,0))/12)+AI17</f>
        <v>6.7000000000000004E-2</v>
      </c>
      <c r="AK17" s="167" cm="1">
        <f t="array" ref="AK17">(INDEX($I:$O,ROW(),MATCH(AK$3,$I$2:$O$2,0))/12-INDEX($I:$O,ROW(),MATCH(AK$3-1,$I$2:$O$2,0))/12)+AJ17</f>
        <v>7.0166666666666669E-2</v>
      </c>
      <c r="AL17" s="167" cm="1">
        <f t="array" ref="AL17">(INDEX($I:$O,ROW(),MATCH(AL$3,$I$2:$O$2,0))/12-INDEX($I:$O,ROW(),MATCH(AL$3-1,$I$2:$O$2,0))/12)+AK17</f>
        <v>7.3333333333333334E-2</v>
      </c>
      <c r="AM17" s="167" cm="1">
        <f t="array" ref="AM17">(INDEX($I:$O,ROW(),MATCH(AM$3,$I$2:$O$2,0))/12-INDEX($I:$O,ROW(),MATCH(AM$3-1,$I$2:$O$2,0))/12)+AL17</f>
        <v>7.6499999999999999E-2</v>
      </c>
      <c r="AN17" s="167" cm="1">
        <f t="array" ref="AN17">(INDEX($I:$O,ROW(),MATCH(AN$3,$I$2:$O$2,0))/12-INDEX($I:$O,ROW(),MATCH(AN$3-1,$I$2:$O$2,0))/12)+AM17</f>
        <v>7.9666666666666663E-2</v>
      </c>
      <c r="AO17" s="167" cm="1">
        <f t="array" ref="AO17">(INDEX($I:$O,ROW(),MATCH(AO$3,$I$2:$O$2,0))/12-INDEX($I:$O,ROW(),MATCH(AO$3-1,$I$2:$O$2,0))/12)+AN17</f>
        <v>8.2833333333333328E-2</v>
      </c>
      <c r="AP17" s="167" cm="1">
        <f t="array" ref="AP17">(INDEX($I:$O,ROW(),MATCH(AP$3,$I$2:$O$2,0))/12-INDEX($I:$O,ROW(),MATCH(AP$3-1,$I$2:$O$2,0))/12)+AO17</f>
        <v>8.5999999999999993E-2</v>
      </c>
      <c r="AQ17" s="167" cm="1">
        <f t="array" ref="AQ17">(INDEX($I:$O,ROW(),MATCH(AQ$3,$I$2:$O$2,0))/12-INDEX($I:$O,ROW(),MATCH(AQ$3-1,$I$2:$O$2,0))/12)+AP17</f>
        <v>8.9166666666666658E-2</v>
      </c>
      <c r="AR17" s="167" cm="1">
        <f t="array" ref="AR17">(INDEX($I:$O,ROW(),MATCH(AR$3,$I$2:$O$2,0))/12-INDEX($I:$O,ROW(),MATCH(AR$3-1,$I$2:$O$2,0))/12)+AQ17</f>
        <v>9.2333333333333323E-2</v>
      </c>
      <c r="AS17" s="167" cm="1">
        <f t="array" ref="AS17">(INDEX($I:$O,ROW(),MATCH(AS$3,$I$2:$O$2,0))/12-INDEX($I:$O,ROW(),MATCH(AS$3-1,$I$2:$O$2,0))/12)+AR17</f>
        <v>9.5499999999999988E-2</v>
      </c>
      <c r="AT17" s="167" cm="1">
        <f t="array" ref="AT17">(INDEX($I:$O,ROW(),MATCH(AT$3,$I$2:$O$2,0))/12-INDEX($I:$O,ROW(),MATCH(AT$3-1,$I$2:$O$2,0))/12)+AS17</f>
        <v>9.8666666666666653E-2</v>
      </c>
      <c r="AU17" s="167" cm="1">
        <f t="array" ref="AU17">(INDEX($I:$O,ROW(),MATCH(AU$3,$I$2:$O$2,0))/12-INDEX($I:$O,ROW(),MATCH(AU$3-1,$I$2:$O$2,0))/12)+AT17</f>
        <v>0.10183333333333332</v>
      </c>
      <c r="AV17" s="167" cm="1">
        <f t="array" ref="AV17">(INDEX($I:$O,ROW(),MATCH(AV$3,$I$2:$O$2,0))/12-INDEX($I:$O,ROW(),MATCH(AV$3-1,$I$2:$O$2,0))/12)+AU17</f>
        <v>0.10499999999999998</v>
      </c>
      <c r="AW17" s="167" cm="1">
        <f t="array" ref="AW17">(INDEX($I:$O,ROW(),MATCH(AW$3,$I$2:$O$2,0))/12-INDEX($I:$O,ROW(),MATCH(AW$3-1,$I$2:$O$2,0))/12)+AV17</f>
        <v>0.10816666666666665</v>
      </c>
      <c r="AX17" s="167" cm="1">
        <f t="array" ref="AX17">(INDEX($I:$O,ROW(),MATCH(AX$3,$I$2:$O$2,0))/12-INDEX($I:$O,ROW(),MATCH(AX$3-1,$I$2:$O$2,0))/12)+AW17</f>
        <v>0.11133333333333331</v>
      </c>
      <c r="AY17" s="167" cm="1">
        <f t="array" ref="AY17">(INDEX($I:$O,ROW(),MATCH(AY$3,$I$2:$O$2,0))/12-INDEX($I:$O,ROW(),MATCH(AY$3-1,$I$2:$O$2,0))/12)+AX17</f>
        <v>0.11449999999999998</v>
      </c>
      <c r="AZ17" s="167" cm="1">
        <f t="array" ref="AZ17">(INDEX($I:$O,ROW(),MATCH(AZ$3,$I$2:$O$2,0))/12-INDEX($I:$O,ROW(),MATCH(AZ$3-1,$I$2:$O$2,0))/12)+AY17</f>
        <v>0.11766666666666664</v>
      </c>
      <c r="BA17" s="167" cm="1">
        <f t="array" ref="BA17">(INDEX($I:$O,ROW(),MATCH(BA$3,$I$2:$O$2,0))/12-INDEX($I:$O,ROW(),MATCH(BA$3-1,$I$2:$O$2,0))/12)+AZ17</f>
        <v>0.12083333333333331</v>
      </c>
      <c r="BB17" s="167" cm="1">
        <f t="array" ref="BB17">(INDEX($I:$O,ROW(),MATCH(BB$3,$I$2:$O$2,0))/12-INDEX($I:$O,ROW(),MATCH(BB$3-1,$I$2:$O$2,0))/12)+BA17</f>
        <v>0.12399999999999997</v>
      </c>
      <c r="BC17" s="167" cm="1">
        <f t="array" ref="BC17">(INDEX($I:$O,ROW(),MATCH(BC$3,$I$2:$O$2,0))/12-INDEX($I:$O,ROW(),MATCH(BC$3-1,$I$2:$O$2,0))/12)+BB17</f>
        <v>0.12716666666666665</v>
      </c>
      <c r="BD17" s="167" cm="1">
        <f t="array" ref="BD17">(INDEX($I:$O,ROW(),MATCH(BD$3,$I$2:$O$2,0))/12-INDEX($I:$O,ROW(),MATCH(BD$3-1,$I$2:$O$2,0))/12)+BC17</f>
        <v>0.13033333333333333</v>
      </c>
      <c r="BE17" s="167" cm="1">
        <f t="array" ref="BE17">(INDEX($I:$O,ROW(),MATCH(BE$3,$I$2:$O$2,0))/12-INDEX($I:$O,ROW(),MATCH(BE$3-1,$I$2:$O$2,0))/12)+BD17</f>
        <v>0.13350000000000001</v>
      </c>
      <c r="BF17" s="167" cm="1">
        <f t="array" ref="BF17">(INDEX($I:$O,ROW(),MATCH(BF$3,$I$2:$O$2,0))/12-INDEX($I:$O,ROW(),MATCH(BF$3-1,$I$2:$O$2,0))/12)+BE17</f>
        <v>0.13666666666666669</v>
      </c>
      <c r="BG17" s="167" cm="1">
        <f t="array" ref="BG17">(INDEX($I:$O,ROW(),MATCH(BG$3,$I$2:$O$2,0))/12-INDEX($I:$O,ROW(),MATCH(BG$3-1,$I$2:$O$2,0))/12)+BF17</f>
        <v>0.13983333333333337</v>
      </c>
      <c r="BH17" s="167" cm="1">
        <f t="array" ref="BH17">(INDEX($I:$O,ROW(),MATCH(BH$3,$I$2:$O$2,0))/12-INDEX($I:$O,ROW(),MATCH(BH$3-1,$I$2:$O$2,0))/12)+BG17</f>
        <v>0.14300000000000004</v>
      </c>
      <c r="BI17" s="167" cm="1">
        <f t="array" ref="BI17">(INDEX($I:$O,ROW(),MATCH(BI$3,$I$2:$O$2,0))/12-INDEX($I:$O,ROW(),MATCH(BI$3-1,$I$2:$O$2,0))/12)+BH17</f>
        <v>0.14616666666666672</v>
      </c>
      <c r="BJ17" s="167" cm="1">
        <f t="array" ref="BJ17">(INDEX($I:$O,ROW(),MATCH(BJ$3,$I$2:$O$2,0))/12-INDEX($I:$O,ROW(),MATCH(BJ$3-1,$I$2:$O$2,0))/12)+BI17</f>
        <v>0.1493333333333334</v>
      </c>
      <c r="BK17" s="167" cm="1">
        <f t="array" ref="BK17">(INDEX($I:$O,ROW(),MATCH(BK$3,$I$2:$O$2,0))/12-INDEX($I:$O,ROW(),MATCH(BK$3-1,$I$2:$O$2,0))/12)+BJ17</f>
        <v>0.15250000000000008</v>
      </c>
      <c r="BL17" s="167" cm="1">
        <f t="array" ref="BL17">(INDEX($I:$O,ROW(),MATCH(BL$3,$I$2:$O$2,0))/12-INDEX($I:$O,ROW(),MATCH(BL$3-1,$I$2:$O$2,0))/12)+BK17</f>
        <v>0.15566666666666676</v>
      </c>
      <c r="BM17" s="167" cm="1">
        <f t="array" ref="BM17">(INDEX($I:$O,ROW(),MATCH(BM$3,$I$2:$O$2,0))/12-INDEX($I:$O,ROW(),MATCH(BM$3-1,$I$2:$O$2,0))/12)+BL17</f>
        <v>0.15883333333333344</v>
      </c>
      <c r="BN17" s="167" cm="1">
        <f t="array" ref="BN17">(INDEX($I:$O,ROW(),MATCH(BN$3,$I$2:$O$2,0))/12-INDEX($I:$O,ROW(),MATCH(BN$3-1,$I$2:$O$2,0))/12)+BM17</f>
        <v>0.16200000000000012</v>
      </c>
      <c r="BO17" s="167" cm="1">
        <f t="array" ref="BO17">(INDEX($I:$O,ROW(),MATCH(BO$3,$I$2:$O$2,0))/12-INDEX($I:$O,ROW(),MATCH(BO$3-1,$I$2:$O$2,0))/12)+BN17</f>
        <v>0.16516666666666679</v>
      </c>
      <c r="BP17" s="167" cm="1">
        <f t="array" ref="BP17">(INDEX($I:$O,ROW(),MATCH(BP$3,$I$2:$O$2,0))/12-INDEX($I:$O,ROW(),MATCH(BP$3-1,$I$2:$O$2,0))/12)+BO17</f>
        <v>0.16833333333333347</v>
      </c>
      <c r="BQ17" s="167" cm="1">
        <f t="array" ref="BQ17">(INDEX($I:$O,ROW(),MATCH(BQ$3,$I$2:$O$2,0))/12-INDEX($I:$O,ROW(),MATCH(BQ$3-1,$I$2:$O$2,0))/12)+BP17</f>
        <v>0.17150000000000015</v>
      </c>
      <c r="BR17" s="167" cm="1">
        <f t="array" ref="BR17">(INDEX($I:$O,ROW(),MATCH(BR$3,$I$2:$O$2,0))/12-INDEX($I:$O,ROW(),MATCH(BR$3-1,$I$2:$O$2,0))/12)+BQ17</f>
        <v>0.17466666666666683</v>
      </c>
      <c r="BS17" s="167" cm="1">
        <f t="array" ref="BS17">(INDEX($I:$O,ROW(),MATCH(BS$3,$I$2:$O$2,0))/12-INDEX($I:$O,ROW(),MATCH(BS$3-1,$I$2:$O$2,0))/12)+BR17</f>
        <v>0.17783333333333351</v>
      </c>
      <c r="BT17" s="167" cm="1">
        <f t="array" ref="BT17">(INDEX($I:$O,ROW(),MATCH(BT$3,$I$2:$O$2,0))/12-INDEX($I:$O,ROW(),MATCH(BT$3-1,$I$2:$O$2,0))/12)+BS17</f>
        <v>0.18100000000000019</v>
      </c>
      <c r="BU17" s="167" cm="1">
        <f t="array" ref="BU17">(INDEX($I:$O,ROW(),MATCH(BU$3,$I$2:$O$2,0))/12-INDEX($I:$O,ROW(),MATCH(BU$3-1,$I$2:$O$2,0))/12)+BT17</f>
        <v>0.18416666666666687</v>
      </c>
      <c r="BV17" s="167" cm="1">
        <f t="array" ref="BV17">(INDEX($I:$O,ROW(),MATCH(BV$3,$I$2:$O$2,0))/12-INDEX($I:$O,ROW(),MATCH(BV$3-1,$I$2:$O$2,0))/12)+BU17</f>
        <v>0.18733333333333355</v>
      </c>
      <c r="BW17" s="167" cm="1">
        <f t="array" ref="BW17">(INDEX($I:$O,ROW(),MATCH(BW$3,$I$2:$O$2,0))/12-INDEX($I:$O,ROW(),MATCH(BW$3-1,$I$2:$O$2,0))/12)+BV17</f>
        <v>0.19050000000000022</v>
      </c>
      <c r="BX17" s="167" cm="1">
        <f t="array" ref="BX17">(INDEX($I:$O,ROW(),MATCH(BX$3,$I$2:$O$2,0))/12-INDEX($I:$O,ROW(),MATCH(BX$3-1,$I$2:$O$2,0))/12)+BW17</f>
        <v>0.1936666666666669</v>
      </c>
      <c r="BY17" s="167" cm="1">
        <f t="array" ref="BY17">(INDEX($I:$O,ROW(),MATCH(BY$3,$I$2:$O$2,0))/12-INDEX($I:$O,ROW(),MATCH(BY$3-1,$I$2:$O$2,0))/12)+BX17</f>
        <v>0.19683333333333358</v>
      </c>
      <c r="BZ17" s="167" cm="1">
        <f t="array" ref="BZ17">(INDEX($I:$O,ROW(),MATCH(BZ$3,$I$2:$O$2,0))/12-INDEX($I:$O,ROW(),MATCH(BZ$3-1,$I$2:$O$2,0))/12)+BY17</f>
        <v>0.20000000000000026</v>
      </c>
      <c r="CA17" s="167" cm="1">
        <f t="array" ref="CA17">(INDEX($I:$P,ROW(),MATCH(CA$3,$I$2:$P$2,0))/12-INDEX($I:$P,ROW(),MATCH(CA$3-1,$I$2:$P$2,0))/12)+BZ17</f>
        <v>0.20000000000000026</v>
      </c>
      <c r="CB17" s="167" cm="1">
        <f t="array" ref="CB17">(INDEX($I:$P,ROW(),MATCH(CB$3,$I$2:$P$2,0))/12-INDEX($I:$P,ROW(),MATCH(CB$3-1,$I$2:$P$2,0))/12)+CA17</f>
        <v>0.20000000000000026</v>
      </c>
      <c r="CC17" s="167" cm="1">
        <f t="array" ref="CC17">(INDEX($I:$P,ROW(),MATCH(CC$3,$I$2:$P$2,0))/12-INDEX($I:$P,ROW(),MATCH(CC$3-1,$I$2:$P$2,0))/12)+CB17</f>
        <v>0.20000000000000026</v>
      </c>
      <c r="CD17" s="167" cm="1">
        <f t="array" ref="CD17">(INDEX($I:$P,ROW(),MATCH(CD$3,$I$2:$P$2,0))/12-INDEX($I:$P,ROW(),MATCH(CD$3-1,$I$2:$P$2,0))/12)+CC17</f>
        <v>0.20000000000000026</v>
      </c>
      <c r="CE17" s="167" cm="1">
        <f t="array" ref="CE17">(INDEX($I:$P,ROW(),MATCH(CE$3,$I$2:$P$2,0))/12-INDEX($I:$P,ROW(),MATCH(CE$3-1,$I$2:$P$2,0))/12)+CD17</f>
        <v>0.20000000000000026</v>
      </c>
      <c r="CF17" s="167" cm="1">
        <f t="array" ref="CF17">(INDEX($I:$P,ROW(),MATCH(CF$3,$I$2:$P$2,0))/12-INDEX($I:$P,ROW(),MATCH(CF$3-1,$I$2:$P$2,0))/12)+CE17</f>
        <v>0.20000000000000026</v>
      </c>
      <c r="CG17" s="167" cm="1">
        <f t="array" ref="CG17">(INDEX($I:$P,ROW(),MATCH(CG$3,$I$2:$P$2,0))/12-INDEX($I:$P,ROW(),MATCH(CG$3-1,$I$2:$P$2,0))/12)+CF17</f>
        <v>0.20000000000000026</v>
      </c>
      <c r="CH17" s="167" cm="1">
        <f t="array" ref="CH17">(INDEX($I:$P,ROW(),MATCH(CH$3,$I$2:$P$2,0))/12-INDEX($I:$P,ROW(),MATCH(CH$3-1,$I$2:$P$2,0))/12)+CG17</f>
        <v>0.20000000000000026</v>
      </c>
      <c r="CI17" s="167" cm="1">
        <f t="array" ref="CI17">(INDEX($I:$P,ROW(),MATCH(CI$3,$I$2:$P$2,0))/12-INDEX($I:$P,ROW(),MATCH(CI$3-1,$I$2:$P$2,0))/12)+CH17</f>
        <v>0.20000000000000026</v>
      </c>
      <c r="CJ17" s="167" cm="1">
        <f t="array" ref="CJ17">(INDEX($I:$P,ROW(),MATCH(CJ$3,$I$2:$P$2,0))/12-INDEX($I:$P,ROW(),MATCH(CJ$3-1,$I$2:$P$2,0))/12)+CI17</f>
        <v>0.20000000000000026</v>
      </c>
      <c r="CK17" s="167" cm="1">
        <f t="array" ref="CK17">(INDEX($I:$P,ROW(),MATCH(CK$3,$I$2:$P$2,0))/12-INDEX($I:$P,ROW(),MATCH(CK$3-1,$I$2:$P$2,0))/12)+CJ17</f>
        <v>0.20000000000000026</v>
      </c>
      <c r="CL17" s="167" cm="1">
        <f t="array" ref="CL17">(INDEX($I:$P,ROW(),MATCH(CL$3,$I$2:$P$2,0))/12-INDEX($I:$P,ROW(),MATCH(CL$3-1,$I$2:$P$2,0))/12)+CK17</f>
        <v>0.20000000000000026</v>
      </c>
      <c r="CN17" s="75">
        <v>0.01</v>
      </c>
      <c r="CO17" s="167" t="e" cm="1">
        <f t="array" ref="CO17">INDEX($I:$P,ROW(),MATCH(CO$3,$I$2:$P$2,0))</f>
        <v>#N/A</v>
      </c>
      <c r="CP17" s="167" t="e" cm="1">
        <f t="array" ref="CP17">INDEX($I:$P,ROW(),MATCH(CP$3,$I$2:$P$2,0))</f>
        <v>#N/A</v>
      </c>
      <c r="CQ17" s="167" t="e" cm="1">
        <f t="array" ref="CQ17">INDEX($I:$P,ROW(),MATCH(CQ$3,$I$2:$P$2,0))</f>
        <v>#N/A</v>
      </c>
      <c r="CR17" s="167" t="e" cm="1">
        <f t="array" ref="CR17">INDEX($I:$P,ROW(),MATCH(CR$3,$I$2:$P$2,0))</f>
        <v>#N/A</v>
      </c>
      <c r="CS17" s="167" t="e" cm="1">
        <f t="array" ref="CS17">INDEX($I:$P,ROW(),MATCH(CS$3,$I$2:$P$2,0))</f>
        <v>#N/A</v>
      </c>
      <c r="CT17" s="167" t="e" cm="1">
        <f t="array" ref="CT17">INDEX($I:$P,ROW(),MATCH(CT$3,$I$2:$P$2,0))</f>
        <v>#N/A</v>
      </c>
      <c r="CU17" s="167" t="e" cm="1">
        <f t="array" ref="CU17">INDEX($I:$P,ROW(),MATCH(CU$3,$I$2:$P$2,0))</f>
        <v>#N/A</v>
      </c>
      <c r="CV17" s="167" t="e" cm="1">
        <f t="array" ref="CV17">INDEX($I:$P,ROW(),MATCH(CV$3,$I$2:$P$2,0))</f>
        <v>#N/A</v>
      </c>
      <c r="CW17" s="167" t="e" cm="1">
        <f t="array" ref="CW17">INDEX($I:$P,ROW(),MATCH(CW$3,$I$2:$P$2,0))</f>
        <v>#N/A</v>
      </c>
      <c r="CX17" s="167" t="e" cm="1">
        <f t="array" ref="CX17">INDEX($I:$P,ROW(),MATCH(CX$3,$I$2:$P$2,0))</f>
        <v>#N/A</v>
      </c>
      <c r="CY17" s="167" t="e" cm="1">
        <f t="array" ref="CY17">INDEX($I:$P,ROW(),MATCH(CY$3,$I$2:$P$2,0))</f>
        <v>#N/A</v>
      </c>
      <c r="CZ17" s="167" t="e" cm="1">
        <f t="array" ref="CZ17">INDEX($I:$P,ROW(),MATCH(CZ$3,$I$2:$P$2,0))</f>
        <v>#N/A</v>
      </c>
      <c r="DA17" s="167" t="e" cm="1">
        <f t="array" ref="DA17">INDEX($I:$P,ROW(),MATCH(DA$3,$I$2:$P$2,0))</f>
        <v>#N/A</v>
      </c>
      <c r="DB17" s="167" t="e" cm="1">
        <f t="array" ref="DB17">INDEX($I:$P,ROW(),MATCH(DB$3,$I$2:$P$2,0))</f>
        <v>#N/A</v>
      </c>
      <c r="DC17" s="167" t="e" cm="1">
        <f t="array" ref="DC17">INDEX($I:$P,ROW(),MATCH(DC$3,$I$2:$P$2,0))</f>
        <v>#N/A</v>
      </c>
      <c r="DD17" s="167" t="e" cm="1">
        <f t="array" ref="DD17">INDEX($I:$P,ROW(),MATCH(DD$3,$I$2:$P$2,0))</f>
        <v>#N/A</v>
      </c>
      <c r="DE17" s="167" t="e" cm="1">
        <f t="array" ref="DE17">INDEX($I:$P,ROW(),MATCH(DE$3,$I$2:$P$2,0))</f>
        <v>#N/A</v>
      </c>
      <c r="DF17" s="167" t="e" cm="1">
        <f t="array" ref="DF17">INDEX($I:$P,ROW(),MATCH(DF$3,$I$2:$P$2,0))</f>
        <v>#N/A</v>
      </c>
      <c r="DG17" s="167" t="e" cm="1">
        <f t="array" ref="DG17">INDEX($I:$P,ROW(),MATCH(DG$3,$I$2:$P$2,0))</f>
        <v>#N/A</v>
      </c>
      <c r="DH17" s="167" t="e" cm="1">
        <f t="array" ref="DH17">INDEX($I:$P,ROW(),MATCH(DH$3,$I$2:$P$2,0))</f>
        <v>#N/A</v>
      </c>
      <c r="DI17" s="167" t="e" cm="1">
        <f t="array" ref="DI17">INDEX($I:$P,ROW(),MATCH(DI$3,$I$2:$P$2,0))</f>
        <v>#N/A</v>
      </c>
      <c r="DJ17" s="167" t="e" cm="1">
        <f t="array" ref="DJ17">INDEX($I:$P,ROW(),MATCH(DJ$3,$I$2:$P$2,0))</f>
        <v>#N/A</v>
      </c>
      <c r="DK17" s="167" t="e" cm="1">
        <f t="array" ref="DK17">INDEX($I:$P,ROW(),MATCH(DK$3,$I$2:$P$2,0))</f>
        <v>#N/A</v>
      </c>
      <c r="DL17" s="167" t="e" cm="1">
        <f t="array" ref="DL17">INDEX($I:$P,ROW(),MATCH(DL$3,$I$2:$P$2,0))</f>
        <v>#N/A</v>
      </c>
    </row>
    <row r="18" spans="1:116" x14ac:dyDescent="0.4">
      <c r="A18" s="27"/>
      <c r="B18" t="str">
        <f>E18</f>
        <v>18 TAM-EV</v>
      </c>
      <c r="D18" t="s">
        <v>805</v>
      </c>
      <c r="E18" s="9" t="str">
        <f t="shared" si="15"/>
        <v>18 TAM-EV</v>
      </c>
      <c r="F18" s="27"/>
      <c r="G18" s="126" t="str">
        <f>G30</f>
        <v># of units sold</v>
      </c>
      <c r="H18" s="24"/>
      <c r="I18" s="24"/>
      <c r="J18" s="24"/>
      <c r="K18" s="38">
        <f t="shared" ref="K18:P18" si="20">SUMIF($3:$3,K$2,18:18)</f>
        <v>32302414.077809874</v>
      </c>
      <c r="L18" s="38">
        <f t="shared" si="20"/>
        <v>89093148.124102876</v>
      </c>
      <c r="M18" s="38">
        <f t="shared" si="20"/>
        <v>145422317.02126443</v>
      </c>
      <c r="N18" s="38">
        <f t="shared" si="20"/>
        <v>207282095.43152076</v>
      </c>
      <c r="O18" s="38">
        <f t="shared" si="20"/>
        <v>275090952.47193754</v>
      </c>
      <c r="P18" s="38">
        <f t="shared" si="20"/>
        <v>316476696.45822203</v>
      </c>
      <c r="R18" s="165"/>
      <c r="S18" s="38">
        <f>S17*S15*1000000</f>
        <v>401666.66666666669</v>
      </c>
      <c r="T18" s="38">
        <f t="shared" ref="T18:CE18" si="21">T17*T15*1000000</f>
        <v>806680.5555555555</v>
      </c>
      <c r="U18" s="38">
        <f t="shared" si="21"/>
        <v>1215062.5868055555</v>
      </c>
      <c r="V18" s="38">
        <f t="shared" si="21"/>
        <v>1626833.7967785492</v>
      </c>
      <c r="W18" s="38">
        <f t="shared" si="21"/>
        <v>2042015.3386647413</v>
      </c>
      <c r="X18" s="38">
        <f t="shared" si="21"/>
        <v>2460628.483091013</v>
      </c>
      <c r="Y18" s="38">
        <f t="shared" si="21"/>
        <v>2882694.6187323192</v>
      </c>
      <c r="Z18" s="38">
        <f t="shared" si="21"/>
        <v>3308235.2529261373</v>
      </c>
      <c r="AA18" s="38">
        <f t="shared" si="21"/>
        <v>3737272.0122899958</v>
      </c>
      <c r="AB18" s="38">
        <f t="shared" si="21"/>
        <v>4169826.6433420787</v>
      </c>
      <c r="AC18" s="38">
        <f t="shared" si="21"/>
        <v>4605921.0131249381</v>
      </c>
      <c r="AD18" s="38">
        <f t="shared" si="21"/>
        <v>5045577.1098323194</v>
      </c>
      <c r="AE18" s="38">
        <f t="shared" si="21"/>
        <v>5400855.2318455409</v>
      </c>
      <c r="AF18" s="38">
        <f t="shared" si="21"/>
        <v>5759006.4080507159</v>
      </c>
      <c r="AG18" s="38">
        <f t="shared" si="21"/>
        <v>6120048.412543159</v>
      </c>
      <c r="AH18" s="38">
        <f t="shared" si="21"/>
        <v>6483999.1176562328</v>
      </c>
      <c r="AI18" s="38">
        <f t="shared" si="21"/>
        <v>6850876.4944714196</v>
      </c>
      <c r="AJ18" s="38">
        <f t="shared" si="21"/>
        <v>7220698.6133309416</v>
      </c>
      <c r="AK18" s="38">
        <f t="shared" si="21"/>
        <v>7593483.6443529297</v>
      </c>
      <c r="AL18" s="38">
        <f t="shared" si="21"/>
        <v>7969249.8579491731</v>
      </c>
      <c r="AM18" s="38">
        <f t="shared" si="21"/>
        <v>8348015.6253454499</v>
      </c>
      <c r="AN18" s="38">
        <f t="shared" si="21"/>
        <v>8729799.419104442</v>
      </c>
      <c r="AO18" s="38">
        <f t="shared" si="21"/>
        <v>9114619.8136512619</v>
      </c>
      <c r="AP18" s="38">
        <f t="shared" si="21"/>
        <v>9502495.4858016111</v>
      </c>
      <c r="AQ18" s="38">
        <f t="shared" si="21"/>
        <v>9893445.2152925599</v>
      </c>
      <c r="AR18" s="38">
        <f t="shared" si="21"/>
        <v>10287487.885315971</v>
      </c>
      <c r="AS18" s="38">
        <f t="shared" si="21"/>
        <v>10684642.483054589</v>
      </c>
      <c r="AT18" s="38">
        <f t="shared" si="21"/>
        <v>11084928.100220799</v>
      </c>
      <c r="AU18" s="38">
        <f t="shared" si="21"/>
        <v>11488363.933598064</v>
      </c>
      <c r="AV18" s="38">
        <f t="shared" si="21"/>
        <v>11894969.285585066</v>
      </c>
      <c r="AW18" s="38">
        <f t="shared" si="21"/>
        <v>12304763.564742558</v>
      </c>
      <c r="AX18" s="38">
        <f t="shared" si="21"/>
        <v>12717766.28634293</v>
      </c>
      <c r="AY18" s="38">
        <f t="shared" si="21"/>
        <v>13133997.072922528</v>
      </c>
      <c r="AZ18" s="38">
        <f t="shared" si="21"/>
        <v>13553475.654836709</v>
      </c>
      <c r="BA18" s="38">
        <f t="shared" si="21"/>
        <v>13976221.870817658</v>
      </c>
      <c r="BB18" s="38">
        <f t="shared" si="21"/>
        <v>14402255.668534994</v>
      </c>
      <c r="BC18" s="38">
        <f t="shared" si="21"/>
        <v>14831597.105159165</v>
      </c>
      <c r="BD18" s="38">
        <f t="shared" si="21"/>
        <v>15264266.347927628</v>
      </c>
      <c r="BE18" s="38">
        <f t="shared" si="21"/>
        <v>15700283.674713859</v>
      </c>
      <c r="BF18" s="38">
        <f t="shared" si="21"/>
        <v>16139669.474599216</v>
      </c>
      <c r="BG18" s="38">
        <f t="shared" si="21"/>
        <v>16582444.248447597</v>
      </c>
      <c r="BH18" s="38">
        <f t="shared" si="21"/>
        <v>17028628.609483</v>
      </c>
      <c r="BI18" s="38">
        <f t="shared" si="21"/>
        <v>17478243.283869945</v>
      </c>
      <c r="BJ18" s="38">
        <f t="shared" si="21"/>
        <v>17931309.111296751</v>
      </c>
      <c r="BK18" s="38">
        <f t="shared" si="21"/>
        <v>18387847.045561776</v>
      </c>
      <c r="BL18" s="38">
        <f t="shared" si="21"/>
        <v>18847878.155162487</v>
      </c>
      <c r="BM18" s="38">
        <f t="shared" si="21"/>
        <v>19311423.623887554</v>
      </c>
      <c r="BN18" s="38">
        <f t="shared" si="21"/>
        <v>19778504.751411803</v>
      </c>
      <c r="BO18" s="38">
        <f t="shared" si="21"/>
        <v>20249142.953894172</v>
      </c>
      <c r="BP18" s="38">
        <f t="shared" si="21"/>
        <v>20723359.764578629</v>
      </c>
      <c r="BQ18" s="38">
        <f t="shared" si="21"/>
        <v>21201176.834398057</v>
      </c>
      <c r="BR18" s="38">
        <f t="shared" si="21"/>
        <v>21682615.932581183</v>
      </c>
      <c r="BS18" s="38">
        <f t="shared" si="21"/>
        <v>22167698.947262459</v>
      </c>
      <c r="BT18" s="38">
        <f t="shared" si="21"/>
        <v>22656447.886095028</v>
      </c>
      <c r="BU18" s="38">
        <f t="shared" si="21"/>
        <v>23148884.876866698</v>
      </c>
      <c r="BV18" s="38">
        <f t="shared" si="21"/>
        <v>23645032.168119002</v>
      </c>
      <c r="BW18" s="38">
        <f t="shared" si="21"/>
        <v>24144912.129769292</v>
      </c>
      <c r="BX18" s="38">
        <f t="shared" si="21"/>
        <v>24648547.253735974</v>
      </c>
      <c r="BY18" s="38">
        <f t="shared" si="21"/>
        <v>25155960.154566791</v>
      </c>
      <c r="BZ18" s="38">
        <f t="shared" si="21"/>
        <v>25667173.570070267</v>
      </c>
      <c r="CA18" s="38">
        <f t="shared" si="21"/>
        <v>25774120.126612227</v>
      </c>
      <c r="CB18" s="38">
        <f t="shared" si="21"/>
        <v>25881512.293806445</v>
      </c>
      <c r="CC18" s="38">
        <f t="shared" si="21"/>
        <v>25989351.928363971</v>
      </c>
      <c r="CD18" s="38">
        <f t="shared" si="21"/>
        <v>26097640.894732155</v>
      </c>
      <c r="CE18" s="38">
        <f t="shared" si="21"/>
        <v>26206381.065126874</v>
      </c>
      <c r="CF18" s="38">
        <f t="shared" ref="CF18:CL18" si="22">CF17*CF15*1000000</f>
        <v>26315574.319564898</v>
      </c>
      <c r="CG18" s="38">
        <f t="shared" si="22"/>
        <v>26425222.545896418</v>
      </c>
      <c r="CH18" s="38">
        <f t="shared" si="22"/>
        <v>26535327.639837652</v>
      </c>
      <c r="CI18" s="38">
        <f t="shared" si="22"/>
        <v>26645891.505003642</v>
      </c>
      <c r="CJ18" s="38">
        <f t="shared" si="22"/>
        <v>26756916.052941155</v>
      </c>
      <c r="CK18" s="38">
        <f t="shared" si="22"/>
        <v>26868403.203161739</v>
      </c>
      <c r="CL18" s="38">
        <f t="shared" si="22"/>
        <v>26980354.883174915</v>
      </c>
      <c r="CM18" s="34"/>
      <c r="CN18" s="15"/>
      <c r="CO18" s="38" t="e">
        <f t="shared" ref="CO18:DL18" si="23">CO15*CO17*1000000</f>
        <v>#N/A</v>
      </c>
      <c r="CP18" s="38" t="e">
        <f t="shared" si="23"/>
        <v>#N/A</v>
      </c>
      <c r="CQ18" s="38" t="e">
        <f t="shared" si="23"/>
        <v>#N/A</v>
      </c>
      <c r="CR18" s="38" t="e">
        <f t="shared" si="23"/>
        <v>#N/A</v>
      </c>
      <c r="CS18" s="38" t="e">
        <f t="shared" si="23"/>
        <v>#N/A</v>
      </c>
      <c r="CT18" s="38" t="e">
        <f t="shared" si="23"/>
        <v>#N/A</v>
      </c>
      <c r="CU18" s="38" t="e">
        <f t="shared" si="23"/>
        <v>#N/A</v>
      </c>
      <c r="CV18" s="38" t="e">
        <f t="shared" si="23"/>
        <v>#N/A</v>
      </c>
      <c r="CW18" s="38" t="e">
        <f t="shared" si="23"/>
        <v>#N/A</v>
      </c>
      <c r="CX18" s="38" t="e">
        <f t="shared" si="23"/>
        <v>#N/A</v>
      </c>
      <c r="CY18" s="38" t="e">
        <f t="shared" si="23"/>
        <v>#N/A</v>
      </c>
      <c r="CZ18" s="38" t="e">
        <f t="shared" si="23"/>
        <v>#N/A</v>
      </c>
      <c r="DA18" s="38" t="e">
        <f t="shared" si="23"/>
        <v>#N/A</v>
      </c>
      <c r="DB18" s="38" t="e">
        <f t="shared" si="23"/>
        <v>#N/A</v>
      </c>
      <c r="DC18" s="38" t="e">
        <f t="shared" si="23"/>
        <v>#N/A</v>
      </c>
      <c r="DD18" s="38" t="e">
        <f t="shared" si="23"/>
        <v>#N/A</v>
      </c>
      <c r="DE18" s="38" t="e">
        <f t="shared" si="23"/>
        <v>#N/A</v>
      </c>
      <c r="DF18" s="38" t="e">
        <f t="shared" si="23"/>
        <v>#N/A</v>
      </c>
      <c r="DG18" s="38" t="e">
        <f t="shared" si="23"/>
        <v>#N/A</v>
      </c>
      <c r="DH18" s="38" t="e">
        <f t="shared" si="23"/>
        <v>#N/A</v>
      </c>
      <c r="DI18" s="38" t="e">
        <f t="shared" si="23"/>
        <v>#N/A</v>
      </c>
      <c r="DJ18" s="38" t="e">
        <f t="shared" si="23"/>
        <v>#N/A</v>
      </c>
      <c r="DK18" s="38" t="e">
        <f t="shared" si="23"/>
        <v>#N/A</v>
      </c>
      <c r="DL18" s="38" t="e">
        <f t="shared" si="23"/>
        <v>#N/A</v>
      </c>
    </row>
    <row r="19" spans="1:116" x14ac:dyDescent="0.4">
      <c r="A19" s="27"/>
      <c r="B19" t="str">
        <f t="shared" ref="B19:B20" si="24">E19</f>
        <v>19 TAM-EV</v>
      </c>
      <c r="D19" t="s">
        <v>805</v>
      </c>
      <c r="E19" s="9" t="str">
        <f t="shared" si="15"/>
        <v>19 TAM-EV</v>
      </c>
      <c r="F19" s="27"/>
      <c r="G19" s="126"/>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 t="shared" si="24"/>
        <v>20 TAM-EV</v>
      </c>
      <c r="D20" t="s">
        <v>805</v>
      </c>
      <c r="E20" s="9" t="str">
        <f t="shared" si="15"/>
        <v>20 TAM-EV</v>
      </c>
      <c r="F20" s="27"/>
      <c r="G20" s="126" t="s">
        <v>807</v>
      </c>
      <c r="H20" s="24"/>
      <c r="I20" s="24"/>
      <c r="J20" s="24"/>
      <c r="K20" s="38">
        <f t="shared" ref="K20:P20" si="25">SUMIF($3:$3,K$2,20:20)</f>
        <v>5045577.1098323194</v>
      </c>
      <c r="L20" s="38">
        <f t="shared" si="25"/>
        <v>4456918.3759692917</v>
      </c>
      <c r="M20" s="38">
        <f t="shared" si="25"/>
        <v>4899760.182733383</v>
      </c>
      <c r="N20" s="38">
        <f t="shared" si="25"/>
        <v>5376249.0828768089</v>
      </c>
      <c r="O20" s="38">
        <f t="shared" si="25"/>
        <v>5888668.8186584637</v>
      </c>
      <c r="P20" s="38">
        <f t="shared" si="25"/>
        <v>1313181.3131046481</v>
      </c>
      <c r="R20" s="165"/>
      <c r="S20" s="38">
        <f>S18-R18</f>
        <v>401666.66666666669</v>
      </c>
      <c r="T20" s="38">
        <f>T18-S18</f>
        <v>405013.88888888882</v>
      </c>
      <c r="U20" s="38">
        <f t="shared" ref="U20:CF20" si="26">U18-T18</f>
        <v>408382.03125</v>
      </c>
      <c r="V20" s="38">
        <f t="shared" si="26"/>
        <v>411771.2099729937</v>
      </c>
      <c r="W20" s="38">
        <f t="shared" si="26"/>
        <v>415181.54188619205</v>
      </c>
      <c r="X20" s="38">
        <f t="shared" si="26"/>
        <v>418613.14442627179</v>
      </c>
      <c r="Y20" s="38">
        <f t="shared" si="26"/>
        <v>422066.13564130617</v>
      </c>
      <c r="Z20" s="38">
        <f t="shared" si="26"/>
        <v>425540.63419381808</v>
      </c>
      <c r="AA20" s="38">
        <f t="shared" si="26"/>
        <v>429036.75936385849</v>
      </c>
      <c r="AB20" s="38">
        <f t="shared" si="26"/>
        <v>432554.63105208287</v>
      </c>
      <c r="AC20" s="38">
        <f t="shared" si="26"/>
        <v>436094.36978285946</v>
      </c>
      <c r="AD20" s="38">
        <f t="shared" si="26"/>
        <v>439656.09670738131</v>
      </c>
      <c r="AE20" s="38">
        <f t="shared" si="26"/>
        <v>355278.12201322149</v>
      </c>
      <c r="AF20" s="38">
        <f t="shared" si="26"/>
        <v>358151.176205175</v>
      </c>
      <c r="AG20" s="38">
        <f t="shared" si="26"/>
        <v>361042.00449244305</v>
      </c>
      <c r="AH20" s="38">
        <f t="shared" si="26"/>
        <v>363950.70511307381</v>
      </c>
      <c r="AI20" s="38">
        <f t="shared" si="26"/>
        <v>366877.37681518681</v>
      </c>
      <c r="AJ20" s="38">
        <f t="shared" si="26"/>
        <v>369822.11885952204</v>
      </c>
      <c r="AK20" s="38">
        <f t="shared" si="26"/>
        <v>372785.03102198802</v>
      </c>
      <c r="AL20" s="38">
        <f t="shared" si="26"/>
        <v>375766.21359624341</v>
      </c>
      <c r="AM20" s="38">
        <f t="shared" si="26"/>
        <v>378765.76739627682</v>
      </c>
      <c r="AN20" s="38">
        <f t="shared" si="26"/>
        <v>381783.79375899211</v>
      </c>
      <c r="AO20" s="38">
        <f t="shared" si="26"/>
        <v>384820.39454681985</v>
      </c>
      <c r="AP20" s="38">
        <f t="shared" si="26"/>
        <v>387875.67215034924</v>
      </c>
      <c r="AQ20" s="38">
        <f t="shared" si="26"/>
        <v>390949.72949094884</v>
      </c>
      <c r="AR20" s="38">
        <f t="shared" si="26"/>
        <v>394042.67002341151</v>
      </c>
      <c r="AS20" s="38">
        <f t="shared" si="26"/>
        <v>397154.59773861803</v>
      </c>
      <c r="AT20" s="38">
        <f t="shared" si="26"/>
        <v>400285.61716620997</v>
      </c>
      <c r="AU20" s="38">
        <f t="shared" si="26"/>
        <v>403435.83337726444</v>
      </c>
      <c r="AV20" s="38">
        <f t="shared" si="26"/>
        <v>406605.35198700242</v>
      </c>
      <c r="AW20" s="38">
        <f t="shared" si="26"/>
        <v>409794.2791574914</v>
      </c>
      <c r="AX20" s="38">
        <f t="shared" si="26"/>
        <v>413002.72160037234</v>
      </c>
      <c r="AY20" s="38">
        <f t="shared" si="26"/>
        <v>416230.78657959774</v>
      </c>
      <c r="AZ20" s="38">
        <f t="shared" si="26"/>
        <v>419478.58191418089</v>
      </c>
      <c r="BA20" s="38">
        <f t="shared" si="26"/>
        <v>422746.21598094888</v>
      </c>
      <c r="BB20" s="38">
        <f t="shared" si="26"/>
        <v>426033.79771733657</v>
      </c>
      <c r="BC20" s="38">
        <f t="shared" si="26"/>
        <v>429341.43662417121</v>
      </c>
      <c r="BD20" s="38">
        <f t="shared" si="26"/>
        <v>432669.24276846275</v>
      </c>
      <c r="BE20" s="38">
        <f t="shared" si="26"/>
        <v>436017.32678623125</v>
      </c>
      <c r="BF20" s="38">
        <f t="shared" si="26"/>
        <v>439385.7998853568</v>
      </c>
      <c r="BG20" s="38">
        <f t="shared" si="26"/>
        <v>442774.77384838089</v>
      </c>
      <c r="BH20" s="38">
        <f t="shared" si="26"/>
        <v>446184.36103540286</v>
      </c>
      <c r="BI20" s="38">
        <f t="shared" si="26"/>
        <v>449614.67438694462</v>
      </c>
      <c r="BJ20" s="38">
        <f t="shared" si="26"/>
        <v>453065.82742680609</v>
      </c>
      <c r="BK20" s="38">
        <f t="shared" si="26"/>
        <v>456537.93426502496</v>
      </c>
      <c r="BL20" s="38">
        <f t="shared" si="26"/>
        <v>460031.10960071161</v>
      </c>
      <c r="BM20" s="38">
        <f t="shared" si="26"/>
        <v>463545.46872506663</v>
      </c>
      <c r="BN20" s="38">
        <f t="shared" si="26"/>
        <v>467081.12752424926</v>
      </c>
      <c r="BO20" s="38">
        <f t="shared" si="26"/>
        <v>470638.2024823688</v>
      </c>
      <c r="BP20" s="38">
        <f t="shared" si="26"/>
        <v>474216.81068445742</v>
      </c>
      <c r="BQ20" s="38">
        <f t="shared" si="26"/>
        <v>477817.06981942803</v>
      </c>
      <c r="BR20" s="38">
        <f t="shared" si="26"/>
        <v>481439.09818312526</v>
      </c>
      <c r="BS20" s="38">
        <f t="shared" si="26"/>
        <v>485083.01468127593</v>
      </c>
      <c r="BT20" s="38">
        <f t="shared" si="26"/>
        <v>488748.93883256987</v>
      </c>
      <c r="BU20" s="38">
        <f t="shared" si="26"/>
        <v>492436.99077166989</v>
      </c>
      <c r="BV20" s="38">
        <f t="shared" si="26"/>
        <v>496147.29125230387</v>
      </c>
      <c r="BW20" s="38">
        <f t="shared" si="26"/>
        <v>499879.9616502896</v>
      </c>
      <c r="BX20" s="38">
        <f t="shared" si="26"/>
        <v>503635.1239666827</v>
      </c>
      <c r="BY20" s="38">
        <f t="shared" si="26"/>
        <v>507412.90083081648</v>
      </c>
      <c r="BZ20" s="38">
        <f t="shared" si="26"/>
        <v>511213.41550347582</v>
      </c>
      <c r="CA20" s="38">
        <f t="shared" si="26"/>
        <v>106946.55654196069</v>
      </c>
      <c r="CB20" s="38">
        <f t="shared" si="26"/>
        <v>107392.16719421744</v>
      </c>
      <c r="CC20" s="38">
        <f t="shared" si="26"/>
        <v>107839.63455752656</v>
      </c>
      <c r="CD20" s="38">
        <f t="shared" si="26"/>
        <v>108288.96636818349</v>
      </c>
      <c r="CE20" s="38">
        <f t="shared" si="26"/>
        <v>108740.17039471865</v>
      </c>
      <c r="CF20" s="38">
        <f t="shared" si="26"/>
        <v>109193.25443802401</v>
      </c>
      <c r="CG20" s="38">
        <f t="shared" ref="CG20:DL20" si="27">CG18-CF18</f>
        <v>109648.22633152083</v>
      </c>
      <c r="CH20" s="38">
        <f t="shared" si="27"/>
        <v>110105.09394123405</v>
      </c>
      <c r="CI20" s="38">
        <f t="shared" si="27"/>
        <v>110563.86516598985</v>
      </c>
      <c r="CJ20" s="38">
        <f t="shared" si="27"/>
        <v>111024.5479375124</v>
      </c>
      <c r="CK20" s="38">
        <f t="shared" si="27"/>
        <v>111487.15022058412</v>
      </c>
      <c r="CL20" s="38">
        <f t="shared" si="27"/>
        <v>111951.68001317605</v>
      </c>
      <c r="CM20" s="38">
        <f t="shared" si="27"/>
        <v>-26980354.883174915</v>
      </c>
      <c r="CN20" s="38">
        <f t="shared" si="27"/>
        <v>0</v>
      </c>
      <c r="CO20" s="38" t="e">
        <f t="shared" si="27"/>
        <v>#N/A</v>
      </c>
      <c r="CP20" s="38" t="e">
        <f t="shared" si="27"/>
        <v>#N/A</v>
      </c>
      <c r="CQ20" s="38" t="e">
        <f t="shared" si="27"/>
        <v>#N/A</v>
      </c>
      <c r="CR20" s="38" t="e">
        <f t="shared" si="27"/>
        <v>#N/A</v>
      </c>
      <c r="CS20" s="38" t="e">
        <f t="shared" si="27"/>
        <v>#N/A</v>
      </c>
      <c r="CT20" s="38" t="e">
        <f t="shared" si="27"/>
        <v>#N/A</v>
      </c>
      <c r="CU20" s="38" t="e">
        <f t="shared" si="27"/>
        <v>#N/A</v>
      </c>
      <c r="CV20" s="38" t="e">
        <f t="shared" si="27"/>
        <v>#N/A</v>
      </c>
      <c r="CW20" s="38" t="e">
        <f t="shared" si="27"/>
        <v>#N/A</v>
      </c>
      <c r="CX20" s="38" t="e">
        <f t="shared" si="27"/>
        <v>#N/A</v>
      </c>
      <c r="CY20" s="38" t="e">
        <f t="shared" si="27"/>
        <v>#N/A</v>
      </c>
      <c r="CZ20" s="38" t="e">
        <f t="shared" si="27"/>
        <v>#N/A</v>
      </c>
      <c r="DA20" s="38" t="e">
        <f t="shared" si="27"/>
        <v>#N/A</v>
      </c>
      <c r="DB20" s="38" t="e">
        <f t="shared" si="27"/>
        <v>#N/A</v>
      </c>
      <c r="DC20" s="38" t="e">
        <f t="shared" si="27"/>
        <v>#N/A</v>
      </c>
      <c r="DD20" s="38" t="e">
        <f t="shared" si="27"/>
        <v>#N/A</v>
      </c>
      <c r="DE20" s="38" t="e">
        <f t="shared" si="27"/>
        <v>#N/A</v>
      </c>
      <c r="DF20" s="38" t="e">
        <f t="shared" si="27"/>
        <v>#N/A</v>
      </c>
      <c r="DG20" s="38" t="e">
        <f t="shared" si="27"/>
        <v>#N/A</v>
      </c>
      <c r="DH20" s="38" t="e">
        <f t="shared" si="27"/>
        <v>#N/A</v>
      </c>
      <c r="DI20" s="38" t="e">
        <f t="shared" si="27"/>
        <v>#N/A</v>
      </c>
      <c r="DJ20" s="38" t="e">
        <f t="shared" si="27"/>
        <v>#N/A</v>
      </c>
      <c r="DK20" s="38" t="e">
        <f t="shared" si="27"/>
        <v>#N/A</v>
      </c>
      <c r="DL20" s="38" t="e">
        <f t="shared" si="27"/>
        <v>#N/A</v>
      </c>
    </row>
    <row r="21" spans="1:116" x14ac:dyDescent="0.4">
      <c r="B21" t="s">
        <v>332</v>
      </c>
      <c r="D21" t="s">
        <v>805</v>
      </c>
      <c r="E21" s="8" t="str">
        <f t="shared" si="15"/>
        <v>21 TAM-EV</v>
      </c>
      <c r="G21" s="191" t="str">
        <f>IFERROR(SUBSTITUTE(TRIM(LEFT(G14,SEARCH("-",G14)-1)),":",""),SUBSTITUTE(G14,":",""))</f>
        <v>STEM Market 1</v>
      </c>
      <c r="H21" s="31"/>
      <c r="I21" s="73"/>
      <c r="J21" s="73"/>
      <c r="K21" s="58"/>
      <c r="L21" s="58"/>
      <c r="M21" s="58"/>
      <c r="N21" s="58"/>
      <c r="O21" s="58"/>
      <c r="P21" s="58"/>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row>
    <row r="22" spans="1:116" x14ac:dyDescent="0.4">
      <c r="B22" t="s">
        <v>332</v>
      </c>
      <c r="D22" t="s">
        <v>805</v>
      </c>
      <c r="E22" s="8" t="str">
        <f t="shared" si="15"/>
        <v>22 TAM-EV</v>
      </c>
      <c r="G22" s="241" t="str">
        <f>IFERROR(SUBSTITUTE(TRIM(MID(G14, SEARCH("-", G14) + 1, LEN(G14))),":",""),"no unit")</f>
        <v>no unit</v>
      </c>
      <c r="H22" s="31"/>
      <c r="I22" s="73"/>
      <c r="J22" s="73"/>
      <c r="K22" s="58"/>
      <c r="L22" s="58"/>
      <c r="M22" s="58"/>
      <c r="N22" s="58"/>
      <c r="O22" s="58"/>
      <c r="P22" s="58"/>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row>
    <row r="23" spans="1:116" x14ac:dyDescent="0.4">
      <c r="B23" t="s">
        <v>332</v>
      </c>
      <c r="D23" t="s">
        <v>805</v>
      </c>
      <c r="E23" s="8" t="str">
        <f t="shared" si="15"/>
        <v>23 TAM-EV</v>
      </c>
      <c r="G23" s="136" t="s">
        <v>334</v>
      </c>
      <c r="H23" s="31"/>
      <c r="I23" s="73"/>
      <c r="J23" s="73"/>
      <c r="K23" s="58"/>
      <c r="L23" s="58"/>
      <c r="M23" s="58"/>
      <c r="N23" s="58"/>
      <c r="O23" s="58"/>
      <c r="P23" s="58"/>
      <c r="R23" s="33"/>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row>
    <row r="24" spans="1:116" x14ac:dyDescent="0.4">
      <c r="B24" t="s">
        <v>332</v>
      </c>
      <c r="D24" t="s">
        <v>805</v>
      </c>
      <c r="E24" s="8" t="str">
        <f t="shared" si="15"/>
        <v>24 TAM-EV</v>
      </c>
      <c r="G24" s="136" t="s">
        <v>333</v>
      </c>
      <c r="H24" s="31"/>
      <c r="I24" s="73"/>
      <c r="J24" s="73"/>
      <c r="K24" s="58"/>
      <c r="L24" s="58"/>
      <c r="M24" s="58"/>
      <c r="N24" s="58"/>
      <c r="O24" s="58"/>
      <c r="P24" s="58"/>
      <c r="R24" s="33"/>
      <c r="S24" s="203" t="str">
        <f>ADDRESS(ROW(S20),COLUMN(S20),2)</f>
        <v>S$20</v>
      </c>
      <c r="T24" s="203" t="str">
        <f>ADDRESS(ROW(T20),COLUMN(T20),2)</f>
        <v>T$20</v>
      </c>
      <c r="U24" s="203" t="str">
        <f t="shared" ref="U24:CF24" si="28">ADDRESS(ROW(U20),COLUMN(U20),2)</f>
        <v>U$20</v>
      </c>
      <c r="V24" s="203" t="str">
        <f t="shared" si="28"/>
        <v>V$20</v>
      </c>
      <c r="W24" s="203" t="str">
        <f t="shared" si="28"/>
        <v>W$20</v>
      </c>
      <c r="X24" s="203" t="str">
        <f t="shared" si="28"/>
        <v>X$20</v>
      </c>
      <c r="Y24" s="203" t="str">
        <f t="shared" si="28"/>
        <v>Y$20</v>
      </c>
      <c r="Z24" s="203" t="str">
        <f t="shared" si="28"/>
        <v>Z$20</v>
      </c>
      <c r="AA24" s="203" t="str">
        <f t="shared" si="28"/>
        <v>AA$20</v>
      </c>
      <c r="AB24" s="203" t="str">
        <f t="shared" si="28"/>
        <v>AB$20</v>
      </c>
      <c r="AC24" s="203" t="str">
        <f t="shared" si="28"/>
        <v>AC$20</v>
      </c>
      <c r="AD24" s="203" t="str">
        <f t="shared" si="28"/>
        <v>AD$20</v>
      </c>
      <c r="AE24" s="203" t="str">
        <f t="shared" si="28"/>
        <v>AE$20</v>
      </c>
      <c r="AF24" s="203" t="str">
        <f t="shared" si="28"/>
        <v>AF$20</v>
      </c>
      <c r="AG24" s="203" t="str">
        <f t="shared" si="28"/>
        <v>AG$20</v>
      </c>
      <c r="AH24" s="203" t="str">
        <f t="shared" si="28"/>
        <v>AH$20</v>
      </c>
      <c r="AI24" s="203" t="str">
        <f t="shared" si="28"/>
        <v>AI$20</v>
      </c>
      <c r="AJ24" s="203" t="str">
        <f t="shared" si="28"/>
        <v>AJ$20</v>
      </c>
      <c r="AK24" s="203" t="str">
        <f t="shared" si="28"/>
        <v>AK$20</v>
      </c>
      <c r="AL24" s="203" t="str">
        <f t="shared" si="28"/>
        <v>AL$20</v>
      </c>
      <c r="AM24" s="203" t="str">
        <f t="shared" si="28"/>
        <v>AM$20</v>
      </c>
      <c r="AN24" s="203" t="str">
        <f t="shared" si="28"/>
        <v>AN$20</v>
      </c>
      <c r="AO24" s="203" t="str">
        <f t="shared" si="28"/>
        <v>AO$20</v>
      </c>
      <c r="AP24" s="203" t="str">
        <f t="shared" si="28"/>
        <v>AP$20</v>
      </c>
      <c r="AQ24" s="203" t="str">
        <f t="shared" si="28"/>
        <v>AQ$20</v>
      </c>
      <c r="AR24" s="203" t="str">
        <f t="shared" si="28"/>
        <v>AR$20</v>
      </c>
      <c r="AS24" s="203" t="str">
        <f t="shared" si="28"/>
        <v>AS$20</v>
      </c>
      <c r="AT24" s="203" t="str">
        <f t="shared" si="28"/>
        <v>AT$20</v>
      </c>
      <c r="AU24" s="203" t="str">
        <f t="shared" si="28"/>
        <v>AU$20</v>
      </c>
      <c r="AV24" s="203" t="str">
        <f t="shared" si="28"/>
        <v>AV$20</v>
      </c>
      <c r="AW24" s="203" t="str">
        <f t="shared" si="28"/>
        <v>AW$20</v>
      </c>
      <c r="AX24" s="203" t="str">
        <f t="shared" si="28"/>
        <v>AX$20</v>
      </c>
      <c r="AY24" s="203" t="str">
        <f t="shared" si="28"/>
        <v>AY$20</v>
      </c>
      <c r="AZ24" s="203" t="str">
        <f t="shared" si="28"/>
        <v>AZ$20</v>
      </c>
      <c r="BA24" s="203" t="str">
        <f t="shared" si="28"/>
        <v>BA$20</v>
      </c>
      <c r="BB24" s="203" t="str">
        <f t="shared" si="28"/>
        <v>BB$20</v>
      </c>
      <c r="BC24" s="203" t="str">
        <f t="shared" si="28"/>
        <v>BC$20</v>
      </c>
      <c r="BD24" s="203" t="str">
        <f t="shared" si="28"/>
        <v>BD$20</v>
      </c>
      <c r="BE24" s="203" t="str">
        <f t="shared" si="28"/>
        <v>BE$20</v>
      </c>
      <c r="BF24" s="203" t="str">
        <f t="shared" si="28"/>
        <v>BF$20</v>
      </c>
      <c r="BG24" s="203" t="str">
        <f t="shared" si="28"/>
        <v>BG$20</v>
      </c>
      <c r="BH24" s="203" t="str">
        <f t="shared" si="28"/>
        <v>BH$20</v>
      </c>
      <c r="BI24" s="203" t="str">
        <f t="shared" si="28"/>
        <v>BI$20</v>
      </c>
      <c r="BJ24" s="203" t="str">
        <f t="shared" si="28"/>
        <v>BJ$20</v>
      </c>
      <c r="BK24" s="203" t="str">
        <f t="shared" si="28"/>
        <v>BK$20</v>
      </c>
      <c r="BL24" s="203" t="str">
        <f t="shared" si="28"/>
        <v>BL$20</v>
      </c>
      <c r="BM24" s="203" t="str">
        <f t="shared" si="28"/>
        <v>BM$20</v>
      </c>
      <c r="BN24" s="203" t="str">
        <f t="shared" si="28"/>
        <v>BN$20</v>
      </c>
      <c r="BO24" s="203" t="str">
        <f t="shared" si="28"/>
        <v>BO$20</v>
      </c>
      <c r="BP24" s="203" t="str">
        <f t="shared" si="28"/>
        <v>BP$20</v>
      </c>
      <c r="BQ24" s="203" t="str">
        <f t="shared" si="28"/>
        <v>BQ$20</v>
      </c>
      <c r="BR24" s="203" t="str">
        <f t="shared" si="28"/>
        <v>BR$20</v>
      </c>
      <c r="BS24" s="203" t="str">
        <f t="shared" si="28"/>
        <v>BS$20</v>
      </c>
      <c r="BT24" s="203" t="str">
        <f t="shared" si="28"/>
        <v>BT$20</v>
      </c>
      <c r="BU24" s="203" t="str">
        <f t="shared" si="28"/>
        <v>BU$20</v>
      </c>
      <c r="BV24" s="203" t="str">
        <f t="shared" si="28"/>
        <v>BV$20</v>
      </c>
      <c r="BW24" s="203" t="str">
        <f t="shared" si="28"/>
        <v>BW$20</v>
      </c>
      <c r="BX24" s="203" t="str">
        <f t="shared" si="28"/>
        <v>BX$20</v>
      </c>
      <c r="BY24" s="203" t="str">
        <f t="shared" si="28"/>
        <v>BY$20</v>
      </c>
      <c r="BZ24" s="203" t="str">
        <f t="shared" si="28"/>
        <v>BZ$20</v>
      </c>
      <c r="CA24" s="203" t="str">
        <f t="shared" si="28"/>
        <v>CA$20</v>
      </c>
      <c r="CB24" s="203" t="str">
        <f t="shared" si="28"/>
        <v>CB$20</v>
      </c>
      <c r="CC24" s="203" t="str">
        <f t="shared" si="28"/>
        <v>CC$20</v>
      </c>
      <c r="CD24" s="203" t="str">
        <f t="shared" si="28"/>
        <v>CD$20</v>
      </c>
      <c r="CE24" s="203" t="str">
        <f t="shared" si="28"/>
        <v>CE$20</v>
      </c>
      <c r="CF24" s="203" t="str">
        <f t="shared" si="28"/>
        <v>CF$20</v>
      </c>
      <c r="CG24" s="203" t="str">
        <f t="shared" ref="CG24:DL24" si="29">ADDRESS(ROW(CG20),COLUMN(CG20),2)</f>
        <v>CG$20</v>
      </c>
      <c r="CH24" s="203" t="str">
        <f t="shared" si="29"/>
        <v>CH$20</v>
      </c>
      <c r="CI24" s="203" t="str">
        <f t="shared" si="29"/>
        <v>CI$20</v>
      </c>
      <c r="CJ24" s="203" t="str">
        <f t="shared" si="29"/>
        <v>CJ$20</v>
      </c>
      <c r="CK24" s="203" t="str">
        <f t="shared" si="29"/>
        <v>CK$20</v>
      </c>
      <c r="CL24" s="203" t="str">
        <f t="shared" si="29"/>
        <v>CL$20</v>
      </c>
      <c r="CM24" s="203" t="str">
        <f t="shared" si="29"/>
        <v>CM$20</v>
      </c>
      <c r="CN24" s="203" t="str">
        <f t="shared" si="29"/>
        <v>CN$20</v>
      </c>
      <c r="CO24" s="203" t="str">
        <f t="shared" si="29"/>
        <v>CO$20</v>
      </c>
      <c r="CP24" s="203" t="str">
        <f t="shared" si="29"/>
        <v>CP$20</v>
      </c>
      <c r="CQ24" s="203" t="str">
        <f t="shared" si="29"/>
        <v>CQ$20</v>
      </c>
      <c r="CR24" s="203" t="str">
        <f t="shared" si="29"/>
        <v>CR$20</v>
      </c>
      <c r="CS24" s="203" t="str">
        <f t="shared" si="29"/>
        <v>CS$20</v>
      </c>
      <c r="CT24" s="203" t="str">
        <f t="shared" si="29"/>
        <v>CT$20</v>
      </c>
      <c r="CU24" s="203" t="str">
        <f t="shared" si="29"/>
        <v>CU$20</v>
      </c>
      <c r="CV24" s="203" t="str">
        <f t="shared" si="29"/>
        <v>CV$20</v>
      </c>
      <c r="CW24" s="203" t="str">
        <f t="shared" si="29"/>
        <v>CW$20</v>
      </c>
      <c r="CX24" s="203" t="str">
        <f t="shared" si="29"/>
        <v>CX$20</v>
      </c>
      <c r="CY24" s="203" t="str">
        <f t="shared" si="29"/>
        <v>CY$20</v>
      </c>
      <c r="CZ24" s="203" t="str">
        <f t="shared" si="29"/>
        <v>CZ$20</v>
      </c>
      <c r="DA24" s="203" t="str">
        <f t="shared" si="29"/>
        <v>DA$20</v>
      </c>
      <c r="DB24" s="203" t="str">
        <f t="shared" si="29"/>
        <v>DB$20</v>
      </c>
      <c r="DC24" s="203" t="str">
        <f t="shared" si="29"/>
        <v>DC$20</v>
      </c>
      <c r="DD24" s="203" t="str">
        <f t="shared" si="29"/>
        <v>DD$20</v>
      </c>
      <c r="DE24" s="203" t="str">
        <f t="shared" si="29"/>
        <v>DE$20</v>
      </c>
      <c r="DF24" s="203" t="str">
        <f t="shared" si="29"/>
        <v>DF$20</v>
      </c>
      <c r="DG24" s="203" t="str">
        <f t="shared" si="29"/>
        <v>DG$20</v>
      </c>
      <c r="DH24" s="203" t="str">
        <f t="shared" si="29"/>
        <v>DH$20</v>
      </c>
      <c r="DI24" s="203" t="str">
        <f t="shared" si="29"/>
        <v>DI$20</v>
      </c>
      <c r="DJ24" s="203" t="str">
        <f t="shared" si="29"/>
        <v>DJ$20</v>
      </c>
      <c r="DK24" s="203" t="str">
        <f t="shared" si="29"/>
        <v>DK$20</v>
      </c>
      <c r="DL24" s="203" t="str">
        <f t="shared" si="29"/>
        <v>DL$20</v>
      </c>
    </row>
    <row r="25" spans="1:116" x14ac:dyDescent="0.4">
      <c r="B25" t="s">
        <v>332</v>
      </c>
      <c r="D25" t="s">
        <v>805</v>
      </c>
      <c r="E25" s="8" t="str">
        <f t="shared" si="15"/>
        <v>25 TAM-EV</v>
      </c>
      <c r="G25" s="8" t="s">
        <v>488</v>
      </c>
      <c r="H25" s="12"/>
      <c r="I25" s="60"/>
      <c r="J25" s="60"/>
      <c r="K25" s="15"/>
      <c r="L25" s="15"/>
      <c r="M25" s="15"/>
      <c r="N25" s="15"/>
      <c r="O25" s="15"/>
      <c r="P25" s="15"/>
      <c r="R25" s="15"/>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N25" s="60"/>
      <c r="CO25" s="76"/>
      <c r="CP25" s="76"/>
      <c r="CQ25" s="76"/>
      <c r="CR25" s="76"/>
      <c r="CS25" s="76"/>
      <c r="CT25" s="76"/>
      <c r="CU25" s="76"/>
      <c r="CV25" s="76"/>
      <c r="CW25" s="76"/>
      <c r="CX25" s="76"/>
      <c r="CY25" s="76"/>
      <c r="CZ25" s="76"/>
      <c r="DA25" s="76"/>
      <c r="DB25" s="76"/>
      <c r="DC25" s="76"/>
      <c r="DD25" s="76"/>
      <c r="DE25" s="76"/>
      <c r="DF25" s="76"/>
      <c r="DG25" s="76"/>
      <c r="DH25" s="76"/>
      <c r="DI25" s="76"/>
      <c r="DJ25" s="76"/>
      <c r="DK25" s="76"/>
      <c r="DL25" s="76"/>
    </row>
    <row r="26" spans="1:116" x14ac:dyDescent="0.4">
      <c r="B26" t="s">
        <v>332</v>
      </c>
      <c r="D26" t="s">
        <v>805</v>
      </c>
      <c r="E26" s="8" t="str">
        <f t="shared" si="15"/>
        <v>26 TAM-EV</v>
      </c>
      <c r="G26" s="8" t="s">
        <v>494</v>
      </c>
      <c r="H26" s="12"/>
      <c r="I26" s="60"/>
      <c r="J26" s="60"/>
      <c r="K26" s="15"/>
      <c r="L26" s="15"/>
      <c r="M26" s="15"/>
      <c r="N26" s="15"/>
      <c r="O26" s="15"/>
      <c r="P26" s="15"/>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N26" s="60"/>
      <c r="CO26" s="76"/>
      <c r="CP26" s="76"/>
      <c r="CQ26" s="76"/>
      <c r="CR26" s="76"/>
      <c r="CS26" s="76"/>
      <c r="CT26" s="76"/>
      <c r="CU26" s="76"/>
      <c r="CV26" s="76"/>
      <c r="CW26" s="76"/>
      <c r="CX26" s="76"/>
      <c r="CY26" s="76"/>
      <c r="CZ26" s="76"/>
      <c r="DA26" s="76"/>
      <c r="DB26" s="76"/>
      <c r="DC26" s="76"/>
      <c r="DD26" s="76"/>
      <c r="DE26" s="76"/>
      <c r="DF26" s="76"/>
      <c r="DG26" s="76"/>
      <c r="DH26" s="76"/>
      <c r="DI26" s="76"/>
      <c r="DJ26" s="76"/>
      <c r="DK26" s="76"/>
      <c r="DL26" s="76"/>
    </row>
    <row r="27" spans="1:116" x14ac:dyDescent="0.4">
      <c r="B27" t="s">
        <v>332</v>
      </c>
      <c r="D27" t="s">
        <v>805</v>
      </c>
      <c r="E27" s="8" t="str">
        <f t="shared" si="15"/>
        <v>27 TAM-EV</v>
      </c>
      <c r="G27" s="8" t="s">
        <v>463</v>
      </c>
      <c r="H27" s="12"/>
      <c r="I27" s="60"/>
      <c r="J27" s="60"/>
      <c r="K27" s="15"/>
      <c r="L27" s="15"/>
      <c r="M27" s="15"/>
      <c r="N27" s="15"/>
      <c r="O27" s="15"/>
      <c r="P27" s="15"/>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N27" s="60"/>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B28" t="s">
        <v>332</v>
      </c>
      <c r="D28" t="s">
        <v>805</v>
      </c>
      <c r="E28" s="8" t="str">
        <f t="shared" si="15"/>
        <v>28 TAM-EV</v>
      </c>
      <c r="G28" s="8" t="s">
        <v>464</v>
      </c>
      <c r="H28" s="12"/>
      <c r="I28" s="60"/>
      <c r="J28" s="60"/>
      <c r="K28" s="15"/>
      <c r="L28" s="15"/>
      <c r="M28" s="15"/>
      <c r="N28" s="15"/>
      <c r="O28" s="15"/>
      <c r="P28" s="15"/>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A29" s="31" t="s">
        <v>218</v>
      </c>
      <c r="B29" s="31" t="s">
        <v>81</v>
      </c>
      <c r="C29" s="31"/>
      <c r="D29" t="s">
        <v>812</v>
      </c>
      <c r="E29" s="8" t="str">
        <f t="shared" si="15"/>
        <v>29 LISTSALES-PV</v>
      </c>
      <c r="F29" t="s">
        <v>797</v>
      </c>
      <c r="G29" s="66" t="s">
        <v>820</v>
      </c>
      <c r="H29" s="22"/>
      <c r="I29" s="306"/>
      <c r="J29" s="306"/>
      <c r="K29" s="22"/>
      <c r="L29" s="22"/>
      <c r="M29" s="22"/>
      <c r="N29" s="22"/>
      <c r="O29" s="22"/>
      <c r="P29" s="22"/>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row>
    <row r="30" spans="1:116" x14ac:dyDescent="0.4">
      <c r="B30" t="s">
        <v>332</v>
      </c>
      <c r="D30" t="s">
        <v>812</v>
      </c>
      <c r="E30" s="8" t="str">
        <f t="shared" si="15"/>
        <v>30 LISTSALES-PV</v>
      </c>
      <c r="G30" s="95" t="s">
        <v>813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 t="shared" si="15"/>
        <v>31 LISTSALES-PV</v>
      </c>
      <c r="G31" s="125"/>
      <c r="H31" s="31"/>
      <c r="I31" s="73"/>
      <c r="J31" s="73"/>
      <c r="K31" s="58"/>
      <c r="L31" s="58"/>
      <c r="M31" s="58"/>
      <c r="N31" s="58"/>
      <c r="O31" s="58"/>
      <c r="P31" s="58"/>
      <c r="R31" s="33"/>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row>
    <row r="32" spans="1:116" x14ac:dyDescent="0.4">
      <c r="D32" t="s">
        <v>812</v>
      </c>
      <c r="E32" s="8" t="str">
        <f t="shared" si="15"/>
        <v>32 LISTSALES-PV</v>
      </c>
      <c r="G32" s="95" t="s">
        <v>814</v>
      </c>
      <c r="H32" s="31"/>
      <c r="I32" s="73"/>
      <c r="J32" s="73"/>
      <c r="K32" s="58"/>
      <c r="L32" s="58"/>
      <c r="M32" s="58"/>
      <c r="N32" s="58"/>
      <c r="O32" s="58"/>
      <c r="P32" s="58"/>
      <c r="R32" s="3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4:116" x14ac:dyDescent="0.4">
      <c r="D33" t="s">
        <v>812</v>
      </c>
      <c r="E33" s="8" t="str">
        <f t="shared" si="15"/>
        <v>33 LISTSALES-PV</v>
      </c>
      <c r="G33" s="145" t="s">
        <v>519</v>
      </c>
      <c r="H33" s="31"/>
      <c r="I33" s="73"/>
      <c r="J33" s="372"/>
      <c r="K33" s="372">
        <v>0.2</v>
      </c>
      <c r="L33" s="372">
        <v>0.2</v>
      </c>
      <c r="M33" s="372">
        <v>0.2</v>
      </c>
      <c r="N33" s="372">
        <v>0.2</v>
      </c>
      <c r="O33" s="372">
        <v>0.2</v>
      </c>
      <c r="P33" s="372">
        <v>0.2</v>
      </c>
      <c r="R33" s="33"/>
      <c r="S33" s="20" cm="1">
        <f t="array" ref="S33">INDEX($K:$P,ROW(),MATCH(S$3,$K$2:$P$2,0))</f>
        <v>0.2</v>
      </c>
      <c r="T33" s="20" cm="1">
        <f t="array" ref="T33">INDEX($K:$P,ROW(),MATCH(T$3,$K$2:$P$2,0))</f>
        <v>0.2</v>
      </c>
      <c r="U33" s="20" cm="1">
        <f t="array" ref="U33">INDEX($K:$P,ROW(),MATCH(U$3,$K$2:$P$2,0))</f>
        <v>0.2</v>
      </c>
      <c r="V33" s="20" cm="1">
        <f t="array" ref="V33">INDEX($K:$P,ROW(),MATCH(V$3,$K$2:$P$2,0))</f>
        <v>0.2</v>
      </c>
      <c r="W33" s="20" cm="1">
        <f t="array" ref="W33">INDEX($K:$P,ROW(),MATCH(W$3,$K$2:$P$2,0))</f>
        <v>0.2</v>
      </c>
      <c r="X33" s="20" cm="1">
        <f t="array" ref="X33">INDEX($K:$P,ROW(),MATCH(X$3,$K$2:$P$2,0))</f>
        <v>0.2</v>
      </c>
      <c r="Y33" s="20" cm="1">
        <f t="array" ref="Y33">INDEX($K:$P,ROW(),MATCH(Y$3,$K$2:$P$2,0))</f>
        <v>0.2</v>
      </c>
      <c r="Z33" s="20" cm="1">
        <f t="array" ref="Z33">INDEX($K:$P,ROW(),MATCH(Z$3,$K$2:$P$2,0))</f>
        <v>0.2</v>
      </c>
      <c r="AA33" s="20" cm="1">
        <f t="array" ref="AA33">INDEX($K:$P,ROW(),MATCH(AA$3,$K$2:$P$2,0))</f>
        <v>0.2</v>
      </c>
      <c r="AB33" s="20" cm="1">
        <f t="array" ref="AB33">INDEX($K:$P,ROW(),MATCH(AB$3,$K$2:$P$2,0))</f>
        <v>0.2</v>
      </c>
      <c r="AC33" s="20" cm="1">
        <f t="array" ref="AC33">INDEX($K:$P,ROW(),MATCH(AC$3,$K$2:$P$2,0))</f>
        <v>0.2</v>
      </c>
      <c r="AD33" s="20" cm="1">
        <f t="array" ref="AD33">INDEX($K:$P,ROW(),MATCH(AD$3,$K$2:$P$2,0))</f>
        <v>0.2</v>
      </c>
      <c r="AE33" s="20" cm="1">
        <f t="array" ref="AE33">INDEX($K:$P,ROW(),MATCH(AE$3,$K$2:$P$2,0))</f>
        <v>0.2</v>
      </c>
      <c r="AF33" s="20" cm="1">
        <f t="array" ref="AF33">INDEX($K:$P,ROW(),MATCH(AF$3,$K$2:$P$2,0))</f>
        <v>0.2</v>
      </c>
      <c r="AG33" s="20" cm="1">
        <f t="array" ref="AG33">INDEX($K:$P,ROW(),MATCH(AG$3,$K$2:$P$2,0))</f>
        <v>0.2</v>
      </c>
      <c r="AH33" s="20" cm="1">
        <f t="array" ref="AH33">INDEX($K:$P,ROW(),MATCH(AH$3,$K$2:$P$2,0))</f>
        <v>0.2</v>
      </c>
      <c r="AI33" s="20" cm="1">
        <f t="array" ref="AI33">INDEX($K:$P,ROW(),MATCH(AI$3,$K$2:$P$2,0))</f>
        <v>0.2</v>
      </c>
      <c r="AJ33" s="20" cm="1">
        <f t="array" ref="AJ33">INDEX($K:$P,ROW(),MATCH(AJ$3,$K$2:$P$2,0))</f>
        <v>0.2</v>
      </c>
      <c r="AK33" s="20" cm="1">
        <f t="array" ref="AK33">INDEX($K:$P,ROW(),MATCH(AK$3,$K$2:$P$2,0))</f>
        <v>0.2</v>
      </c>
      <c r="AL33" s="20" cm="1">
        <f t="array" ref="AL33">INDEX($K:$P,ROW(),MATCH(AL$3,$K$2:$P$2,0))</f>
        <v>0.2</v>
      </c>
      <c r="AM33" s="20" cm="1">
        <f t="array" ref="AM33">INDEX($K:$P,ROW(),MATCH(AM$3,$K$2:$P$2,0))</f>
        <v>0.2</v>
      </c>
      <c r="AN33" s="20" cm="1">
        <f t="array" ref="AN33">INDEX($K:$P,ROW(),MATCH(AN$3,$K$2:$P$2,0))</f>
        <v>0.2</v>
      </c>
      <c r="AO33" s="20" cm="1">
        <f t="array" ref="AO33">INDEX($K:$P,ROW(),MATCH(AO$3,$K$2:$P$2,0))</f>
        <v>0.2</v>
      </c>
      <c r="AP33" s="20" cm="1">
        <f t="array" ref="AP33">INDEX($K:$P,ROW(),MATCH(AP$3,$K$2:$P$2,0))</f>
        <v>0.2</v>
      </c>
      <c r="AQ33" s="20" cm="1">
        <f t="array" ref="AQ33">INDEX($K:$P,ROW(),MATCH(AQ$3,$K$2:$P$2,0))</f>
        <v>0.2</v>
      </c>
      <c r="AR33" s="20" cm="1">
        <f t="array" ref="AR33">INDEX($K:$P,ROW(),MATCH(AR$3,$K$2:$P$2,0))</f>
        <v>0.2</v>
      </c>
      <c r="AS33" s="20" cm="1">
        <f t="array" ref="AS33">INDEX($K:$P,ROW(),MATCH(AS$3,$K$2:$P$2,0))</f>
        <v>0.2</v>
      </c>
      <c r="AT33" s="20" cm="1">
        <f t="array" ref="AT33">INDEX($K:$P,ROW(),MATCH(AT$3,$K$2:$P$2,0))</f>
        <v>0.2</v>
      </c>
      <c r="AU33" s="20" cm="1">
        <f t="array" ref="AU33">INDEX($K:$P,ROW(),MATCH(AU$3,$K$2:$P$2,0))</f>
        <v>0.2</v>
      </c>
      <c r="AV33" s="20" cm="1">
        <f t="array" ref="AV33">INDEX($K:$P,ROW(),MATCH(AV$3,$K$2:$P$2,0))</f>
        <v>0.2</v>
      </c>
      <c r="AW33" s="20" cm="1">
        <f t="array" ref="AW33">INDEX($K:$P,ROW(),MATCH(AW$3,$K$2:$P$2,0))</f>
        <v>0.2</v>
      </c>
      <c r="AX33" s="20" cm="1">
        <f t="array" ref="AX33">INDEX($K:$P,ROW(),MATCH(AX$3,$K$2:$P$2,0))</f>
        <v>0.2</v>
      </c>
      <c r="AY33" s="20" cm="1">
        <f t="array" ref="AY33">INDEX($K:$P,ROW(),MATCH(AY$3,$K$2:$P$2,0))</f>
        <v>0.2</v>
      </c>
      <c r="AZ33" s="20" cm="1">
        <f t="array" ref="AZ33">INDEX($K:$P,ROW(),MATCH(AZ$3,$K$2:$P$2,0))</f>
        <v>0.2</v>
      </c>
      <c r="BA33" s="20" cm="1">
        <f t="array" ref="BA33">INDEX($K:$P,ROW(),MATCH(BA$3,$K$2:$P$2,0))</f>
        <v>0.2</v>
      </c>
      <c r="BB33" s="20" cm="1">
        <f t="array" ref="BB33">INDEX($K:$P,ROW(),MATCH(BB$3,$K$2:$P$2,0))</f>
        <v>0.2</v>
      </c>
      <c r="BC33" s="20" cm="1">
        <f t="array" ref="BC33">INDEX($K:$P,ROW(),MATCH(BC$3,$K$2:$P$2,0))</f>
        <v>0.2</v>
      </c>
      <c r="BD33" s="20" cm="1">
        <f t="array" ref="BD33">INDEX($K:$P,ROW(),MATCH(BD$3,$K$2:$P$2,0))</f>
        <v>0.2</v>
      </c>
      <c r="BE33" s="20" cm="1">
        <f t="array" ref="BE33">INDEX($K:$P,ROW(),MATCH(BE$3,$K$2:$P$2,0))</f>
        <v>0.2</v>
      </c>
      <c r="BF33" s="20" cm="1">
        <f t="array" ref="BF33">INDEX($K:$P,ROW(),MATCH(BF$3,$K$2:$P$2,0))</f>
        <v>0.2</v>
      </c>
      <c r="BG33" s="20" cm="1">
        <f t="array" ref="BG33">INDEX($K:$P,ROW(),MATCH(BG$3,$K$2:$P$2,0))</f>
        <v>0.2</v>
      </c>
      <c r="BH33" s="20" cm="1">
        <f t="array" ref="BH33">INDEX($K:$P,ROW(),MATCH(BH$3,$K$2:$P$2,0))</f>
        <v>0.2</v>
      </c>
      <c r="BI33" s="20" cm="1">
        <f t="array" ref="BI33">INDEX($K:$P,ROW(),MATCH(BI$3,$K$2:$P$2,0))</f>
        <v>0.2</v>
      </c>
      <c r="BJ33" s="20" cm="1">
        <f t="array" ref="BJ33">INDEX($K:$P,ROW(),MATCH(BJ$3,$K$2:$P$2,0))</f>
        <v>0.2</v>
      </c>
      <c r="BK33" s="20" cm="1">
        <f t="array" ref="BK33">INDEX($K:$P,ROW(),MATCH(BK$3,$K$2:$P$2,0))</f>
        <v>0.2</v>
      </c>
      <c r="BL33" s="20" cm="1">
        <f t="array" ref="BL33">INDEX($K:$P,ROW(),MATCH(BL$3,$K$2:$P$2,0))</f>
        <v>0.2</v>
      </c>
      <c r="BM33" s="20" cm="1">
        <f t="array" ref="BM33">INDEX($K:$P,ROW(),MATCH(BM$3,$K$2:$P$2,0))</f>
        <v>0.2</v>
      </c>
      <c r="BN33" s="20" cm="1">
        <f t="array" ref="BN33">INDEX($K:$P,ROW(),MATCH(BN$3,$K$2:$P$2,0))</f>
        <v>0.2</v>
      </c>
      <c r="BO33" s="20" cm="1">
        <f t="array" ref="BO33">INDEX($K:$P,ROW(),MATCH(BO$3,$K$2:$P$2,0))</f>
        <v>0.2</v>
      </c>
      <c r="BP33" s="20" cm="1">
        <f t="array" ref="BP33">INDEX($K:$P,ROW(),MATCH(BP$3,$K$2:$P$2,0))</f>
        <v>0.2</v>
      </c>
      <c r="BQ33" s="20" cm="1">
        <f t="array" ref="BQ33">INDEX($K:$P,ROW(),MATCH(BQ$3,$K$2:$P$2,0))</f>
        <v>0.2</v>
      </c>
      <c r="BR33" s="20" cm="1">
        <f t="array" ref="BR33">INDEX($K:$P,ROW(),MATCH(BR$3,$K$2:$P$2,0))</f>
        <v>0.2</v>
      </c>
      <c r="BS33" s="20" cm="1">
        <f t="array" ref="BS33">INDEX($K:$P,ROW(),MATCH(BS$3,$K$2:$P$2,0))</f>
        <v>0.2</v>
      </c>
      <c r="BT33" s="20" cm="1">
        <f t="array" ref="BT33">INDEX($K:$P,ROW(),MATCH(BT$3,$K$2:$P$2,0))</f>
        <v>0.2</v>
      </c>
      <c r="BU33" s="20" cm="1">
        <f t="array" ref="BU33">INDEX($K:$P,ROW(),MATCH(BU$3,$K$2:$P$2,0))</f>
        <v>0.2</v>
      </c>
      <c r="BV33" s="20" cm="1">
        <f t="array" ref="BV33">INDEX($K:$P,ROW(),MATCH(BV$3,$K$2:$P$2,0))</f>
        <v>0.2</v>
      </c>
      <c r="BW33" s="20" cm="1">
        <f t="array" ref="BW33">INDEX($K:$P,ROW(),MATCH(BW$3,$K$2:$P$2,0))</f>
        <v>0.2</v>
      </c>
      <c r="BX33" s="20" cm="1">
        <f t="array" ref="BX33">INDEX($K:$P,ROW(),MATCH(BX$3,$K$2:$P$2,0))</f>
        <v>0.2</v>
      </c>
      <c r="BY33" s="20" cm="1">
        <f t="array" ref="BY33">INDEX($K:$P,ROW(),MATCH(BY$3,$K$2:$P$2,0))</f>
        <v>0.2</v>
      </c>
      <c r="BZ33" s="20" cm="1">
        <f t="array" ref="BZ33">INDEX($K:$P,ROW(),MATCH(BZ$3,$K$2:$P$2,0))</f>
        <v>0.2</v>
      </c>
      <c r="CA33" s="20" cm="1">
        <f t="array" ref="CA33">INDEX($K:$P,ROW(),MATCH(CA$3,$K$2:$P$2,0))</f>
        <v>0.2</v>
      </c>
      <c r="CB33" s="20" cm="1">
        <f t="array" ref="CB33">INDEX($K:$P,ROW(),MATCH(CB$3,$K$2:$P$2,0))</f>
        <v>0.2</v>
      </c>
      <c r="CC33" s="20" cm="1">
        <f t="array" ref="CC33">INDEX($K:$P,ROW(),MATCH(CC$3,$K$2:$P$2,0))</f>
        <v>0.2</v>
      </c>
      <c r="CD33" s="20" cm="1">
        <f t="array" ref="CD33">INDEX($K:$P,ROW(),MATCH(CD$3,$K$2:$P$2,0))</f>
        <v>0.2</v>
      </c>
      <c r="CE33" s="20" cm="1">
        <f t="array" ref="CE33">INDEX($K:$P,ROW(),MATCH(CE$3,$K$2:$P$2,0))</f>
        <v>0.2</v>
      </c>
      <c r="CF33" s="20" cm="1">
        <f t="array" ref="CF33">INDEX($K:$P,ROW(),MATCH(CF$3,$K$2:$P$2,0))</f>
        <v>0.2</v>
      </c>
      <c r="CG33" s="20" cm="1">
        <f t="array" ref="CG33">INDEX($K:$P,ROW(),MATCH(CG$3,$K$2:$P$2,0))</f>
        <v>0.2</v>
      </c>
      <c r="CH33" s="20" cm="1">
        <f t="array" ref="CH33">INDEX($K:$P,ROW(),MATCH(CH$3,$K$2:$P$2,0))</f>
        <v>0.2</v>
      </c>
      <c r="CI33" s="20" cm="1">
        <f t="array" ref="CI33">INDEX($K:$P,ROW(),MATCH(CI$3,$K$2:$P$2,0))</f>
        <v>0.2</v>
      </c>
      <c r="CJ33" s="20" cm="1">
        <f t="array" ref="CJ33">INDEX($K:$P,ROW(),MATCH(CJ$3,$K$2:$P$2,0))</f>
        <v>0.2</v>
      </c>
      <c r="CK33" s="20" cm="1">
        <f t="array" ref="CK33">INDEX($K:$P,ROW(),MATCH(CK$3,$K$2:$P$2,0))</f>
        <v>0.2</v>
      </c>
      <c r="CL33" s="20" cm="1">
        <f t="array" ref="CL33">INDEX($K:$P,ROW(),MATCH(CL$3,$K$2:$P$2,0))</f>
        <v>0.2</v>
      </c>
      <c r="CM33" s="20" t="e" cm="1">
        <f t="array" ref="CM33">INDEX($K:$P,ROW(),MATCH(CM$3,$K$2:$P$2,0))</f>
        <v>#N/A</v>
      </c>
      <c r="CN33" s="20" t="e" cm="1">
        <f t="array" ref="CN33">INDEX($K:$P,ROW(),MATCH(CN$3,$K$2:$P$2,0))</f>
        <v>#N/A</v>
      </c>
      <c r="CO33" s="20" t="e" cm="1">
        <f t="array" ref="CO33">INDEX($K:$P,ROW(),MATCH(CO$3,$K$2:$P$2,0))</f>
        <v>#N/A</v>
      </c>
      <c r="CP33" s="20" t="e" cm="1">
        <f t="array" ref="CP33">INDEX($K:$P,ROW(),MATCH(CP$3,$K$2:$P$2,0))</f>
        <v>#N/A</v>
      </c>
      <c r="CQ33" s="20" t="e" cm="1">
        <f t="array" ref="CQ33">INDEX($K:$P,ROW(),MATCH(CQ$3,$K$2:$P$2,0))</f>
        <v>#N/A</v>
      </c>
      <c r="CR33" s="20" t="e" cm="1">
        <f t="array" ref="CR33">INDEX($K:$P,ROW(),MATCH(CR$3,$K$2:$P$2,0))</f>
        <v>#N/A</v>
      </c>
      <c r="CS33" s="20" t="e" cm="1">
        <f t="array" ref="CS33">INDEX($K:$P,ROW(),MATCH(CS$3,$K$2:$P$2,0))</f>
        <v>#N/A</v>
      </c>
      <c r="CT33" s="20" t="e" cm="1">
        <f t="array" ref="CT33">INDEX($K:$P,ROW(),MATCH(CT$3,$K$2:$P$2,0))</f>
        <v>#N/A</v>
      </c>
      <c r="CU33" s="20" t="e" cm="1">
        <f t="array" ref="CU33">INDEX($K:$P,ROW(),MATCH(CU$3,$K$2:$P$2,0))</f>
        <v>#N/A</v>
      </c>
      <c r="CV33" s="20" t="e" cm="1">
        <f t="array" ref="CV33">INDEX($K:$P,ROW(),MATCH(CV$3,$K$2:$P$2,0))</f>
        <v>#N/A</v>
      </c>
      <c r="CW33" s="20" t="e" cm="1">
        <f t="array" ref="CW33">INDEX($K:$P,ROW(),MATCH(CW$3,$K$2:$P$2,0))</f>
        <v>#N/A</v>
      </c>
      <c r="CX33" s="20" t="e" cm="1">
        <f t="array" ref="CX33">INDEX($K:$P,ROW(),MATCH(CX$3,$K$2:$P$2,0))</f>
        <v>#N/A</v>
      </c>
      <c r="CY33" s="20" t="e" cm="1">
        <f t="array" ref="CY33">INDEX($K:$P,ROW(),MATCH(CY$3,$K$2:$P$2,0))</f>
        <v>#N/A</v>
      </c>
      <c r="CZ33" s="20" t="e" cm="1">
        <f t="array" ref="CZ33">INDEX($K:$P,ROW(),MATCH(CZ$3,$K$2:$P$2,0))</f>
        <v>#N/A</v>
      </c>
      <c r="DA33" s="20" t="e" cm="1">
        <f t="array" ref="DA33">INDEX($K:$P,ROW(),MATCH(DA$3,$K$2:$P$2,0))</f>
        <v>#N/A</v>
      </c>
      <c r="DB33" s="20" t="e" cm="1">
        <f t="array" ref="DB33">INDEX($K:$P,ROW(),MATCH(DB$3,$K$2:$P$2,0))</f>
        <v>#N/A</v>
      </c>
      <c r="DC33" s="20" t="e" cm="1">
        <f t="array" ref="DC33">INDEX($K:$P,ROW(),MATCH(DC$3,$K$2:$P$2,0))</f>
        <v>#N/A</v>
      </c>
      <c r="DD33" s="20" t="e" cm="1">
        <f t="array" ref="DD33">INDEX($K:$P,ROW(),MATCH(DD$3,$K$2:$P$2,0))</f>
        <v>#N/A</v>
      </c>
      <c r="DE33" s="20" t="e" cm="1">
        <f t="array" ref="DE33">INDEX($K:$P,ROW(),MATCH(DE$3,$K$2:$P$2,0))</f>
        <v>#N/A</v>
      </c>
      <c r="DF33" s="20" t="e" cm="1">
        <f t="array" ref="DF33">INDEX($K:$P,ROW(),MATCH(DF$3,$K$2:$P$2,0))</f>
        <v>#N/A</v>
      </c>
      <c r="DG33" s="20" t="e" cm="1">
        <f t="array" ref="DG33">INDEX($K:$P,ROW(),MATCH(DG$3,$K$2:$P$2,0))</f>
        <v>#N/A</v>
      </c>
      <c r="DH33" s="20" t="e" cm="1">
        <f t="array" ref="DH33">INDEX($K:$P,ROW(),MATCH(DH$3,$K$2:$P$2,0))</f>
        <v>#N/A</v>
      </c>
      <c r="DI33" s="20" t="e" cm="1">
        <f t="array" ref="DI33">INDEX($K:$P,ROW(),MATCH(DI$3,$K$2:$P$2,0))</f>
        <v>#N/A</v>
      </c>
      <c r="DJ33" s="20" t="e" cm="1">
        <f t="array" ref="DJ33">INDEX($K:$P,ROW(),MATCH(DJ$3,$K$2:$P$2,0))</f>
        <v>#N/A</v>
      </c>
      <c r="DK33" s="20" t="e" cm="1">
        <f t="array" ref="DK33">INDEX($K:$P,ROW(),MATCH(DK$3,$K$2:$P$2,0))</f>
        <v>#N/A</v>
      </c>
      <c r="DL33" s="20" t="e" cm="1">
        <f t="array" ref="DL33">INDEX($K:$P,ROW(),MATCH(DL$3,$K$2:$P$2,0))</f>
        <v>#N/A</v>
      </c>
    </row>
    <row r="34" spans="4:116" x14ac:dyDescent="0.4">
      <c r="D34" t="s">
        <v>812</v>
      </c>
      <c r="E34" s="8" t="str">
        <f t="shared" si="15"/>
        <v>34 LISTSALES-PV</v>
      </c>
      <c r="G34" s="145" t="s">
        <v>520</v>
      </c>
      <c r="H34" s="31"/>
      <c r="I34" s="73"/>
      <c r="J34" s="372"/>
      <c r="K34" s="372">
        <v>0.2</v>
      </c>
      <c r="L34" s="372">
        <v>0.2</v>
      </c>
      <c r="M34" s="372">
        <v>0.2</v>
      </c>
      <c r="N34" s="372">
        <v>0.2</v>
      </c>
      <c r="O34" s="372">
        <v>0.2</v>
      </c>
      <c r="P34" s="372">
        <v>0.2</v>
      </c>
      <c r="R34" s="33"/>
      <c r="S34" s="20" cm="1">
        <f t="array" ref="S34">INDEX($K:$P,ROW(),MATCH(S$3,$K$2:$P$2,0))</f>
        <v>0.2</v>
      </c>
      <c r="T34" s="20" cm="1">
        <f t="array" ref="T34">INDEX($K:$P,ROW(),MATCH(T$3,$K$2:$P$2,0))</f>
        <v>0.2</v>
      </c>
      <c r="U34" s="20" cm="1">
        <f t="array" ref="U34">INDEX($K:$P,ROW(),MATCH(U$3,$K$2:$P$2,0))</f>
        <v>0.2</v>
      </c>
      <c r="V34" s="20" cm="1">
        <f t="array" ref="V34">INDEX($K:$P,ROW(),MATCH(V$3,$K$2:$P$2,0))</f>
        <v>0.2</v>
      </c>
      <c r="W34" s="20" cm="1">
        <f t="array" ref="W34">INDEX($K:$P,ROW(),MATCH(W$3,$K$2:$P$2,0))</f>
        <v>0.2</v>
      </c>
      <c r="X34" s="20" cm="1">
        <f t="array" ref="X34">INDEX($K:$P,ROW(),MATCH(X$3,$K$2:$P$2,0))</f>
        <v>0.2</v>
      </c>
      <c r="Y34" s="20" cm="1">
        <f t="array" ref="Y34">INDEX($K:$P,ROW(),MATCH(Y$3,$K$2:$P$2,0))</f>
        <v>0.2</v>
      </c>
      <c r="Z34" s="20" cm="1">
        <f t="array" ref="Z34">INDEX($K:$P,ROW(),MATCH(Z$3,$K$2:$P$2,0))</f>
        <v>0.2</v>
      </c>
      <c r="AA34" s="20" cm="1">
        <f t="array" ref="AA34">INDEX($K:$P,ROW(),MATCH(AA$3,$K$2:$P$2,0))</f>
        <v>0.2</v>
      </c>
      <c r="AB34" s="20" cm="1">
        <f t="array" ref="AB34">INDEX($K:$P,ROW(),MATCH(AB$3,$K$2:$P$2,0))</f>
        <v>0.2</v>
      </c>
      <c r="AC34" s="20" cm="1">
        <f t="array" ref="AC34">INDEX($K:$P,ROW(),MATCH(AC$3,$K$2:$P$2,0))</f>
        <v>0.2</v>
      </c>
      <c r="AD34" s="20" cm="1">
        <f t="array" ref="AD34">INDEX($K:$P,ROW(),MATCH(AD$3,$K$2:$P$2,0))</f>
        <v>0.2</v>
      </c>
      <c r="AE34" s="20" cm="1">
        <f t="array" ref="AE34">INDEX($K:$P,ROW(),MATCH(AE$3,$K$2:$P$2,0))</f>
        <v>0.2</v>
      </c>
      <c r="AF34" s="20" cm="1">
        <f t="array" ref="AF34">INDEX($K:$P,ROW(),MATCH(AF$3,$K$2:$P$2,0))</f>
        <v>0.2</v>
      </c>
      <c r="AG34" s="20" cm="1">
        <f t="array" ref="AG34">INDEX($K:$P,ROW(),MATCH(AG$3,$K$2:$P$2,0))</f>
        <v>0.2</v>
      </c>
      <c r="AH34" s="20" cm="1">
        <f t="array" ref="AH34">INDEX($K:$P,ROW(),MATCH(AH$3,$K$2:$P$2,0))</f>
        <v>0.2</v>
      </c>
      <c r="AI34" s="20" cm="1">
        <f t="array" ref="AI34">INDEX($K:$P,ROW(),MATCH(AI$3,$K$2:$P$2,0))</f>
        <v>0.2</v>
      </c>
      <c r="AJ34" s="20" cm="1">
        <f t="array" ref="AJ34">INDEX($K:$P,ROW(),MATCH(AJ$3,$K$2:$P$2,0))</f>
        <v>0.2</v>
      </c>
      <c r="AK34" s="20" cm="1">
        <f t="array" ref="AK34">INDEX($K:$P,ROW(),MATCH(AK$3,$K$2:$P$2,0))</f>
        <v>0.2</v>
      </c>
      <c r="AL34" s="20" cm="1">
        <f t="array" ref="AL34">INDEX($K:$P,ROW(),MATCH(AL$3,$K$2:$P$2,0))</f>
        <v>0.2</v>
      </c>
      <c r="AM34" s="20" cm="1">
        <f t="array" ref="AM34">INDEX($K:$P,ROW(),MATCH(AM$3,$K$2:$P$2,0))</f>
        <v>0.2</v>
      </c>
      <c r="AN34" s="20" cm="1">
        <f t="array" ref="AN34">INDEX($K:$P,ROW(),MATCH(AN$3,$K$2:$P$2,0))</f>
        <v>0.2</v>
      </c>
      <c r="AO34" s="20" cm="1">
        <f t="array" ref="AO34">INDEX($K:$P,ROW(),MATCH(AO$3,$K$2:$P$2,0))</f>
        <v>0.2</v>
      </c>
      <c r="AP34" s="20" cm="1">
        <f t="array" ref="AP34">INDEX($K:$P,ROW(),MATCH(AP$3,$K$2:$P$2,0))</f>
        <v>0.2</v>
      </c>
      <c r="AQ34" s="20" cm="1">
        <f t="array" ref="AQ34">INDEX($K:$P,ROW(),MATCH(AQ$3,$K$2:$P$2,0))</f>
        <v>0.2</v>
      </c>
      <c r="AR34" s="20" cm="1">
        <f t="array" ref="AR34">INDEX($K:$P,ROW(),MATCH(AR$3,$K$2:$P$2,0))</f>
        <v>0.2</v>
      </c>
      <c r="AS34" s="20" cm="1">
        <f t="array" ref="AS34">INDEX($K:$P,ROW(),MATCH(AS$3,$K$2:$P$2,0))</f>
        <v>0.2</v>
      </c>
      <c r="AT34" s="20" cm="1">
        <f t="array" ref="AT34">INDEX($K:$P,ROW(),MATCH(AT$3,$K$2:$P$2,0))</f>
        <v>0.2</v>
      </c>
      <c r="AU34" s="20" cm="1">
        <f t="array" ref="AU34">INDEX($K:$P,ROW(),MATCH(AU$3,$K$2:$P$2,0))</f>
        <v>0.2</v>
      </c>
      <c r="AV34" s="20" cm="1">
        <f t="array" ref="AV34">INDEX($K:$P,ROW(),MATCH(AV$3,$K$2:$P$2,0))</f>
        <v>0.2</v>
      </c>
      <c r="AW34" s="20" cm="1">
        <f t="array" ref="AW34">INDEX($K:$P,ROW(),MATCH(AW$3,$K$2:$P$2,0))</f>
        <v>0.2</v>
      </c>
      <c r="AX34" s="20" cm="1">
        <f t="array" ref="AX34">INDEX($K:$P,ROW(),MATCH(AX$3,$K$2:$P$2,0))</f>
        <v>0.2</v>
      </c>
      <c r="AY34" s="20" cm="1">
        <f t="array" ref="AY34">INDEX($K:$P,ROW(),MATCH(AY$3,$K$2:$P$2,0))</f>
        <v>0.2</v>
      </c>
      <c r="AZ34" s="20" cm="1">
        <f t="array" ref="AZ34">INDEX($K:$P,ROW(),MATCH(AZ$3,$K$2:$P$2,0))</f>
        <v>0.2</v>
      </c>
      <c r="BA34" s="20" cm="1">
        <f t="array" ref="BA34">INDEX($K:$P,ROW(),MATCH(BA$3,$K$2:$P$2,0))</f>
        <v>0.2</v>
      </c>
      <c r="BB34" s="20" cm="1">
        <f t="array" ref="BB34">INDEX($K:$P,ROW(),MATCH(BB$3,$K$2:$P$2,0))</f>
        <v>0.2</v>
      </c>
      <c r="BC34" s="20" cm="1">
        <f t="array" ref="BC34">INDEX($K:$P,ROW(),MATCH(BC$3,$K$2:$P$2,0))</f>
        <v>0.2</v>
      </c>
      <c r="BD34" s="20" cm="1">
        <f t="array" ref="BD34">INDEX($K:$P,ROW(),MATCH(BD$3,$K$2:$P$2,0))</f>
        <v>0.2</v>
      </c>
      <c r="BE34" s="20" cm="1">
        <f t="array" ref="BE34">INDEX($K:$P,ROW(),MATCH(BE$3,$K$2:$P$2,0))</f>
        <v>0.2</v>
      </c>
      <c r="BF34" s="20" cm="1">
        <f t="array" ref="BF34">INDEX($K:$P,ROW(),MATCH(BF$3,$K$2:$P$2,0))</f>
        <v>0.2</v>
      </c>
      <c r="BG34" s="20" cm="1">
        <f t="array" ref="BG34">INDEX($K:$P,ROW(),MATCH(BG$3,$K$2:$P$2,0))</f>
        <v>0.2</v>
      </c>
      <c r="BH34" s="20" cm="1">
        <f t="array" ref="BH34">INDEX($K:$P,ROW(),MATCH(BH$3,$K$2:$P$2,0))</f>
        <v>0.2</v>
      </c>
      <c r="BI34" s="20" cm="1">
        <f t="array" ref="BI34">INDEX($K:$P,ROW(),MATCH(BI$3,$K$2:$P$2,0))</f>
        <v>0.2</v>
      </c>
      <c r="BJ34" s="20" cm="1">
        <f t="array" ref="BJ34">INDEX($K:$P,ROW(),MATCH(BJ$3,$K$2:$P$2,0))</f>
        <v>0.2</v>
      </c>
      <c r="BK34" s="20" cm="1">
        <f t="array" ref="BK34">INDEX($K:$P,ROW(),MATCH(BK$3,$K$2:$P$2,0))</f>
        <v>0.2</v>
      </c>
      <c r="BL34" s="20" cm="1">
        <f t="array" ref="BL34">INDEX($K:$P,ROW(),MATCH(BL$3,$K$2:$P$2,0))</f>
        <v>0.2</v>
      </c>
      <c r="BM34" s="20" cm="1">
        <f t="array" ref="BM34">INDEX($K:$P,ROW(),MATCH(BM$3,$K$2:$P$2,0))</f>
        <v>0.2</v>
      </c>
      <c r="BN34" s="20" cm="1">
        <f t="array" ref="BN34">INDEX($K:$P,ROW(),MATCH(BN$3,$K$2:$P$2,0))</f>
        <v>0.2</v>
      </c>
      <c r="BO34" s="20" cm="1">
        <f t="array" ref="BO34">INDEX($K:$P,ROW(),MATCH(BO$3,$K$2:$P$2,0))</f>
        <v>0.2</v>
      </c>
      <c r="BP34" s="20" cm="1">
        <f t="array" ref="BP34">INDEX($K:$P,ROW(),MATCH(BP$3,$K$2:$P$2,0))</f>
        <v>0.2</v>
      </c>
      <c r="BQ34" s="20" cm="1">
        <f t="array" ref="BQ34">INDEX($K:$P,ROW(),MATCH(BQ$3,$K$2:$P$2,0))</f>
        <v>0.2</v>
      </c>
      <c r="BR34" s="20" cm="1">
        <f t="array" ref="BR34">INDEX($K:$P,ROW(),MATCH(BR$3,$K$2:$P$2,0))</f>
        <v>0.2</v>
      </c>
      <c r="BS34" s="20" cm="1">
        <f t="array" ref="BS34">INDEX($K:$P,ROW(),MATCH(BS$3,$K$2:$P$2,0))</f>
        <v>0.2</v>
      </c>
      <c r="BT34" s="20" cm="1">
        <f t="array" ref="BT34">INDEX($K:$P,ROW(),MATCH(BT$3,$K$2:$P$2,0))</f>
        <v>0.2</v>
      </c>
      <c r="BU34" s="20" cm="1">
        <f t="array" ref="BU34">INDEX($K:$P,ROW(),MATCH(BU$3,$K$2:$P$2,0))</f>
        <v>0.2</v>
      </c>
      <c r="BV34" s="20" cm="1">
        <f t="array" ref="BV34">INDEX($K:$P,ROW(),MATCH(BV$3,$K$2:$P$2,0))</f>
        <v>0.2</v>
      </c>
      <c r="BW34" s="20" cm="1">
        <f t="array" ref="BW34">INDEX($K:$P,ROW(),MATCH(BW$3,$K$2:$P$2,0))</f>
        <v>0.2</v>
      </c>
      <c r="BX34" s="20" cm="1">
        <f t="array" ref="BX34">INDEX($K:$P,ROW(),MATCH(BX$3,$K$2:$P$2,0))</f>
        <v>0.2</v>
      </c>
      <c r="BY34" s="20" cm="1">
        <f t="array" ref="BY34">INDEX($K:$P,ROW(),MATCH(BY$3,$K$2:$P$2,0))</f>
        <v>0.2</v>
      </c>
      <c r="BZ34" s="20" cm="1">
        <f t="array" ref="BZ34">INDEX($K:$P,ROW(),MATCH(BZ$3,$K$2:$P$2,0))</f>
        <v>0.2</v>
      </c>
      <c r="CA34" s="20" cm="1">
        <f t="array" ref="CA34">INDEX($K:$P,ROW(),MATCH(CA$3,$K$2:$P$2,0))</f>
        <v>0.2</v>
      </c>
      <c r="CB34" s="20" cm="1">
        <f t="array" ref="CB34">INDEX($K:$P,ROW(),MATCH(CB$3,$K$2:$P$2,0))</f>
        <v>0.2</v>
      </c>
      <c r="CC34" s="20" cm="1">
        <f t="array" ref="CC34">INDEX($K:$P,ROW(),MATCH(CC$3,$K$2:$P$2,0))</f>
        <v>0.2</v>
      </c>
      <c r="CD34" s="20" cm="1">
        <f t="array" ref="CD34">INDEX($K:$P,ROW(),MATCH(CD$3,$K$2:$P$2,0))</f>
        <v>0.2</v>
      </c>
      <c r="CE34" s="20" cm="1">
        <f t="array" ref="CE34">INDEX($K:$P,ROW(),MATCH(CE$3,$K$2:$P$2,0))</f>
        <v>0.2</v>
      </c>
      <c r="CF34" s="20" cm="1">
        <f t="array" ref="CF34">INDEX($K:$P,ROW(),MATCH(CF$3,$K$2:$P$2,0))</f>
        <v>0.2</v>
      </c>
      <c r="CG34" s="20" cm="1">
        <f t="array" ref="CG34">INDEX($K:$P,ROW(),MATCH(CG$3,$K$2:$P$2,0))</f>
        <v>0.2</v>
      </c>
      <c r="CH34" s="20" cm="1">
        <f t="array" ref="CH34">INDEX($K:$P,ROW(),MATCH(CH$3,$K$2:$P$2,0))</f>
        <v>0.2</v>
      </c>
      <c r="CI34" s="20" cm="1">
        <f t="array" ref="CI34">INDEX($K:$P,ROW(),MATCH(CI$3,$K$2:$P$2,0))</f>
        <v>0.2</v>
      </c>
      <c r="CJ34" s="20" cm="1">
        <f t="array" ref="CJ34">INDEX($K:$P,ROW(),MATCH(CJ$3,$K$2:$P$2,0))</f>
        <v>0.2</v>
      </c>
      <c r="CK34" s="20" cm="1">
        <f t="array" ref="CK34">INDEX($K:$P,ROW(),MATCH(CK$3,$K$2:$P$2,0))</f>
        <v>0.2</v>
      </c>
      <c r="CL34" s="20" cm="1">
        <f t="array" ref="CL34">INDEX($K:$P,ROW(),MATCH(CL$3,$K$2:$P$2,0))</f>
        <v>0.2</v>
      </c>
      <c r="CM34" s="20" t="e" cm="1">
        <f t="array" ref="CM34">INDEX($K:$P,ROW(),MATCH(CM$3,$K$2:$P$2,0))</f>
        <v>#N/A</v>
      </c>
      <c r="CN34" s="20" t="e" cm="1">
        <f t="array" ref="CN34">INDEX($K:$P,ROW(),MATCH(CN$3,$K$2:$P$2,0))</f>
        <v>#N/A</v>
      </c>
      <c r="CO34" s="20" t="e" cm="1">
        <f t="array" ref="CO34">INDEX($K:$P,ROW(),MATCH(CO$3,$K$2:$P$2,0))</f>
        <v>#N/A</v>
      </c>
      <c r="CP34" s="20" t="e" cm="1">
        <f t="array" ref="CP34">INDEX($K:$P,ROW(),MATCH(CP$3,$K$2:$P$2,0))</f>
        <v>#N/A</v>
      </c>
      <c r="CQ34" s="20" t="e" cm="1">
        <f t="array" ref="CQ34">INDEX($K:$P,ROW(),MATCH(CQ$3,$K$2:$P$2,0))</f>
        <v>#N/A</v>
      </c>
      <c r="CR34" s="20" t="e" cm="1">
        <f t="array" ref="CR34">INDEX($K:$P,ROW(),MATCH(CR$3,$K$2:$P$2,0))</f>
        <v>#N/A</v>
      </c>
      <c r="CS34" s="20" t="e" cm="1">
        <f t="array" ref="CS34">INDEX($K:$P,ROW(),MATCH(CS$3,$K$2:$P$2,0))</f>
        <v>#N/A</v>
      </c>
      <c r="CT34" s="20" t="e" cm="1">
        <f t="array" ref="CT34">INDEX($K:$P,ROW(),MATCH(CT$3,$K$2:$P$2,0))</f>
        <v>#N/A</v>
      </c>
      <c r="CU34" s="20" t="e" cm="1">
        <f t="array" ref="CU34">INDEX($K:$P,ROW(),MATCH(CU$3,$K$2:$P$2,0))</f>
        <v>#N/A</v>
      </c>
      <c r="CV34" s="20" t="e" cm="1">
        <f t="array" ref="CV34">INDEX($K:$P,ROW(),MATCH(CV$3,$K$2:$P$2,0))</f>
        <v>#N/A</v>
      </c>
      <c r="CW34" s="20" t="e" cm="1">
        <f t="array" ref="CW34">INDEX($K:$P,ROW(),MATCH(CW$3,$K$2:$P$2,0))</f>
        <v>#N/A</v>
      </c>
      <c r="CX34" s="20" t="e" cm="1">
        <f t="array" ref="CX34">INDEX($K:$P,ROW(),MATCH(CX$3,$K$2:$P$2,0))</f>
        <v>#N/A</v>
      </c>
      <c r="CY34" s="20" t="e" cm="1">
        <f t="array" ref="CY34">INDEX($K:$P,ROW(),MATCH(CY$3,$K$2:$P$2,0))</f>
        <v>#N/A</v>
      </c>
      <c r="CZ34" s="20" t="e" cm="1">
        <f t="array" ref="CZ34">INDEX($K:$P,ROW(),MATCH(CZ$3,$K$2:$P$2,0))</f>
        <v>#N/A</v>
      </c>
      <c r="DA34" s="20" t="e" cm="1">
        <f t="array" ref="DA34">INDEX($K:$P,ROW(),MATCH(DA$3,$K$2:$P$2,0))</f>
        <v>#N/A</v>
      </c>
      <c r="DB34" s="20" t="e" cm="1">
        <f t="array" ref="DB34">INDEX($K:$P,ROW(),MATCH(DB$3,$K$2:$P$2,0))</f>
        <v>#N/A</v>
      </c>
      <c r="DC34" s="20" t="e" cm="1">
        <f t="array" ref="DC34">INDEX($K:$P,ROW(),MATCH(DC$3,$K$2:$P$2,0))</f>
        <v>#N/A</v>
      </c>
      <c r="DD34" s="20" t="e" cm="1">
        <f t="array" ref="DD34">INDEX($K:$P,ROW(),MATCH(DD$3,$K$2:$P$2,0))</f>
        <v>#N/A</v>
      </c>
      <c r="DE34" s="20" t="e" cm="1">
        <f t="array" ref="DE34">INDEX($K:$P,ROW(),MATCH(DE$3,$K$2:$P$2,0))</f>
        <v>#N/A</v>
      </c>
      <c r="DF34" s="20" t="e" cm="1">
        <f t="array" ref="DF34">INDEX($K:$P,ROW(),MATCH(DF$3,$K$2:$P$2,0))</f>
        <v>#N/A</v>
      </c>
      <c r="DG34" s="20" t="e" cm="1">
        <f t="array" ref="DG34">INDEX($K:$P,ROW(),MATCH(DG$3,$K$2:$P$2,0))</f>
        <v>#N/A</v>
      </c>
      <c r="DH34" s="20" t="e" cm="1">
        <f t="array" ref="DH34">INDEX($K:$P,ROW(),MATCH(DH$3,$K$2:$P$2,0))</f>
        <v>#N/A</v>
      </c>
      <c r="DI34" s="20" t="e" cm="1">
        <f t="array" ref="DI34">INDEX($K:$P,ROW(),MATCH(DI$3,$K$2:$P$2,0))</f>
        <v>#N/A</v>
      </c>
      <c r="DJ34" s="20" t="e" cm="1">
        <f t="array" ref="DJ34">INDEX($K:$P,ROW(),MATCH(DJ$3,$K$2:$P$2,0))</f>
        <v>#N/A</v>
      </c>
      <c r="DK34" s="20" t="e" cm="1">
        <f t="array" ref="DK34">INDEX($K:$P,ROW(),MATCH(DK$3,$K$2:$P$2,0))</f>
        <v>#N/A</v>
      </c>
      <c r="DL34" s="20" t="e" cm="1">
        <f t="array" ref="DL34">INDEX($K:$P,ROW(),MATCH(DL$3,$K$2:$P$2,0))</f>
        <v>#N/A</v>
      </c>
    </row>
    <row r="35" spans="4:116" x14ac:dyDescent="0.4">
      <c r="D35" t="s">
        <v>812</v>
      </c>
      <c r="E35" s="8" t="str">
        <f t="shared" si="15"/>
        <v>35 LISTSALES-PV</v>
      </c>
      <c r="G35" s="145" t="s">
        <v>808</v>
      </c>
      <c r="H35" s="31"/>
      <c r="I35" s="73"/>
      <c r="J35" s="372"/>
      <c r="K35" s="372">
        <v>0.1</v>
      </c>
      <c r="L35" s="372">
        <v>0.1</v>
      </c>
      <c r="M35" s="372">
        <v>0.1</v>
      </c>
      <c r="N35" s="372">
        <v>0.1</v>
      </c>
      <c r="O35" s="372">
        <v>0.1</v>
      </c>
      <c r="P35" s="372">
        <v>0.1</v>
      </c>
      <c r="R35" s="33"/>
      <c r="S35" s="20" cm="1">
        <f t="array" ref="S35">INDEX($K:$P,ROW(),MATCH(S$3,$K$2:$P$2,0))</f>
        <v>0.1</v>
      </c>
      <c r="T35" s="20" cm="1">
        <f t="array" ref="T35">INDEX($K:$P,ROW(),MATCH(T$3,$K$2:$P$2,0))</f>
        <v>0.1</v>
      </c>
      <c r="U35" s="20" cm="1">
        <f t="array" ref="U35">INDEX($K:$P,ROW(),MATCH(U$3,$K$2:$P$2,0))</f>
        <v>0.1</v>
      </c>
      <c r="V35" s="20" cm="1">
        <f t="array" ref="V35">INDEX($K:$P,ROW(),MATCH(V$3,$K$2:$P$2,0))</f>
        <v>0.1</v>
      </c>
      <c r="W35" s="20" cm="1">
        <f t="array" ref="W35">INDEX($K:$P,ROW(),MATCH(W$3,$K$2:$P$2,0))</f>
        <v>0.1</v>
      </c>
      <c r="X35" s="20" cm="1">
        <f t="array" ref="X35">INDEX($K:$P,ROW(),MATCH(X$3,$K$2:$P$2,0))</f>
        <v>0.1</v>
      </c>
      <c r="Y35" s="20" cm="1">
        <f t="array" ref="Y35">INDEX($K:$P,ROW(),MATCH(Y$3,$K$2:$P$2,0))</f>
        <v>0.1</v>
      </c>
      <c r="Z35" s="20" cm="1">
        <f t="array" ref="Z35">INDEX($K:$P,ROW(),MATCH(Z$3,$K$2:$P$2,0))</f>
        <v>0.1</v>
      </c>
      <c r="AA35" s="20" cm="1">
        <f t="array" ref="AA35">INDEX($K:$P,ROW(),MATCH(AA$3,$K$2:$P$2,0))</f>
        <v>0.1</v>
      </c>
      <c r="AB35" s="20" cm="1">
        <f t="array" ref="AB35">INDEX($K:$P,ROW(),MATCH(AB$3,$K$2:$P$2,0))</f>
        <v>0.1</v>
      </c>
      <c r="AC35" s="20" cm="1">
        <f t="array" ref="AC35">INDEX($K:$P,ROW(),MATCH(AC$3,$K$2:$P$2,0))</f>
        <v>0.1</v>
      </c>
      <c r="AD35" s="20" cm="1">
        <f t="array" ref="AD35">INDEX($K:$P,ROW(),MATCH(AD$3,$K$2:$P$2,0))</f>
        <v>0.1</v>
      </c>
      <c r="AE35" s="20" cm="1">
        <f t="array" ref="AE35">INDEX($K:$P,ROW(),MATCH(AE$3,$K$2:$P$2,0))</f>
        <v>0.1</v>
      </c>
      <c r="AF35" s="20" cm="1">
        <f t="array" ref="AF35">INDEX($K:$P,ROW(),MATCH(AF$3,$K$2:$P$2,0))</f>
        <v>0.1</v>
      </c>
      <c r="AG35" s="20" cm="1">
        <f t="array" ref="AG35">INDEX($K:$P,ROW(),MATCH(AG$3,$K$2:$P$2,0))</f>
        <v>0.1</v>
      </c>
      <c r="AH35" s="20" cm="1">
        <f t="array" ref="AH35">INDEX($K:$P,ROW(),MATCH(AH$3,$K$2:$P$2,0))</f>
        <v>0.1</v>
      </c>
      <c r="AI35" s="20" cm="1">
        <f t="array" ref="AI35">INDEX($K:$P,ROW(),MATCH(AI$3,$K$2:$P$2,0))</f>
        <v>0.1</v>
      </c>
      <c r="AJ35" s="20" cm="1">
        <f t="array" ref="AJ35">INDEX($K:$P,ROW(),MATCH(AJ$3,$K$2:$P$2,0))</f>
        <v>0.1</v>
      </c>
      <c r="AK35" s="20" cm="1">
        <f t="array" ref="AK35">INDEX($K:$P,ROW(),MATCH(AK$3,$K$2:$P$2,0))</f>
        <v>0.1</v>
      </c>
      <c r="AL35" s="20" cm="1">
        <f t="array" ref="AL35">INDEX($K:$P,ROW(),MATCH(AL$3,$K$2:$P$2,0))</f>
        <v>0.1</v>
      </c>
      <c r="AM35" s="20" cm="1">
        <f t="array" ref="AM35">INDEX($K:$P,ROW(),MATCH(AM$3,$K$2:$P$2,0))</f>
        <v>0.1</v>
      </c>
      <c r="AN35" s="20" cm="1">
        <f t="array" ref="AN35">INDEX($K:$P,ROW(),MATCH(AN$3,$K$2:$P$2,0))</f>
        <v>0.1</v>
      </c>
      <c r="AO35" s="20" cm="1">
        <f t="array" ref="AO35">INDEX($K:$P,ROW(),MATCH(AO$3,$K$2:$P$2,0))</f>
        <v>0.1</v>
      </c>
      <c r="AP35" s="20" cm="1">
        <f t="array" ref="AP35">INDEX($K:$P,ROW(),MATCH(AP$3,$K$2:$P$2,0))</f>
        <v>0.1</v>
      </c>
      <c r="AQ35" s="20" cm="1">
        <f t="array" ref="AQ35">INDEX($K:$P,ROW(),MATCH(AQ$3,$K$2:$P$2,0))</f>
        <v>0.1</v>
      </c>
      <c r="AR35" s="20" cm="1">
        <f t="array" ref="AR35">INDEX($K:$P,ROW(),MATCH(AR$3,$K$2:$P$2,0))</f>
        <v>0.1</v>
      </c>
      <c r="AS35" s="20" cm="1">
        <f t="array" ref="AS35">INDEX($K:$P,ROW(),MATCH(AS$3,$K$2:$P$2,0))</f>
        <v>0.1</v>
      </c>
      <c r="AT35" s="20" cm="1">
        <f t="array" ref="AT35">INDEX($K:$P,ROW(),MATCH(AT$3,$K$2:$P$2,0))</f>
        <v>0.1</v>
      </c>
      <c r="AU35" s="20" cm="1">
        <f t="array" ref="AU35">INDEX($K:$P,ROW(),MATCH(AU$3,$K$2:$P$2,0))</f>
        <v>0.1</v>
      </c>
      <c r="AV35" s="20" cm="1">
        <f t="array" ref="AV35">INDEX($K:$P,ROW(),MATCH(AV$3,$K$2:$P$2,0))</f>
        <v>0.1</v>
      </c>
      <c r="AW35" s="20" cm="1">
        <f t="array" ref="AW35">INDEX($K:$P,ROW(),MATCH(AW$3,$K$2:$P$2,0))</f>
        <v>0.1</v>
      </c>
      <c r="AX35" s="20" cm="1">
        <f t="array" ref="AX35">INDEX($K:$P,ROW(),MATCH(AX$3,$K$2:$P$2,0))</f>
        <v>0.1</v>
      </c>
      <c r="AY35" s="20" cm="1">
        <f t="array" ref="AY35">INDEX($K:$P,ROW(),MATCH(AY$3,$K$2:$P$2,0))</f>
        <v>0.1</v>
      </c>
      <c r="AZ35" s="20" cm="1">
        <f t="array" ref="AZ35">INDEX($K:$P,ROW(),MATCH(AZ$3,$K$2:$P$2,0))</f>
        <v>0.1</v>
      </c>
      <c r="BA35" s="20" cm="1">
        <f t="array" ref="BA35">INDEX($K:$P,ROW(),MATCH(BA$3,$K$2:$P$2,0))</f>
        <v>0.1</v>
      </c>
      <c r="BB35" s="20" cm="1">
        <f t="array" ref="BB35">INDEX($K:$P,ROW(),MATCH(BB$3,$K$2:$P$2,0))</f>
        <v>0.1</v>
      </c>
      <c r="BC35" s="20" cm="1">
        <f t="array" ref="BC35">INDEX($K:$P,ROW(),MATCH(BC$3,$K$2:$P$2,0))</f>
        <v>0.1</v>
      </c>
      <c r="BD35" s="20" cm="1">
        <f t="array" ref="BD35">INDEX($K:$P,ROW(),MATCH(BD$3,$K$2:$P$2,0))</f>
        <v>0.1</v>
      </c>
      <c r="BE35" s="20" cm="1">
        <f t="array" ref="BE35">INDEX($K:$P,ROW(),MATCH(BE$3,$K$2:$P$2,0))</f>
        <v>0.1</v>
      </c>
      <c r="BF35" s="20" cm="1">
        <f t="array" ref="BF35">INDEX($K:$P,ROW(),MATCH(BF$3,$K$2:$P$2,0))</f>
        <v>0.1</v>
      </c>
      <c r="BG35" s="20" cm="1">
        <f t="array" ref="BG35">INDEX($K:$P,ROW(),MATCH(BG$3,$K$2:$P$2,0))</f>
        <v>0.1</v>
      </c>
      <c r="BH35" s="20" cm="1">
        <f t="array" ref="BH35">INDEX($K:$P,ROW(),MATCH(BH$3,$K$2:$P$2,0))</f>
        <v>0.1</v>
      </c>
      <c r="BI35" s="20" cm="1">
        <f t="array" ref="BI35">INDEX($K:$P,ROW(),MATCH(BI$3,$K$2:$P$2,0))</f>
        <v>0.1</v>
      </c>
      <c r="BJ35" s="20" cm="1">
        <f t="array" ref="BJ35">INDEX($K:$P,ROW(),MATCH(BJ$3,$K$2:$P$2,0))</f>
        <v>0.1</v>
      </c>
      <c r="BK35" s="20" cm="1">
        <f t="array" ref="BK35">INDEX($K:$P,ROW(),MATCH(BK$3,$K$2:$P$2,0))</f>
        <v>0.1</v>
      </c>
      <c r="BL35" s="20" cm="1">
        <f t="array" ref="BL35">INDEX($K:$P,ROW(),MATCH(BL$3,$K$2:$P$2,0))</f>
        <v>0.1</v>
      </c>
      <c r="BM35" s="20" cm="1">
        <f t="array" ref="BM35">INDEX($K:$P,ROW(),MATCH(BM$3,$K$2:$P$2,0))</f>
        <v>0.1</v>
      </c>
      <c r="BN35" s="20" cm="1">
        <f t="array" ref="BN35">INDEX($K:$P,ROW(),MATCH(BN$3,$K$2:$P$2,0))</f>
        <v>0.1</v>
      </c>
      <c r="BO35" s="20" cm="1">
        <f t="array" ref="BO35">INDEX($K:$P,ROW(),MATCH(BO$3,$K$2:$P$2,0))</f>
        <v>0.1</v>
      </c>
      <c r="BP35" s="20" cm="1">
        <f t="array" ref="BP35">INDEX($K:$P,ROW(),MATCH(BP$3,$K$2:$P$2,0))</f>
        <v>0.1</v>
      </c>
      <c r="BQ35" s="20" cm="1">
        <f t="array" ref="BQ35">INDEX($K:$P,ROW(),MATCH(BQ$3,$K$2:$P$2,0))</f>
        <v>0.1</v>
      </c>
      <c r="BR35" s="20" cm="1">
        <f t="array" ref="BR35">INDEX($K:$P,ROW(),MATCH(BR$3,$K$2:$P$2,0))</f>
        <v>0.1</v>
      </c>
      <c r="BS35" s="20" cm="1">
        <f t="array" ref="BS35">INDEX($K:$P,ROW(),MATCH(BS$3,$K$2:$P$2,0))</f>
        <v>0.1</v>
      </c>
      <c r="BT35" s="20" cm="1">
        <f t="array" ref="BT35">INDEX($K:$P,ROW(),MATCH(BT$3,$K$2:$P$2,0))</f>
        <v>0.1</v>
      </c>
      <c r="BU35" s="20" cm="1">
        <f t="array" ref="BU35">INDEX($K:$P,ROW(),MATCH(BU$3,$K$2:$P$2,0))</f>
        <v>0.1</v>
      </c>
      <c r="BV35" s="20" cm="1">
        <f t="array" ref="BV35">INDEX($K:$P,ROW(),MATCH(BV$3,$K$2:$P$2,0))</f>
        <v>0.1</v>
      </c>
      <c r="BW35" s="20" cm="1">
        <f t="array" ref="BW35">INDEX($K:$P,ROW(),MATCH(BW$3,$K$2:$P$2,0))</f>
        <v>0.1</v>
      </c>
      <c r="BX35" s="20" cm="1">
        <f t="array" ref="BX35">INDEX($K:$P,ROW(),MATCH(BX$3,$K$2:$P$2,0))</f>
        <v>0.1</v>
      </c>
      <c r="BY35" s="20" cm="1">
        <f t="array" ref="BY35">INDEX($K:$P,ROW(),MATCH(BY$3,$K$2:$P$2,0))</f>
        <v>0.1</v>
      </c>
      <c r="BZ35" s="20" cm="1">
        <f t="array" ref="BZ35">INDEX($K:$P,ROW(),MATCH(BZ$3,$K$2:$P$2,0))</f>
        <v>0.1</v>
      </c>
      <c r="CA35" s="20" cm="1">
        <f t="array" ref="CA35">INDEX($K:$P,ROW(),MATCH(CA$3,$K$2:$P$2,0))</f>
        <v>0.1</v>
      </c>
      <c r="CB35" s="20" cm="1">
        <f t="array" ref="CB35">INDEX($K:$P,ROW(),MATCH(CB$3,$K$2:$P$2,0))</f>
        <v>0.1</v>
      </c>
      <c r="CC35" s="20" cm="1">
        <f t="array" ref="CC35">INDEX($K:$P,ROW(),MATCH(CC$3,$K$2:$P$2,0))</f>
        <v>0.1</v>
      </c>
      <c r="CD35" s="20" cm="1">
        <f t="array" ref="CD35">INDEX($K:$P,ROW(),MATCH(CD$3,$K$2:$P$2,0))</f>
        <v>0.1</v>
      </c>
      <c r="CE35" s="20" cm="1">
        <f t="array" ref="CE35">INDEX($K:$P,ROW(),MATCH(CE$3,$K$2:$P$2,0))</f>
        <v>0.1</v>
      </c>
      <c r="CF35" s="20" cm="1">
        <f t="array" ref="CF35">INDEX($K:$P,ROW(),MATCH(CF$3,$K$2:$P$2,0))</f>
        <v>0.1</v>
      </c>
      <c r="CG35" s="20" cm="1">
        <f t="array" ref="CG35">INDEX($K:$P,ROW(),MATCH(CG$3,$K$2:$P$2,0))</f>
        <v>0.1</v>
      </c>
      <c r="CH35" s="20" cm="1">
        <f t="array" ref="CH35">INDEX($K:$P,ROW(),MATCH(CH$3,$K$2:$P$2,0))</f>
        <v>0.1</v>
      </c>
      <c r="CI35" s="20" cm="1">
        <f t="array" ref="CI35">INDEX($K:$P,ROW(),MATCH(CI$3,$K$2:$P$2,0))</f>
        <v>0.1</v>
      </c>
      <c r="CJ35" s="20" cm="1">
        <f t="array" ref="CJ35">INDEX($K:$P,ROW(),MATCH(CJ$3,$K$2:$P$2,0))</f>
        <v>0.1</v>
      </c>
      <c r="CK35" s="20" cm="1">
        <f t="array" ref="CK35">INDEX($K:$P,ROW(),MATCH(CK$3,$K$2:$P$2,0))</f>
        <v>0.1</v>
      </c>
      <c r="CL35" s="20" cm="1">
        <f t="array" ref="CL35">INDEX($K:$P,ROW(),MATCH(CL$3,$K$2:$P$2,0))</f>
        <v>0.1</v>
      </c>
      <c r="CM35" s="20" t="e" cm="1">
        <f t="array" ref="CM35">INDEX($K:$P,ROW(),MATCH(CM$3,$K$2:$P$2,0))</f>
        <v>#N/A</v>
      </c>
      <c r="CN35" s="20" t="e" cm="1">
        <f t="array" ref="CN35">INDEX($K:$P,ROW(),MATCH(CN$3,$K$2:$P$2,0))</f>
        <v>#N/A</v>
      </c>
      <c r="CO35" s="20" t="e" cm="1">
        <f t="array" ref="CO35">INDEX($K:$P,ROW(),MATCH(CO$3,$K$2:$P$2,0))</f>
        <v>#N/A</v>
      </c>
      <c r="CP35" s="20" t="e" cm="1">
        <f t="array" ref="CP35">INDEX($K:$P,ROW(),MATCH(CP$3,$K$2:$P$2,0))</f>
        <v>#N/A</v>
      </c>
      <c r="CQ35" s="20" t="e" cm="1">
        <f t="array" ref="CQ35">INDEX($K:$P,ROW(),MATCH(CQ$3,$K$2:$P$2,0))</f>
        <v>#N/A</v>
      </c>
      <c r="CR35" s="20" t="e" cm="1">
        <f t="array" ref="CR35">INDEX($K:$P,ROW(),MATCH(CR$3,$K$2:$P$2,0))</f>
        <v>#N/A</v>
      </c>
      <c r="CS35" s="20" t="e" cm="1">
        <f t="array" ref="CS35">INDEX($K:$P,ROW(),MATCH(CS$3,$K$2:$P$2,0))</f>
        <v>#N/A</v>
      </c>
      <c r="CT35" s="20" t="e" cm="1">
        <f t="array" ref="CT35">INDEX($K:$P,ROW(),MATCH(CT$3,$K$2:$P$2,0))</f>
        <v>#N/A</v>
      </c>
      <c r="CU35" s="20" t="e" cm="1">
        <f t="array" ref="CU35">INDEX($K:$P,ROW(),MATCH(CU$3,$K$2:$P$2,0))</f>
        <v>#N/A</v>
      </c>
      <c r="CV35" s="20" t="e" cm="1">
        <f t="array" ref="CV35">INDEX($K:$P,ROW(),MATCH(CV$3,$K$2:$P$2,0))</f>
        <v>#N/A</v>
      </c>
      <c r="CW35" s="20" t="e" cm="1">
        <f t="array" ref="CW35">INDEX($K:$P,ROW(),MATCH(CW$3,$K$2:$P$2,0))</f>
        <v>#N/A</v>
      </c>
      <c r="CX35" s="20" t="e" cm="1">
        <f t="array" ref="CX35">INDEX($K:$P,ROW(),MATCH(CX$3,$K$2:$P$2,0))</f>
        <v>#N/A</v>
      </c>
      <c r="CY35" s="20" t="e" cm="1">
        <f t="array" ref="CY35">INDEX($K:$P,ROW(),MATCH(CY$3,$K$2:$P$2,0))</f>
        <v>#N/A</v>
      </c>
      <c r="CZ35" s="20" t="e" cm="1">
        <f t="array" ref="CZ35">INDEX($K:$P,ROW(),MATCH(CZ$3,$K$2:$P$2,0))</f>
        <v>#N/A</v>
      </c>
      <c r="DA35" s="20" t="e" cm="1">
        <f t="array" ref="DA35">INDEX($K:$P,ROW(),MATCH(DA$3,$K$2:$P$2,0))</f>
        <v>#N/A</v>
      </c>
      <c r="DB35" s="20" t="e" cm="1">
        <f t="array" ref="DB35">INDEX($K:$P,ROW(),MATCH(DB$3,$K$2:$P$2,0))</f>
        <v>#N/A</v>
      </c>
      <c r="DC35" s="20" t="e" cm="1">
        <f t="array" ref="DC35">INDEX($K:$P,ROW(),MATCH(DC$3,$K$2:$P$2,0))</f>
        <v>#N/A</v>
      </c>
      <c r="DD35" s="20" t="e" cm="1">
        <f t="array" ref="DD35">INDEX($K:$P,ROW(),MATCH(DD$3,$K$2:$P$2,0))</f>
        <v>#N/A</v>
      </c>
      <c r="DE35" s="20" t="e" cm="1">
        <f t="array" ref="DE35">INDEX($K:$P,ROW(),MATCH(DE$3,$K$2:$P$2,0))</f>
        <v>#N/A</v>
      </c>
      <c r="DF35" s="20" t="e" cm="1">
        <f t="array" ref="DF35">INDEX($K:$P,ROW(),MATCH(DF$3,$K$2:$P$2,0))</f>
        <v>#N/A</v>
      </c>
      <c r="DG35" s="20" t="e" cm="1">
        <f t="array" ref="DG35">INDEX($K:$P,ROW(),MATCH(DG$3,$K$2:$P$2,0))</f>
        <v>#N/A</v>
      </c>
      <c r="DH35" s="20" t="e" cm="1">
        <f t="array" ref="DH35">INDEX($K:$P,ROW(),MATCH(DH$3,$K$2:$P$2,0))</f>
        <v>#N/A</v>
      </c>
      <c r="DI35" s="20" t="e" cm="1">
        <f t="array" ref="DI35">INDEX($K:$P,ROW(),MATCH(DI$3,$K$2:$P$2,0))</f>
        <v>#N/A</v>
      </c>
      <c r="DJ35" s="20" t="e" cm="1">
        <f t="array" ref="DJ35">INDEX($K:$P,ROW(),MATCH(DJ$3,$K$2:$P$2,0))</f>
        <v>#N/A</v>
      </c>
      <c r="DK35" s="20" t="e" cm="1">
        <f t="array" ref="DK35">INDEX($K:$P,ROW(),MATCH(DK$3,$K$2:$P$2,0))</f>
        <v>#N/A</v>
      </c>
      <c r="DL35" s="20" t="e" cm="1">
        <f t="array" ref="DL35">INDEX($K:$P,ROW(),MATCH(DL$3,$K$2:$P$2,0))</f>
        <v>#N/A</v>
      </c>
    </row>
    <row r="36" spans="4:116" x14ac:dyDescent="0.4">
      <c r="D36" t="s">
        <v>812</v>
      </c>
      <c r="E36" s="8" t="str">
        <f t="shared" si="15"/>
        <v>36 LISTSALES-PV</v>
      </c>
      <c r="G36" s="145" t="s">
        <v>809</v>
      </c>
      <c r="H36" s="31"/>
      <c r="I36" s="73"/>
      <c r="J36" s="372"/>
      <c r="K36" s="372">
        <v>0.3</v>
      </c>
      <c r="L36" s="372">
        <v>0.3</v>
      </c>
      <c r="M36" s="372">
        <v>0.3</v>
      </c>
      <c r="N36" s="372">
        <v>0.3</v>
      </c>
      <c r="O36" s="372">
        <v>0.3</v>
      </c>
      <c r="P36" s="372">
        <v>0.3</v>
      </c>
      <c r="R36" s="33"/>
      <c r="S36" s="20" cm="1">
        <f t="array" ref="S36">INDEX($K:$P,ROW(),MATCH(S$3,$K$2:$P$2,0))</f>
        <v>0.3</v>
      </c>
      <c r="T36" s="20" cm="1">
        <f t="array" ref="T36">INDEX($K:$P,ROW(),MATCH(T$3,$K$2:$P$2,0))</f>
        <v>0.3</v>
      </c>
      <c r="U36" s="20" cm="1">
        <f t="array" ref="U36">INDEX($K:$P,ROW(),MATCH(U$3,$K$2:$P$2,0))</f>
        <v>0.3</v>
      </c>
      <c r="V36" s="20" cm="1">
        <f t="array" ref="V36">INDEX($K:$P,ROW(),MATCH(V$3,$K$2:$P$2,0))</f>
        <v>0.3</v>
      </c>
      <c r="W36" s="20" cm="1">
        <f t="array" ref="W36">INDEX($K:$P,ROW(),MATCH(W$3,$K$2:$P$2,0))</f>
        <v>0.3</v>
      </c>
      <c r="X36" s="20" cm="1">
        <f t="array" ref="X36">INDEX($K:$P,ROW(),MATCH(X$3,$K$2:$P$2,0))</f>
        <v>0.3</v>
      </c>
      <c r="Y36" s="20" cm="1">
        <f t="array" ref="Y36">INDEX($K:$P,ROW(),MATCH(Y$3,$K$2:$P$2,0))</f>
        <v>0.3</v>
      </c>
      <c r="Z36" s="20" cm="1">
        <f t="array" ref="Z36">INDEX($K:$P,ROW(),MATCH(Z$3,$K$2:$P$2,0))</f>
        <v>0.3</v>
      </c>
      <c r="AA36" s="20" cm="1">
        <f t="array" ref="AA36">INDEX($K:$P,ROW(),MATCH(AA$3,$K$2:$P$2,0))</f>
        <v>0.3</v>
      </c>
      <c r="AB36" s="20" cm="1">
        <f t="array" ref="AB36">INDEX($K:$P,ROW(),MATCH(AB$3,$K$2:$P$2,0))</f>
        <v>0.3</v>
      </c>
      <c r="AC36" s="20" cm="1">
        <f t="array" ref="AC36">INDEX($K:$P,ROW(),MATCH(AC$3,$K$2:$P$2,0))</f>
        <v>0.3</v>
      </c>
      <c r="AD36" s="20" cm="1">
        <f t="array" ref="AD36">INDEX($K:$P,ROW(),MATCH(AD$3,$K$2:$P$2,0))</f>
        <v>0.3</v>
      </c>
      <c r="AE36" s="20" cm="1">
        <f t="array" ref="AE36">INDEX($K:$P,ROW(),MATCH(AE$3,$K$2:$P$2,0))</f>
        <v>0.3</v>
      </c>
      <c r="AF36" s="20" cm="1">
        <f t="array" ref="AF36">INDEX($K:$P,ROW(),MATCH(AF$3,$K$2:$P$2,0))</f>
        <v>0.3</v>
      </c>
      <c r="AG36" s="20" cm="1">
        <f t="array" ref="AG36">INDEX($K:$P,ROW(),MATCH(AG$3,$K$2:$P$2,0))</f>
        <v>0.3</v>
      </c>
      <c r="AH36" s="20" cm="1">
        <f t="array" ref="AH36">INDEX($K:$P,ROW(),MATCH(AH$3,$K$2:$P$2,0))</f>
        <v>0.3</v>
      </c>
      <c r="AI36" s="20" cm="1">
        <f t="array" ref="AI36">INDEX($K:$P,ROW(),MATCH(AI$3,$K$2:$P$2,0))</f>
        <v>0.3</v>
      </c>
      <c r="AJ36" s="20" cm="1">
        <f t="array" ref="AJ36">INDEX($K:$P,ROW(),MATCH(AJ$3,$K$2:$P$2,0))</f>
        <v>0.3</v>
      </c>
      <c r="AK36" s="20" cm="1">
        <f t="array" ref="AK36">INDEX($K:$P,ROW(),MATCH(AK$3,$K$2:$P$2,0))</f>
        <v>0.3</v>
      </c>
      <c r="AL36" s="20" cm="1">
        <f t="array" ref="AL36">INDEX($K:$P,ROW(),MATCH(AL$3,$K$2:$P$2,0))</f>
        <v>0.3</v>
      </c>
      <c r="AM36" s="20" cm="1">
        <f t="array" ref="AM36">INDEX($K:$P,ROW(),MATCH(AM$3,$K$2:$P$2,0))</f>
        <v>0.3</v>
      </c>
      <c r="AN36" s="20" cm="1">
        <f t="array" ref="AN36">INDEX($K:$P,ROW(),MATCH(AN$3,$K$2:$P$2,0))</f>
        <v>0.3</v>
      </c>
      <c r="AO36" s="20" cm="1">
        <f t="array" ref="AO36">INDEX($K:$P,ROW(),MATCH(AO$3,$K$2:$P$2,0))</f>
        <v>0.3</v>
      </c>
      <c r="AP36" s="20" cm="1">
        <f t="array" ref="AP36">INDEX($K:$P,ROW(),MATCH(AP$3,$K$2:$P$2,0))</f>
        <v>0.3</v>
      </c>
      <c r="AQ36" s="20" cm="1">
        <f t="array" ref="AQ36">INDEX($K:$P,ROW(),MATCH(AQ$3,$K$2:$P$2,0))</f>
        <v>0.3</v>
      </c>
      <c r="AR36" s="20" cm="1">
        <f t="array" ref="AR36">INDEX($K:$P,ROW(),MATCH(AR$3,$K$2:$P$2,0))</f>
        <v>0.3</v>
      </c>
      <c r="AS36" s="20" cm="1">
        <f t="array" ref="AS36">INDEX($K:$P,ROW(),MATCH(AS$3,$K$2:$P$2,0))</f>
        <v>0.3</v>
      </c>
      <c r="AT36" s="20" cm="1">
        <f t="array" ref="AT36">INDEX($K:$P,ROW(),MATCH(AT$3,$K$2:$P$2,0))</f>
        <v>0.3</v>
      </c>
      <c r="AU36" s="20" cm="1">
        <f t="array" ref="AU36">INDEX($K:$P,ROW(),MATCH(AU$3,$K$2:$P$2,0))</f>
        <v>0.3</v>
      </c>
      <c r="AV36" s="20" cm="1">
        <f t="array" ref="AV36">INDEX($K:$P,ROW(),MATCH(AV$3,$K$2:$P$2,0))</f>
        <v>0.3</v>
      </c>
      <c r="AW36" s="20" cm="1">
        <f t="array" ref="AW36">INDEX($K:$P,ROW(),MATCH(AW$3,$K$2:$P$2,0))</f>
        <v>0.3</v>
      </c>
      <c r="AX36" s="20" cm="1">
        <f t="array" ref="AX36">INDEX($K:$P,ROW(),MATCH(AX$3,$K$2:$P$2,0))</f>
        <v>0.3</v>
      </c>
      <c r="AY36" s="20" cm="1">
        <f t="array" ref="AY36">INDEX($K:$P,ROW(),MATCH(AY$3,$K$2:$P$2,0))</f>
        <v>0.3</v>
      </c>
      <c r="AZ36" s="20" cm="1">
        <f t="array" ref="AZ36">INDEX($K:$P,ROW(),MATCH(AZ$3,$K$2:$P$2,0))</f>
        <v>0.3</v>
      </c>
      <c r="BA36" s="20" cm="1">
        <f t="array" ref="BA36">INDEX($K:$P,ROW(),MATCH(BA$3,$K$2:$P$2,0))</f>
        <v>0.3</v>
      </c>
      <c r="BB36" s="20" cm="1">
        <f t="array" ref="BB36">INDEX($K:$P,ROW(),MATCH(BB$3,$K$2:$P$2,0))</f>
        <v>0.3</v>
      </c>
      <c r="BC36" s="20" cm="1">
        <f t="array" ref="BC36">INDEX($K:$P,ROW(),MATCH(BC$3,$K$2:$P$2,0))</f>
        <v>0.3</v>
      </c>
      <c r="BD36" s="20" cm="1">
        <f t="array" ref="BD36">INDEX($K:$P,ROW(),MATCH(BD$3,$K$2:$P$2,0))</f>
        <v>0.3</v>
      </c>
      <c r="BE36" s="20" cm="1">
        <f t="array" ref="BE36">INDEX($K:$P,ROW(),MATCH(BE$3,$K$2:$P$2,0))</f>
        <v>0.3</v>
      </c>
      <c r="BF36" s="20" cm="1">
        <f t="array" ref="BF36">INDEX($K:$P,ROW(),MATCH(BF$3,$K$2:$P$2,0))</f>
        <v>0.3</v>
      </c>
      <c r="BG36" s="20" cm="1">
        <f t="array" ref="BG36">INDEX($K:$P,ROW(),MATCH(BG$3,$K$2:$P$2,0))</f>
        <v>0.3</v>
      </c>
      <c r="BH36" s="20" cm="1">
        <f t="array" ref="BH36">INDEX($K:$P,ROW(),MATCH(BH$3,$K$2:$P$2,0))</f>
        <v>0.3</v>
      </c>
      <c r="BI36" s="20" cm="1">
        <f t="array" ref="BI36">INDEX($K:$P,ROW(),MATCH(BI$3,$K$2:$P$2,0))</f>
        <v>0.3</v>
      </c>
      <c r="BJ36" s="20" cm="1">
        <f t="array" ref="BJ36">INDEX($K:$P,ROW(),MATCH(BJ$3,$K$2:$P$2,0))</f>
        <v>0.3</v>
      </c>
      <c r="BK36" s="20" cm="1">
        <f t="array" ref="BK36">INDEX($K:$P,ROW(),MATCH(BK$3,$K$2:$P$2,0))</f>
        <v>0.3</v>
      </c>
      <c r="BL36" s="20" cm="1">
        <f t="array" ref="BL36">INDEX($K:$P,ROW(),MATCH(BL$3,$K$2:$P$2,0))</f>
        <v>0.3</v>
      </c>
      <c r="BM36" s="20" cm="1">
        <f t="array" ref="BM36">INDEX($K:$P,ROW(),MATCH(BM$3,$K$2:$P$2,0))</f>
        <v>0.3</v>
      </c>
      <c r="BN36" s="20" cm="1">
        <f t="array" ref="BN36">INDEX($K:$P,ROW(),MATCH(BN$3,$K$2:$P$2,0))</f>
        <v>0.3</v>
      </c>
      <c r="BO36" s="20" cm="1">
        <f t="array" ref="BO36">INDEX($K:$P,ROW(),MATCH(BO$3,$K$2:$P$2,0))</f>
        <v>0.3</v>
      </c>
      <c r="BP36" s="20" cm="1">
        <f t="array" ref="BP36">INDEX($K:$P,ROW(),MATCH(BP$3,$K$2:$P$2,0))</f>
        <v>0.3</v>
      </c>
      <c r="BQ36" s="20" cm="1">
        <f t="array" ref="BQ36">INDEX($K:$P,ROW(),MATCH(BQ$3,$K$2:$P$2,0))</f>
        <v>0.3</v>
      </c>
      <c r="BR36" s="20" cm="1">
        <f t="array" ref="BR36">INDEX($K:$P,ROW(),MATCH(BR$3,$K$2:$P$2,0))</f>
        <v>0.3</v>
      </c>
      <c r="BS36" s="20" cm="1">
        <f t="array" ref="BS36">INDEX($K:$P,ROW(),MATCH(BS$3,$K$2:$P$2,0))</f>
        <v>0.3</v>
      </c>
      <c r="BT36" s="20" cm="1">
        <f t="array" ref="BT36">INDEX($K:$P,ROW(),MATCH(BT$3,$K$2:$P$2,0))</f>
        <v>0.3</v>
      </c>
      <c r="BU36" s="20" cm="1">
        <f t="array" ref="BU36">INDEX($K:$P,ROW(),MATCH(BU$3,$K$2:$P$2,0))</f>
        <v>0.3</v>
      </c>
      <c r="BV36" s="20" cm="1">
        <f t="array" ref="BV36">INDEX($K:$P,ROW(),MATCH(BV$3,$K$2:$P$2,0))</f>
        <v>0.3</v>
      </c>
      <c r="BW36" s="20" cm="1">
        <f t="array" ref="BW36">INDEX($K:$P,ROW(),MATCH(BW$3,$K$2:$P$2,0))</f>
        <v>0.3</v>
      </c>
      <c r="BX36" s="20" cm="1">
        <f t="array" ref="BX36">INDEX($K:$P,ROW(),MATCH(BX$3,$K$2:$P$2,0))</f>
        <v>0.3</v>
      </c>
      <c r="BY36" s="20" cm="1">
        <f t="array" ref="BY36">INDEX($K:$P,ROW(),MATCH(BY$3,$K$2:$P$2,0))</f>
        <v>0.3</v>
      </c>
      <c r="BZ36" s="20" cm="1">
        <f t="array" ref="BZ36">INDEX($K:$P,ROW(),MATCH(BZ$3,$K$2:$P$2,0))</f>
        <v>0.3</v>
      </c>
      <c r="CA36" s="20" cm="1">
        <f t="array" ref="CA36">INDEX($K:$P,ROW(),MATCH(CA$3,$K$2:$P$2,0))</f>
        <v>0.3</v>
      </c>
      <c r="CB36" s="20" cm="1">
        <f t="array" ref="CB36">INDEX($K:$P,ROW(),MATCH(CB$3,$K$2:$P$2,0))</f>
        <v>0.3</v>
      </c>
      <c r="CC36" s="20" cm="1">
        <f t="array" ref="CC36">INDEX($K:$P,ROW(),MATCH(CC$3,$K$2:$P$2,0))</f>
        <v>0.3</v>
      </c>
      <c r="CD36" s="20" cm="1">
        <f t="array" ref="CD36">INDEX($K:$P,ROW(),MATCH(CD$3,$K$2:$P$2,0))</f>
        <v>0.3</v>
      </c>
      <c r="CE36" s="20" cm="1">
        <f t="array" ref="CE36">INDEX($K:$P,ROW(),MATCH(CE$3,$K$2:$P$2,0))</f>
        <v>0.3</v>
      </c>
      <c r="CF36" s="20" cm="1">
        <f t="array" ref="CF36">INDEX($K:$P,ROW(),MATCH(CF$3,$K$2:$P$2,0))</f>
        <v>0.3</v>
      </c>
      <c r="CG36" s="20" cm="1">
        <f t="array" ref="CG36">INDEX($K:$P,ROW(),MATCH(CG$3,$K$2:$P$2,0))</f>
        <v>0.3</v>
      </c>
      <c r="CH36" s="20" cm="1">
        <f t="array" ref="CH36">INDEX($K:$P,ROW(),MATCH(CH$3,$K$2:$P$2,0))</f>
        <v>0.3</v>
      </c>
      <c r="CI36" s="20" cm="1">
        <f t="array" ref="CI36">INDEX($K:$P,ROW(),MATCH(CI$3,$K$2:$P$2,0))</f>
        <v>0.3</v>
      </c>
      <c r="CJ36" s="20" cm="1">
        <f t="array" ref="CJ36">INDEX($K:$P,ROW(),MATCH(CJ$3,$K$2:$P$2,0))</f>
        <v>0.3</v>
      </c>
      <c r="CK36" s="20" cm="1">
        <f t="array" ref="CK36">INDEX($K:$P,ROW(),MATCH(CK$3,$K$2:$P$2,0))</f>
        <v>0.3</v>
      </c>
      <c r="CL36" s="20" cm="1">
        <f t="array" ref="CL36">INDEX($K:$P,ROW(),MATCH(CL$3,$K$2:$P$2,0))</f>
        <v>0.3</v>
      </c>
      <c r="CM36" s="20" t="e" cm="1">
        <f t="array" ref="CM36">INDEX($K:$P,ROW(),MATCH(CM$3,$K$2:$P$2,0))</f>
        <v>#N/A</v>
      </c>
      <c r="CN36" s="20" t="e" cm="1">
        <f t="array" ref="CN36">INDEX($K:$P,ROW(),MATCH(CN$3,$K$2:$P$2,0))</f>
        <v>#N/A</v>
      </c>
      <c r="CO36" s="20" t="e" cm="1">
        <f t="array" ref="CO36">INDEX($K:$P,ROW(),MATCH(CO$3,$K$2:$P$2,0))</f>
        <v>#N/A</v>
      </c>
      <c r="CP36" s="20" t="e" cm="1">
        <f t="array" ref="CP36">INDEX($K:$P,ROW(),MATCH(CP$3,$K$2:$P$2,0))</f>
        <v>#N/A</v>
      </c>
      <c r="CQ36" s="20" t="e" cm="1">
        <f t="array" ref="CQ36">INDEX($K:$P,ROW(),MATCH(CQ$3,$K$2:$P$2,0))</f>
        <v>#N/A</v>
      </c>
      <c r="CR36" s="20" t="e" cm="1">
        <f t="array" ref="CR36">INDEX($K:$P,ROW(),MATCH(CR$3,$K$2:$P$2,0))</f>
        <v>#N/A</v>
      </c>
      <c r="CS36" s="20" t="e" cm="1">
        <f t="array" ref="CS36">INDEX($K:$P,ROW(),MATCH(CS$3,$K$2:$P$2,0))</f>
        <v>#N/A</v>
      </c>
      <c r="CT36" s="20" t="e" cm="1">
        <f t="array" ref="CT36">INDEX($K:$P,ROW(),MATCH(CT$3,$K$2:$P$2,0))</f>
        <v>#N/A</v>
      </c>
      <c r="CU36" s="20" t="e" cm="1">
        <f t="array" ref="CU36">INDEX($K:$P,ROW(),MATCH(CU$3,$K$2:$P$2,0))</f>
        <v>#N/A</v>
      </c>
      <c r="CV36" s="20" t="e" cm="1">
        <f t="array" ref="CV36">INDEX($K:$P,ROW(),MATCH(CV$3,$K$2:$P$2,0))</f>
        <v>#N/A</v>
      </c>
      <c r="CW36" s="20" t="e" cm="1">
        <f t="array" ref="CW36">INDEX($K:$P,ROW(),MATCH(CW$3,$K$2:$P$2,0))</f>
        <v>#N/A</v>
      </c>
      <c r="CX36" s="20" t="e" cm="1">
        <f t="array" ref="CX36">INDEX($K:$P,ROW(),MATCH(CX$3,$K$2:$P$2,0))</f>
        <v>#N/A</v>
      </c>
      <c r="CY36" s="20" t="e" cm="1">
        <f t="array" ref="CY36">INDEX($K:$P,ROW(),MATCH(CY$3,$K$2:$P$2,0))</f>
        <v>#N/A</v>
      </c>
      <c r="CZ36" s="20" t="e" cm="1">
        <f t="array" ref="CZ36">INDEX($K:$P,ROW(),MATCH(CZ$3,$K$2:$P$2,0))</f>
        <v>#N/A</v>
      </c>
      <c r="DA36" s="20" t="e" cm="1">
        <f t="array" ref="DA36">INDEX($K:$P,ROW(),MATCH(DA$3,$K$2:$P$2,0))</f>
        <v>#N/A</v>
      </c>
      <c r="DB36" s="20" t="e" cm="1">
        <f t="array" ref="DB36">INDEX($K:$P,ROW(),MATCH(DB$3,$K$2:$P$2,0))</f>
        <v>#N/A</v>
      </c>
      <c r="DC36" s="20" t="e" cm="1">
        <f t="array" ref="DC36">INDEX($K:$P,ROW(),MATCH(DC$3,$K$2:$P$2,0))</f>
        <v>#N/A</v>
      </c>
      <c r="DD36" s="20" t="e" cm="1">
        <f t="array" ref="DD36">INDEX($K:$P,ROW(),MATCH(DD$3,$K$2:$P$2,0))</f>
        <v>#N/A</v>
      </c>
      <c r="DE36" s="20" t="e" cm="1">
        <f t="array" ref="DE36">INDEX($K:$P,ROW(),MATCH(DE$3,$K$2:$P$2,0))</f>
        <v>#N/A</v>
      </c>
      <c r="DF36" s="20" t="e" cm="1">
        <f t="array" ref="DF36">INDEX($K:$P,ROW(),MATCH(DF$3,$K$2:$P$2,0))</f>
        <v>#N/A</v>
      </c>
      <c r="DG36" s="20" t="e" cm="1">
        <f t="array" ref="DG36">INDEX($K:$P,ROW(),MATCH(DG$3,$K$2:$P$2,0))</f>
        <v>#N/A</v>
      </c>
      <c r="DH36" s="20" t="e" cm="1">
        <f t="array" ref="DH36">INDEX($K:$P,ROW(),MATCH(DH$3,$K$2:$P$2,0))</f>
        <v>#N/A</v>
      </c>
      <c r="DI36" s="20" t="e" cm="1">
        <f t="array" ref="DI36">INDEX($K:$P,ROW(),MATCH(DI$3,$K$2:$P$2,0))</f>
        <v>#N/A</v>
      </c>
      <c r="DJ36" s="20" t="e" cm="1">
        <f t="array" ref="DJ36">INDEX($K:$P,ROW(),MATCH(DJ$3,$K$2:$P$2,0))</f>
        <v>#N/A</v>
      </c>
      <c r="DK36" s="20" t="e" cm="1">
        <f t="array" ref="DK36">INDEX($K:$P,ROW(),MATCH(DK$3,$K$2:$P$2,0))</f>
        <v>#N/A</v>
      </c>
      <c r="DL36" s="20" t="e" cm="1">
        <f t="array" ref="DL36">INDEX($K:$P,ROW(),MATCH(DL$3,$K$2:$P$2,0))</f>
        <v>#N/A</v>
      </c>
    </row>
    <row r="37" spans="4:116" x14ac:dyDescent="0.4">
      <c r="D37" t="s">
        <v>812</v>
      </c>
      <c r="E37" s="8" t="str">
        <f t="shared" si="15"/>
        <v>37 LISTSALES-PV</v>
      </c>
      <c r="G37" s="145" t="s">
        <v>810</v>
      </c>
      <c r="H37" s="31"/>
      <c r="I37" s="73"/>
      <c r="J37" s="372"/>
      <c r="K37" s="372">
        <v>0.2</v>
      </c>
      <c r="L37" s="372">
        <v>0.2</v>
      </c>
      <c r="M37" s="372">
        <v>0.2</v>
      </c>
      <c r="N37" s="372">
        <v>0.2</v>
      </c>
      <c r="O37" s="372">
        <v>0.2</v>
      </c>
      <c r="P37" s="372">
        <v>0.2</v>
      </c>
      <c r="R37" s="33"/>
      <c r="S37" s="20" cm="1">
        <f t="array" ref="S37">INDEX($K:$P,ROW(),MATCH(S$3,$K$2:$P$2,0))</f>
        <v>0.2</v>
      </c>
      <c r="T37" s="20" cm="1">
        <f t="array" ref="T37">INDEX($K:$P,ROW(),MATCH(T$3,$K$2:$P$2,0))</f>
        <v>0.2</v>
      </c>
      <c r="U37" s="20" cm="1">
        <f t="array" ref="U37">INDEX($K:$P,ROW(),MATCH(U$3,$K$2:$P$2,0))</f>
        <v>0.2</v>
      </c>
      <c r="V37" s="20" cm="1">
        <f t="array" ref="V37">INDEX($K:$P,ROW(),MATCH(V$3,$K$2:$P$2,0))</f>
        <v>0.2</v>
      </c>
      <c r="W37" s="20" cm="1">
        <f t="array" ref="W37">INDEX($K:$P,ROW(),MATCH(W$3,$K$2:$P$2,0))</f>
        <v>0.2</v>
      </c>
      <c r="X37" s="20" cm="1">
        <f t="array" ref="X37">INDEX($K:$P,ROW(),MATCH(X$3,$K$2:$P$2,0))</f>
        <v>0.2</v>
      </c>
      <c r="Y37" s="20" cm="1">
        <f t="array" ref="Y37">INDEX($K:$P,ROW(),MATCH(Y$3,$K$2:$P$2,0))</f>
        <v>0.2</v>
      </c>
      <c r="Z37" s="20" cm="1">
        <f t="array" ref="Z37">INDEX($K:$P,ROW(),MATCH(Z$3,$K$2:$P$2,0))</f>
        <v>0.2</v>
      </c>
      <c r="AA37" s="20" cm="1">
        <f t="array" ref="AA37">INDEX($K:$P,ROW(),MATCH(AA$3,$K$2:$P$2,0))</f>
        <v>0.2</v>
      </c>
      <c r="AB37" s="20" cm="1">
        <f t="array" ref="AB37">INDEX($K:$P,ROW(),MATCH(AB$3,$K$2:$P$2,0))</f>
        <v>0.2</v>
      </c>
      <c r="AC37" s="20" cm="1">
        <f t="array" ref="AC37">INDEX($K:$P,ROW(),MATCH(AC$3,$K$2:$P$2,0))</f>
        <v>0.2</v>
      </c>
      <c r="AD37" s="20" cm="1">
        <f t="array" ref="AD37">INDEX($K:$P,ROW(),MATCH(AD$3,$K$2:$P$2,0))</f>
        <v>0.2</v>
      </c>
      <c r="AE37" s="20" cm="1">
        <f t="array" ref="AE37">INDEX($K:$P,ROW(),MATCH(AE$3,$K$2:$P$2,0))</f>
        <v>0.2</v>
      </c>
      <c r="AF37" s="20" cm="1">
        <f t="array" ref="AF37">INDEX($K:$P,ROW(),MATCH(AF$3,$K$2:$P$2,0))</f>
        <v>0.2</v>
      </c>
      <c r="AG37" s="20" cm="1">
        <f t="array" ref="AG37">INDEX($K:$P,ROW(),MATCH(AG$3,$K$2:$P$2,0))</f>
        <v>0.2</v>
      </c>
      <c r="AH37" s="20" cm="1">
        <f t="array" ref="AH37">INDEX($K:$P,ROW(),MATCH(AH$3,$K$2:$P$2,0))</f>
        <v>0.2</v>
      </c>
      <c r="AI37" s="20" cm="1">
        <f t="array" ref="AI37">INDEX($K:$P,ROW(),MATCH(AI$3,$K$2:$P$2,0))</f>
        <v>0.2</v>
      </c>
      <c r="AJ37" s="20" cm="1">
        <f t="array" ref="AJ37">INDEX($K:$P,ROW(),MATCH(AJ$3,$K$2:$P$2,0))</f>
        <v>0.2</v>
      </c>
      <c r="AK37" s="20" cm="1">
        <f t="array" ref="AK37">INDEX($K:$P,ROW(),MATCH(AK$3,$K$2:$P$2,0))</f>
        <v>0.2</v>
      </c>
      <c r="AL37" s="20" cm="1">
        <f t="array" ref="AL37">INDEX($K:$P,ROW(),MATCH(AL$3,$K$2:$P$2,0))</f>
        <v>0.2</v>
      </c>
      <c r="AM37" s="20" cm="1">
        <f t="array" ref="AM37">INDEX($K:$P,ROW(),MATCH(AM$3,$K$2:$P$2,0))</f>
        <v>0.2</v>
      </c>
      <c r="AN37" s="20" cm="1">
        <f t="array" ref="AN37">INDEX($K:$P,ROW(),MATCH(AN$3,$K$2:$P$2,0))</f>
        <v>0.2</v>
      </c>
      <c r="AO37" s="20" cm="1">
        <f t="array" ref="AO37">INDEX($K:$P,ROW(),MATCH(AO$3,$K$2:$P$2,0))</f>
        <v>0.2</v>
      </c>
      <c r="AP37" s="20" cm="1">
        <f t="array" ref="AP37">INDEX($K:$P,ROW(),MATCH(AP$3,$K$2:$P$2,0))</f>
        <v>0.2</v>
      </c>
      <c r="AQ37" s="20" cm="1">
        <f t="array" ref="AQ37">INDEX($K:$P,ROW(),MATCH(AQ$3,$K$2:$P$2,0))</f>
        <v>0.2</v>
      </c>
      <c r="AR37" s="20" cm="1">
        <f t="array" ref="AR37">INDEX($K:$P,ROW(),MATCH(AR$3,$K$2:$P$2,0))</f>
        <v>0.2</v>
      </c>
      <c r="AS37" s="20" cm="1">
        <f t="array" ref="AS37">INDEX($K:$P,ROW(),MATCH(AS$3,$K$2:$P$2,0))</f>
        <v>0.2</v>
      </c>
      <c r="AT37" s="20" cm="1">
        <f t="array" ref="AT37">INDEX($K:$P,ROW(),MATCH(AT$3,$K$2:$P$2,0))</f>
        <v>0.2</v>
      </c>
      <c r="AU37" s="20" cm="1">
        <f t="array" ref="AU37">INDEX($K:$P,ROW(),MATCH(AU$3,$K$2:$P$2,0))</f>
        <v>0.2</v>
      </c>
      <c r="AV37" s="20" cm="1">
        <f t="array" ref="AV37">INDEX($K:$P,ROW(),MATCH(AV$3,$K$2:$P$2,0))</f>
        <v>0.2</v>
      </c>
      <c r="AW37" s="20" cm="1">
        <f t="array" ref="AW37">INDEX($K:$P,ROW(),MATCH(AW$3,$K$2:$P$2,0))</f>
        <v>0.2</v>
      </c>
      <c r="AX37" s="20" cm="1">
        <f t="array" ref="AX37">INDEX($K:$P,ROW(),MATCH(AX$3,$K$2:$P$2,0))</f>
        <v>0.2</v>
      </c>
      <c r="AY37" s="20" cm="1">
        <f t="array" ref="AY37">INDEX($K:$P,ROW(),MATCH(AY$3,$K$2:$P$2,0))</f>
        <v>0.2</v>
      </c>
      <c r="AZ37" s="20" cm="1">
        <f t="array" ref="AZ37">INDEX($K:$P,ROW(),MATCH(AZ$3,$K$2:$P$2,0))</f>
        <v>0.2</v>
      </c>
      <c r="BA37" s="20" cm="1">
        <f t="array" ref="BA37">INDEX($K:$P,ROW(),MATCH(BA$3,$K$2:$P$2,0))</f>
        <v>0.2</v>
      </c>
      <c r="BB37" s="20" cm="1">
        <f t="array" ref="BB37">INDEX($K:$P,ROW(),MATCH(BB$3,$K$2:$P$2,0))</f>
        <v>0.2</v>
      </c>
      <c r="BC37" s="20" cm="1">
        <f t="array" ref="BC37">INDEX($K:$P,ROW(),MATCH(BC$3,$K$2:$P$2,0))</f>
        <v>0.2</v>
      </c>
      <c r="BD37" s="20" cm="1">
        <f t="array" ref="BD37">INDEX($K:$P,ROW(),MATCH(BD$3,$K$2:$P$2,0))</f>
        <v>0.2</v>
      </c>
      <c r="BE37" s="20" cm="1">
        <f t="array" ref="BE37">INDEX($K:$P,ROW(),MATCH(BE$3,$K$2:$P$2,0))</f>
        <v>0.2</v>
      </c>
      <c r="BF37" s="20" cm="1">
        <f t="array" ref="BF37">INDEX($K:$P,ROW(),MATCH(BF$3,$K$2:$P$2,0))</f>
        <v>0.2</v>
      </c>
      <c r="BG37" s="20" cm="1">
        <f t="array" ref="BG37">INDEX($K:$P,ROW(),MATCH(BG$3,$K$2:$P$2,0))</f>
        <v>0.2</v>
      </c>
      <c r="BH37" s="20" cm="1">
        <f t="array" ref="BH37">INDEX($K:$P,ROW(),MATCH(BH$3,$K$2:$P$2,0))</f>
        <v>0.2</v>
      </c>
      <c r="BI37" s="20" cm="1">
        <f t="array" ref="BI37">INDEX($K:$P,ROW(),MATCH(BI$3,$K$2:$P$2,0))</f>
        <v>0.2</v>
      </c>
      <c r="BJ37" s="20" cm="1">
        <f t="array" ref="BJ37">INDEX($K:$P,ROW(),MATCH(BJ$3,$K$2:$P$2,0))</f>
        <v>0.2</v>
      </c>
      <c r="BK37" s="20" cm="1">
        <f t="array" ref="BK37">INDEX($K:$P,ROW(),MATCH(BK$3,$K$2:$P$2,0))</f>
        <v>0.2</v>
      </c>
      <c r="BL37" s="20" cm="1">
        <f t="array" ref="BL37">INDEX($K:$P,ROW(),MATCH(BL$3,$K$2:$P$2,0))</f>
        <v>0.2</v>
      </c>
      <c r="BM37" s="20" cm="1">
        <f t="array" ref="BM37">INDEX($K:$P,ROW(),MATCH(BM$3,$K$2:$P$2,0))</f>
        <v>0.2</v>
      </c>
      <c r="BN37" s="20" cm="1">
        <f t="array" ref="BN37">INDEX($K:$P,ROW(),MATCH(BN$3,$K$2:$P$2,0))</f>
        <v>0.2</v>
      </c>
      <c r="BO37" s="20" cm="1">
        <f t="array" ref="BO37">INDEX($K:$P,ROW(),MATCH(BO$3,$K$2:$P$2,0))</f>
        <v>0.2</v>
      </c>
      <c r="BP37" s="20" cm="1">
        <f t="array" ref="BP37">INDEX($K:$P,ROW(),MATCH(BP$3,$K$2:$P$2,0))</f>
        <v>0.2</v>
      </c>
      <c r="BQ37" s="20" cm="1">
        <f t="array" ref="BQ37">INDEX($K:$P,ROW(),MATCH(BQ$3,$K$2:$P$2,0))</f>
        <v>0.2</v>
      </c>
      <c r="BR37" s="20" cm="1">
        <f t="array" ref="BR37">INDEX($K:$P,ROW(),MATCH(BR$3,$K$2:$P$2,0))</f>
        <v>0.2</v>
      </c>
      <c r="BS37" s="20" cm="1">
        <f t="array" ref="BS37">INDEX($K:$P,ROW(),MATCH(BS$3,$K$2:$P$2,0))</f>
        <v>0.2</v>
      </c>
      <c r="BT37" s="20" cm="1">
        <f t="array" ref="BT37">INDEX($K:$P,ROW(),MATCH(BT$3,$K$2:$P$2,0))</f>
        <v>0.2</v>
      </c>
      <c r="BU37" s="20" cm="1">
        <f t="array" ref="BU37">INDEX($K:$P,ROW(),MATCH(BU$3,$K$2:$P$2,0))</f>
        <v>0.2</v>
      </c>
      <c r="BV37" s="20" cm="1">
        <f t="array" ref="BV37">INDEX($K:$P,ROW(),MATCH(BV$3,$K$2:$P$2,0))</f>
        <v>0.2</v>
      </c>
      <c r="BW37" s="20" cm="1">
        <f t="array" ref="BW37">INDEX($K:$P,ROW(),MATCH(BW$3,$K$2:$P$2,0))</f>
        <v>0.2</v>
      </c>
      <c r="BX37" s="20" cm="1">
        <f t="array" ref="BX37">INDEX($K:$P,ROW(),MATCH(BX$3,$K$2:$P$2,0))</f>
        <v>0.2</v>
      </c>
      <c r="BY37" s="20" cm="1">
        <f t="array" ref="BY37">INDEX($K:$P,ROW(),MATCH(BY$3,$K$2:$P$2,0))</f>
        <v>0.2</v>
      </c>
      <c r="BZ37" s="20" cm="1">
        <f t="array" ref="BZ37">INDEX($K:$P,ROW(),MATCH(BZ$3,$K$2:$P$2,0))</f>
        <v>0.2</v>
      </c>
      <c r="CA37" s="20" cm="1">
        <f t="array" ref="CA37">INDEX($K:$P,ROW(),MATCH(CA$3,$K$2:$P$2,0))</f>
        <v>0.2</v>
      </c>
      <c r="CB37" s="20" cm="1">
        <f t="array" ref="CB37">INDEX($K:$P,ROW(),MATCH(CB$3,$K$2:$P$2,0))</f>
        <v>0.2</v>
      </c>
      <c r="CC37" s="20" cm="1">
        <f t="array" ref="CC37">INDEX($K:$P,ROW(),MATCH(CC$3,$K$2:$P$2,0))</f>
        <v>0.2</v>
      </c>
      <c r="CD37" s="20" cm="1">
        <f t="array" ref="CD37">INDEX($K:$P,ROW(),MATCH(CD$3,$K$2:$P$2,0))</f>
        <v>0.2</v>
      </c>
      <c r="CE37" s="20" cm="1">
        <f t="array" ref="CE37">INDEX($K:$P,ROW(),MATCH(CE$3,$K$2:$P$2,0))</f>
        <v>0.2</v>
      </c>
      <c r="CF37" s="20" cm="1">
        <f t="array" ref="CF37">INDEX($K:$P,ROW(),MATCH(CF$3,$K$2:$P$2,0))</f>
        <v>0.2</v>
      </c>
      <c r="CG37" s="20" cm="1">
        <f t="array" ref="CG37">INDEX($K:$P,ROW(),MATCH(CG$3,$K$2:$P$2,0))</f>
        <v>0.2</v>
      </c>
      <c r="CH37" s="20" cm="1">
        <f t="array" ref="CH37">INDEX($K:$P,ROW(),MATCH(CH$3,$K$2:$P$2,0))</f>
        <v>0.2</v>
      </c>
      <c r="CI37" s="20" cm="1">
        <f t="array" ref="CI37">INDEX($K:$P,ROW(),MATCH(CI$3,$K$2:$P$2,0))</f>
        <v>0.2</v>
      </c>
      <c r="CJ37" s="20" cm="1">
        <f t="array" ref="CJ37">INDEX($K:$P,ROW(),MATCH(CJ$3,$K$2:$P$2,0))</f>
        <v>0.2</v>
      </c>
      <c r="CK37" s="20" cm="1">
        <f t="array" ref="CK37">INDEX($K:$P,ROW(),MATCH(CK$3,$K$2:$P$2,0))</f>
        <v>0.2</v>
      </c>
      <c r="CL37" s="20" cm="1">
        <f t="array" ref="CL37">INDEX($K:$P,ROW(),MATCH(CL$3,$K$2:$P$2,0))</f>
        <v>0.2</v>
      </c>
      <c r="CM37" s="20" t="e" cm="1">
        <f t="array" ref="CM37">INDEX($K:$P,ROW(),MATCH(CM$3,$K$2:$P$2,0))</f>
        <v>#N/A</v>
      </c>
      <c r="CN37" s="20" t="e" cm="1">
        <f t="array" ref="CN37">INDEX($K:$P,ROW(),MATCH(CN$3,$K$2:$P$2,0))</f>
        <v>#N/A</v>
      </c>
      <c r="CO37" s="20" t="e" cm="1">
        <f t="array" ref="CO37">INDEX($K:$P,ROW(),MATCH(CO$3,$K$2:$P$2,0))</f>
        <v>#N/A</v>
      </c>
      <c r="CP37" s="20" t="e" cm="1">
        <f t="array" ref="CP37">INDEX($K:$P,ROW(),MATCH(CP$3,$K$2:$P$2,0))</f>
        <v>#N/A</v>
      </c>
      <c r="CQ37" s="20" t="e" cm="1">
        <f t="array" ref="CQ37">INDEX($K:$P,ROW(),MATCH(CQ$3,$K$2:$P$2,0))</f>
        <v>#N/A</v>
      </c>
      <c r="CR37" s="20" t="e" cm="1">
        <f t="array" ref="CR37">INDEX($K:$P,ROW(),MATCH(CR$3,$K$2:$P$2,0))</f>
        <v>#N/A</v>
      </c>
      <c r="CS37" s="20" t="e" cm="1">
        <f t="array" ref="CS37">INDEX($K:$P,ROW(),MATCH(CS$3,$K$2:$P$2,0))</f>
        <v>#N/A</v>
      </c>
      <c r="CT37" s="20" t="e" cm="1">
        <f t="array" ref="CT37">INDEX($K:$P,ROW(),MATCH(CT$3,$K$2:$P$2,0))</f>
        <v>#N/A</v>
      </c>
      <c r="CU37" s="20" t="e" cm="1">
        <f t="array" ref="CU37">INDEX($K:$P,ROW(),MATCH(CU$3,$K$2:$P$2,0))</f>
        <v>#N/A</v>
      </c>
      <c r="CV37" s="20" t="e" cm="1">
        <f t="array" ref="CV37">INDEX($K:$P,ROW(),MATCH(CV$3,$K$2:$P$2,0))</f>
        <v>#N/A</v>
      </c>
      <c r="CW37" s="20" t="e" cm="1">
        <f t="array" ref="CW37">INDEX($K:$P,ROW(),MATCH(CW$3,$K$2:$P$2,0))</f>
        <v>#N/A</v>
      </c>
      <c r="CX37" s="20" t="e" cm="1">
        <f t="array" ref="CX37">INDEX($K:$P,ROW(),MATCH(CX$3,$K$2:$P$2,0))</f>
        <v>#N/A</v>
      </c>
      <c r="CY37" s="20" t="e" cm="1">
        <f t="array" ref="CY37">INDEX($K:$P,ROW(),MATCH(CY$3,$K$2:$P$2,0))</f>
        <v>#N/A</v>
      </c>
      <c r="CZ37" s="20" t="e" cm="1">
        <f t="array" ref="CZ37">INDEX($K:$P,ROW(),MATCH(CZ$3,$K$2:$P$2,0))</f>
        <v>#N/A</v>
      </c>
      <c r="DA37" s="20" t="e" cm="1">
        <f t="array" ref="DA37">INDEX($K:$P,ROW(),MATCH(DA$3,$K$2:$P$2,0))</f>
        <v>#N/A</v>
      </c>
      <c r="DB37" s="20" t="e" cm="1">
        <f t="array" ref="DB37">INDEX($K:$P,ROW(),MATCH(DB$3,$K$2:$P$2,0))</f>
        <v>#N/A</v>
      </c>
      <c r="DC37" s="20" t="e" cm="1">
        <f t="array" ref="DC37">INDEX($K:$P,ROW(),MATCH(DC$3,$K$2:$P$2,0))</f>
        <v>#N/A</v>
      </c>
      <c r="DD37" s="20" t="e" cm="1">
        <f t="array" ref="DD37">INDEX($K:$P,ROW(),MATCH(DD$3,$K$2:$P$2,0))</f>
        <v>#N/A</v>
      </c>
      <c r="DE37" s="20" t="e" cm="1">
        <f t="array" ref="DE37">INDEX($K:$P,ROW(),MATCH(DE$3,$K$2:$P$2,0))</f>
        <v>#N/A</v>
      </c>
      <c r="DF37" s="20" t="e" cm="1">
        <f t="array" ref="DF37">INDEX($K:$P,ROW(),MATCH(DF$3,$K$2:$P$2,0))</f>
        <v>#N/A</v>
      </c>
      <c r="DG37" s="20" t="e" cm="1">
        <f t="array" ref="DG37">INDEX($K:$P,ROW(),MATCH(DG$3,$K$2:$P$2,0))</f>
        <v>#N/A</v>
      </c>
      <c r="DH37" s="20" t="e" cm="1">
        <f t="array" ref="DH37">INDEX($K:$P,ROW(),MATCH(DH$3,$K$2:$P$2,0))</f>
        <v>#N/A</v>
      </c>
      <c r="DI37" s="20" t="e" cm="1">
        <f t="array" ref="DI37">INDEX($K:$P,ROW(),MATCH(DI$3,$K$2:$P$2,0))</f>
        <v>#N/A</v>
      </c>
      <c r="DJ37" s="20" t="e" cm="1">
        <f t="array" ref="DJ37">INDEX($K:$P,ROW(),MATCH(DJ$3,$K$2:$P$2,0))</f>
        <v>#N/A</v>
      </c>
      <c r="DK37" s="20" t="e" cm="1">
        <f t="array" ref="DK37">INDEX($K:$P,ROW(),MATCH(DK$3,$K$2:$P$2,0))</f>
        <v>#N/A</v>
      </c>
      <c r="DL37" s="20" t="e" cm="1">
        <f t="array" ref="DL37">INDEX($K:$P,ROW(),MATCH(DL$3,$K$2:$P$2,0))</f>
        <v>#N/A</v>
      </c>
    </row>
    <row r="38" spans="4:116" x14ac:dyDescent="0.4">
      <c r="D38" t="s">
        <v>812</v>
      </c>
      <c r="E38" s="8" t="str">
        <f t="shared" si="15"/>
        <v>38 LISTSALES-PV</v>
      </c>
      <c r="G38" s="127" t="str">
        <f>"# of "&amp;G82&amp;"s sold"</f>
        <v># of saless sold</v>
      </c>
      <c r="H38" s="31"/>
      <c r="I38" s="73"/>
      <c r="J38" s="73"/>
      <c r="K38" s="58"/>
      <c r="L38" s="58"/>
      <c r="M38" s="58"/>
      <c r="N38" s="58"/>
      <c r="O38" s="58"/>
      <c r="P38" s="58"/>
      <c r="R38" s="33"/>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row>
    <row r="39" spans="4:116" x14ac:dyDescent="0.4">
      <c r="D39" t="s">
        <v>812</v>
      </c>
      <c r="E39" s="8" t="str">
        <f t="shared" si="15"/>
        <v>39 LISTSALES-PV</v>
      </c>
      <c r="G39" s="125"/>
      <c r="H39" s="31"/>
      <c r="I39" s="73"/>
      <c r="J39" s="73"/>
      <c r="K39" s="58"/>
      <c r="L39" s="58"/>
      <c r="M39" s="58"/>
      <c r="N39" s="58"/>
      <c r="O39" s="58"/>
      <c r="P39" s="58"/>
      <c r="R39" s="33"/>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row>
    <row r="40" spans="4:116" x14ac:dyDescent="0.4">
      <c r="D40" t="s">
        <v>812</v>
      </c>
      <c r="E40" s="8" t="str">
        <f t="shared" si="15"/>
        <v>40 LISTSALES-PV</v>
      </c>
      <c r="G40" s="95" t="s">
        <v>343</v>
      </c>
      <c r="H40" s="31"/>
      <c r="I40" s="73"/>
      <c r="J40" s="73"/>
      <c r="K40" s="58"/>
      <c r="L40" s="58"/>
      <c r="M40" s="58"/>
      <c r="N40" s="58"/>
      <c r="O40" s="58"/>
      <c r="P40" s="58"/>
      <c r="R40" s="33"/>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row>
    <row r="41" spans="4:116" x14ac:dyDescent="0.4">
      <c r="D41" t="s">
        <v>812</v>
      </c>
      <c r="E41" s="8" t="str">
        <f t="shared" si="15"/>
        <v>41 LISTSALES-PV</v>
      </c>
      <c r="G41" s="145" t="s">
        <v>519</v>
      </c>
      <c r="H41" s="31"/>
      <c r="I41" s="73"/>
      <c r="J41" s="73"/>
      <c r="K41" s="17">
        <f t="shared" ref="K41:P46" ca="1" si="30">SUMIF($3:$3,K$2,41:41)</f>
        <v>1009115.421966464</v>
      </c>
      <c r="L41" s="17">
        <f t="shared" ca="1" si="30"/>
        <v>891383.67519385833</v>
      </c>
      <c r="M41" s="17">
        <f t="shared" ca="1" si="30"/>
        <v>979952.03654667665</v>
      </c>
      <c r="N41" s="17">
        <f t="shared" ca="1" si="30"/>
        <v>1075249.8165753619</v>
      </c>
      <c r="O41" s="17">
        <f t="shared" ca="1" si="30"/>
        <v>1177733.7637316929</v>
      </c>
      <c r="P41" s="17">
        <f t="shared" ca="1" si="30"/>
        <v>262636.26262092963</v>
      </c>
      <c r="R41" s="33"/>
      <c r="S41" s="15">
        <f ca="1">S33*S46</f>
        <v>80333.333333333343</v>
      </c>
      <c r="T41" s="15">
        <f t="shared" ref="T41:CE41" ca="1" si="31">T33*T46</f>
        <v>81002.777777777766</v>
      </c>
      <c r="U41" s="15">
        <f t="shared" ca="1" si="31"/>
        <v>81676.40625</v>
      </c>
      <c r="V41" s="15">
        <f t="shared" ca="1" si="31"/>
        <v>82354.241994598749</v>
      </c>
      <c r="W41" s="15">
        <f t="shared" ca="1" si="31"/>
        <v>83036.308377238413</v>
      </c>
      <c r="X41" s="15">
        <f t="shared" ca="1" si="31"/>
        <v>83722.628885254366</v>
      </c>
      <c r="Y41" s="15">
        <f t="shared" ca="1" si="31"/>
        <v>84413.227128261235</v>
      </c>
      <c r="Z41" s="15">
        <f t="shared" ca="1" si="31"/>
        <v>85108.126838763623</v>
      </c>
      <c r="AA41" s="15">
        <f t="shared" ca="1" si="31"/>
        <v>85807.351872771702</v>
      </c>
      <c r="AB41" s="15">
        <f t="shared" ca="1" si="31"/>
        <v>86510.926210416583</v>
      </c>
      <c r="AC41" s="15">
        <f t="shared" ca="1" si="31"/>
        <v>87218.873956571901</v>
      </c>
      <c r="AD41" s="15">
        <f t="shared" ca="1" si="31"/>
        <v>87931.219341476273</v>
      </c>
      <c r="AE41" s="15">
        <f t="shared" ca="1" si="31"/>
        <v>71055.624402644302</v>
      </c>
      <c r="AF41" s="15">
        <f t="shared" ca="1" si="31"/>
        <v>71630.235241034999</v>
      </c>
      <c r="AG41" s="15">
        <f t="shared" ca="1" si="31"/>
        <v>72208.400898488617</v>
      </c>
      <c r="AH41" s="15">
        <f t="shared" ca="1" si="31"/>
        <v>72790.141022614771</v>
      </c>
      <c r="AI41" s="15">
        <f t="shared" ca="1" si="31"/>
        <v>73375.47536303736</v>
      </c>
      <c r="AJ41" s="15">
        <f t="shared" ca="1" si="31"/>
        <v>73964.423771904418</v>
      </c>
      <c r="AK41" s="15">
        <f t="shared" ca="1" si="31"/>
        <v>74557.006204397607</v>
      </c>
      <c r="AL41" s="15">
        <f t="shared" ca="1" si="31"/>
        <v>75153.242719248679</v>
      </c>
      <c r="AM41" s="15">
        <f t="shared" ca="1" si="31"/>
        <v>75753.153479255372</v>
      </c>
      <c r="AN41" s="15">
        <f t="shared" ca="1" si="31"/>
        <v>76356.758751798421</v>
      </c>
      <c r="AO41" s="15">
        <f t="shared" ca="1" si="31"/>
        <v>76964.078909363976</v>
      </c>
      <c r="AP41" s="15">
        <f t="shared" ca="1" si="31"/>
        <v>77575.134430069855</v>
      </c>
      <c r="AQ41" s="15">
        <f t="shared" ca="1" si="31"/>
        <v>78189.945898189777</v>
      </c>
      <c r="AR41" s="15">
        <f t="shared" ca="1" si="31"/>
        <v>78808.534004682311</v>
      </c>
      <c r="AS41" s="15">
        <f t="shared" ca="1" si="31"/>
        <v>79430.919547723606</v>
      </c>
      <c r="AT41" s="15">
        <f t="shared" ca="1" si="31"/>
        <v>80057.123433241999</v>
      </c>
      <c r="AU41" s="15">
        <f t="shared" ca="1" si="31"/>
        <v>80687.1666754529</v>
      </c>
      <c r="AV41" s="15">
        <f t="shared" ca="1" si="31"/>
        <v>81321.070397400486</v>
      </c>
      <c r="AW41" s="15">
        <f t="shared" ca="1" si="31"/>
        <v>81958.85583149828</v>
      </c>
      <c r="AX41" s="15">
        <f t="shared" ca="1" si="31"/>
        <v>82600.544320074478</v>
      </c>
      <c r="AY41" s="15">
        <f t="shared" ca="1" si="31"/>
        <v>83246.157315919554</v>
      </c>
      <c r="AZ41" s="15">
        <f t="shared" ca="1" si="31"/>
        <v>83895.716382836181</v>
      </c>
      <c r="BA41" s="15">
        <f t="shared" ca="1" si="31"/>
        <v>84549.243196189782</v>
      </c>
      <c r="BB41" s="15">
        <f t="shared" ca="1" si="31"/>
        <v>85206.759543467313</v>
      </c>
      <c r="BC41" s="15">
        <f t="shared" ca="1" si="31"/>
        <v>85868.287324834251</v>
      </c>
      <c r="BD41" s="15">
        <f t="shared" ca="1" si="31"/>
        <v>86533.848553692558</v>
      </c>
      <c r="BE41" s="15">
        <f t="shared" ca="1" si="31"/>
        <v>87203.465357246256</v>
      </c>
      <c r="BF41" s="15">
        <f t="shared" ca="1" si="31"/>
        <v>87877.159977071366</v>
      </c>
      <c r="BG41" s="15">
        <f t="shared" ca="1" si="31"/>
        <v>88554.954769676187</v>
      </c>
      <c r="BH41" s="15">
        <f t="shared" ca="1" si="31"/>
        <v>89236.872207080582</v>
      </c>
      <c r="BI41" s="15">
        <f t="shared" ca="1" si="31"/>
        <v>89922.934877388936</v>
      </c>
      <c r="BJ41" s="15">
        <f t="shared" ca="1" si="31"/>
        <v>90613.165485361227</v>
      </c>
      <c r="BK41" s="15">
        <f t="shared" ca="1" si="31"/>
        <v>91307.586853004992</v>
      </c>
      <c r="BL41" s="15">
        <f t="shared" ca="1" si="31"/>
        <v>92006.221920142329</v>
      </c>
      <c r="BM41" s="15">
        <f t="shared" ca="1" si="31"/>
        <v>92709.093745013335</v>
      </c>
      <c r="BN41" s="15">
        <f t="shared" ca="1" si="31"/>
        <v>93416.225504849863</v>
      </c>
      <c r="BO41" s="15">
        <f t="shared" ca="1" si="31"/>
        <v>94127.640496473759</v>
      </c>
      <c r="BP41" s="15">
        <f t="shared" ca="1" si="31"/>
        <v>94843.36213689149</v>
      </c>
      <c r="BQ41" s="15">
        <f t="shared" ca="1" si="31"/>
        <v>95563.413963885614</v>
      </c>
      <c r="BR41" s="15">
        <f t="shared" ca="1" si="31"/>
        <v>96287.819636625063</v>
      </c>
      <c r="BS41" s="15">
        <f t="shared" ca="1" si="31"/>
        <v>97016.602936255193</v>
      </c>
      <c r="BT41" s="15">
        <f t="shared" ca="1" si="31"/>
        <v>97749.787766513982</v>
      </c>
      <c r="BU41" s="15">
        <f t="shared" ca="1" si="31"/>
        <v>98487.398154333991</v>
      </c>
      <c r="BV41" s="15">
        <f t="shared" ca="1" si="31"/>
        <v>99229.458250460782</v>
      </c>
      <c r="BW41" s="15">
        <f t="shared" ca="1" si="31"/>
        <v>99975.992330057925</v>
      </c>
      <c r="BX41" s="15">
        <f t="shared" ca="1" si="31"/>
        <v>100727.02479333655</v>
      </c>
      <c r="BY41" s="15">
        <f t="shared" ca="1" si="31"/>
        <v>101482.5801661633</v>
      </c>
      <c r="BZ41" s="15">
        <f t="shared" ca="1" si="31"/>
        <v>102242.68310069517</v>
      </c>
      <c r="CA41" s="15">
        <f t="shared" ca="1" si="31"/>
        <v>21389.311308392138</v>
      </c>
      <c r="CB41" s="15">
        <f t="shared" ca="1" si="31"/>
        <v>21478.433438843491</v>
      </c>
      <c r="CC41" s="15">
        <f t="shared" ca="1" si="31"/>
        <v>21567.926911505314</v>
      </c>
      <c r="CD41" s="15">
        <f t="shared" ca="1" si="31"/>
        <v>21657.7932736367</v>
      </c>
      <c r="CE41" s="15">
        <f t="shared" ca="1" si="31"/>
        <v>21748.034078943732</v>
      </c>
      <c r="CF41" s="15">
        <f t="shared" ref="CF41:DL41" ca="1" si="32">CF33*CF46</f>
        <v>21838.650887604803</v>
      </c>
      <c r="CG41" s="15">
        <f t="shared" ca="1" si="32"/>
        <v>21929.645266304167</v>
      </c>
      <c r="CH41" s="15">
        <f t="shared" ca="1" si="32"/>
        <v>22021.018788246813</v>
      </c>
      <c r="CI41" s="15">
        <f t="shared" ca="1" si="32"/>
        <v>22112.773033197969</v>
      </c>
      <c r="CJ41" s="15">
        <f t="shared" ca="1" si="32"/>
        <v>22204.90958750248</v>
      </c>
      <c r="CK41" s="15">
        <f t="shared" ca="1" si="32"/>
        <v>22297.430044116827</v>
      </c>
      <c r="CL41" s="15">
        <f t="shared" ca="1" si="32"/>
        <v>22390.336002635213</v>
      </c>
      <c r="CM41" s="15" t="e">
        <f t="shared" ca="1" si="32"/>
        <v>#N/A</v>
      </c>
      <c r="CN41" s="15" t="e">
        <f t="shared" ca="1" si="32"/>
        <v>#N/A</v>
      </c>
      <c r="CO41" s="15" t="e">
        <f t="shared" ca="1" si="32"/>
        <v>#N/A</v>
      </c>
      <c r="CP41" s="15" t="e">
        <f t="shared" ca="1" si="32"/>
        <v>#N/A</v>
      </c>
      <c r="CQ41" s="15" t="e">
        <f t="shared" ca="1" si="32"/>
        <v>#N/A</v>
      </c>
      <c r="CR41" s="15" t="e">
        <f t="shared" ca="1" si="32"/>
        <v>#N/A</v>
      </c>
      <c r="CS41" s="15" t="e">
        <f t="shared" ca="1" si="32"/>
        <v>#N/A</v>
      </c>
      <c r="CT41" s="15" t="e">
        <f t="shared" ca="1" si="32"/>
        <v>#N/A</v>
      </c>
      <c r="CU41" s="15" t="e">
        <f t="shared" ca="1" si="32"/>
        <v>#N/A</v>
      </c>
      <c r="CV41" s="15" t="e">
        <f t="shared" ca="1" si="32"/>
        <v>#N/A</v>
      </c>
      <c r="CW41" s="15" t="e">
        <f t="shared" ca="1" si="32"/>
        <v>#N/A</v>
      </c>
      <c r="CX41" s="15" t="e">
        <f t="shared" ca="1" si="32"/>
        <v>#N/A</v>
      </c>
      <c r="CY41" s="15" t="e">
        <f t="shared" ca="1" si="32"/>
        <v>#N/A</v>
      </c>
      <c r="CZ41" s="15" t="e">
        <f t="shared" ca="1" si="32"/>
        <v>#N/A</v>
      </c>
      <c r="DA41" s="15" t="e">
        <f t="shared" ca="1" si="32"/>
        <v>#N/A</v>
      </c>
      <c r="DB41" s="15" t="e">
        <f t="shared" ca="1" si="32"/>
        <v>#N/A</v>
      </c>
      <c r="DC41" s="15" t="e">
        <f t="shared" ca="1" si="32"/>
        <v>#N/A</v>
      </c>
      <c r="DD41" s="15" t="e">
        <f t="shared" ca="1" si="32"/>
        <v>#N/A</v>
      </c>
      <c r="DE41" s="15" t="e">
        <f t="shared" ca="1" si="32"/>
        <v>#N/A</v>
      </c>
      <c r="DF41" s="15" t="e">
        <f t="shared" ca="1" si="32"/>
        <v>#N/A</v>
      </c>
      <c r="DG41" s="15" t="e">
        <f t="shared" ca="1" si="32"/>
        <v>#N/A</v>
      </c>
      <c r="DH41" s="15" t="e">
        <f t="shared" ca="1" si="32"/>
        <v>#N/A</v>
      </c>
      <c r="DI41" s="15" t="e">
        <f t="shared" ca="1" si="32"/>
        <v>#N/A</v>
      </c>
      <c r="DJ41" s="15" t="e">
        <f t="shared" ca="1" si="32"/>
        <v>#N/A</v>
      </c>
      <c r="DK41" s="15" t="e">
        <f t="shared" ca="1" si="32"/>
        <v>#N/A</v>
      </c>
      <c r="DL41" s="15" t="e">
        <f t="shared" ca="1" si="32"/>
        <v>#N/A</v>
      </c>
    </row>
    <row r="42" spans="4:116" x14ac:dyDescent="0.4">
      <c r="D42" t="s">
        <v>812</v>
      </c>
      <c r="E42" s="8" t="str">
        <f t="shared" si="15"/>
        <v>42 LISTSALES-PV</v>
      </c>
      <c r="G42" s="145" t="s">
        <v>520</v>
      </c>
      <c r="H42" s="31"/>
      <c r="I42" s="73"/>
      <c r="J42" s="73"/>
      <c r="K42" s="17">
        <f t="shared" ca="1" si="30"/>
        <v>1009115.421966464</v>
      </c>
      <c r="L42" s="17">
        <f t="shared" ca="1" si="30"/>
        <v>891383.67519385833</v>
      </c>
      <c r="M42" s="17">
        <f t="shared" ca="1" si="30"/>
        <v>979952.03654667665</v>
      </c>
      <c r="N42" s="17">
        <f t="shared" ca="1" si="30"/>
        <v>1075249.8165753619</v>
      </c>
      <c r="O42" s="17">
        <f t="shared" ca="1" si="30"/>
        <v>1177733.7637316929</v>
      </c>
      <c r="P42" s="17">
        <f t="shared" ca="1" si="30"/>
        <v>262636.26262092963</v>
      </c>
      <c r="R42" s="33"/>
      <c r="S42" s="15">
        <f ca="1">S34*S46</f>
        <v>80333.333333333343</v>
      </c>
      <c r="T42" s="15">
        <f t="shared" ref="T42:CE42" ca="1" si="33">T34*T46</f>
        <v>81002.777777777766</v>
      </c>
      <c r="U42" s="15">
        <f t="shared" ca="1" si="33"/>
        <v>81676.40625</v>
      </c>
      <c r="V42" s="15">
        <f t="shared" ca="1" si="33"/>
        <v>82354.241994598749</v>
      </c>
      <c r="W42" s="15">
        <f t="shared" ca="1" si="33"/>
        <v>83036.308377238413</v>
      </c>
      <c r="X42" s="15">
        <f t="shared" ca="1" si="33"/>
        <v>83722.628885254366</v>
      </c>
      <c r="Y42" s="15">
        <f t="shared" ca="1" si="33"/>
        <v>84413.227128261235</v>
      </c>
      <c r="Z42" s="15">
        <f t="shared" ca="1" si="33"/>
        <v>85108.126838763623</v>
      </c>
      <c r="AA42" s="15">
        <f t="shared" ca="1" si="33"/>
        <v>85807.351872771702</v>
      </c>
      <c r="AB42" s="15">
        <f t="shared" ca="1" si="33"/>
        <v>86510.926210416583</v>
      </c>
      <c r="AC42" s="15">
        <f t="shared" ca="1" si="33"/>
        <v>87218.873956571901</v>
      </c>
      <c r="AD42" s="15">
        <f t="shared" ca="1" si="33"/>
        <v>87931.219341476273</v>
      </c>
      <c r="AE42" s="15">
        <f t="shared" ca="1" si="33"/>
        <v>71055.624402644302</v>
      </c>
      <c r="AF42" s="15">
        <f t="shared" ca="1" si="33"/>
        <v>71630.235241034999</v>
      </c>
      <c r="AG42" s="15">
        <f t="shared" ca="1" si="33"/>
        <v>72208.400898488617</v>
      </c>
      <c r="AH42" s="15">
        <f t="shared" ca="1" si="33"/>
        <v>72790.141022614771</v>
      </c>
      <c r="AI42" s="15">
        <f t="shared" ca="1" si="33"/>
        <v>73375.47536303736</v>
      </c>
      <c r="AJ42" s="15">
        <f t="shared" ca="1" si="33"/>
        <v>73964.423771904418</v>
      </c>
      <c r="AK42" s="15">
        <f t="shared" ca="1" si="33"/>
        <v>74557.006204397607</v>
      </c>
      <c r="AL42" s="15">
        <f t="shared" ca="1" si="33"/>
        <v>75153.242719248679</v>
      </c>
      <c r="AM42" s="15">
        <f t="shared" ca="1" si="33"/>
        <v>75753.153479255372</v>
      </c>
      <c r="AN42" s="15">
        <f t="shared" ca="1" si="33"/>
        <v>76356.758751798421</v>
      </c>
      <c r="AO42" s="15">
        <f t="shared" ca="1" si="33"/>
        <v>76964.078909363976</v>
      </c>
      <c r="AP42" s="15">
        <f t="shared" ca="1" si="33"/>
        <v>77575.134430069855</v>
      </c>
      <c r="AQ42" s="15">
        <f t="shared" ca="1" si="33"/>
        <v>78189.945898189777</v>
      </c>
      <c r="AR42" s="15">
        <f t="shared" ca="1" si="33"/>
        <v>78808.534004682311</v>
      </c>
      <c r="AS42" s="15">
        <f t="shared" ca="1" si="33"/>
        <v>79430.919547723606</v>
      </c>
      <c r="AT42" s="15">
        <f t="shared" ca="1" si="33"/>
        <v>80057.123433241999</v>
      </c>
      <c r="AU42" s="15">
        <f t="shared" ca="1" si="33"/>
        <v>80687.1666754529</v>
      </c>
      <c r="AV42" s="15">
        <f t="shared" ca="1" si="33"/>
        <v>81321.070397400486</v>
      </c>
      <c r="AW42" s="15">
        <f t="shared" ca="1" si="33"/>
        <v>81958.85583149828</v>
      </c>
      <c r="AX42" s="15">
        <f t="shared" ca="1" si="33"/>
        <v>82600.544320074478</v>
      </c>
      <c r="AY42" s="15">
        <f t="shared" ca="1" si="33"/>
        <v>83246.157315919554</v>
      </c>
      <c r="AZ42" s="15">
        <f t="shared" ca="1" si="33"/>
        <v>83895.716382836181</v>
      </c>
      <c r="BA42" s="15">
        <f t="shared" ca="1" si="33"/>
        <v>84549.243196189782</v>
      </c>
      <c r="BB42" s="15">
        <f t="shared" ca="1" si="33"/>
        <v>85206.759543467313</v>
      </c>
      <c r="BC42" s="15">
        <f t="shared" ca="1" si="33"/>
        <v>85868.287324834251</v>
      </c>
      <c r="BD42" s="15">
        <f t="shared" ca="1" si="33"/>
        <v>86533.848553692558</v>
      </c>
      <c r="BE42" s="15">
        <f t="shared" ca="1" si="33"/>
        <v>87203.465357246256</v>
      </c>
      <c r="BF42" s="15">
        <f t="shared" ca="1" si="33"/>
        <v>87877.159977071366</v>
      </c>
      <c r="BG42" s="15">
        <f t="shared" ca="1" si="33"/>
        <v>88554.954769676187</v>
      </c>
      <c r="BH42" s="15">
        <f t="shared" ca="1" si="33"/>
        <v>89236.872207080582</v>
      </c>
      <c r="BI42" s="15">
        <f t="shared" ca="1" si="33"/>
        <v>89922.934877388936</v>
      </c>
      <c r="BJ42" s="15">
        <f t="shared" ca="1" si="33"/>
        <v>90613.165485361227</v>
      </c>
      <c r="BK42" s="15">
        <f t="shared" ca="1" si="33"/>
        <v>91307.586853004992</v>
      </c>
      <c r="BL42" s="15">
        <f t="shared" ca="1" si="33"/>
        <v>92006.221920142329</v>
      </c>
      <c r="BM42" s="15">
        <f t="shared" ca="1" si="33"/>
        <v>92709.093745013335</v>
      </c>
      <c r="BN42" s="15">
        <f t="shared" ca="1" si="33"/>
        <v>93416.225504849863</v>
      </c>
      <c r="BO42" s="15">
        <f t="shared" ca="1" si="33"/>
        <v>94127.640496473759</v>
      </c>
      <c r="BP42" s="15">
        <f t="shared" ca="1" si="33"/>
        <v>94843.36213689149</v>
      </c>
      <c r="BQ42" s="15">
        <f t="shared" ca="1" si="33"/>
        <v>95563.413963885614</v>
      </c>
      <c r="BR42" s="15">
        <f t="shared" ca="1" si="33"/>
        <v>96287.819636625063</v>
      </c>
      <c r="BS42" s="15">
        <f t="shared" ca="1" si="33"/>
        <v>97016.602936255193</v>
      </c>
      <c r="BT42" s="15">
        <f t="shared" ca="1" si="33"/>
        <v>97749.787766513982</v>
      </c>
      <c r="BU42" s="15">
        <f t="shared" ca="1" si="33"/>
        <v>98487.398154333991</v>
      </c>
      <c r="BV42" s="15">
        <f t="shared" ca="1" si="33"/>
        <v>99229.458250460782</v>
      </c>
      <c r="BW42" s="15">
        <f t="shared" ca="1" si="33"/>
        <v>99975.992330057925</v>
      </c>
      <c r="BX42" s="15">
        <f t="shared" ca="1" si="33"/>
        <v>100727.02479333655</v>
      </c>
      <c r="BY42" s="15">
        <f t="shared" ca="1" si="33"/>
        <v>101482.5801661633</v>
      </c>
      <c r="BZ42" s="15">
        <f t="shared" ca="1" si="33"/>
        <v>102242.68310069517</v>
      </c>
      <c r="CA42" s="15">
        <f t="shared" ca="1" si="33"/>
        <v>21389.311308392138</v>
      </c>
      <c r="CB42" s="15">
        <f t="shared" ca="1" si="33"/>
        <v>21478.433438843491</v>
      </c>
      <c r="CC42" s="15">
        <f t="shared" ca="1" si="33"/>
        <v>21567.926911505314</v>
      </c>
      <c r="CD42" s="15">
        <f t="shared" ca="1" si="33"/>
        <v>21657.7932736367</v>
      </c>
      <c r="CE42" s="15">
        <f t="shared" ca="1" si="33"/>
        <v>21748.034078943732</v>
      </c>
      <c r="CF42" s="15">
        <f t="shared" ref="CF42:DL42" ca="1" si="34">CF34*CF46</f>
        <v>21838.650887604803</v>
      </c>
      <c r="CG42" s="15">
        <f t="shared" ca="1" si="34"/>
        <v>21929.645266304167</v>
      </c>
      <c r="CH42" s="15">
        <f t="shared" ca="1" si="34"/>
        <v>22021.018788246813</v>
      </c>
      <c r="CI42" s="15">
        <f t="shared" ca="1" si="34"/>
        <v>22112.773033197969</v>
      </c>
      <c r="CJ42" s="15">
        <f t="shared" ca="1" si="34"/>
        <v>22204.90958750248</v>
      </c>
      <c r="CK42" s="15">
        <f t="shared" ca="1" si="34"/>
        <v>22297.430044116827</v>
      </c>
      <c r="CL42" s="15">
        <f t="shared" ca="1" si="34"/>
        <v>22390.336002635213</v>
      </c>
      <c r="CM42" s="15" t="e">
        <f t="shared" ca="1" si="34"/>
        <v>#N/A</v>
      </c>
      <c r="CN42" s="15" t="e">
        <f t="shared" ca="1" si="34"/>
        <v>#N/A</v>
      </c>
      <c r="CO42" s="15" t="e">
        <f t="shared" ca="1" si="34"/>
        <v>#N/A</v>
      </c>
      <c r="CP42" s="15" t="e">
        <f t="shared" ca="1" si="34"/>
        <v>#N/A</v>
      </c>
      <c r="CQ42" s="15" t="e">
        <f t="shared" ca="1" si="34"/>
        <v>#N/A</v>
      </c>
      <c r="CR42" s="15" t="e">
        <f t="shared" ca="1" si="34"/>
        <v>#N/A</v>
      </c>
      <c r="CS42" s="15" t="e">
        <f t="shared" ca="1" si="34"/>
        <v>#N/A</v>
      </c>
      <c r="CT42" s="15" t="e">
        <f t="shared" ca="1" si="34"/>
        <v>#N/A</v>
      </c>
      <c r="CU42" s="15" t="e">
        <f t="shared" ca="1" si="34"/>
        <v>#N/A</v>
      </c>
      <c r="CV42" s="15" t="e">
        <f t="shared" ca="1" si="34"/>
        <v>#N/A</v>
      </c>
      <c r="CW42" s="15" t="e">
        <f t="shared" ca="1" si="34"/>
        <v>#N/A</v>
      </c>
      <c r="CX42" s="15" t="e">
        <f t="shared" ca="1" si="34"/>
        <v>#N/A</v>
      </c>
      <c r="CY42" s="15" t="e">
        <f t="shared" ca="1" si="34"/>
        <v>#N/A</v>
      </c>
      <c r="CZ42" s="15" t="e">
        <f t="shared" ca="1" si="34"/>
        <v>#N/A</v>
      </c>
      <c r="DA42" s="15" t="e">
        <f t="shared" ca="1" si="34"/>
        <v>#N/A</v>
      </c>
      <c r="DB42" s="15" t="e">
        <f t="shared" ca="1" si="34"/>
        <v>#N/A</v>
      </c>
      <c r="DC42" s="15" t="e">
        <f t="shared" ca="1" si="34"/>
        <v>#N/A</v>
      </c>
      <c r="DD42" s="15" t="e">
        <f t="shared" ca="1" si="34"/>
        <v>#N/A</v>
      </c>
      <c r="DE42" s="15" t="e">
        <f t="shared" ca="1" si="34"/>
        <v>#N/A</v>
      </c>
      <c r="DF42" s="15" t="e">
        <f t="shared" ca="1" si="34"/>
        <v>#N/A</v>
      </c>
      <c r="DG42" s="15" t="e">
        <f t="shared" ca="1" si="34"/>
        <v>#N/A</v>
      </c>
      <c r="DH42" s="15" t="e">
        <f t="shared" ca="1" si="34"/>
        <v>#N/A</v>
      </c>
      <c r="DI42" s="15" t="e">
        <f t="shared" ca="1" si="34"/>
        <v>#N/A</v>
      </c>
      <c r="DJ42" s="15" t="e">
        <f t="shared" ca="1" si="34"/>
        <v>#N/A</v>
      </c>
      <c r="DK42" s="15" t="e">
        <f t="shared" ca="1" si="34"/>
        <v>#N/A</v>
      </c>
      <c r="DL42" s="15" t="e">
        <f t="shared" ca="1" si="34"/>
        <v>#N/A</v>
      </c>
    </row>
    <row r="43" spans="4:116" x14ac:dyDescent="0.4">
      <c r="D43" t="s">
        <v>812</v>
      </c>
      <c r="E43" s="8" t="str">
        <f t="shared" si="15"/>
        <v>43 LISTSALES-PV</v>
      </c>
      <c r="G43" s="145" t="s">
        <v>808</v>
      </c>
      <c r="H43" s="31"/>
      <c r="I43" s="73"/>
      <c r="J43" s="73"/>
      <c r="K43" s="17">
        <f t="shared" ca="1" si="30"/>
        <v>504557.71098323201</v>
      </c>
      <c r="L43" s="17">
        <f t="shared" ca="1" si="30"/>
        <v>445691.83759692917</v>
      </c>
      <c r="M43" s="17">
        <f t="shared" ca="1" si="30"/>
        <v>489976.01827333833</v>
      </c>
      <c r="N43" s="17">
        <f t="shared" ca="1" si="30"/>
        <v>537624.90828768094</v>
      </c>
      <c r="O43" s="17">
        <f t="shared" ca="1" si="30"/>
        <v>588866.88186584646</v>
      </c>
      <c r="P43" s="17">
        <f t="shared" ca="1" si="30"/>
        <v>131318.13131046481</v>
      </c>
      <c r="R43" s="33"/>
      <c r="S43" s="15">
        <f ca="1">S35*S46</f>
        <v>40166.666666666672</v>
      </c>
      <c r="T43" s="15">
        <f t="shared" ref="T43:CE43" ca="1" si="35">T35*T46</f>
        <v>40501.388888888883</v>
      </c>
      <c r="U43" s="15">
        <f t="shared" ca="1" si="35"/>
        <v>40838.203125</v>
      </c>
      <c r="V43" s="15">
        <f t="shared" ca="1" si="35"/>
        <v>41177.120997299375</v>
      </c>
      <c r="W43" s="15">
        <f t="shared" ca="1" si="35"/>
        <v>41518.154188619206</v>
      </c>
      <c r="X43" s="15">
        <f t="shared" ca="1" si="35"/>
        <v>41861.314442627183</v>
      </c>
      <c r="Y43" s="15">
        <f t="shared" ca="1" si="35"/>
        <v>42206.613564130617</v>
      </c>
      <c r="Z43" s="15">
        <f t="shared" ca="1" si="35"/>
        <v>42554.063419381811</v>
      </c>
      <c r="AA43" s="15">
        <f t="shared" ca="1" si="35"/>
        <v>42903.675936385851</v>
      </c>
      <c r="AB43" s="15">
        <f t="shared" ca="1" si="35"/>
        <v>43255.463105208291</v>
      </c>
      <c r="AC43" s="15">
        <f t="shared" ca="1" si="35"/>
        <v>43609.43697828595</v>
      </c>
      <c r="AD43" s="15">
        <f t="shared" ca="1" si="35"/>
        <v>43965.609670738137</v>
      </c>
      <c r="AE43" s="15">
        <f t="shared" ca="1" si="35"/>
        <v>35527.812201322151</v>
      </c>
      <c r="AF43" s="15">
        <f t="shared" ca="1" si="35"/>
        <v>35815.1176205175</v>
      </c>
      <c r="AG43" s="15">
        <f t="shared" ca="1" si="35"/>
        <v>36104.200449244308</v>
      </c>
      <c r="AH43" s="15">
        <f t="shared" ca="1" si="35"/>
        <v>36395.070511307385</v>
      </c>
      <c r="AI43" s="15">
        <f t="shared" ca="1" si="35"/>
        <v>36687.73768151868</v>
      </c>
      <c r="AJ43" s="15">
        <f t="shared" ca="1" si="35"/>
        <v>36982.211885952209</v>
      </c>
      <c r="AK43" s="15">
        <f t="shared" ca="1" si="35"/>
        <v>37278.503102198803</v>
      </c>
      <c r="AL43" s="15">
        <f t="shared" ca="1" si="35"/>
        <v>37576.62135962434</v>
      </c>
      <c r="AM43" s="15">
        <f t="shared" ca="1" si="35"/>
        <v>37876.576739627686</v>
      </c>
      <c r="AN43" s="15">
        <f t="shared" ca="1" si="35"/>
        <v>38178.379375899211</v>
      </c>
      <c r="AO43" s="15">
        <f t="shared" ca="1" si="35"/>
        <v>38482.039454681988</v>
      </c>
      <c r="AP43" s="15">
        <f t="shared" ca="1" si="35"/>
        <v>38787.567215034927</v>
      </c>
      <c r="AQ43" s="15">
        <f t="shared" ca="1" si="35"/>
        <v>39094.972949094888</v>
      </c>
      <c r="AR43" s="15">
        <f t="shared" ca="1" si="35"/>
        <v>39404.267002341156</v>
      </c>
      <c r="AS43" s="15">
        <f t="shared" ca="1" si="35"/>
        <v>39715.459773861803</v>
      </c>
      <c r="AT43" s="15">
        <f t="shared" ca="1" si="35"/>
        <v>40028.561716621</v>
      </c>
      <c r="AU43" s="15">
        <f t="shared" ca="1" si="35"/>
        <v>40343.58333772645</v>
      </c>
      <c r="AV43" s="15">
        <f t="shared" ca="1" si="35"/>
        <v>40660.535198700243</v>
      </c>
      <c r="AW43" s="15">
        <f t="shared" ca="1" si="35"/>
        <v>40979.42791574914</v>
      </c>
      <c r="AX43" s="15">
        <f t="shared" ca="1" si="35"/>
        <v>41300.272160037239</v>
      </c>
      <c r="AY43" s="15">
        <f t="shared" ca="1" si="35"/>
        <v>41623.078657959777</v>
      </c>
      <c r="AZ43" s="15">
        <f t="shared" ca="1" si="35"/>
        <v>41947.85819141809</v>
      </c>
      <c r="BA43" s="15">
        <f t="shared" ca="1" si="35"/>
        <v>42274.621598094891</v>
      </c>
      <c r="BB43" s="15">
        <f t="shared" ca="1" si="35"/>
        <v>42603.379771733657</v>
      </c>
      <c r="BC43" s="15">
        <f t="shared" ca="1" si="35"/>
        <v>42934.143662417126</v>
      </c>
      <c r="BD43" s="15">
        <f t="shared" ca="1" si="35"/>
        <v>43266.924276846279</v>
      </c>
      <c r="BE43" s="15">
        <f t="shared" ca="1" si="35"/>
        <v>43601.732678623128</v>
      </c>
      <c r="BF43" s="15">
        <f t="shared" ca="1" si="35"/>
        <v>43938.579988535683</v>
      </c>
      <c r="BG43" s="15">
        <f t="shared" ca="1" si="35"/>
        <v>44277.477384838094</v>
      </c>
      <c r="BH43" s="15">
        <f t="shared" ca="1" si="35"/>
        <v>44618.436103540291</v>
      </c>
      <c r="BI43" s="15">
        <f t="shared" ca="1" si="35"/>
        <v>44961.467438694468</v>
      </c>
      <c r="BJ43" s="15">
        <f t="shared" ca="1" si="35"/>
        <v>45306.582742680614</v>
      </c>
      <c r="BK43" s="15">
        <f t="shared" ca="1" si="35"/>
        <v>45653.793426502496</v>
      </c>
      <c r="BL43" s="15">
        <f t="shared" ca="1" si="35"/>
        <v>46003.110960071164</v>
      </c>
      <c r="BM43" s="15">
        <f t="shared" ca="1" si="35"/>
        <v>46354.546872506668</v>
      </c>
      <c r="BN43" s="15">
        <f t="shared" ca="1" si="35"/>
        <v>46708.112752424931</v>
      </c>
      <c r="BO43" s="15">
        <f t="shared" ca="1" si="35"/>
        <v>47063.82024823688</v>
      </c>
      <c r="BP43" s="15">
        <f t="shared" ca="1" si="35"/>
        <v>47421.681068445745</v>
      </c>
      <c r="BQ43" s="15">
        <f t="shared" ca="1" si="35"/>
        <v>47781.706981942807</v>
      </c>
      <c r="BR43" s="15">
        <f t="shared" ca="1" si="35"/>
        <v>48143.909818312532</v>
      </c>
      <c r="BS43" s="15">
        <f t="shared" ca="1" si="35"/>
        <v>48508.301468127596</v>
      </c>
      <c r="BT43" s="15">
        <f t="shared" ca="1" si="35"/>
        <v>48874.893883256991</v>
      </c>
      <c r="BU43" s="15">
        <f t="shared" ca="1" si="35"/>
        <v>49243.699077166995</v>
      </c>
      <c r="BV43" s="15">
        <f t="shared" ca="1" si="35"/>
        <v>49614.729125230391</v>
      </c>
      <c r="BW43" s="15">
        <f t="shared" ca="1" si="35"/>
        <v>49987.996165028962</v>
      </c>
      <c r="BX43" s="15">
        <f t="shared" ca="1" si="35"/>
        <v>50363.512396668273</v>
      </c>
      <c r="BY43" s="15">
        <f t="shared" ca="1" si="35"/>
        <v>50741.290083081651</v>
      </c>
      <c r="BZ43" s="15">
        <f t="shared" ca="1" si="35"/>
        <v>51121.341550347584</v>
      </c>
      <c r="CA43" s="15">
        <f t="shared" ca="1" si="35"/>
        <v>10694.655654196069</v>
      </c>
      <c r="CB43" s="15">
        <f t="shared" ca="1" si="35"/>
        <v>10739.216719421745</v>
      </c>
      <c r="CC43" s="15">
        <f t="shared" ca="1" si="35"/>
        <v>10783.963455752657</v>
      </c>
      <c r="CD43" s="15">
        <f t="shared" ca="1" si="35"/>
        <v>10828.89663681835</v>
      </c>
      <c r="CE43" s="15">
        <f t="shared" ca="1" si="35"/>
        <v>10874.017039471866</v>
      </c>
      <c r="CF43" s="15">
        <f t="shared" ref="CF43:DL43" ca="1" si="36">CF35*CF46</f>
        <v>10919.325443802401</v>
      </c>
      <c r="CG43" s="15">
        <f t="shared" ca="1" si="36"/>
        <v>10964.822633152084</v>
      </c>
      <c r="CH43" s="15">
        <f t="shared" ca="1" si="36"/>
        <v>11010.509394123406</v>
      </c>
      <c r="CI43" s="15">
        <f t="shared" ca="1" si="36"/>
        <v>11056.386516598985</v>
      </c>
      <c r="CJ43" s="15">
        <f t="shared" ca="1" si="36"/>
        <v>11102.45479375124</v>
      </c>
      <c r="CK43" s="15">
        <f t="shared" ca="1" si="36"/>
        <v>11148.715022058414</v>
      </c>
      <c r="CL43" s="15">
        <f t="shared" ca="1" si="36"/>
        <v>11195.168001317606</v>
      </c>
      <c r="CM43" s="15" t="e">
        <f t="shared" ca="1" si="36"/>
        <v>#N/A</v>
      </c>
      <c r="CN43" s="15" t="e">
        <f t="shared" ca="1" si="36"/>
        <v>#N/A</v>
      </c>
      <c r="CO43" s="15" t="e">
        <f t="shared" ca="1" si="36"/>
        <v>#N/A</v>
      </c>
      <c r="CP43" s="15" t="e">
        <f t="shared" ca="1" si="36"/>
        <v>#N/A</v>
      </c>
      <c r="CQ43" s="15" t="e">
        <f t="shared" ca="1" si="36"/>
        <v>#N/A</v>
      </c>
      <c r="CR43" s="15" t="e">
        <f t="shared" ca="1" si="36"/>
        <v>#N/A</v>
      </c>
      <c r="CS43" s="15" t="e">
        <f t="shared" ca="1" si="36"/>
        <v>#N/A</v>
      </c>
      <c r="CT43" s="15" t="e">
        <f t="shared" ca="1" si="36"/>
        <v>#N/A</v>
      </c>
      <c r="CU43" s="15" t="e">
        <f t="shared" ca="1" si="36"/>
        <v>#N/A</v>
      </c>
      <c r="CV43" s="15" t="e">
        <f t="shared" ca="1" si="36"/>
        <v>#N/A</v>
      </c>
      <c r="CW43" s="15" t="e">
        <f t="shared" ca="1" si="36"/>
        <v>#N/A</v>
      </c>
      <c r="CX43" s="15" t="e">
        <f t="shared" ca="1" si="36"/>
        <v>#N/A</v>
      </c>
      <c r="CY43" s="15" t="e">
        <f t="shared" ca="1" si="36"/>
        <v>#N/A</v>
      </c>
      <c r="CZ43" s="15" t="e">
        <f t="shared" ca="1" si="36"/>
        <v>#N/A</v>
      </c>
      <c r="DA43" s="15" t="e">
        <f t="shared" ca="1" si="36"/>
        <v>#N/A</v>
      </c>
      <c r="DB43" s="15" t="e">
        <f t="shared" ca="1" si="36"/>
        <v>#N/A</v>
      </c>
      <c r="DC43" s="15" t="e">
        <f t="shared" ca="1" si="36"/>
        <v>#N/A</v>
      </c>
      <c r="DD43" s="15" t="e">
        <f t="shared" ca="1" si="36"/>
        <v>#N/A</v>
      </c>
      <c r="DE43" s="15" t="e">
        <f t="shared" ca="1" si="36"/>
        <v>#N/A</v>
      </c>
      <c r="DF43" s="15" t="e">
        <f t="shared" ca="1" si="36"/>
        <v>#N/A</v>
      </c>
      <c r="DG43" s="15" t="e">
        <f t="shared" ca="1" si="36"/>
        <v>#N/A</v>
      </c>
      <c r="DH43" s="15" t="e">
        <f t="shared" ca="1" si="36"/>
        <v>#N/A</v>
      </c>
      <c r="DI43" s="15" t="e">
        <f t="shared" ca="1" si="36"/>
        <v>#N/A</v>
      </c>
      <c r="DJ43" s="15" t="e">
        <f t="shared" ca="1" si="36"/>
        <v>#N/A</v>
      </c>
      <c r="DK43" s="15" t="e">
        <f t="shared" ca="1" si="36"/>
        <v>#N/A</v>
      </c>
      <c r="DL43" s="15" t="e">
        <f t="shared" ca="1" si="36"/>
        <v>#N/A</v>
      </c>
    </row>
    <row r="44" spans="4:116" x14ac:dyDescent="0.4">
      <c r="D44" t="s">
        <v>812</v>
      </c>
      <c r="E44" s="8" t="str">
        <f t="shared" si="15"/>
        <v>44 LISTSALES-PV</v>
      </c>
      <c r="G44" s="145" t="s">
        <v>809</v>
      </c>
      <c r="H44" s="31"/>
      <c r="I44" s="73"/>
      <c r="J44" s="73"/>
      <c r="K44" s="17">
        <f t="shared" ca="1" si="30"/>
        <v>1513673.1329496959</v>
      </c>
      <c r="L44" s="17">
        <f t="shared" ca="1" si="30"/>
        <v>1337075.5127907873</v>
      </c>
      <c r="M44" s="17">
        <f t="shared" ca="1" si="30"/>
        <v>1469928.0548200146</v>
      </c>
      <c r="N44" s="17">
        <f t="shared" ca="1" si="30"/>
        <v>1612874.7248630428</v>
      </c>
      <c r="O44" s="17">
        <f t="shared" ca="1" si="30"/>
        <v>1766600.6455975389</v>
      </c>
      <c r="P44" s="17">
        <f t="shared" ca="1" si="30"/>
        <v>393954.39393139444</v>
      </c>
      <c r="R44" s="33"/>
      <c r="S44" s="15">
        <f ca="1">S36*S46</f>
        <v>120500</v>
      </c>
      <c r="T44" s="15">
        <f t="shared" ref="T44:CE44" ca="1" si="37">T36*T46</f>
        <v>121504.16666666664</v>
      </c>
      <c r="U44" s="15">
        <f t="shared" ca="1" si="37"/>
        <v>122514.609375</v>
      </c>
      <c r="V44" s="15">
        <f t="shared" ca="1" si="37"/>
        <v>123531.3629918981</v>
      </c>
      <c r="W44" s="15">
        <f t="shared" ca="1" si="37"/>
        <v>124554.46256585761</v>
      </c>
      <c r="X44" s="15">
        <f t="shared" ca="1" si="37"/>
        <v>125583.94332788153</v>
      </c>
      <c r="Y44" s="15">
        <f t="shared" ca="1" si="37"/>
        <v>126619.84069239185</v>
      </c>
      <c r="Z44" s="15">
        <f t="shared" ca="1" si="37"/>
        <v>127662.19025814542</v>
      </c>
      <c r="AA44" s="15">
        <f t="shared" ca="1" si="37"/>
        <v>128711.02780915755</v>
      </c>
      <c r="AB44" s="15">
        <f t="shared" ca="1" si="37"/>
        <v>129766.38931562485</v>
      </c>
      <c r="AC44" s="15">
        <f t="shared" ca="1" si="37"/>
        <v>130828.31093485783</v>
      </c>
      <c r="AD44" s="15">
        <f t="shared" ca="1" si="37"/>
        <v>131896.82901221438</v>
      </c>
      <c r="AE44" s="15">
        <f t="shared" ca="1" si="37"/>
        <v>106583.43660396645</v>
      </c>
      <c r="AF44" s="15">
        <f t="shared" ca="1" si="37"/>
        <v>107445.3528615525</v>
      </c>
      <c r="AG44" s="15">
        <f t="shared" ca="1" si="37"/>
        <v>108312.60134773291</v>
      </c>
      <c r="AH44" s="15">
        <f t="shared" ca="1" si="37"/>
        <v>109185.21153392213</v>
      </c>
      <c r="AI44" s="15">
        <f t="shared" ca="1" si="37"/>
        <v>110063.21304455605</v>
      </c>
      <c r="AJ44" s="15">
        <f t="shared" ca="1" si="37"/>
        <v>110946.6356578566</v>
      </c>
      <c r="AK44" s="15">
        <f t="shared" ca="1" si="37"/>
        <v>111835.5093065964</v>
      </c>
      <c r="AL44" s="15">
        <f t="shared" ca="1" si="37"/>
        <v>112729.86407887303</v>
      </c>
      <c r="AM44" s="15">
        <f t="shared" ca="1" si="37"/>
        <v>113629.73021888304</v>
      </c>
      <c r="AN44" s="15">
        <f t="shared" ca="1" si="37"/>
        <v>114535.13812769763</v>
      </c>
      <c r="AO44" s="15">
        <f t="shared" ca="1" si="37"/>
        <v>115446.11836404595</v>
      </c>
      <c r="AP44" s="15">
        <f t="shared" ca="1" si="37"/>
        <v>116362.70164510477</v>
      </c>
      <c r="AQ44" s="15">
        <f t="shared" ca="1" si="37"/>
        <v>117284.91884728464</v>
      </c>
      <c r="AR44" s="15">
        <f t="shared" ca="1" si="37"/>
        <v>118212.80100702344</v>
      </c>
      <c r="AS44" s="15">
        <f t="shared" ca="1" si="37"/>
        <v>119146.37932158541</v>
      </c>
      <c r="AT44" s="15">
        <f t="shared" ca="1" si="37"/>
        <v>120085.68514986298</v>
      </c>
      <c r="AU44" s="15">
        <f t="shared" ca="1" si="37"/>
        <v>121030.75001317932</v>
      </c>
      <c r="AV44" s="15">
        <f t="shared" ca="1" si="37"/>
        <v>121981.60559610072</v>
      </c>
      <c r="AW44" s="15">
        <f t="shared" ca="1" si="37"/>
        <v>122938.28374724742</v>
      </c>
      <c r="AX44" s="15">
        <f t="shared" ca="1" si="37"/>
        <v>123900.81648011169</v>
      </c>
      <c r="AY44" s="15">
        <f t="shared" ca="1" si="37"/>
        <v>124869.23597387932</v>
      </c>
      <c r="AZ44" s="15">
        <f t="shared" ca="1" si="37"/>
        <v>125843.57457425426</v>
      </c>
      <c r="BA44" s="15">
        <f t="shared" ca="1" si="37"/>
        <v>126823.86479428466</v>
      </c>
      <c r="BB44" s="15">
        <f t="shared" ca="1" si="37"/>
        <v>127810.13931520097</v>
      </c>
      <c r="BC44" s="15">
        <f t="shared" ca="1" si="37"/>
        <v>128802.43098725135</v>
      </c>
      <c r="BD44" s="15">
        <f t="shared" ca="1" si="37"/>
        <v>129800.77283053882</v>
      </c>
      <c r="BE44" s="15">
        <f t="shared" ca="1" si="37"/>
        <v>130805.19803586937</v>
      </c>
      <c r="BF44" s="15">
        <f t="shared" ca="1" si="37"/>
        <v>131815.73996560703</v>
      </c>
      <c r="BG44" s="15">
        <f t="shared" ca="1" si="37"/>
        <v>132832.43215451427</v>
      </c>
      <c r="BH44" s="15">
        <f t="shared" ca="1" si="37"/>
        <v>133855.30831062087</v>
      </c>
      <c r="BI44" s="15">
        <f t="shared" ca="1" si="37"/>
        <v>134884.40231608337</v>
      </c>
      <c r="BJ44" s="15">
        <f t="shared" ca="1" si="37"/>
        <v>135919.74822804183</v>
      </c>
      <c r="BK44" s="15">
        <f t="shared" ca="1" si="37"/>
        <v>136961.38027950749</v>
      </c>
      <c r="BL44" s="15">
        <f t="shared" ca="1" si="37"/>
        <v>138009.33288021348</v>
      </c>
      <c r="BM44" s="15">
        <f t="shared" ca="1" si="37"/>
        <v>139063.64061752</v>
      </c>
      <c r="BN44" s="15">
        <f t="shared" ca="1" si="37"/>
        <v>140124.33825727477</v>
      </c>
      <c r="BO44" s="15">
        <f t="shared" ca="1" si="37"/>
        <v>141191.46074471064</v>
      </c>
      <c r="BP44" s="15">
        <f t="shared" ca="1" si="37"/>
        <v>142265.04320533722</v>
      </c>
      <c r="BQ44" s="15">
        <f t="shared" ca="1" si="37"/>
        <v>143345.12094582841</v>
      </c>
      <c r="BR44" s="15">
        <f t="shared" ca="1" si="37"/>
        <v>144431.72945493757</v>
      </c>
      <c r="BS44" s="15">
        <f t="shared" ca="1" si="37"/>
        <v>145524.90440438277</v>
      </c>
      <c r="BT44" s="15">
        <f t="shared" ca="1" si="37"/>
        <v>146624.68164977097</v>
      </c>
      <c r="BU44" s="15">
        <f t="shared" ca="1" si="37"/>
        <v>147731.09723150096</v>
      </c>
      <c r="BV44" s="15">
        <f t="shared" ca="1" si="37"/>
        <v>148844.18737569117</v>
      </c>
      <c r="BW44" s="15">
        <f t="shared" ca="1" si="37"/>
        <v>149963.98849508687</v>
      </c>
      <c r="BX44" s="15">
        <f t="shared" ca="1" si="37"/>
        <v>151090.5371900048</v>
      </c>
      <c r="BY44" s="15">
        <f t="shared" ca="1" si="37"/>
        <v>152223.87024924494</v>
      </c>
      <c r="BZ44" s="15">
        <f t="shared" ca="1" si="37"/>
        <v>153364.02465104274</v>
      </c>
      <c r="CA44" s="15">
        <f t="shared" ca="1" si="37"/>
        <v>32083.966962588205</v>
      </c>
      <c r="CB44" s="15">
        <f t="shared" ca="1" si="37"/>
        <v>32217.650158265231</v>
      </c>
      <c r="CC44" s="15">
        <f t="shared" ca="1" si="37"/>
        <v>32351.890367257965</v>
      </c>
      <c r="CD44" s="15">
        <f t="shared" ca="1" si="37"/>
        <v>32486.689910455047</v>
      </c>
      <c r="CE44" s="15">
        <f t="shared" ca="1" si="37"/>
        <v>32622.051118415591</v>
      </c>
      <c r="CF44" s="15">
        <f t="shared" ref="CF44:DL44" ca="1" si="38">CF36*CF46</f>
        <v>32757.976331407204</v>
      </c>
      <c r="CG44" s="15">
        <f t="shared" ca="1" si="38"/>
        <v>32894.467899456249</v>
      </c>
      <c r="CH44" s="15">
        <f t="shared" ca="1" si="38"/>
        <v>33031.528182370217</v>
      </c>
      <c r="CI44" s="15">
        <f t="shared" ca="1" si="38"/>
        <v>33169.159549796954</v>
      </c>
      <c r="CJ44" s="15">
        <f t="shared" ca="1" si="38"/>
        <v>33307.364381253719</v>
      </c>
      <c r="CK44" s="15">
        <f t="shared" ca="1" si="38"/>
        <v>33446.145066175239</v>
      </c>
      <c r="CL44" s="15">
        <f t="shared" ca="1" si="38"/>
        <v>33585.504003952818</v>
      </c>
      <c r="CM44" s="15" t="e">
        <f t="shared" ca="1" si="38"/>
        <v>#N/A</v>
      </c>
      <c r="CN44" s="15" t="e">
        <f t="shared" ca="1" si="38"/>
        <v>#N/A</v>
      </c>
      <c r="CO44" s="15" t="e">
        <f t="shared" ca="1" si="38"/>
        <v>#N/A</v>
      </c>
      <c r="CP44" s="15" t="e">
        <f t="shared" ca="1" si="38"/>
        <v>#N/A</v>
      </c>
      <c r="CQ44" s="15" t="e">
        <f t="shared" ca="1" si="38"/>
        <v>#N/A</v>
      </c>
      <c r="CR44" s="15" t="e">
        <f t="shared" ca="1" si="38"/>
        <v>#N/A</v>
      </c>
      <c r="CS44" s="15" t="e">
        <f t="shared" ca="1" si="38"/>
        <v>#N/A</v>
      </c>
      <c r="CT44" s="15" t="e">
        <f t="shared" ca="1" si="38"/>
        <v>#N/A</v>
      </c>
      <c r="CU44" s="15" t="e">
        <f t="shared" ca="1" si="38"/>
        <v>#N/A</v>
      </c>
      <c r="CV44" s="15" t="e">
        <f t="shared" ca="1" si="38"/>
        <v>#N/A</v>
      </c>
      <c r="CW44" s="15" t="e">
        <f t="shared" ca="1" si="38"/>
        <v>#N/A</v>
      </c>
      <c r="CX44" s="15" t="e">
        <f t="shared" ca="1" si="38"/>
        <v>#N/A</v>
      </c>
      <c r="CY44" s="15" t="e">
        <f t="shared" ca="1" si="38"/>
        <v>#N/A</v>
      </c>
      <c r="CZ44" s="15" t="e">
        <f t="shared" ca="1" si="38"/>
        <v>#N/A</v>
      </c>
      <c r="DA44" s="15" t="e">
        <f t="shared" ca="1" si="38"/>
        <v>#N/A</v>
      </c>
      <c r="DB44" s="15" t="e">
        <f t="shared" ca="1" si="38"/>
        <v>#N/A</v>
      </c>
      <c r="DC44" s="15" t="e">
        <f t="shared" ca="1" si="38"/>
        <v>#N/A</v>
      </c>
      <c r="DD44" s="15" t="e">
        <f t="shared" ca="1" si="38"/>
        <v>#N/A</v>
      </c>
      <c r="DE44" s="15" t="e">
        <f t="shared" ca="1" si="38"/>
        <v>#N/A</v>
      </c>
      <c r="DF44" s="15" t="e">
        <f t="shared" ca="1" si="38"/>
        <v>#N/A</v>
      </c>
      <c r="DG44" s="15" t="e">
        <f t="shared" ca="1" si="38"/>
        <v>#N/A</v>
      </c>
      <c r="DH44" s="15" t="e">
        <f t="shared" ca="1" si="38"/>
        <v>#N/A</v>
      </c>
      <c r="DI44" s="15" t="e">
        <f t="shared" ca="1" si="38"/>
        <v>#N/A</v>
      </c>
      <c r="DJ44" s="15" t="e">
        <f t="shared" ca="1" si="38"/>
        <v>#N/A</v>
      </c>
      <c r="DK44" s="15" t="e">
        <f t="shared" ca="1" si="38"/>
        <v>#N/A</v>
      </c>
      <c r="DL44" s="15" t="e">
        <f t="shared" ca="1" si="38"/>
        <v>#N/A</v>
      </c>
    </row>
    <row r="45" spans="4:116" x14ac:dyDescent="0.4">
      <c r="D45" t="s">
        <v>812</v>
      </c>
      <c r="E45" s="8" t="str">
        <f t="shared" si="15"/>
        <v>45 LISTSALES-PV</v>
      </c>
      <c r="G45" s="145" t="s">
        <v>810</v>
      </c>
      <c r="H45" s="31"/>
      <c r="I45" s="73"/>
      <c r="J45" s="73"/>
      <c r="K45" s="256">
        <f t="shared" ca="1" si="30"/>
        <v>1009115.421966464</v>
      </c>
      <c r="L45" s="256">
        <f t="shared" ca="1" si="30"/>
        <v>891383.67519385833</v>
      </c>
      <c r="M45" s="256">
        <f t="shared" ca="1" si="30"/>
        <v>979952.03654667665</v>
      </c>
      <c r="N45" s="256">
        <f t="shared" ca="1" si="30"/>
        <v>1075249.8165753619</v>
      </c>
      <c r="O45" s="256">
        <f t="shared" ca="1" si="30"/>
        <v>1177733.7637316929</v>
      </c>
      <c r="P45" s="256">
        <f t="shared" ca="1" si="30"/>
        <v>262636.26262092963</v>
      </c>
      <c r="R45" s="33"/>
      <c r="S45" s="15">
        <f ca="1">S37*S46</f>
        <v>80333.333333333343</v>
      </c>
      <c r="T45" s="15">
        <f t="shared" ref="T45:CE45" ca="1" si="39">T37*T46</f>
        <v>81002.777777777766</v>
      </c>
      <c r="U45" s="15">
        <f t="shared" ca="1" si="39"/>
        <v>81676.40625</v>
      </c>
      <c r="V45" s="15">
        <f t="shared" ca="1" si="39"/>
        <v>82354.241994598749</v>
      </c>
      <c r="W45" s="15">
        <f t="shared" ca="1" si="39"/>
        <v>83036.308377238413</v>
      </c>
      <c r="X45" s="15">
        <f t="shared" ca="1" si="39"/>
        <v>83722.628885254366</v>
      </c>
      <c r="Y45" s="15">
        <f t="shared" ca="1" si="39"/>
        <v>84413.227128261235</v>
      </c>
      <c r="Z45" s="15">
        <f t="shared" ca="1" si="39"/>
        <v>85108.126838763623</v>
      </c>
      <c r="AA45" s="15">
        <f t="shared" ca="1" si="39"/>
        <v>85807.351872771702</v>
      </c>
      <c r="AB45" s="15">
        <f t="shared" ca="1" si="39"/>
        <v>86510.926210416583</v>
      </c>
      <c r="AC45" s="15">
        <f t="shared" ca="1" si="39"/>
        <v>87218.873956571901</v>
      </c>
      <c r="AD45" s="15">
        <f t="shared" ca="1" si="39"/>
        <v>87931.219341476273</v>
      </c>
      <c r="AE45" s="15">
        <f t="shared" ca="1" si="39"/>
        <v>71055.624402644302</v>
      </c>
      <c r="AF45" s="15">
        <f t="shared" ca="1" si="39"/>
        <v>71630.235241034999</v>
      </c>
      <c r="AG45" s="15">
        <f t="shared" ca="1" si="39"/>
        <v>72208.400898488617</v>
      </c>
      <c r="AH45" s="15">
        <f t="shared" ca="1" si="39"/>
        <v>72790.141022614771</v>
      </c>
      <c r="AI45" s="15">
        <f t="shared" ca="1" si="39"/>
        <v>73375.47536303736</v>
      </c>
      <c r="AJ45" s="15">
        <f t="shared" ca="1" si="39"/>
        <v>73964.423771904418</v>
      </c>
      <c r="AK45" s="15">
        <f t="shared" ca="1" si="39"/>
        <v>74557.006204397607</v>
      </c>
      <c r="AL45" s="15">
        <f t="shared" ca="1" si="39"/>
        <v>75153.242719248679</v>
      </c>
      <c r="AM45" s="15">
        <f t="shared" ca="1" si="39"/>
        <v>75753.153479255372</v>
      </c>
      <c r="AN45" s="15">
        <f t="shared" ca="1" si="39"/>
        <v>76356.758751798421</v>
      </c>
      <c r="AO45" s="15">
        <f t="shared" ca="1" si="39"/>
        <v>76964.078909363976</v>
      </c>
      <c r="AP45" s="15">
        <f t="shared" ca="1" si="39"/>
        <v>77575.134430069855</v>
      </c>
      <c r="AQ45" s="15">
        <f t="shared" ca="1" si="39"/>
        <v>78189.945898189777</v>
      </c>
      <c r="AR45" s="15">
        <f t="shared" ca="1" si="39"/>
        <v>78808.534004682311</v>
      </c>
      <c r="AS45" s="15">
        <f t="shared" ca="1" si="39"/>
        <v>79430.919547723606</v>
      </c>
      <c r="AT45" s="15">
        <f t="shared" ca="1" si="39"/>
        <v>80057.123433241999</v>
      </c>
      <c r="AU45" s="15">
        <f t="shared" ca="1" si="39"/>
        <v>80687.1666754529</v>
      </c>
      <c r="AV45" s="15">
        <f t="shared" ca="1" si="39"/>
        <v>81321.070397400486</v>
      </c>
      <c r="AW45" s="15">
        <f t="shared" ca="1" si="39"/>
        <v>81958.85583149828</v>
      </c>
      <c r="AX45" s="15">
        <f t="shared" ca="1" si="39"/>
        <v>82600.544320074478</v>
      </c>
      <c r="AY45" s="15">
        <f t="shared" ca="1" si="39"/>
        <v>83246.157315919554</v>
      </c>
      <c r="AZ45" s="15">
        <f t="shared" ca="1" si="39"/>
        <v>83895.716382836181</v>
      </c>
      <c r="BA45" s="15">
        <f t="shared" ca="1" si="39"/>
        <v>84549.243196189782</v>
      </c>
      <c r="BB45" s="15">
        <f t="shared" ca="1" si="39"/>
        <v>85206.759543467313</v>
      </c>
      <c r="BC45" s="15">
        <f t="shared" ca="1" si="39"/>
        <v>85868.287324834251</v>
      </c>
      <c r="BD45" s="15">
        <f t="shared" ca="1" si="39"/>
        <v>86533.848553692558</v>
      </c>
      <c r="BE45" s="15">
        <f t="shared" ca="1" si="39"/>
        <v>87203.465357246256</v>
      </c>
      <c r="BF45" s="15">
        <f t="shared" ca="1" si="39"/>
        <v>87877.159977071366</v>
      </c>
      <c r="BG45" s="15">
        <f t="shared" ca="1" si="39"/>
        <v>88554.954769676187</v>
      </c>
      <c r="BH45" s="15">
        <f t="shared" ca="1" si="39"/>
        <v>89236.872207080582</v>
      </c>
      <c r="BI45" s="15">
        <f t="shared" ca="1" si="39"/>
        <v>89922.934877388936</v>
      </c>
      <c r="BJ45" s="15">
        <f t="shared" ca="1" si="39"/>
        <v>90613.165485361227</v>
      </c>
      <c r="BK45" s="15">
        <f t="shared" ca="1" si="39"/>
        <v>91307.586853004992</v>
      </c>
      <c r="BL45" s="15">
        <f t="shared" ca="1" si="39"/>
        <v>92006.221920142329</v>
      </c>
      <c r="BM45" s="15">
        <f t="shared" ca="1" si="39"/>
        <v>92709.093745013335</v>
      </c>
      <c r="BN45" s="15">
        <f t="shared" ca="1" si="39"/>
        <v>93416.225504849863</v>
      </c>
      <c r="BO45" s="15">
        <f t="shared" ca="1" si="39"/>
        <v>94127.640496473759</v>
      </c>
      <c r="BP45" s="15">
        <f t="shared" ca="1" si="39"/>
        <v>94843.36213689149</v>
      </c>
      <c r="BQ45" s="15">
        <f t="shared" ca="1" si="39"/>
        <v>95563.413963885614</v>
      </c>
      <c r="BR45" s="15">
        <f t="shared" ca="1" si="39"/>
        <v>96287.819636625063</v>
      </c>
      <c r="BS45" s="15">
        <f t="shared" ca="1" si="39"/>
        <v>97016.602936255193</v>
      </c>
      <c r="BT45" s="15">
        <f t="shared" ca="1" si="39"/>
        <v>97749.787766513982</v>
      </c>
      <c r="BU45" s="15">
        <f t="shared" ca="1" si="39"/>
        <v>98487.398154333991</v>
      </c>
      <c r="BV45" s="15">
        <f t="shared" ca="1" si="39"/>
        <v>99229.458250460782</v>
      </c>
      <c r="BW45" s="15">
        <f t="shared" ca="1" si="39"/>
        <v>99975.992330057925</v>
      </c>
      <c r="BX45" s="15">
        <f t="shared" ca="1" si="39"/>
        <v>100727.02479333655</v>
      </c>
      <c r="BY45" s="15">
        <f t="shared" ca="1" si="39"/>
        <v>101482.5801661633</v>
      </c>
      <c r="BZ45" s="15">
        <f t="shared" ca="1" si="39"/>
        <v>102242.68310069517</v>
      </c>
      <c r="CA45" s="15">
        <f t="shared" ca="1" si="39"/>
        <v>21389.311308392138</v>
      </c>
      <c r="CB45" s="15">
        <f t="shared" ca="1" si="39"/>
        <v>21478.433438843491</v>
      </c>
      <c r="CC45" s="15">
        <f t="shared" ca="1" si="39"/>
        <v>21567.926911505314</v>
      </c>
      <c r="CD45" s="15">
        <f t="shared" ca="1" si="39"/>
        <v>21657.7932736367</v>
      </c>
      <c r="CE45" s="15">
        <f t="shared" ca="1" si="39"/>
        <v>21748.034078943732</v>
      </c>
      <c r="CF45" s="15">
        <f t="shared" ref="CF45:DL45" ca="1" si="40">CF37*CF46</f>
        <v>21838.650887604803</v>
      </c>
      <c r="CG45" s="15">
        <f t="shared" ca="1" si="40"/>
        <v>21929.645266304167</v>
      </c>
      <c r="CH45" s="15">
        <f t="shared" ca="1" si="40"/>
        <v>22021.018788246813</v>
      </c>
      <c r="CI45" s="15">
        <f t="shared" ca="1" si="40"/>
        <v>22112.773033197969</v>
      </c>
      <c r="CJ45" s="15">
        <f t="shared" ca="1" si="40"/>
        <v>22204.90958750248</v>
      </c>
      <c r="CK45" s="15">
        <f t="shared" ca="1" si="40"/>
        <v>22297.430044116827</v>
      </c>
      <c r="CL45" s="15">
        <f t="shared" ca="1" si="40"/>
        <v>22390.336002635213</v>
      </c>
      <c r="CM45" s="15" t="e">
        <f t="shared" ca="1" si="40"/>
        <v>#N/A</v>
      </c>
      <c r="CN45" s="15" t="e">
        <f t="shared" ca="1" si="40"/>
        <v>#N/A</v>
      </c>
      <c r="CO45" s="15" t="e">
        <f t="shared" ca="1" si="40"/>
        <v>#N/A</v>
      </c>
      <c r="CP45" s="15" t="e">
        <f t="shared" ca="1" si="40"/>
        <v>#N/A</v>
      </c>
      <c r="CQ45" s="15" t="e">
        <f t="shared" ca="1" si="40"/>
        <v>#N/A</v>
      </c>
      <c r="CR45" s="15" t="e">
        <f t="shared" ca="1" si="40"/>
        <v>#N/A</v>
      </c>
      <c r="CS45" s="15" t="e">
        <f t="shared" ca="1" si="40"/>
        <v>#N/A</v>
      </c>
      <c r="CT45" s="15" t="e">
        <f t="shared" ca="1" si="40"/>
        <v>#N/A</v>
      </c>
      <c r="CU45" s="15" t="e">
        <f t="shared" ca="1" si="40"/>
        <v>#N/A</v>
      </c>
      <c r="CV45" s="15" t="e">
        <f t="shared" ca="1" si="40"/>
        <v>#N/A</v>
      </c>
      <c r="CW45" s="15" t="e">
        <f t="shared" ca="1" si="40"/>
        <v>#N/A</v>
      </c>
      <c r="CX45" s="15" t="e">
        <f t="shared" ca="1" si="40"/>
        <v>#N/A</v>
      </c>
      <c r="CY45" s="15" t="e">
        <f t="shared" ca="1" si="40"/>
        <v>#N/A</v>
      </c>
      <c r="CZ45" s="15" t="e">
        <f t="shared" ca="1" si="40"/>
        <v>#N/A</v>
      </c>
      <c r="DA45" s="15" t="e">
        <f t="shared" ca="1" si="40"/>
        <v>#N/A</v>
      </c>
      <c r="DB45" s="15" t="e">
        <f t="shared" ca="1" si="40"/>
        <v>#N/A</v>
      </c>
      <c r="DC45" s="15" t="e">
        <f t="shared" ca="1" si="40"/>
        <v>#N/A</v>
      </c>
      <c r="DD45" s="15" t="e">
        <f t="shared" ca="1" si="40"/>
        <v>#N/A</v>
      </c>
      <c r="DE45" s="15" t="e">
        <f t="shared" ca="1" si="40"/>
        <v>#N/A</v>
      </c>
      <c r="DF45" s="15" t="e">
        <f t="shared" ca="1" si="40"/>
        <v>#N/A</v>
      </c>
      <c r="DG45" s="15" t="e">
        <f t="shared" ca="1" si="40"/>
        <v>#N/A</v>
      </c>
      <c r="DH45" s="15" t="e">
        <f t="shared" ca="1" si="40"/>
        <v>#N/A</v>
      </c>
      <c r="DI45" s="15" t="e">
        <f t="shared" ca="1" si="40"/>
        <v>#N/A</v>
      </c>
      <c r="DJ45" s="15" t="e">
        <f t="shared" ca="1" si="40"/>
        <v>#N/A</v>
      </c>
      <c r="DK45" s="15" t="e">
        <f t="shared" ca="1" si="40"/>
        <v>#N/A</v>
      </c>
      <c r="DL45" s="15" t="e">
        <f t="shared" ca="1" si="40"/>
        <v>#N/A</v>
      </c>
    </row>
    <row r="46" spans="4:116" s="27" customFormat="1" x14ac:dyDescent="0.4">
      <c r="D46" t="s">
        <v>812</v>
      </c>
      <c r="E46" s="8" t="str">
        <f t="shared" si="15"/>
        <v>46 LISTSALES-PV</v>
      </c>
      <c r="G46" s="127" t="str">
        <f>"# of "&amp;G82&amp;"s sold"</f>
        <v># of saless sold</v>
      </c>
      <c r="H46" s="31"/>
      <c r="I46" s="73"/>
      <c r="J46" s="73"/>
      <c r="K46" s="38">
        <f t="shared" ca="1" si="30"/>
        <v>5045577.1098323194</v>
      </c>
      <c r="L46" s="38">
        <f t="shared" ca="1" si="30"/>
        <v>4456918.3759692917</v>
      </c>
      <c r="M46" s="38">
        <f t="shared" ca="1" si="30"/>
        <v>4899760.182733383</v>
      </c>
      <c r="N46" s="38">
        <f t="shared" ca="1" si="30"/>
        <v>5376249.0828768089</v>
      </c>
      <c r="O46" s="38">
        <f t="shared" ca="1" si="30"/>
        <v>5888668.8186584637</v>
      </c>
      <c r="P46" s="38">
        <f t="shared" ca="1" si="30"/>
        <v>1313181.3131046481</v>
      </c>
      <c r="R46" s="118"/>
      <c r="S46" s="117" cm="1">
        <f t="array" aca="1" ref="S46" ca="1">INDIRECT(S24)</f>
        <v>401666.66666666669</v>
      </c>
      <c r="T46" s="117" cm="1">
        <f t="array" aca="1" ref="T46" ca="1">INDIRECT(T24)</f>
        <v>405013.88888888882</v>
      </c>
      <c r="U46" s="117" cm="1">
        <f t="array" aca="1" ref="U46" ca="1">INDIRECT(U24)</f>
        <v>408382.03125</v>
      </c>
      <c r="V46" s="117" cm="1">
        <f t="array" aca="1" ref="V46" ca="1">INDIRECT(V24)</f>
        <v>411771.2099729937</v>
      </c>
      <c r="W46" s="117" cm="1">
        <f t="array" aca="1" ref="W46" ca="1">INDIRECT(W24)</f>
        <v>415181.54188619205</v>
      </c>
      <c r="X46" s="117" cm="1">
        <f t="array" aca="1" ref="X46" ca="1">INDIRECT(X24)</f>
        <v>418613.14442627179</v>
      </c>
      <c r="Y46" s="117" cm="1">
        <f t="array" aca="1" ref="Y46" ca="1">INDIRECT(Y24)</f>
        <v>422066.13564130617</v>
      </c>
      <c r="Z46" s="117" cm="1">
        <f t="array" aca="1" ref="Z46" ca="1">INDIRECT(Z24)</f>
        <v>425540.63419381808</v>
      </c>
      <c r="AA46" s="117" cm="1">
        <f t="array" aca="1" ref="AA46" ca="1">INDIRECT(AA24)</f>
        <v>429036.75936385849</v>
      </c>
      <c r="AB46" s="117" cm="1">
        <f t="array" aca="1" ref="AB46" ca="1">INDIRECT(AB24)</f>
        <v>432554.63105208287</v>
      </c>
      <c r="AC46" s="117" cm="1">
        <f t="array" aca="1" ref="AC46" ca="1">INDIRECT(AC24)</f>
        <v>436094.36978285946</v>
      </c>
      <c r="AD46" s="117" cm="1">
        <f t="array" aca="1" ref="AD46" ca="1">INDIRECT(AD24)</f>
        <v>439656.09670738131</v>
      </c>
      <c r="AE46" s="117" cm="1">
        <f t="array" aca="1" ref="AE46" ca="1">INDIRECT(AE24)</f>
        <v>355278.12201322149</v>
      </c>
      <c r="AF46" s="117" cm="1">
        <f t="array" aca="1" ref="AF46" ca="1">INDIRECT(AF24)</f>
        <v>358151.176205175</v>
      </c>
      <c r="AG46" s="117" cm="1">
        <f t="array" aca="1" ref="AG46" ca="1">INDIRECT(AG24)</f>
        <v>361042.00449244305</v>
      </c>
      <c r="AH46" s="117" cm="1">
        <f t="array" aca="1" ref="AH46" ca="1">INDIRECT(AH24)</f>
        <v>363950.70511307381</v>
      </c>
      <c r="AI46" s="117" cm="1">
        <f t="array" aca="1" ref="AI46" ca="1">INDIRECT(AI24)</f>
        <v>366877.37681518681</v>
      </c>
      <c r="AJ46" s="117" cm="1">
        <f t="array" aca="1" ref="AJ46" ca="1">INDIRECT(AJ24)</f>
        <v>369822.11885952204</v>
      </c>
      <c r="AK46" s="117" cm="1">
        <f t="array" aca="1" ref="AK46" ca="1">INDIRECT(AK24)</f>
        <v>372785.03102198802</v>
      </c>
      <c r="AL46" s="117" cm="1">
        <f t="array" aca="1" ref="AL46" ca="1">INDIRECT(AL24)</f>
        <v>375766.21359624341</v>
      </c>
      <c r="AM46" s="117" cm="1">
        <f t="array" aca="1" ref="AM46" ca="1">INDIRECT(AM24)</f>
        <v>378765.76739627682</v>
      </c>
      <c r="AN46" s="117" cm="1">
        <f t="array" aca="1" ref="AN46" ca="1">INDIRECT(AN24)</f>
        <v>381783.79375899211</v>
      </c>
      <c r="AO46" s="117" cm="1">
        <f t="array" aca="1" ref="AO46" ca="1">INDIRECT(AO24)</f>
        <v>384820.39454681985</v>
      </c>
      <c r="AP46" s="117" cm="1">
        <f t="array" aca="1" ref="AP46" ca="1">INDIRECT(AP24)</f>
        <v>387875.67215034924</v>
      </c>
      <c r="AQ46" s="117" cm="1">
        <f t="array" aca="1" ref="AQ46" ca="1">INDIRECT(AQ24)</f>
        <v>390949.72949094884</v>
      </c>
      <c r="AR46" s="117" cm="1">
        <f t="array" aca="1" ref="AR46" ca="1">INDIRECT(AR24)</f>
        <v>394042.67002341151</v>
      </c>
      <c r="AS46" s="117" cm="1">
        <f t="array" aca="1" ref="AS46" ca="1">INDIRECT(AS24)</f>
        <v>397154.59773861803</v>
      </c>
      <c r="AT46" s="117" cm="1">
        <f t="array" aca="1" ref="AT46" ca="1">INDIRECT(AT24)</f>
        <v>400285.61716620997</v>
      </c>
      <c r="AU46" s="117" cm="1">
        <f t="array" aca="1" ref="AU46" ca="1">INDIRECT(AU24)</f>
        <v>403435.83337726444</v>
      </c>
      <c r="AV46" s="117" cm="1">
        <f t="array" aca="1" ref="AV46" ca="1">INDIRECT(AV24)</f>
        <v>406605.35198700242</v>
      </c>
      <c r="AW46" s="117" cm="1">
        <f t="array" aca="1" ref="AW46" ca="1">INDIRECT(AW24)</f>
        <v>409794.2791574914</v>
      </c>
      <c r="AX46" s="117" cm="1">
        <f t="array" aca="1" ref="AX46" ca="1">INDIRECT(AX24)</f>
        <v>413002.72160037234</v>
      </c>
      <c r="AY46" s="117" cm="1">
        <f t="array" aca="1" ref="AY46" ca="1">INDIRECT(AY24)</f>
        <v>416230.78657959774</v>
      </c>
      <c r="AZ46" s="117" cm="1">
        <f t="array" aca="1" ref="AZ46" ca="1">INDIRECT(AZ24)</f>
        <v>419478.58191418089</v>
      </c>
      <c r="BA46" s="117" cm="1">
        <f t="array" aca="1" ref="BA46" ca="1">INDIRECT(BA24)</f>
        <v>422746.21598094888</v>
      </c>
      <c r="BB46" s="117" cm="1">
        <f t="array" aca="1" ref="BB46" ca="1">INDIRECT(BB24)</f>
        <v>426033.79771733657</v>
      </c>
      <c r="BC46" s="117" cm="1">
        <f t="array" aca="1" ref="BC46" ca="1">INDIRECT(BC24)</f>
        <v>429341.43662417121</v>
      </c>
      <c r="BD46" s="117" cm="1">
        <f t="array" aca="1" ref="BD46" ca="1">INDIRECT(BD24)</f>
        <v>432669.24276846275</v>
      </c>
      <c r="BE46" s="117" cm="1">
        <f t="array" aca="1" ref="BE46" ca="1">INDIRECT(BE24)</f>
        <v>436017.32678623125</v>
      </c>
      <c r="BF46" s="117" cm="1">
        <f t="array" aca="1" ref="BF46" ca="1">INDIRECT(BF24)</f>
        <v>439385.7998853568</v>
      </c>
      <c r="BG46" s="117" cm="1">
        <f t="array" aca="1" ref="BG46" ca="1">INDIRECT(BG24)</f>
        <v>442774.77384838089</v>
      </c>
      <c r="BH46" s="117" cm="1">
        <f t="array" aca="1" ref="BH46" ca="1">INDIRECT(BH24)</f>
        <v>446184.36103540286</v>
      </c>
      <c r="BI46" s="117" cm="1">
        <f t="array" aca="1" ref="BI46" ca="1">INDIRECT(BI24)</f>
        <v>449614.67438694462</v>
      </c>
      <c r="BJ46" s="117" cm="1">
        <f t="array" aca="1" ref="BJ46" ca="1">INDIRECT(BJ24)</f>
        <v>453065.82742680609</v>
      </c>
      <c r="BK46" s="117" cm="1">
        <f t="array" aca="1" ref="BK46" ca="1">INDIRECT(BK24)</f>
        <v>456537.93426502496</v>
      </c>
      <c r="BL46" s="117" cm="1">
        <f t="array" aca="1" ref="BL46" ca="1">INDIRECT(BL24)</f>
        <v>460031.10960071161</v>
      </c>
      <c r="BM46" s="117" cm="1">
        <f t="array" aca="1" ref="BM46" ca="1">INDIRECT(BM24)</f>
        <v>463545.46872506663</v>
      </c>
      <c r="BN46" s="117" cm="1">
        <f t="array" aca="1" ref="BN46" ca="1">INDIRECT(BN24)</f>
        <v>467081.12752424926</v>
      </c>
      <c r="BO46" s="117" cm="1">
        <f t="array" aca="1" ref="BO46" ca="1">INDIRECT(BO24)</f>
        <v>470638.2024823688</v>
      </c>
      <c r="BP46" s="117" cm="1">
        <f t="array" aca="1" ref="BP46" ca="1">INDIRECT(BP24)</f>
        <v>474216.81068445742</v>
      </c>
      <c r="BQ46" s="117" cm="1">
        <f t="array" aca="1" ref="BQ46" ca="1">INDIRECT(BQ24)</f>
        <v>477817.06981942803</v>
      </c>
      <c r="BR46" s="117" cm="1">
        <f t="array" aca="1" ref="BR46" ca="1">INDIRECT(BR24)</f>
        <v>481439.09818312526</v>
      </c>
      <c r="BS46" s="117" cm="1">
        <f t="array" aca="1" ref="BS46" ca="1">INDIRECT(BS24)</f>
        <v>485083.01468127593</v>
      </c>
      <c r="BT46" s="117" cm="1">
        <f t="array" aca="1" ref="BT46" ca="1">INDIRECT(BT24)</f>
        <v>488748.93883256987</v>
      </c>
      <c r="BU46" s="117" cm="1">
        <f t="array" aca="1" ref="BU46" ca="1">INDIRECT(BU24)</f>
        <v>492436.99077166989</v>
      </c>
      <c r="BV46" s="117" cm="1">
        <f t="array" aca="1" ref="BV46" ca="1">INDIRECT(BV24)</f>
        <v>496147.29125230387</v>
      </c>
      <c r="BW46" s="117" cm="1">
        <f t="array" aca="1" ref="BW46" ca="1">INDIRECT(BW24)</f>
        <v>499879.9616502896</v>
      </c>
      <c r="BX46" s="117" cm="1">
        <f t="array" aca="1" ref="BX46" ca="1">INDIRECT(BX24)</f>
        <v>503635.1239666827</v>
      </c>
      <c r="BY46" s="117" cm="1">
        <f t="array" aca="1" ref="BY46" ca="1">INDIRECT(BY24)</f>
        <v>507412.90083081648</v>
      </c>
      <c r="BZ46" s="117" cm="1">
        <f t="array" aca="1" ref="BZ46" ca="1">INDIRECT(BZ24)</f>
        <v>511213.41550347582</v>
      </c>
      <c r="CA46" s="117" cm="1">
        <f t="array" aca="1" ref="CA46" ca="1">INDIRECT(CA24)</f>
        <v>106946.55654196069</v>
      </c>
      <c r="CB46" s="117" cm="1">
        <f t="array" aca="1" ref="CB46" ca="1">INDIRECT(CB24)</f>
        <v>107392.16719421744</v>
      </c>
      <c r="CC46" s="117" cm="1">
        <f t="array" aca="1" ref="CC46" ca="1">INDIRECT(CC24)</f>
        <v>107839.63455752656</v>
      </c>
      <c r="CD46" s="117" cm="1">
        <f t="array" aca="1" ref="CD46" ca="1">INDIRECT(CD24)</f>
        <v>108288.96636818349</v>
      </c>
      <c r="CE46" s="117" cm="1">
        <f t="array" aca="1" ref="CE46" ca="1">INDIRECT(CE24)</f>
        <v>108740.17039471865</v>
      </c>
      <c r="CF46" s="117" cm="1">
        <f t="array" aca="1" ref="CF46" ca="1">INDIRECT(CF24)</f>
        <v>109193.25443802401</v>
      </c>
      <c r="CG46" s="117" cm="1">
        <f t="array" aca="1" ref="CG46" ca="1">INDIRECT(CG24)</f>
        <v>109648.22633152083</v>
      </c>
      <c r="CH46" s="117" cm="1">
        <f t="array" aca="1" ref="CH46" ca="1">INDIRECT(CH24)</f>
        <v>110105.09394123405</v>
      </c>
      <c r="CI46" s="117" cm="1">
        <f t="array" aca="1" ref="CI46" ca="1">INDIRECT(CI24)</f>
        <v>110563.86516598985</v>
      </c>
      <c r="CJ46" s="117" cm="1">
        <f t="array" aca="1" ref="CJ46" ca="1">INDIRECT(CJ24)</f>
        <v>111024.5479375124</v>
      </c>
      <c r="CK46" s="117" cm="1">
        <f t="array" aca="1" ref="CK46" ca="1">INDIRECT(CK24)</f>
        <v>111487.15022058412</v>
      </c>
      <c r="CL46" s="117" cm="1">
        <f t="array" aca="1" ref="CL46" ca="1">INDIRECT(CL24)</f>
        <v>111951.68001317605</v>
      </c>
      <c r="CM46" s="117" cm="1">
        <f t="array" aca="1" ref="CM46" ca="1">INDIRECT(CM24)</f>
        <v>-26980354.883174915</v>
      </c>
      <c r="CN46" s="117" cm="1">
        <f t="array" aca="1" ref="CN46" ca="1">INDIRECT(CN24)</f>
        <v>0</v>
      </c>
      <c r="CO46" s="117" t="e" cm="1">
        <f t="array" aca="1" ref="CO46" ca="1">INDIRECT(CO24)</f>
        <v>#N/A</v>
      </c>
      <c r="CP46" s="117" t="e" cm="1">
        <f t="array" aca="1" ref="CP46" ca="1">INDIRECT(CP24)</f>
        <v>#N/A</v>
      </c>
      <c r="CQ46" s="117" t="e" cm="1">
        <f t="array" aca="1" ref="CQ46" ca="1">INDIRECT(CQ24)</f>
        <v>#N/A</v>
      </c>
      <c r="CR46" s="117" t="e" cm="1">
        <f t="array" aca="1" ref="CR46" ca="1">INDIRECT(CR24)</f>
        <v>#N/A</v>
      </c>
      <c r="CS46" s="117" t="e" cm="1">
        <f t="array" aca="1" ref="CS46" ca="1">INDIRECT(CS24)</f>
        <v>#N/A</v>
      </c>
      <c r="CT46" s="117" t="e" cm="1">
        <f t="array" aca="1" ref="CT46" ca="1">INDIRECT(CT24)</f>
        <v>#N/A</v>
      </c>
      <c r="CU46" s="117" t="e" cm="1">
        <f t="array" aca="1" ref="CU46" ca="1">INDIRECT(CU24)</f>
        <v>#N/A</v>
      </c>
      <c r="CV46" s="117" t="e" cm="1">
        <f t="array" aca="1" ref="CV46" ca="1">INDIRECT(CV24)</f>
        <v>#N/A</v>
      </c>
      <c r="CW46" s="117" t="e" cm="1">
        <f t="array" aca="1" ref="CW46" ca="1">INDIRECT(CW24)</f>
        <v>#N/A</v>
      </c>
      <c r="CX46" s="117" t="e" cm="1">
        <f t="array" aca="1" ref="CX46" ca="1">INDIRECT(CX24)</f>
        <v>#N/A</v>
      </c>
      <c r="CY46" s="117" t="e" cm="1">
        <f t="array" aca="1" ref="CY46" ca="1">INDIRECT(CY24)</f>
        <v>#N/A</v>
      </c>
      <c r="CZ46" s="117" t="e" cm="1">
        <f t="array" aca="1" ref="CZ46" ca="1">INDIRECT(CZ24)</f>
        <v>#N/A</v>
      </c>
      <c r="DA46" s="117" t="e" cm="1">
        <f t="array" aca="1" ref="DA46" ca="1">INDIRECT(DA24)</f>
        <v>#N/A</v>
      </c>
      <c r="DB46" s="117" t="e" cm="1">
        <f t="array" aca="1" ref="DB46" ca="1">INDIRECT(DB24)</f>
        <v>#N/A</v>
      </c>
      <c r="DC46" s="117" t="e" cm="1">
        <f t="array" aca="1" ref="DC46" ca="1">INDIRECT(DC24)</f>
        <v>#N/A</v>
      </c>
      <c r="DD46" s="117" t="e" cm="1">
        <f t="array" aca="1" ref="DD46" ca="1">INDIRECT(DD24)</f>
        <v>#N/A</v>
      </c>
      <c r="DE46" s="117" t="e" cm="1">
        <f t="array" aca="1" ref="DE46" ca="1">INDIRECT(DE24)</f>
        <v>#N/A</v>
      </c>
      <c r="DF46" s="117" t="e" cm="1">
        <f t="array" aca="1" ref="DF46" ca="1">INDIRECT(DF24)</f>
        <v>#N/A</v>
      </c>
      <c r="DG46" s="117" t="e" cm="1">
        <f t="array" aca="1" ref="DG46" ca="1">INDIRECT(DG24)</f>
        <v>#N/A</v>
      </c>
      <c r="DH46" s="117" t="e" cm="1">
        <f t="array" aca="1" ref="DH46" ca="1">INDIRECT(DH24)</f>
        <v>#N/A</v>
      </c>
      <c r="DI46" s="117" t="e" cm="1">
        <f t="array" aca="1" ref="DI46" ca="1">INDIRECT(DI24)</f>
        <v>#N/A</v>
      </c>
      <c r="DJ46" s="117" t="e" cm="1">
        <f t="array" aca="1" ref="DJ46" ca="1">INDIRECT(DJ24)</f>
        <v>#N/A</v>
      </c>
      <c r="DK46" s="117" t="e" cm="1">
        <f t="array" aca="1" ref="DK46" ca="1">INDIRECT(DK24)</f>
        <v>#N/A</v>
      </c>
      <c r="DL46" s="117" t="e" cm="1">
        <f t="array" aca="1" ref="DL46" ca="1">INDIRECT(DL24)</f>
        <v>#N/A</v>
      </c>
    </row>
    <row r="47" spans="4:116" x14ac:dyDescent="0.4">
      <c r="D47" t="s">
        <v>812</v>
      </c>
      <c r="E47" s="8" t="str">
        <f t="shared" si="15"/>
        <v>47 LISTSALES-PV</v>
      </c>
      <c r="G47" s="145"/>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N47" s="73"/>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4:116" x14ac:dyDescent="0.4">
      <c r="D48" t="s">
        <v>812</v>
      </c>
      <c r="E48" s="8" t="str">
        <f t="shared" si="15"/>
        <v>48 LISTSALES-PV</v>
      </c>
      <c r="G48" s="95" t="str">
        <f>"$ price/"&amp;G82</f>
        <v>$ price/sales</v>
      </c>
      <c r="H48" s="31"/>
      <c r="I48" s="73"/>
      <c r="J48" s="73"/>
      <c r="K48" s="18"/>
      <c r="L48" s="18"/>
      <c r="M48" s="18"/>
      <c r="N48" s="18"/>
      <c r="O48" s="18"/>
      <c r="P48" s="18"/>
      <c r="R48" s="33"/>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c r="CN48" s="73"/>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row>
    <row r="49" spans="1:116" x14ac:dyDescent="0.4">
      <c r="D49" t="s">
        <v>812</v>
      </c>
      <c r="E49" s="8" t="str">
        <f t="shared" si="15"/>
        <v>49 LISTSALES-PV</v>
      </c>
      <c r="G49" s="145" t="s">
        <v>519</v>
      </c>
      <c r="H49" s="31"/>
      <c r="I49" s="73"/>
      <c r="J49" s="73"/>
      <c r="K49" s="18">
        <v>10</v>
      </c>
      <c r="L49" s="18">
        <v>10</v>
      </c>
      <c r="M49" s="18">
        <v>10</v>
      </c>
      <c r="N49" s="18">
        <v>10</v>
      </c>
      <c r="O49" s="18">
        <v>10</v>
      </c>
      <c r="P49" s="18">
        <v>10</v>
      </c>
      <c r="R49" s="33"/>
      <c r="S49" s="19" cm="1">
        <f t="array" ref="S49">INDEX($K:$P,ROW(),MATCH(S$3,$K$2:$P$2,0))</f>
        <v>10</v>
      </c>
      <c r="T49" s="19" cm="1">
        <f t="array" ref="T49">INDEX($K:$P,ROW(),MATCH(T$3,$K$2:$P$2,0))</f>
        <v>10</v>
      </c>
      <c r="U49" s="19" cm="1">
        <f t="array" ref="U49">INDEX($K:$P,ROW(),MATCH(U$3,$K$2:$P$2,0))</f>
        <v>10</v>
      </c>
      <c r="V49" s="19" cm="1">
        <f t="array" ref="V49">INDEX($K:$P,ROW(),MATCH(V$3,$K$2:$P$2,0))</f>
        <v>10</v>
      </c>
      <c r="W49" s="19" cm="1">
        <f t="array" ref="W49">INDEX($K:$P,ROW(),MATCH(W$3,$K$2:$P$2,0))</f>
        <v>10</v>
      </c>
      <c r="X49" s="19" cm="1">
        <f t="array" ref="X49">INDEX($K:$P,ROW(),MATCH(X$3,$K$2:$P$2,0))</f>
        <v>10</v>
      </c>
      <c r="Y49" s="19" cm="1">
        <f t="array" ref="Y49">INDEX($K:$P,ROW(),MATCH(Y$3,$K$2:$P$2,0))</f>
        <v>10</v>
      </c>
      <c r="Z49" s="19" cm="1">
        <f t="array" ref="Z49">INDEX($K:$P,ROW(),MATCH(Z$3,$K$2:$P$2,0))</f>
        <v>10</v>
      </c>
      <c r="AA49" s="19" cm="1">
        <f t="array" ref="AA49">INDEX($K:$P,ROW(),MATCH(AA$3,$K$2:$P$2,0))</f>
        <v>10</v>
      </c>
      <c r="AB49" s="19" cm="1">
        <f t="array" ref="AB49">INDEX($K:$P,ROW(),MATCH(AB$3,$K$2:$P$2,0))</f>
        <v>10</v>
      </c>
      <c r="AC49" s="19" cm="1">
        <f t="array" ref="AC49">INDEX($K:$P,ROW(),MATCH(AC$3,$K$2:$P$2,0))</f>
        <v>10</v>
      </c>
      <c r="AD49" s="19" cm="1">
        <f t="array" ref="AD49">INDEX($K:$P,ROW(),MATCH(AD$3,$K$2:$P$2,0))</f>
        <v>10</v>
      </c>
      <c r="AE49" s="19" cm="1">
        <f t="array" ref="AE49">INDEX($K:$P,ROW(),MATCH(AE$3,$K$2:$P$2,0))</f>
        <v>10</v>
      </c>
      <c r="AF49" s="19" cm="1">
        <f t="array" ref="AF49">INDEX($K:$P,ROW(),MATCH(AF$3,$K$2:$P$2,0))</f>
        <v>10</v>
      </c>
      <c r="AG49" s="19" cm="1">
        <f t="array" ref="AG49">INDEX($K:$P,ROW(),MATCH(AG$3,$K$2:$P$2,0))</f>
        <v>10</v>
      </c>
      <c r="AH49" s="19" cm="1">
        <f t="array" ref="AH49">INDEX($K:$P,ROW(),MATCH(AH$3,$K$2:$P$2,0))</f>
        <v>10</v>
      </c>
      <c r="AI49" s="19" cm="1">
        <f t="array" ref="AI49">INDEX($K:$P,ROW(),MATCH(AI$3,$K$2:$P$2,0))</f>
        <v>10</v>
      </c>
      <c r="AJ49" s="19" cm="1">
        <f t="array" ref="AJ49">INDEX($K:$P,ROW(),MATCH(AJ$3,$K$2:$P$2,0))</f>
        <v>10</v>
      </c>
      <c r="AK49" s="19" cm="1">
        <f t="array" ref="AK49">INDEX($K:$P,ROW(),MATCH(AK$3,$K$2:$P$2,0))</f>
        <v>10</v>
      </c>
      <c r="AL49" s="19" cm="1">
        <f t="array" ref="AL49">INDEX($K:$P,ROW(),MATCH(AL$3,$K$2:$P$2,0))</f>
        <v>10</v>
      </c>
      <c r="AM49" s="19" cm="1">
        <f t="array" ref="AM49">INDEX($K:$P,ROW(),MATCH(AM$3,$K$2:$P$2,0))</f>
        <v>10</v>
      </c>
      <c r="AN49" s="19" cm="1">
        <f t="array" ref="AN49">INDEX($K:$P,ROW(),MATCH(AN$3,$K$2:$P$2,0))</f>
        <v>10</v>
      </c>
      <c r="AO49" s="19" cm="1">
        <f t="array" ref="AO49">INDEX($K:$P,ROW(),MATCH(AO$3,$K$2:$P$2,0))</f>
        <v>10</v>
      </c>
      <c r="AP49" s="19" cm="1">
        <f t="array" ref="AP49">INDEX($K:$P,ROW(),MATCH(AP$3,$K$2:$P$2,0))</f>
        <v>10</v>
      </c>
      <c r="AQ49" s="19" cm="1">
        <f t="array" ref="AQ49">INDEX($K:$P,ROW(),MATCH(AQ$3,$K$2:$P$2,0))</f>
        <v>10</v>
      </c>
      <c r="AR49" s="19" cm="1">
        <f t="array" ref="AR49">INDEX($K:$P,ROW(),MATCH(AR$3,$K$2:$P$2,0))</f>
        <v>10</v>
      </c>
      <c r="AS49" s="19" cm="1">
        <f t="array" ref="AS49">INDEX($K:$P,ROW(),MATCH(AS$3,$K$2:$P$2,0))</f>
        <v>10</v>
      </c>
      <c r="AT49" s="19" cm="1">
        <f t="array" ref="AT49">INDEX($K:$P,ROW(),MATCH(AT$3,$K$2:$P$2,0))</f>
        <v>10</v>
      </c>
      <c r="AU49" s="19" cm="1">
        <f t="array" ref="AU49">INDEX($K:$P,ROW(),MATCH(AU$3,$K$2:$P$2,0))</f>
        <v>10</v>
      </c>
      <c r="AV49" s="19" cm="1">
        <f t="array" ref="AV49">INDEX($K:$P,ROW(),MATCH(AV$3,$K$2:$P$2,0))</f>
        <v>10</v>
      </c>
      <c r="AW49" s="19" cm="1">
        <f t="array" ref="AW49">INDEX($K:$P,ROW(),MATCH(AW$3,$K$2:$P$2,0))</f>
        <v>10</v>
      </c>
      <c r="AX49" s="19" cm="1">
        <f t="array" ref="AX49">INDEX($K:$P,ROW(),MATCH(AX$3,$K$2:$P$2,0))</f>
        <v>10</v>
      </c>
      <c r="AY49" s="19" cm="1">
        <f t="array" ref="AY49">INDEX($K:$P,ROW(),MATCH(AY$3,$K$2:$P$2,0))</f>
        <v>10</v>
      </c>
      <c r="AZ49" s="19" cm="1">
        <f t="array" ref="AZ49">INDEX($K:$P,ROW(),MATCH(AZ$3,$K$2:$P$2,0))</f>
        <v>10</v>
      </c>
      <c r="BA49" s="19" cm="1">
        <f t="array" ref="BA49">INDEX($K:$P,ROW(),MATCH(BA$3,$K$2:$P$2,0))</f>
        <v>10</v>
      </c>
      <c r="BB49" s="19" cm="1">
        <f t="array" ref="BB49">INDEX($K:$P,ROW(),MATCH(BB$3,$K$2:$P$2,0))</f>
        <v>10</v>
      </c>
      <c r="BC49" s="19" cm="1">
        <f t="array" ref="BC49">INDEX($K:$P,ROW(),MATCH(BC$3,$K$2:$P$2,0))</f>
        <v>10</v>
      </c>
      <c r="BD49" s="19" cm="1">
        <f t="array" ref="BD49">INDEX($K:$P,ROW(),MATCH(BD$3,$K$2:$P$2,0))</f>
        <v>10</v>
      </c>
      <c r="BE49" s="19" cm="1">
        <f t="array" ref="BE49">INDEX($K:$P,ROW(),MATCH(BE$3,$K$2:$P$2,0))</f>
        <v>10</v>
      </c>
      <c r="BF49" s="19" cm="1">
        <f t="array" ref="BF49">INDEX($K:$P,ROW(),MATCH(BF$3,$K$2:$P$2,0))</f>
        <v>10</v>
      </c>
      <c r="BG49" s="19" cm="1">
        <f t="array" ref="BG49">INDEX($K:$P,ROW(),MATCH(BG$3,$K$2:$P$2,0))</f>
        <v>10</v>
      </c>
      <c r="BH49" s="19" cm="1">
        <f t="array" ref="BH49">INDEX($K:$P,ROW(),MATCH(BH$3,$K$2:$P$2,0))</f>
        <v>10</v>
      </c>
      <c r="BI49" s="19" cm="1">
        <f t="array" ref="BI49">INDEX($K:$P,ROW(),MATCH(BI$3,$K$2:$P$2,0))</f>
        <v>10</v>
      </c>
      <c r="BJ49" s="19" cm="1">
        <f t="array" ref="BJ49">INDEX($K:$P,ROW(),MATCH(BJ$3,$K$2:$P$2,0))</f>
        <v>10</v>
      </c>
      <c r="BK49" s="19" cm="1">
        <f t="array" ref="BK49">INDEX($K:$P,ROW(),MATCH(BK$3,$K$2:$P$2,0))</f>
        <v>10</v>
      </c>
      <c r="BL49" s="19" cm="1">
        <f t="array" ref="BL49">INDEX($K:$P,ROW(),MATCH(BL$3,$K$2:$P$2,0))</f>
        <v>10</v>
      </c>
      <c r="BM49" s="19" cm="1">
        <f t="array" ref="BM49">INDEX($K:$P,ROW(),MATCH(BM$3,$K$2:$P$2,0))</f>
        <v>10</v>
      </c>
      <c r="BN49" s="19" cm="1">
        <f t="array" ref="BN49">INDEX($K:$P,ROW(),MATCH(BN$3,$K$2:$P$2,0))</f>
        <v>10</v>
      </c>
      <c r="BO49" s="19" cm="1">
        <f t="array" ref="BO49">INDEX($K:$P,ROW(),MATCH(BO$3,$K$2:$P$2,0))</f>
        <v>10</v>
      </c>
      <c r="BP49" s="19" cm="1">
        <f t="array" ref="BP49">INDEX($K:$P,ROW(),MATCH(BP$3,$K$2:$P$2,0))</f>
        <v>10</v>
      </c>
      <c r="BQ49" s="19" cm="1">
        <f t="array" ref="BQ49">INDEX($K:$P,ROW(),MATCH(BQ$3,$K$2:$P$2,0))</f>
        <v>10</v>
      </c>
      <c r="BR49" s="19" cm="1">
        <f t="array" ref="BR49">INDEX($K:$P,ROW(),MATCH(BR$3,$K$2:$P$2,0))</f>
        <v>10</v>
      </c>
      <c r="BS49" s="19" cm="1">
        <f t="array" ref="BS49">INDEX($K:$P,ROW(),MATCH(BS$3,$K$2:$P$2,0))</f>
        <v>10</v>
      </c>
      <c r="BT49" s="19" cm="1">
        <f t="array" ref="BT49">INDEX($K:$P,ROW(),MATCH(BT$3,$K$2:$P$2,0))</f>
        <v>10</v>
      </c>
      <c r="BU49" s="19" cm="1">
        <f t="array" ref="BU49">INDEX($K:$P,ROW(),MATCH(BU$3,$K$2:$P$2,0))</f>
        <v>10</v>
      </c>
      <c r="BV49" s="19" cm="1">
        <f t="array" ref="BV49">INDEX($K:$P,ROW(),MATCH(BV$3,$K$2:$P$2,0))</f>
        <v>10</v>
      </c>
      <c r="BW49" s="19" cm="1">
        <f t="array" ref="BW49">INDEX($K:$P,ROW(),MATCH(BW$3,$K$2:$P$2,0))</f>
        <v>10</v>
      </c>
      <c r="BX49" s="19" cm="1">
        <f t="array" ref="BX49">INDEX($K:$P,ROW(),MATCH(BX$3,$K$2:$P$2,0))</f>
        <v>10</v>
      </c>
      <c r="BY49" s="19" cm="1">
        <f t="array" ref="BY49">INDEX($K:$P,ROW(),MATCH(BY$3,$K$2:$P$2,0))</f>
        <v>10</v>
      </c>
      <c r="BZ49" s="19" cm="1">
        <f t="array" ref="BZ49">INDEX($K:$P,ROW(),MATCH(BZ$3,$K$2:$P$2,0))</f>
        <v>10</v>
      </c>
      <c r="CA49" s="19" cm="1">
        <f t="array" ref="CA49">INDEX($K:$P,ROW(),MATCH(CA$3,$K$2:$P$2,0))</f>
        <v>10</v>
      </c>
      <c r="CB49" s="19" cm="1">
        <f t="array" ref="CB49">INDEX($K:$P,ROW(),MATCH(CB$3,$K$2:$P$2,0))</f>
        <v>10</v>
      </c>
      <c r="CC49" s="19" cm="1">
        <f t="array" ref="CC49">INDEX($K:$P,ROW(),MATCH(CC$3,$K$2:$P$2,0))</f>
        <v>10</v>
      </c>
      <c r="CD49" s="19" cm="1">
        <f t="array" ref="CD49">INDEX($K:$P,ROW(),MATCH(CD$3,$K$2:$P$2,0))</f>
        <v>10</v>
      </c>
      <c r="CE49" s="19" cm="1">
        <f t="array" ref="CE49">INDEX($K:$P,ROW(),MATCH(CE$3,$K$2:$P$2,0))</f>
        <v>10</v>
      </c>
      <c r="CF49" s="19" cm="1">
        <f t="array" ref="CF49">INDEX($K:$P,ROW(),MATCH(CF$3,$K$2:$P$2,0))</f>
        <v>10</v>
      </c>
      <c r="CG49" s="19" cm="1">
        <f t="array" ref="CG49">INDEX($K:$P,ROW(),MATCH(CG$3,$K$2:$P$2,0))</f>
        <v>10</v>
      </c>
      <c r="CH49" s="19" cm="1">
        <f t="array" ref="CH49">INDEX($K:$P,ROW(),MATCH(CH$3,$K$2:$P$2,0))</f>
        <v>10</v>
      </c>
      <c r="CI49" s="19" cm="1">
        <f t="array" ref="CI49">INDEX($K:$P,ROW(),MATCH(CI$3,$K$2:$P$2,0))</f>
        <v>10</v>
      </c>
      <c r="CJ49" s="19" cm="1">
        <f t="array" ref="CJ49">INDEX($K:$P,ROW(),MATCH(CJ$3,$K$2:$P$2,0))</f>
        <v>10</v>
      </c>
      <c r="CK49" s="19" cm="1">
        <f t="array" ref="CK49">INDEX($K:$P,ROW(),MATCH(CK$3,$K$2:$P$2,0))</f>
        <v>10</v>
      </c>
      <c r="CL49" s="19" cm="1">
        <f t="array" ref="CL49">INDEX($K:$P,ROW(),MATCH(CL$3,$K$2:$P$2,0))</f>
        <v>10</v>
      </c>
      <c r="CM49" s="19" t="e" cm="1">
        <f t="array" ref="CM49">INDEX($K:$P,ROW(),MATCH(CM$3,$K$2:$P$2,0))</f>
        <v>#N/A</v>
      </c>
      <c r="CN49" s="19" t="e" cm="1">
        <f t="array" ref="CN49">INDEX($K:$P,ROW(),MATCH(CN$3,$K$2:$P$2,0))</f>
        <v>#N/A</v>
      </c>
      <c r="CO49" s="19" t="e" cm="1">
        <f t="array" ref="CO49">INDEX($K:$P,ROW(),MATCH(CO$3,$K$2:$P$2,0))</f>
        <v>#N/A</v>
      </c>
      <c r="CP49" s="19" t="e" cm="1">
        <f t="array" ref="CP49">INDEX($K:$P,ROW(),MATCH(CP$3,$K$2:$P$2,0))</f>
        <v>#N/A</v>
      </c>
      <c r="CQ49" s="19" t="e" cm="1">
        <f t="array" ref="CQ49">INDEX($K:$P,ROW(),MATCH(CQ$3,$K$2:$P$2,0))</f>
        <v>#N/A</v>
      </c>
      <c r="CR49" s="19" t="e" cm="1">
        <f t="array" ref="CR49">INDEX($K:$P,ROW(),MATCH(CR$3,$K$2:$P$2,0))</f>
        <v>#N/A</v>
      </c>
      <c r="CS49" s="19" t="e" cm="1">
        <f t="array" ref="CS49">INDEX($K:$P,ROW(),MATCH(CS$3,$K$2:$P$2,0))</f>
        <v>#N/A</v>
      </c>
      <c r="CT49" s="19" t="e" cm="1">
        <f t="array" ref="CT49">INDEX($K:$P,ROW(),MATCH(CT$3,$K$2:$P$2,0))</f>
        <v>#N/A</v>
      </c>
      <c r="CU49" s="19" t="e" cm="1">
        <f t="array" ref="CU49">INDEX($K:$P,ROW(),MATCH(CU$3,$K$2:$P$2,0))</f>
        <v>#N/A</v>
      </c>
      <c r="CV49" s="19" t="e" cm="1">
        <f t="array" ref="CV49">INDEX($K:$P,ROW(),MATCH(CV$3,$K$2:$P$2,0))</f>
        <v>#N/A</v>
      </c>
      <c r="CW49" s="19" t="e" cm="1">
        <f t="array" ref="CW49">INDEX($K:$P,ROW(),MATCH(CW$3,$K$2:$P$2,0))</f>
        <v>#N/A</v>
      </c>
      <c r="CX49" s="19" t="e" cm="1">
        <f t="array" ref="CX49">INDEX($K:$P,ROW(),MATCH(CX$3,$K$2:$P$2,0))</f>
        <v>#N/A</v>
      </c>
      <c r="CY49" s="19" t="e" cm="1">
        <f t="array" ref="CY49">INDEX($K:$P,ROW(),MATCH(CY$3,$K$2:$P$2,0))</f>
        <v>#N/A</v>
      </c>
      <c r="CZ49" s="19" t="e" cm="1">
        <f t="array" ref="CZ49">INDEX($K:$P,ROW(),MATCH(CZ$3,$K$2:$P$2,0))</f>
        <v>#N/A</v>
      </c>
      <c r="DA49" s="19" t="e" cm="1">
        <f t="array" ref="DA49">INDEX($K:$P,ROW(),MATCH(DA$3,$K$2:$P$2,0))</f>
        <v>#N/A</v>
      </c>
      <c r="DB49" s="19" t="e" cm="1">
        <f t="array" ref="DB49">INDEX($K:$P,ROW(),MATCH(DB$3,$K$2:$P$2,0))</f>
        <v>#N/A</v>
      </c>
      <c r="DC49" s="19" t="e" cm="1">
        <f t="array" ref="DC49">INDEX($K:$P,ROW(),MATCH(DC$3,$K$2:$P$2,0))</f>
        <v>#N/A</v>
      </c>
      <c r="DD49" s="19" t="e" cm="1">
        <f t="array" ref="DD49">INDEX($K:$P,ROW(),MATCH(DD$3,$K$2:$P$2,0))</f>
        <v>#N/A</v>
      </c>
      <c r="DE49" s="19" t="e" cm="1">
        <f t="array" ref="DE49">INDEX($K:$P,ROW(),MATCH(DE$3,$K$2:$P$2,0))</f>
        <v>#N/A</v>
      </c>
      <c r="DF49" s="19" t="e" cm="1">
        <f t="array" ref="DF49">INDEX($K:$P,ROW(),MATCH(DF$3,$K$2:$P$2,0))</f>
        <v>#N/A</v>
      </c>
      <c r="DG49" s="19" t="e" cm="1">
        <f t="array" ref="DG49">INDEX($K:$P,ROW(),MATCH(DG$3,$K$2:$P$2,0))</f>
        <v>#N/A</v>
      </c>
      <c r="DH49" s="19" t="e" cm="1">
        <f t="array" ref="DH49">INDEX($K:$P,ROW(),MATCH(DH$3,$K$2:$P$2,0))</f>
        <v>#N/A</v>
      </c>
      <c r="DI49" s="19" t="e" cm="1">
        <f t="array" ref="DI49">INDEX($K:$P,ROW(),MATCH(DI$3,$K$2:$P$2,0))</f>
        <v>#N/A</v>
      </c>
      <c r="DJ49" s="19" t="e" cm="1">
        <f t="array" ref="DJ49">INDEX($K:$P,ROW(),MATCH(DJ$3,$K$2:$P$2,0))</f>
        <v>#N/A</v>
      </c>
      <c r="DK49" s="19" t="e" cm="1">
        <f t="array" ref="DK49">INDEX($K:$P,ROW(),MATCH(DK$3,$K$2:$P$2,0))</f>
        <v>#N/A</v>
      </c>
      <c r="DL49" s="19" t="e" cm="1">
        <f t="array" ref="DL49">INDEX($K:$P,ROW(),MATCH(DL$3,$K$2:$P$2,0))</f>
        <v>#N/A</v>
      </c>
    </row>
    <row r="50" spans="1:116" x14ac:dyDescent="0.4">
      <c r="D50" t="s">
        <v>812</v>
      </c>
      <c r="E50" s="8" t="str">
        <f t="shared" si="15"/>
        <v>50 LISTSALES-PV</v>
      </c>
      <c r="G50" s="145" t="s">
        <v>520</v>
      </c>
      <c r="H50" s="31"/>
      <c r="I50" s="73"/>
      <c r="J50" s="73"/>
      <c r="K50" s="18">
        <v>10</v>
      </c>
      <c r="L50" s="18">
        <v>10</v>
      </c>
      <c r="M50" s="18">
        <v>10</v>
      </c>
      <c r="N50" s="18">
        <v>10</v>
      </c>
      <c r="O50" s="18">
        <v>10</v>
      </c>
      <c r="P50" s="18">
        <v>10</v>
      </c>
      <c r="R50" s="33"/>
      <c r="S50" s="19" cm="1">
        <f t="array" ref="S50">INDEX($K:$P,ROW(),MATCH(S$3,$K$2:$P$2,0))</f>
        <v>10</v>
      </c>
      <c r="T50" s="19" cm="1">
        <f t="array" ref="T50">INDEX($K:$P,ROW(),MATCH(T$3,$K$2:$P$2,0))</f>
        <v>10</v>
      </c>
      <c r="U50" s="19" cm="1">
        <f t="array" ref="U50">INDEX($K:$P,ROW(),MATCH(U$3,$K$2:$P$2,0))</f>
        <v>10</v>
      </c>
      <c r="V50" s="19" cm="1">
        <f t="array" ref="V50">INDEX($K:$P,ROW(),MATCH(V$3,$K$2:$P$2,0))</f>
        <v>10</v>
      </c>
      <c r="W50" s="19" cm="1">
        <f t="array" ref="W50">INDEX($K:$P,ROW(),MATCH(W$3,$K$2:$P$2,0))</f>
        <v>10</v>
      </c>
      <c r="X50" s="19" cm="1">
        <f t="array" ref="X50">INDEX($K:$P,ROW(),MATCH(X$3,$K$2:$P$2,0))</f>
        <v>10</v>
      </c>
      <c r="Y50" s="19" cm="1">
        <f t="array" ref="Y50">INDEX($K:$P,ROW(),MATCH(Y$3,$K$2:$P$2,0))</f>
        <v>10</v>
      </c>
      <c r="Z50" s="19" cm="1">
        <f t="array" ref="Z50">INDEX($K:$P,ROW(),MATCH(Z$3,$K$2:$P$2,0))</f>
        <v>10</v>
      </c>
      <c r="AA50" s="19" cm="1">
        <f t="array" ref="AA50">INDEX($K:$P,ROW(),MATCH(AA$3,$K$2:$P$2,0))</f>
        <v>10</v>
      </c>
      <c r="AB50" s="19" cm="1">
        <f t="array" ref="AB50">INDEX($K:$P,ROW(),MATCH(AB$3,$K$2:$P$2,0))</f>
        <v>10</v>
      </c>
      <c r="AC50" s="19" cm="1">
        <f t="array" ref="AC50">INDEX($K:$P,ROW(),MATCH(AC$3,$K$2:$P$2,0))</f>
        <v>10</v>
      </c>
      <c r="AD50" s="19" cm="1">
        <f t="array" ref="AD50">INDEX($K:$P,ROW(),MATCH(AD$3,$K$2:$P$2,0))</f>
        <v>10</v>
      </c>
      <c r="AE50" s="19" cm="1">
        <f t="array" ref="AE50">INDEX($K:$P,ROW(),MATCH(AE$3,$K$2:$P$2,0))</f>
        <v>10</v>
      </c>
      <c r="AF50" s="19" cm="1">
        <f t="array" ref="AF50">INDEX($K:$P,ROW(),MATCH(AF$3,$K$2:$P$2,0))</f>
        <v>10</v>
      </c>
      <c r="AG50" s="19" cm="1">
        <f t="array" ref="AG50">INDEX($K:$P,ROW(),MATCH(AG$3,$K$2:$P$2,0))</f>
        <v>10</v>
      </c>
      <c r="AH50" s="19" cm="1">
        <f t="array" ref="AH50">INDEX($K:$P,ROW(),MATCH(AH$3,$K$2:$P$2,0))</f>
        <v>10</v>
      </c>
      <c r="AI50" s="19" cm="1">
        <f t="array" ref="AI50">INDEX($K:$P,ROW(),MATCH(AI$3,$K$2:$P$2,0))</f>
        <v>10</v>
      </c>
      <c r="AJ50" s="19" cm="1">
        <f t="array" ref="AJ50">INDEX($K:$P,ROW(),MATCH(AJ$3,$K$2:$P$2,0))</f>
        <v>10</v>
      </c>
      <c r="AK50" s="19" cm="1">
        <f t="array" ref="AK50">INDEX($K:$P,ROW(),MATCH(AK$3,$K$2:$P$2,0))</f>
        <v>10</v>
      </c>
      <c r="AL50" s="19" cm="1">
        <f t="array" ref="AL50">INDEX($K:$P,ROW(),MATCH(AL$3,$K$2:$P$2,0))</f>
        <v>10</v>
      </c>
      <c r="AM50" s="19" cm="1">
        <f t="array" ref="AM50">INDEX($K:$P,ROW(),MATCH(AM$3,$K$2:$P$2,0))</f>
        <v>10</v>
      </c>
      <c r="AN50" s="19" cm="1">
        <f t="array" ref="AN50">INDEX($K:$P,ROW(),MATCH(AN$3,$K$2:$P$2,0))</f>
        <v>10</v>
      </c>
      <c r="AO50" s="19" cm="1">
        <f t="array" ref="AO50">INDEX($K:$P,ROW(),MATCH(AO$3,$K$2:$P$2,0))</f>
        <v>10</v>
      </c>
      <c r="AP50" s="19" cm="1">
        <f t="array" ref="AP50">INDEX($K:$P,ROW(),MATCH(AP$3,$K$2:$P$2,0))</f>
        <v>10</v>
      </c>
      <c r="AQ50" s="19" cm="1">
        <f t="array" ref="AQ50">INDEX($K:$P,ROW(),MATCH(AQ$3,$K$2:$P$2,0))</f>
        <v>10</v>
      </c>
      <c r="AR50" s="19" cm="1">
        <f t="array" ref="AR50">INDEX($K:$P,ROW(),MATCH(AR$3,$K$2:$P$2,0))</f>
        <v>10</v>
      </c>
      <c r="AS50" s="19" cm="1">
        <f t="array" ref="AS50">INDEX($K:$P,ROW(),MATCH(AS$3,$K$2:$P$2,0))</f>
        <v>10</v>
      </c>
      <c r="AT50" s="19" cm="1">
        <f t="array" ref="AT50">INDEX($K:$P,ROW(),MATCH(AT$3,$K$2:$P$2,0))</f>
        <v>10</v>
      </c>
      <c r="AU50" s="19" cm="1">
        <f t="array" ref="AU50">INDEX($K:$P,ROW(),MATCH(AU$3,$K$2:$P$2,0))</f>
        <v>10</v>
      </c>
      <c r="AV50" s="19" cm="1">
        <f t="array" ref="AV50">INDEX($K:$P,ROW(),MATCH(AV$3,$K$2:$P$2,0))</f>
        <v>10</v>
      </c>
      <c r="AW50" s="19" cm="1">
        <f t="array" ref="AW50">INDEX($K:$P,ROW(),MATCH(AW$3,$K$2:$P$2,0))</f>
        <v>10</v>
      </c>
      <c r="AX50" s="19" cm="1">
        <f t="array" ref="AX50">INDEX($K:$P,ROW(),MATCH(AX$3,$K$2:$P$2,0))</f>
        <v>10</v>
      </c>
      <c r="AY50" s="19" cm="1">
        <f t="array" ref="AY50">INDEX($K:$P,ROW(),MATCH(AY$3,$K$2:$P$2,0))</f>
        <v>10</v>
      </c>
      <c r="AZ50" s="19" cm="1">
        <f t="array" ref="AZ50">INDEX($K:$P,ROW(),MATCH(AZ$3,$K$2:$P$2,0))</f>
        <v>10</v>
      </c>
      <c r="BA50" s="19" cm="1">
        <f t="array" ref="BA50">INDEX($K:$P,ROW(),MATCH(BA$3,$K$2:$P$2,0))</f>
        <v>10</v>
      </c>
      <c r="BB50" s="19" cm="1">
        <f t="array" ref="BB50">INDEX($K:$P,ROW(),MATCH(BB$3,$K$2:$P$2,0))</f>
        <v>10</v>
      </c>
      <c r="BC50" s="19" cm="1">
        <f t="array" ref="BC50">INDEX($K:$P,ROW(),MATCH(BC$3,$K$2:$P$2,0))</f>
        <v>10</v>
      </c>
      <c r="BD50" s="19" cm="1">
        <f t="array" ref="BD50">INDEX($K:$P,ROW(),MATCH(BD$3,$K$2:$P$2,0))</f>
        <v>10</v>
      </c>
      <c r="BE50" s="19" cm="1">
        <f t="array" ref="BE50">INDEX($K:$P,ROW(),MATCH(BE$3,$K$2:$P$2,0))</f>
        <v>10</v>
      </c>
      <c r="BF50" s="19" cm="1">
        <f t="array" ref="BF50">INDEX($K:$P,ROW(),MATCH(BF$3,$K$2:$P$2,0))</f>
        <v>10</v>
      </c>
      <c r="BG50" s="19" cm="1">
        <f t="array" ref="BG50">INDEX($K:$P,ROW(),MATCH(BG$3,$K$2:$P$2,0))</f>
        <v>10</v>
      </c>
      <c r="BH50" s="19" cm="1">
        <f t="array" ref="BH50">INDEX($K:$P,ROW(),MATCH(BH$3,$K$2:$P$2,0))</f>
        <v>10</v>
      </c>
      <c r="BI50" s="19" cm="1">
        <f t="array" ref="BI50">INDEX($K:$P,ROW(),MATCH(BI$3,$K$2:$P$2,0))</f>
        <v>10</v>
      </c>
      <c r="BJ50" s="19" cm="1">
        <f t="array" ref="BJ50">INDEX($K:$P,ROW(),MATCH(BJ$3,$K$2:$P$2,0))</f>
        <v>10</v>
      </c>
      <c r="BK50" s="19" cm="1">
        <f t="array" ref="BK50">INDEX($K:$P,ROW(),MATCH(BK$3,$K$2:$P$2,0))</f>
        <v>10</v>
      </c>
      <c r="BL50" s="19" cm="1">
        <f t="array" ref="BL50">INDEX($K:$P,ROW(),MATCH(BL$3,$K$2:$P$2,0))</f>
        <v>10</v>
      </c>
      <c r="BM50" s="19" cm="1">
        <f t="array" ref="BM50">INDEX($K:$P,ROW(),MATCH(BM$3,$K$2:$P$2,0))</f>
        <v>10</v>
      </c>
      <c r="BN50" s="19" cm="1">
        <f t="array" ref="BN50">INDEX($K:$P,ROW(),MATCH(BN$3,$K$2:$P$2,0))</f>
        <v>10</v>
      </c>
      <c r="BO50" s="19" cm="1">
        <f t="array" ref="BO50">INDEX($K:$P,ROW(),MATCH(BO$3,$K$2:$P$2,0))</f>
        <v>10</v>
      </c>
      <c r="BP50" s="19" cm="1">
        <f t="array" ref="BP50">INDEX($K:$P,ROW(),MATCH(BP$3,$K$2:$P$2,0))</f>
        <v>10</v>
      </c>
      <c r="BQ50" s="19" cm="1">
        <f t="array" ref="BQ50">INDEX($K:$P,ROW(),MATCH(BQ$3,$K$2:$P$2,0))</f>
        <v>10</v>
      </c>
      <c r="BR50" s="19" cm="1">
        <f t="array" ref="BR50">INDEX($K:$P,ROW(),MATCH(BR$3,$K$2:$P$2,0))</f>
        <v>10</v>
      </c>
      <c r="BS50" s="19" cm="1">
        <f t="array" ref="BS50">INDEX($K:$P,ROW(),MATCH(BS$3,$K$2:$P$2,0))</f>
        <v>10</v>
      </c>
      <c r="BT50" s="19" cm="1">
        <f t="array" ref="BT50">INDEX($K:$P,ROW(),MATCH(BT$3,$K$2:$P$2,0))</f>
        <v>10</v>
      </c>
      <c r="BU50" s="19" cm="1">
        <f t="array" ref="BU50">INDEX($K:$P,ROW(),MATCH(BU$3,$K$2:$P$2,0))</f>
        <v>10</v>
      </c>
      <c r="BV50" s="19" cm="1">
        <f t="array" ref="BV50">INDEX($K:$P,ROW(),MATCH(BV$3,$K$2:$P$2,0))</f>
        <v>10</v>
      </c>
      <c r="BW50" s="19" cm="1">
        <f t="array" ref="BW50">INDEX($K:$P,ROW(),MATCH(BW$3,$K$2:$P$2,0))</f>
        <v>10</v>
      </c>
      <c r="BX50" s="19" cm="1">
        <f t="array" ref="BX50">INDEX($K:$P,ROW(),MATCH(BX$3,$K$2:$P$2,0))</f>
        <v>10</v>
      </c>
      <c r="BY50" s="19" cm="1">
        <f t="array" ref="BY50">INDEX($K:$P,ROW(),MATCH(BY$3,$K$2:$P$2,0))</f>
        <v>10</v>
      </c>
      <c r="BZ50" s="19" cm="1">
        <f t="array" ref="BZ50">INDEX($K:$P,ROW(),MATCH(BZ$3,$K$2:$P$2,0))</f>
        <v>10</v>
      </c>
      <c r="CA50" s="19" cm="1">
        <f t="array" ref="CA50">INDEX($K:$P,ROW(),MATCH(CA$3,$K$2:$P$2,0))</f>
        <v>10</v>
      </c>
      <c r="CB50" s="19" cm="1">
        <f t="array" ref="CB50">INDEX($K:$P,ROW(),MATCH(CB$3,$K$2:$P$2,0))</f>
        <v>10</v>
      </c>
      <c r="CC50" s="19" cm="1">
        <f t="array" ref="CC50">INDEX($K:$P,ROW(),MATCH(CC$3,$K$2:$P$2,0))</f>
        <v>10</v>
      </c>
      <c r="CD50" s="19" cm="1">
        <f t="array" ref="CD50">INDEX($K:$P,ROW(),MATCH(CD$3,$K$2:$P$2,0))</f>
        <v>10</v>
      </c>
      <c r="CE50" s="19" cm="1">
        <f t="array" ref="CE50">INDEX($K:$P,ROW(),MATCH(CE$3,$K$2:$P$2,0))</f>
        <v>10</v>
      </c>
      <c r="CF50" s="19" cm="1">
        <f t="array" ref="CF50">INDEX($K:$P,ROW(),MATCH(CF$3,$K$2:$P$2,0))</f>
        <v>10</v>
      </c>
      <c r="CG50" s="19" cm="1">
        <f t="array" ref="CG50">INDEX($K:$P,ROW(),MATCH(CG$3,$K$2:$P$2,0))</f>
        <v>10</v>
      </c>
      <c r="CH50" s="19" cm="1">
        <f t="array" ref="CH50">INDEX($K:$P,ROW(),MATCH(CH$3,$K$2:$P$2,0))</f>
        <v>10</v>
      </c>
      <c r="CI50" s="19" cm="1">
        <f t="array" ref="CI50">INDEX($K:$P,ROW(),MATCH(CI$3,$K$2:$P$2,0))</f>
        <v>10</v>
      </c>
      <c r="CJ50" s="19" cm="1">
        <f t="array" ref="CJ50">INDEX($K:$P,ROW(),MATCH(CJ$3,$K$2:$P$2,0))</f>
        <v>10</v>
      </c>
      <c r="CK50" s="19" cm="1">
        <f t="array" ref="CK50">INDEX($K:$P,ROW(),MATCH(CK$3,$K$2:$P$2,0))</f>
        <v>10</v>
      </c>
      <c r="CL50" s="19" cm="1">
        <f t="array" ref="CL50">INDEX($K:$P,ROW(),MATCH(CL$3,$K$2:$P$2,0))</f>
        <v>10</v>
      </c>
      <c r="CM50" s="19" t="e" cm="1">
        <f t="array" ref="CM50">INDEX($K:$P,ROW(),MATCH(CM$3,$K$2:$P$2,0))</f>
        <v>#N/A</v>
      </c>
      <c r="CN50" s="19" t="e" cm="1">
        <f t="array" ref="CN50">INDEX($K:$P,ROW(),MATCH(CN$3,$K$2:$P$2,0))</f>
        <v>#N/A</v>
      </c>
      <c r="CO50" s="19" t="e" cm="1">
        <f t="array" ref="CO50">INDEX($K:$P,ROW(),MATCH(CO$3,$K$2:$P$2,0))</f>
        <v>#N/A</v>
      </c>
      <c r="CP50" s="19" t="e" cm="1">
        <f t="array" ref="CP50">INDEX($K:$P,ROW(),MATCH(CP$3,$K$2:$P$2,0))</f>
        <v>#N/A</v>
      </c>
      <c r="CQ50" s="19" t="e" cm="1">
        <f t="array" ref="CQ50">INDEX($K:$P,ROW(),MATCH(CQ$3,$K$2:$P$2,0))</f>
        <v>#N/A</v>
      </c>
      <c r="CR50" s="19" t="e" cm="1">
        <f t="array" ref="CR50">INDEX($K:$P,ROW(),MATCH(CR$3,$K$2:$P$2,0))</f>
        <v>#N/A</v>
      </c>
      <c r="CS50" s="19" t="e" cm="1">
        <f t="array" ref="CS50">INDEX($K:$P,ROW(),MATCH(CS$3,$K$2:$P$2,0))</f>
        <v>#N/A</v>
      </c>
      <c r="CT50" s="19" t="e" cm="1">
        <f t="array" ref="CT50">INDEX($K:$P,ROW(),MATCH(CT$3,$K$2:$P$2,0))</f>
        <v>#N/A</v>
      </c>
      <c r="CU50" s="19" t="e" cm="1">
        <f t="array" ref="CU50">INDEX($K:$P,ROW(),MATCH(CU$3,$K$2:$P$2,0))</f>
        <v>#N/A</v>
      </c>
      <c r="CV50" s="19" t="e" cm="1">
        <f t="array" ref="CV50">INDEX($K:$P,ROW(),MATCH(CV$3,$K$2:$P$2,0))</f>
        <v>#N/A</v>
      </c>
      <c r="CW50" s="19" t="e" cm="1">
        <f t="array" ref="CW50">INDEX($K:$P,ROW(),MATCH(CW$3,$K$2:$P$2,0))</f>
        <v>#N/A</v>
      </c>
      <c r="CX50" s="19" t="e" cm="1">
        <f t="array" ref="CX50">INDEX($K:$P,ROW(),MATCH(CX$3,$K$2:$P$2,0))</f>
        <v>#N/A</v>
      </c>
      <c r="CY50" s="19" t="e" cm="1">
        <f t="array" ref="CY50">INDEX($K:$P,ROW(),MATCH(CY$3,$K$2:$P$2,0))</f>
        <v>#N/A</v>
      </c>
      <c r="CZ50" s="19" t="e" cm="1">
        <f t="array" ref="CZ50">INDEX($K:$P,ROW(),MATCH(CZ$3,$K$2:$P$2,0))</f>
        <v>#N/A</v>
      </c>
      <c r="DA50" s="19" t="e" cm="1">
        <f t="array" ref="DA50">INDEX($K:$P,ROW(),MATCH(DA$3,$K$2:$P$2,0))</f>
        <v>#N/A</v>
      </c>
      <c r="DB50" s="19" t="e" cm="1">
        <f t="array" ref="DB50">INDEX($K:$P,ROW(),MATCH(DB$3,$K$2:$P$2,0))</f>
        <v>#N/A</v>
      </c>
      <c r="DC50" s="19" t="e" cm="1">
        <f t="array" ref="DC50">INDEX($K:$P,ROW(),MATCH(DC$3,$K$2:$P$2,0))</f>
        <v>#N/A</v>
      </c>
      <c r="DD50" s="19" t="e" cm="1">
        <f t="array" ref="DD50">INDEX($K:$P,ROW(),MATCH(DD$3,$K$2:$P$2,0))</f>
        <v>#N/A</v>
      </c>
      <c r="DE50" s="19" t="e" cm="1">
        <f t="array" ref="DE50">INDEX($K:$P,ROW(),MATCH(DE$3,$K$2:$P$2,0))</f>
        <v>#N/A</v>
      </c>
      <c r="DF50" s="19" t="e" cm="1">
        <f t="array" ref="DF50">INDEX($K:$P,ROW(),MATCH(DF$3,$K$2:$P$2,0))</f>
        <v>#N/A</v>
      </c>
      <c r="DG50" s="19" t="e" cm="1">
        <f t="array" ref="DG50">INDEX($K:$P,ROW(),MATCH(DG$3,$K$2:$P$2,0))</f>
        <v>#N/A</v>
      </c>
      <c r="DH50" s="19" t="e" cm="1">
        <f t="array" ref="DH50">INDEX($K:$P,ROW(),MATCH(DH$3,$K$2:$P$2,0))</f>
        <v>#N/A</v>
      </c>
      <c r="DI50" s="19" t="e" cm="1">
        <f t="array" ref="DI50">INDEX($K:$P,ROW(),MATCH(DI$3,$K$2:$P$2,0))</f>
        <v>#N/A</v>
      </c>
      <c r="DJ50" s="19" t="e" cm="1">
        <f t="array" ref="DJ50">INDEX($K:$P,ROW(),MATCH(DJ$3,$K$2:$P$2,0))</f>
        <v>#N/A</v>
      </c>
      <c r="DK50" s="19" t="e" cm="1">
        <f t="array" ref="DK50">INDEX($K:$P,ROW(),MATCH(DK$3,$K$2:$P$2,0))</f>
        <v>#N/A</v>
      </c>
      <c r="DL50" s="19" t="e" cm="1">
        <f t="array" ref="DL50">INDEX($K:$P,ROW(),MATCH(DL$3,$K$2:$P$2,0))</f>
        <v>#N/A</v>
      </c>
    </row>
    <row r="51" spans="1:116" x14ac:dyDescent="0.4">
      <c r="D51" t="s">
        <v>812</v>
      </c>
      <c r="E51" s="8" t="str">
        <f t="shared" si="15"/>
        <v>51 LISTSALES-PV</v>
      </c>
      <c r="G51" s="145" t="s">
        <v>808</v>
      </c>
      <c r="H51" s="31"/>
      <c r="I51" s="73"/>
      <c r="J51" s="73"/>
      <c r="K51" s="18">
        <v>10</v>
      </c>
      <c r="L51" s="18">
        <v>10</v>
      </c>
      <c r="M51" s="18">
        <v>10</v>
      </c>
      <c r="N51" s="18">
        <v>10</v>
      </c>
      <c r="O51" s="18">
        <v>10</v>
      </c>
      <c r="P51" s="18">
        <v>10</v>
      </c>
      <c r="R51" s="33"/>
      <c r="S51" s="19" cm="1">
        <f t="array" ref="S51">INDEX($K:$P,ROW(),MATCH(S$3,$K$2:$P$2,0))</f>
        <v>10</v>
      </c>
      <c r="T51" s="19" cm="1">
        <f t="array" ref="T51">INDEX($K:$P,ROW(),MATCH(T$3,$K$2:$P$2,0))</f>
        <v>10</v>
      </c>
      <c r="U51" s="19" cm="1">
        <f t="array" ref="U51">INDEX($K:$P,ROW(),MATCH(U$3,$K$2:$P$2,0))</f>
        <v>10</v>
      </c>
      <c r="V51" s="19" cm="1">
        <f t="array" ref="V51">INDEX($K:$P,ROW(),MATCH(V$3,$K$2:$P$2,0))</f>
        <v>10</v>
      </c>
      <c r="W51" s="19" cm="1">
        <f t="array" ref="W51">INDEX($K:$P,ROW(),MATCH(W$3,$K$2:$P$2,0))</f>
        <v>10</v>
      </c>
      <c r="X51" s="19" cm="1">
        <f t="array" ref="X51">INDEX($K:$P,ROW(),MATCH(X$3,$K$2:$P$2,0))</f>
        <v>10</v>
      </c>
      <c r="Y51" s="19" cm="1">
        <f t="array" ref="Y51">INDEX($K:$P,ROW(),MATCH(Y$3,$K$2:$P$2,0))</f>
        <v>10</v>
      </c>
      <c r="Z51" s="19" cm="1">
        <f t="array" ref="Z51">INDEX($K:$P,ROW(),MATCH(Z$3,$K$2:$P$2,0))</f>
        <v>10</v>
      </c>
      <c r="AA51" s="19" cm="1">
        <f t="array" ref="AA51">INDEX($K:$P,ROW(),MATCH(AA$3,$K$2:$P$2,0))</f>
        <v>10</v>
      </c>
      <c r="AB51" s="19" cm="1">
        <f t="array" ref="AB51">INDEX($K:$P,ROW(),MATCH(AB$3,$K$2:$P$2,0))</f>
        <v>10</v>
      </c>
      <c r="AC51" s="19" cm="1">
        <f t="array" ref="AC51">INDEX($K:$P,ROW(),MATCH(AC$3,$K$2:$P$2,0))</f>
        <v>10</v>
      </c>
      <c r="AD51" s="19" cm="1">
        <f t="array" ref="AD51">INDEX($K:$P,ROW(),MATCH(AD$3,$K$2:$P$2,0))</f>
        <v>10</v>
      </c>
      <c r="AE51" s="19" cm="1">
        <f t="array" ref="AE51">INDEX($K:$P,ROW(),MATCH(AE$3,$K$2:$P$2,0))</f>
        <v>10</v>
      </c>
      <c r="AF51" s="19" cm="1">
        <f t="array" ref="AF51">INDEX($K:$P,ROW(),MATCH(AF$3,$K$2:$P$2,0))</f>
        <v>10</v>
      </c>
      <c r="AG51" s="19" cm="1">
        <f t="array" ref="AG51">INDEX($K:$P,ROW(),MATCH(AG$3,$K$2:$P$2,0))</f>
        <v>10</v>
      </c>
      <c r="AH51" s="19" cm="1">
        <f t="array" ref="AH51">INDEX($K:$P,ROW(),MATCH(AH$3,$K$2:$P$2,0))</f>
        <v>10</v>
      </c>
      <c r="AI51" s="19" cm="1">
        <f t="array" ref="AI51">INDEX($K:$P,ROW(),MATCH(AI$3,$K$2:$P$2,0))</f>
        <v>10</v>
      </c>
      <c r="AJ51" s="19" cm="1">
        <f t="array" ref="AJ51">INDEX($K:$P,ROW(),MATCH(AJ$3,$K$2:$P$2,0))</f>
        <v>10</v>
      </c>
      <c r="AK51" s="19" cm="1">
        <f t="array" ref="AK51">INDEX($K:$P,ROW(),MATCH(AK$3,$K$2:$P$2,0))</f>
        <v>10</v>
      </c>
      <c r="AL51" s="19" cm="1">
        <f t="array" ref="AL51">INDEX($K:$P,ROW(),MATCH(AL$3,$K$2:$P$2,0))</f>
        <v>10</v>
      </c>
      <c r="AM51" s="19" cm="1">
        <f t="array" ref="AM51">INDEX($K:$P,ROW(),MATCH(AM$3,$K$2:$P$2,0))</f>
        <v>10</v>
      </c>
      <c r="AN51" s="19" cm="1">
        <f t="array" ref="AN51">INDEX($K:$P,ROW(),MATCH(AN$3,$K$2:$P$2,0))</f>
        <v>10</v>
      </c>
      <c r="AO51" s="19" cm="1">
        <f t="array" ref="AO51">INDEX($K:$P,ROW(),MATCH(AO$3,$K$2:$P$2,0))</f>
        <v>10</v>
      </c>
      <c r="AP51" s="19" cm="1">
        <f t="array" ref="AP51">INDEX($K:$P,ROW(),MATCH(AP$3,$K$2:$P$2,0))</f>
        <v>10</v>
      </c>
      <c r="AQ51" s="19" cm="1">
        <f t="array" ref="AQ51">INDEX($K:$P,ROW(),MATCH(AQ$3,$K$2:$P$2,0))</f>
        <v>10</v>
      </c>
      <c r="AR51" s="19" cm="1">
        <f t="array" ref="AR51">INDEX($K:$P,ROW(),MATCH(AR$3,$K$2:$P$2,0))</f>
        <v>10</v>
      </c>
      <c r="AS51" s="19" cm="1">
        <f t="array" ref="AS51">INDEX($K:$P,ROW(),MATCH(AS$3,$K$2:$P$2,0))</f>
        <v>10</v>
      </c>
      <c r="AT51" s="19" cm="1">
        <f t="array" ref="AT51">INDEX($K:$P,ROW(),MATCH(AT$3,$K$2:$P$2,0))</f>
        <v>10</v>
      </c>
      <c r="AU51" s="19" cm="1">
        <f t="array" ref="AU51">INDEX($K:$P,ROW(),MATCH(AU$3,$K$2:$P$2,0))</f>
        <v>10</v>
      </c>
      <c r="AV51" s="19" cm="1">
        <f t="array" ref="AV51">INDEX($K:$P,ROW(),MATCH(AV$3,$K$2:$P$2,0))</f>
        <v>10</v>
      </c>
      <c r="AW51" s="19" cm="1">
        <f t="array" ref="AW51">INDEX($K:$P,ROW(),MATCH(AW$3,$K$2:$P$2,0))</f>
        <v>10</v>
      </c>
      <c r="AX51" s="19" cm="1">
        <f t="array" ref="AX51">INDEX($K:$P,ROW(),MATCH(AX$3,$K$2:$P$2,0))</f>
        <v>10</v>
      </c>
      <c r="AY51" s="19" cm="1">
        <f t="array" ref="AY51">INDEX($K:$P,ROW(),MATCH(AY$3,$K$2:$P$2,0))</f>
        <v>10</v>
      </c>
      <c r="AZ51" s="19" cm="1">
        <f t="array" ref="AZ51">INDEX($K:$P,ROW(),MATCH(AZ$3,$K$2:$P$2,0))</f>
        <v>10</v>
      </c>
      <c r="BA51" s="19" cm="1">
        <f t="array" ref="BA51">INDEX($K:$P,ROW(),MATCH(BA$3,$K$2:$P$2,0))</f>
        <v>10</v>
      </c>
      <c r="BB51" s="19" cm="1">
        <f t="array" ref="BB51">INDEX($K:$P,ROW(),MATCH(BB$3,$K$2:$P$2,0))</f>
        <v>10</v>
      </c>
      <c r="BC51" s="19" cm="1">
        <f t="array" ref="BC51">INDEX($K:$P,ROW(),MATCH(BC$3,$K$2:$P$2,0))</f>
        <v>10</v>
      </c>
      <c r="BD51" s="19" cm="1">
        <f t="array" ref="BD51">INDEX($K:$P,ROW(),MATCH(BD$3,$K$2:$P$2,0))</f>
        <v>10</v>
      </c>
      <c r="BE51" s="19" cm="1">
        <f t="array" ref="BE51">INDEX($K:$P,ROW(),MATCH(BE$3,$K$2:$P$2,0))</f>
        <v>10</v>
      </c>
      <c r="BF51" s="19" cm="1">
        <f t="array" ref="BF51">INDEX($K:$P,ROW(),MATCH(BF$3,$K$2:$P$2,0))</f>
        <v>10</v>
      </c>
      <c r="BG51" s="19" cm="1">
        <f t="array" ref="BG51">INDEX($K:$P,ROW(),MATCH(BG$3,$K$2:$P$2,0))</f>
        <v>10</v>
      </c>
      <c r="BH51" s="19" cm="1">
        <f t="array" ref="BH51">INDEX($K:$P,ROW(),MATCH(BH$3,$K$2:$P$2,0))</f>
        <v>10</v>
      </c>
      <c r="BI51" s="19" cm="1">
        <f t="array" ref="BI51">INDEX($K:$P,ROW(),MATCH(BI$3,$K$2:$P$2,0))</f>
        <v>10</v>
      </c>
      <c r="BJ51" s="19" cm="1">
        <f t="array" ref="BJ51">INDEX($K:$P,ROW(),MATCH(BJ$3,$K$2:$P$2,0))</f>
        <v>10</v>
      </c>
      <c r="BK51" s="19" cm="1">
        <f t="array" ref="BK51">INDEX($K:$P,ROW(),MATCH(BK$3,$K$2:$P$2,0))</f>
        <v>10</v>
      </c>
      <c r="BL51" s="19" cm="1">
        <f t="array" ref="BL51">INDEX($K:$P,ROW(),MATCH(BL$3,$K$2:$P$2,0))</f>
        <v>10</v>
      </c>
      <c r="BM51" s="19" cm="1">
        <f t="array" ref="BM51">INDEX($K:$P,ROW(),MATCH(BM$3,$K$2:$P$2,0))</f>
        <v>10</v>
      </c>
      <c r="BN51" s="19" cm="1">
        <f t="array" ref="BN51">INDEX($K:$P,ROW(),MATCH(BN$3,$K$2:$P$2,0))</f>
        <v>10</v>
      </c>
      <c r="BO51" s="19" cm="1">
        <f t="array" ref="BO51">INDEX($K:$P,ROW(),MATCH(BO$3,$K$2:$P$2,0))</f>
        <v>10</v>
      </c>
      <c r="BP51" s="19" cm="1">
        <f t="array" ref="BP51">INDEX($K:$P,ROW(),MATCH(BP$3,$K$2:$P$2,0))</f>
        <v>10</v>
      </c>
      <c r="BQ51" s="19" cm="1">
        <f t="array" ref="BQ51">INDEX($K:$P,ROW(),MATCH(BQ$3,$K$2:$P$2,0))</f>
        <v>10</v>
      </c>
      <c r="BR51" s="19" cm="1">
        <f t="array" ref="BR51">INDEX($K:$P,ROW(),MATCH(BR$3,$K$2:$P$2,0))</f>
        <v>10</v>
      </c>
      <c r="BS51" s="19" cm="1">
        <f t="array" ref="BS51">INDEX($K:$P,ROW(),MATCH(BS$3,$K$2:$P$2,0))</f>
        <v>10</v>
      </c>
      <c r="BT51" s="19" cm="1">
        <f t="array" ref="BT51">INDEX($K:$P,ROW(),MATCH(BT$3,$K$2:$P$2,0))</f>
        <v>10</v>
      </c>
      <c r="BU51" s="19" cm="1">
        <f t="array" ref="BU51">INDEX($K:$P,ROW(),MATCH(BU$3,$K$2:$P$2,0))</f>
        <v>10</v>
      </c>
      <c r="BV51" s="19" cm="1">
        <f t="array" ref="BV51">INDEX($K:$P,ROW(),MATCH(BV$3,$K$2:$P$2,0))</f>
        <v>10</v>
      </c>
      <c r="BW51" s="19" cm="1">
        <f t="array" ref="BW51">INDEX($K:$P,ROW(),MATCH(BW$3,$K$2:$P$2,0))</f>
        <v>10</v>
      </c>
      <c r="BX51" s="19" cm="1">
        <f t="array" ref="BX51">INDEX($K:$P,ROW(),MATCH(BX$3,$K$2:$P$2,0))</f>
        <v>10</v>
      </c>
      <c r="BY51" s="19" cm="1">
        <f t="array" ref="BY51">INDEX($K:$P,ROW(),MATCH(BY$3,$K$2:$P$2,0))</f>
        <v>10</v>
      </c>
      <c r="BZ51" s="19" cm="1">
        <f t="array" ref="BZ51">INDEX($K:$P,ROW(),MATCH(BZ$3,$K$2:$P$2,0))</f>
        <v>10</v>
      </c>
      <c r="CA51" s="19" cm="1">
        <f t="array" ref="CA51">INDEX($K:$P,ROW(),MATCH(CA$3,$K$2:$P$2,0))</f>
        <v>10</v>
      </c>
      <c r="CB51" s="19" cm="1">
        <f t="array" ref="CB51">INDEX($K:$P,ROW(),MATCH(CB$3,$K$2:$P$2,0))</f>
        <v>10</v>
      </c>
      <c r="CC51" s="19" cm="1">
        <f t="array" ref="CC51">INDEX($K:$P,ROW(),MATCH(CC$3,$K$2:$P$2,0))</f>
        <v>10</v>
      </c>
      <c r="CD51" s="19" cm="1">
        <f t="array" ref="CD51">INDEX($K:$P,ROW(),MATCH(CD$3,$K$2:$P$2,0))</f>
        <v>10</v>
      </c>
      <c r="CE51" s="19" cm="1">
        <f t="array" ref="CE51">INDEX($K:$P,ROW(),MATCH(CE$3,$K$2:$P$2,0))</f>
        <v>10</v>
      </c>
      <c r="CF51" s="19" cm="1">
        <f t="array" ref="CF51">INDEX($K:$P,ROW(),MATCH(CF$3,$K$2:$P$2,0))</f>
        <v>10</v>
      </c>
      <c r="CG51" s="19" cm="1">
        <f t="array" ref="CG51">INDEX($K:$P,ROW(),MATCH(CG$3,$K$2:$P$2,0))</f>
        <v>10</v>
      </c>
      <c r="CH51" s="19" cm="1">
        <f t="array" ref="CH51">INDEX($K:$P,ROW(),MATCH(CH$3,$K$2:$P$2,0))</f>
        <v>10</v>
      </c>
      <c r="CI51" s="19" cm="1">
        <f t="array" ref="CI51">INDEX($K:$P,ROW(),MATCH(CI$3,$K$2:$P$2,0))</f>
        <v>10</v>
      </c>
      <c r="CJ51" s="19" cm="1">
        <f t="array" ref="CJ51">INDEX($K:$P,ROW(),MATCH(CJ$3,$K$2:$P$2,0))</f>
        <v>10</v>
      </c>
      <c r="CK51" s="19" cm="1">
        <f t="array" ref="CK51">INDEX($K:$P,ROW(),MATCH(CK$3,$K$2:$P$2,0))</f>
        <v>10</v>
      </c>
      <c r="CL51" s="19" cm="1">
        <f t="array" ref="CL51">INDEX($K:$P,ROW(),MATCH(CL$3,$K$2:$P$2,0))</f>
        <v>10</v>
      </c>
      <c r="CM51" s="19" t="e" cm="1">
        <f t="array" ref="CM51">INDEX($K:$P,ROW(),MATCH(CM$3,$K$2:$P$2,0))</f>
        <v>#N/A</v>
      </c>
      <c r="CN51" s="19" t="e" cm="1">
        <f t="array" ref="CN51">INDEX($K:$P,ROW(),MATCH(CN$3,$K$2:$P$2,0))</f>
        <v>#N/A</v>
      </c>
      <c r="CO51" s="19" t="e" cm="1">
        <f t="array" ref="CO51">INDEX($K:$P,ROW(),MATCH(CO$3,$K$2:$P$2,0))</f>
        <v>#N/A</v>
      </c>
      <c r="CP51" s="19" t="e" cm="1">
        <f t="array" ref="CP51">INDEX($K:$P,ROW(),MATCH(CP$3,$K$2:$P$2,0))</f>
        <v>#N/A</v>
      </c>
      <c r="CQ51" s="19" t="e" cm="1">
        <f t="array" ref="CQ51">INDEX($K:$P,ROW(),MATCH(CQ$3,$K$2:$P$2,0))</f>
        <v>#N/A</v>
      </c>
      <c r="CR51" s="19" t="e" cm="1">
        <f t="array" ref="CR51">INDEX($K:$P,ROW(),MATCH(CR$3,$K$2:$P$2,0))</f>
        <v>#N/A</v>
      </c>
      <c r="CS51" s="19" t="e" cm="1">
        <f t="array" ref="CS51">INDEX($K:$P,ROW(),MATCH(CS$3,$K$2:$P$2,0))</f>
        <v>#N/A</v>
      </c>
      <c r="CT51" s="19" t="e" cm="1">
        <f t="array" ref="CT51">INDEX($K:$P,ROW(),MATCH(CT$3,$K$2:$P$2,0))</f>
        <v>#N/A</v>
      </c>
      <c r="CU51" s="19" t="e" cm="1">
        <f t="array" ref="CU51">INDEX($K:$P,ROW(),MATCH(CU$3,$K$2:$P$2,0))</f>
        <v>#N/A</v>
      </c>
      <c r="CV51" s="19" t="e" cm="1">
        <f t="array" ref="CV51">INDEX($K:$P,ROW(),MATCH(CV$3,$K$2:$P$2,0))</f>
        <v>#N/A</v>
      </c>
      <c r="CW51" s="19" t="e" cm="1">
        <f t="array" ref="CW51">INDEX($K:$P,ROW(),MATCH(CW$3,$K$2:$P$2,0))</f>
        <v>#N/A</v>
      </c>
      <c r="CX51" s="19" t="e" cm="1">
        <f t="array" ref="CX51">INDEX($K:$P,ROW(),MATCH(CX$3,$K$2:$P$2,0))</f>
        <v>#N/A</v>
      </c>
      <c r="CY51" s="19" t="e" cm="1">
        <f t="array" ref="CY51">INDEX($K:$P,ROW(),MATCH(CY$3,$K$2:$P$2,0))</f>
        <v>#N/A</v>
      </c>
      <c r="CZ51" s="19" t="e" cm="1">
        <f t="array" ref="CZ51">INDEX($K:$P,ROW(),MATCH(CZ$3,$K$2:$P$2,0))</f>
        <v>#N/A</v>
      </c>
      <c r="DA51" s="19" t="e" cm="1">
        <f t="array" ref="DA51">INDEX($K:$P,ROW(),MATCH(DA$3,$K$2:$P$2,0))</f>
        <v>#N/A</v>
      </c>
      <c r="DB51" s="19" t="e" cm="1">
        <f t="array" ref="DB51">INDEX($K:$P,ROW(),MATCH(DB$3,$K$2:$P$2,0))</f>
        <v>#N/A</v>
      </c>
      <c r="DC51" s="19" t="e" cm="1">
        <f t="array" ref="DC51">INDEX($K:$P,ROW(),MATCH(DC$3,$K$2:$P$2,0))</f>
        <v>#N/A</v>
      </c>
      <c r="DD51" s="19" t="e" cm="1">
        <f t="array" ref="DD51">INDEX($K:$P,ROW(),MATCH(DD$3,$K$2:$P$2,0))</f>
        <v>#N/A</v>
      </c>
      <c r="DE51" s="19" t="e" cm="1">
        <f t="array" ref="DE51">INDEX($K:$P,ROW(),MATCH(DE$3,$K$2:$P$2,0))</f>
        <v>#N/A</v>
      </c>
      <c r="DF51" s="19" t="e" cm="1">
        <f t="array" ref="DF51">INDEX($K:$P,ROW(),MATCH(DF$3,$K$2:$P$2,0))</f>
        <v>#N/A</v>
      </c>
      <c r="DG51" s="19" t="e" cm="1">
        <f t="array" ref="DG51">INDEX($K:$P,ROW(),MATCH(DG$3,$K$2:$P$2,0))</f>
        <v>#N/A</v>
      </c>
      <c r="DH51" s="19" t="e" cm="1">
        <f t="array" ref="DH51">INDEX($K:$P,ROW(),MATCH(DH$3,$K$2:$P$2,0))</f>
        <v>#N/A</v>
      </c>
      <c r="DI51" s="19" t="e" cm="1">
        <f t="array" ref="DI51">INDEX($K:$P,ROW(),MATCH(DI$3,$K$2:$P$2,0))</f>
        <v>#N/A</v>
      </c>
      <c r="DJ51" s="19" t="e" cm="1">
        <f t="array" ref="DJ51">INDEX($K:$P,ROW(),MATCH(DJ$3,$K$2:$P$2,0))</f>
        <v>#N/A</v>
      </c>
      <c r="DK51" s="19" t="e" cm="1">
        <f t="array" ref="DK51">INDEX($K:$P,ROW(),MATCH(DK$3,$K$2:$P$2,0))</f>
        <v>#N/A</v>
      </c>
      <c r="DL51" s="19" t="e" cm="1">
        <f t="array" ref="DL51">INDEX($K:$P,ROW(),MATCH(DL$3,$K$2:$P$2,0))</f>
        <v>#N/A</v>
      </c>
    </row>
    <row r="52" spans="1:116" x14ac:dyDescent="0.4">
      <c r="D52" t="s">
        <v>812</v>
      </c>
      <c r="E52" s="8" t="str">
        <f t="shared" si="15"/>
        <v>52 LISTSALES-PV</v>
      </c>
      <c r="G52" s="145" t="s">
        <v>809</v>
      </c>
      <c r="H52" s="31"/>
      <c r="I52" s="73"/>
      <c r="J52" s="73"/>
      <c r="K52" s="18">
        <v>10</v>
      </c>
      <c r="L52" s="18">
        <v>10</v>
      </c>
      <c r="M52" s="18">
        <v>10</v>
      </c>
      <c r="N52" s="18">
        <v>10</v>
      </c>
      <c r="O52" s="18">
        <v>10</v>
      </c>
      <c r="P52" s="18">
        <v>10</v>
      </c>
      <c r="R52" s="33"/>
      <c r="S52" s="19" cm="1">
        <f t="array" ref="S52">INDEX($K:$P,ROW(),MATCH(S$3,$K$2:$P$2,0))</f>
        <v>10</v>
      </c>
      <c r="T52" s="19" cm="1">
        <f t="array" ref="T52">INDEX($K:$P,ROW(),MATCH(T$3,$K$2:$P$2,0))</f>
        <v>10</v>
      </c>
      <c r="U52" s="19" cm="1">
        <f t="array" ref="U52">INDEX($K:$P,ROW(),MATCH(U$3,$K$2:$P$2,0))</f>
        <v>10</v>
      </c>
      <c r="V52" s="19" cm="1">
        <f t="array" ref="V52">INDEX($K:$P,ROW(),MATCH(V$3,$K$2:$P$2,0))</f>
        <v>10</v>
      </c>
      <c r="W52" s="19" cm="1">
        <f t="array" ref="W52">INDEX($K:$P,ROW(),MATCH(W$3,$K$2:$P$2,0))</f>
        <v>10</v>
      </c>
      <c r="X52" s="19" cm="1">
        <f t="array" ref="X52">INDEX($K:$P,ROW(),MATCH(X$3,$K$2:$P$2,0))</f>
        <v>10</v>
      </c>
      <c r="Y52" s="19" cm="1">
        <f t="array" ref="Y52">INDEX($K:$P,ROW(),MATCH(Y$3,$K$2:$P$2,0))</f>
        <v>10</v>
      </c>
      <c r="Z52" s="19" cm="1">
        <f t="array" ref="Z52">INDEX($K:$P,ROW(),MATCH(Z$3,$K$2:$P$2,0))</f>
        <v>10</v>
      </c>
      <c r="AA52" s="19" cm="1">
        <f t="array" ref="AA52">INDEX($K:$P,ROW(),MATCH(AA$3,$K$2:$P$2,0))</f>
        <v>10</v>
      </c>
      <c r="AB52" s="19" cm="1">
        <f t="array" ref="AB52">INDEX($K:$P,ROW(),MATCH(AB$3,$K$2:$P$2,0))</f>
        <v>10</v>
      </c>
      <c r="AC52" s="19" cm="1">
        <f t="array" ref="AC52">INDEX($K:$P,ROW(),MATCH(AC$3,$K$2:$P$2,0))</f>
        <v>10</v>
      </c>
      <c r="AD52" s="19" cm="1">
        <f t="array" ref="AD52">INDEX($K:$P,ROW(),MATCH(AD$3,$K$2:$P$2,0))</f>
        <v>10</v>
      </c>
      <c r="AE52" s="19" cm="1">
        <f t="array" ref="AE52">INDEX($K:$P,ROW(),MATCH(AE$3,$K$2:$P$2,0))</f>
        <v>10</v>
      </c>
      <c r="AF52" s="19" cm="1">
        <f t="array" ref="AF52">INDEX($K:$P,ROW(),MATCH(AF$3,$K$2:$P$2,0))</f>
        <v>10</v>
      </c>
      <c r="AG52" s="19" cm="1">
        <f t="array" ref="AG52">INDEX($K:$P,ROW(),MATCH(AG$3,$K$2:$P$2,0))</f>
        <v>10</v>
      </c>
      <c r="AH52" s="19" cm="1">
        <f t="array" ref="AH52">INDEX($K:$P,ROW(),MATCH(AH$3,$K$2:$P$2,0))</f>
        <v>10</v>
      </c>
      <c r="AI52" s="19" cm="1">
        <f t="array" ref="AI52">INDEX($K:$P,ROW(),MATCH(AI$3,$K$2:$P$2,0))</f>
        <v>10</v>
      </c>
      <c r="AJ52" s="19" cm="1">
        <f t="array" ref="AJ52">INDEX($K:$P,ROW(),MATCH(AJ$3,$K$2:$P$2,0))</f>
        <v>10</v>
      </c>
      <c r="AK52" s="19" cm="1">
        <f t="array" ref="AK52">INDEX($K:$P,ROW(),MATCH(AK$3,$K$2:$P$2,0))</f>
        <v>10</v>
      </c>
      <c r="AL52" s="19" cm="1">
        <f t="array" ref="AL52">INDEX($K:$P,ROW(),MATCH(AL$3,$K$2:$P$2,0))</f>
        <v>10</v>
      </c>
      <c r="AM52" s="19" cm="1">
        <f t="array" ref="AM52">INDEX($K:$P,ROW(),MATCH(AM$3,$K$2:$P$2,0))</f>
        <v>10</v>
      </c>
      <c r="AN52" s="19" cm="1">
        <f t="array" ref="AN52">INDEX($K:$P,ROW(),MATCH(AN$3,$K$2:$P$2,0))</f>
        <v>10</v>
      </c>
      <c r="AO52" s="19" cm="1">
        <f t="array" ref="AO52">INDEX($K:$P,ROW(),MATCH(AO$3,$K$2:$P$2,0))</f>
        <v>10</v>
      </c>
      <c r="AP52" s="19" cm="1">
        <f t="array" ref="AP52">INDEX($K:$P,ROW(),MATCH(AP$3,$K$2:$P$2,0))</f>
        <v>10</v>
      </c>
      <c r="AQ52" s="19" cm="1">
        <f t="array" ref="AQ52">INDEX($K:$P,ROW(),MATCH(AQ$3,$K$2:$P$2,0))</f>
        <v>10</v>
      </c>
      <c r="AR52" s="19" cm="1">
        <f t="array" ref="AR52">INDEX($K:$P,ROW(),MATCH(AR$3,$K$2:$P$2,0))</f>
        <v>10</v>
      </c>
      <c r="AS52" s="19" cm="1">
        <f t="array" ref="AS52">INDEX($K:$P,ROW(),MATCH(AS$3,$K$2:$P$2,0))</f>
        <v>10</v>
      </c>
      <c r="AT52" s="19" cm="1">
        <f t="array" ref="AT52">INDEX($K:$P,ROW(),MATCH(AT$3,$K$2:$P$2,0))</f>
        <v>10</v>
      </c>
      <c r="AU52" s="19" cm="1">
        <f t="array" ref="AU52">INDEX($K:$P,ROW(),MATCH(AU$3,$K$2:$P$2,0))</f>
        <v>10</v>
      </c>
      <c r="AV52" s="19" cm="1">
        <f t="array" ref="AV52">INDEX($K:$P,ROW(),MATCH(AV$3,$K$2:$P$2,0))</f>
        <v>10</v>
      </c>
      <c r="AW52" s="19" cm="1">
        <f t="array" ref="AW52">INDEX($K:$P,ROW(),MATCH(AW$3,$K$2:$P$2,0))</f>
        <v>10</v>
      </c>
      <c r="AX52" s="19" cm="1">
        <f t="array" ref="AX52">INDEX($K:$P,ROW(),MATCH(AX$3,$K$2:$P$2,0))</f>
        <v>10</v>
      </c>
      <c r="AY52" s="19" cm="1">
        <f t="array" ref="AY52">INDEX($K:$P,ROW(),MATCH(AY$3,$K$2:$P$2,0))</f>
        <v>10</v>
      </c>
      <c r="AZ52" s="19" cm="1">
        <f t="array" ref="AZ52">INDEX($K:$P,ROW(),MATCH(AZ$3,$K$2:$P$2,0))</f>
        <v>10</v>
      </c>
      <c r="BA52" s="19" cm="1">
        <f t="array" ref="BA52">INDEX($K:$P,ROW(),MATCH(BA$3,$K$2:$P$2,0))</f>
        <v>10</v>
      </c>
      <c r="BB52" s="19" cm="1">
        <f t="array" ref="BB52">INDEX($K:$P,ROW(),MATCH(BB$3,$K$2:$P$2,0))</f>
        <v>10</v>
      </c>
      <c r="BC52" s="19" cm="1">
        <f t="array" ref="BC52">INDEX($K:$P,ROW(),MATCH(BC$3,$K$2:$P$2,0))</f>
        <v>10</v>
      </c>
      <c r="BD52" s="19" cm="1">
        <f t="array" ref="BD52">INDEX($K:$P,ROW(),MATCH(BD$3,$K$2:$P$2,0))</f>
        <v>10</v>
      </c>
      <c r="BE52" s="19" cm="1">
        <f t="array" ref="BE52">INDEX($K:$P,ROW(),MATCH(BE$3,$K$2:$P$2,0))</f>
        <v>10</v>
      </c>
      <c r="BF52" s="19" cm="1">
        <f t="array" ref="BF52">INDEX($K:$P,ROW(),MATCH(BF$3,$K$2:$P$2,0))</f>
        <v>10</v>
      </c>
      <c r="BG52" s="19" cm="1">
        <f t="array" ref="BG52">INDEX($K:$P,ROW(),MATCH(BG$3,$K$2:$P$2,0))</f>
        <v>10</v>
      </c>
      <c r="BH52" s="19" cm="1">
        <f t="array" ref="BH52">INDEX($K:$P,ROW(),MATCH(BH$3,$K$2:$P$2,0))</f>
        <v>10</v>
      </c>
      <c r="BI52" s="19" cm="1">
        <f t="array" ref="BI52">INDEX($K:$P,ROW(),MATCH(BI$3,$K$2:$P$2,0))</f>
        <v>10</v>
      </c>
      <c r="BJ52" s="19" cm="1">
        <f t="array" ref="BJ52">INDEX($K:$P,ROW(),MATCH(BJ$3,$K$2:$P$2,0))</f>
        <v>10</v>
      </c>
      <c r="BK52" s="19" cm="1">
        <f t="array" ref="BK52">INDEX($K:$P,ROW(),MATCH(BK$3,$K$2:$P$2,0))</f>
        <v>10</v>
      </c>
      <c r="BL52" s="19" cm="1">
        <f t="array" ref="BL52">INDEX($K:$P,ROW(),MATCH(BL$3,$K$2:$P$2,0))</f>
        <v>10</v>
      </c>
      <c r="BM52" s="19" cm="1">
        <f t="array" ref="BM52">INDEX($K:$P,ROW(),MATCH(BM$3,$K$2:$P$2,0))</f>
        <v>10</v>
      </c>
      <c r="BN52" s="19" cm="1">
        <f t="array" ref="BN52">INDEX($K:$P,ROW(),MATCH(BN$3,$K$2:$P$2,0))</f>
        <v>10</v>
      </c>
      <c r="BO52" s="19" cm="1">
        <f t="array" ref="BO52">INDEX($K:$P,ROW(),MATCH(BO$3,$K$2:$P$2,0))</f>
        <v>10</v>
      </c>
      <c r="BP52" s="19" cm="1">
        <f t="array" ref="BP52">INDEX($K:$P,ROW(),MATCH(BP$3,$K$2:$P$2,0))</f>
        <v>10</v>
      </c>
      <c r="BQ52" s="19" cm="1">
        <f t="array" ref="BQ52">INDEX($K:$P,ROW(),MATCH(BQ$3,$K$2:$P$2,0))</f>
        <v>10</v>
      </c>
      <c r="BR52" s="19" cm="1">
        <f t="array" ref="BR52">INDEX($K:$P,ROW(),MATCH(BR$3,$K$2:$P$2,0))</f>
        <v>10</v>
      </c>
      <c r="BS52" s="19" cm="1">
        <f t="array" ref="BS52">INDEX($K:$P,ROW(),MATCH(BS$3,$K$2:$P$2,0))</f>
        <v>10</v>
      </c>
      <c r="BT52" s="19" cm="1">
        <f t="array" ref="BT52">INDEX($K:$P,ROW(),MATCH(BT$3,$K$2:$P$2,0))</f>
        <v>10</v>
      </c>
      <c r="BU52" s="19" cm="1">
        <f t="array" ref="BU52">INDEX($K:$P,ROW(),MATCH(BU$3,$K$2:$P$2,0))</f>
        <v>10</v>
      </c>
      <c r="BV52" s="19" cm="1">
        <f t="array" ref="BV52">INDEX($K:$P,ROW(),MATCH(BV$3,$K$2:$P$2,0))</f>
        <v>10</v>
      </c>
      <c r="BW52" s="19" cm="1">
        <f t="array" ref="BW52">INDEX($K:$P,ROW(),MATCH(BW$3,$K$2:$P$2,0))</f>
        <v>10</v>
      </c>
      <c r="BX52" s="19" cm="1">
        <f t="array" ref="BX52">INDEX($K:$P,ROW(),MATCH(BX$3,$K$2:$P$2,0))</f>
        <v>10</v>
      </c>
      <c r="BY52" s="19" cm="1">
        <f t="array" ref="BY52">INDEX($K:$P,ROW(),MATCH(BY$3,$K$2:$P$2,0))</f>
        <v>10</v>
      </c>
      <c r="BZ52" s="19" cm="1">
        <f t="array" ref="BZ52">INDEX($K:$P,ROW(),MATCH(BZ$3,$K$2:$P$2,0))</f>
        <v>10</v>
      </c>
      <c r="CA52" s="19" cm="1">
        <f t="array" ref="CA52">INDEX($K:$P,ROW(),MATCH(CA$3,$K$2:$P$2,0))</f>
        <v>10</v>
      </c>
      <c r="CB52" s="19" cm="1">
        <f t="array" ref="CB52">INDEX($K:$P,ROW(),MATCH(CB$3,$K$2:$P$2,0))</f>
        <v>10</v>
      </c>
      <c r="CC52" s="19" cm="1">
        <f t="array" ref="CC52">INDEX($K:$P,ROW(),MATCH(CC$3,$K$2:$P$2,0))</f>
        <v>10</v>
      </c>
      <c r="CD52" s="19" cm="1">
        <f t="array" ref="CD52">INDEX($K:$P,ROW(),MATCH(CD$3,$K$2:$P$2,0))</f>
        <v>10</v>
      </c>
      <c r="CE52" s="19" cm="1">
        <f t="array" ref="CE52">INDEX($K:$P,ROW(),MATCH(CE$3,$K$2:$P$2,0))</f>
        <v>10</v>
      </c>
      <c r="CF52" s="19" cm="1">
        <f t="array" ref="CF52">INDEX($K:$P,ROW(),MATCH(CF$3,$K$2:$P$2,0))</f>
        <v>10</v>
      </c>
      <c r="CG52" s="19" cm="1">
        <f t="array" ref="CG52">INDEX($K:$P,ROW(),MATCH(CG$3,$K$2:$P$2,0))</f>
        <v>10</v>
      </c>
      <c r="CH52" s="19" cm="1">
        <f t="array" ref="CH52">INDEX($K:$P,ROW(),MATCH(CH$3,$K$2:$P$2,0))</f>
        <v>10</v>
      </c>
      <c r="CI52" s="19" cm="1">
        <f t="array" ref="CI52">INDEX($K:$P,ROW(),MATCH(CI$3,$K$2:$P$2,0))</f>
        <v>10</v>
      </c>
      <c r="CJ52" s="19" cm="1">
        <f t="array" ref="CJ52">INDEX($K:$P,ROW(),MATCH(CJ$3,$K$2:$P$2,0))</f>
        <v>10</v>
      </c>
      <c r="CK52" s="19" cm="1">
        <f t="array" ref="CK52">INDEX($K:$P,ROW(),MATCH(CK$3,$K$2:$P$2,0))</f>
        <v>10</v>
      </c>
      <c r="CL52" s="19" cm="1">
        <f t="array" ref="CL52">INDEX($K:$P,ROW(),MATCH(CL$3,$K$2:$P$2,0))</f>
        <v>10</v>
      </c>
      <c r="CM52" s="19" t="e" cm="1">
        <f t="array" ref="CM52">INDEX($K:$P,ROW(),MATCH(CM$3,$K$2:$P$2,0))</f>
        <v>#N/A</v>
      </c>
      <c r="CN52" s="19" t="e" cm="1">
        <f t="array" ref="CN52">INDEX($K:$P,ROW(),MATCH(CN$3,$K$2:$P$2,0))</f>
        <v>#N/A</v>
      </c>
      <c r="CO52" s="19" t="e" cm="1">
        <f t="array" ref="CO52">INDEX($K:$P,ROW(),MATCH(CO$3,$K$2:$P$2,0))</f>
        <v>#N/A</v>
      </c>
      <c r="CP52" s="19" t="e" cm="1">
        <f t="array" ref="CP52">INDEX($K:$P,ROW(),MATCH(CP$3,$K$2:$P$2,0))</f>
        <v>#N/A</v>
      </c>
      <c r="CQ52" s="19" t="e" cm="1">
        <f t="array" ref="CQ52">INDEX($K:$P,ROW(),MATCH(CQ$3,$K$2:$P$2,0))</f>
        <v>#N/A</v>
      </c>
      <c r="CR52" s="19" t="e" cm="1">
        <f t="array" ref="CR52">INDEX($K:$P,ROW(),MATCH(CR$3,$K$2:$P$2,0))</f>
        <v>#N/A</v>
      </c>
      <c r="CS52" s="19" t="e" cm="1">
        <f t="array" ref="CS52">INDEX($K:$P,ROW(),MATCH(CS$3,$K$2:$P$2,0))</f>
        <v>#N/A</v>
      </c>
      <c r="CT52" s="19" t="e" cm="1">
        <f t="array" ref="CT52">INDEX($K:$P,ROW(),MATCH(CT$3,$K$2:$P$2,0))</f>
        <v>#N/A</v>
      </c>
      <c r="CU52" s="19" t="e" cm="1">
        <f t="array" ref="CU52">INDEX($K:$P,ROW(),MATCH(CU$3,$K$2:$P$2,0))</f>
        <v>#N/A</v>
      </c>
      <c r="CV52" s="19" t="e" cm="1">
        <f t="array" ref="CV52">INDEX($K:$P,ROW(),MATCH(CV$3,$K$2:$P$2,0))</f>
        <v>#N/A</v>
      </c>
      <c r="CW52" s="19" t="e" cm="1">
        <f t="array" ref="CW52">INDEX($K:$P,ROW(),MATCH(CW$3,$K$2:$P$2,0))</f>
        <v>#N/A</v>
      </c>
      <c r="CX52" s="19" t="e" cm="1">
        <f t="array" ref="CX52">INDEX($K:$P,ROW(),MATCH(CX$3,$K$2:$P$2,0))</f>
        <v>#N/A</v>
      </c>
      <c r="CY52" s="19" t="e" cm="1">
        <f t="array" ref="CY52">INDEX($K:$P,ROW(),MATCH(CY$3,$K$2:$P$2,0))</f>
        <v>#N/A</v>
      </c>
      <c r="CZ52" s="19" t="e" cm="1">
        <f t="array" ref="CZ52">INDEX($K:$P,ROW(),MATCH(CZ$3,$K$2:$P$2,0))</f>
        <v>#N/A</v>
      </c>
      <c r="DA52" s="19" t="e" cm="1">
        <f t="array" ref="DA52">INDEX($K:$P,ROW(),MATCH(DA$3,$K$2:$P$2,0))</f>
        <v>#N/A</v>
      </c>
      <c r="DB52" s="19" t="e" cm="1">
        <f t="array" ref="DB52">INDEX($K:$P,ROW(),MATCH(DB$3,$K$2:$P$2,0))</f>
        <v>#N/A</v>
      </c>
      <c r="DC52" s="19" t="e" cm="1">
        <f t="array" ref="DC52">INDEX($K:$P,ROW(),MATCH(DC$3,$K$2:$P$2,0))</f>
        <v>#N/A</v>
      </c>
      <c r="DD52" s="19" t="e" cm="1">
        <f t="array" ref="DD52">INDEX($K:$P,ROW(),MATCH(DD$3,$K$2:$P$2,0))</f>
        <v>#N/A</v>
      </c>
      <c r="DE52" s="19" t="e" cm="1">
        <f t="array" ref="DE52">INDEX($K:$P,ROW(),MATCH(DE$3,$K$2:$P$2,0))</f>
        <v>#N/A</v>
      </c>
      <c r="DF52" s="19" t="e" cm="1">
        <f t="array" ref="DF52">INDEX($K:$P,ROW(),MATCH(DF$3,$K$2:$P$2,0))</f>
        <v>#N/A</v>
      </c>
      <c r="DG52" s="19" t="e" cm="1">
        <f t="array" ref="DG52">INDEX($K:$P,ROW(),MATCH(DG$3,$K$2:$P$2,0))</f>
        <v>#N/A</v>
      </c>
      <c r="DH52" s="19" t="e" cm="1">
        <f t="array" ref="DH52">INDEX($K:$P,ROW(),MATCH(DH$3,$K$2:$P$2,0))</f>
        <v>#N/A</v>
      </c>
      <c r="DI52" s="19" t="e" cm="1">
        <f t="array" ref="DI52">INDEX($K:$P,ROW(),MATCH(DI$3,$K$2:$P$2,0))</f>
        <v>#N/A</v>
      </c>
      <c r="DJ52" s="19" t="e" cm="1">
        <f t="array" ref="DJ52">INDEX($K:$P,ROW(),MATCH(DJ$3,$K$2:$P$2,0))</f>
        <v>#N/A</v>
      </c>
      <c r="DK52" s="19" t="e" cm="1">
        <f t="array" ref="DK52">INDEX($K:$P,ROW(),MATCH(DK$3,$K$2:$P$2,0))</f>
        <v>#N/A</v>
      </c>
      <c r="DL52" s="19" t="e" cm="1">
        <f t="array" ref="DL52">INDEX($K:$P,ROW(),MATCH(DL$3,$K$2:$P$2,0))</f>
        <v>#N/A</v>
      </c>
    </row>
    <row r="53" spans="1:116" x14ac:dyDescent="0.4">
      <c r="D53" t="s">
        <v>812</v>
      </c>
      <c r="E53" s="8" t="str">
        <f t="shared" si="15"/>
        <v>53 LISTSALES-PV</v>
      </c>
      <c r="G53" s="145" t="s">
        <v>810</v>
      </c>
      <c r="H53" s="31"/>
      <c r="I53" s="73"/>
      <c r="J53" s="73"/>
      <c r="K53" s="18">
        <v>10</v>
      </c>
      <c r="L53" s="18">
        <v>10</v>
      </c>
      <c r="M53" s="18">
        <v>10</v>
      </c>
      <c r="N53" s="18">
        <v>10</v>
      </c>
      <c r="O53" s="18">
        <v>10</v>
      </c>
      <c r="P53" s="18">
        <v>10</v>
      </c>
      <c r="R53" s="33"/>
      <c r="S53" s="19" cm="1">
        <f t="array" ref="S53">INDEX($K:$P,ROW(),MATCH(S$3,$K$2:$P$2,0))</f>
        <v>10</v>
      </c>
      <c r="T53" s="19" cm="1">
        <f t="array" ref="T53">INDEX($K:$P,ROW(),MATCH(T$3,$K$2:$P$2,0))</f>
        <v>10</v>
      </c>
      <c r="U53" s="19" cm="1">
        <f t="array" ref="U53">INDEX($K:$P,ROW(),MATCH(U$3,$K$2:$P$2,0))</f>
        <v>10</v>
      </c>
      <c r="V53" s="19" cm="1">
        <f t="array" ref="V53">INDEX($K:$P,ROW(),MATCH(V$3,$K$2:$P$2,0))</f>
        <v>10</v>
      </c>
      <c r="W53" s="19" cm="1">
        <f t="array" ref="W53">INDEX($K:$P,ROW(),MATCH(W$3,$K$2:$P$2,0))</f>
        <v>10</v>
      </c>
      <c r="X53" s="19" cm="1">
        <f t="array" ref="X53">INDEX($K:$P,ROW(),MATCH(X$3,$K$2:$P$2,0))</f>
        <v>10</v>
      </c>
      <c r="Y53" s="19" cm="1">
        <f t="array" ref="Y53">INDEX($K:$P,ROW(),MATCH(Y$3,$K$2:$P$2,0))</f>
        <v>10</v>
      </c>
      <c r="Z53" s="19" cm="1">
        <f t="array" ref="Z53">INDEX($K:$P,ROW(),MATCH(Z$3,$K$2:$P$2,0))</f>
        <v>10</v>
      </c>
      <c r="AA53" s="19" cm="1">
        <f t="array" ref="AA53">INDEX($K:$P,ROW(),MATCH(AA$3,$K$2:$P$2,0))</f>
        <v>10</v>
      </c>
      <c r="AB53" s="19" cm="1">
        <f t="array" ref="AB53">INDEX($K:$P,ROW(),MATCH(AB$3,$K$2:$P$2,0))</f>
        <v>10</v>
      </c>
      <c r="AC53" s="19" cm="1">
        <f t="array" ref="AC53">INDEX($K:$P,ROW(),MATCH(AC$3,$K$2:$P$2,0))</f>
        <v>10</v>
      </c>
      <c r="AD53" s="19" cm="1">
        <f t="array" ref="AD53">INDEX($K:$P,ROW(),MATCH(AD$3,$K$2:$P$2,0))</f>
        <v>10</v>
      </c>
      <c r="AE53" s="19" cm="1">
        <f t="array" ref="AE53">INDEX($K:$P,ROW(),MATCH(AE$3,$K$2:$P$2,0))</f>
        <v>10</v>
      </c>
      <c r="AF53" s="19" cm="1">
        <f t="array" ref="AF53">INDEX($K:$P,ROW(),MATCH(AF$3,$K$2:$P$2,0))</f>
        <v>10</v>
      </c>
      <c r="AG53" s="19" cm="1">
        <f t="array" ref="AG53">INDEX($K:$P,ROW(),MATCH(AG$3,$K$2:$P$2,0))</f>
        <v>10</v>
      </c>
      <c r="AH53" s="19" cm="1">
        <f t="array" ref="AH53">INDEX($K:$P,ROW(),MATCH(AH$3,$K$2:$P$2,0))</f>
        <v>10</v>
      </c>
      <c r="AI53" s="19" cm="1">
        <f t="array" ref="AI53">INDEX($K:$P,ROW(),MATCH(AI$3,$K$2:$P$2,0))</f>
        <v>10</v>
      </c>
      <c r="AJ53" s="19" cm="1">
        <f t="array" ref="AJ53">INDEX($K:$P,ROW(),MATCH(AJ$3,$K$2:$P$2,0))</f>
        <v>10</v>
      </c>
      <c r="AK53" s="19" cm="1">
        <f t="array" ref="AK53">INDEX($K:$P,ROW(),MATCH(AK$3,$K$2:$P$2,0))</f>
        <v>10</v>
      </c>
      <c r="AL53" s="19" cm="1">
        <f t="array" ref="AL53">INDEX($K:$P,ROW(),MATCH(AL$3,$K$2:$P$2,0))</f>
        <v>10</v>
      </c>
      <c r="AM53" s="19" cm="1">
        <f t="array" ref="AM53">INDEX($K:$P,ROW(),MATCH(AM$3,$K$2:$P$2,0))</f>
        <v>10</v>
      </c>
      <c r="AN53" s="19" cm="1">
        <f t="array" ref="AN53">INDEX($K:$P,ROW(),MATCH(AN$3,$K$2:$P$2,0))</f>
        <v>10</v>
      </c>
      <c r="AO53" s="19" cm="1">
        <f t="array" ref="AO53">INDEX($K:$P,ROW(),MATCH(AO$3,$K$2:$P$2,0))</f>
        <v>10</v>
      </c>
      <c r="AP53" s="19" cm="1">
        <f t="array" ref="AP53">INDEX($K:$P,ROW(),MATCH(AP$3,$K$2:$P$2,0))</f>
        <v>10</v>
      </c>
      <c r="AQ53" s="19" cm="1">
        <f t="array" ref="AQ53">INDEX($K:$P,ROW(),MATCH(AQ$3,$K$2:$P$2,0))</f>
        <v>10</v>
      </c>
      <c r="AR53" s="19" cm="1">
        <f t="array" ref="AR53">INDEX($K:$P,ROW(),MATCH(AR$3,$K$2:$P$2,0))</f>
        <v>10</v>
      </c>
      <c r="AS53" s="19" cm="1">
        <f t="array" ref="AS53">INDEX($K:$P,ROW(),MATCH(AS$3,$K$2:$P$2,0))</f>
        <v>10</v>
      </c>
      <c r="AT53" s="19" cm="1">
        <f t="array" ref="AT53">INDEX($K:$P,ROW(),MATCH(AT$3,$K$2:$P$2,0))</f>
        <v>10</v>
      </c>
      <c r="AU53" s="19" cm="1">
        <f t="array" ref="AU53">INDEX($K:$P,ROW(),MATCH(AU$3,$K$2:$P$2,0))</f>
        <v>10</v>
      </c>
      <c r="AV53" s="19" cm="1">
        <f t="array" ref="AV53">INDEX($K:$P,ROW(),MATCH(AV$3,$K$2:$P$2,0))</f>
        <v>10</v>
      </c>
      <c r="AW53" s="19" cm="1">
        <f t="array" ref="AW53">INDEX($K:$P,ROW(),MATCH(AW$3,$K$2:$P$2,0))</f>
        <v>10</v>
      </c>
      <c r="AX53" s="19" cm="1">
        <f t="array" ref="AX53">INDEX($K:$P,ROW(),MATCH(AX$3,$K$2:$P$2,0))</f>
        <v>10</v>
      </c>
      <c r="AY53" s="19" cm="1">
        <f t="array" ref="AY53">INDEX($K:$P,ROW(),MATCH(AY$3,$K$2:$P$2,0))</f>
        <v>10</v>
      </c>
      <c r="AZ53" s="19" cm="1">
        <f t="array" ref="AZ53">INDEX($K:$P,ROW(),MATCH(AZ$3,$K$2:$P$2,0))</f>
        <v>10</v>
      </c>
      <c r="BA53" s="19" cm="1">
        <f t="array" ref="BA53">INDEX($K:$P,ROW(),MATCH(BA$3,$K$2:$P$2,0))</f>
        <v>10</v>
      </c>
      <c r="BB53" s="19" cm="1">
        <f t="array" ref="BB53">INDEX($K:$P,ROW(),MATCH(BB$3,$K$2:$P$2,0))</f>
        <v>10</v>
      </c>
      <c r="BC53" s="19" cm="1">
        <f t="array" ref="BC53">INDEX($K:$P,ROW(),MATCH(BC$3,$K$2:$P$2,0))</f>
        <v>10</v>
      </c>
      <c r="BD53" s="19" cm="1">
        <f t="array" ref="BD53">INDEX($K:$P,ROW(),MATCH(BD$3,$K$2:$P$2,0))</f>
        <v>10</v>
      </c>
      <c r="BE53" s="19" cm="1">
        <f t="array" ref="BE53">INDEX($K:$P,ROW(),MATCH(BE$3,$K$2:$P$2,0))</f>
        <v>10</v>
      </c>
      <c r="BF53" s="19" cm="1">
        <f t="array" ref="BF53">INDEX($K:$P,ROW(),MATCH(BF$3,$K$2:$P$2,0))</f>
        <v>10</v>
      </c>
      <c r="BG53" s="19" cm="1">
        <f t="array" ref="BG53">INDEX($K:$P,ROW(),MATCH(BG$3,$K$2:$P$2,0))</f>
        <v>10</v>
      </c>
      <c r="BH53" s="19" cm="1">
        <f t="array" ref="BH53">INDEX($K:$P,ROW(),MATCH(BH$3,$K$2:$P$2,0))</f>
        <v>10</v>
      </c>
      <c r="BI53" s="19" cm="1">
        <f t="array" ref="BI53">INDEX($K:$P,ROW(),MATCH(BI$3,$K$2:$P$2,0))</f>
        <v>10</v>
      </c>
      <c r="BJ53" s="19" cm="1">
        <f t="array" ref="BJ53">INDEX($K:$P,ROW(),MATCH(BJ$3,$K$2:$P$2,0))</f>
        <v>10</v>
      </c>
      <c r="BK53" s="19" cm="1">
        <f t="array" ref="BK53">INDEX($K:$P,ROW(),MATCH(BK$3,$K$2:$P$2,0))</f>
        <v>10</v>
      </c>
      <c r="BL53" s="19" cm="1">
        <f t="array" ref="BL53">INDEX($K:$P,ROW(),MATCH(BL$3,$K$2:$P$2,0))</f>
        <v>10</v>
      </c>
      <c r="BM53" s="19" cm="1">
        <f t="array" ref="BM53">INDEX($K:$P,ROW(),MATCH(BM$3,$K$2:$P$2,0))</f>
        <v>10</v>
      </c>
      <c r="BN53" s="19" cm="1">
        <f t="array" ref="BN53">INDEX($K:$P,ROW(),MATCH(BN$3,$K$2:$P$2,0))</f>
        <v>10</v>
      </c>
      <c r="BO53" s="19" cm="1">
        <f t="array" ref="BO53">INDEX($K:$P,ROW(),MATCH(BO$3,$K$2:$P$2,0))</f>
        <v>10</v>
      </c>
      <c r="BP53" s="19" cm="1">
        <f t="array" ref="BP53">INDEX($K:$P,ROW(),MATCH(BP$3,$K$2:$P$2,0))</f>
        <v>10</v>
      </c>
      <c r="BQ53" s="19" cm="1">
        <f t="array" ref="BQ53">INDEX($K:$P,ROW(),MATCH(BQ$3,$K$2:$P$2,0))</f>
        <v>10</v>
      </c>
      <c r="BR53" s="19" cm="1">
        <f t="array" ref="BR53">INDEX($K:$P,ROW(),MATCH(BR$3,$K$2:$P$2,0))</f>
        <v>10</v>
      </c>
      <c r="BS53" s="19" cm="1">
        <f t="array" ref="BS53">INDEX($K:$P,ROW(),MATCH(BS$3,$K$2:$P$2,0))</f>
        <v>10</v>
      </c>
      <c r="BT53" s="19" cm="1">
        <f t="array" ref="BT53">INDEX($K:$P,ROW(),MATCH(BT$3,$K$2:$P$2,0))</f>
        <v>10</v>
      </c>
      <c r="BU53" s="19" cm="1">
        <f t="array" ref="BU53">INDEX($K:$P,ROW(),MATCH(BU$3,$K$2:$P$2,0))</f>
        <v>10</v>
      </c>
      <c r="BV53" s="19" cm="1">
        <f t="array" ref="BV53">INDEX($K:$P,ROW(),MATCH(BV$3,$K$2:$P$2,0))</f>
        <v>10</v>
      </c>
      <c r="BW53" s="19" cm="1">
        <f t="array" ref="BW53">INDEX($K:$P,ROW(),MATCH(BW$3,$K$2:$P$2,0))</f>
        <v>10</v>
      </c>
      <c r="BX53" s="19" cm="1">
        <f t="array" ref="BX53">INDEX($K:$P,ROW(),MATCH(BX$3,$K$2:$P$2,0))</f>
        <v>10</v>
      </c>
      <c r="BY53" s="19" cm="1">
        <f t="array" ref="BY53">INDEX($K:$P,ROW(),MATCH(BY$3,$K$2:$P$2,0))</f>
        <v>10</v>
      </c>
      <c r="BZ53" s="19" cm="1">
        <f t="array" ref="BZ53">INDEX($K:$P,ROW(),MATCH(BZ$3,$K$2:$P$2,0))</f>
        <v>10</v>
      </c>
      <c r="CA53" s="19" cm="1">
        <f t="array" ref="CA53">INDEX($K:$P,ROW(),MATCH(CA$3,$K$2:$P$2,0))</f>
        <v>10</v>
      </c>
      <c r="CB53" s="19" cm="1">
        <f t="array" ref="CB53">INDEX($K:$P,ROW(),MATCH(CB$3,$K$2:$P$2,0))</f>
        <v>10</v>
      </c>
      <c r="CC53" s="19" cm="1">
        <f t="array" ref="CC53">INDEX($K:$P,ROW(),MATCH(CC$3,$K$2:$P$2,0))</f>
        <v>10</v>
      </c>
      <c r="CD53" s="19" cm="1">
        <f t="array" ref="CD53">INDEX($K:$P,ROW(),MATCH(CD$3,$K$2:$P$2,0))</f>
        <v>10</v>
      </c>
      <c r="CE53" s="19" cm="1">
        <f t="array" ref="CE53">INDEX($K:$P,ROW(),MATCH(CE$3,$K$2:$P$2,0))</f>
        <v>10</v>
      </c>
      <c r="CF53" s="19" cm="1">
        <f t="array" ref="CF53">INDEX($K:$P,ROW(),MATCH(CF$3,$K$2:$P$2,0))</f>
        <v>10</v>
      </c>
      <c r="CG53" s="19" cm="1">
        <f t="array" ref="CG53">INDEX($K:$P,ROW(),MATCH(CG$3,$K$2:$P$2,0))</f>
        <v>10</v>
      </c>
      <c r="CH53" s="19" cm="1">
        <f t="array" ref="CH53">INDEX($K:$P,ROW(),MATCH(CH$3,$K$2:$P$2,0))</f>
        <v>10</v>
      </c>
      <c r="CI53" s="19" cm="1">
        <f t="array" ref="CI53">INDEX($K:$P,ROW(),MATCH(CI$3,$K$2:$P$2,0))</f>
        <v>10</v>
      </c>
      <c r="CJ53" s="19" cm="1">
        <f t="array" ref="CJ53">INDEX($K:$P,ROW(),MATCH(CJ$3,$K$2:$P$2,0))</f>
        <v>10</v>
      </c>
      <c r="CK53" s="19" cm="1">
        <f t="array" ref="CK53">INDEX($K:$P,ROW(),MATCH(CK$3,$K$2:$P$2,0))</f>
        <v>10</v>
      </c>
      <c r="CL53" s="19" cm="1">
        <f t="array" ref="CL53">INDEX($K:$P,ROW(),MATCH(CL$3,$K$2:$P$2,0))</f>
        <v>10</v>
      </c>
      <c r="CM53" s="19" t="e" cm="1">
        <f t="array" ref="CM53">INDEX($K:$P,ROW(),MATCH(CM$3,$K$2:$P$2,0))</f>
        <v>#N/A</v>
      </c>
      <c r="CN53" s="19" t="e" cm="1">
        <f t="array" ref="CN53">INDEX($K:$P,ROW(),MATCH(CN$3,$K$2:$P$2,0))</f>
        <v>#N/A</v>
      </c>
      <c r="CO53" s="19" t="e" cm="1">
        <f t="array" ref="CO53">INDEX($K:$P,ROW(),MATCH(CO$3,$K$2:$P$2,0))</f>
        <v>#N/A</v>
      </c>
      <c r="CP53" s="19" t="e" cm="1">
        <f t="array" ref="CP53">INDEX($K:$P,ROW(),MATCH(CP$3,$K$2:$P$2,0))</f>
        <v>#N/A</v>
      </c>
      <c r="CQ53" s="19" t="e" cm="1">
        <f t="array" ref="CQ53">INDEX($K:$P,ROW(),MATCH(CQ$3,$K$2:$P$2,0))</f>
        <v>#N/A</v>
      </c>
      <c r="CR53" s="19" t="e" cm="1">
        <f t="array" ref="CR53">INDEX($K:$P,ROW(),MATCH(CR$3,$K$2:$P$2,0))</f>
        <v>#N/A</v>
      </c>
      <c r="CS53" s="19" t="e" cm="1">
        <f t="array" ref="CS53">INDEX($K:$P,ROW(),MATCH(CS$3,$K$2:$P$2,0))</f>
        <v>#N/A</v>
      </c>
      <c r="CT53" s="19" t="e" cm="1">
        <f t="array" ref="CT53">INDEX($K:$P,ROW(),MATCH(CT$3,$K$2:$P$2,0))</f>
        <v>#N/A</v>
      </c>
      <c r="CU53" s="19" t="e" cm="1">
        <f t="array" ref="CU53">INDEX($K:$P,ROW(),MATCH(CU$3,$K$2:$P$2,0))</f>
        <v>#N/A</v>
      </c>
      <c r="CV53" s="19" t="e" cm="1">
        <f t="array" ref="CV53">INDEX($K:$P,ROW(),MATCH(CV$3,$K$2:$P$2,0))</f>
        <v>#N/A</v>
      </c>
      <c r="CW53" s="19" t="e" cm="1">
        <f t="array" ref="CW53">INDEX($K:$P,ROW(),MATCH(CW$3,$K$2:$P$2,0))</f>
        <v>#N/A</v>
      </c>
      <c r="CX53" s="19" t="e" cm="1">
        <f t="array" ref="CX53">INDEX($K:$P,ROW(),MATCH(CX$3,$K$2:$P$2,0))</f>
        <v>#N/A</v>
      </c>
      <c r="CY53" s="19" t="e" cm="1">
        <f t="array" ref="CY53">INDEX($K:$P,ROW(),MATCH(CY$3,$K$2:$P$2,0))</f>
        <v>#N/A</v>
      </c>
      <c r="CZ53" s="19" t="e" cm="1">
        <f t="array" ref="CZ53">INDEX($K:$P,ROW(),MATCH(CZ$3,$K$2:$P$2,0))</f>
        <v>#N/A</v>
      </c>
      <c r="DA53" s="19" t="e" cm="1">
        <f t="array" ref="DA53">INDEX($K:$P,ROW(),MATCH(DA$3,$K$2:$P$2,0))</f>
        <v>#N/A</v>
      </c>
      <c r="DB53" s="19" t="e" cm="1">
        <f t="array" ref="DB53">INDEX($K:$P,ROW(),MATCH(DB$3,$K$2:$P$2,0))</f>
        <v>#N/A</v>
      </c>
      <c r="DC53" s="19" t="e" cm="1">
        <f t="array" ref="DC53">INDEX($K:$P,ROW(),MATCH(DC$3,$K$2:$P$2,0))</f>
        <v>#N/A</v>
      </c>
      <c r="DD53" s="19" t="e" cm="1">
        <f t="array" ref="DD53">INDEX($K:$P,ROW(),MATCH(DD$3,$K$2:$P$2,0))</f>
        <v>#N/A</v>
      </c>
      <c r="DE53" s="19" t="e" cm="1">
        <f t="array" ref="DE53">INDEX($K:$P,ROW(),MATCH(DE$3,$K$2:$P$2,0))</f>
        <v>#N/A</v>
      </c>
      <c r="DF53" s="19" t="e" cm="1">
        <f t="array" ref="DF53">INDEX($K:$P,ROW(),MATCH(DF$3,$K$2:$P$2,0))</f>
        <v>#N/A</v>
      </c>
      <c r="DG53" s="19" t="e" cm="1">
        <f t="array" ref="DG53">INDEX($K:$P,ROW(),MATCH(DG$3,$K$2:$P$2,0))</f>
        <v>#N/A</v>
      </c>
      <c r="DH53" s="19" t="e" cm="1">
        <f t="array" ref="DH53">INDEX($K:$P,ROW(),MATCH(DH$3,$K$2:$P$2,0))</f>
        <v>#N/A</v>
      </c>
      <c r="DI53" s="19" t="e" cm="1">
        <f t="array" ref="DI53">INDEX($K:$P,ROW(),MATCH(DI$3,$K$2:$P$2,0))</f>
        <v>#N/A</v>
      </c>
      <c r="DJ53" s="19" t="e" cm="1">
        <f t="array" ref="DJ53">INDEX($K:$P,ROW(),MATCH(DJ$3,$K$2:$P$2,0))</f>
        <v>#N/A</v>
      </c>
      <c r="DK53" s="19" t="e" cm="1">
        <f t="array" ref="DK53">INDEX($K:$P,ROW(),MATCH(DK$3,$K$2:$P$2,0))</f>
        <v>#N/A</v>
      </c>
      <c r="DL53" s="19" t="e" cm="1">
        <f t="array" ref="DL53">INDEX($K:$P,ROW(),MATCH(DL$3,$K$2:$P$2,0))</f>
        <v>#N/A</v>
      </c>
    </row>
    <row r="54" spans="1:116" x14ac:dyDescent="0.4">
      <c r="D54" t="s">
        <v>812</v>
      </c>
      <c r="E54" s="8" t="str">
        <f t="shared" si="15"/>
        <v>54 LISTSALES-PV</v>
      </c>
      <c r="G54" s="127"/>
      <c r="H54" s="31"/>
      <c r="I54" s="73"/>
      <c r="J54" s="73"/>
      <c r="K54" s="18"/>
      <c r="L54" s="18"/>
      <c r="M54" s="18"/>
      <c r="N54" s="18"/>
      <c r="O54" s="18"/>
      <c r="P54" s="18"/>
      <c r="R54" s="33"/>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row>
    <row r="55" spans="1:116" x14ac:dyDescent="0.4">
      <c r="D55" t="s">
        <v>812</v>
      </c>
      <c r="E55" s="8" t="str">
        <f t="shared" si="15"/>
        <v>55 LISTSALES-PV</v>
      </c>
      <c r="G55" s="127" t="s">
        <v>811</v>
      </c>
      <c r="H55" s="31"/>
      <c r="I55" s="73"/>
      <c r="J55" s="73"/>
      <c r="K55" s="18"/>
      <c r="L55" s="18"/>
      <c r="M55" s="18"/>
      <c r="N55" s="18"/>
      <c r="O55" s="18"/>
      <c r="P55" s="18"/>
      <c r="R55" s="33"/>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row>
    <row r="56" spans="1:116" x14ac:dyDescent="0.4">
      <c r="D56" t="s">
        <v>812</v>
      </c>
      <c r="E56" s="8" t="str">
        <f t="shared" si="15"/>
        <v>56 LISTSALES-PV</v>
      </c>
      <c r="G56" s="158" t="s">
        <v>519</v>
      </c>
      <c r="H56" s="31"/>
      <c r="I56" s="73"/>
      <c r="J56" s="73"/>
      <c r="K56" s="23">
        <f t="shared" ref="K56:P61" ca="1" si="41">SUMIF($3:$3,K$2,56:56)</f>
        <v>10091154.219664639</v>
      </c>
      <c r="L56" s="23">
        <f t="shared" ca="1" si="41"/>
        <v>8913836.7519385833</v>
      </c>
      <c r="M56" s="23">
        <f t="shared" ca="1" si="41"/>
        <v>9799520.3654667661</v>
      </c>
      <c r="N56" s="23">
        <f t="shared" ca="1" si="41"/>
        <v>10752498.165753618</v>
      </c>
      <c r="O56" s="23">
        <f t="shared" ca="1" si="41"/>
        <v>11777337.637316927</v>
      </c>
      <c r="P56" s="23">
        <f t="shared" ca="1" si="41"/>
        <v>2626362.6262092963</v>
      </c>
      <c r="R56" s="33"/>
      <c r="S56" s="24">
        <f ca="1">+S41*S49</f>
        <v>803333.33333333349</v>
      </c>
      <c r="T56" s="24">
        <f t="shared" ref="T56:CE60" ca="1" si="42">+T41*T49</f>
        <v>810027.77777777764</v>
      </c>
      <c r="U56" s="24">
        <f t="shared" ca="1" si="42"/>
        <v>816764.0625</v>
      </c>
      <c r="V56" s="24">
        <f t="shared" ca="1" si="42"/>
        <v>823542.41994598752</v>
      </c>
      <c r="W56" s="24">
        <f t="shared" ca="1" si="42"/>
        <v>830363.0837723841</v>
      </c>
      <c r="X56" s="24">
        <f t="shared" ca="1" si="42"/>
        <v>837226.28885254369</v>
      </c>
      <c r="Y56" s="24">
        <f t="shared" ca="1" si="42"/>
        <v>844132.27128261235</v>
      </c>
      <c r="Z56" s="24">
        <f t="shared" ca="1" si="42"/>
        <v>851081.26838763617</v>
      </c>
      <c r="AA56" s="24">
        <f t="shared" ca="1" si="42"/>
        <v>858073.51872771699</v>
      </c>
      <c r="AB56" s="24">
        <f t="shared" ca="1" si="42"/>
        <v>865109.26210416586</v>
      </c>
      <c r="AC56" s="24">
        <f t="shared" ca="1" si="42"/>
        <v>872188.73956571904</v>
      </c>
      <c r="AD56" s="24">
        <f t="shared" ca="1" si="42"/>
        <v>879312.19341476273</v>
      </c>
      <c r="AE56" s="24">
        <f t="shared" ca="1" si="42"/>
        <v>710556.24402644299</v>
      </c>
      <c r="AF56" s="24">
        <f t="shared" ca="1" si="42"/>
        <v>716302.35241034999</v>
      </c>
      <c r="AG56" s="24">
        <f t="shared" ca="1" si="42"/>
        <v>722084.00898488611</v>
      </c>
      <c r="AH56" s="24">
        <f t="shared" ca="1" si="42"/>
        <v>727901.41022614774</v>
      </c>
      <c r="AI56" s="24">
        <f t="shared" ca="1" si="42"/>
        <v>733754.75363037363</v>
      </c>
      <c r="AJ56" s="24">
        <f t="shared" ca="1" si="42"/>
        <v>739644.23771904421</v>
      </c>
      <c r="AK56" s="24">
        <f t="shared" ca="1" si="42"/>
        <v>745570.06204397604</v>
      </c>
      <c r="AL56" s="24">
        <f t="shared" ca="1" si="42"/>
        <v>751532.42719248682</v>
      </c>
      <c r="AM56" s="24">
        <f t="shared" ca="1" si="42"/>
        <v>757531.53479255375</v>
      </c>
      <c r="AN56" s="24">
        <f t="shared" ca="1" si="42"/>
        <v>763567.58751798421</v>
      </c>
      <c r="AO56" s="24">
        <f t="shared" ca="1" si="42"/>
        <v>769640.7890936397</v>
      </c>
      <c r="AP56" s="24">
        <f t="shared" ca="1" si="42"/>
        <v>775751.34430069849</v>
      </c>
      <c r="AQ56" s="24">
        <f t="shared" ca="1" si="42"/>
        <v>781899.4589818978</v>
      </c>
      <c r="AR56" s="24">
        <f t="shared" ca="1" si="42"/>
        <v>788085.34004682314</v>
      </c>
      <c r="AS56" s="24">
        <f t="shared" ca="1" si="42"/>
        <v>794309.19547723606</v>
      </c>
      <c r="AT56" s="24">
        <f t="shared" ca="1" si="42"/>
        <v>800571.23433241993</v>
      </c>
      <c r="AU56" s="24">
        <f t="shared" ca="1" si="42"/>
        <v>806871.666754529</v>
      </c>
      <c r="AV56" s="24">
        <f t="shared" ca="1" si="42"/>
        <v>813210.70397400483</v>
      </c>
      <c r="AW56" s="24">
        <f t="shared" ca="1" si="42"/>
        <v>819588.5583149828</v>
      </c>
      <c r="AX56" s="24">
        <f t="shared" ca="1" si="42"/>
        <v>826005.4432007448</v>
      </c>
      <c r="AY56" s="24">
        <f t="shared" ca="1" si="42"/>
        <v>832461.57315919548</v>
      </c>
      <c r="AZ56" s="24">
        <f t="shared" ca="1" si="42"/>
        <v>838957.16382836178</v>
      </c>
      <c r="BA56" s="24">
        <f t="shared" ca="1" si="42"/>
        <v>845492.43196189776</v>
      </c>
      <c r="BB56" s="24">
        <f t="shared" ca="1" si="42"/>
        <v>852067.59543467313</v>
      </c>
      <c r="BC56" s="24">
        <f t="shared" ca="1" si="42"/>
        <v>858682.87324834254</v>
      </c>
      <c r="BD56" s="24">
        <f t="shared" ca="1" si="42"/>
        <v>865338.48553692561</v>
      </c>
      <c r="BE56" s="24">
        <f t="shared" ca="1" si="42"/>
        <v>872034.6535724625</v>
      </c>
      <c r="BF56" s="24">
        <f t="shared" ca="1" si="42"/>
        <v>878771.5997707136</v>
      </c>
      <c r="BG56" s="24">
        <f t="shared" ca="1" si="42"/>
        <v>885549.5476967619</v>
      </c>
      <c r="BH56" s="24">
        <f t="shared" ca="1" si="42"/>
        <v>892368.72207080584</v>
      </c>
      <c r="BI56" s="24">
        <f t="shared" ca="1" si="42"/>
        <v>899229.34877388936</v>
      </c>
      <c r="BJ56" s="24">
        <f t="shared" ca="1" si="42"/>
        <v>906131.6548536123</v>
      </c>
      <c r="BK56" s="24">
        <f t="shared" ca="1" si="42"/>
        <v>913075.86853004992</v>
      </c>
      <c r="BL56" s="24">
        <f t="shared" ca="1" si="42"/>
        <v>920062.21920142323</v>
      </c>
      <c r="BM56" s="24">
        <f t="shared" ca="1" si="42"/>
        <v>927090.93745013338</v>
      </c>
      <c r="BN56" s="24">
        <f t="shared" ca="1" si="42"/>
        <v>934162.25504849863</v>
      </c>
      <c r="BO56" s="24">
        <f t="shared" ca="1" si="42"/>
        <v>941276.40496473759</v>
      </c>
      <c r="BP56" s="24">
        <f t="shared" ca="1" si="42"/>
        <v>948433.62136891484</v>
      </c>
      <c r="BQ56" s="24">
        <f t="shared" ca="1" si="42"/>
        <v>955634.13963885617</v>
      </c>
      <c r="BR56" s="24">
        <f t="shared" ca="1" si="42"/>
        <v>962878.19636625063</v>
      </c>
      <c r="BS56" s="24">
        <f t="shared" ca="1" si="42"/>
        <v>970166.02936255187</v>
      </c>
      <c r="BT56" s="24">
        <f t="shared" ca="1" si="42"/>
        <v>977497.87766513985</v>
      </c>
      <c r="BU56" s="24">
        <f t="shared" ca="1" si="42"/>
        <v>984873.98154333991</v>
      </c>
      <c r="BV56" s="24">
        <f t="shared" ca="1" si="42"/>
        <v>992294.58250460785</v>
      </c>
      <c r="BW56" s="24">
        <f t="shared" ca="1" si="42"/>
        <v>999759.92330057919</v>
      </c>
      <c r="BX56" s="24">
        <f t="shared" ca="1" si="42"/>
        <v>1007270.2479333654</v>
      </c>
      <c r="BY56" s="24">
        <f t="shared" ca="1" si="42"/>
        <v>1014825.801661633</v>
      </c>
      <c r="BZ56" s="24">
        <f t="shared" ca="1" si="42"/>
        <v>1022426.8310069516</v>
      </c>
      <c r="CA56" s="24">
        <f t="shared" ca="1" si="42"/>
        <v>213893.11308392137</v>
      </c>
      <c r="CB56" s="24">
        <f t="shared" ca="1" si="42"/>
        <v>214784.33438843492</v>
      </c>
      <c r="CC56" s="24">
        <f t="shared" ca="1" si="42"/>
        <v>215679.26911505315</v>
      </c>
      <c r="CD56" s="24">
        <f t="shared" ca="1" si="42"/>
        <v>216577.93273636699</v>
      </c>
      <c r="CE56" s="24">
        <f t="shared" ca="1" si="42"/>
        <v>217480.34078943732</v>
      </c>
      <c r="CF56" s="24">
        <f t="shared" ref="CF56:DL60" ca="1" si="43">+CF41*CF49</f>
        <v>218386.50887604803</v>
      </c>
      <c r="CG56" s="24">
        <f t="shared" ca="1" si="43"/>
        <v>219296.45266304168</v>
      </c>
      <c r="CH56" s="24">
        <f t="shared" ca="1" si="43"/>
        <v>220210.18788246813</v>
      </c>
      <c r="CI56" s="24">
        <f t="shared" ca="1" si="43"/>
        <v>221127.73033197969</v>
      </c>
      <c r="CJ56" s="24">
        <f t="shared" ca="1" si="43"/>
        <v>222049.0958750248</v>
      </c>
      <c r="CK56" s="24">
        <f t="shared" ca="1" si="43"/>
        <v>222974.30044116828</v>
      </c>
      <c r="CL56" s="24">
        <f t="shared" ca="1" si="43"/>
        <v>223903.36002635214</v>
      </c>
      <c r="CM56" s="24" t="e">
        <f t="shared" ca="1" si="43"/>
        <v>#N/A</v>
      </c>
      <c r="CN56" s="24" t="e">
        <f t="shared" ca="1" si="43"/>
        <v>#N/A</v>
      </c>
      <c r="CO56" s="24" t="e">
        <f t="shared" ca="1" si="43"/>
        <v>#N/A</v>
      </c>
      <c r="CP56" s="24" t="e">
        <f t="shared" ca="1" si="43"/>
        <v>#N/A</v>
      </c>
      <c r="CQ56" s="24" t="e">
        <f t="shared" ca="1" si="43"/>
        <v>#N/A</v>
      </c>
      <c r="CR56" s="24" t="e">
        <f t="shared" ca="1" si="43"/>
        <v>#N/A</v>
      </c>
      <c r="CS56" s="24" t="e">
        <f t="shared" ca="1" si="43"/>
        <v>#N/A</v>
      </c>
      <c r="CT56" s="24" t="e">
        <f t="shared" ca="1" si="43"/>
        <v>#N/A</v>
      </c>
      <c r="CU56" s="24" t="e">
        <f t="shared" ca="1" si="43"/>
        <v>#N/A</v>
      </c>
      <c r="CV56" s="24" t="e">
        <f t="shared" ca="1" si="43"/>
        <v>#N/A</v>
      </c>
      <c r="CW56" s="24" t="e">
        <f t="shared" ca="1" si="43"/>
        <v>#N/A</v>
      </c>
      <c r="CX56" s="24" t="e">
        <f t="shared" ca="1" si="43"/>
        <v>#N/A</v>
      </c>
      <c r="CY56" s="24" t="e">
        <f t="shared" ca="1" si="43"/>
        <v>#N/A</v>
      </c>
      <c r="CZ56" s="24" t="e">
        <f t="shared" ca="1" si="43"/>
        <v>#N/A</v>
      </c>
      <c r="DA56" s="24" t="e">
        <f t="shared" ca="1" si="43"/>
        <v>#N/A</v>
      </c>
      <c r="DB56" s="24" t="e">
        <f t="shared" ca="1" si="43"/>
        <v>#N/A</v>
      </c>
      <c r="DC56" s="24" t="e">
        <f t="shared" ca="1" si="43"/>
        <v>#N/A</v>
      </c>
      <c r="DD56" s="24" t="e">
        <f t="shared" ca="1" si="43"/>
        <v>#N/A</v>
      </c>
      <c r="DE56" s="24" t="e">
        <f t="shared" ca="1" si="43"/>
        <v>#N/A</v>
      </c>
      <c r="DF56" s="24" t="e">
        <f t="shared" ca="1" si="43"/>
        <v>#N/A</v>
      </c>
      <c r="DG56" s="24" t="e">
        <f t="shared" ca="1" si="43"/>
        <v>#N/A</v>
      </c>
      <c r="DH56" s="24" t="e">
        <f t="shared" ca="1" si="43"/>
        <v>#N/A</v>
      </c>
      <c r="DI56" s="24" t="e">
        <f t="shared" ca="1" si="43"/>
        <v>#N/A</v>
      </c>
      <c r="DJ56" s="24" t="e">
        <f t="shared" ca="1" si="43"/>
        <v>#N/A</v>
      </c>
      <c r="DK56" s="24" t="e">
        <f t="shared" ca="1" si="43"/>
        <v>#N/A</v>
      </c>
      <c r="DL56" s="24" t="e">
        <f t="shared" ca="1" si="43"/>
        <v>#N/A</v>
      </c>
    </row>
    <row r="57" spans="1:116" x14ac:dyDescent="0.4">
      <c r="D57" t="s">
        <v>812</v>
      </c>
      <c r="E57" s="8" t="str">
        <f t="shared" si="15"/>
        <v>57 LISTSALES-PV</v>
      </c>
      <c r="G57" s="158" t="s">
        <v>520</v>
      </c>
      <c r="H57" s="31"/>
      <c r="I57" s="73"/>
      <c r="J57" s="73"/>
      <c r="K57" s="23">
        <f t="shared" ca="1" si="41"/>
        <v>10091154.219664639</v>
      </c>
      <c r="L57" s="23">
        <f t="shared" ca="1" si="41"/>
        <v>8913836.7519385833</v>
      </c>
      <c r="M57" s="23">
        <f t="shared" ca="1" si="41"/>
        <v>9799520.3654667661</v>
      </c>
      <c r="N57" s="23">
        <f t="shared" ca="1" si="41"/>
        <v>10752498.165753618</v>
      </c>
      <c r="O57" s="23">
        <f t="shared" ca="1" si="41"/>
        <v>11777337.637316927</v>
      </c>
      <c r="P57" s="23">
        <f t="shared" ca="1" si="41"/>
        <v>2626362.6262092963</v>
      </c>
      <c r="R57" s="33"/>
      <c r="S57" s="24">
        <f t="shared" ref="S57:AH60" ca="1" si="44">+S42*S50</f>
        <v>803333.33333333349</v>
      </c>
      <c r="T57" s="24">
        <f t="shared" ca="1" si="44"/>
        <v>810027.77777777764</v>
      </c>
      <c r="U57" s="24">
        <f t="shared" ca="1" si="44"/>
        <v>816764.0625</v>
      </c>
      <c r="V57" s="24">
        <f t="shared" ca="1" si="44"/>
        <v>823542.41994598752</v>
      </c>
      <c r="W57" s="24">
        <f t="shared" ca="1" si="44"/>
        <v>830363.0837723841</v>
      </c>
      <c r="X57" s="24">
        <f t="shared" ca="1" si="44"/>
        <v>837226.28885254369</v>
      </c>
      <c r="Y57" s="24">
        <f t="shared" ca="1" si="44"/>
        <v>844132.27128261235</v>
      </c>
      <c r="Z57" s="24">
        <f t="shared" ca="1" si="44"/>
        <v>851081.26838763617</v>
      </c>
      <c r="AA57" s="24">
        <f t="shared" ca="1" si="44"/>
        <v>858073.51872771699</v>
      </c>
      <c r="AB57" s="24">
        <f t="shared" ca="1" si="44"/>
        <v>865109.26210416586</v>
      </c>
      <c r="AC57" s="24">
        <f t="shared" ca="1" si="44"/>
        <v>872188.73956571904</v>
      </c>
      <c r="AD57" s="24">
        <f t="shared" ca="1" si="44"/>
        <v>879312.19341476273</v>
      </c>
      <c r="AE57" s="24">
        <f t="shared" ca="1" si="44"/>
        <v>710556.24402644299</v>
      </c>
      <c r="AF57" s="24">
        <f t="shared" ca="1" si="44"/>
        <v>716302.35241034999</v>
      </c>
      <c r="AG57" s="24">
        <f t="shared" ca="1" si="44"/>
        <v>722084.00898488611</v>
      </c>
      <c r="AH57" s="24">
        <f t="shared" ca="1" si="44"/>
        <v>727901.41022614774</v>
      </c>
      <c r="AI57" s="24">
        <f t="shared" ca="1" si="42"/>
        <v>733754.75363037363</v>
      </c>
      <c r="AJ57" s="24">
        <f t="shared" ca="1" si="42"/>
        <v>739644.23771904421</v>
      </c>
      <c r="AK57" s="24">
        <f t="shared" ca="1" si="42"/>
        <v>745570.06204397604</v>
      </c>
      <c r="AL57" s="24">
        <f t="shared" ca="1" si="42"/>
        <v>751532.42719248682</v>
      </c>
      <c r="AM57" s="24">
        <f t="shared" ca="1" si="42"/>
        <v>757531.53479255375</v>
      </c>
      <c r="AN57" s="24">
        <f t="shared" ca="1" si="42"/>
        <v>763567.58751798421</v>
      </c>
      <c r="AO57" s="24">
        <f t="shared" ca="1" si="42"/>
        <v>769640.7890936397</v>
      </c>
      <c r="AP57" s="24">
        <f t="shared" ca="1" si="42"/>
        <v>775751.34430069849</v>
      </c>
      <c r="AQ57" s="24">
        <f t="shared" ca="1" si="42"/>
        <v>781899.4589818978</v>
      </c>
      <c r="AR57" s="24">
        <f t="shared" ca="1" si="42"/>
        <v>788085.34004682314</v>
      </c>
      <c r="AS57" s="24">
        <f t="shared" ca="1" si="42"/>
        <v>794309.19547723606</v>
      </c>
      <c r="AT57" s="24">
        <f t="shared" ca="1" si="42"/>
        <v>800571.23433241993</v>
      </c>
      <c r="AU57" s="24">
        <f t="shared" ca="1" si="42"/>
        <v>806871.666754529</v>
      </c>
      <c r="AV57" s="24">
        <f t="shared" ca="1" si="42"/>
        <v>813210.70397400483</v>
      </c>
      <c r="AW57" s="24">
        <f t="shared" ca="1" si="42"/>
        <v>819588.5583149828</v>
      </c>
      <c r="AX57" s="24">
        <f t="shared" ca="1" si="42"/>
        <v>826005.4432007448</v>
      </c>
      <c r="AY57" s="24">
        <f t="shared" ca="1" si="42"/>
        <v>832461.57315919548</v>
      </c>
      <c r="AZ57" s="24">
        <f t="shared" ca="1" si="42"/>
        <v>838957.16382836178</v>
      </c>
      <c r="BA57" s="24">
        <f t="shared" ca="1" si="42"/>
        <v>845492.43196189776</v>
      </c>
      <c r="BB57" s="24">
        <f t="shared" ca="1" si="42"/>
        <v>852067.59543467313</v>
      </c>
      <c r="BC57" s="24">
        <f t="shared" ca="1" si="42"/>
        <v>858682.87324834254</v>
      </c>
      <c r="BD57" s="24">
        <f t="shared" ca="1" si="42"/>
        <v>865338.48553692561</v>
      </c>
      <c r="BE57" s="24">
        <f t="shared" ca="1" si="42"/>
        <v>872034.6535724625</v>
      </c>
      <c r="BF57" s="24">
        <f t="shared" ca="1" si="42"/>
        <v>878771.5997707136</v>
      </c>
      <c r="BG57" s="24">
        <f t="shared" ca="1" si="42"/>
        <v>885549.5476967619</v>
      </c>
      <c r="BH57" s="24">
        <f t="shared" ca="1" si="42"/>
        <v>892368.72207080584</v>
      </c>
      <c r="BI57" s="24">
        <f t="shared" ca="1" si="42"/>
        <v>899229.34877388936</v>
      </c>
      <c r="BJ57" s="24">
        <f t="shared" ca="1" si="42"/>
        <v>906131.6548536123</v>
      </c>
      <c r="BK57" s="24">
        <f t="shared" ca="1" si="42"/>
        <v>913075.86853004992</v>
      </c>
      <c r="BL57" s="24">
        <f t="shared" ca="1" si="42"/>
        <v>920062.21920142323</v>
      </c>
      <c r="BM57" s="24">
        <f t="shared" ca="1" si="42"/>
        <v>927090.93745013338</v>
      </c>
      <c r="BN57" s="24">
        <f t="shared" ca="1" si="42"/>
        <v>934162.25504849863</v>
      </c>
      <c r="BO57" s="24">
        <f t="shared" ca="1" si="42"/>
        <v>941276.40496473759</v>
      </c>
      <c r="BP57" s="24">
        <f t="shared" ca="1" si="42"/>
        <v>948433.62136891484</v>
      </c>
      <c r="BQ57" s="24">
        <f t="shared" ca="1" si="42"/>
        <v>955634.13963885617</v>
      </c>
      <c r="BR57" s="24">
        <f t="shared" ca="1" si="42"/>
        <v>962878.19636625063</v>
      </c>
      <c r="BS57" s="24">
        <f t="shared" ca="1" si="42"/>
        <v>970166.02936255187</v>
      </c>
      <c r="BT57" s="24">
        <f t="shared" ca="1" si="42"/>
        <v>977497.87766513985</v>
      </c>
      <c r="BU57" s="24">
        <f t="shared" ca="1" si="42"/>
        <v>984873.98154333991</v>
      </c>
      <c r="BV57" s="24">
        <f t="shared" ca="1" si="42"/>
        <v>992294.58250460785</v>
      </c>
      <c r="BW57" s="24">
        <f t="shared" ca="1" si="42"/>
        <v>999759.92330057919</v>
      </c>
      <c r="BX57" s="24">
        <f t="shared" ca="1" si="42"/>
        <v>1007270.2479333654</v>
      </c>
      <c r="BY57" s="24">
        <f t="shared" ca="1" si="42"/>
        <v>1014825.801661633</v>
      </c>
      <c r="BZ57" s="24">
        <f t="shared" ca="1" si="42"/>
        <v>1022426.8310069516</v>
      </c>
      <c r="CA57" s="24">
        <f t="shared" ca="1" si="42"/>
        <v>213893.11308392137</v>
      </c>
      <c r="CB57" s="24">
        <f t="shared" ca="1" si="42"/>
        <v>214784.33438843492</v>
      </c>
      <c r="CC57" s="24">
        <f t="shared" ca="1" si="42"/>
        <v>215679.26911505315</v>
      </c>
      <c r="CD57" s="24">
        <f t="shared" ca="1" si="42"/>
        <v>216577.93273636699</v>
      </c>
      <c r="CE57" s="24">
        <f t="shared" ca="1" si="42"/>
        <v>217480.34078943732</v>
      </c>
      <c r="CF57" s="24">
        <f t="shared" ca="1" si="43"/>
        <v>218386.50887604803</v>
      </c>
      <c r="CG57" s="24">
        <f t="shared" ca="1" si="43"/>
        <v>219296.45266304168</v>
      </c>
      <c r="CH57" s="24">
        <f t="shared" ca="1" si="43"/>
        <v>220210.18788246813</v>
      </c>
      <c r="CI57" s="24">
        <f t="shared" ca="1" si="43"/>
        <v>221127.73033197969</v>
      </c>
      <c r="CJ57" s="24">
        <f t="shared" ca="1" si="43"/>
        <v>222049.0958750248</v>
      </c>
      <c r="CK57" s="24">
        <f t="shared" ca="1" si="43"/>
        <v>222974.30044116828</v>
      </c>
      <c r="CL57" s="24">
        <f t="shared" ca="1" si="43"/>
        <v>223903.36002635214</v>
      </c>
      <c r="CM57" s="24" t="e">
        <f t="shared" ca="1" si="43"/>
        <v>#N/A</v>
      </c>
      <c r="CN57" s="24" t="e">
        <f t="shared" ca="1" si="43"/>
        <v>#N/A</v>
      </c>
      <c r="CO57" s="24" t="e">
        <f t="shared" ca="1" si="43"/>
        <v>#N/A</v>
      </c>
      <c r="CP57" s="24" t="e">
        <f t="shared" ca="1" si="43"/>
        <v>#N/A</v>
      </c>
      <c r="CQ57" s="24" t="e">
        <f t="shared" ca="1" si="43"/>
        <v>#N/A</v>
      </c>
      <c r="CR57" s="24" t="e">
        <f t="shared" ca="1" si="43"/>
        <v>#N/A</v>
      </c>
      <c r="CS57" s="24" t="e">
        <f t="shared" ca="1" si="43"/>
        <v>#N/A</v>
      </c>
      <c r="CT57" s="24" t="e">
        <f t="shared" ca="1" si="43"/>
        <v>#N/A</v>
      </c>
      <c r="CU57" s="24" t="e">
        <f t="shared" ca="1" si="43"/>
        <v>#N/A</v>
      </c>
      <c r="CV57" s="24" t="e">
        <f t="shared" ca="1" si="43"/>
        <v>#N/A</v>
      </c>
      <c r="CW57" s="24" t="e">
        <f t="shared" ca="1" si="43"/>
        <v>#N/A</v>
      </c>
      <c r="CX57" s="24" t="e">
        <f t="shared" ca="1" si="43"/>
        <v>#N/A</v>
      </c>
      <c r="CY57" s="24" t="e">
        <f t="shared" ca="1" si="43"/>
        <v>#N/A</v>
      </c>
      <c r="CZ57" s="24" t="e">
        <f t="shared" ca="1" si="43"/>
        <v>#N/A</v>
      </c>
      <c r="DA57" s="24" t="e">
        <f t="shared" ca="1" si="43"/>
        <v>#N/A</v>
      </c>
      <c r="DB57" s="24" t="e">
        <f t="shared" ca="1" si="43"/>
        <v>#N/A</v>
      </c>
      <c r="DC57" s="24" t="e">
        <f t="shared" ca="1" si="43"/>
        <v>#N/A</v>
      </c>
      <c r="DD57" s="24" t="e">
        <f t="shared" ca="1" si="43"/>
        <v>#N/A</v>
      </c>
      <c r="DE57" s="24" t="e">
        <f t="shared" ca="1" si="43"/>
        <v>#N/A</v>
      </c>
      <c r="DF57" s="24" t="e">
        <f t="shared" ca="1" si="43"/>
        <v>#N/A</v>
      </c>
      <c r="DG57" s="24" t="e">
        <f t="shared" ca="1" si="43"/>
        <v>#N/A</v>
      </c>
      <c r="DH57" s="24" t="e">
        <f t="shared" ca="1" si="43"/>
        <v>#N/A</v>
      </c>
      <c r="DI57" s="24" t="e">
        <f t="shared" ca="1" si="43"/>
        <v>#N/A</v>
      </c>
      <c r="DJ57" s="24" t="e">
        <f t="shared" ca="1" si="43"/>
        <v>#N/A</v>
      </c>
      <c r="DK57" s="24" t="e">
        <f t="shared" ca="1" si="43"/>
        <v>#N/A</v>
      </c>
      <c r="DL57" s="24" t="e">
        <f t="shared" ca="1" si="43"/>
        <v>#N/A</v>
      </c>
    </row>
    <row r="58" spans="1:116" x14ac:dyDescent="0.4">
      <c r="D58" t="s">
        <v>812</v>
      </c>
      <c r="E58" s="8" t="str">
        <f t="shared" si="15"/>
        <v>58 LISTSALES-PV</v>
      </c>
      <c r="G58" s="158" t="s">
        <v>808</v>
      </c>
      <c r="H58" s="31"/>
      <c r="I58" s="73"/>
      <c r="J58" s="73"/>
      <c r="K58" s="23">
        <f t="shared" ca="1" si="41"/>
        <v>5045577.1098323194</v>
      </c>
      <c r="L58" s="23">
        <f t="shared" ca="1" si="41"/>
        <v>4456918.3759692917</v>
      </c>
      <c r="M58" s="23">
        <f t="shared" ca="1" si="41"/>
        <v>4899760.182733383</v>
      </c>
      <c r="N58" s="23">
        <f t="shared" ca="1" si="41"/>
        <v>5376249.0828768089</v>
      </c>
      <c r="O58" s="23">
        <f t="shared" ca="1" si="41"/>
        <v>5888668.8186584637</v>
      </c>
      <c r="P58" s="23">
        <f t="shared" ca="1" si="41"/>
        <v>1313181.3131046481</v>
      </c>
      <c r="R58" s="33"/>
      <c r="S58" s="24">
        <f t="shared" ca="1" si="44"/>
        <v>401666.66666666674</v>
      </c>
      <c r="T58" s="24">
        <f t="shared" ca="1" si="44"/>
        <v>405013.88888888882</v>
      </c>
      <c r="U58" s="24">
        <f t="shared" ca="1" si="44"/>
        <v>408382.03125</v>
      </c>
      <c r="V58" s="24">
        <f t="shared" ca="1" si="44"/>
        <v>411771.20997299376</v>
      </c>
      <c r="W58" s="24">
        <f t="shared" ca="1" si="44"/>
        <v>415181.54188619205</v>
      </c>
      <c r="X58" s="24">
        <f t="shared" ca="1" si="44"/>
        <v>418613.14442627184</v>
      </c>
      <c r="Y58" s="24">
        <f t="shared" ca="1" si="44"/>
        <v>422066.13564130617</v>
      </c>
      <c r="Z58" s="24">
        <f t="shared" ca="1" si="44"/>
        <v>425540.63419381808</v>
      </c>
      <c r="AA58" s="24">
        <f t="shared" ca="1" si="44"/>
        <v>429036.75936385849</v>
      </c>
      <c r="AB58" s="24">
        <f t="shared" ca="1" si="44"/>
        <v>432554.63105208293</v>
      </c>
      <c r="AC58" s="24">
        <f t="shared" ca="1" si="44"/>
        <v>436094.36978285952</v>
      </c>
      <c r="AD58" s="24">
        <f t="shared" ca="1" si="44"/>
        <v>439656.09670738137</v>
      </c>
      <c r="AE58" s="24">
        <f t="shared" ca="1" si="44"/>
        <v>355278.12201322149</v>
      </c>
      <c r="AF58" s="24">
        <f t="shared" ca="1" si="44"/>
        <v>358151.176205175</v>
      </c>
      <c r="AG58" s="24">
        <f t="shared" ca="1" si="44"/>
        <v>361042.00449244305</v>
      </c>
      <c r="AH58" s="24">
        <f t="shared" ca="1" si="44"/>
        <v>363950.70511307387</v>
      </c>
      <c r="AI58" s="24">
        <f t="shared" ca="1" si="42"/>
        <v>366877.37681518681</v>
      </c>
      <c r="AJ58" s="24">
        <f t="shared" ca="1" si="42"/>
        <v>369822.1188595221</v>
      </c>
      <c r="AK58" s="24">
        <f t="shared" ca="1" si="42"/>
        <v>372785.03102198802</v>
      </c>
      <c r="AL58" s="24">
        <f t="shared" ca="1" si="42"/>
        <v>375766.21359624341</v>
      </c>
      <c r="AM58" s="24">
        <f t="shared" ca="1" si="42"/>
        <v>378765.76739627687</v>
      </c>
      <c r="AN58" s="24">
        <f t="shared" ca="1" si="42"/>
        <v>381783.79375899211</v>
      </c>
      <c r="AO58" s="24">
        <f t="shared" ca="1" si="42"/>
        <v>384820.39454681985</v>
      </c>
      <c r="AP58" s="24">
        <f t="shared" ca="1" si="42"/>
        <v>387875.67215034924</v>
      </c>
      <c r="AQ58" s="24">
        <f t="shared" ca="1" si="42"/>
        <v>390949.7294909489</v>
      </c>
      <c r="AR58" s="24">
        <f t="shared" ca="1" si="42"/>
        <v>394042.67002341157</v>
      </c>
      <c r="AS58" s="24">
        <f t="shared" ca="1" si="42"/>
        <v>397154.59773861803</v>
      </c>
      <c r="AT58" s="24">
        <f t="shared" ca="1" si="42"/>
        <v>400285.61716620997</v>
      </c>
      <c r="AU58" s="24">
        <f t="shared" ca="1" si="42"/>
        <v>403435.8333772645</v>
      </c>
      <c r="AV58" s="24">
        <f t="shared" ca="1" si="42"/>
        <v>406605.35198700242</v>
      </c>
      <c r="AW58" s="24">
        <f t="shared" ca="1" si="42"/>
        <v>409794.2791574914</v>
      </c>
      <c r="AX58" s="24">
        <f t="shared" ca="1" si="42"/>
        <v>413002.7216003724</v>
      </c>
      <c r="AY58" s="24">
        <f t="shared" ca="1" si="42"/>
        <v>416230.78657959774</v>
      </c>
      <c r="AZ58" s="24">
        <f t="shared" ca="1" si="42"/>
        <v>419478.58191418089</v>
      </c>
      <c r="BA58" s="24">
        <f t="shared" ca="1" si="42"/>
        <v>422746.21598094888</v>
      </c>
      <c r="BB58" s="24">
        <f t="shared" ca="1" si="42"/>
        <v>426033.79771733657</v>
      </c>
      <c r="BC58" s="24">
        <f t="shared" ca="1" si="42"/>
        <v>429341.43662417127</v>
      </c>
      <c r="BD58" s="24">
        <f t="shared" ca="1" si="42"/>
        <v>432669.24276846281</v>
      </c>
      <c r="BE58" s="24">
        <f t="shared" ca="1" si="42"/>
        <v>436017.32678623125</v>
      </c>
      <c r="BF58" s="24">
        <f t="shared" ca="1" si="42"/>
        <v>439385.7998853568</v>
      </c>
      <c r="BG58" s="24">
        <f t="shared" ca="1" si="42"/>
        <v>442774.77384838095</v>
      </c>
      <c r="BH58" s="24">
        <f t="shared" ca="1" si="42"/>
        <v>446184.36103540292</v>
      </c>
      <c r="BI58" s="24">
        <f t="shared" ca="1" si="42"/>
        <v>449614.67438694468</v>
      </c>
      <c r="BJ58" s="24">
        <f t="shared" ca="1" si="42"/>
        <v>453065.82742680615</v>
      </c>
      <c r="BK58" s="24">
        <f t="shared" ca="1" si="42"/>
        <v>456537.93426502496</v>
      </c>
      <c r="BL58" s="24">
        <f t="shared" ca="1" si="42"/>
        <v>460031.10960071161</v>
      </c>
      <c r="BM58" s="24">
        <f t="shared" ca="1" si="42"/>
        <v>463545.46872506669</v>
      </c>
      <c r="BN58" s="24">
        <f t="shared" ca="1" si="42"/>
        <v>467081.12752424931</v>
      </c>
      <c r="BO58" s="24">
        <f t="shared" ca="1" si="42"/>
        <v>470638.2024823688</v>
      </c>
      <c r="BP58" s="24">
        <f t="shared" ca="1" si="42"/>
        <v>474216.81068445742</v>
      </c>
      <c r="BQ58" s="24">
        <f t="shared" ca="1" si="42"/>
        <v>477817.06981942808</v>
      </c>
      <c r="BR58" s="24">
        <f t="shared" ca="1" si="42"/>
        <v>481439.09818312532</v>
      </c>
      <c r="BS58" s="24">
        <f t="shared" ca="1" si="42"/>
        <v>485083.01468127593</v>
      </c>
      <c r="BT58" s="24">
        <f t="shared" ca="1" si="42"/>
        <v>488748.93883256993</v>
      </c>
      <c r="BU58" s="24">
        <f t="shared" ca="1" si="42"/>
        <v>492436.99077166995</v>
      </c>
      <c r="BV58" s="24">
        <f t="shared" ca="1" si="42"/>
        <v>496147.29125230393</v>
      </c>
      <c r="BW58" s="24">
        <f t="shared" ca="1" si="42"/>
        <v>499879.9616502896</v>
      </c>
      <c r="BX58" s="24">
        <f t="shared" ca="1" si="42"/>
        <v>503635.1239666827</v>
      </c>
      <c r="BY58" s="24">
        <f t="shared" ca="1" si="42"/>
        <v>507412.90083081648</v>
      </c>
      <c r="BZ58" s="24">
        <f t="shared" ca="1" si="42"/>
        <v>511213.41550347582</v>
      </c>
      <c r="CA58" s="24">
        <f t="shared" ca="1" si="42"/>
        <v>106946.55654196069</v>
      </c>
      <c r="CB58" s="24">
        <f t="shared" ca="1" si="42"/>
        <v>107392.16719421746</v>
      </c>
      <c r="CC58" s="24">
        <f t="shared" ca="1" si="42"/>
        <v>107839.63455752657</v>
      </c>
      <c r="CD58" s="24">
        <f t="shared" ca="1" si="42"/>
        <v>108288.96636818349</v>
      </c>
      <c r="CE58" s="24">
        <f t="shared" ca="1" si="42"/>
        <v>108740.17039471866</v>
      </c>
      <c r="CF58" s="24">
        <f t="shared" ca="1" si="43"/>
        <v>109193.25443802401</v>
      </c>
      <c r="CG58" s="24">
        <f t="shared" ca="1" si="43"/>
        <v>109648.22633152084</v>
      </c>
      <c r="CH58" s="24">
        <f t="shared" ca="1" si="43"/>
        <v>110105.09394123407</v>
      </c>
      <c r="CI58" s="24">
        <f t="shared" ca="1" si="43"/>
        <v>110563.86516598985</v>
      </c>
      <c r="CJ58" s="24">
        <f t="shared" ca="1" si="43"/>
        <v>111024.5479375124</v>
      </c>
      <c r="CK58" s="24">
        <f t="shared" ca="1" si="43"/>
        <v>111487.15022058414</v>
      </c>
      <c r="CL58" s="24">
        <f t="shared" ca="1" si="43"/>
        <v>111951.68001317607</v>
      </c>
      <c r="CM58" s="24" t="e">
        <f t="shared" ca="1" si="43"/>
        <v>#N/A</v>
      </c>
      <c r="CN58" s="24" t="e">
        <f t="shared" ca="1" si="43"/>
        <v>#N/A</v>
      </c>
      <c r="CO58" s="24" t="e">
        <f t="shared" ca="1" si="43"/>
        <v>#N/A</v>
      </c>
      <c r="CP58" s="24" t="e">
        <f t="shared" ca="1" si="43"/>
        <v>#N/A</v>
      </c>
      <c r="CQ58" s="24" t="e">
        <f t="shared" ca="1" si="43"/>
        <v>#N/A</v>
      </c>
      <c r="CR58" s="24" t="e">
        <f t="shared" ca="1" si="43"/>
        <v>#N/A</v>
      </c>
      <c r="CS58" s="24" t="e">
        <f t="shared" ca="1" si="43"/>
        <v>#N/A</v>
      </c>
      <c r="CT58" s="24" t="e">
        <f t="shared" ca="1" si="43"/>
        <v>#N/A</v>
      </c>
      <c r="CU58" s="24" t="e">
        <f t="shared" ca="1" si="43"/>
        <v>#N/A</v>
      </c>
      <c r="CV58" s="24" t="e">
        <f t="shared" ca="1" si="43"/>
        <v>#N/A</v>
      </c>
      <c r="CW58" s="24" t="e">
        <f t="shared" ca="1" si="43"/>
        <v>#N/A</v>
      </c>
      <c r="CX58" s="24" t="e">
        <f t="shared" ca="1" si="43"/>
        <v>#N/A</v>
      </c>
      <c r="CY58" s="24" t="e">
        <f t="shared" ca="1" si="43"/>
        <v>#N/A</v>
      </c>
      <c r="CZ58" s="24" t="e">
        <f t="shared" ca="1" si="43"/>
        <v>#N/A</v>
      </c>
      <c r="DA58" s="24" t="e">
        <f t="shared" ca="1" si="43"/>
        <v>#N/A</v>
      </c>
      <c r="DB58" s="24" t="e">
        <f t="shared" ca="1" si="43"/>
        <v>#N/A</v>
      </c>
      <c r="DC58" s="24" t="e">
        <f t="shared" ca="1" si="43"/>
        <v>#N/A</v>
      </c>
      <c r="DD58" s="24" t="e">
        <f t="shared" ca="1" si="43"/>
        <v>#N/A</v>
      </c>
      <c r="DE58" s="24" t="e">
        <f t="shared" ca="1" si="43"/>
        <v>#N/A</v>
      </c>
      <c r="DF58" s="24" t="e">
        <f t="shared" ca="1" si="43"/>
        <v>#N/A</v>
      </c>
      <c r="DG58" s="24" t="e">
        <f t="shared" ca="1" si="43"/>
        <v>#N/A</v>
      </c>
      <c r="DH58" s="24" t="e">
        <f t="shared" ca="1" si="43"/>
        <v>#N/A</v>
      </c>
      <c r="DI58" s="24" t="e">
        <f t="shared" ca="1" si="43"/>
        <v>#N/A</v>
      </c>
      <c r="DJ58" s="24" t="e">
        <f t="shared" ca="1" si="43"/>
        <v>#N/A</v>
      </c>
      <c r="DK58" s="24" t="e">
        <f t="shared" ca="1" si="43"/>
        <v>#N/A</v>
      </c>
      <c r="DL58" s="24" t="e">
        <f t="shared" ca="1" si="43"/>
        <v>#N/A</v>
      </c>
    </row>
    <row r="59" spans="1:116" x14ac:dyDescent="0.4">
      <c r="D59" t="s">
        <v>812</v>
      </c>
      <c r="E59" s="8" t="str">
        <f t="shared" si="15"/>
        <v>59 LISTSALES-PV</v>
      </c>
      <c r="G59" s="158" t="s">
        <v>809</v>
      </c>
      <c r="H59" s="31"/>
      <c r="I59" s="73"/>
      <c r="J59" s="73"/>
      <c r="K59" s="23">
        <f t="shared" ca="1" si="41"/>
        <v>15136731.329496959</v>
      </c>
      <c r="L59" s="23">
        <f t="shared" ca="1" si="41"/>
        <v>13370755.127907874</v>
      </c>
      <c r="M59" s="23">
        <f t="shared" ca="1" si="41"/>
        <v>14699280.548200149</v>
      </c>
      <c r="N59" s="23">
        <f t="shared" ca="1" si="41"/>
        <v>16128747.248630427</v>
      </c>
      <c r="O59" s="23">
        <f t="shared" ca="1" si="41"/>
        <v>17666006.455975391</v>
      </c>
      <c r="P59" s="23">
        <f t="shared" ca="1" si="41"/>
        <v>3939543.9393139444</v>
      </c>
      <c r="R59" s="33"/>
      <c r="S59" s="24">
        <f t="shared" ca="1" si="44"/>
        <v>1205000</v>
      </c>
      <c r="T59" s="24">
        <f t="shared" ca="1" si="44"/>
        <v>1215041.6666666665</v>
      </c>
      <c r="U59" s="24">
        <f t="shared" ca="1" si="44"/>
        <v>1225146.09375</v>
      </c>
      <c r="V59" s="24">
        <f t="shared" ca="1" si="44"/>
        <v>1235313.6299189811</v>
      </c>
      <c r="W59" s="24">
        <f t="shared" ca="1" si="44"/>
        <v>1245544.6256585761</v>
      </c>
      <c r="X59" s="24">
        <f t="shared" ca="1" si="44"/>
        <v>1255839.4332788154</v>
      </c>
      <c r="Y59" s="24">
        <f t="shared" ca="1" si="44"/>
        <v>1266198.4069239185</v>
      </c>
      <c r="Z59" s="24">
        <f t="shared" ca="1" si="44"/>
        <v>1276621.9025814543</v>
      </c>
      <c r="AA59" s="24">
        <f t="shared" ca="1" si="44"/>
        <v>1287110.2780915755</v>
      </c>
      <c r="AB59" s="24">
        <f t="shared" ca="1" si="44"/>
        <v>1297663.8931562486</v>
      </c>
      <c r="AC59" s="24">
        <f t="shared" ca="1" si="44"/>
        <v>1308283.1093485784</v>
      </c>
      <c r="AD59" s="24">
        <f t="shared" ca="1" si="44"/>
        <v>1318968.2901221439</v>
      </c>
      <c r="AE59" s="24">
        <f t="shared" ca="1" si="44"/>
        <v>1065834.3660396645</v>
      </c>
      <c r="AF59" s="24">
        <f t="shared" ca="1" si="44"/>
        <v>1074453.528615525</v>
      </c>
      <c r="AG59" s="24">
        <f t="shared" ca="1" si="44"/>
        <v>1083126.0134773292</v>
      </c>
      <c r="AH59" s="24">
        <f t="shared" ca="1" si="44"/>
        <v>1091852.1153392214</v>
      </c>
      <c r="AI59" s="24">
        <f t="shared" ca="1" si="42"/>
        <v>1100632.1304455604</v>
      </c>
      <c r="AJ59" s="24">
        <f t="shared" ca="1" si="42"/>
        <v>1109466.3565785661</v>
      </c>
      <c r="AK59" s="24">
        <f t="shared" ca="1" si="42"/>
        <v>1118355.0930659641</v>
      </c>
      <c r="AL59" s="24">
        <f t="shared" ca="1" si="42"/>
        <v>1127298.6407887302</v>
      </c>
      <c r="AM59" s="24">
        <f t="shared" ca="1" si="42"/>
        <v>1136297.3021888305</v>
      </c>
      <c r="AN59" s="24">
        <f t="shared" ca="1" si="42"/>
        <v>1145351.3812769763</v>
      </c>
      <c r="AO59" s="24">
        <f t="shared" ca="1" si="42"/>
        <v>1154461.1836404596</v>
      </c>
      <c r="AP59" s="24">
        <f t="shared" ca="1" si="42"/>
        <v>1163627.0164510477</v>
      </c>
      <c r="AQ59" s="24">
        <f t="shared" ca="1" si="42"/>
        <v>1172849.1884728465</v>
      </c>
      <c r="AR59" s="24">
        <f t="shared" ca="1" si="42"/>
        <v>1182128.0100702345</v>
      </c>
      <c r="AS59" s="24">
        <f t="shared" ca="1" si="42"/>
        <v>1191463.7932158541</v>
      </c>
      <c r="AT59" s="24">
        <f t="shared" ca="1" si="42"/>
        <v>1200856.8514986299</v>
      </c>
      <c r="AU59" s="24">
        <f t="shared" ca="1" si="42"/>
        <v>1210307.5001317933</v>
      </c>
      <c r="AV59" s="24">
        <f t="shared" ca="1" si="42"/>
        <v>1219816.0559610073</v>
      </c>
      <c r="AW59" s="24">
        <f t="shared" ca="1" si="42"/>
        <v>1229382.8374724742</v>
      </c>
      <c r="AX59" s="24">
        <f t="shared" ca="1" si="42"/>
        <v>1239008.164801117</v>
      </c>
      <c r="AY59" s="24">
        <f t="shared" ca="1" si="42"/>
        <v>1248692.3597387932</v>
      </c>
      <c r="AZ59" s="24">
        <f t="shared" ca="1" si="42"/>
        <v>1258435.7457425427</v>
      </c>
      <c r="BA59" s="24">
        <f t="shared" ca="1" si="42"/>
        <v>1268238.6479428466</v>
      </c>
      <c r="BB59" s="24">
        <f t="shared" ca="1" si="42"/>
        <v>1278101.3931520097</v>
      </c>
      <c r="BC59" s="24">
        <f t="shared" ca="1" si="42"/>
        <v>1288024.3098725136</v>
      </c>
      <c r="BD59" s="24">
        <f t="shared" ca="1" si="42"/>
        <v>1298007.7283053882</v>
      </c>
      <c r="BE59" s="24">
        <f t="shared" ca="1" si="42"/>
        <v>1308051.9803586937</v>
      </c>
      <c r="BF59" s="24">
        <f t="shared" ca="1" si="42"/>
        <v>1318157.3996560704</v>
      </c>
      <c r="BG59" s="24">
        <f t="shared" ca="1" si="42"/>
        <v>1328324.3215451427</v>
      </c>
      <c r="BH59" s="24">
        <f t="shared" ca="1" si="42"/>
        <v>1338553.0831062086</v>
      </c>
      <c r="BI59" s="24">
        <f t="shared" ca="1" si="42"/>
        <v>1348844.0231608339</v>
      </c>
      <c r="BJ59" s="24">
        <f t="shared" ca="1" si="42"/>
        <v>1359197.4822804183</v>
      </c>
      <c r="BK59" s="24">
        <f t="shared" ca="1" si="42"/>
        <v>1369613.8027950749</v>
      </c>
      <c r="BL59" s="24">
        <f t="shared" ca="1" si="42"/>
        <v>1380093.3288021348</v>
      </c>
      <c r="BM59" s="24">
        <f t="shared" ca="1" si="42"/>
        <v>1390636.4061751999</v>
      </c>
      <c r="BN59" s="24">
        <f t="shared" ca="1" si="42"/>
        <v>1401243.3825727478</v>
      </c>
      <c r="BO59" s="24">
        <f t="shared" ca="1" si="42"/>
        <v>1411914.6074471064</v>
      </c>
      <c r="BP59" s="24">
        <f t="shared" ca="1" si="42"/>
        <v>1422650.4320533723</v>
      </c>
      <c r="BQ59" s="24">
        <f t="shared" ca="1" si="42"/>
        <v>1433451.2094582841</v>
      </c>
      <c r="BR59" s="24">
        <f t="shared" ca="1" si="42"/>
        <v>1444317.2945493758</v>
      </c>
      <c r="BS59" s="24">
        <f t="shared" ca="1" si="42"/>
        <v>1455249.0440438278</v>
      </c>
      <c r="BT59" s="24">
        <f t="shared" ca="1" si="42"/>
        <v>1466246.8164977096</v>
      </c>
      <c r="BU59" s="24">
        <f t="shared" ca="1" si="42"/>
        <v>1477310.9723150097</v>
      </c>
      <c r="BV59" s="24">
        <f t="shared" ca="1" si="42"/>
        <v>1488441.8737569116</v>
      </c>
      <c r="BW59" s="24">
        <f t="shared" ca="1" si="42"/>
        <v>1499639.8849508688</v>
      </c>
      <c r="BX59" s="24">
        <f t="shared" ca="1" si="42"/>
        <v>1510905.3719000481</v>
      </c>
      <c r="BY59" s="24">
        <f t="shared" ca="1" si="42"/>
        <v>1522238.7024924494</v>
      </c>
      <c r="BZ59" s="24">
        <f t="shared" ca="1" si="42"/>
        <v>1533640.2465104274</v>
      </c>
      <c r="CA59" s="24">
        <f t="shared" ca="1" si="42"/>
        <v>320839.66962588206</v>
      </c>
      <c r="CB59" s="24">
        <f t="shared" ca="1" si="42"/>
        <v>322176.50158265233</v>
      </c>
      <c r="CC59" s="24">
        <f t="shared" ca="1" si="42"/>
        <v>323518.90367257968</v>
      </c>
      <c r="CD59" s="24">
        <f t="shared" ca="1" si="42"/>
        <v>324866.89910455048</v>
      </c>
      <c r="CE59" s="24">
        <f t="shared" ca="1" si="42"/>
        <v>326220.51118415594</v>
      </c>
      <c r="CF59" s="24">
        <f t="shared" ca="1" si="43"/>
        <v>327579.76331407204</v>
      </c>
      <c r="CG59" s="24">
        <f t="shared" ca="1" si="43"/>
        <v>328944.67899456248</v>
      </c>
      <c r="CH59" s="24">
        <f t="shared" ca="1" si="43"/>
        <v>330315.28182370216</v>
      </c>
      <c r="CI59" s="24">
        <f t="shared" ca="1" si="43"/>
        <v>331691.59549796954</v>
      </c>
      <c r="CJ59" s="24">
        <f t="shared" ca="1" si="43"/>
        <v>333073.64381253719</v>
      </c>
      <c r="CK59" s="24">
        <f t="shared" ca="1" si="43"/>
        <v>334461.45066175237</v>
      </c>
      <c r="CL59" s="24">
        <f t="shared" ca="1" si="43"/>
        <v>335855.04003952816</v>
      </c>
      <c r="CM59" s="24" t="e">
        <f t="shared" ca="1" si="43"/>
        <v>#N/A</v>
      </c>
      <c r="CN59" s="24" t="e">
        <f t="shared" ca="1" si="43"/>
        <v>#N/A</v>
      </c>
      <c r="CO59" s="24" t="e">
        <f t="shared" ca="1" si="43"/>
        <v>#N/A</v>
      </c>
      <c r="CP59" s="24" t="e">
        <f t="shared" ca="1" si="43"/>
        <v>#N/A</v>
      </c>
      <c r="CQ59" s="24" t="e">
        <f t="shared" ca="1" si="43"/>
        <v>#N/A</v>
      </c>
      <c r="CR59" s="24" t="e">
        <f t="shared" ca="1" si="43"/>
        <v>#N/A</v>
      </c>
      <c r="CS59" s="24" t="e">
        <f t="shared" ca="1" si="43"/>
        <v>#N/A</v>
      </c>
      <c r="CT59" s="24" t="e">
        <f t="shared" ca="1" si="43"/>
        <v>#N/A</v>
      </c>
      <c r="CU59" s="24" t="e">
        <f t="shared" ca="1" si="43"/>
        <v>#N/A</v>
      </c>
      <c r="CV59" s="24" t="e">
        <f t="shared" ca="1" si="43"/>
        <v>#N/A</v>
      </c>
      <c r="CW59" s="24" t="e">
        <f t="shared" ca="1" si="43"/>
        <v>#N/A</v>
      </c>
      <c r="CX59" s="24" t="e">
        <f t="shared" ca="1" si="43"/>
        <v>#N/A</v>
      </c>
      <c r="CY59" s="24" t="e">
        <f t="shared" ca="1" si="43"/>
        <v>#N/A</v>
      </c>
      <c r="CZ59" s="24" t="e">
        <f t="shared" ca="1" si="43"/>
        <v>#N/A</v>
      </c>
      <c r="DA59" s="24" t="e">
        <f t="shared" ca="1" si="43"/>
        <v>#N/A</v>
      </c>
      <c r="DB59" s="24" t="e">
        <f t="shared" ca="1" si="43"/>
        <v>#N/A</v>
      </c>
      <c r="DC59" s="24" t="e">
        <f t="shared" ca="1" si="43"/>
        <v>#N/A</v>
      </c>
      <c r="DD59" s="24" t="e">
        <f t="shared" ca="1" si="43"/>
        <v>#N/A</v>
      </c>
      <c r="DE59" s="24" t="e">
        <f t="shared" ca="1" si="43"/>
        <v>#N/A</v>
      </c>
      <c r="DF59" s="24" t="e">
        <f t="shared" ca="1" si="43"/>
        <v>#N/A</v>
      </c>
      <c r="DG59" s="24" t="e">
        <f t="shared" ca="1" si="43"/>
        <v>#N/A</v>
      </c>
      <c r="DH59" s="24" t="e">
        <f t="shared" ca="1" si="43"/>
        <v>#N/A</v>
      </c>
      <c r="DI59" s="24" t="e">
        <f t="shared" ca="1" si="43"/>
        <v>#N/A</v>
      </c>
      <c r="DJ59" s="24" t="e">
        <f t="shared" ca="1" si="43"/>
        <v>#N/A</v>
      </c>
      <c r="DK59" s="24" t="e">
        <f t="shared" ca="1" si="43"/>
        <v>#N/A</v>
      </c>
      <c r="DL59" s="24" t="e">
        <f t="shared" ca="1" si="43"/>
        <v>#N/A</v>
      </c>
    </row>
    <row r="60" spans="1:116" x14ac:dyDescent="0.4">
      <c r="D60" t="s">
        <v>812</v>
      </c>
      <c r="E60" s="8" t="str">
        <f t="shared" si="15"/>
        <v>60 LISTSALES-PV</v>
      </c>
      <c r="G60" s="158" t="s">
        <v>810</v>
      </c>
      <c r="H60" s="31"/>
      <c r="I60" s="73"/>
      <c r="J60" s="73"/>
      <c r="K60" s="258">
        <f t="shared" ca="1" si="41"/>
        <v>10091154.219664639</v>
      </c>
      <c r="L60" s="258">
        <f t="shared" ca="1" si="41"/>
        <v>8913836.7519385833</v>
      </c>
      <c r="M60" s="258">
        <f t="shared" ca="1" si="41"/>
        <v>9799520.3654667661</v>
      </c>
      <c r="N60" s="258">
        <f t="shared" ca="1" si="41"/>
        <v>10752498.165753618</v>
      </c>
      <c r="O60" s="258">
        <f t="shared" ca="1" si="41"/>
        <v>11777337.637316927</v>
      </c>
      <c r="P60" s="258">
        <f t="shared" ca="1" si="41"/>
        <v>2626362.6262092963</v>
      </c>
      <c r="R60" s="33"/>
      <c r="S60" s="138">
        <f t="shared" ca="1" si="44"/>
        <v>803333.33333333349</v>
      </c>
      <c r="T60" s="138">
        <f t="shared" ca="1" si="44"/>
        <v>810027.77777777764</v>
      </c>
      <c r="U60" s="138">
        <f t="shared" ca="1" si="44"/>
        <v>816764.0625</v>
      </c>
      <c r="V60" s="138">
        <f t="shared" ca="1" si="44"/>
        <v>823542.41994598752</v>
      </c>
      <c r="W60" s="138">
        <f t="shared" ca="1" si="44"/>
        <v>830363.0837723841</v>
      </c>
      <c r="X60" s="138">
        <f t="shared" ca="1" si="44"/>
        <v>837226.28885254369</v>
      </c>
      <c r="Y60" s="138">
        <f t="shared" ca="1" si="44"/>
        <v>844132.27128261235</v>
      </c>
      <c r="Z60" s="138">
        <f t="shared" ca="1" si="44"/>
        <v>851081.26838763617</v>
      </c>
      <c r="AA60" s="138">
        <f t="shared" ca="1" si="44"/>
        <v>858073.51872771699</v>
      </c>
      <c r="AB60" s="138">
        <f t="shared" ca="1" si="44"/>
        <v>865109.26210416586</v>
      </c>
      <c r="AC60" s="138">
        <f t="shared" ca="1" si="44"/>
        <v>872188.73956571904</v>
      </c>
      <c r="AD60" s="138">
        <f t="shared" ca="1" si="44"/>
        <v>879312.19341476273</v>
      </c>
      <c r="AE60" s="138">
        <f t="shared" ca="1" si="44"/>
        <v>710556.24402644299</v>
      </c>
      <c r="AF60" s="138">
        <f t="shared" ca="1" si="44"/>
        <v>716302.35241034999</v>
      </c>
      <c r="AG60" s="138">
        <f t="shared" ca="1" si="44"/>
        <v>722084.00898488611</v>
      </c>
      <c r="AH60" s="138">
        <f t="shared" ca="1" si="44"/>
        <v>727901.41022614774</v>
      </c>
      <c r="AI60" s="138">
        <f t="shared" ca="1" si="42"/>
        <v>733754.75363037363</v>
      </c>
      <c r="AJ60" s="138">
        <f t="shared" ca="1" si="42"/>
        <v>739644.23771904421</v>
      </c>
      <c r="AK60" s="138">
        <f t="shared" ca="1" si="42"/>
        <v>745570.06204397604</v>
      </c>
      <c r="AL60" s="138">
        <f t="shared" ca="1" si="42"/>
        <v>751532.42719248682</v>
      </c>
      <c r="AM60" s="138">
        <f t="shared" ca="1" si="42"/>
        <v>757531.53479255375</v>
      </c>
      <c r="AN60" s="138">
        <f t="shared" ca="1" si="42"/>
        <v>763567.58751798421</v>
      </c>
      <c r="AO60" s="138">
        <f t="shared" ca="1" si="42"/>
        <v>769640.7890936397</v>
      </c>
      <c r="AP60" s="138">
        <f t="shared" ca="1" si="42"/>
        <v>775751.34430069849</v>
      </c>
      <c r="AQ60" s="138">
        <f t="shared" ca="1" si="42"/>
        <v>781899.4589818978</v>
      </c>
      <c r="AR60" s="138">
        <f t="shared" ca="1" si="42"/>
        <v>788085.34004682314</v>
      </c>
      <c r="AS60" s="138">
        <f t="shared" ca="1" si="42"/>
        <v>794309.19547723606</v>
      </c>
      <c r="AT60" s="138">
        <f t="shared" ca="1" si="42"/>
        <v>800571.23433241993</v>
      </c>
      <c r="AU60" s="138">
        <f t="shared" ca="1" si="42"/>
        <v>806871.666754529</v>
      </c>
      <c r="AV60" s="138">
        <f t="shared" ca="1" si="42"/>
        <v>813210.70397400483</v>
      </c>
      <c r="AW60" s="138">
        <f t="shared" ca="1" si="42"/>
        <v>819588.5583149828</v>
      </c>
      <c r="AX60" s="138">
        <f t="shared" ca="1" si="42"/>
        <v>826005.4432007448</v>
      </c>
      <c r="AY60" s="138">
        <f t="shared" ca="1" si="42"/>
        <v>832461.57315919548</v>
      </c>
      <c r="AZ60" s="138">
        <f t="shared" ca="1" si="42"/>
        <v>838957.16382836178</v>
      </c>
      <c r="BA60" s="138">
        <f t="shared" ca="1" si="42"/>
        <v>845492.43196189776</v>
      </c>
      <c r="BB60" s="138">
        <f t="shared" ca="1" si="42"/>
        <v>852067.59543467313</v>
      </c>
      <c r="BC60" s="138">
        <f t="shared" ca="1" si="42"/>
        <v>858682.87324834254</v>
      </c>
      <c r="BD60" s="138">
        <f t="shared" ca="1" si="42"/>
        <v>865338.48553692561</v>
      </c>
      <c r="BE60" s="138">
        <f t="shared" ca="1" si="42"/>
        <v>872034.6535724625</v>
      </c>
      <c r="BF60" s="138">
        <f t="shared" ca="1" si="42"/>
        <v>878771.5997707136</v>
      </c>
      <c r="BG60" s="138">
        <f t="shared" ca="1" si="42"/>
        <v>885549.5476967619</v>
      </c>
      <c r="BH60" s="138">
        <f t="shared" ca="1" si="42"/>
        <v>892368.72207080584</v>
      </c>
      <c r="BI60" s="138">
        <f t="shared" ca="1" si="42"/>
        <v>899229.34877388936</v>
      </c>
      <c r="BJ60" s="138">
        <f t="shared" ca="1" si="42"/>
        <v>906131.6548536123</v>
      </c>
      <c r="BK60" s="138">
        <f t="shared" ca="1" si="42"/>
        <v>913075.86853004992</v>
      </c>
      <c r="BL60" s="138">
        <f t="shared" ca="1" si="42"/>
        <v>920062.21920142323</v>
      </c>
      <c r="BM60" s="138">
        <f t="shared" ca="1" si="42"/>
        <v>927090.93745013338</v>
      </c>
      <c r="BN60" s="138">
        <f t="shared" ca="1" si="42"/>
        <v>934162.25504849863</v>
      </c>
      <c r="BO60" s="138">
        <f t="shared" ca="1" si="42"/>
        <v>941276.40496473759</v>
      </c>
      <c r="BP60" s="138">
        <f t="shared" ca="1" si="42"/>
        <v>948433.62136891484</v>
      </c>
      <c r="BQ60" s="138">
        <f t="shared" ca="1" si="42"/>
        <v>955634.13963885617</v>
      </c>
      <c r="BR60" s="138">
        <f t="shared" ca="1" si="42"/>
        <v>962878.19636625063</v>
      </c>
      <c r="BS60" s="138">
        <f t="shared" ca="1" si="42"/>
        <v>970166.02936255187</v>
      </c>
      <c r="BT60" s="138">
        <f t="shared" ca="1" si="42"/>
        <v>977497.87766513985</v>
      </c>
      <c r="BU60" s="138">
        <f t="shared" ca="1" si="42"/>
        <v>984873.98154333991</v>
      </c>
      <c r="BV60" s="138">
        <f t="shared" ca="1" si="42"/>
        <v>992294.58250460785</v>
      </c>
      <c r="BW60" s="138">
        <f t="shared" ca="1" si="42"/>
        <v>999759.92330057919</v>
      </c>
      <c r="BX60" s="138">
        <f t="shared" ca="1" si="42"/>
        <v>1007270.2479333654</v>
      </c>
      <c r="BY60" s="138">
        <f t="shared" ca="1" si="42"/>
        <v>1014825.801661633</v>
      </c>
      <c r="BZ60" s="138">
        <f t="shared" ca="1" si="42"/>
        <v>1022426.8310069516</v>
      </c>
      <c r="CA60" s="138">
        <f t="shared" ref="CA60:EL60" ca="1" si="45">+CA45*CA53</f>
        <v>213893.11308392137</v>
      </c>
      <c r="CB60" s="138">
        <f t="shared" ca="1" si="45"/>
        <v>214784.33438843492</v>
      </c>
      <c r="CC60" s="138">
        <f t="shared" ca="1" si="45"/>
        <v>215679.26911505315</v>
      </c>
      <c r="CD60" s="138">
        <f t="shared" ca="1" si="45"/>
        <v>216577.93273636699</v>
      </c>
      <c r="CE60" s="138">
        <f t="shared" ca="1" si="45"/>
        <v>217480.34078943732</v>
      </c>
      <c r="CF60" s="138">
        <f t="shared" ca="1" si="43"/>
        <v>218386.50887604803</v>
      </c>
      <c r="CG60" s="138">
        <f t="shared" ca="1" si="43"/>
        <v>219296.45266304168</v>
      </c>
      <c r="CH60" s="138">
        <f t="shared" ca="1" si="43"/>
        <v>220210.18788246813</v>
      </c>
      <c r="CI60" s="138">
        <f t="shared" ca="1" si="43"/>
        <v>221127.73033197969</v>
      </c>
      <c r="CJ60" s="138">
        <f t="shared" ca="1" si="43"/>
        <v>222049.0958750248</v>
      </c>
      <c r="CK60" s="138">
        <f t="shared" ca="1" si="43"/>
        <v>222974.30044116828</v>
      </c>
      <c r="CL60" s="138">
        <f t="shared" ca="1" si="43"/>
        <v>223903.36002635214</v>
      </c>
      <c r="CM60" s="138" t="e">
        <f t="shared" ca="1" si="43"/>
        <v>#N/A</v>
      </c>
      <c r="CN60" s="138" t="e">
        <f t="shared" ca="1" si="43"/>
        <v>#N/A</v>
      </c>
      <c r="CO60" s="138" t="e">
        <f t="shared" ca="1" si="43"/>
        <v>#N/A</v>
      </c>
      <c r="CP60" s="138" t="e">
        <f t="shared" ca="1" si="43"/>
        <v>#N/A</v>
      </c>
      <c r="CQ60" s="138" t="e">
        <f t="shared" ca="1" si="43"/>
        <v>#N/A</v>
      </c>
      <c r="CR60" s="138" t="e">
        <f t="shared" ca="1" si="43"/>
        <v>#N/A</v>
      </c>
      <c r="CS60" s="138" t="e">
        <f t="shared" ca="1" si="43"/>
        <v>#N/A</v>
      </c>
      <c r="CT60" s="138" t="e">
        <f t="shared" ca="1" si="43"/>
        <v>#N/A</v>
      </c>
      <c r="CU60" s="138" t="e">
        <f t="shared" ca="1" si="43"/>
        <v>#N/A</v>
      </c>
      <c r="CV60" s="138" t="e">
        <f t="shared" ca="1" si="43"/>
        <v>#N/A</v>
      </c>
      <c r="CW60" s="138" t="e">
        <f t="shared" ca="1" si="43"/>
        <v>#N/A</v>
      </c>
      <c r="CX60" s="138" t="e">
        <f t="shared" ca="1" si="43"/>
        <v>#N/A</v>
      </c>
      <c r="CY60" s="138" t="e">
        <f t="shared" ca="1" si="43"/>
        <v>#N/A</v>
      </c>
      <c r="CZ60" s="138" t="e">
        <f t="shared" ca="1" si="43"/>
        <v>#N/A</v>
      </c>
      <c r="DA60" s="138" t="e">
        <f t="shared" ca="1" si="43"/>
        <v>#N/A</v>
      </c>
      <c r="DB60" s="138" t="e">
        <f t="shared" ca="1" si="43"/>
        <v>#N/A</v>
      </c>
      <c r="DC60" s="138" t="e">
        <f t="shared" ca="1" si="43"/>
        <v>#N/A</v>
      </c>
      <c r="DD60" s="138" t="e">
        <f t="shared" ca="1" si="43"/>
        <v>#N/A</v>
      </c>
      <c r="DE60" s="138" t="e">
        <f t="shared" ca="1" si="43"/>
        <v>#N/A</v>
      </c>
      <c r="DF60" s="138" t="e">
        <f t="shared" ca="1" si="43"/>
        <v>#N/A</v>
      </c>
      <c r="DG60" s="138" t="e">
        <f t="shared" ca="1" si="43"/>
        <v>#N/A</v>
      </c>
      <c r="DH60" s="138" t="e">
        <f t="shared" ca="1" si="43"/>
        <v>#N/A</v>
      </c>
      <c r="DI60" s="138" t="e">
        <f t="shared" ca="1" si="43"/>
        <v>#N/A</v>
      </c>
      <c r="DJ60" s="138" t="e">
        <f t="shared" ca="1" si="43"/>
        <v>#N/A</v>
      </c>
      <c r="DK60" s="138" t="e">
        <f t="shared" ca="1" si="43"/>
        <v>#N/A</v>
      </c>
      <c r="DL60" s="138" t="e">
        <f t="shared" ca="1" si="43"/>
        <v>#N/A</v>
      </c>
    </row>
    <row r="61" spans="1:116" x14ac:dyDescent="0.4">
      <c r="A61" s="27"/>
      <c r="B61" s="27"/>
      <c r="C61" t="s">
        <v>198</v>
      </c>
      <c r="D61" t="s">
        <v>812</v>
      </c>
      <c r="E61" s="8" t="str">
        <f t="shared" si="15"/>
        <v>61 LISTSALES-PV</v>
      </c>
      <c r="F61" s="27"/>
      <c r="G61" s="126" t="s">
        <v>815</v>
      </c>
      <c r="H61" s="31"/>
      <c r="I61" s="73"/>
      <c r="J61" s="73"/>
      <c r="K61" s="33">
        <f t="shared" ca="1" si="41"/>
        <v>50455771.098323196</v>
      </c>
      <c r="L61" s="33">
        <f t="shared" ca="1" si="41"/>
        <v>44569183.759692922</v>
      </c>
      <c r="M61" s="33">
        <f t="shared" ca="1" si="41"/>
        <v>48997601.82733383</v>
      </c>
      <c r="N61" s="33">
        <f t="shared" ca="1" si="41"/>
        <v>53762490.828768089</v>
      </c>
      <c r="O61" s="33">
        <f t="shared" ca="1" si="41"/>
        <v>58886688.186584637</v>
      </c>
      <c r="P61" s="33">
        <f t="shared" ca="1" si="41"/>
        <v>13131813.131046481</v>
      </c>
      <c r="R61" s="33"/>
      <c r="S61" s="33">
        <f ca="1">SUM(S56:S60)</f>
        <v>4016666.6666666674</v>
      </c>
      <c r="T61" s="33">
        <f t="shared" ref="T61:CE61" ca="1" si="46">SUM(T56:T60)</f>
        <v>4050138.8888888881</v>
      </c>
      <c r="U61" s="33">
        <f t="shared" ca="1" si="46"/>
        <v>4083820.3125</v>
      </c>
      <c r="V61" s="33">
        <f t="shared" ca="1" si="46"/>
        <v>4117712.099729937</v>
      </c>
      <c r="W61" s="33">
        <f t="shared" ca="1" si="46"/>
        <v>4151815.4188619205</v>
      </c>
      <c r="X61" s="33">
        <f t="shared" ca="1" si="46"/>
        <v>4186131.4442627179</v>
      </c>
      <c r="Y61" s="33">
        <f t="shared" ca="1" si="46"/>
        <v>4220661.3564130617</v>
      </c>
      <c r="Z61" s="33">
        <f t="shared" ca="1" si="46"/>
        <v>4255406.3419381808</v>
      </c>
      <c r="AA61" s="33">
        <f t="shared" ca="1" si="46"/>
        <v>4290367.5936385849</v>
      </c>
      <c r="AB61" s="33">
        <f t="shared" ca="1" si="46"/>
        <v>4325546.3105208296</v>
      </c>
      <c r="AC61" s="33">
        <f t="shared" ca="1" si="46"/>
        <v>4360943.6978285955</v>
      </c>
      <c r="AD61" s="33">
        <f t="shared" ca="1" si="46"/>
        <v>4396560.967073814</v>
      </c>
      <c r="AE61" s="33">
        <f t="shared" ca="1" si="46"/>
        <v>3552781.2201322149</v>
      </c>
      <c r="AF61" s="33">
        <f t="shared" ca="1" si="46"/>
        <v>3581511.76205175</v>
      </c>
      <c r="AG61" s="33">
        <f t="shared" ca="1" si="46"/>
        <v>3610420.0449244305</v>
      </c>
      <c r="AH61" s="33">
        <f t="shared" ca="1" si="46"/>
        <v>3639507.0511307381</v>
      </c>
      <c r="AI61" s="33">
        <f t="shared" ca="1" si="46"/>
        <v>3668773.7681518681</v>
      </c>
      <c r="AJ61" s="33">
        <f t="shared" ca="1" si="46"/>
        <v>3698221.1885952204</v>
      </c>
      <c r="AK61" s="33">
        <f t="shared" ca="1" si="46"/>
        <v>3727850.3102198802</v>
      </c>
      <c r="AL61" s="33">
        <f t="shared" ca="1" si="46"/>
        <v>3757662.1359624341</v>
      </c>
      <c r="AM61" s="33">
        <f t="shared" ca="1" si="46"/>
        <v>3787657.6739627682</v>
      </c>
      <c r="AN61" s="33">
        <f t="shared" ca="1" si="46"/>
        <v>3817837.9375899211</v>
      </c>
      <c r="AO61" s="33">
        <f t="shared" ca="1" si="46"/>
        <v>3848203.9454681985</v>
      </c>
      <c r="AP61" s="33">
        <f t="shared" ca="1" si="46"/>
        <v>3878756.7215034924</v>
      </c>
      <c r="AQ61" s="33">
        <f t="shared" ca="1" si="46"/>
        <v>3909497.2949094884</v>
      </c>
      <c r="AR61" s="33">
        <f t="shared" ca="1" si="46"/>
        <v>3940426.7002341151</v>
      </c>
      <c r="AS61" s="33">
        <f t="shared" ca="1" si="46"/>
        <v>3971545.9773861803</v>
      </c>
      <c r="AT61" s="33">
        <f t="shared" ca="1" si="46"/>
        <v>4002856.1716620997</v>
      </c>
      <c r="AU61" s="33">
        <f t="shared" ca="1" si="46"/>
        <v>4034358.3337726444</v>
      </c>
      <c r="AV61" s="33">
        <f t="shared" ca="1" si="46"/>
        <v>4066053.5198700242</v>
      </c>
      <c r="AW61" s="33">
        <f t="shared" ca="1" si="46"/>
        <v>4097942.791574914</v>
      </c>
      <c r="AX61" s="33">
        <f t="shared" ca="1" si="46"/>
        <v>4130027.2160037234</v>
      </c>
      <c r="AY61" s="33">
        <f t="shared" ca="1" si="46"/>
        <v>4162307.8657959774</v>
      </c>
      <c r="AZ61" s="33">
        <f t="shared" ca="1" si="46"/>
        <v>4194785.8191418089</v>
      </c>
      <c r="BA61" s="33">
        <f t="shared" ca="1" si="46"/>
        <v>4227462.1598094888</v>
      </c>
      <c r="BB61" s="33">
        <f t="shared" ca="1" si="46"/>
        <v>4260337.9771733657</v>
      </c>
      <c r="BC61" s="33">
        <f t="shared" ca="1" si="46"/>
        <v>4293414.3662417131</v>
      </c>
      <c r="BD61" s="33">
        <f t="shared" ca="1" si="46"/>
        <v>4326692.4276846284</v>
      </c>
      <c r="BE61" s="33">
        <f t="shared" ca="1" si="46"/>
        <v>4360173.2678623125</v>
      </c>
      <c r="BF61" s="33">
        <f t="shared" ca="1" si="46"/>
        <v>4393857.998853568</v>
      </c>
      <c r="BG61" s="33">
        <f t="shared" ca="1" si="46"/>
        <v>4427747.7384838099</v>
      </c>
      <c r="BH61" s="33">
        <f t="shared" ca="1" si="46"/>
        <v>4461843.6103540296</v>
      </c>
      <c r="BI61" s="33">
        <f t="shared" ca="1" si="46"/>
        <v>4496146.7438694471</v>
      </c>
      <c r="BJ61" s="33">
        <f t="shared" ca="1" si="46"/>
        <v>4530658.2742680619</v>
      </c>
      <c r="BK61" s="33">
        <f t="shared" ca="1" si="46"/>
        <v>4565379.3426502496</v>
      </c>
      <c r="BL61" s="33">
        <f t="shared" ca="1" si="46"/>
        <v>4600311.0960071161</v>
      </c>
      <c r="BM61" s="33">
        <f t="shared" ca="1" si="46"/>
        <v>4635454.6872506673</v>
      </c>
      <c r="BN61" s="33">
        <f t="shared" ca="1" si="46"/>
        <v>4670811.2752424935</v>
      </c>
      <c r="BO61" s="33">
        <f t="shared" ca="1" si="46"/>
        <v>4706382.024823688</v>
      </c>
      <c r="BP61" s="33">
        <f t="shared" ca="1" si="46"/>
        <v>4742168.1068445742</v>
      </c>
      <c r="BQ61" s="33">
        <f t="shared" ca="1" si="46"/>
        <v>4778170.6981942812</v>
      </c>
      <c r="BR61" s="33">
        <f t="shared" ca="1" si="46"/>
        <v>4814390.9818312535</v>
      </c>
      <c r="BS61" s="33">
        <f t="shared" ca="1" si="46"/>
        <v>4850830.1468127593</v>
      </c>
      <c r="BT61" s="33">
        <f t="shared" ca="1" si="46"/>
        <v>4887489.3883256996</v>
      </c>
      <c r="BU61" s="33">
        <f t="shared" ca="1" si="46"/>
        <v>4924369.9077166999</v>
      </c>
      <c r="BV61" s="33">
        <f t="shared" ca="1" si="46"/>
        <v>4961472.9125230396</v>
      </c>
      <c r="BW61" s="33">
        <f t="shared" ca="1" si="46"/>
        <v>4998799.616502896</v>
      </c>
      <c r="BX61" s="33">
        <f t="shared" ca="1" si="46"/>
        <v>5036351.239666827</v>
      </c>
      <c r="BY61" s="33">
        <f t="shared" ca="1" si="46"/>
        <v>5074129.0083081648</v>
      </c>
      <c r="BZ61" s="33">
        <f t="shared" ca="1" si="46"/>
        <v>5112134.1550347582</v>
      </c>
      <c r="CA61" s="33">
        <f t="shared" ca="1" si="46"/>
        <v>1069465.5654196069</v>
      </c>
      <c r="CB61" s="33">
        <f t="shared" ca="1" si="46"/>
        <v>1073921.6719421747</v>
      </c>
      <c r="CC61" s="33">
        <f t="shared" ca="1" si="46"/>
        <v>1078396.3455752658</v>
      </c>
      <c r="CD61" s="33">
        <f t="shared" ca="1" si="46"/>
        <v>1082889.6636818349</v>
      </c>
      <c r="CE61" s="33">
        <f t="shared" ca="1" si="46"/>
        <v>1087401.7039471867</v>
      </c>
      <c r="CF61" s="33">
        <f t="shared" ref="CF61:DL61" ca="1" si="47">SUM(CF56:CF60)</f>
        <v>1091932.5443802401</v>
      </c>
      <c r="CG61" s="33">
        <f t="shared" ca="1" si="47"/>
        <v>1096482.2633152085</v>
      </c>
      <c r="CH61" s="33">
        <f t="shared" ca="1" si="47"/>
        <v>1101050.9394123408</v>
      </c>
      <c r="CI61" s="33">
        <f t="shared" ca="1" si="47"/>
        <v>1105638.6516598985</v>
      </c>
      <c r="CJ61" s="33">
        <f t="shared" ca="1" si="47"/>
        <v>1110245.479375124</v>
      </c>
      <c r="CK61" s="33">
        <f t="shared" ca="1" si="47"/>
        <v>1114871.5022058415</v>
      </c>
      <c r="CL61" s="33">
        <f t="shared" ca="1" si="47"/>
        <v>1119516.8001317608</v>
      </c>
      <c r="CM61" s="33" t="e">
        <f t="shared" ca="1" si="47"/>
        <v>#N/A</v>
      </c>
      <c r="CN61" s="33" t="e">
        <f t="shared" ca="1" si="47"/>
        <v>#N/A</v>
      </c>
      <c r="CO61" s="33" t="e">
        <f t="shared" ca="1" si="47"/>
        <v>#N/A</v>
      </c>
      <c r="CP61" s="33" t="e">
        <f t="shared" ca="1" si="47"/>
        <v>#N/A</v>
      </c>
      <c r="CQ61" s="33" t="e">
        <f t="shared" ca="1" si="47"/>
        <v>#N/A</v>
      </c>
      <c r="CR61" s="33" t="e">
        <f t="shared" ca="1" si="47"/>
        <v>#N/A</v>
      </c>
      <c r="CS61" s="33" t="e">
        <f t="shared" ca="1" si="47"/>
        <v>#N/A</v>
      </c>
      <c r="CT61" s="33" t="e">
        <f t="shared" ca="1" si="47"/>
        <v>#N/A</v>
      </c>
      <c r="CU61" s="33" t="e">
        <f t="shared" ca="1" si="47"/>
        <v>#N/A</v>
      </c>
      <c r="CV61" s="33" t="e">
        <f t="shared" ca="1" si="47"/>
        <v>#N/A</v>
      </c>
      <c r="CW61" s="33" t="e">
        <f t="shared" ca="1" si="47"/>
        <v>#N/A</v>
      </c>
      <c r="CX61" s="33" t="e">
        <f t="shared" ca="1" si="47"/>
        <v>#N/A</v>
      </c>
      <c r="CY61" s="33" t="e">
        <f t="shared" ca="1" si="47"/>
        <v>#N/A</v>
      </c>
      <c r="CZ61" s="33" t="e">
        <f t="shared" ca="1" si="47"/>
        <v>#N/A</v>
      </c>
      <c r="DA61" s="33" t="e">
        <f t="shared" ca="1" si="47"/>
        <v>#N/A</v>
      </c>
      <c r="DB61" s="33" t="e">
        <f t="shared" ca="1" si="47"/>
        <v>#N/A</v>
      </c>
      <c r="DC61" s="33" t="e">
        <f t="shared" ca="1" si="47"/>
        <v>#N/A</v>
      </c>
      <c r="DD61" s="33" t="e">
        <f t="shared" ca="1" si="47"/>
        <v>#N/A</v>
      </c>
      <c r="DE61" s="33" t="e">
        <f t="shared" ca="1" si="47"/>
        <v>#N/A</v>
      </c>
      <c r="DF61" s="33" t="e">
        <f t="shared" ca="1" si="47"/>
        <v>#N/A</v>
      </c>
      <c r="DG61" s="33" t="e">
        <f t="shared" ca="1" si="47"/>
        <v>#N/A</v>
      </c>
      <c r="DH61" s="33" t="e">
        <f t="shared" ca="1" si="47"/>
        <v>#N/A</v>
      </c>
      <c r="DI61" s="33" t="e">
        <f t="shared" ca="1" si="47"/>
        <v>#N/A</v>
      </c>
      <c r="DJ61" s="33" t="e">
        <f t="shared" ca="1" si="47"/>
        <v>#N/A</v>
      </c>
      <c r="DK61" s="33" t="e">
        <f t="shared" ca="1" si="47"/>
        <v>#N/A</v>
      </c>
      <c r="DL61" s="33" t="e">
        <f t="shared" ca="1" si="47"/>
        <v>#N/A</v>
      </c>
    </row>
    <row r="62" spans="1:116" x14ac:dyDescent="0.4">
      <c r="A62" s="27"/>
      <c r="B62" s="27"/>
      <c r="C62" s="27"/>
      <c r="D62" t="s">
        <v>812</v>
      </c>
      <c r="E62" s="8" t="str">
        <f t="shared" si="15"/>
        <v>62 LISTSALES-PV</v>
      </c>
      <c r="F62" s="27"/>
      <c r="G62" s="125"/>
      <c r="H62" s="31"/>
      <c r="I62" s="73"/>
      <c r="J62" s="73"/>
      <c r="K62" s="38"/>
      <c r="L62" s="38"/>
      <c r="M62" s="38"/>
      <c r="N62" s="38"/>
      <c r="O62" s="38"/>
      <c r="P62" s="38"/>
      <c r="R62" s="33"/>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c r="BZ62" s="38"/>
      <c r="CA62" s="38"/>
      <c r="CB62" s="38"/>
      <c r="CC62" s="38"/>
      <c r="CD62" s="38"/>
      <c r="CE62" s="38"/>
      <c r="CF62" s="38"/>
      <c r="CG62" s="38"/>
      <c r="CH62" s="38"/>
      <c r="CI62" s="38"/>
      <c r="CJ62" s="38"/>
      <c r="CK62" s="38"/>
      <c r="CL62" s="38"/>
      <c r="CM62" s="38"/>
      <c r="CN62" s="38"/>
      <c r="CO62" s="38"/>
      <c r="CP62" s="38"/>
      <c r="CQ62" s="38"/>
      <c r="CR62" s="38"/>
      <c r="CS62" s="38"/>
      <c r="CT62" s="38"/>
      <c r="CU62" s="38"/>
      <c r="CV62" s="38"/>
      <c r="CW62" s="38"/>
      <c r="CX62" s="38"/>
      <c r="CY62" s="38"/>
      <c r="CZ62" s="38"/>
      <c r="DA62" s="38"/>
      <c r="DB62" s="38"/>
      <c r="DC62" s="38"/>
      <c r="DD62" s="38"/>
      <c r="DE62" s="38"/>
      <c r="DF62" s="38"/>
      <c r="DG62" s="38"/>
      <c r="DH62" s="38"/>
      <c r="DI62" s="38"/>
      <c r="DJ62" s="38"/>
      <c r="DK62" s="38"/>
      <c r="DL62" s="38"/>
    </row>
    <row r="63" spans="1:116" x14ac:dyDescent="0.4">
      <c r="D63" t="s">
        <v>812</v>
      </c>
      <c r="E63" s="8" t="str">
        <f t="shared" si="15"/>
        <v>63 LISTSALES-PV</v>
      </c>
      <c r="G63" s="95" t="str">
        <f>"$ COGS/"&amp;G82</f>
        <v>$ COGS/sales</v>
      </c>
      <c r="H63" s="31"/>
      <c r="I63" s="73"/>
      <c r="J63" s="73"/>
      <c r="K63" s="18"/>
      <c r="L63" s="18"/>
      <c r="M63" s="18"/>
      <c r="N63" s="18"/>
      <c r="O63" s="18"/>
      <c r="P63" s="18"/>
      <c r="R63" s="33"/>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N63" s="73"/>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row>
    <row r="64" spans="1:116" x14ac:dyDescent="0.4">
      <c r="D64" t="s">
        <v>812</v>
      </c>
      <c r="E64" s="8" t="str">
        <f t="shared" si="15"/>
        <v>64 LISTSALES-PV</v>
      </c>
      <c r="G64" s="145" t="s">
        <v>519</v>
      </c>
      <c r="H64" s="31"/>
      <c r="I64" s="73"/>
      <c r="J64" s="73"/>
      <c r="K64" s="18">
        <v>10</v>
      </c>
      <c r="L64" s="18">
        <v>10</v>
      </c>
      <c r="M64" s="18">
        <v>10</v>
      </c>
      <c r="N64" s="18">
        <v>10</v>
      </c>
      <c r="O64" s="18">
        <v>10</v>
      </c>
      <c r="P64" s="18">
        <v>10</v>
      </c>
      <c r="R64" s="33"/>
      <c r="S64" s="19" cm="1">
        <f t="array" ref="S64">INDEX($K:$P,ROW(),MATCH(S$3,$K$2:$P$2,0))</f>
        <v>10</v>
      </c>
      <c r="T64" s="19" cm="1">
        <f t="array" ref="T64">INDEX($K:$P,ROW(),MATCH(T$3,$K$2:$P$2,0))</f>
        <v>10</v>
      </c>
      <c r="U64" s="19" cm="1">
        <f t="array" ref="U64">INDEX($K:$P,ROW(),MATCH(U$3,$K$2:$P$2,0))</f>
        <v>10</v>
      </c>
      <c r="V64" s="19" cm="1">
        <f t="array" ref="V64">INDEX($K:$P,ROW(),MATCH(V$3,$K$2:$P$2,0))</f>
        <v>10</v>
      </c>
      <c r="W64" s="19" cm="1">
        <f t="array" ref="W64">INDEX($K:$P,ROW(),MATCH(W$3,$K$2:$P$2,0))</f>
        <v>10</v>
      </c>
      <c r="X64" s="19" cm="1">
        <f t="array" ref="X64">INDEX($K:$P,ROW(),MATCH(X$3,$K$2:$P$2,0))</f>
        <v>10</v>
      </c>
      <c r="Y64" s="19" cm="1">
        <f t="array" ref="Y64">INDEX($K:$P,ROW(),MATCH(Y$3,$K$2:$P$2,0))</f>
        <v>10</v>
      </c>
      <c r="Z64" s="19" cm="1">
        <f t="array" ref="Z64">INDEX($K:$P,ROW(),MATCH(Z$3,$K$2:$P$2,0))</f>
        <v>10</v>
      </c>
      <c r="AA64" s="19" cm="1">
        <f t="array" ref="AA64">INDEX($K:$P,ROW(),MATCH(AA$3,$K$2:$P$2,0))</f>
        <v>10</v>
      </c>
      <c r="AB64" s="19" cm="1">
        <f t="array" ref="AB64">INDEX($K:$P,ROW(),MATCH(AB$3,$K$2:$P$2,0))</f>
        <v>10</v>
      </c>
      <c r="AC64" s="19" cm="1">
        <f t="array" ref="AC64">INDEX($K:$P,ROW(),MATCH(AC$3,$K$2:$P$2,0))</f>
        <v>10</v>
      </c>
      <c r="AD64" s="19" cm="1">
        <f t="array" ref="AD64">INDEX($K:$P,ROW(),MATCH(AD$3,$K$2:$P$2,0))</f>
        <v>10</v>
      </c>
      <c r="AE64" s="19" cm="1">
        <f t="array" ref="AE64">INDEX($K:$P,ROW(),MATCH(AE$3,$K$2:$P$2,0))</f>
        <v>10</v>
      </c>
      <c r="AF64" s="19" cm="1">
        <f t="array" ref="AF64">INDEX($K:$P,ROW(),MATCH(AF$3,$K$2:$P$2,0))</f>
        <v>10</v>
      </c>
      <c r="AG64" s="19" cm="1">
        <f t="array" ref="AG64">INDEX($K:$P,ROW(),MATCH(AG$3,$K$2:$P$2,0))</f>
        <v>10</v>
      </c>
      <c r="AH64" s="19" cm="1">
        <f t="array" ref="AH64">INDEX($K:$P,ROW(),MATCH(AH$3,$K$2:$P$2,0))</f>
        <v>10</v>
      </c>
      <c r="AI64" s="19" cm="1">
        <f t="array" ref="AI64">INDEX($K:$P,ROW(),MATCH(AI$3,$K$2:$P$2,0))</f>
        <v>10</v>
      </c>
      <c r="AJ64" s="19" cm="1">
        <f t="array" ref="AJ64">INDEX($K:$P,ROW(),MATCH(AJ$3,$K$2:$P$2,0))</f>
        <v>10</v>
      </c>
      <c r="AK64" s="19" cm="1">
        <f t="array" ref="AK64">INDEX($K:$P,ROW(),MATCH(AK$3,$K$2:$P$2,0))</f>
        <v>10</v>
      </c>
      <c r="AL64" s="19" cm="1">
        <f t="array" ref="AL64">INDEX($K:$P,ROW(),MATCH(AL$3,$K$2:$P$2,0))</f>
        <v>10</v>
      </c>
      <c r="AM64" s="19" cm="1">
        <f t="array" ref="AM64">INDEX($K:$P,ROW(),MATCH(AM$3,$K$2:$P$2,0))</f>
        <v>10</v>
      </c>
      <c r="AN64" s="19" cm="1">
        <f t="array" ref="AN64">INDEX($K:$P,ROW(),MATCH(AN$3,$K$2:$P$2,0))</f>
        <v>10</v>
      </c>
      <c r="AO64" s="19" cm="1">
        <f t="array" ref="AO64">INDEX($K:$P,ROW(),MATCH(AO$3,$K$2:$P$2,0))</f>
        <v>10</v>
      </c>
      <c r="AP64" s="19" cm="1">
        <f t="array" ref="AP64">INDEX($K:$P,ROW(),MATCH(AP$3,$K$2:$P$2,0))</f>
        <v>10</v>
      </c>
      <c r="AQ64" s="19" cm="1">
        <f t="array" ref="AQ64">INDEX($K:$P,ROW(),MATCH(AQ$3,$K$2:$P$2,0))</f>
        <v>10</v>
      </c>
      <c r="AR64" s="19" cm="1">
        <f t="array" ref="AR64">INDEX($K:$P,ROW(),MATCH(AR$3,$K$2:$P$2,0))</f>
        <v>10</v>
      </c>
      <c r="AS64" s="19" cm="1">
        <f t="array" ref="AS64">INDEX($K:$P,ROW(),MATCH(AS$3,$K$2:$P$2,0))</f>
        <v>10</v>
      </c>
      <c r="AT64" s="19" cm="1">
        <f t="array" ref="AT64">INDEX($K:$P,ROW(),MATCH(AT$3,$K$2:$P$2,0))</f>
        <v>10</v>
      </c>
      <c r="AU64" s="19" cm="1">
        <f t="array" ref="AU64">INDEX($K:$P,ROW(),MATCH(AU$3,$K$2:$P$2,0))</f>
        <v>10</v>
      </c>
      <c r="AV64" s="19" cm="1">
        <f t="array" ref="AV64">INDEX($K:$P,ROW(),MATCH(AV$3,$K$2:$P$2,0))</f>
        <v>10</v>
      </c>
      <c r="AW64" s="19" cm="1">
        <f t="array" ref="AW64">INDEX($K:$P,ROW(),MATCH(AW$3,$K$2:$P$2,0))</f>
        <v>10</v>
      </c>
      <c r="AX64" s="19" cm="1">
        <f t="array" ref="AX64">INDEX($K:$P,ROW(),MATCH(AX$3,$K$2:$P$2,0))</f>
        <v>10</v>
      </c>
      <c r="AY64" s="19" cm="1">
        <f t="array" ref="AY64">INDEX($K:$P,ROW(),MATCH(AY$3,$K$2:$P$2,0))</f>
        <v>10</v>
      </c>
      <c r="AZ64" s="19" cm="1">
        <f t="array" ref="AZ64">INDEX($K:$P,ROW(),MATCH(AZ$3,$K$2:$P$2,0))</f>
        <v>10</v>
      </c>
      <c r="BA64" s="19" cm="1">
        <f t="array" ref="BA64">INDEX($K:$P,ROW(),MATCH(BA$3,$K$2:$P$2,0))</f>
        <v>10</v>
      </c>
      <c r="BB64" s="19" cm="1">
        <f t="array" ref="BB64">INDEX($K:$P,ROW(),MATCH(BB$3,$K$2:$P$2,0))</f>
        <v>10</v>
      </c>
      <c r="BC64" s="19" cm="1">
        <f t="array" ref="BC64">INDEX($K:$P,ROW(),MATCH(BC$3,$K$2:$P$2,0))</f>
        <v>10</v>
      </c>
      <c r="BD64" s="19" cm="1">
        <f t="array" ref="BD64">INDEX($K:$P,ROW(),MATCH(BD$3,$K$2:$P$2,0))</f>
        <v>10</v>
      </c>
      <c r="BE64" s="19" cm="1">
        <f t="array" ref="BE64">INDEX($K:$P,ROW(),MATCH(BE$3,$K$2:$P$2,0))</f>
        <v>10</v>
      </c>
      <c r="BF64" s="19" cm="1">
        <f t="array" ref="BF64">INDEX($K:$P,ROW(),MATCH(BF$3,$K$2:$P$2,0))</f>
        <v>10</v>
      </c>
      <c r="BG64" s="19" cm="1">
        <f t="array" ref="BG64">INDEX($K:$P,ROW(),MATCH(BG$3,$K$2:$P$2,0))</f>
        <v>10</v>
      </c>
      <c r="BH64" s="19" cm="1">
        <f t="array" ref="BH64">INDEX($K:$P,ROW(),MATCH(BH$3,$K$2:$P$2,0))</f>
        <v>10</v>
      </c>
      <c r="BI64" s="19" cm="1">
        <f t="array" ref="BI64">INDEX($K:$P,ROW(),MATCH(BI$3,$K$2:$P$2,0))</f>
        <v>10</v>
      </c>
      <c r="BJ64" s="19" cm="1">
        <f t="array" ref="BJ64">INDEX($K:$P,ROW(),MATCH(BJ$3,$K$2:$P$2,0))</f>
        <v>10</v>
      </c>
      <c r="BK64" s="19" cm="1">
        <f t="array" ref="BK64">INDEX($K:$P,ROW(),MATCH(BK$3,$K$2:$P$2,0))</f>
        <v>10</v>
      </c>
      <c r="BL64" s="19" cm="1">
        <f t="array" ref="BL64">INDEX($K:$P,ROW(),MATCH(BL$3,$K$2:$P$2,0))</f>
        <v>10</v>
      </c>
      <c r="BM64" s="19" cm="1">
        <f t="array" ref="BM64">INDEX($K:$P,ROW(),MATCH(BM$3,$K$2:$P$2,0))</f>
        <v>10</v>
      </c>
      <c r="BN64" s="19" cm="1">
        <f t="array" ref="BN64">INDEX($K:$P,ROW(),MATCH(BN$3,$K$2:$P$2,0))</f>
        <v>10</v>
      </c>
      <c r="BO64" s="19" cm="1">
        <f t="array" ref="BO64">INDEX($K:$P,ROW(),MATCH(BO$3,$K$2:$P$2,0))</f>
        <v>10</v>
      </c>
      <c r="BP64" s="19" cm="1">
        <f t="array" ref="BP64">INDEX($K:$P,ROW(),MATCH(BP$3,$K$2:$P$2,0))</f>
        <v>10</v>
      </c>
      <c r="BQ64" s="19" cm="1">
        <f t="array" ref="BQ64">INDEX($K:$P,ROW(),MATCH(BQ$3,$K$2:$P$2,0))</f>
        <v>10</v>
      </c>
      <c r="BR64" s="19" cm="1">
        <f t="array" ref="BR64">INDEX($K:$P,ROW(),MATCH(BR$3,$K$2:$P$2,0))</f>
        <v>10</v>
      </c>
      <c r="BS64" s="19" cm="1">
        <f t="array" ref="BS64">INDEX($K:$P,ROW(),MATCH(BS$3,$K$2:$P$2,0))</f>
        <v>10</v>
      </c>
      <c r="BT64" s="19" cm="1">
        <f t="array" ref="BT64">INDEX($K:$P,ROW(),MATCH(BT$3,$K$2:$P$2,0))</f>
        <v>10</v>
      </c>
      <c r="BU64" s="19" cm="1">
        <f t="array" ref="BU64">INDEX($K:$P,ROW(),MATCH(BU$3,$K$2:$P$2,0))</f>
        <v>10</v>
      </c>
      <c r="BV64" s="19" cm="1">
        <f t="array" ref="BV64">INDEX($K:$P,ROW(),MATCH(BV$3,$K$2:$P$2,0))</f>
        <v>10</v>
      </c>
      <c r="BW64" s="19" cm="1">
        <f t="array" ref="BW64">INDEX($K:$P,ROW(),MATCH(BW$3,$K$2:$P$2,0))</f>
        <v>10</v>
      </c>
      <c r="BX64" s="19" cm="1">
        <f t="array" ref="BX64">INDEX($K:$P,ROW(),MATCH(BX$3,$K$2:$P$2,0))</f>
        <v>10</v>
      </c>
      <c r="BY64" s="19" cm="1">
        <f t="array" ref="BY64">INDEX($K:$P,ROW(),MATCH(BY$3,$K$2:$P$2,0))</f>
        <v>10</v>
      </c>
      <c r="BZ64" s="19" cm="1">
        <f t="array" ref="BZ64">INDEX($K:$P,ROW(),MATCH(BZ$3,$K$2:$P$2,0))</f>
        <v>10</v>
      </c>
      <c r="CA64" s="19" cm="1">
        <f t="array" ref="CA64">INDEX($K:$P,ROW(),MATCH(CA$3,$K$2:$P$2,0))</f>
        <v>10</v>
      </c>
      <c r="CB64" s="19" cm="1">
        <f t="array" ref="CB64">INDEX($K:$P,ROW(),MATCH(CB$3,$K$2:$P$2,0))</f>
        <v>10</v>
      </c>
      <c r="CC64" s="19" cm="1">
        <f t="array" ref="CC64">INDEX($K:$P,ROW(),MATCH(CC$3,$K$2:$P$2,0))</f>
        <v>10</v>
      </c>
      <c r="CD64" s="19" cm="1">
        <f t="array" ref="CD64">INDEX($K:$P,ROW(),MATCH(CD$3,$K$2:$P$2,0))</f>
        <v>10</v>
      </c>
      <c r="CE64" s="19" cm="1">
        <f t="array" ref="CE64">INDEX($K:$P,ROW(),MATCH(CE$3,$K$2:$P$2,0))</f>
        <v>10</v>
      </c>
      <c r="CF64" s="19" cm="1">
        <f t="array" ref="CF64">INDEX($K:$P,ROW(),MATCH(CF$3,$K$2:$P$2,0))</f>
        <v>10</v>
      </c>
      <c r="CG64" s="19" cm="1">
        <f t="array" ref="CG64">INDEX($K:$P,ROW(),MATCH(CG$3,$K$2:$P$2,0))</f>
        <v>10</v>
      </c>
      <c r="CH64" s="19" cm="1">
        <f t="array" ref="CH64">INDEX($K:$P,ROW(),MATCH(CH$3,$K$2:$P$2,0))</f>
        <v>10</v>
      </c>
      <c r="CI64" s="19" cm="1">
        <f t="array" ref="CI64">INDEX($K:$P,ROW(),MATCH(CI$3,$K$2:$P$2,0))</f>
        <v>10</v>
      </c>
      <c r="CJ64" s="19" cm="1">
        <f t="array" ref="CJ64">INDEX($K:$P,ROW(),MATCH(CJ$3,$K$2:$P$2,0))</f>
        <v>10</v>
      </c>
      <c r="CK64" s="19" cm="1">
        <f t="array" ref="CK64">INDEX($K:$P,ROW(),MATCH(CK$3,$K$2:$P$2,0))</f>
        <v>10</v>
      </c>
      <c r="CL64" s="19" cm="1">
        <f t="array" ref="CL64">INDEX($K:$P,ROW(),MATCH(CL$3,$K$2:$P$2,0))</f>
        <v>10</v>
      </c>
      <c r="CM64" s="19" t="e" cm="1">
        <f t="array" ref="CM64">INDEX($K:$P,ROW(),MATCH(CM$3,$K$2:$P$2,0))</f>
        <v>#N/A</v>
      </c>
      <c r="CN64" s="19" t="e" cm="1">
        <f t="array" ref="CN64">INDEX($K:$P,ROW(),MATCH(CN$3,$K$2:$P$2,0))</f>
        <v>#N/A</v>
      </c>
      <c r="CO64" s="19" t="e" cm="1">
        <f t="array" ref="CO64">INDEX($K:$P,ROW(),MATCH(CO$3,$K$2:$P$2,0))</f>
        <v>#N/A</v>
      </c>
      <c r="CP64" s="19" t="e" cm="1">
        <f t="array" ref="CP64">INDEX($K:$P,ROW(),MATCH(CP$3,$K$2:$P$2,0))</f>
        <v>#N/A</v>
      </c>
      <c r="CQ64" s="19" t="e" cm="1">
        <f t="array" ref="CQ64">INDEX($K:$P,ROW(),MATCH(CQ$3,$K$2:$P$2,0))</f>
        <v>#N/A</v>
      </c>
      <c r="CR64" s="19" t="e" cm="1">
        <f t="array" ref="CR64">INDEX($K:$P,ROW(),MATCH(CR$3,$K$2:$P$2,0))</f>
        <v>#N/A</v>
      </c>
      <c r="CS64" s="19" t="e" cm="1">
        <f t="array" ref="CS64">INDEX($K:$P,ROW(),MATCH(CS$3,$K$2:$P$2,0))</f>
        <v>#N/A</v>
      </c>
      <c r="CT64" s="19" t="e" cm="1">
        <f t="array" ref="CT64">INDEX($K:$P,ROW(),MATCH(CT$3,$K$2:$P$2,0))</f>
        <v>#N/A</v>
      </c>
      <c r="CU64" s="19" t="e" cm="1">
        <f t="array" ref="CU64">INDEX($K:$P,ROW(),MATCH(CU$3,$K$2:$P$2,0))</f>
        <v>#N/A</v>
      </c>
      <c r="CV64" s="19" t="e" cm="1">
        <f t="array" ref="CV64">INDEX($K:$P,ROW(),MATCH(CV$3,$K$2:$P$2,0))</f>
        <v>#N/A</v>
      </c>
      <c r="CW64" s="19" t="e" cm="1">
        <f t="array" ref="CW64">INDEX($K:$P,ROW(),MATCH(CW$3,$K$2:$P$2,0))</f>
        <v>#N/A</v>
      </c>
      <c r="CX64" s="19" t="e" cm="1">
        <f t="array" ref="CX64">INDEX($K:$P,ROW(),MATCH(CX$3,$K$2:$P$2,0))</f>
        <v>#N/A</v>
      </c>
      <c r="CY64" s="19" t="e" cm="1">
        <f t="array" ref="CY64">INDEX($K:$P,ROW(),MATCH(CY$3,$K$2:$P$2,0))</f>
        <v>#N/A</v>
      </c>
      <c r="CZ64" s="19" t="e" cm="1">
        <f t="array" ref="CZ64">INDEX($K:$P,ROW(),MATCH(CZ$3,$K$2:$P$2,0))</f>
        <v>#N/A</v>
      </c>
      <c r="DA64" s="19" t="e" cm="1">
        <f t="array" ref="DA64">INDEX($K:$P,ROW(),MATCH(DA$3,$K$2:$P$2,0))</f>
        <v>#N/A</v>
      </c>
      <c r="DB64" s="19" t="e" cm="1">
        <f t="array" ref="DB64">INDEX($K:$P,ROW(),MATCH(DB$3,$K$2:$P$2,0))</f>
        <v>#N/A</v>
      </c>
      <c r="DC64" s="19" t="e" cm="1">
        <f t="array" ref="DC64">INDEX($K:$P,ROW(),MATCH(DC$3,$K$2:$P$2,0))</f>
        <v>#N/A</v>
      </c>
      <c r="DD64" s="19" t="e" cm="1">
        <f t="array" ref="DD64">INDEX($K:$P,ROW(),MATCH(DD$3,$K$2:$P$2,0))</f>
        <v>#N/A</v>
      </c>
      <c r="DE64" s="19" t="e" cm="1">
        <f t="array" ref="DE64">INDEX($K:$P,ROW(),MATCH(DE$3,$K$2:$P$2,0))</f>
        <v>#N/A</v>
      </c>
      <c r="DF64" s="19" t="e" cm="1">
        <f t="array" ref="DF64">INDEX($K:$P,ROW(),MATCH(DF$3,$K$2:$P$2,0))</f>
        <v>#N/A</v>
      </c>
      <c r="DG64" s="19" t="e" cm="1">
        <f t="array" ref="DG64">INDEX($K:$P,ROW(),MATCH(DG$3,$K$2:$P$2,0))</f>
        <v>#N/A</v>
      </c>
      <c r="DH64" s="19" t="e" cm="1">
        <f t="array" ref="DH64">INDEX($K:$P,ROW(),MATCH(DH$3,$K$2:$P$2,0))</f>
        <v>#N/A</v>
      </c>
      <c r="DI64" s="19" t="e" cm="1">
        <f t="array" ref="DI64">INDEX($K:$P,ROW(),MATCH(DI$3,$K$2:$P$2,0))</f>
        <v>#N/A</v>
      </c>
      <c r="DJ64" s="19" t="e" cm="1">
        <f t="array" ref="DJ64">INDEX($K:$P,ROW(),MATCH(DJ$3,$K$2:$P$2,0))</f>
        <v>#N/A</v>
      </c>
      <c r="DK64" s="19" t="e" cm="1">
        <f t="array" ref="DK64">INDEX($K:$P,ROW(),MATCH(DK$3,$K$2:$P$2,0))</f>
        <v>#N/A</v>
      </c>
      <c r="DL64" s="19" t="e" cm="1">
        <f t="array" ref="DL64">INDEX($K:$P,ROW(),MATCH(DL$3,$K$2:$P$2,0))</f>
        <v>#N/A</v>
      </c>
    </row>
    <row r="65" spans="1:116" x14ac:dyDescent="0.4">
      <c r="D65" t="s">
        <v>812</v>
      </c>
      <c r="E65" s="8" t="str">
        <f t="shared" si="15"/>
        <v>65 LISTSALES-PV</v>
      </c>
      <c r="G65" s="145" t="s">
        <v>520</v>
      </c>
      <c r="H65" s="31"/>
      <c r="I65" s="73"/>
      <c r="J65" s="73"/>
      <c r="K65" s="18">
        <v>10</v>
      </c>
      <c r="L65" s="18">
        <v>10</v>
      </c>
      <c r="M65" s="18">
        <v>10</v>
      </c>
      <c r="N65" s="18">
        <v>10</v>
      </c>
      <c r="O65" s="18">
        <v>10</v>
      </c>
      <c r="P65" s="18">
        <v>10</v>
      </c>
      <c r="R65" s="33"/>
      <c r="S65" s="19" cm="1">
        <f t="array" ref="S65">INDEX($K:$P,ROW(),MATCH(S$3,$K$2:$P$2,0))</f>
        <v>10</v>
      </c>
      <c r="T65" s="19" cm="1">
        <f t="array" ref="T65">INDEX($K:$P,ROW(),MATCH(T$3,$K$2:$P$2,0))</f>
        <v>10</v>
      </c>
      <c r="U65" s="19" cm="1">
        <f t="array" ref="U65">INDEX($K:$P,ROW(),MATCH(U$3,$K$2:$P$2,0))</f>
        <v>10</v>
      </c>
      <c r="V65" s="19" cm="1">
        <f t="array" ref="V65">INDEX($K:$P,ROW(),MATCH(V$3,$K$2:$P$2,0))</f>
        <v>10</v>
      </c>
      <c r="W65" s="19" cm="1">
        <f t="array" ref="W65">INDEX($K:$P,ROW(),MATCH(W$3,$K$2:$P$2,0))</f>
        <v>10</v>
      </c>
      <c r="X65" s="19" cm="1">
        <f t="array" ref="X65">INDEX($K:$P,ROW(),MATCH(X$3,$K$2:$P$2,0))</f>
        <v>10</v>
      </c>
      <c r="Y65" s="19" cm="1">
        <f t="array" ref="Y65">INDEX($K:$P,ROW(),MATCH(Y$3,$K$2:$P$2,0))</f>
        <v>10</v>
      </c>
      <c r="Z65" s="19" cm="1">
        <f t="array" ref="Z65">INDEX($K:$P,ROW(),MATCH(Z$3,$K$2:$P$2,0))</f>
        <v>10</v>
      </c>
      <c r="AA65" s="19" cm="1">
        <f t="array" ref="AA65">INDEX($K:$P,ROW(),MATCH(AA$3,$K$2:$P$2,0))</f>
        <v>10</v>
      </c>
      <c r="AB65" s="19" cm="1">
        <f t="array" ref="AB65">INDEX($K:$P,ROW(),MATCH(AB$3,$K$2:$P$2,0))</f>
        <v>10</v>
      </c>
      <c r="AC65" s="19" cm="1">
        <f t="array" ref="AC65">INDEX($K:$P,ROW(),MATCH(AC$3,$K$2:$P$2,0))</f>
        <v>10</v>
      </c>
      <c r="AD65" s="19" cm="1">
        <f t="array" ref="AD65">INDEX($K:$P,ROW(),MATCH(AD$3,$K$2:$P$2,0))</f>
        <v>10</v>
      </c>
      <c r="AE65" s="19" cm="1">
        <f t="array" ref="AE65">INDEX($K:$P,ROW(),MATCH(AE$3,$K$2:$P$2,0))</f>
        <v>10</v>
      </c>
      <c r="AF65" s="19" cm="1">
        <f t="array" ref="AF65">INDEX($K:$P,ROW(),MATCH(AF$3,$K$2:$P$2,0))</f>
        <v>10</v>
      </c>
      <c r="AG65" s="19" cm="1">
        <f t="array" ref="AG65">INDEX($K:$P,ROW(),MATCH(AG$3,$K$2:$P$2,0))</f>
        <v>10</v>
      </c>
      <c r="AH65" s="19" cm="1">
        <f t="array" ref="AH65">INDEX($K:$P,ROW(),MATCH(AH$3,$K$2:$P$2,0))</f>
        <v>10</v>
      </c>
      <c r="AI65" s="19" cm="1">
        <f t="array" ref="AI65">INDEX($K:$P,ROW(),MATCH(AI$3,$K$2:$P$2,0))</f>
        <v>10</v>
      </c>
      <c r="AJ65" s="19" cm="1">
        <f t="array" ref="AJ65">INDEX($K:$P,ROW(),MATCH(AJ$3,$K$2:$P$2,0))</f>
        <v>10</v>
      </c>
      <c r="AK65" s="19" cm="1">
        <f t="array" ref="AK65">INDEX($K:$P,ROW(),MATCH(AK$3,$K$2:$P$2,0))</f>
        <v>10</v>
      </c>
      <c r="AL65" s="19" cm="1">
        <f t="array" ref="AL65">INDEX($K:$P,ROW(),MATCH(AL$3,$K$2:$P$2,0))</f>
        <v>10</v>
      </c>
      <c r="AM65" s="19" cm="1">
        <f t="array" ref="AM65">INDEX($K:$P,ROW(),MATCH(AM$3,$K$2:$P$2,0))</f>
        <v>10</v>
      </c>
      <c r="AN65" s="19" cm="1">
        <f t="array" ref="AN65">INDEX($K:$P,ROW(),MATCH(AN$3,$K$2:$P$2,0))</f>
        <v>10</v>
      </c>
      <c r="AO65" s="19" cm="1">
        <f t="array" ref="AO65">INDEX($K:$P,ROW(),MATCH(AO$3,$K$2:$P$2,0))</f>
        <v>10</v>
      </c>
      <c r="AP65" s="19" cm="1">
        <f t="array" ref="AP65">INDEX($K:$P,ROW(),MATCH(AP$3,$K$2:$P$2,0))</f>
        <v>10</v>
      </c>
      <c r="AQ65" s="19" cm="1">
        <f t="array" ref="AQ65">INDEX($K:$P,ROW(),MATCH(AQ$3,$K$2:$P$2,0))</f>
        <v>10</v>
      </c>
      <c r="AR65" s="19" cm="1">
        <f t="array" ref="AR65">INDEX($K:$P,ROW(),MATCH(AR$3,$K$2:$P$2,0))</f>
        <v>10</v>
      </c>
      <c r="AS65" s="19" cm="1">
        <f t="array" ref="AS65">INDEX($K:$P,ROW(),MATCH(AS$3,$K$2:$P$2,0))</f>
        <v>10</v>
      </c>
      <c r="AT65" s="19" cm="1">
        <f t="array" ref="AT65">INDEX($K:$P,ROW(),MATCH(AT$3,$K$2:$P$2,0))</f>
        <v>10</v>
      </c>
      <c r="AU65" s="19" cm="1">
        <f t="array" ref="AU65">INDEX($K:$P,ROW(),MATCH(AU$3,$K$2:$P$2,0))</f>
        <v>10</v>
      </c>
      <c r="AV65" s="19" cm="1">
        <f t="array" ref="AV65">INDEX($K:$P,ROW(),MATCH(AV$3,$K$2:$P$2,0))</f>
        <v>10</v>
      </c>
      <c r="AW65" s="19" cm="1">
        <f t="array" ref="AW65">INDEX($K:$P,ROW(),MATCH(AW$3,$K$2:$P$2,0))</f>
        <v>10</v>
      </c>
      <c r="AX65" s="19" cm="1">
        <f t="array" ref="AX65">INDEX($K:$P,ROW(),MATCH(AX$3,$K$2:$P$2,0))</f>
        <v>10</v>
      </c>
      <c r="AY65" s="19" cm="1">
        <f t="array" ref="AY65">INDEX($K:$P,ROW(),MATCH(AY$3,$K$2:$P$2,0))</f>
        <v>10</v>
      </c>
      <c r="AZ65" s="19" cm="1">
        <f t="array" ref="AZ65">INDEX($K:$P,ROW(),MATCH(AZ$3,$K$2:$P$2,0))</f>
        <v>10</v>
      </c>
      <c r="BA65" s="19" cm="1">
        <f t="array" ref="BA65">INDEX($K:$P,ROW(),MATCH(BA$3,$K$2:$P$2,0))</f>
        <v>10</v>
      </c>
      <c r="BB65" s="19" cm="1">
        <f t="array" ref="BB65">INDEX($K:$P,ROW(),MATCH(BB$3,$K$2:$P$2,0))</f>
        <v>10</v>
      </c>
      <c r="BC65" s="19" cm="1">
        <f t="array" ref="BC65">INDEX($K:$P,ROW(),MATCH(BC$3,$K$2:$P$2,0))</f>
        <v>10</v>
      </c>
      <c r="BD65" s="19" cm="1">
        <f t="array" ref="BD65">INDEX($K:$P,ROW(),MATCH(BD$3,$K$2:$P$2,0))</f>
        <v>10</v>
      </c>
      <c r="BE65" s="19" cm="1">
        <f t="array" ref="BE65">INDEX($K:$P,ROW(),MATCH(BE$3,$K$2:$P$2,0))</f>
        <v>10</v>
      </c>
      <c r="BF65" s="19" cm="1">
        <f t="array" ref="BF65">INDEX($K:$P,ROW(),MATCH(BF$3,$K$2:$P$2,0))</f>
        <v>10</v>
      </c>
      <c r="BG65" s="19" cm="1">
        <f t="array" ref="BG65">INDEX($K:$P,ROW(),MATCH(BG$3,$K$2:$P$2,0))</f>
        <v>10</v>
      </c>
      <c r="BH65" s="19" cm="1">
        <f t="array" ref="BH65">INDEX($K:$P,ROW(),MATCH(BH$3,$K$2:$P$2,0))</f>
        <v>10</v>
      </c>
      <c r="BI65" s="19" cm="1">
        <f t="array" ref="BI65">INDEX($K:$P,ROW(),MATCH(BI$3,$K$2:$P$2,0))</f>
        <v>10</v>
      </c>
      <c r="BJ65" s="19" cm="1">
        <f t="array" ref="BJ65">INDEX($K:$P,ROW(),MATCH(BJ$3,$K$2:$P$2,0))</f>
        <v>10</v>
      </c>
      <c r="BK65" s="19" cm="1">
        <f t="array" ref="BK65">INDEX($K:$P,ROW(),MATCH(BK$3,$K$2:$P$2,0))</f>
        <v>10</v>
      </c>
      <c r="BL65" s="19" cm="1">
        <f t="array" ref="BL65">INDEX($K:$P,ROW(),MATCH(BL$3,$K$2:$P$2,0))</f>
        <v>10</v>
      </c>
      <c r="BM65" s="19" cm="1">
        <f t="array" ref="BM65">INDEX($K:$P,ROW(),MATCH(BM$3,$K$2:$P$2,0))</f>
        <v>10</v>
      </c>
      <c r="BN65" s="19" cm="1">
        <f t="array" ref="BN65">INDEX($K:$P,ROW(),MATCH(BN$3,$K$2:$P$2,0))</f>
        <v>10</v>
      </c>
      <c r="BO65" s="19" cm="1">
        <f t="array" ref="BO65">INDEX($K:$P,ROW(),MATCH(BO$3,$K$2:$P$2,0))</f>
        <v>10</v>
      </c>
      <c r="BP65" s="19" cm="1">
        <f t="array" ref="BP65">INDEX($K:$P,ROW(),MATCH(BP$3,$K$2:$P$2,0))</f>
        <v>10</v>
      </c>
      <c r="BQ65" s="19" cm="1">
        <f t="array" ref="BQ65">INDEX($K:$P,ROW(),MATCH(BQ$3,$K$2:$P$2,0))</f>
        <v>10</v>
      </c>
      <c r="BR65" s="19" cm="1">
        <f t="array" ref="BR65">INDEX($K:$P,ROW(),MATCH(BR$3,$K$2:$P$2,0))</f>
        <v>10</v>
      </c>
      <c r="BS65" s="19" cm="1">
        <f t="array" ref="BS65">INDEX($K:$P,ROW(),MATCH(BS$3,$K$2:$P$2,0))</f>
        <v>10</v>
      </c>
      <c r="BT65" s="19" cm="1">
        <f t="array" ref="BT65">INDEX($K:$P,ROW(),MATCH(BT$3,$K$2:$P$2,0))</f>
        <v>10</v>
      </c>
      <c r="BU65" s="19" cm="1">
        <f t="array" ref="BU65">INDEX($K:$P,ROW(),MATCH(BU$3,$K$2:$P$2,0))</f>
        <v>10</v>
      </c>
      <c r="BV65" s="19" cm="1">
        <f t="array" ref="BV65">INDEX($K:$P,ROW(),MATCH(BV$3,$K$2:$P$2,0))</f>
        <v>10</v>
      </c>
      <c r="BW65" s="19" cm="1">
        <f t="array" ref="BW65">INDEX($K:$P,ROW(),MATCH(BW$3,$K$2:$P$2,0))</f>
        <v>10</v>
      </c>
      <c r="BX65" s="19" cm="1">
        <f t="array" ref="BX65">INDEX($K:$P,ROW(),MATCH(BX$3,$K$2:$P$2,0))</f>
        <v>10</v>
      </c>
      <c r="BY65" s="19" cm="1">
        <f t="array" ref="BY65">INDEX($K:$P,ROW(),MATCH(BY$3,$K$2:$P$2,0))</f>
        <v>10</v>
      </c>
      <c r="BZ65" s="19" cm="1">
        <f t="array" ref="BZ65">INDEX($K:$P,ROW(),MATCH(BZ$3,$K$2:$P$2,0))</f>
        <v>10</v>
      </c>
      <c r="CA65" s="19" cm="1">
        <f t="array" ref="CA65">INDEX($K:$P,ROW(),MATCH(CA$3,$K$2:$P$2,0))</f>
        <v>10</v>
      </c>
      <c r="CB65" s="19" cm="1">
        <f t="array" ref="CB65">INDEX($K:$P,ROW(),MATCH(CB$3,$K$2:$P$2,0))</f>
        <v>10</v>
      </c>
      <c r="CC65" s="19" cm="1">
        <f t="array" ref="CC65">INDEX($K:$P,ROW(),MATCH(CC$3,$K$2:$P$2,0))</f>
        <v>10</v>
      </c>
      <c r="CD65" s="19" cm="1">
        <f t="array" ref="CD65">INDEX($K:$P,ROW(),MATCH(CD$3,$K$2:$P$2,0))</f>
        <v>10</v>
      </c>
      <c r="CE65" s="19" cm="1">
        <f t="array" ref="CE65">INDEX($K:$P,ROW(),MATCH(CE$3,$K$2:$P$2,0))</f>
        <v>10</v>
      </c>
      <c r="CF65" s="19" cm="1">
        <f t="array" ref="CF65">INDEX($K:$P,ROW(),MATCH(CF$3,$K$2:$P$2,0))</f>
        <v>10</v>
      </c>
      <c r="CG65" s="19" cm="1">
        <f t="array" ref="CG65">INDEX($K:$P,ROW(),MATCH(CG$3,$K$2:$P$2,0))</f>
        <v>10</v>
      </c>
      <c r="CH65" s="19" cm="1">
        <f t="array" ref="CH65">INDEX($K:$P,ROW(),MATCH(CH$3,$K$2:$P$2,0))</f>
        <v>10</v>
      </c>
      <c r="CI65" s="19" cm="1">
        <f t="array" ref="CI65">INDEX($K:$P,ROW(),MATCH(CI$3,$K$2:$P$2,0))</f>
        <v>10</v>
      </c>
      <c r="CJ65" s="19" cm="1">
        <f t="array" ref="CJ65">INDEX($K:$P,ROW(),MATCH(CJ$3,$K$2:$P$2,0))</f>
        <v>10</v>
      </c>
      <c r="CK65" s="19" cm="1">
        <f t="array" ref="CK65">INDEX($K:$P,ROW(),MATCH(CK$3,$K$2:$P$2,0))</f>
        <v>10</v>
      </c>
      <c r="CL65" s="19" cm="1">
        <f t="array" ref="CL65">INDEX($K:$P,ROW(),MATCH(CL$3,$K$2:$P$2,0))</f>
        <v>10</v>
      </c>
      <c r="CM65" s="19" t="e" cm="1">
        <f t="array" ref="CM65">INDEX($K:$P,ROW(),MATCH(CM$3,$K$2:$P$2,0))</f>
        <v>#N/A</v>
      </c>
      <c r="CN65" s="19" t="e" cm="1">
        <f t="array" ref="CN65">INDEX($K:$P,ROW(),MATCH(CN$3,$K$2:$P$2,0))</f>
        <v>#N/A</v>
      </c>
      <c r="CO65" s="19" t="e" cm="1">
        <f t="array" ref="CO65">INDEX($K:$P,ROW(),MATCH(CO$3,$K$2:$P$2,0))</f>
        <v>#N/A</v>
      </c>
      <c r="CP65" s="19" t="e" cm="1">
        <f t="array" ref="CP65">INDEX($K:$P,ROW(),MATCH(CP$3,$K$2:$P$2,0))</f>
        <v>#N/A</v>
      </c>
      <c r="CQ65" s="19" t="e" cm="1">
        <f t="array" ref="CQ65">INDEX($K:$P,ROW(),MATCH(CQ$3,$K$2:$P$2,0))</f>
        <v>#N/A</v>
      </c>
      <c r="CR65" s="19" t="e" cm="1">
        <f t="array" ref="CR65">INDEX($K:$P,ROW(),MATCH(CR$3,$K$2:$P$2,0))</f>
        <v>#N/A</v>
      </c>
      <c r="CS65" s="19" t="e" cm="1">
        <f t="array" ref="CS65">INDEX($K:$P,ROW(),MATCH(CS$3,$K$2:$P$2,0))</f>
        <v>#N/A</v>
      </c>
      <c r="CT65" s="19" t="e" cm="1">
        <f t="array" ref="CT65">INDEX($K:$P,ROW(),MATCH(CT$3,$K$2:$P$2,0))</f>
        <v>#N/A</v>
      </c>
      <c r="CU65" s="19" t="e" cm="1">
        <f t="array" ref="CU65">INDEX($K:$P,ROW(),MATCH(CU$3,$K$2:$P$2,0))</f>
        <v>#N/A</v>
      </c>
      <c r="CV65" s="19" t="e" cm="1">
        <f t="array" ref="CV65">INDEX($K:$P,ROW(),MATCH(CV$3,$K$2:$P$2,0))</f>
        <v>#N/A</v>
      </c>
      <c r="CW65" s="19" t="e" cm="1">
        <f t="array" ref="CW65">INDEX($K:$P,ROW(),MATCH(CW$3,$K$2:$P$2,0))</f>
        <v>#N/A</v>
      </c>
      <c r="CX65" s="19" t="e" cm="1">
        <f t="array" ref="CX65">INDEX($K:$P,ROW(),MATCH(CX$3,$K$2:$P$2,0))</f>
        <v>#N/A</v>
      </c>
      <c r="CY65" s="19" t="e" cm="1">
        <f t="array" ref="CY65">INDEX($K:$P,ROW(),MATCH(CY$3,$K$2:$P$2,0))</f>
        <v>#N/A</v>
      </c>
      <c r="CZ65" s="19" t="e" cm="1">
        <f t="array" ref="CZ65">INDEX($K:$P,ROW(),MATCH(CZ$3,$K$2:$P$2,0))</f>
        <v>#N/A</v>
      </c>
      <c r="DA65" s="19" t="e" cm="1">
        <f t="array" ref="DA65">INDEX($K:$P,ROW(),MATCH(DA$3,$K$2:$P$2,0))</f>
        <v>#N/A</v>
      </c>
      <c r="DB65" s="19" t="e" cm="1">
        <f t="array" ref="DB65">INDEX($K:$P,ROW(),MATCH(DB$3,$K$2:$P$2,0))</f>
        <v>#N/A</v>
      </c>
      <c r="DC65" s="19" t="e" cm="1">
        <f t="array" ref="DC65">INDEX($K:$P,ROW(),MATCH(DC$3,$K$2:$P$2,0))</f>
        <v>#N/A</v>
      </c>
      <c r="DD65" s="19" t="e" cm="1">
        <f t="array" ref="DD65">INDEX($K:$P,ROW(),MATCH(DD$3,$K$2:$P$2,0))</f>
        <v>#N/A</v>
      </c>
      <c r="DE65" s="19" t="e" cm="1">
        <f t="array" ref="DE65">INDEX($K:$P,ROW(),MATCH(DE$3,$K$2:$P$2,0))</f>
        <v>#N/A</v>
      </c>
      <c r="DF65" s="19" t="e" cm="1">
        <f t="array" ref="DF65">INDEX($K:$P,ROW(),MATCH(DF$3,$K$2:$P$2,0))</f>
        <v>#N/A</v>
      </c>
      <c r="DG65" s="19" t="e" cm="1">
        <f t="array" ref="DG65">INDEX($K:$P,ROW(),MATCH(DG$3,$K$2:$P$2,0))</f>
        <v>#N/A</v>
      </c>
      <c r="DH65" s="19" t="e" cm="1">
        <f t="array" ref="DH65">INDEX($K:$P,ROW(),MATCH(DH$3,$K$2:$P$2,0))</f>
        <v>#N/A</v>
      </c>
      <c r="DI65" s="19" t="e" cm="1">
        <f t="array" ref="DI65">INDEX($K:$P,ROW(),MATCH(DI$3,$K$2:$P$2,0))</f>
        <v>#N/A</v>
      </c>
      <c r="DJ65" s="19" t="e" cm="1">
        <f t="array" ref="DJ65">INDEX($K:$P,ROW(),MATCH(DJ$3,$K$2:$P$2,0))</f>
        <v>#N/A</v>
      </c>
      <c r="DK65" s="19" t="e" cm="1">
        <f t="array" ref="DK65">INDEX($K:$P,ROW(),MATCH(DK$3,$K$2:$P$2,0))</f>
        <v>#N/A</v>
      </c>
      <c r="DL65" s="19" t="e" cm="1">
        <f t="array" ref="DL65">INDEX($K:$P,ROW(),MATCH(DL$3,$K$2:$P$2,0))</f>
        <v>#N/A</v>
      </c>
    </row>
    <row r="66" spans="1:116" x14ac:dyDescent="0.4">
      <c r="D66" t="s">
        <v>812</v>
      </c>
      <c r="E66" s="8" t="str">
        <f t="shared" si="15"/>
        <v>66 LISTSALES-PV</v>
      </c>
      <c r="G66" s="145" t="s">
        <v>808</v>
      </c>
      <c r="H66" s="31"/>
      <c r="I66" s="73"/>
      <c r="J66" s="73"/>
      <c r="K66" s="18">
        <v>10</v>
      </c>
      <c r="L66" s="18">
        <v>10</v>
      </c>
      <c r="M66" s="18">
        <v>10</v>
      </c>
      <c r="N66" s="18">
        <v>10</v>
      </c>
      <c r="O66" s="18">
        <v>10</v>
      </c>
      <c r="P66" s="18">
        <v>10</v>
      </c>
      <c r="R66" s="33"/>
      <c r="S66" s="19" cm="1">
        <f t="array" ref="S66">INDEX($K:$P,ROW(),MATCH(S$3,$K$2:$P$2,0))</f>
        <v>10</v>
      </c>
      <c r="T66" s="19" cm="1">
        <f t="array" ref="T66">INDEX($K:$P,ROW(),MATCH(T$3,$K$2:$P$2,0))</f>
        <v>10</v>
      </c>
      <c r="U66" s="19" cm="1">
        <f t="array" ref="U66">INDEX($K:$P,ROW(),MATCH(U$3,$K$2:$P$2,0))</f>
        <v>10</v>
      </c>
      <c r="V66" s="19" cm="1">
        <f t="array" ref="V66">INDEX($K:$P,ROW(),MATCH(V$3,$K$2:$P$2,0))</f>
        <v>10</v>
      </c>
      <c r="W66" s="19" cm="1">
        <f t="array" ref="W66">INDEX($K:$P,ROW(),MATCH(W$3,$K$2:$P$2,0))</f>
        <v>10</v>
      </c>
      <c r="X66" s="19" cm="1">
        <f t="array" ref="X66">INDEX($K:$P,ROW(),MATCH(X$3,$K$2:$P$2,0))</f>
        <v>10</v>
      </c>
      <c r="Y66" s="19" cm="1">
        <f t="array" ref="Y66">INDEX($K:$P,ROW(),MATCH(Y$3,$K$2:$P$2,0))</f>
        <v>10</v>
      </c>
      <c r="Z66" s="19" cm="1">
        <f t="array" ref="Z66">INDEX($K:$P,ROW(),MATCH(Z$3,$K$2:$P$2,0))</f>
        <v>10</v>
      </c>
      <c r="AA66" s="19" cm="1">
        <f t="array" ref="AA66">INDEX($K:$P,ROW(),MATCH(AA$3,$K$2:$P$2,0))</f>
        <v>10</v>
      </c>
      <c r="AB66" s="19" cm="1">
        <f t="array" ref="AB66">INDEX($K:$P,ROW(),MATCH(AB$3,$K$2:$P$2,0))</f>
        <v>10</v>
      </c>
      <c r="AC66" s="19" cm="1">
        <f t="array" ref="AC66">INDEX($K:$P,ROW(),MATCH(AC$3,$K$2:$P$2,0))</f>
        <v>10</v>
      </c>
      <c r="AD66" s="19" cm="1">
        <f t="array" ref="AD66">INDEX($K:$P,ROW(),MATCH(AD$3,$K$2:$P$2,0))</f>
        <v>10</v>
      </c>
      <c r="AE66" s="19" cm="1">
        <f t="array" ref="AE66">INDEX($K:$P,ROW(),MATCH(AE$3,$K$2:$P$2,0))</f>
        <v>10</v>
      </c>
      <c r="AF66" s="19" cm="1">
        <f t="array" ref="AF66">INDEX($K:$P,ROW(),MATCH(AF$3,$K$2:$P$2,0))</f>
        <v>10</v>
      </c>
      <c r="AG66" s="19" cm="1">
        <f t="array" ref="AG66">INDEX($K:$P,ROW(),MATCH(AG$3,$K$2:$P$2,0))</f>
        <v>10</v>
      </c>
      <c r="AH66" s="19" cm="1">
        <f t="array" ref="AH66">INDEX($K:$P,ROW(),MATCH(AH$3,$K$2:$P$2,0))</f>
        <v>10</v>
      </c>
      <c r="AI66" s="19" cm="1">
        <f t="array" ref="AI66">INDEX($K:$P,ROW(),MATCH(AI$3,$K$2:$P$2,0))</f>
        <v>10</v>
      </c>
      <c r="AJ66" s="19" cm="1">
        <f t="array" ref="AJ66">INDEX($K:$P,ROW(),MATCH(AJ$3,$K$2:$P$2,0))</f>
        <v>10</v>
      </c>
      <c r="AK66" s="19" cm="1">
        <f t="array" ref="AK66">INDEX($K:$P,ROW(),MATCH(AK$3,$K$2:$P$2,0))</f>
        <v>10</v>
      </c>
      <c r="AL66" s="19" cm="1">
        <f t="array" ref="AL66">INDEX($K:$P,ROW(),MATCH(AL$3,$K$2:$P$2,0))</f>
        <v>10</v>
      </c>
      <c r="AM66" s="19" cm="1">
        <f t="array" ref="AM66">INDEX($K:$P,ROW(),MATCH(AM$3,$K$2:$P$2,0))</f>
        <v>10</v>
      </c>
      <c r="AN66" s="19" cm="1">
        <f t="array" ref="AN66">INDEX($K:$P,ROW(),MATCH(AN$3,$K$2:$P$2,0))</f>
        <v>10</v>
      </c>
      <c r="AO66" s="19" cm="1">
        <f t="array" ref="AO66">INDEX($K:$P,ROW(),MATCH(AO$3,$K$2:$P$2,0))</f>
        <v>10</v>
      </c>
      <c r="AP66" s="19" cm="1">
        <f t="array" ref="AP66">INDEX($K:$P,ROW(),MATCH(AP$3,$K$2:$P$2,0))</f>
        <v>10</v>
      </c>
      <c r="AQ66" s="19" cm="1">
        <f t="array" ref="AQ66">INDEX($K:$P,ROW(),MATCH(AQ$3,$K$2:$P$2,0))</f>
        <v>10</v>
      </c>
      <c r="AR66" s="19" cm="1">
        <f t="array" ref="AR66">INDEX($K:$P,ROW(),MATCH(AR$3,$K$2:$P$2,0))</f>
        <v>10</v>
      </c>
      <c r="AS66" s="19" cm="1">
        <f t="array" ref="AS66">INDEX($K:$P,ROW(),MATCH(AS$3,$K$2:$P$2,0))</f>
        <v>10</v>
      </c>
      <c r="AT66" s="19" cm="1">
        <f t="array" ref="AT66">INDEX($K:$P,ROW(),MATCH(AT$3,$K$2:$P$2,0))</f>
        <v>10</v>
      </c>
      <c r="AU66" s="19" cm="1">
        <f t="array" ref="AU66">INDEX($K:$P,ROW(),MATCH(AU$3,$K$2:$P$2,0))</f>
        <v>10</v>
      </c>
      <c r="AV66" s="19" cm="1">
        <f t="array" ref="AV66">INDEX($K:$P,ROW(),MATCH(AV$3,$K$2:$P$2,0))</f>
        <v>10</v>
      </c>
      <c r="AW66" s="19" cm="1">
        <f t="array" ref="AW66">INDEX($K:$P,ROW(),MATCH(AW$3,$K$2:$P$2,0))</f>
        <v>10</v>
      </c>
      <c r="AX66" s="19" cm="1">
        <f t="array" ref="AX66">INDEX($K:$P,ROW(),MATCH(AX$3,$K$2:$P$2,0))</f>
        <v>10</v>
      </c>
      <c r="AY66" s="19" cm="1">
        <f t="array" ref="AY66">INDEX($K:$P,ROW(),MATCH(AY$3,$K$2:$P$2,0))</f>
        <v>10</v>
      </c>
      <c r="AZ66" s="19" cm="1">
        <f t="array" ref="AZ66">INDEX($K:$P,ROW(),MATCH(AZ$3,$K$2:$P$2,0))</f>
        <v>10</v>
      </c>
      <c r="BA66" s="19" cm="1">
        <f t="array" ref="BA66">INDEX($K:$P,ROW(),MATCH(BA$3,$K$2:$P$2,0))</f>
        <v>10</v>
      </c>
      <c r="BB66" s="19" cm="1">
        <f t="array" ref="BB66">INDEX($K:$P,ROW(),MATCH(BB$3,$K$2:$P$2,0))</f>
        <v>10</v>
      </c>
      <c r="BC66" s="19" cm="1">
        <f t="array" ref="BC66">INDEX($K:$P,ROW(),MATCH(BC$3,$K$2:$P$2,0))</f>
        <v>10</v>
      </c>
      <c r="BD66" s="19" cm="1">
        <f t="array" ref="BD66">INDEX($K:$P,ROW(),MATCH(BD$3,$K$2:$P$2,0))</f>
        <v>10</v>
      </c>
      <c r="BE66" s="19" cm="1">
        <f t="array" ref="BE66">INDEX($K:$P,ROW(),MATCH(BE$3,$K$2:$P$2,0))</f>
        <v>10</v>
      </c>
      <c r="BF66" s="19" cm="1">
        <f t="array" ref="BF66">INDEX($K:$P,ROW(),MATCH(BF$3,$K$2:$P$2,0))</f>
        <v>10</v>
      </c>
      <c r="BG66" s="19" cm="1">
        <f t="array" ref="BG66">INDEX($K:$P,ROW(),MATCH(BG$3,$K$2:$P$2,0))</f>
        <v>10</v>
      </c>
      <c r="BH66" s="19" cm="1">
        <f t="array" ref="BH66">INDEX($K:$P,ROW(),MATCH(BH$3,$K$2:$P$2,0))</f>
        <v>10</v>
      </c>
      <c r="BI66" s="19" cm="1">
        <f t="array" ref="BI66">INDEX($K:$P,ROW(),MATCH(BI$3,$K$2:$P$2,0))</f>
        <v>10</v>
      </c>
      <c r="BJ66" s="19" cm="1">
        <f t="array" ref="BJ66">INDEX($K:$P,ROW(),MATCH(BJ$3,$K$2:$P$2,0))</f>
        <v>10</v>
      </c>
      <c r="BK66" s="19" cm="1">
        <f t="array" ref="BK66">INDEX($K:$P,ROW(),MATCH(BK$3,$K$2:$P$2,0))</f>
        <v>10</v>
      </c>
      <c r="BL66" s="19" cm="1">
        <f t="array" ref="BL66">INDEX($K:$P,ROW(),MATCH(BL$3,$K$2:$P$2,0))</f>
        <v>10</v>
      </c>
      <c r="BM66" s="19" cm="1">
        <f t="array" ref="BM66">INDEX($K:$P,ROW(),MATCH(BM$3,$K$2:$P$2,0))</f>
        <v>10</v>
      </c>
      <c r="BN66" s="19" cm="1">
        <f t="array" ref="BN66">INDEX($K:$P,ROW(),MATCH(BN$3,$K$2:$P$2,0))</f>
        <v>10</v>
      </c>
      <c r="BO66" s="19" cm="1">
        <f t="array" ref="BO66">INDEX($K:$P,ROW(),MATCH(BO$3,$K$2:$P$2,0))</f>
        <v>10</v>
      </c>
      <c r="BP66" s="19" cm="1">
        <f t="array" ref="BP66">INDEX($K:$P,ROW(),MATCH(BP$3,$K$2:$P$2,0))</f>
        <v>10</v>
      </c>
      <c r="BQ66" s="19" cm="1">
        <f t="array" ref="BQ66">INDEX($K:$P,ROW(),MATCH(BQ$3,$K$2:$P$2,0))</f>
        <v>10</v>
      </c>
      <c r="BR66" s="19" cm="1">
        <f t="array" ref="BR66">INDEX($K:$P,ROW(),MATCH(BR$3,$K$2:$P$2,0))</f>
        <v>10</v>
      </c>
      <c r="BS66" s="19" cm="1">
        <f t="array" ref="BS66">INDEX($K:$P,ROW(),MATCH(BS$3,$K$2:$P$2,0))</f>
        <v>10</v>
      </c>
      <c r="BT66" s="19" cm="1">
        <f t="array" ref="BT66">INDEX($K:$P,ROW(),MATCH(BT$3,$K$2:$P$2,0))</f>
        <v>10</v>
      </c>
      <c r="BU66" s="19" cm="1">
        <f t="array" ref="BU66">INDEX($K:$P,ROW(),MATCH(BU$3,$K$2:$P$2,0))</f>
        <v>10</v>
      </c>
      <c r="BV66" s="19" cm="1">
        <f t="array" ref="BV66">INDEX($K:$P,ROW(),MATCH(BV$3,$K$2:$P$2,0))</f>
        <v>10</v>
      </c>
      <c r="BW66" s="19" cm="1">
        <f t="array" ref="BW66">INDEX($K:$P,ROW(),MATCH(BW$3,$K$2:$P$2,0))</f>
        <v>10</v>
      </c>
      <c r="BX66" s="19" cm="1">
        <f t="array" ref="BX66">INDEX($K:$P,ROW(),MATCH(BX$3,$K$2:$P$2,0))</f>
        <v>10</v>
      </c>
      <c r="BY66" s="19" cm="1">
        <f t="array" ref="BY66">INDEX($K:$P,ROW(),MATCH(BY$3,$K$2:$P$2,0))</f>
        <v>10</v>
      </c>
      <c r="BZ66" s="19" cm="1">
        <f t="array" ref="BZ66">INDEX($K:$P,ROW(),MATCH(BZ$3,$K$2:$P$2,0))</f>
        <v>10</v>
      </c>
      <c r="CA66" s="19" cm="1">
        <f t="array" ref="CA66">INDEX($K:$P,ROW(),MATCH(CA$3,$K$2:$P$2,0))</f>
        <v>10</v>
      </c>
      <c r="CB66" s="19" cm="1">
        <f t="array" ref="CB66">INDEX($K:$P,ROW(),MATCH(CB$3,$K$2:$P$2,0))</f>
        <v>10</v>
      </c>
      <c r="CC66" s="19" cm="1">
        <f t="array" ref="CC66">INDEX($K:$P,ROW(),MATCH(CC$3,$K$2:$P$2,0))</f>
        <v>10</v>
      </c>
      <c r="CD66" s="19" cm="1">
        <f t="array" ref="CD66">INDEX($K:$P,ROW(),MATCH(CD$3,$K$2:$P$2,0))</f>
        <v>10</v>
      </c>
      <c r="CE66" s="19" cm="1">
        <f t="array" ref="CE66">INDEX($K:$P,ROW(),MATCH(CE$3,$K$2:$P$2,0))</f>
        <v>10</v>
      </c>
      <c r="CF66" s="19" cm="1">
        <f t="array" ref="CF66">INDEX($K:$P,ROW(),MATCH(CF$3,$K$2:$P$2,0))</f>
        <v>10</v>
      </c>
      <c r="CG66" s="19" cm="1">
        <f t="array" ref="CG66">INDEX($K:$P,ROW(),MATCH(CG$3,$K$2:$P$2,0))</f>
        <v>10</v>
      </c>
      <c r="CH66" s="19" cm="1">
        <f t="array" ref="CH66">INDEX($K:$P,ROW(),MATCH(CH$3,$K$2:$P$2,0))</f>
        <v>10</v>
      </c>
      <c r="CI66" s="19" cm="1">
        <f t="array" ref="CI66">INDEX($K:$P,ROW(),MATCH(CI$3,$K$2:$P$2,0))</f>
        <v>10</v>
      </c>
      <c r="CJ66" s="19" cm="1">
        <f t="array" ref="CJ66">INDEX($K:$P,ROW(),MATCH(CJ$3,$K$2:$P$2,0))</f>
        <v>10</v>
      </c>
      <c r="CK66" s="19" cm="1">
        <f t="array" ref="CK66">INDEX($K:$P,ROW(),MATCH(CK$3,$K$2:$P$2,0))</f>
        <v>10</v>
      </c>
      <c r="CL66" s="19" cm="1">
        <f t="array" ref="CL66">INDEX($K:$P,ROW(),MATCH(CL$3,$K$2:$P$2,0))</f>
        <v>10</v>
      </c>
      <c r="CM66" s="19" t="e" cm="1">
        <f t="array" ref="CM66">INDEX($K:$P,ROW(),MATCH(CM$3,$K$2:$P$2,0))</f>
        <v>#N/A</v>
      </c>
      <c r="CN66" s="19" t="e" cm="1">
        <f t="array" ref="CN66">INDEX($K:$P,ROW(),MATCH(CN$3,$K$2:$P$2,0))</f>
        <v>#N/A</v>
      </c>
      <c r="CO66" s="19" t="e" cm="1">
        <f t="array" ref="CO66">INDEX($K:$P,ROW(),MATCH(CO$3,$K$2:$P$2,0))</f>
        <v>#N/A</v>
      </c>
      <c r="CP66" s="19" t="e" cm="1">
        <f t="array" ref="CP66">INDEX($K:$P,ROW(),MATCH(CP$3,$K$2:$P$2,0))</f>
        <v>#N/A</v>
      </c>
      <c r="CQ66" s="19" t="e" cm="1">
        <f t="array" ref="CQ66">INDEX($K:$P,ROW(),MATCH(CQ$3,$K$2:$P$2,0))</f>
        <v>#N/A</v>
      </c>
      <c r="CR66" s="19" t="e" cm="1">
        <f t="array" ref="CR66">INDEX($K:$P,ROW(),MATCH(CR$3,$K$2:$P$2,0))</f>
        <v>#N/A</v>
      </c>
      <c r="CS66" s="19" t="e" cm="1">
        <f t="array" ref="CS66">INDEX($K:$P,ROW(),MATCH(CS$3,$K$2:$P$2,0))</f>
        <v>#N/A</v>
      </c>
      <c r="CT66" s="19" t="e" cm="1">
        <f t="array" ref="CT66">INDEX($K:$P,ROW(),MATCH(CT$3,$K$2:$P$2,0))</f>
        <v>#N/A</v>
      </c>
      <c r="CU66" s="19" t="e" cm="1">
        <f t="array" ref="CU66">INDEX($K:$P,ROW(),MATCH(CU$3,$K$2:$P$2,0))</f>
        <v>#N/A</v>
      </c>
      <c r="CV66" s="19" t="e" cm="1">
        <f t="array" ref="CV66">INDEX($K:$P,ROW(),MATCH(CV$3,$K$2:$P$2,0))</f>
        <v>#N/A</v>
      </c>
      <c r="CW66" s="19" t="e" cm="1">
        <f t="array" ref="CW66">INDEX($K:$P,ROW(),MATCH(CW$3,$K$2:$P$2,0))</f>
        <v>#N/A</v>
      </c>
      <c r="CX66" s="19" t="e" cm="1">
        <f t="array" ref="CX66">INDEX($K:$P,ROW(),MATCH(CX$3,$K$2:$P$2,0))</f>
        <v>#N/A</v>
      </c>
      <c r="CY66" s="19" t="e" cm="1">
        <f t="array" ref="CY66">INDEX($K:$P,ROW(),MATCH(CY$3,$K$2:$P$2,0))</f>
        <v>#N/A</v>
      </c>
      <c r="CZ66" s="19" t="e" cm="1">
        <f t="array" ref="CZ66">INDEX($K:$P,ROW(),MATCH(CZ$3,$K$2:$P$2,0))</f>
        <v>#N/A</v>
      </c>
      <c r="DA66" s="19" t="e" cm="1">
        <f t="array" ref="DA66">INDEX($K:$P,ROW(),MATCH(DA$3,$K$2:$P$2,0))</f>
        <v>#N/A</v>
      </c>
      <c r="DB66" s="19" t="e" cm="1">
        <f t="array" ref="DB66">INDEX($K:$P,ROW(),MATCH(DB$3,$K$2:$P$2,0))</f>
        <v>#N/A</v>
      </c>
      <c r="DC66" s="19" t="e" cm="1">
        <f t="array" ref="DC66">INDEX($K:$P,ROW(),MATCH(DC$3,$K$2:$P$2,0))</f>
        <v>#N/A</v>
      </c>
      <c r="DD66" s="19" t="e" cm="1">
        <f t="array" ref="DD66">INDEX($K:$P,ROW(),MATCH(DD$3,$K$2:$P$2,0))</f>
        <v>#N/A</v>
      </c>
      <c r="DE66" s="19" t="e" cm="1">
        <f t="array" ref="DE66">INDEX($K:$P,ROW(),MATCH(DE$3,$K$2:$P$2,0))</f>
        <v>#N/A</v>
      </c>
      <c r="DF66" s="19" t="e" cm="1">
        <f t="array" ref="DF66">INDEX($K:$P,ROW(),MATCH(DF$3,$K$2:$P$2,0))</f>
        <v>#N/A</v>
      </c>
      <c r="DG66" s="19" t="e" cm="1">
        <f t="array" ref="DG66">INDEX($K:$P,ROW(),MATCH(DG$3,$K$2:$P$2,0))</f>
        <v>#N/A</v>
      </c>
      <c r="DH66" s="19" t="e" cm="1">
        <f t="array" ref="DH66">INDEX($K:$P,ROW(),MATCH(DH$3,$K$2:$P$2,0))</f>
        <v>#N/A</v>
      </c>
      <c r="DI66" s="19" t="e" cm="1">
        <f t="array" ref="DI66">INDEX($K:$P,ROW(),MATCH(DI$3,$K$2:$P$2,0))</f>
        <v>#N/A</v>
      </c>
      <c r="DJ66" s="19" t="e" cm="1">
        <f t="array" ref="DJ66">INDEX($K:$P,ROW(),MATCH(DJ$3,$K$2:$P$2,0))</f>
        <v>#N/A</v>
      </c>
      <c r="DK66" s="19" t="e" cm="1">
        <f t="array" ref="DK66">INDEX($K:$P,ROW(),MATCH(DK$3,$K$2:$P$2,0))</f>
        <v>#N/A</v>
      </c>
      <c r="DL66" s="19" t="e" cm="1">
        <f t="array" ref="DL66">INDEX($K:$P,ROW(),MATCH(DL$3,$K$2:$P$2,0))</f>
        <v>#N/A</v>
      </c>
    </row>
    <row r="67" spans="1:116" x14ac:dyDescent="0.4">
      <c r="D67" t="s">
        <v>812</v>
      </c>
      <c r="E67" s="8" t="str">
        <f t="shared" si="15"/>
        <v>67 LISTSALES-PV</v>
      </c>
      <c r="G67" s="145" t="s">
        <v>809</v>
      </c>
      <c r="H67" s="31"/>
      <c r="I67" s="73"/>
      <c r="J67" s="73"/>
      <c r="K67" s="18">
        <v>10</v>
      </c>
      <c r="L67" s="18">
        <v>10</v>
      </c>
      <c r="M67" s="18">
        <v>10</v>
      </c>
      <c r="N67" s="18">
        <v>10</v>
      </c>
      <c r="O67" s="18">
        <v>10</v>
      </c>
      <c r="P67" s="18">
        <v>10</v>
      </c>
      <c r="R67" s="33"/>
      <c r="S67" s="19" cm="1">
        <f t="array" ref="S67">INDEX($K:$P,ROW(),MATCH(S$3,$K$2:$P$2,0))</f>
        <v>10</v>
      </c>
      <c r="T67" s="19" cm="1">
        <f t="array" ref="T67">INDEX($K:$P,ROW(),MATCH(T$3,$K$2:$P$2,0))</f>
        <v>10</v>
      </c>
      <c r="U67" s="19" cm="1">
        <f t="array" ref="U67">INDEX($K:$P,ROW(),MATCH(U$3,$K$2:$P$2,0))</f>
        <v>10</v>
      </c>
      <c r="V67" s="19" cm="1">
        <f t="array" ref="V67">INDEX($K:$P,ROW(),MATCH(V$3,$K$2:$P$2,0))</f>
        <v>10</v>
      </c>
      <c r="W67" s="19" cm="1">
        <f t="array" ref="W67">INDEX($K:$P,ROW(),MATCH(W$3,$K$2:$P$2,0))</f>
        <v>10</v>
      </c>
      <c r="X67" s="19" cm="1">
        <f t="array" ref="X67">INDEX($K:$P,ROW(),MATCH(X$3,$K$2:$P$2,0))</f>
        <v>10</v>
      </c>
      <c r="Y67" s="19" cm="1">
        <f t="array" ref="Y67">INDEX($K:$P,ROW(),MATCH(Y$3,$K$2:$P$2,0))</f>
        <v>10</v>
      </c>
      <c r="Z67" s="19" cm="1">
        <f t="array" ref="Z67">INDEX($K:$P,ROW(),MATCH(Z$3,$K$2:$P$2,0))</f>
        <v>10</v>
      </c>
      <c r="AA67" s="19" cm="1">
        <f t="array" ref="AA67">INDEX($K:$P,ROW(),MATCH(AA$3,$K$2:$P$2,0))</f>
        <v>10</v>
      </c>
      <c r="AB67" s="19" cm="1">
        <f t="array" ref="AB67">INDEX($K:$P,ROW(),MATCH(AB$3,$K$2:$P$2,0))</f>
        <v>10</v>
      </c>
      <c r="AC67" s="19" cm="1">
        <f t="array" ref="AC67">INDEX($K:$P,ROW(),MATCH(AC$3,$K$2:$P$2,0))</f>
        <v>10</v>
      </c>
      <c r="AD67" s="19" cm="1">
        <f t="array" ref="AD67">INDEX($K:$P,ROW(),MATCH(AD$3,$K$2:$P$2,0))</f>
        <v>10</v>
      </c>
      <c r="AE67" s="19" cm="1">
        <f t="array" ref="AE67">INDEX($K:$P,ROW(),MATCH(AE$3,$K$2:$P$2,0))</f>
        <v>10</v>
      </c>
      <c r="AF67" s="19" cm="1">
        <f t="array" ref="AF67">INDEX($K:$P,ROW(),MATCH(AF$3,$K$2:$P$2,0))</f>
        <v>10</v>
      </c>
      <c r="AG67" s="19" cm="1">
        <f t="array" ref="AG67">INDEX($K:$P,ROW(),MATCH(AG$3,$K$2:$P$2,0))</f>
        <v>10</v>
      </c>
      <c r="AH67" s="19" cm="1">
        <f t="array" ref="AH67">INDEX($K:$P,ROW(),MATCH(AH$3,$K$2:$P$2,0))</f>
        <v>10</v>
      </c>
      <c r="AI67" s="19" cm="1">
        <f t="array" ref="AI67">INDEX($K:$P,ROW(),MATCH(AI$3,$K$2:$P$2,0))</f>
        <v>10</v>
      </c>
      <c r="AJ67" s="19" cm="1">
        <f t="array" ref="AJ67">INDEX($K:$P,ROW(),MATCH(AJ$3,$K$2:$P$2,0))</f>
        <v>10</v>
      </c>
      <c r="AK67" s="19" cm="1">
        <f t="array" ref="AK67">INDEX($K:$P,ROW(),MATCH(AK$3,$K$2:$P$2,0))</f>
        <v>10</v>
      </c>
      <c r="AL67" s="19" cm="1">
        <f t="array" ref="AL67">INDEX($K:$P,ROW(),MATCH(AL$3,$K$2:$P$2,0))</f>
        <v>10</v>
      </c>
      <c r="AM67" s="19" cm="1">
        <f t="array" ref="AM67">INDEX($K:$P,ROW(),MATCH(AM$3,$K$2:$P$2,0))</f>
        <v>10</v>
      </c>
      <c r="AN67" s="19" cm="1">
        <f t="array" ref="AN67">INDEX($K:$P,ROW(),MATCH(AN$3,$K$2:$P$2,0))</f>
        <v>10</v>
      </c>
      <c r="AO67" s="19" cm="1">
        <f t="array" ref="AO67">INDEX($K:$P,ROW(),MATCH(AO$3,$K$2:$P$2,0))</f>
        <v>10</v>
      </c>
      <c r="AP67" s="19" cm="1">
        <f t="array" ref="AP67">INDEX($K:$P,ROW(),MATCH(AP$3,$K$2:$P$2,0))</f>
        <v>10</v>
      </c>
      <c r="AQ67" s="19" cm="1">
        <f t="array" ref="AQ67">INDEX($K:$P,ROW(),MATCH(AQ$3,$K$2:$P$2,0))</f>
        <v>10</v>
      </c>
      <c r="AR67" s="19" cm="1">
        <f t="array" ref="AR67">INDEX($K:$P,ROW(),MATCH(AR$3,$K$2:$P$2,0))</f>
        <v>10</v>
      </c>
      <c r="AS67" s="19" cm="1">
        <f t="array" ref="AS67">INDEX($K:$P,ROW(),MATCH(AS$3,$K$2:$P$2,0))</f>
        <v>10</v>
      </c>
      <c r="AT67" s="19" cm="1">
        <f t="array" ref="AT67">INDEX($K:$P,ROW(),MATCH(AT$3,$K$2:$P$2,0))</f>
        <v>10</v>
      </c>
      <c r="AU67" s="19" cm="1">
        <f t="array" ref="AU67">INDEX($K:$P,ROW(),MATCH(AU$3,$K$2:$P$2,0))</f>
        <v>10</v>
      </c>
      <c r="AV67" s="19" cm="1">
        <f t="array" ref="AV67">INDEX($K:$P,ROW(),MATCH(AV$3,$K$2:$P$2,0))</f>
        <v>10</v>
      </c>
      <c r="AW67" s="19" cm="1">
        <f t="array" ref="AW67">INDEX($K:$P,ROW(),MATCH(AW$3,$K$2:$P$2,0))</f>
        <v>10</v>
      </c>
      <c r="AX67" s="19" cm="1">
        <f t="array" ref="AX67">INDEX($K:$P,ROW(),MATCH(AX$3,$K$2:$P$2,0))</f>
        <v>10</v>
      </c>
      <c r="AY67" s="19" cm="1">
        <f t="array" ref="AY67">INDEX($K:$P,ROW(),MATCH(AY$3,$K$2:$P$2,0))</f>
        <v>10</v>
      </c>
      <c r="AZ67" s="19" cm="1">
        <f t="array" ref="AZ67">INDEX($K:$P,ROW(),MATCH(AZ$3,$K$2:$P$2,0))</f>
        <v>10</v>
      </c>
      <c r="BA67" s="19" cm="1">
        <f t="array" ref="BA67">INDEX($K:$P,ROW(),MATCH(BA$3,$K$2:$P$2,0))</f>
        <v>10</v>
      </c>
      <c r="BB67" s="19" cm="1">
        <f t="array" ref="BB67">INDEX($K:$P,ROW(),MATCH(BB$3,$K$2:$P$2,0))</f>
        <v>10</v>
      </c>
      <c r="BC67" s="19" cm="1">
        <f t="array" ref="BC67">INDEX($K:$P,ROW(),MATCH(BC$3,$K$2:$P$2,0))</f>
        <v>10</v>
      </c>
      <c r="BD67" s="19" cm="1">
        <f t="array" ref="BD67">INDEX($K:$P,ROW(),MATCH(BD$3,$K$2:$P$2,0))</f>
        <v>10</v>
      </c>
      <c r="BE67" s="19" cm="1">
        <f t="array" ref="BE67">INDEX($K:$P,ROW(),MATCH(BE$3,$K$2:$P$2,0))</f>
        <v>10</v>
      </c>
      <c r="BF67" s="19" cm="1">
        <f t="array" ref="BF67">INDEX($K:$P,ROW(),MATCH(BF$3,$K$2:$P$2,0))</f>
        <v>10</v>
      </c>
      <c r="BG67" s="19" cm="1">
        <f t="array" ref="BG67">INDEX($K:$P,ROW(),MATCH(BG$3,$K$2:$P$2,0))</f>
        <v>10</v>
      </c>
      <c r="BH67" s="19" cm="1">
        <f t="array" ref="BH67">INDEX($K:$P,ROW(),MATCH(BH$3,$K$2:$P$2,0))</f>
        <v>10</v>
      </c>
      <c r="BI67" s="19" cm="1">
        <f t="array" ref="BI67">INDEX($K:$P,ROW(),MATCH(BI$3,$K$2:$P$2,0))</f>
        <v>10</v>
      </c>
      <c r="BJ67" s="19" cm="1">
        <f t="array" ref="BJ67">INDEX($K:$P,ROW(),MATCH(BJ$3,$K$2:$P$2,0))</f>
        <v>10</v>
      </c>
      <c r="BK67" s="19" cm="1">
        <f t="array" ref="BK67">INDEX($K:$P,ROW(),MATCH(BK$3,$K$2:$P$2,0))</f>
        <v>10</v>
      </c>
      <c r="BL67" s="19" cm="1">
        <f t="array" ref="BL67">INDEX($K:$P,ROW(),MATCH(BL$3,$K$2:$P$2,0))</f>
        <v>10</v>
      </c>
      <c r="BM67" s="19" cm="1">
        <f t="array" ref="BM67">INDEX($K:$P,ROW(),MATCH(BM$3,$K$2:$P$2,0))</f>
        <v>10</v>
      </c>
      <c r="BN67" s="19" cm="1">
        <f t="array" ref="BN67">INDEX($K:$P,ROW(),MATCH(BN$3,$K$2:$P$2,0))</f>
        <v>10</v>
      </c>
      <c r="BO67" s="19" cm="1">
        <f t="array" ref="BO67">INDEX($K:$P,ROW(),MATCH(BO$3,$K$2:$P$2,0))</f>
        <v>10</v>
      </c>
      <c r="BP67" s="19" cm="1">
        <f t="array" ref="BP67">INDEX($K:$P,ROW(),MATCH(BP$3,$K$2:$P$2,0))</f>
        <v>10</v>
      </c>
      <c r="BQ67" s="19" cm="1">
        <f t="array" ref="BQ67">INDEX($K:$P,ROW(),MATCH(BQ$3,$K$2:$P$2,0))</f>
        <v>10</v>
      </c>
      <c r="BR67" s="19" cm="1">
        <f t="array" ref="BR67">INDEX($K:$P,ROW(),MATCH(BR$3,$K$2:$P$2,0))</f>
        <v>10</v>
      </c>
      <c r="BS67" s="19" cm="1">
        <f t="array" ref="BS67">INDEX($K:$P,ROW(),MATCH(BS$3,$K$2:$P$2,0))</f>
        <v>10</v>
      </c>
      <c r="BT67" s="19" cm="1">
        <f t="array" ref="BT67">INDEX($K:$P,ROW(),MATCH(BT$3,$K$2:$P$2,0))</f>
        <v>10</v>
      </c>
      <c r="BU67" s="19" cm="1">
        <f t="array" ref="BU67">INDEX($K:$P,ROW(),MATCH(BU$3,$K$2:$P$2,0))</f>
        <v>10</v>
      </c>
      <c r="BV67" s="19" cm="1">
        <f t="array" ref="BV67">INDEX($K:$P,ROW(),MATCH(BV$3,$K$2:$P$2,0))</f>
        <v>10</v>
      </c>
      <c r="BW67" s="19" cm="1">
        <f t="array" ref="BW67">INDEX($K:$P,ROW(),MATCH(BW$3,$K$2:$P$2,0))</f>
        <v>10</v>
      </c>
      <c r="BX67" s="19" cm="1">
        <f t="array" ref="BX67">INDEX($K:$P,ROW(),MATCH(BX$3,$K$2:$P$2,0))</f>
        <v>10</v>
      </c>
      <c r="BY67" s="19" cm="1">
        <f t="array" ref="BY67">INDEX($K:$P,ROW(),MATCH(BY$3,$K$2:$P$2,0))</f>
        <v>10</v>
      </c>
      <c r="BZ67" s="19" cm="1">
        <f t="array" ref="BZ67">INDEX($K:$P,ROW(),MATCH(BZ$3,$K$2:$P$2,0))</f>
        <v>10</v>
      </c>
      <c r="CA67" s="19" cm="1">
        <f t="array" ref="CA67">INDEX($K:$P,ROW(),MATCH(CA$3,$K$2:$P$2,0))</f>
        <v>10</v>
      </c>
      <c r="CB67" s="19" cm="1">
        <f t="array" ref="CB67">INDEX($K:$P,ROW(),MATCH(CB$3,$K$2:$P$2,0))</f>
        <v>10</v>
      </c>
      <c r="CC67" s="19" cm="1">
        <f t="array" ref="CC67">INDEX($K:$P,ROW(),MATCH(CC$3,$K$2:$P$2,0))</f>
        <v>10</v>
      </c>
      <c r="CD67" s="19" cm="1">
        <f t="array" ref="CD67">INDEX($K:$P,ROW(),MATCH(CD$3,$K$2:$P$2,0))</f>
        <v>10</v>
      </c>
      <c r="CE67" s="19" cm="1">
        <f t="array" ref="CE67">INDEX($K:$P,ROW(),MATCH(CE$3,$K$2:$P$2,0))</f>
        <v>10</v>
      </c>
      <c r="CF67" s="19" cm="1">
        <f t="array" ref="CF67">INDEX($K:$P,ROW(),MATCH(CF$3,$K$2:$P$2,0))</f>
        <v>10</v>
      </c>
      <c r="CG67" s="19" cm="1">
        <f t="array" ref="CG67">INDEX($K:$P,ROW(),MATCH(CG$3,$K$2:$P$2,0))</f>
        <v>10</v>
      </c>
      <c r="CH67" s="19" cm="1">
        <f t="array" ref="CH67">INDEX($K:$P,ROW(),MATCH(CH$3,$K$2:$P$2,0))</f>
        <v>10</v>
      </c>
      <c r="CI67" s="19" cm="1">
        <f t="array" ref="CI67">INDEX($K:$P,ROW(),MATCH(CI$3,$K$2:$P$2,0))</f>
        <v>10</v>
      </c>
      <c r="CJ67" s="19" cm="1">
        <f t="array" ref="CJ67">INDEX($K:$P,ROW(),MATCH(CJ$3,$K$2:$P$2,0))</f>
        <v>10</v>
      </c>
      <c r="CK67" s="19" cm="1">
        <f t="array" ref="CK67">INDEX($K:$P,ROW(),MATCH(CK$3,$K$2:$P$2,0))</f>
        <v>10</v>
      </c>
      <c r="CL67" s="19" cm="1">
        <f t="array" ref="CL67">INDEX($K:$P,ROW(),MATCH(CL$3,$K$2:$P$2,0))</f>
        <v>10</v>
      </c>
      <c r="CM67" s="19" t="e" cm="1">
        <f t="array" ref="CM67">INDEX($K:$P,ROW(),MATCH(CM$3,$K$2:$P$2,0))</f>
        <v>#N/A</v>
      </c>
      <c r="CN67" s="19" t="e" cm="1">
        <f t="array" ref="CN67">INDEX($K:$P,ROW(),MATCH(CN$3,$K$2:$P$2,0))</f>
        <v>#N/A</v>
      </c>
      <c r="CO67" s="19" t="e" cm="1">
        <f t="array" ref="CO67">INDEX($K:$P,ROW(),MATCH(CO$3,$K$2:$P$2,0))</f>
        <v>#N/A</v>
      </c>
      <c r="CP67" s="19" t="e" cm="1">
        <f t="array" ref="CP67">INDEX($K:$P,ROW(),MATCH(CP$3,$K$2:$P$2,0))</f>
        <v>#N/A</v>
      </c>
      <c r="CQ67" s="19" t="e" cm="1">
        <f t="array" ref="CQ67">INDEX($K:$P,ROW(),MATCH(CQ$3,$K$2:$P$2,0))</f>
        <v>#N/A</v>
      </c>
      <c r="CR67" s="19" t="e" cm="1">
        <f t="array" ref="CR67">INDEX($K:$P,ROW(),MATCH(CR$3,$K$2:$P$2,0))</f>
        <v>#N/A</v>
      </c>
      <c r="CS67" s="19" t="e" cm="1">
        <f t="array" ref="CS67">INDEX($K:$P,ROW(),MATCH(CS$3,$K$2:$P$2,0))</f>
        <v>#N/A</v>
      </c>
      <c r="CT67" s="19" t="e" cm="1">
        <f t="array" ref="CT67">INDEX($K:$P,ROW(),MATCH(CT$3,$K$2:$P$2,0))</f>
        <v>#N/A</v>
      </c>
      <c r="CU67" s="19" t="e" cm="1">
        <f t="array" ref="CU67">INDEX($K:$P,ROW(),MATCH(CU$3,$K$2:$P$2,0))</f>
        <v>#N/A</v>
      </c>
      <c r="CV67" s="19" t="e" cm="1">
        <f t="array" ref="CV67">INDEX($K:$P,ROW(),MATCH(CV$3,$K$2:$P$2,0))</f>
        <v>#N/A</v>
      </c>
      <c r="CW67" s="19" t="e" cm="1">
        <f t="array" ref="CW67">INDEX($K:$P,ROW(),MATCH(CW$3,$K$2:$P$2,0))</f>
        <v>#N/A</v>
      </c>
      <c r="CX67" s="19" t="e" cm="1">
        <f t="array" ref="CX67">INDEX($K:$P,ROW(),MATCH(CX$3,$K$2:$P$2,0))</f>
        <v>#N/A</v>
      </c>
      <c r="CY67" s="19" t="e" cm="1">
        <f t="array" ref="CY67">INDEX($K:$P,ROW(),MATCH(CY$3,$K$2:$P$2,0))</f>
        <v>#N/A</v>
      </c>
      <c r="CZ67" s="19" t="e" cm="1">
        <f t="array" ref="CZ67">INDEX($K:$P,ROW(),MATCH(CZ$3,$K$2:$P$2,0))</f>
        <v>#N/A</v>
      </c>
      <c r="DA67" s="19" t="e" cm="1">
        <f t="array" ref="DA67">INDEX($K:$P,ROW(),MATCH(DA$3,$K$2:$P$2,0))</f>
        <v>#N/A</v>
      </c>
      <c r="DB67" s="19" t="e" cm="1">
        <f t="array" ref="DB67">INDEX($K:$P,ROW(),MATCH(DB$3,$K$2:$P$2,0))</f>
        <v>#N/A</v>
      </c>
      <c r="DC67" s="19" t="e" cm="1">
        <f t="array" ref="DC67">INDEX($K:$P,ROW(),MATCH(DC$3,$K$2:$P$2,0))</f>
        <v>#N/A</v>
      </c>
      <c r="DD67" s="19" t="e" cm="1">
        <f t="array" ref="DD67">INDEX($K:$P,ROW(),MATCH(DD$3,$K$2:$P$2,0))</f>
        <v>#N/A</v>
      </c>
      <c r="DE67" s="19" t="e" cm="1">
        <f t="array" ref="DE67">INDEX($K:$P,ROW(),MATCH(DE$3,$K$2:$P$2,0))</f>
        <v>#N/A</v>
      </c>
      <c r="DF67" s="19" t="e" cm="1">
        <f t="array" ref="DF67">INDEX($K:$P,ROW(),MATCH(DF$3,$K$2:$P$2,0))</f>
        <v>#N/A</v>
      </c>
      <c r="DG67" s="19" t="e" cm="1">
        <f t="array" ref="DG67">INDEX($K:$P,ROW(),MATCH(DG$3,$K$2:$P$2,0))</f>
        <v>#N/A</v>
      </c>
      <c r="DH67" s="19" t="e" cm="1">
        <f t="array" ref="DH67">INDEX($K:$P,ROW(),MATCH(DH$3,$K$2:$P$2,0))</f>
        <v>#N/A</v>
      </c>
      <c r="DI67" s="19" t="e" cm="1">
        <f t="array" ref="DI67">INDEX($K:$P,ROW(),MATCH(DI$3,$K$2:$P$2,0))</f>
        <v>#N/A</v>
      </c>
      <c r="DJ67" s="19" t="e" cm="1">
        <f t="array" ref="DJ67">INDEX($K:$P,ROW(),MATCH(DJ$3,$K$2:$P$2,0))</f>
        <v>#N/A</v>
      </c>
      <c r="DK67" s="19" t="e" cm="1">
        <f t="array" ref="DK67">INDEX($K:$P,ROW(),MATCH(DK$3,$K$2:$P$2,0))</f>
        <v>#N/A</v>
      </c>
      <c r="DL67" s="19" t="e" cm="1">
        <f t="array" ref="DL67">INDEX($K:$P,ROW(),MATCH(DL$3,$K$2:$P$2,0))</f>
        <v>#N/A</v>
      </c>
    </row>
    <row r="68" spans="1:116" x14ac:dyDescent="0.4">
      <c r="D68" t="s">
        <v>812</v>
      </c>
      <c r="E68" s="8" t="str">
        <f t="shared" si="15"/>
        <v>68 LISTSALES-PV</v>
      </c>
      <c r="G68" s="145" t="s">
        <v>810</v>
      </c>
      <c r="H68" s="31"/>
      <c r="I68" s="73"/>
      <c r="J68" s="73"/>
      <c r="K68" s="18">
        <v>10</v>
      </c>
      <c r="L68" s="18">
        <v>10</v>
      </c>
      <c r="M68" s="18">
        <v>10</v>
      </c>
      <c r="N68" s="18">
        <v>10</v>
      </c>
      <c r="O68" s="18">
        <v>10</v>
      </c>
      <c r="P68" s="18">
        <v>10</v>
      </c>
      <c r="R68" s="33"/>
      <c r="S68" s="19" cm="1">
        <f t="array" ref="S68">INDEX($K:$P,ROW(),MATCH(S$3,$K$2:$P$2,0))</f>
        <v>10</v>
      </c>
      <c r="T68" s="19" cm="1">
        <f t="array" ref="T68">INDEX($K:$P,ROW(),MATCH(T$3,$K$2:$P$2,0))</f>
        <v>10</v>
      </c>
      <c r="U68" s="19" cm="1">
        <f t="array" ref="U68">INDEX($K:$P,ROW(),MATCH(U$3,$K$2:$P$2,0))</f>
        <v>10</v>
      </c>
      <c r="V68" s="19" cm="1">
        <f t="array" ref="V68">INDEX($K:$P,ROW(),MATCH(V$3,$K$2:$P$2,0))</f>
        <v>10</v>
      </c>
      <c r="W68" s="19" cm="1">
        <f t="array" ref="W68">INDEX($K:$P,ROW(),MATCH(W$3,$K$2:$P$2,0))</f>
        <v>10</v>
      </c>
      <c r="X68" s="19" cm="1">
        <f t="array" ref="X68">INDEX($K:$P,ROW(),MATCH(X$3,$K$2:$P$2,0))</f>
        <v>10</v>
      </c>
      <c r="Y68" s="19" cm="1">
        <f t="array" ref="Y68">INDEX($K:$P,ROW(),MATCH(Y$3,$K$2:$P$2,0))</f>
        <v>10</v>
      </c>
      <c r="Z68" s="19" cm="1">
        <f t="array" ref="Z68">INDEX($K:$P,ROW(),MATCH(Z$3,$K$2:$P$2,0))</f>
        <v>10</v>
      </c>
      <c r="AA68" s="19" cm="1">
        <f t="array" ref="AA68">INDEX($K:$P,ROW(),MATCH(AA$3,$K$2:$P$2,0))</f>
        <v>10</v>
      </c>
      <c r="AB68" s="19" cm="1">
        <f t="array" ref="AB68">INDEX($K:$P,ROW(),MATCH(AB$3,$K$2:$P$2,0))</f>
        <v>10</v>
      </c>
      <c r="AC68" s="19" cm="1">
        <f t="array" ref="AC68">INDEX($K:$P,ROW(),MATCH(AC$3,$K$2:$P$2,0))</f>
        <v>10</v>
      </c>
      <c r="AD68" s="19" cm="1">
        <f t="array" ref="AD68">INDEX($K:$P,ROW(),MATCH(AD$3,$K$2:$P$2,0))</f>
        <v>10</v>
      </c>
      <c r="AE68" s="19" cm="1">
        <f t="array" ref="AE68">INDEX($K:$P,ROW(),MATCH(AE$3,$K$2:$P$2,0))</f>
        <v>10</v>
      </c>
      <c r="AF68" s="19" cm="1">
        <f t="array" ref="AF68">INDEX($K:$P,ROW(),MATCH(AF$3,$K$2:$P$2,0))</f>
        <v>10</v>
      </c>
      <c r="AG68" s="19" cm="1">
        <f t="array" ref="AG68">INDEX($K:$P,ROW(),MATCH(AG$3,$K$2:$P$2,0))</f>
        <v>10</v>
      </c>
      <c r="AH68" s="19" cm="1">
        <f t="array" ref="AH68">INDEX($K:$P,ROW(),MATCH(AH$3,$K$2:$P$2,0))</f>
        <v>10</v>
      </c>
      <c r="AI68" s="19" cm="1">
        <f t="array" ref="AI68">INDEX($K:$P,ROW(),MATCH(AI$3,$K$2:$P$2,0))</f>
        <v>10</v>
      </c>
      <c r="AJ68" s="19" cm="1">
        <f t="array" ref="AJ68">INDEX($K:$P,ROW(),MATCH(AJ$3,$K$2:$P$2,0))</f>
        <v>10</v>
      </c>
      <c r="AK68" s="19" cm="1">
        <f t="array" ref="AK68">INDEX($K:$P,ROW(),MATCH(AK$3,$K$2:$P$2,0))</f>
        <v>10</v>
      </c>
      <c r="AL68" s="19" cm="1">
        <f t="array" ref="AL68">INDEX($K:$P,ROW(),MATCH(AL$3,$K$2:$P$2,0))</f>
        <v>10</v>
      </c>
      <c r="AM68" s="19" cm="1">
        <f t="array" ref="AM68">INDEX($K:$P,ROW(),MATCH(AM$3,$K$2:$P$2,0))</f>
        <v>10</v>
      </c>
      <c r="AN68" s="19" cm="1">
        <f t="array" ref="AN68">INDEX($K:$P,ROW(),MATCH(AN$3,$K$2:$P$2,0))</f>
        <v>10</v>
      </c>
      <c r="AO68" s="19" cm="1">
        <f t="array" ref="AO68">INDEX($K:$P,ROW(),MATCH(AO$3,$K$2:$P$2,0))</f>
        <v>10</v>
      </c>
      <c r="AP68" s="19" cm="1">
        <f t="array" ref="AP68">INDEX($K:$P,ROW(),MATCH(AP$3,$K$2:$P$2,0))</f>
        <v>10</v>
      </c>
      <c r="AQ68" s="19" cm="1">
        <f t="array" ref="AQ68">INDEX($K:$P,ROW(),MATCH(AQ$3,$K$2:$P$2,0))</f>
        <v>10</v>
      </c>
      <c r="AR68" s="19" cm="1">
        <f t="array" ref="AR68">INDEX($K:$P,ROW(),MATCH(AR$3,$K$2:$P$2,0))</f>
        <v>10</v>
      </c>
      <c r="AS68" s="19" cm="1">
        <f t="array" ref="AS68">INDEX($K:$P,ROW(),MATCH(AS$3,$K$2:$P$2,0))</f>
        <v>10</v>
      </c>
      <c r="AT68" s="19" cm="1">
        <f t="array" ref="AT68">INDEX($K:$P,ROW(),MATCH(AT$3,$K$2:$P$2,0))</f>
        <v>10</v>
      </c>
      <c r="AU68" s="19" cm="1">
        <f t="array" ref="AU68">INDEX($K:$P,ROW(),MATCH(AU$3,$K$2:$P$2,0))</f>
        <v>10</v>
      </c>
      <c r="AV68" s="19" cm="1">
        <f t="array" ref="AV68">INDEX($K:$P,ROW(),MATCH(AV$3,$K$2:$P$2,0))</f>
        <v>10</v>
      </c>
      <c r="AW68" s="19" cm="1">
        <f t="array" ref="AW68">INDEX($K:$P,ROW(),MATCH(AW$3,$K$2:$P$2,0))</f>
        <v>10</v>
      </c>
      <c r="AX68" s="19" cm="1">
        <f t="array" ref="AX68">INDEX($K:$P,ROW(),MATCH(AX$3,$K$2:$P$2,0))</f>
        <v>10</v>
      </c>
      <c r="AY68" s="19" cm="1">
        <f t="array" ref="AY68">INDEX($K:$P,ROW(),MATCH(AY$3,$K$2:$P$2,0))</f>
        <v>10</v>
      </c>
      <c r="AZ68" s="19" cm="1">
        <f t="array" ref="AZ68">INDEX($K:$P,ROW(),MATCH(AZ$3,$K$2:$P$2,0))</f>
        <v>10</v>
      </c>
      <c r="BA68" s="19" cm="1">
        <f t="array" ref="BA68">INDEX($K:$P,ROW(),MATCH(BA$3,$K$2:$P$2,0))</f>
        <v>10</v>
      </c>
      <c r="BB68" s="19" cm="1">
        <f t="array" ref="BB68">INDEX($K:$P,ROW(),MATCH(BB$3,$K$2:$P$2,0))</f>
        <v>10</v>
      </c>
      <c r="BC68" s="19" cm="1">
        <f t="array" ref="BC68">INDEX($K:$P,ROW(),MATCH(BC$3,$K$2:$P$2,0))</f>
        <v>10</v>
      </c>
      <c r="BD68" s="19" cm="1">
        <f t="array" ref="BD68">INDEX($K:$P,ROW(),MATCH(BD$3,$K$2:$P$2,0))</f>
        <v>10</v>
      </c>
      <c r="BE68" s="19" cm="1">
        <f t="array" ref="BE68">INDEX($K:$P,ROW(),MATCH(BE$3,$K$2:$P$2,0))</f>
        <v>10</v>
      </c>
      <c r="BF68" s="19" cm="1">
        <f t="array" ref="BF68">INDEX($K:$P,ROW(),MATCH(BF$3,$K$2:$P$2,0))</f>
        <v>10</v>
      </c>
      <c r="BG68" s="19" cm="1">
        <f t="array" ref="BG68">INDEX($K:$P,ROW(),MATCH(BG$3,$K$2:$P$2,0))</f>
        <v>10</v>
      </c>
      <c r="BH68" s="19" cm="1">
        <f t="array" ref="BH68">INDEX($K:$P,ROW(),MATCH(BH$3,$K$2:$P$2,0))</f>
        <v>10</v>
      </c>
      <c r="BI68" s="19" cm="1">
        <f t="array" ref="BI68">INDEX($K:$P,ROW(),MATCH(BI$3,$K$2:$P$2,0))</f>
        <v>10</v>
      </c>
      <c r="BJ68" s="19" cm="1">
        <f t="array" ref="BJ68">INDEX($K:$P,ROW(),MATCH(BJ$3,$K$2:$P$2,0))</f>
        <v>10</v>
      </c>
      <c r="BK68" s="19" cm="1">
        <f t="array" ref="BK68">INDEX($K:$P,ROW(),MATCH(BK$3,$K$2:$P$2,0))</f>
        <v>10</v>
      </c>
      <c r="BL68" s="19" cm="1">
        <f t="array" ref="BL68">INDEX($K:$P,ROW(),MATCH(BL$3,$K$2:$P$2,0))</f>
        <v>10</v>
      </c>
      <c r="BM68" s="19" cm="1">
        <f t="array" ref="BM68">INDEX($K:$P,ROW(),MATCH(BM$3,$K$2:$P$2,0))</f>
        <v>10</v>
      </c>
      <c r="BN68" s="19" cm="1">
        <f t="array" ref="BN68">INDEX($K:$P,ROW(),MATCH(BN$3,$K$2:$P$2,0))</f>
        <v>10</v>
      </c>
      <c r="BO68" s="19" cm="1">
        <f t="array" ref="BO68">INDEX($K:$P,ROW(),MATCH(BO$3,$K$2:$P$2,0))</f>
        <v>10</v>
      </c>
      <c r="BP68" s="19" cm="1">
        <f t="array" ref="BP68">INDEX($K:$P,ROW(),MATCH(BP$3,$K$2:$P$2,0))</f>
        <v>10</v>
      </c>
      <c r="BQ68" s="19" cm="1">
        <f t="array" ref="BQ68">INDEX($K:$P,ROW(),MATCH(BQ$3,$K$2:$P$2,0))</f>
        <v>10</v>
      </c>
      <c r="BR68" s="19" cm="1">
        <f t="array" ref="BR68">INDEX($K:$P,ROW(),MATCH(BR$3,$K$2:$P$2,0))</f>
        <v>10</v>
      </c>
      <c r="BS68" s="19" cm="1">
        <f t="array" ref="BS68">INDEX($K:$P,ROW(),MATCH(BS$3,$K$2:$P$2,0))</f>
        <v>10</v>
      </c>
      <c r="BT68" s="19" cm="1">
        <f t="array" ref="BT68">INDEX($K:$P,ROW(),MATCH(BT$3,$K$2:$P$2,0))</f>
        <v>10</v>
      </c>
      <c r="BU68" s="19" cm="1">
        <f t="array" ref="BU68">INDEX($K:$P,ROW(),MATCH(BU$3,$K$2:$P$2,0))</f>
        <v>10</v>
      </c>
      <c r="BV68" s="19" cm="1">
        <f t="array" ref="BV68">INDEX($K:$P,ROW(),MATCH(BV$3,$K$2:$P$2,0))</f>
        <v>10</v>
      </c>
      <c r="BW68" s="19" cm="1">
        <f t="array" ref="BW68">INDEX($K:$P,ROW(),MATCH(BW$3,$K$2:$P$2,0))</f>
        <v>10</v>
      </c>
      <c r="BX68" s="19" cm="1">
        <f t="array" ref="BX68">INDEX($K:$P,ROW(),MATCH(BX$3,$K$2:$P$2,0))</f>
        <v>10</v>
      </c>
      <c r="BY68" s="19" cm="1">
        <f t="array" ref="BY68">INDEX($K:$P,ROW(),MATCH(BY$3,$K$2:$P$2,0))</f>
        <v>10</v>
      </c>
      <c r="BZ68" s="19" cm="1">
        <f t="array" ref="BZ68">INDEX($K:$P,ROW(),MATCH(BZ$3,$K$2:$P$2,0))</f>
        <v>10</v>
      </c>
      <c r="CA68" s="19" cm="1">
        <f t="array" ref="CA68">INDEX($K:$P,ROW(),MATCH(CA$3,$K$2:$P$2,0))</f>
        <v>10</v>
      </c>
      <c r="CB68" s="19" cm="1">
        <f t="array" ref="CB68">INDEX($K:$P,ROW(),MATCH(CB$3,$K$2:$P$2,0))</f>
        <v>10</v>
      </c>
      <c r="CC68" s="19" cm="1">
        <f t="array" ref="CC68">INDEX($K:$P,ROW(),MATCH(CC$3,$K$2:$P$2,0))</f>
        <v>10</v>
      </c>
      <c r="CD68" s="19" cm="1">
        <f t="array" ref="CD68">INDEX($K:$P,ROW(),MATCH(CD$3,$K$2:$P$2,0))</f>
        <v>10</v>
      </c>
      <c r="CE68" s="19" cm="1">
        <f t="array" ref="CE68">INDEX($K:$P,ROW(),MATCH(CE$3,$K$2:$P$2,0))</f>
        <v>10</v>
      </c>
      <c r="CF68" s="19" cm="1">
        <f t="array" ref="CF68">INDEX($K:$P,ROW(),MATCH(CF$3,$K$2:$P$2,0))</f>
        <v>10</v>
      </c>
      <c r="CG68" s="19" cm="1">
        <f t="array" ref="CG68">INDEX($K:$P,ROW(),MATCH(CG$3,$K$2:$P$2,0))</f>
        <v>10</v>
      </c>
      <c r="CH68" s="19" cm="1">
        <f t="array" ref="CH68">INDEX($K:$P,ROW(),MATCH(CH$3,$K$2:$P$2,0))</f>
        <v>10</v>
      </c>
      <c r="CI68" s="19" cm="1">
        <f t="array" ref="CI68">INDEX($K:$P,ROW(),MATCH(CI$3,$K$2:$P$2,0))</f>
        <v>10</v>
      </c>
      <c r="CJ68" s="19" cm="1">
        <f t="array" ref="CJ68">INDEX($K:$P,ROW(),MATCH(CJ$3,$K$2:$P$2,0))</f>
        <v>10</v>
      </c>
      <c r="CK68" s="19" cm="1">
        <f t="array" ref="CK68">INDEX($K:$P,ROW(),MATCH(CK$3,$K$2:$P$2,0))</f>
        <v>10</v>
      </c>
      <c r="CL68" s="19" cm="1">
        <f t="array" ref="CL68">INDEX($K:$P,ROW(),MATCH(CL$3,$K$2:$P$2,0))</f>
        <v>10</v>
      </c>
      <c r="CM68" s="19" t="e" cm="1">
        <f t="array" ref="CM68">INDEX($K:$P,ROW(),MATCH(CM$3,$K$2:$P$2,0))</f>
        <v>#N/A</v>
      </c>
      <c r="CN68" s="19" t="e" cm="1">
        <f t="array" ref="CN68">INDEX($K:$P,ROW(),MATCH(CN$3,$K$2:$P$2,0))</f>
        <v>#N/A</v>
      </c>
      <c r="CO68" s="19" t="e" cm="1">
        <f t="array" ref="CO68">INDEX($K:$P,ROW(),MATCH(CO$3,$K$2:$P$2,0))</f>
        <v>#N/A</v>
      </c>
      <c r="CP68" s="19" t="e" cm="1">
        <f t="array" ref="CP68">INDEX($K:$P,ROW(),MATCH(CP$3,$K$2:$P$2,0))</f>
        <v>#N/A</v>
      </c>
      <c r="CQ68" s="19" t="e" cm="1">
        <f t="array" ref="CQ68">INDEX($K:$P,ROW(),MATCH(CQ$3,$K$2:$P$2,0))</f>
        <v>#N/A</v>
      </c>
      <c r="CR68" s="19" t="e" cm="1">
        <f t="array" ref="CR68">INDEX($K:$P,ROW(),MATCH(CR$3,$K$2:$P$2,0))</f>
        <v>#N/A</v>
      </c>
      <c r="CS68" s="19" t="e" cm="1">
        <f t="array" ref="CS68">INDEX($K:$P,ROW(),MATCH(CS$3,$K$2:$P$2,0))</f>
        <v>#N/A</v>
      </c>
      <c r="CT68" s="19" t="e" cm="1">
        <f t="array" ref="CT68">INDEX($K:$P,ROW(),MATCH(CT$3,$K$2:$P$2,0))</f>
        <v>#N/A</v>
      </c>
      <c r="CU68" s="19" t="e" cm="1">
        <f t="array" ref="CU68">INDEX($K:$P,ROW(),MATCH(CU$3,$K$2:$P$2,0))</f>
        <v>#N/A</v>
      </c>
      <c r="CV68" s="19" t="e" cm="1">
        <f t="array" ref="CV68">INDEX($K:$P,ROW(),MATCH(CV$3,$K$2:$P$2,0))</f>
        <v>#N/A</v>
      </c>
      <c r="CW68" s="19" t="e" cm="1">
        <f t="array" ref="CW68">INDEX($K:$P,ROW(),MATCH(CW$3,$K$2:$P$2,0))</f>
        <v>#N/A</v>
      </c>
      <c r="CX68" s="19" t="e" cm="1">
        <f t="array" ref="CX68">INDEX($K:$P,ROW(),MATCH(CX$3,$K$2:$P$2,0))</f>
        <v>#N/A</v>
      </c>
      <c r="CY68" s="19" t="e" cm="1">
        <f t="array" ref="CY68">INDEX($K:$P,ROW(),MATCH(CY$3,$K$2:$P$2,0))</f>
        <v>#N/A</v>
      </c>
      <c r="CZ68" s="19" t="e" cm="1">
        <f t="array" ref="CZ68">INDEX($K:$P,ROW(),MATCH(CZ$3,$K$2:$P$2,0))</f>
        <v>#N/A</v>
      </c>
      <c r="DA68" s="19" t="e" cm="1">
        <f t="array" ref="DA68">INDEX($K:$P,ROW(),MATCH(DA$3,$K$2:$P$2,0))</f>
        <v>#N/A</v>
      </c>
      <c r="DB68" s="19" t="e" cm="1">
        <f t="array" ref="DB68">INDEX($K:$P,ROW(),MATCH(DB$3,$K$2:$P$2,0))</f>
        <v>#N/A</v>
      </c>
      <c r="DC68" s="19" t="e" cm="1">
        <f t="array" ref="DC68">INDEX($K:$P,ROW(),MATCH(DC$3,$K$2:$P$2,0))</f>
        <v>#N/A</v>
      </c>
      <c r="DD68" s="19" t="e" cm="1">
        <f t="array" ref="DD68">INDEX($K:$P,ROW(),MATCH(DD$3,$K$2:$P$2,0))</f>
        <v>#N/A</v>
      </c>
      <c r="DE68" s="19" t="e" cm="1">
        <f t="array" ref="DE68">INDEX($K:$P,ROW(),MATCH(DE$3,$K$2:$P$2,0))</f>
        <v>#N/A</v>
      </c>
      <c r="DF68" s="19" t="e" cm="1">
        <f t="array" ref="DF68">INDEX($K:$P,ROW(),MATCH(DF$3,$K$2:$P$2,0))</f>
        <v>#N/A</v>
      </c>
      <c r="DG68" s="19" t="e" cm="1">
        <f t="array" ref="DG68">INDEX($K:$P,ROW(),MATCH(DG$3,$K$2:$P$2,0))</f>
        <v>#N/A</v>
      </c>
      <c r="DH68" s="19" t="e" cm="1">
        <f t="array" ref="DH68">INDEX($K:$P,ROW(),MATCH(DH$3,$K$2:$P$2,0))</f>
        <v>#N/A</v>
      </c>
      <c r="DI68" s="19" t="e" cm="1">
        <f t="array" ref="DI68">INDEX($K:$P,ROW(),MATCH(DI$3,$K$2:$P$2,0))</f>
        <v>#N/A</v>
      </c>
      <c r="DJ68" s="19" t="e" cm="1">
        <f t="array" ref="DJ68">INDEX($K:$P,ROW(),MATCH(DJ$3,$K$2:$P$2,0))</f>
        <v>#N/A</v>
      </c>
      <c r="DK68" s="19" t="e" cm="1">
        <f t="array" ref="DK68">INDEX($K:$P,ROW(),MATCH(DK$3,$K$2:$P$2,0))</f>
        <v>#N/A</v>
      </c>
      <c r="DL68" s="19" t="e" cm="1">
        <f t="array" ref="DL68">INDEX($K:$P,ROW(),MATCH(DL$3,$K$2:$P$2,0))</f>
        <v>#N/A</v>
      </c>
    </row>
    <row r="69" spans="1:116" x14ac:dyDescent="0.4">
      <c r="D69" t="s">
        <v>812</v>
      </c>
      <c r="E69" s="8" t="str">
        <f t="shared" si="15"/>
        <v>69 LISTSALES-PV</v>
      </c>
      <c r="G69" s="127"/>
      <c r="H69" s="31"/>
      <c r="I69" s="73"/>
      <c r="J69" s="73"/>
      <c r="K69" s="18"/>
      <c r="L69" s="18"/>
      <c r="M69" s="18"/>
      <c r="N69" s="18"/>
      <c r="O69" s="18"/>
      <c r="P69" s="18"/>
      <c r="R69" s="33"/>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row>
    <row r="70" spans="1:116" x14ac:dyDescent="0.4">
      <c r="D70" t="s">
        <v>812</v>
      </c>
      <c r="E70" s="8" t="str">
        <f t="shared" si="15"/>
        <v>70 LISTSALES-PV</v>
      </c>
      <c r="G70" s="127" t="s">
        <v>522</v>
      </c>
      <c r="H70" s="31"/>
      <c r="I70" s="73"/>
      <c r="J70" s="73"/>
      <c r="K70" s="18"/>
      <c r="L70" s="18"/>
      <c r="M70" s="18"/>
      <c r="N70" s="18"/>
      <c r="O70" s="18"/>
      <c r="P70" s="18"/>
      <c r="R70" s="33"/>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row>
    <row r="71" spans="1:116" x14ac:dyDescent="0.4">
      <c r="D71" t="s">
        <v>812</v>
      </c>
      <c r="E71" s="8" t="str">
        <f t="shared" si="15"/>
        <v>71 LISTSALES-PV</v>
      </c>
      <c r="G71" s="158" t="s">
        <v>519</v>
      </c>
      <c r="H71" s="31"/>
      <c r="I71" s="73"/>
      <c r="J71" s="73"/>
      <c r="K71" s="23">
        <f t="shared" ref="K71:P76" ca="1" si="48">SUMIF($3:$3,K$2,71:71)</f>
        <v>-10091154.219664639</v>
      </c>
      <c r="L71" s="23">
        <f t="shared" ca="1" si="48"/>
        <v>-8913836.7519385833</v>
      </c>
      <c r="M71" s="23">
        <f t="shared" ca="1" si="48"/>
        <v>-9799520.3654667661</v>
      </c>
      <c r="N71" s="23">
        <f t="shared" ca="1" si="48"/>
        <v>-10752498.165753618</v>
      </c>
      <c r="O71" s="23">
        <f t="shared" ca="1" si="48"/>
        <v>-11777337.637316927</v>
      </c>
      <c r="P71" s="23">
        <f t="shared" ca="1" si="48"/>
        <v>-2626362.6262092963</v>
      </c>
      <c r="R71" s="33"/>
      <c r="S71" s="24">
        <f ca="1">-+S41*S64</f>
        <v>-803333.33333333349</v>
      </c>
      <c r="T71" s="24">
        <f t="shared" ref="T71:CE74" ca="1" si="49">-+T41*T64</f>
        <v>-810027.77777777764</v>
      </c>
      <c r="U71" s="24">
        <f t="shared" ca="1" si="49"/>
        <v>-816764.0625</v>
      </c>
      <c r="V71" s="24">
        <f t="shared" ca="1" si="49"/>
        <v>-823542.41994598752</v>
      </c>
      <c r="W71" s="24">
        <f t="shared" ca="1" si="49"/>
        <v>-830363.0837723841</v>
      </c>
      <c r="X71" s="24">
        <f t="shared" ca="1" si="49"/>
        <v>-837226.28885254369</v>
      </c>
      <c r="Y71" s="24">
        <f t="shared" ca="1" si="49"/>
        <v>-844132.27128261235</v>
      </c>
      <c r="Z71" s="24">
        <f t="shared" ca="1" si="49"/>
        <v>-851081.26838763617</v>
      </c>
      <c r="AA71" s="24">
        <f t="shared" ca="1" si="49"/>
        <v>-858073.51872771699</v>
      </c>
      <c r="AB71" s="24">
        <f t="shared" ca="1" si="49"/>
        <v>-865109.26210416586</v>
      </c>
      <c r="AC71" s="24">
        <f t="shared" ca="1" si="49"/>
        <v>-872188.73956571904</v>
      </c>
      <c r="AD71" s="24">
        <f t="shared" ca="1" si="49"/>
        <v>-879312.19341476273</v>
      </c>
      <c r="AE71" s="24">
        <f t="shared" ca="1" si="49"/>
        <v>-710556.24402644299</v>
      </c>
      <c r="AF71" s="24">
        <f t="shared" ca="1" si="49"/>
        <v>-716302.35241034999</v>
      </c>
      <c r="AG71" s="24">
        <f t="shared" ca="1" si="49"/>
        <v>-722084.00898488611</v>
      </c>
      <c r="AH71" s="24">
        <f t="shared" ca="1" si="49"/>
        <v>-727901.41022614774</v>
      </c>
      <c r="AI71" s="24">
        <f t="shared" ca="1" si="49"/>
        <v>-733754.75363037363</v>
      </c>
      <c r="AJ71" s="24">
        <f t="shared" ca="1" si="49"/>
        <v>-739644.23771904421</v>
      </c>
      <c r="AK71" s="24">
        <f t="shared" ca="1" si="49"/>
        <v>-745570.06204397604</v>
      </c>
      <c r="AL71" s="24">
        <f t="shared" ca="1" si="49"/>
        <v>-751532.42719248682</v>
      </c>
      <c r="AM71" s="24">
        <f t="shared" ca="1" si="49"/>
        <v>-757531.53479255375</v>
      </c>
      <c r="AN71" s="24">
        <f t="shared" ca="1" si="49"/>
        <v>-763567.58751798421</v>
      </c>
      <c r="AO71" s="24">
        <f t="shared" ca="1" si="49"/>
        <v>-769640.7890936397</v>
      </c>
      <c r="AP71" s="24">
        <f t="shared" ca="1" si="49"/>
        <v>-775751.34430069849</v>
      </c>
      <c r="AQ71" s="24">
        <f t="shared" ca="1" si="49"/>
        <v>-781899.4589818978</v>
      </c>
      <c r="AR71" s="24">
        <f t="shared" ca="1" si="49"/>
        <v>-788085.34004682314</v>
      </c>
      <c r="AS71" s="24">
        <f t="shared" ca="1" si="49"/>
        <v>-794309.19547723606</v>
      </c>
      <c r="AT71" s="24">
        <f t="shared" ca="1" si="49"/>
        <v>-800571.23433241993</v>
      </c>
      <c r="AU71" s="24">
        <f t="shared" ca="1" si="49"/>
        <v>-806871.666754529</v>
      </c>
      <c r="AV71" s="24">
        <f t="shared" ca="1" si="49"/>
        <v>-813210.70397400483</v>
      </c>
      <c r="AW71" s="24">
        <f t="shared" ca="1" si="49"/>
        <v>-819588.5583149828</v>
      </c>
      <c r="AX71" s="24">
        <f t="shared" ca="1" si="49"/>
        <v>-826005.4432007448</v>
      </c>
      <c r="AY71" s="24">
        <f t="shared" ca="1" si="49"/>
        <v>-832461.57315919548</v>
      </c>
      <c r="AZ71" s="24">
        <f t="shared" ca="1" si="49"/>
        <v>-838957.16382836178</v>
      </c>
      <c r="BA71" s="24">
        <f t="shared" ca="1" si="49"/>
        <v>-845492.43196189776</v>
      </c>
      <c r="BB71" s="24">
        <f t="shared" ca="1" si="49"/>
        <v>-852067.59543467313</v>
      </c>
      <c r="BC71" s="24">
        <f t="shared" ca="1" si="49"/>
        <v>-858682.87324834254</v>
      </c>
      <c r="BD71" s="24">
        <f t="shared" ca="1" si="49"/>
        <v>-865338.48553692561</v>
      </c>
      <c r="BE71" s="24">
        <f t="shared" ca="1" si="49"/>
        <v>-872034.6535724625</v>
      </c>
      <c r="BF71" s="24">
        <f t="shared" ca="1" si="49"/>
        <v>-878771.5997707136</v>
      </c>
      <c r="BG71" s="24">
        <f t="shared" ca="1" si="49"/>
        <v>-885549.5476967619</v>
      </c>
      <c r="BH71" s="24">
        <f t="shared" ca="1" si="49"/>
        <v>-892368.72207080584</v>
      </c>
      <c r="BI71" s="24">
        <f t="shared" ca="1" si="49"/>
        <v>-899229.34877388936</v>
      </c>
      <c r="BJ71" s="24">
        <f t="shared" ca="1" si="49"/>
        <v>-906131.6548536123</v>
      </c>
      <c r="BK71" s="24">
        <f t="shared" ca="1" si="49"/>
        <v>-913075.86853004992</v>
      </c>
      <c r="BL71" s="24">
        <f t="shared" ca="1" si="49"/>
        <v>-920062.21920142323</v>
      </c>
      <c r="BM71" s="24">
        <f t="shared" ca="1" si="49"/>
        <v>-927090.93745013338</v>
      </c>
      <c r="BN71" s="24">
        <f t="shared" ca="1" si="49"/>
        <v>-934162.25504849863</v>
      </c>
      <c r="BO71" s="24">
        <f t="shared" ca="1" si="49"/>
        <v>-941276.40496473759</v>
      </c>
      <c r="BP71" s="24">
        <f t="shared" ca="1" si="49"/>
        <v>-948433.62136891484</v>
      </c>
      <c r="BQ71" s="24">
        <f t="shared" ca="1" si="49"/>
        <v>-955634.13963885617</v>
      </c>
      <c r="BR71" s="24">
        <f t="shared" ca="1" si="49"/>
        <v>-962878.19636625063</v>
      </c>
      <c r="BS71" s="24">
        <f t="shared" ca="1" si="49"/>
        <v>-970166.02936255187</v>
      </c>
      <c r="BT71" s="24">
        <f t="shared" ca="1" si="49"/>
        <v>-977497.87766513985</v>
      </c>
      <c r="BU71" s="24">
        <f t="shared" ca="1" si="49"/>
        <v>-984873.98154333991</v>
      </c>
      <c r="BV71" s="24">
        <f t="shared" ca="1" si="49"/>
        <v>-992294.58250460785</v>
      </c>
      <c r="BW71" s="24">
        <f t="shared" ca="1" si="49"/>
        <v>-999759.92330057919</v>
      </c>
      <c r="BX71" s="24">
        <f t="shared" ca="1" si="49"/>
        <v>-1007270.2479333654</v>
      </c>
      <c r="BY71" s="24">
        <f t="shared" ca="1" si="49"/>
        <v>-1014825.801661633</v>
      </c>
      <c r="BZ71" s="24">
        <f t="shared" ca="1" si="49"/>
        <v>-1022426.8310069516</v>
      </c>
      <c r="CA71" s="24">
        <f t="shared" ca="1" si="49"/>
        <v>-213893.11308392137</v>
      </c>
      <c r="CB71" s="24">
        <f t="shared" ca="1" si="49"/>
        <v>-214784.33438843492</v>
      </c>
      <c r="CC71" s="24">
        <f t="shared" ca="1" si="49"/>
        <v>-215679.26911505315</v>
      </c>
      <c r="CD71" s="24">
        <f t="shared" ca="1" si="49"/>
        <v>-216577.93273636699</v>
      </c>
      <c r="CE71" s="24">
        <f t="shared" ca="1" si="49"/>
        <v>-217480.34078943732</v>
      </c>
      <c r="CF71" s="24">
        <f t="shared" ref="CF71:DL75" ca="1" si="50">-+CF41*CF64</f>
        <v>-218386.50887604803</v>
      </c>
      <c r="CG71" s="24">
        <f t="shared" ca="1" si="50"/>
        <v>-219296.45266304168</v>
      </c>
      <c r="CH71" s="24">
        <f t="shared" ca="1" si="50"/>
        <v>-220210.18788246813</v>
      </c>
      <c r="CI71" s="24">
        <f t="shared" ca="1" si="50"/>
        <v>-221127.73033197969</v>
      </c>
      <c r="CJ71" s="24">
        <f t="shared" ca="1" si="50"/>
        <v>-222049.0958750248</v>
      </c>
      <c r="CK71" s="24">
        <f t="shared" ca="1" si="50"/>
        <v>-222974.30044116828</v>
      </c>
      <c r="CL71" s="24">
        <f t="shared" ca="1" si="50"/>
        <v>-223903.36002635214</v>
      </c>
      <c r="CM71" s="24" t="e">
        <f t="shared" ca="1" si="50"/>
        <v>#N/A</v>
      </c>
      <c r="CN71" s="24" t="e">
        <f t="shared" ca="1" si="50"/>
        <v>#N/A</v>
      </c>
      <c r="CO71" s="24" t="e">
        <f t="shared" ca="1" si="50"/>
        <v>#N/A</v>
      </c>
      <c r="CP71" s="24" t="e">
        <f t="shared" ca="1" si="50"/>
        <v>#N/A</v>
      </c>
      <c r="CQ71" s="24" t="e">
        <f t="shared" ca="1" si="50"/>
        <v>#N/A</v>
      </c>
      <c r="CR71" s="24" t="e">
        <f t="shared" ca="1" si="50"/>
        <v>#N/A</v>
      </c>
      <c r="CS71" s="24" t="e">
        <f t="shared" ca="1" si="50"/>
        <v>#N/A</v>
      </c>
      <c r="CT71" s="24" t="e">
        <f t="shared" ca="1" si="50"/>
        <v>#N/A</v>
      </c>
      <c r="CU71" s="24" t="e">
        <f t="shared" ca="1" si="50"/>
        <v>#N/A</v>
      </c>
      <c r="CV71" s="24" t="e">
        <f t="shared" ca="1" si="50"/>
        <v>#N/A</v>
      </c>
      <c r="CW71" s="24" t="e">
        <f t="shared" ca="1" si="50"/>
        <v>#N/A</v>
      </c>
      <c r="CX71" s="24" t="e">
        <f t="shared" ca="1" si="50"/>
        <v>#N/A</v>
      </c>
      <c r="CY71" s="24" t="e">
        <f t="shared" ca="1" si="50"/>
        <v>#N/A</v>
      </c>
      <c r="CZ71" s="24" t="e">
        <f t="shared" ca="1" si="50"/>
        <v>#N/A</v>
      </c>
      <c r="DA71" s="24" t="e">
        <f t="shared" ca="1" si="50"/>
        <v>#N/A</v>
      </c>
      <c r="DB71" s="24" t="e">
        <f t="shared" ca="1" si="50"/>
        <v>#N/A</v>
      </c>
      <c r="DC71" s="24" t="e">
        <f t="shared" ca="1" si="50"/>
        <v>#N/A</v>
      </c>
      <c r="DD71" s="24" t="e">
        <f t="shared" ca="1" si="50"/>
        <v>#N/A</v>
      </c>
      <c r="DE71" s="24" t="e">
        <f t="shared" ca="1" si="50"/>
        <v>#N/A</v>
      </c>
      <c r="DF71" s="24" t="e">
        <f t="shared" ca="1" si="50"/>
        <v>#N/A</v>
      </c>
      <c r="DG71" s="24" t="e">
        <f t="shared" ca="1" si="50"/>
        <v>#N/A</v>
      </c>
      <c r="DH71" s="24" t="e">
        <f t="shared" ca="1" si="50"/>
        <v>#N/A</v>
      </c>
      <c r="DI71" s="24" t="e">
        <f t="shared" ca="1" si="50"/>
        <v>#N/A</v>
      </c>
      <c r="DJ71" s="24" t="e">
        <f t="shared" ca="1" si="50"/>
        <v>#N/A</v>
      </c>
      <c r="DK71" s="24" t="e">
        <f t="shared" ca="1" si="50"/>
        <v>#N/A</v>
      </c>
      <c r="DL71" s="24" t="e">
        <f t="shared" ca="1" si="50"/>
        <v>#N/A</v>
      </c>
    </row>
    <row r="72" spans="1:116" x14ac:dyDescent="0.4">
      <c r="D72" t="s">
        <v>812</v>
      </c>
      <c r="E72" s="8" t="str">
        <f t="shared" si="15"/>
        <v>72 LISTSALES-PV</v>
      </c>
      <c r="G72" s="158" t="s">
        <v>520</v>
      </c>
      <c r="H72" s="31"/>
      <c r="I72" s="73"/>
      <c r="J72" s="73"/>
      <c r="K72" s="23">
        <f t="shared" ca="1" si="48"/>
        <v>-10091154.219664639</v>
      </c>
      <c r="L72" s="23">
        <f t="shared" ca="1" si="48"/>
        <v>-8913836.7519385833</v>
      </c>
      <c r="M72" s="23">
        <f t="shared" ca="1" si="48"/>
        <v>-9799520.3654667661</v>
      </c>
      <c r="N72" s="23">
        <f t="shared" ca="1" si="48"/>
        <v>-10752498.165753618</v>
      </c>
      <c r="O72" s="23">
        <f t="shared" ca="1" si="48"/>
        <v>-11777337.637316927</v>
      </c>
      <c r="P72" s="23">
        <f t="shared" ca="1" si="48"/>
        <v>-2626362.6262092963</v>
      </c>
      <c r="R72" s="33"/>
      <c r="S72" s="24">
        <f ca="1">-+S42*S65</f>
        <v>-803333.33333333349</v>
      </c>
      <c r="T72" s="24">
        <f t="shared" ca="1" si="49"/>
        <v>-810027.77777777764</v>
      </c>
      <c r="U72" s="24">
        <f t="shared" ca="1" si="49"/>
        <v>-816764.0625</v>
      </c>
      <c r="V72" s="24">
        <f t="shared" ca="1" si="49"/>
        <v>-823542.41994598752</v>
      </c>
      <c r="W72" s="24">
        <f t="shared" ca="1" si="49"/>
        <v>-830363.0837723841</v>
      </c>
      <c r="X72" s="24">
        <f t="shared" ca="1" si="49"/>
        <v>-837226.28885254369</v>
      </c>
      <c r="Y72" s="24">
        <f t="shared" ca="1" si="49"/>
        <v>-844132.27128261235</v>
      </c>
      <c r="Z72" s="24">
        <f t="shared" ca="1" si="49"/>
        <v>-851081.26838763617</v>
      </c>
      <c r="AA72" s="24">
        <f t="shared" ca="1" si="49"/>
        <v>-858073.51872771699</v>
      </c>
      <c r="AB72" s="24">
        <f t="shared" ca="1" si="49"/>
        <v>-865109.26210416586</v>
      </c>
      <c r="AC72" s="24">
        <f t="shared" ca="1" si="49"/>
        <v>-872188.73956571904</v>
      </c>
      <c r="AD72" s="24">
        <f t="shared" ca="1" si="49"/>
        <v>-879312.19341476273</v>
      </c>
      <c r="AE72" s="24">
        <f t="shared" ca="1" si="49"/>
        <v>-710556.24402644299</v>
      </c>
      <c r="AF72" s="24">
        <f t="shared" ca="1" si="49"/>
        <v>-716302.35241034999</v>
      </c>
      <c r="AG72" s="24">
        <f t="shared" ca="1" si="49"/>
        <v>-722084.00898488611</v>
      </c>
      <c r="AH72" s="24">
        <f t="shared" ca="1" si="49"/>
        <v>-727901.41022614774</v>
      </c>
      <c r="AI72" s="24">
        <f t="shared" ca="1" si="49"/>
        <v>-733754.75363037363</v>
      </c>
      <c r="AJ72" s="24">
        <f t="shared" ca="1" si="49"/>
        <v>-739644.23771904421</v>
      </c>
      <c r="AK72" s="24">
        <f t="shared" ca="1" si="49"/>
        <v>-745570.06204397604</v>
      </c>
      <c r="AL72" s="24">
        <f t="shared" ca="1" si="49"/>
        <v>-751532.42719248682</v>
      </c>
      <c r="AM72" s="24">
        <f t="shared" ca="1" si="49"/>
        <v>-757531.53479255375</v>
      </c>
      <c r="AN72" s="24">
        <f t="shared" ca="1" si="49"/>
        <v>-763567.58751798421</v>
      </c>
      <c r="AO72" s="24">
        <f t="shared" ca="1" si="49"/>
        <v>-769640.7890936397</v>
      </c>
      <c r="AP72" s="24">
        <f t="shared" ca="1" si="49"/>
        <v>-775751.34430069849</v>
      </c>
      <c r="AQ72" s="24">
        <f t="shared" ca="1" si="49"/>
        <v>-781899.4589818978</v>
      </c>
      <c r="AR72" s="24">
        <f t="shared" ca="1" si="49"/>
        <v>-788085.34004682314</v>
      </c>
      <c r="AS72" s="24">
        <f t="shared" ca="1" si="49"/>
        <v>-794309.19547723606</v>
      </c>
      <c r="AT72" s="24">
        <f t="shared" ca="1" si="49"/>
        <v>-800571.23433241993</v>
      </c>
      <c r="AU72" s="24">
        <f t="shared" ca="1" si="49"/>
        <v>-806871.666754529</v>
      </c>
      <c r="AV72" s="24">
        <f t="shared" ca="1" si="49"/>
        <v>-813210.70397400483</v>
      </c>
      <c r="AW72" s="24">
        <f t="shared" ca="1" si="49"/>
        <v>-819588.5583149828</v>
      </c>
      <c r="AX72" s="24">
        <f t="shared" ca="1" si="49"/>
        <v>-826005.4432007448</v>
      </c>
      <c r="AY72" s="24">
        <f t="shared" ca="1" si="49"/>
        <v>-832461.57315919548</v>
      </c>
      <c r="AZ72" s="24">
        <f t="shared" ca="1" si="49"/>
        <v>-838957.16382836178</v>
      </c>
      <c r="BA72" s="24">
        <f t="shared" ca="1" si="49"/>
        <v>-845492.43196189776</v>
      </c>
      <c r="BB72" s="24">
        <f t="shared" ca="1" si="49"/>
        <v>-852067.59543467313</v>
      </c>
      <c r="BC72" s="24">
        <f t="shared" ca="1" si="49"/>
        <v>-858682.87324834254</v>
      </c>
      <c r="BD72" s="24">
        <f t="shared" ca="1" si="49"/>
        <v>-865338.48553692561</v>
      </c>
      <c r="BE72" s="24">
        <f t="shared" ca="1" si="49"/>
        <v>-872034.6535724625</v>
      </c>
      <c r="BF72" s="24">
        <f t="shared" ca="1" si="49"/>
        <v>-878771.5997707136</v>
      </c>
      <c r="BG72" s="24">
        <f t="shared" ca="1" si="49"/>
        <v>-885549.5476967619</v>
      </c>
      <c r="BH72" s="24">
        <f t="shared" ca="1" si="49"/>
        <v>-892368.72207080584</v>
      </c>
      <c r="BI72" s="24">
        <f t="shared" ca="1" si="49"/>
        <v>-899229.34877388936</v>
      </c>
      <c r="BJ72" s="24">
        <f t="shared" ca="1" si="49"/>
        <v>-906131.6548536123</v>
      </c>
      <c r="BK72" s="24">
        <f t="shared" ca="1" si="49"/>
        <v>-913075.86853004992</v>
      </c>
      <c r="BL72" s="24">
        <f t="shared" ca="1" si="49"/>
        <v>-920062.21920142323</v>
      </c>
      <c r="BM72" s="24">
        <f t="shared" ca="1" si="49"/>
        <v>-927090.93745013338</v>
      </c>
      <c r="BN72" s="24">
        <f t="shared" ca="1" si="49"/>
        <v>-934162.25504849863</v>
      </c>
      <c r="BO72" s="24">
        <f t="shared" ca="1" si="49"/>
        <v>-941276.40496473759</v>
      </c>
      <c r="BP72" s="24">
        <f t="shared" ca="1" si="49"/>
        <v>-948433.62136891484</v>
      </c>
      <c r="BQ72" s="24">
        <f t="shared" ca="1" si="49"/>
        <v>-955634.13963885617</v>
      </c>
      <c r="BR72" s="24">
        <f t="shared" ca="1" si="49"/>
        <v>-962878.19636625063</v>
      </c>
      <c r="BS72" s="24">
        <f t="shared" ca="1" si="49"/>
        <v>-970166.02936255187</v>
      </c>
      <c r="BT72" s="24">
        <f t="shared" ca="1" si="49"/>
        <v>-977497.87766513985</v>
      </c>
      <c r="BU72" s="24">
        <f t="shared" ca="1" si="49"/>
        <v>-984873.98154333991</v>
      </c>
      <c r="BV72" s="24">
        <f t="shared" ca="1" si="49"/>
        <v>-992294.58250460785</v>
      </c>
      <c r="BW72" s="24">
        <f t="shared" ca="1" si="49"/>
        <v>-999759.92330057919</v>
      </c>
      <c r="BX72" s="24">
        <f t="shared" ca="1" si="49"/>
        <v>-1007270.2479333654</v>
      </c>
      <c r="BY72" s="24">
        <f t="shared" ca="1" si="49"/>
        <v>-1014825.801661633</v>
      </c>
      <c r="BZ72" s="24">
        <f t="shared" ca="1" si="49"/>
        <v>-1022426.8310069516</v>
      </c>
      <c r="CA72" s="24">
        <f t="shared" ca="1" si="49"/>
        <v>-213893.11308392137</v>
      </c>
      <c r="CB72" s="24">
        <f t="shared" ca="1" si="49"/>
        <v>-214784.33438843492</v>
      </c>
      <c r="CC72" s="24">
        <f t="shared" ca="1" si="49"/>
        <v>-215679.26911505315</v>
      </c>
      <c r="CD72" s="24">
        <f t="shared" ca="1" si="49"/>
        <v>-216577.93273636699</v>
      </c>
      <c r="CE72" s="24">
        <f t="shared" ca="1" si="49"/>
        <v>-217480.34078943732</v>
      </c>
      <c r="CF72" s="24">
        <f t="shared" ca="1" si="50"/>
        <v>-218386.50887604803</v>
      </c>
      <c r="CG72" s="24">
        <f t="shared" ca="1" si="50"/>
        <v>-219296.45266304168</v>
      </c>
      <c r="CH72" s="24">
        <f t="shared" ca="1" si="50"/>
        <v>-220210.18788246813</v>
      </c>
      <c r="CI72" s="24">
        <f t="shared" ca="1" si="50"/>
        <v>-221127.73033197969</v>
      </c>
      <c r="CJ72" s="24">
        <f t="shared" ca="1" si="50"/>
        <v>-222049.0958750248</v>
      </c>
      <c r="CK72" s="24">
        <f t="shared" ca="1" si="50"/>
        <v>-222974.30044116828</v>
      </c>
      <c r="CL72" s="24">
        <f t="shared" ca="1" si="50"/>
        <v>-223903.36002635214</v>
      </c>
      <c r="CM72" s="24" t="e">
        <f t="shared" ca="1" si="50"/>
        <v>#N/A</v>
      </c>
      <c r="CN72" s="24" t="e">
        <f t="shared" ca="1" si="50"/>
        <v>#N/A</v>
      </c>
      <c r="CO72" s="24" t="e">
        <f t="shared" ca="1" si="50"/>
        <v>#N/A</v>
      </c>
      <c r="CP72" s="24" t="e">
        <f t="shared" ca="1" si="50"/>
        <v>#N/A</v>
      </c>
      <c r="CQ72" s="24" t="e">
        <f t="shared" ca="1" si="50"/>
        <v>#N/A</v>
      </c>
      <c r="CR72" s="24" t="e">
        <f t="shared" ca="1" si="50"/>
        <v>#N/A</v>
      </c>
      <c r="CS72" s="24" t="e">
        <f t="shared" ca="1" si="50"/>
        <v>#N/A</v>
      </c>
      <c r="CT72" s="24" t="e">
        <f t="shared" ca="1" si="50"/>
        <v>#N/A</v>
      </c>
      <c r="CU72" s="24" t="e">
        <f t="shared" ca="1" si="50"/>
        <v>#N/A</v>
      </c>
      <c r="CV72" s="24" t="e">
        <f t="shared" ca="1" si="50"/>
        <v>#N/A</v>
      </c>
      <c r="CW72" s="24" t="e">
        <f t="shared" ca="1" si="50"/>
        <v>#N/A</v>
      </c>
      <c r="CX72" s="24" t="e">
        <f t="shared" ca="1" si="50"/>
        <v>#N/A</v>
      </c>
      <c r="CY72" s="24" t="e">
        <f t="shared" ca="1" si="50"/>
        <v>#N/A</v>
      </c>
      <c r="CZ72" s="24" t="e">
        <f t="shared" ca="1" si="50"/>
        <v>#N/A</v>
      </c>
      <c r="DA72" s="24" t="e">
        <f t="shared" ca="1" si="50"/>
        <v>#N/A</v>
      </c>
      <c r="DB72" s="24" t="e">
        <f t="shared" ca="1" si="50"/>
        <v>#N/A</v>
      </c>
      <c r="DC72" s="24" t="e">
        <f t="shared" ca="1" si="50"/>
        <v>#N/A</v>
      </c>
      <c r="DD72" s="24" t="e">
        <f t="shared" ca="1" si="50"/>
        <v>#N/A</v>
      </c>
      <c r="DE72" s="24" t="e">
        <f t="shared" ca="1" si="50"/>
        <v>#N/A</v>
      </c>
      <c r="DF72" s="24" t="e">
        <f t="shared" ca="1" si="50"/>
        <v>#N/A</v>
      </c>
      <c r="DG72" s="24" t="e">
        <f t="shared" ca="1" si="50"/>
        <v>#N/A</v>
      </c>
      <c r="DH72" s="24" t="e">
        <f t="shared" ca="1" si="50"/>
        <v>#N/A</v>
      </c>
      <c r="DI72" s="24" t="e">
        <f t="shared" ca="1" si="50"/>
        <v>#N/A</v>
      </c>
      <c r="DJ72" s="24" t="e">
        <f t="shared" ca="1" si="50"/>
        <v>#N/A</v>
      </c>
      <c r="DK72" s="24" t="e">
        <f t="shared" ca="1" si="50"/>
        <v>#N/A</v>
      </c>
      <c r="DL72" s="24" t="e">
        <f t="shared" ca="1" si="50"/>
        <v>#N/A</v>
      </c>
    </row>
    <row r="73" spans="1:116" x14ac:dyDescent="0.4">
      <c r="D73" t="s">
        <v>812</v>
      </c>
      <c r="E73" s="8" t="str">
        <f t="shared" si="15"/>
        <v>73 LISTSALES-PV</v>
      </c>
      <c r="G73" s="158" t="s">
        <v>808</v>
      </c>
      <c r="H73" s="31"/>
      <c r="I73" s="73"/>
      <c r="J73" s="73"/>
      <c r="K73" s="23">
        <f t="shared" ca="1" si="48"/>
        <v>-5045577.1098323194</v>
      </c>
      <c r="L73" s="23">
        <f t="shared" ca="1" si="48"/>
        <v>-4456918.3759692917</v>
      </c>
      <c r="M73" s="23">
        <f t="shared" ca="1" si="48"/>
        <v>-4899760.182733383</v>
      </c>
      <c r="N73" s="23">
        <f t="shared" ca="1" si="48"/>
        <v>-5376249.0828768089</v>
      </c>
      <c r="O73" s="23">
        <f t="shared" ca="1" si="48"/>
        <v>-5888668.8186584637</v>
      </c>
      <c r="P73" s="23">
        <f t="shared" ca="1" si="48"/>
        <v>-1313181.3131046481</v>
      </c>
      <c r="R73" s="33"/>
      <c r="S73" s="24">
        <f ca="1">-+S43*S66</f>
        <v>-401666.66666666674</v>
      </c>
      <c r="T73" s="24">
        <f t="shared" ca="1" si="49"/>
        <v>-405013.88888888882</v>
      </c>
      <c r="U73" s="24">
        <f t="shared" ca="1" si="49"/>
        <v>-408382.03125</v>
      </c>
      <c r="V73" s="24">
        <f t="shared" ca="1" si="49"/>
        <v>-411771.20997299376</v>
      </c>
      <c r="W73" s="24">
        <f t="shared" ca="1" si="49"/>
        <v>-415181.54188619205</v>
      </c>
      <c r="X73" s="24">
        <f t="shared" ca="1" si="49"/>
        <v>-418613.14442627184</v>
      </c>
      <c r="Y73" s="24">
        <f t="shared" ca="1" si="49"/>
        <v>-422066.13564130617</v>
      </c>
      <c r="Z73" s="24">
        <f t="shared" ca="1" si="49"/>
        <v>-425540.63419381808</v>
      </c>
      <c r="AA73" s="24">
        <f t="shared" ca="1" si="49"/>
        <v>-429036.75936385849</v>
      </c>
      <c r="AB73" s="24">
        <f t="shared" ca="1" si="49"/>
        <v>-432554.63105208293</v>
      </c>
      <c r="AC73" s="24">
        <f t="shared" ca="1" si="49"/>
        <v>-436094.36978285952</v>
      </c>
      <c r="AD73" s="24">
        <f t="shared" ca="1" si="49"/>
        <v>-439656.09670738137</v>
      </c>
      <c r="AE73" s="24">
        <f t="shared" ca="1" si="49"/>
        <v>-355278.12201322149</v>
      </c>
      <c r="AF73" s="24">
        <f t="shared" ca="1" si="49"/>
        <v>-358151.176205175</v>
      </c>
      <c r="AG73" s="24">
        <f t="shared" ca="1" si="49"/>
        <v>-361042.00449244305</v>
      </c>
      <c r="AH73" s="24">
        <f t="shared" ca="1" si="49"/>
        <v>-363950.70511307387</v>
      </c>
      <c r="AI73" s="24">
        <f t="shared" ca="1" si="49"/>
        <v>-366877.37681518681</v>
      </c>
      <c r="AJ73" s="24">
        <f t="shared" ca="1" si="49"/>
        <v>-369822.1188595221</v>
      </c>
      <c r="AK73" s="24">
        <f t="shared" ca="1" si="49"/>
        <v>-372785.03102198802</v>
      </c>
      <c r="AL73" s="24">
        <f t="shared" ca="1" si="49"/>
        <v>-375766.21359624341</v>
      </c>
      <c r="AM73" s="24">
        <f t="shared" ca="1" si="49"/>
        <v>-378765.76739627687</v>
      </c>
      <c r="AN73" s="24">
        <f t="shared" ca="1" si="49"/>
        <v>-381783.79375899211</v>
      </c>
      <c r="AO73" s="24">
        <f t="shared" ca="1" si="49"/>
        <v>-384820.39454681985</v>
      </c>
      <c r="AP73" s="24">
        <f t="shared" ca="1" si="49"/>
        <v>-387875.67215034924</v>
      </c>
      <c r="AQ73" s="24">
        <f t="shared" ca="1" si="49"/>
        <v>-390949.7294909489</v>
      </c>
      <c r="AR73" s="24">
        <f t="shared" ca="1" si="49"/>
        <v>-394042.67002341157</v>
      </c>
      <c r="AS73" s="24">
        <f t="shared" ca="1" si="49"/>
        <v>-397154.59773861803</v>
      </c>
      <c r="AT73" s="24">
        <f t="shared" ca="1" si="49"/>
        <v>-400285.61716620997</v>
      </c>
      <c r="AU73" s="24">
        <f t="shared" ca="1" si="49"/>
        <v>-403435.8333772645</v>
      </c>
      <c r="AV73" s="24">
        <f t="shared" ca="1" si="49"/>
        <v>-406605.35198700242</v>
      </c>
      <c r="AW73" s="24">
        <f t="shared" ca="1" si="49"/>
        <v>-409794.2791574914</v>
      </c>
      <c r="AX73" s="24">
        <f t="shared" ca="1" si="49"/>
        <v>-413002.7216003724</v>
      </c>
      <c r="AY73" s="24">
        <f t="shared" ca="1" si="49"/>
        <v>-416230.78657959774</v>
      </c>
      <c r="AZ73" s="24">
        <f t="shared" ca="1" si="49"/>
        <v>-419478.58191418089</v>
      </c>
      <c r="BA73" s="24">
        <f t="shared" ca="1" si="49"/>
        <v>-422746.21598094888</v>
      </c>
      <c r="BB73" s="24">
        <f t="shared" ca="1" si="49"/>
        <v>-426033.79771733657</v>
      </c>
      <c r="BC73" s="24">
        <f t="shared" ca="1" si="49"/>
        <v>-429341.43662417127</v>
      </c>
      <c r="BD73" s="24">
        <f t="shared" ca="1" si="49"/>
        <v>-432669.24276846281</v>
      </c>
      <c r="BE73" s="24">
        <f t="shared" ca="1" si="49"/>
        <v>-436017.32678623125</v>
      </c>
      <c r="BF73" s="24">
        <f t="shared" ca="1" si="49"/>
        <v>-439385.7998853568</v>
      </c>
      <c r="BG73" s="24">
        <f t="shared" ca="1" si="49"/>
        <v>-442774.77384838095</v>
      </c>
      <c r="BH73" s="24">
        <f t="shared" ca="1" si="49"/>
        <v>-446184.36103540292</v>
      </c>
      <c r="BI73" s="24">
        <f t="shared" ca="1" si="49"/>
        <v>-449614.67438694468</v>
      </c>
      <c r="BJ73" s="24">
        <f t="shared" ca="1" si="49"/>
        <v>-453065.82742680615</v>
      </c>
      <c r="BK73" s="24">
        <f t="shared" ca="1" si="49"/>
        <v>-456537.93426502496</v>
      </c>
      <c r="BL73" s="24">
        <f t="shared" ca="1" si="49"/>
        <v>-460031.10960071161</v>
      </c>
      <c r="BM73" s="24">
        <f t="shared" ca="1" si="49"/>
        <v>-463545.46872506669</v>
      </c>
      <c r="BN73" s="24">
        <f t="shared" ca="1" si="49"/>
        <v>-467081.12752424931</v>
      </c>
      <c r="BO73" s="24">
        <f t="shared" ca="1" si="49"/>
        <v>-470638.2024823688</v>
      </c>
      <c r="BP73" s="24">
        <f t="shared" ca="1" si="49"/>
        <v>-474216.81068445742</v>
      </c>
      <c r="BQ73" s="24">
        <f t="shared" ca="1" si="49"/>
        <v>-477817.06981942808</v>
      </c>
      <c r="BR73" s="24">
        <f t="shared" ca="1" si="49"/>
        <v>-481439.09818312532</v>
      </c>
      <c r="BS73" s="24">
        <f t="shared" ca="1" si="49"/>
        <v>-485083.01468127593</v>
      </c>
      <c r="BT73" s="24">
        <f t="shared" ca="1" si="49"/>
        <v>-488748.93883256993</v>
      </c>
      <c r="BU73" s="24">
        <f t="shared" ca="1" si="49"/>
        <v>-492436.99077166995</v>
      </c>
      <c r="BV73" s="24">
        <f t="shared" ca="1" si="49"/>
        <v>-496147.29125230393</v>
      </c>
      <c r="BW73" s="24">
        <f t="shared" ca="1" si="49"/>
        <v>-499879.9616502896</v>
      </c>
      <c r="BX73" s="24">
        <f t="shared" ca="1" si="49"/>
        <v>-503635.1239666827</v>
      </c>
      <c r="BY73" s="24">
        <f t="shared" ca="1" si="49"/>
        <v>-507412.90083081648</v>
      </c>
      <c r="BZ73" s="24">
        <f t="shared" ca="1" si="49"/>
        <v>-511213.41550347582</v>
      </c>
      <c r="CA73" s="24">
        <f t="shared" ca="1" si="49"/>
        <v>-106946.55654196069</v>
      </c>
      <c r="CB73" s="24">
        <f t="shared" ca="1" si="49"/>
        <v>-107392.16719421746</v>
      </c>
      <c r="CC73" s="24">
        <f t="shared" ca="1" si="49"/>
        <v>-107839.63455752657</v>
      </c>
      <c r="CD73" s="24">
        <f t="shared" ca="1" si="49"/>
        <v>-108288.96636818349</v>
      </c>
      <c r="CE73" s="24">
        <f t="shared" ca="1" si="49"/>
        <v>-108740.17039471866</v>
      </c>
      <c r="CF73" s="24">
        <f t="shared" ca="1" si="50"/>
        <v>-109193.25443802401</v>
      </c>
      <c r="CG73" s="24">
        <f t="shared" ca="1" si="50"/>
        <v>-109648.22633152084</v>
      </c>
      <c r="CH73" s="24">
        <f t="shared" ca="1" si="50"/>
        <v>-110105.09394123407</v>
      </c>
      <c r="CI73" s="24">
        <f t="shared" ca="1" si="50"/>
        <v>-110563.86516598985</v>
      </c>
      <c r="CJ73" s="24">
        <f t="shared" ca="1" si="50"/>
        <v>-111024.5479375124</v>
      </c>
      <c r="CK73" s="24">
        <f t="shared" ca="1" si="50"/>
        <v>-111487.15022058414</v>
      </c>
      <c r="CL73" s="24">
        <f t="shared" ca="1" si="50"/>
        <v>-111951.68001317607</v>
      </c>
      <c r="CM73" s="24" t="e">
        <f t="shared" ca="1" si="50"/>
        <v>#N/A</v>
      </c>
      <c r="CN73" s="24" t="e">
        <f t="shared" ca="1" si="50"/>
        <v>#N/A</v>
      </c>
      <c r="CO73" s="24" t="e">
        <f t="shared" ca="1" si="50"/>
        <v>#N/A</v>
      </c>
      <c r="CP73" s="24" t="e">
        <f t="shared" ca="1" si="50"/>
        <v>#N/A</v>
      </c>
      <c r="CQ73" s="24" t="e">
        <f t="shared" ca="1" si="50"/>
        <v>#N/A</v>
      </c>
      <c r="CR73" s="24" t="e">
        <f t="shared" ca="1" si="50"/>
        <v>#N/A</v>
      </c>
      <c r="CS73" s="24" t="e">
        <f t="shared" ca="1" si="50"/>
        <v>#N/A</v>
      </c>
      <c r="CT73" s="24" t="e">
        <f t="shared" ca="1" si="50"/>
        <v>#N/A</v>
      </c>
      <c r="CU73" s="24" t="e">
        <f t="shared" ca="1" si="50"/>
        <v>#N/A</v>
      </c>
      <c r="CV73" s="24" t="e">
        <f t="shared" ca="1" si="50"/>
        <v>#N/A</v>
      </c>
      <c r="CW73" s="24" t="e">
        <f t="shared" ca="1" si="50"/>
        <v>#N/A</v>
      </c>
      <c r="CX73" s="24" t="e">
        <f t="shared" ca="1" si="50"/>
        <v>#N/A</v>
      </c>
      <c r="CY73" s="24" t="e">
        <f t="shared" ca="1" si="50"/>
        <v>#N/A</v>
      </c>
      <c r="CZ73" s="24" t="e">
        <f t="shared" ca="1" si="50"/>
        <v>#N/A</v>
      </c>
      <c r="DA73" s="24" t="e">
        <f t="shared" ca="1" si="50"/>
        <v>#N/A</v>
      </c>
      <c r="DB73" s="24" t="e">
        <f t="shared" ca="1" si="50"/>
        <v>#N/A</v>
      </c>
      <c r="DC73" s="24" t="e">
        <f t="shared" ca="1" si="50"/>
        <v>#N/A</v>
      </c>
      <c r="DD73" s="24" t="e">
        <f t="shared" ca="1" si="50"/>
        <v>#N/A</v>
      </c>
      <c r="DE73" s="24" t="e">
        <f t="shared" ca="1" si="50"/>
        <v>#N/A</v>
      </c>
      <c r="DF73" s="24" t="e">
        <f t="shared" ca="1" si="50"/>
        <v>#N/A</v>
      </c>
      <c r="DG73" s="24" t="e">
        <f t="shared" ca="1" si="50"/>
        <v>#N/A</v>
      </c>
      <c r="DH73" s="24" t="e">
        <f t="shared" ca="1" si="50"/>
        <v>#N/A</v>
      </c>
      <c r="DI73" s="24" t="e">
        <f t="shared" ca="1" si="50"/>
        <v>#N/A</v>
      </c>
      <c r="DJ73" s="24" t="e">
        <f t="shared" ca="1" si="50"/>
        <v>#N/A</v>
      </c>
      <c r="DK73" s="24" t="e">
        <f t="shared" ca="1" si="50"/>
        <v>#N/A</v>
      </c>
      <c r="DL73" s="24" t="e">
        <f t="shared" ca="1" si="50"/>
        <v>#N/A</v>
      </c>
    </row>
    <row r="74" spans="1:116" x14ac:dyDescent="0.4">
      <c r="D74" t="s">
        <v>812</v>
      </c>
      <c r="E74" s="8" t="str">
        <f t="shared" si="15"/>
        <v>74 LISTSALES-PV</v>
      </c>
      <c r="G74" s="158" t="s">
        <v>809</v>
      </c>
      <c r="H74" s="31"/>
      <c r="I74" s="73"/>
      <c r="J74" s="73"/>
      <c r="K74" s="23">
        <f t="shared" ca="1" si="48"/>
        <v>-15136731.329496959</v>
      </c>
      <c r="L74" s="23">
        <f t="shared" ca="1" si="48"/>
        <v>-13370755.127907874</v>
      </c>
      <c r="M74" s="23">
        <f t="shared" ca="1" si="48"/>
        <v>-14699280.548200149</v>
      </c>
      <c r="N74" s="23">
        <f t="shared" ca="1" si="48"/>
        <v>-16128747.248630427</v>
      </c>
      <c r="O74" s="23">
        <f t="shared" ca="1" si="48"/>
        <v>-17666006.455975391</v>
      </c>
      <c r="P74" s="23">
        <f t="shared" ca="1" si="48"/>
        <v>-3939543.9393139444</v>
      </c>
      <c r="R74" s="33"/>
      <c r="S74" s="24">
        <f ca="1">-+S44*S67</f>
        <v>-1205000</v>
      </c>
      <c r="T74" s="24">
        <f t="shared" ca="1" si="49"/>
        <v>-1215041.6666666665</v>
      </c>
      <c r="U74" s="24">
        <f t="shared" ca="1" si="49"/>
        <v>-1225146.09375</v>
      </c>
      <c r="V74" s="24">
        <f t="shared" ca="1" si="49"/>
        <v>-1235313.6299189811</v>
      </c>
      <c r="W74" s="24">
        <f t="shared" ca="1" si="49"/>
        <v>-1245544.6256585761</v>
      </c>
      <c r="X74" s="24">
        <f t="shared" ca="1" si="49"/>
        <v>-1255839.4332788154</v>
      </c>
      <c r="Y74" s="24">
        <f t="shared" ca="1" si="49"/>
        <v>-1266198.4069239185</v>
      </c>
      <c r="Z74" s="24">
        <f t="shared" ca="1" si="49"/>
        <v>-1276621.9025814543</v>
      </c>
      <c r="AA74" s="24">
        <f t="shared" ca="1" si="49"/>
        <v>-1287110.2780915755</v>
      </c>
      <c r="AB74" s="24">
        <f t="shared" ca="1" si="49"/>
        <v>-1297663.8931562486</v>
      </c>
      <c r="AC74" s="24">
        <f t="shared" ca="1" si="49"/>
        <v>-1308283.1093485784</v>
      </c>
      <c r="AD74" s="24">
        <f t="shared" ca="1" si="49"/>
        <v>-1318968.2901221439</v>
      </c>
      <c r="AE74" s="24">
        <f t="shared" ca="1" si="49"/>
        <v>-1065834.3660396645</v>
      </c>
      <c r="AF74" s="24">
        <f t="shared" ca="1" si="49"/>
        <v>-1074453.528615525</v>
      </c>
      <c r="AG74" s="24">
        <f t="shared" ca="1" si="49"/>
        <v>-1083126.0134773292</v>
      </c>
      <c r="AH74" s="24">
        <f t="shared" ca="1" si="49"/>
        <v>-1091852.1153392214</v>
      </c>
      <c r="AI74" s="24">
        <f t="shared" ca="1" si="49"/>
        <v>-1100632.1304455604</v>
      </c>
      <c r="AJ74" s="24">
        <f t="shared" ca="1" si="49"/>
        <v>-1109466.3565785661</v>
      </c>
      <c r="AK74" s="24">
        <f t="shared" ca="1" si="49"/>
        <v>-1118355.0930659641</v>
      </c>
      <c r="AL74" s="24">
        <f t="shared" ca="1" si="49"/>
        <v>-1127298.6407887302</v>
      </c>
      <c r="AM74" s="24">
        <f t="shared" ca="1" si="49"/>
        <v>-1136297.3021888305</v>
      </c>
      <c r="AN74" s="24">
        <f t="shared" ca="1" si="49"/>
        <v>-1145351.3812769763</v>
      </c>
      <c r="AO74" s="24">
        <f t="shared" ca="1" si="49"/>
        <v>-1154461.1836404596</v>
      </c>
      <c r="AP74" s="24">
        <f t="shared" ca="1" si="49"/>
        <v>-1163627.0164510477</v>
      </c>
      <c r="AQ74" s="24">
        <f t="shared" ca="1" si="49"/>
        <v>-1172849.1884728465</v>
      </c>
      <c r="AR74" s="24">
        <f t="shared" ca="1" si="49"/>
        <v>-1182128.0100702345</v>
      </c>
      <c r="AS74" s="24">
        <f t="shared" ca="1" si="49"/>
        <v>-1191463.7932158541</v>
      </c>
      <c r="AT74" s="24">
        <f t="shared" ca="1" si="49"/>
        <v>-1200856.8514986299</v>
      </c>
      <c r="AU74" s="24">
        <f t="shared" ca="1" si="49"/>
        <v>-1210307.5001317933</v>
      </c>
      <c r="AV74" s="24">
        <f t="shared" ca="1" si="49"/>
        <v>-1219816.0559610073</v>
      </c>
      <c r="AW74" s="24">
        <f t="shared" ca="1" si="49"/>
        <v>-1229382.8374724742</v>
      </c>
      <c r="AX74" s="24">
        <f t="shared" ca="1" si="49"/>
        <v>-1239008.164801117</v>
      </c>
      <c r="AY74" s="24">
        <f t="shared" ca="1" si="49"/>
        <v>-1248692.3597387932</v>
      </c>
      <c r="AZ74" s="24">
        <f t="shared" ca="1" si="49"/>
        <v>-1258435.7457425427</v>
      </c>
      <c r="BA74" s="24">
        <f t="shared" ca="1" si="49"/>
        <v>-1268238.6479428466</v>
      </c>
      <c r="BB74" s="24">
        <f t="shared" ca="1" si="49"/>
        <v>-1278101.3931520097</v>
      </c>
      <c r="BC74" s="24">
        <f t="shared" ca="1" si="49"/>
        <v>-1288024.3098725136</v>
      </c>
      <c r="BD74" s="24">
        <f t="shared" ca="1" si="49"/>
        <v>-1298007.7283053882</v>
      </c>
      <c r="BE74" s="24">
        <f t="shared" ca="1" si="49"/>
        <v>-1308051.9803586937</v>
      </c>
      <c r="BF74" s="24">
        <f t="shared" ca="1" si="49"/>
        <v>-1318157.3996560704</v>
      </c>
      <c r="BG74" s="24">
        <f t="shared" ca="1" si="49"/>
        <v>-1328324.3215451427</v>
      </c>
      <c r="BH74" s="24">
        <f t="shared" ca="1" si="49"/>
        <v>-1338553.0831062086</v>
      </c>
      <c r="BI74" s="24">
        <f t="shared" ca="1" si="49"/>
        <v>-1348844.0231608339</v>
      </c>
      <c r="BJ74" s="24">
        <f t="shared" ca="1" si="49"/>
        <v>-1359197.4822804183</v>
      </c>
      <c r="BK74" s="24">
        <f t="shared" ca="1" si="49"/>
        <v>-1369613.8027950749</v>
      </c>
      <c r="BL74" s="24">
        <f t="shared" ca="1" si="49"/>
        <v>-1380093.3288021348</v>
      </c>
      <c r="BM74" s="24">
        <f t="shared" ca="1" si="49"/>
        <v>-1390636.4061751999</v>
      </c>
      <c r="BN74" s="24">
        <f t="shared" ca="1" si="49"/>
        <v>-1401243.3825727478</v>
      </c>
      <c r="BO74" s="24">
        <f t="shared" ca="1" si="49"/>
        <v>-1411914.6074471064</v>
      </c>
      <c r="BP74" s="24">
        <f t="shared" ca="1" si="49"/>
        <v>-1422650.4320533723</v>
      </c>
      <c r="BQ74" s="24">
        <f t="shared" ca="1" si="49"/>
        <v>-1433451.2094582841</v>
      </c>
      <c r="BR74" s="24">
        <f t="shared" ca="1" si="49"/>
        <v>-1444317.2945493758</v>
      </c>
      <c r="BS74" s="24">
        <f t="shared" ca="1" si="49"/>
        <v>-1455249.0440438278</v>
      </c>
      <c r="BT74" s="24">
        <f t="shared" ca="1" si="49"/>
        <v>-1466246.8164977096</v>
      </c>
      <c r="BU74" s="24">
        <f t="shared" ca="1" si="49"/>
        <v>-1477310.9723150097</v>
      </c>
      <c r="BV74" s="24">
        <f t="shared" ca="1" si="49"/>
        <v>-1488441.8737569116</v>
      </c>
      <c r="BW74" s="24">
        <f t="shared" ca="1" si="49"/>
        <v>-1499639.8849508688</v>
      </c>
      <c r="BX74" s="24">
        <f t="shared" ca="1" si="49"/>
        <v>-1510905.3719000481</v>
      </c>
      <c r="BY74" s="24">
        <f t="shared" ca="1" si="49"/>
        <v>-1522238.7024924494</v>
      </c>
      <c r="BZ74" s="24">
        <f t="shared" ca="1" si="49"/>
        <v>-1533640.2465104274</v>
      </c>
      <c r="CA74" s="24">
        <f t="shared" ca="1" si="49"/>
        <v>-320839.66962588206</v>
      </c>
      <c r="CB74" s="24">
        <f t="shared" ca="1" si="49"/>
        <v>-322176.50158265233</v>
      </c>
      <c r="CC74" s="24">
        <f t="shared" ca="1" si="49"/>
        <v>-323518.90367257968</v>
      </c>
      <c r="CD74" s="24">
        <f t="shared" ca="1" si="49"/>
        <v>-324866.89910455048</v>
      </c>
      <c r="CE74" s="24">
        <f t="shared" ref="CE74:EP74" ca="1" si="51">-+CE44*CE67</f>
        <v>-326220.51118415594</v>
      </c>
      <c r="CF74" s="24">
        <f t="shared" ca="1" si="50"/>
        <v>-327579.76331407204</v>
      </c>
      <c r="CG74" s="24">
        <f t="shared" ca="1" si="50"/>
        <v>-328944.67899456248</v>
      </c>
      <c r="CH74" s="24">
        <f t="shared" ca="1" si="50"/>
        <v>-330315.28182370216</v>
      </c>
      <c r="CI74" s="24">
        <f t="shared" ca="1" si="50"/>
        <v>-331691.59549796954</v>
      </c>
      <c r="CJ74" s="24">
        <f t="shared" ca="1" si="50"/>
        <v>-333073.64381253719</v>
      </c>
      <c r="CK74" s="24">
        <f t="shared" ca="1" si="50"/>
        <v>-334461.45066175237</v>
      </c>
      <c r="CL74" s="24">
        <f t="shared" ca="1" si="50"/>
        <v>-335855.04003952816</v>
      </c>
      <c r="CM74" s="24" t="e">
        <f t="shared" ca="1" si="50"/>
        <v>#N/A</v>
      </c>
      <c r="CN74" s="24" t="e">
        <f t="shared" ca="1" si="50"/>
        <v>#N/A</v>
      </c>
      <c r="CO74" s="24" t="e">
        <f t="shared" ca="1" si="50"/>
        <v>#N/A</v>
      </c>
      <c r="CP74" s="24" t="e">
        <f t="shared" ca="1" si="50"/>
        <v>#N/A</v>
      </c>
      <c r="CQ74" s="24" t="e">
        <f t="shared" ca="1" si="50"/>
        <v>#N/A</v>
      </c>
      <c r="CR74" s="24" t="e">
        <f t="shared" ca="1" si="50"/>
        <v>#N/A</v>
      </c>
      <c r="CS74" s="24" t="e">
        <f t="shared" ca="1" si="50"/>
        <v>#N/A</v>
      </c>
      <c r="CT74" s="24" t="e">
        <f t="shared" ca="1" si="50"/>
        <v>#N/A</v>
      </c>
      <c r="CU74" s="24" t="e">
        <f t="shared" ca="1" si="50"/>
        <v>#N/A</v>
      </c>
      <c r="CV74" s="24" t="e">
        <f t="shared" ca="1" si="50"/>
        <v>#N/A</v>
      </c>
      <c r="CW74" s="24" t="e">
        <f t="shared" ca="1" si="50"/>
        <v>#N/A</v>
      </c>
      <c r="CX74" s="24" t="e">
        <f t="shared" ca="1" si="50"/>
        <v>#N/A</v>
      </c>
      <c r="CY74" s="24" t="e">
        <f t="shared" ca="1" si="50"/>
        <v>#N/A</v>
      </c>
      <c r="CZ74" s="24" t="e">
        <f t="shared" ca="1" si="50"/>
        <v>#N/A</v>
      </c>
      <c r="DA74" s="24" t="e">
        <f t="shared" ca="1" si="50"/>
        <v>#N/A</v>
      </c>
      <c r="DB74" s="24" t="e">
        <f t="shared" ca="1" si="50"/>
        <v>#N/A</v>
      </c>
      <c r="DC74" s="24" t="e">
        <f t="shared" ca="1" si="50"/>
        <v>#N/A</v>
      </c>
      <c r="DD74" s="24" t="e">
        <f t="shared" ca="1" si="50"/>
        <v>#N/A</v>
      </c>
      <c r="DE74" s="24" t="e">
        <f t="shared" ca="1" si="50"/>
        <v>#N/A</v>
      </c>
      <c r="DF74" s="24" t="e">
        <f t="shared" ca="1" si="50"/>
        <v>#N/A</v>
      </c>
      <c r="DG74" s="24" t="e">
        <f t="shared" ca="1" si="50"/>
        <v>#N/A</v>
      </c>
      <c r="DH74" s="24" t="e">
        <f t="shared" ca="1" si="50"/>
        <v>#N/A</v>
      </c>
      <c r="DI74" s="24" t="e">
        <f t="shared" ca="1" si="50"/>
        <v>#N/A</v>
      </c>
      <c r="DJ74" s="24" t="e">
        <f t="shared" ca="1" si="50"/>
        <v>#N/A</v>
      </c>
      <c r="DK74" s="24" t="e">
        <f t="shared" ca="1" si="50"/>
        <v>#N/A</v>
      </c>
      <c r="DL74" s="24" t="e">
        <f t="shared" ca="1" si="50"/>
        <v>#N/A</v>
      </c>
    </row>
    <row r="75" spans="1:116" x14ac:dyDescent="0.4">
      <c r="D75" t="s">
        <v>812</v>
      </c>
      <c r="E75" s="8" t="str">
        <f t="shared" ref="E75:E96" si="52">ROW()&amp;" "&amp;D75</f>
        <v>75 LISTSALES-PV</v>
      </c>
      <c r="G75" s="158" t="s">
        <v>810</v>
      </c>
      <c r="H75" s="31"/>
      <c r="I75" s="73"/>
      <c r="J75" s="73"/>
      <c r="K75" s="258">
        <f t="shared" ca="1" si="48"/>
        <v>-10091154.219664639</v>
      </c>
      <c r="L75" s="258">
        <f t="shared" ca="1" si="48"/>
        <v>-8913836.7519385833</v>
      </c>
      <c r="M75" s="258">
        <f t="shared" ca="1" si="48"/>
        <v>-9799520.3654667661</v>
      </c>
      <c r="N75" s="258">
        <f t="shared" ca="1" si="48"/>
        <v>-10752498.165753618</v>
      </c>
      <c r="O75" s="258">
        <f t="shared" ca="1" si="48"/>
        <v>-11777337.637316927</v>
      </c>
      <c r="P75" s="258">
        <f t="shared" ca="1" si="48"/>
        <v>-2626362.6262092963</v>
      </c>
      <c r="R75" s="33"/>
      <c r="S75" s="138">
        <f ca="1">-+S45*S68</f>
        <v>-803333.33333333349</v>
      </c>
      <c r="T75" s="138">
        <f t="shared" ref="T75:CE75" ca="1" si="53">-+T45*T68</f>
        <v>-810027.77777777764</v>
      </c>
      <c r="U75" s="138">
        <f t="shared" ca="1" si="53"/>
        <v>-816764.0625</v>
      </c>
      <c r="V75" s="138">
        <f t="shared" ca="1" si="53"/>
        <v>-823542.41994598752</v>
      </c>
      <c r="W75" s="138">
        <f t="shared" ca="1" si="53"/>
        <v>-830363.0837723841</v>
      </c>
      <c r="X75" s="138">
        <f t="shared" ca="1" si="53"/>
        <v>-837226.28885254369</v>
      </c>
      <c r="Y75" s="138">
        <f t="shared" ca="1" si="53"/>
        <v>-844132.27128261235</v>
      </c>
      <c r="Z75" s="138">
        <f t="shared" ca="1" si="53"/>
        <v>-851081.26838763617</v>
      </c>
      <c r="AA75" s="138">
        <f t="shared" ca="1" si="53"/>
        <v>-858073.51872771699</v>
      </c>
      <c r="AB75" s="138">
        <f t="shared" ca="1" si="53"/>
        <v>-865109.26210416586</v>
      </c>
      <c r="AC75" s="138">
        <f t="shared" ca="1" si="53"/>
        <v>-872188.73956571904</v>
      </c>
      <c r="AD75" s="138">
        <f t="shared" ca="1" si="53"/>
        <v>-879312.19341476273</v>
      </c>
      <c r="AE75" s="138">
        <f t="shared" ca="1" si="53"/>
        <v>-710556.24402644299</v>
      </c>
      <c r="AF75" s="138">
        <f t="shared" ca="1" si="53"/>
        <v>-716302.35241034999</v>
      </c>
      <c r="AG75" s="138">
        <f t="shared" ca="1" si="53"/>
        <v>-722084.00898488611</v>
      </c>
      <c r="AH75" s="138">
        <f t="shared" ca="1" si="53"/>
        <v>-727901.41022614774</v>
      </c>
      <c r="AI75" s="138">
        <f t="shared" ca="1" si="53"/>
        <v>-733754.75363037363</v>
      </c>
      <c r="AJ75" s="138">
        <f t="shared" ca="1" si="53"/>
        <v>-739644.23771904421</v>
      </c>
      <c r="AK75" s="138">
        <f t="shared" ca="1" si="53"/>
        <v>-745570.06204397604</v>
      </c>
      <c r="AL75" s="138">
        <f t="shared" ca="1" si="53"/>
        <v>-751532.42719248682</v>
      </c>
      <c r="AM75" s="138">
        <f t="shared" ca="1" si="53"/>
        <v>-757531.53479255375</v>
      </c>
      <c r="AN75" s="138">
        <f t="shared" ca="1" si="53"/>
        <v>-763567.58751798421</v>
      </c>
      <c r="AO75" s="138">
        <f t="shared" ca="1" si="53"/>
        <v>-769640.7890936397</v>
      </c>
      <c r="AP75" s="138">
        <f t="shared" ca="1" si="53"/>
        <v>-775751.34430069849</v>
      </c>
      <c r="AQ75" s="138">
        <f t="shared" ca="1" si="53"/>
        <v>-781899.4589818978</v>
      </c>
      <c r="AR75" s="138">
        <f t="shared" ca="1" si="53"/>
        <v>-788085.34004682314</v>
      </c>
      <c r="AS75" s="138">
        <f t="shared" ca="1" si="53"/>
        <v>-794309.19547723606</v>
      </c>
      <c r="AT75" s="138">
        <f t="shared" ca="1" si="53"/>
        <v>-800571.23433241993</v>
      </c>
      <c r="AU75" s="138">
        <f t="shared" ca="1" si="53"/>
        <v>-806871.666754529</v>
      </c>
      <c r="AV75" s="138">
        <f t="shared" ca="1" si="53"/>
        <v>-813210.70397400483</v>
      </c>
      <c r="AW75" s="138">
        <f t="shared" ca="1" si="53"/>
        <v>-819588.5583149828</v>
      </c>
      <c r="AX75" s="138">
        <f t="shared" ca="1" si="53"/>
        <v>-826005.4432007448</v>
      </c>
      <c r="AY75" s="138">
        <f t="shared" ca="1" si="53"/>
        <v>-832461.57315919548</v>
      </c>
      <c r="AZ75" s="138">
        <f t="shared" ca="1" si="53"/>
        <v>-838957.16382836178</v>
      </c>
      <c r="BA75" s="138">
        <f t="shared" ca="1" si="53"/>
        <v>-845492.43196189776</v>
      </c>
      <c r="BB75" s="138">
        <f t="shared" ca="1" si="53"/>
        <v>-852067.59543467313</v>
      </c>
      <c r="BC75" s="138">
        <f t="shared" ca="1" si="53"/>
        <v>-858682.87324834254</v>
      </c>
      <c r="BD75" s="138">
        <f t="shared" ca="1" si="53"/>
        <v>-865338.48553692561</v>
      </c>
      <c r="BE75" s="138">
        <f t="shared" ca="1" si="53"/>
        <v>-872034.6535724625</v>
      </c>
      <c r="BF75" s="138">
        <f t="shared" ca="1" si="53"/>
        <v>-878771.5997707136</v>
      </c>
      <c r="BG75" s="138">
        <f t="shared" ca="1" si="53"/>
        <v>-885549.5476967619</v>
      </c>
      <c r="BH75" s="138">
        <f t="shared" ca="1" si="53"/>
        <v>-892368.72207080584</v>
      </c>
      <c r="BI75" s="138">
        <f t="shared" ca="1" si="53"/>
        <v>-899229.34877388936</v>
      </c>
      <c r="BJ75" s="138">
        <f t="shared" ca="1" si="53"/>
        <v>-906131.6548536123</v>
      </c>
      <c r="BK75" s="138">
        <f t="shared" ca="1" si="53"/>
        <v>-913075.86853004992</v>
      </c>
      <c r="BL75" s="138">
        <f t="shared" ca="1" si="53"/>
        <v>-920062.21920142323</v>
      </c>
      <c r="BM75" s="138">
        <f t="shared" ca="1" si="53"/>
        <v>-927090.93745013338</v>
      </c>
      <c r="BN75" s="138">
        <f t="shared" ca="1" si="53"/>
        <v>-934162.25504849863</v>
      </c>
      <c r="BO75" s="138">
        <f t="shared" ca="1" si="53"/>
        <v>-941276.40496473759</v>
      </c>
      <c r="BP75" s="138">
        <f t="shared" ca="1" si="53"/>
        <v>-948433.62136891484</v>
      </c>
      <c r="BQ75" s="138">
        <f t="shared" ca="1" si="53"/>
        <v>-955634.13963885617</v>
      </c>
      <c r="BR75" s="138">
        <f t="shared" ca="1" si="53"/>
        <v>-962878.19636625063</v>
      </c>
      <c r="BS75" s="138">
        <f t="shared" ca="1" si="53"/>
        <v>-970166.02936255187</v>
      </c>
      <c r="BT75" s="138">
        <f t="shared" ca="1" si="53"/>
        <v>-977497.87766513985</v>
      </c>
      <c r="BU75" s="138">
        <f t="shared" ca="1" si="53"/>
        <v>-984873.98154333991</v>
      </c>
      <c r="BV75" s="138">
        <f t="shared" ca="1" si="53"/>
        <v>-992294.58250460785</v>
      </c>
      <c r="BW75" s="138">
        <f t="shared" ca="1" si="53"/>
        <v>-999759.92330057919</v>
      </c>
      <c r="BX75" s="138">
        <f t="shared" ca="1" si="53"/>
        <v>-1007270.2479333654</v>
      </c>
      <c r="BY75" s="138">
        <f t="shared" ca="1" si="53"/>
        <v>-1014825.801661633</v>
      </c>
      <c r="BZ75" s="138">
        <f t="shared" ca="1" si="53"/>
        <v>-1022426.8310069516</v>
      </c>
      <c r="CA75" s="138">
        <f t="shared" ca="1" si="53"/>
        <v>-213893.11308392137</v>
      </c>
      <c r="CB75" s="138">
        <f t="shared" ca="1" si="53"/>
        <v>-214784.33438843492</v>
      </c>
      <c r="CC75" s="138">
        <f t="shared" ca="1" si="53"/>
        <v>-215679.26911505315</v>
      </c>
      <c r="CD75" s="138">
        <f t="shared" ca="1" si="53"/>
        <v>-216577.93273636699</v>
      </c>
      <c r="CE75" s="138">
        <f t="shared" ca="1" si="53"/>
        <v>-217480.34078943732</v>
      </c>
      <c r="CF75" s="138">
        <f t="shared" ca="1" si="50"/>
        <v>-218386.50887604803</v>
      </c>
      <c r="CG75" s="138">
        <f t="shared" ca="1" si="50"/>
        <v>-219296.45266304168</v>
      </c>
      <c r="CH75" s="138">
        <f t="shared" ca="1" si="50"/>
        <v>-220210.18788246813</v>
      </c>
      <c r="CI75" s="138">
        <f t="shared" ca="1" si="50"/>
        <v>-221127.73033197969</v>
      </c>
      <c r="CJ75" s="138">
        <f t="shared" ca="1" si="50"/>
        <v>-222049.0958750248</v>
      </c>
      <c r="CK75" s="138">
        <f t="shared" ca="1" si="50"/>
        <v>-222974.30044116828</v>
      </c>
      <c r="CL75" s="138">
        <f t="shared" ca="1" si="50"/>
        <v>-223903.36002635214</v>
      </c>
      <c r="CM75" s="138" t="e">
        <f t="shared" ca="1" si="50"/>
        <v>#N/A</v>
      </c>
      <c r="CN75" s="138" t="e">
        <f t="shared" ca="1" si="50"/>
        <v>#N/A</v>
      </c>
      <c r="CO75" s="138" t="e">
        <f t="shared" ca="1" si="50"/>
        <v>#N/A</v>
      </c>
      <c r="CP75" s="138" t="e">
        <f t="shared" ca="1" si="50"/>
        <v>#N/A</v>
      </c>
      <c r="CQ75" s="138" t="e">
        <f t="shared" ca="1" si="50"/>
        <v>#N/A</v>
      </c>
      <c r="CR75" s="138" t="e">
        <f t="shared" ca="1" si="50"/>
        <v>#N/A</v>
      </c>
      <c r="CS75" s="138" t="e">
        <f t="shared" ca="1" si="50"/>
        <v>#N/A</v>
      </c>
      <c r="CT75" s="138" t="e">
        <f t="shared" ca="1" si="50"/>
        <v>#N/A</v>
      </c>
      <c r="CU75" s="138" t="e">
        <f t="shared" ca="1" si="50"/>
        <v>#N/A</v>
      </c>
      <c r="CV75" s="138" t="e">
        <f t="shared" ca="1" si="50"/>
        <v>#N/A</v>
      </c>
      <c r="CW75" s="138" t="e">
        <f t="shared" ca="1" si="50"/>
        <v>#N/A</v>
      </c>
      <c r="CX75" s="138" t="e">
        <f t="shared" ca="1" si="50"/>
        <v>#N/A</v>
      </c>
      <c r="CY75" s="138" t="e">
        <f t="shared" ca="1" si="50"/>
        <v>#N/A</v>
      </c>
      <c r="CZ75" s="138" t="e">
        <f t="shared" ca="1" si="50"/>
        <v>#N/A</v>
      </c>
      <c r="DA75" s="138" t="e">
        <f t="shared" ca="1" si="50"/>
        <v>#N/A</v>
      </c>
      <c r="DB75" s="138" t="e">
        <f t="shared" ca="1" si="50"/>
        <v>#N/A</v>
      </c>
      <c r="DC75" s="138" t="e">
        <f t="shared" ca="1" si="50"/>
        <v>#N/A</v>
      </c>
      <c r="DD75" s="138" t="e">
        <f t="shared" ca="1" si="50"/>
        <v>#N/A</v>
      </c>
      <c r="DE75" s="138" t="e">
        <f t="shared" ca="1" si="50"/>
        <v>#N/A</v>
      </c>
      <c r="DF75" s="138" t="e">
        <f t="shared" ca="1" si="50"/>
        <v>#N/A</v>
      </c>
      <c r="DG75" s="138" t="e">
        <f t="shared" ca="1" si="50"/>
        <v>#N/A</v>
      </c>
      <c r="DH75" s="138" t="e">
        <f t="shared" ca="1" si="50"/>
        <v>#N/A</v>
      </c>
      <c r="DI75" s="138" t="e">
        <f t="shared" ca="1" si="50"/>
        <v>#N/A</v>
      </c>
      <c r="DJ75" s="138" t="e">
        <f t="shared" ca="1" si="50"/>
        <v>#N/A</v>
      </c>
      <c r="DK75" s="138" t="e">
        <f t="shared" ca="1" si="50"/>
        <v>#N/A</v>
      </c>
      <c r="DL75" s="138" t="e">
        <f t="shared" ca="1" si="50"/>
        <v>#N/A</v>
      </c>
    </row>
    <row r="76" spans="1:116" x14ac:dyDescent="0.4">
      <c r="A76" s="27"/>
      <c r="B76" s="27"/>
      <c r="C76" t="s">
        <v>203</v>
      </c>
      <c r="D76" t="s">
        <v>812</v>
      </c>
      <c r="E76" s="8" t="str">
        <f t="shared" si="52"/>
        <v>76 LISTSALES-PV</v>
      </c>
      <c r="F76" s="27"/>
      <c r="G76" s="126" t="s">
        <v>816</v>
      </c>
      <c r="H76" s="31"/>
      <c r="I76" s="73"/>
      <c r="J76" s="73"/>
      <c r="K76" s="33">
        <f t="shared" ca="1" si="48"/>
        <v>-50455771.098323196</v>
      </c>
      <c r="L76" s="33">
        <f t="shared" ca="1" si="48"/>
        <v>-44569183.759692922</v>
      </c>
      <c r="M76" s="33">
        <f t="shared" ca="1" si="48"/>
        <v>-48997601.82733383</v>
      </c>
      <c r="N76" s="33">
        <f t="shared" ca="1" si="48"/>
        <v>-53762490.828768089</v>
      </c>
      <c r="O76" s="33">
        <f t="shared" ca="1" si="48"/>
        <v>-58886688.186584637</v>
      </c>
      <c r="P76" s="33">
        <f t="shared" ca="1" si="48"/>
        <v>-13131813.131046481</v>
      </c>
      <c r="R76" s="33"/>
      <c r="S76" s="33">
        <f ca="1">SUM(S71:S75)</f>
        <v>-4016666.6666666674</v>
      </c>
      <c r="T76" s="33">
        <f t="shared" ref="T76:CE76" ca="1" si="54">SUM(T71:T75)</f>
        <v>-4050138.8888888881</v>
      </c>
      <c r="U76" s="33">
        <f t="shared" ca="1" si="54"/>
        <v>-4083820.3125</v>
      </c>
      <c r="V76" s="33">
        <f t="shared" ca="1" si="54"/>
        <v>-4117712.099729937</v>
      </c>
      <c r="W76" s="33">
        <f t="shared" ca="1" si="54"/>
        <v>-4151815.4188619205</v>
      </c>
      <c r="X76" s="33">
        <f t="shared" ca="1" si="54"/>
        <v>-4186131.4442627179</v>
      </c>
      <c r="Y76" s="33">
        <f t="shared" ca="1" si="54"/>
        <v>-4220661.3564130617</v>
      </c>
      <c r="Z76" s="33">
        <f t="shared" ca="1" si="54"/>
        <v>-4255406.3419381808</v>
      </c>
      <c r="AA76" s="33">
        <f t="shared" ca="1" si="54"/>
        <v>-4290367.5936385849</v>
      </c>
      <c r="AB76" s="33">
        <f t="shared" ca="1" si="54"/>
        <v>-4325546.3105208296</v>
      </c>
      <c r="AC76" s="33">
        <f t="shared" ca="1" si="54"/>
        <v>-4360943.6978285955</v>
      </c>
      <c r="AD76" s="33">
        <f t="shared" ca="1" si="54"/>
        <v>-4396560.967073814</v>
      </c>
      <c r="AE76" s="33">
        <f t="shared" ca="1" si="54"/>
        <v>-3552781.2201322149</v>
      </c>
      <c r="AF76" s="33">
        <f t="shared" ca="1" si="54"/>
        <v>-3581511.76205175</v>
      </c>
      <c r="AG76" s="33">
        <f t="shared" ca="1" si="54"/>
        <v>-3610420.0449244305</v>
      </c>
      <c r="AH76" s="33">
        <f t="shared" ca="1" si="54"/>
        <v>-3639507.0511307381</v>
      </c>
      <c r="AI76" s="33">
        <f t="shared" ca="1" si="54"/>
        <v>-3668773.7681518681</v>
      </c>
      <c r="AJ76" s="33">
        <f t="shared" ca="1" si="54"/>
        <v>-3698221.1885952204</v>
      </c>
      <c r="AK76" s="33">
        <f t="shared" ca="1" si="54"/>
        <v>-3727850.3102198802</v>
      </c>
      <c r="AL76" s="33">
        <f t="shared" ca="1" si="54"/>
        <v>-3757662.1359624341</v>
      </c>
      <c r="AM76" s="33">
        <f t="shared" ca="1" si="54"/>
        <v>-3787657.6739627682</v>
      </c>
      <c r="AN76" s="33">
        <f t="shared" ca="1" si="54"/>
        <v>-3817837.9375899211</v>
      </c>
      <c r="AO76" s="33">
        <f t="shared" ca="1" si="54"/>
        <v>-3848203.9454681985</v>
      </c>
      <c r="AP76" s="33">
        <f t="shared" ca="1" si="54"/>
        <v>-3878756.7215034924</v>
      </c>
      <c r="AQ76" s="33">
        <f t="shared" ca="1" si="54"/>
        <v>-3909497.2949094884</v>
      </c>
      <c r="AR76" s="33">
        <f t="shared" ca="1" si="54"/>
        <v>-3940426.7002341151</v>
      </c>
      <c r="AS76" s="33">
        <f t="shared" ca="1" si="54"/>
        <v>-3971545.9773861803</v>
      </c>
      <c r="AT76" s="33">
        <f t="shared" ca="1" si="54"/>
        <v>-4002856.1716620997</v>
      </c>
      <c r="AU76" s="33">
        <f t="shared" ca="1" si="54"/>
        <v>-4034358.3337726444</v>
      </c>
      <c r="AV76" s="33">
        <f t="shared" ca="1" si="54"/>
        <v>-4066053.5198700242</v>
      </c>
      <c r="AW76" s="33">
        <f t="shared" ca="1" si="54"/>
        <v>-4097942.791574914</v>
      </c>
      <c r="AX76" s="33">
        <f t="shared" ca="1" si="54"/>
        <v>-4130027.2160037234</v>
      </c>
      <c r="AY76" s="33">
        <f t="shared" ca="1" si="54"/>
        <v>-4162307.8657959774</v>
      </c>
      <c r="AZ76" s="33">
        <f t="shared" ca="1" si="54"/>
        <v>-4194785.8191418089</v>
      </c>
      <c r="BA76" s="33">
        <f t="shared" ca="1" si="54"/>
        <v>-4227462.1598094888</v>
      </c>
      <c r="BB76" s="33">
        <f t="shared" ca="1" si="54"/>
        <v>-4260337.9771733657</v>
      </c>
      <c r="BC76" s="33">
        <f t="shared" ca="1" si="54"/>
        <v>-4293414.3662417131</v>
      </c>
      <c r="BD76" s="33">
        <f t="shared" ca="1" si="54"/>
        <v>-4326692.4276846284</v>
      </c>
      <c r="BE76" s="33">
        <f t="shared" ca="1" si="54"/>
        <v>-4360173.2678623125</v>
      </c>
      <c r="BF76" s="33">
        <f t="shared" ca="1" si="54"/>
        <v>-4393857.998853568</v>
      </c>
      <c r="BG76" s="33">
        <f t="shared" ca="1" si="54"/>
        <v>-4427747.7384838099</v>
      </c>
      <c r="BH76" s="33">
        <f t="shared" ca="1" si="54"/>
        <v>-4461843.6103540296</v>
      </c>
      <c r="BI76" s="33">
        <f t="shared" ca="1" si="54"/>
        <v>-4496146.7438694471</v>
      </c>
      <c r="BJ76" s="33">
        <f t="shared" ca="1" si="54"/>
        <v>-4530658.2742680619</v>
      </c>
      <c r="BK76" s="33">
        <f t="shared" ca="1" si="54"/>
        <v>-4565379.3426502496</v>
      </c>
      <c r="BL76" s="33">
        <f t="shared" ca="1" si="54"/>
        <v>-4600311.0960071161</v>
      </c>
      <c r="BM76" s="33">
        <f t="shared" ca="1" si="54"/>
        <v>-4635454.6872506673</v>
      </c>
      <c r="BN76" s="33">
        <f t="shared" ca="1" si="54"/>
        <v>-4670811.2752424935</v>
      </c>
      <c r="BO76" s="33">
        <f t="shared" ca="1" si="54"/>
        <v>-4706382.024823688</v>
      </c>
      <c r="BP76" s="33">
        <f t="shared" ca="1" si="54"/>
        <v>-4742168.1068445742</v>
      </c>
      <c r="BQ76" s="33">
        <f t="shared" ca="1" si="54"/>
        <v>-4778170.6981942812</v>
      </c>
      <c r="BR76" s="33">
        <f t="shared" ca="1" si="54"/>
        <v>-4814390.9818312535</v>
      </c>
      <c r="BS76" s="33">
        <f t="shared" ca="1" si="54"/>
        <v>-4850830.1468127593</v>
      </c>
      <c r="BT76" s="33">
        <f t="shared" ca="1" si="54"/>
        <v>-4887489.3883256996</v>
      </c>
      <c r="BU76" s="33">
        <f t="shared" ca="1" si="54"/>
        <v>-4924369.9077166999</v>
      </c>
      <c r="BV76" s="33">
        <f t="shared" ca="1" si="54"/>
        <v>-4961472.9125230396</v>
      </c>
      <c r="BW76" s="33">
        <f t="shared" ca="1" si="54"/>
        <v>-4998799.616502896</v>
      </c>
      <c r="BX76" s="33">
        <f t="shared" ca="1" si="54"/>
        <v>-5036351.239666827</v>
      </c>
      <c r="BY76" s="33">
        <f t="shared" ca="1" si="54"/>
        <v>-5074129.0083081648</v>
      </c>
      <c r="BZ76" s="33">
        <f t="shared" ca="1" si="54"/>
        <v>-5112134.1550347582</v>
      </c>
      <c r="CA76" s="33">
        <f t="shared" ca="1" si="54"/>
        <v>-1069465.5654196069</v>
      </c>
      <c r="CB76" s="33">
        <f t="shared" ca="1" si="54"/>
        <v>-1073921.6719421747</v>
      </c>
      <c r="CC76" s="33">
        <f t="shared" ca="1" si="54"/>
        <v>-1078396.3455752658</v>
      </c>
      <c r="CD76" s="33">
        <f t="shared" ca="1" si="54"/>
        <v>-1082889.6636818349</v>
      </c>
      <c r="CE76" s="33">
        <f t="shared" ca="1" si="54"/>
        <v>-1087401.7039471867</v>
      </c>
      <c r="CF76" s="33">
        <f t="shared" ref="CF76:DL76" ca="1" si="55">SUM(CF71:CF75)</f>
        <v>-1091932.5443802401</v>
      </c>
      <c r="CG76" s="33">
        <f t="shared" ca="1" si="55"/>
        <v>-1096482.2633152085</v>
      </c>
      <c r="CH76" s="33">
        <f t="shared" ca="1" si="55"/>
        <v>-1101050.9394123408</v>
      </c>
      <c r="CI76" s="33">
        <f t="shared" ca="1" si="55"/>
        <v>-1105638.6516598985</v>
      </c>
      <c r="CJ76" s="33">
        <f t="shared" ca="1" si="55"/>
        <v>-1110245.479375124</v>
      </c>
      <c r="CK76" s="33">
        <f t="shared" ca="1" si="55"/>
        <v>-1114871.5022058415</v>
      </c>
      <c r="CL76" s="33">
        <f t="shared" ca="1" si="55"/>
        <v>-1119516.8001317608</v>
      </c>
      <c r="CM76" s="33" t="e">
        <f t="shared" ca="1" si="55"/>
        <v>#N/A</v>
      </c>
      <c r="CN76" s="33" t="e">
        <f t="shared" ca="1" si="55"/>
        <v>#N/A</v>
      </c>
      <c r="CO76" s="33" t="e">
        <f t="shared" ca="1" si="55"/>
        <v>#N/A</v>
      </c>
      <c r="CP76" s="33" t="e">
        <f t="shared" ca="1" si="55"/>
        <v>#N/A</v>
      </c>
      <c r="CQ76" s="33" t="e">
        <f t="shared" ca="1" si="55"/>
        <v>#N/A</v>
      </c>
      <c r="CR76" s="33" t="e">
        <f t="shared" ca="1" si="55"/>
        <v>#N/A</v>
      </c>
      <c r="CS76" s="33" t="e">
        <f t="shared" ca="1" si="55"/>
        <v>#N/A</v>
      </c>
      <c r="CT76" s="33" t="e">
        <f t="shared" ca="1" si="55"/>
        <v>#N/A</v>
      </c>
      <c r="CU76" s="33" t="e">
        <f t="shared" ca="1" si="55"/>
        <v>#N/A</v>
      </c>
      <c r="CV76" s="33" t="e">
        <f t="shared" ca="1" si="55"/>
        <v>#N/A</v>
      </c>
      <c r="CW76" s="33" t="e">
        <f t="shared" ca="1" si="55"/>
        <v>#N/A</v>
      </c>
      <c r="CX76" s="33" t="e">
        <f t="shared" ca="1" si="55"/>
        <v>#N/A</v>
      </c>
      <c r="CY76" s="33" t="e">
        <f t="shared" ca="1" si="55"/>
        <v>#N/A</v>
      </c>
      <c r="CZ76" s="33" t="e">
        <f t="shared" ca="1" si="55"/>
        <v>#N/A</v>
      </c>
      <c r="DA76" s="33" t="e">
        <f t="shared" ca="1" si="55"/>
        <v>#N/A</v>
      </c>
      <c r="DB76" s="33" t="e">
        <f t="shared" ca="1" si="55"/>
        <v>#N/A</v>
      </c>
      <c r="DC76" s="33" t="e">
        <f t="shared" ca="1" si="55"/>
        <v>#N/A</v>
      </c>
      <c r="DD76" s="33" t="e">
        <f t="shared" ca="1" si="55"/>
        <v>#N/A</v>
      </c>
      <c r="DE76" s="33" t="e">
        <f t="shared" ca="1" si="55"/>
        <v>#N/A</v>
      </c>
      <c r="DF76" s="33" t="e">
        <f t="shared" ca="1" si="55"/>
        <v>#N/A</v>
      </c>
      <c r="DG76" s="33" t="e">
        <f t="shared" ca="1" si="55"/>
        <v>#N/A</v>
      </c>
      <c r="DH76" s="33" t="e">
        <f t="shared" ca="1" si="55"/>
        <v>#N/A</v>
      </c>
      <c r="DI76" s="33" t="e">
        <f t="shared" ca="1" si="55"/>
        <v>#N/A</v>
      </c>
      <c r="DJ76" s="33" t="e">
        <f t="shared" ca="1" si="55"/>
        <v>#N/A</v>
      </c>
      <c r="DK76" s="33" t="e">
        <f t="shared" ca="1" si="55"/>
        <v>#N/A</v>
      </c>
      <c r="DL76" s="33" t="e">
        <f t="shared" ca="1" si="55"/>
        <v>#N/A</v>
      </c>
    </row>
    <row r="77" spans="1:116" x14ac:dyDescent="0.4">
      <c r="A77" s="27"/>
      <c r="B77" s="27"/>
      <c r="C77" s="27"/>
      <c r="D77" t="s">
        <v>812</v>
      </c>
      <c r="E77" s="8" t="str">
        <f t="shared" si="52"/>
        <v>77 LISTSALES-PV</v>
      </c>
      <c r="F77" s="27"/>
      <c r="G77" s="126"/>
      <c r="H77" s="31"/>
      <c r="I77" s="73"/>
      <c r="J77" s="73"/>
      <c r="K77" s="38"/>
      <c r="L77" s="38"/>
      <c r="M77" s="38"/>
      <c r="N77" s="38"/>
      <c r="O77" s="38"/>
      <c r="P77" s="38"/>
      <c r="R77" s="33"/>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M77" s="38"/>
      <c r="CN77" s="38"/>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A78" s="27"/>
      <c r="B78" s="27"/>
      <c r="C78" s="27"/>
      <c r="D78" t="s">
        <v>812</v>
      </c>
      <c r="E78" s="8" t="str">
        <f t="shared" si="52"/>
        <v>78 LISTSALES-PV</v>
      </c>
      <c r="F78" s="27"/>
      <c r="G78" s="126" t="s">
        <v>818</v>
      </c>
      <c r="H78" s="31"/>
      <c r="I78" s="73"/>
      <c r="J78" s="73"/>
      <c r="K78" s="33">
        <f t="shared" ref="K78:P78" ca="1" si="56">SUMIF($3:$3,K$2,78:78)</f>
        <v>0</v>
      </c>
      <c r="L78" s="33">
        <f t="shared" ca="1" si="56"/>
        <v>0</v>
      </c>
      <c r="M78" s="33">
        <f t="shared" ca="1" si="56"/>
        <v>0</v>
      </c>
      <c r="N78" s="33">
        <f t="shared" ca="1" si="56"/>
        <v>0</v>
      </c>
      <c r="O78" s="33">
        <f t="shared" ca="1" si="56"/>
        <v>0</v>
      </c>
      <c r="P78" s="33">
        <f t="shared" ca="1" si="56"/>
        <v>0</v>
      </c>
      <c r="R78" s="33"/>
      <c r="S78" s="33">
        <f ca="1">+S61+S76</f>
        <v>0</v>
      </c>
      <c r="T78" s="33">
        <f t="shared" ref="T78:CE78" ca="1" si="57">+T61+T76</f>
        <v>0</v>
      </c>
      <c r="U78" s="33">
        <f t="shared" ca="1" si="57"/>
        <v>0</v>
      </c>
      <c r="V78" s="33">
        <f t="shared" ca="1" si="57"/>
        <v>0</v>
      </c>
      <c r="W78" s="33">
        <f t="shared" ca="1" si="57"/>
        <v>0</v>
      </c>
      <c r="X78" s="33">
        <f t="shared" ca="1" si="57"/>
        <v>0</v>
      </c>
      <c r="Y78" s="33">
        <f t="shared" ca="1" si="57"/>
        <v>0</v>
      </c>
      <c r="Z78" s="33">
        <f t="shared" ca="1" si="57"/>
        <v>0</v>
      </c>
      <c r="AA78" s="33">
        <f t="shared" ca="1" si="57"/>
        <v>0</v>
      </c>
      <c r="AB78" s="33">
        <f t="shared" ca="1" si="57"/>
        <v>0</v>
      </c>
      <c r="AC78" s="33">
        <f t="shared" ca="1" si="57"/>
        <v>0</v>
      </c>
      <c r="AD78" s="33">
        <f t="shared" ca="1" si="57"/>
        <v>0</v>
      </c>
      <c r="AE78" s="33">
        <f t="shared" ca="1" si="57"/>
        <v>0</v>
      </c>
      <c r="AF78" s="33">
        <f t="shared" ca="1" si="57"/>
        <v>0</v>
      </c>
      <c r="AG78" s="33">
        <f t="shared" ca="1" si="57"/>
        <v>0</v>
      </c>
      <c r="AH78" s="33">
        <f t="shared" ca="1" si="57"/>
        <v>0</v>
      </c>
      <c r="AI78" s="33">
        <f t="shared" ca="1" si="57"/>
        <v>0</v>
      </c>
      <c r="AJ78" s="33">
        <f t="shared" ca="1" si="57"/>
        <v>0</v>
      </c>
      <c r="AK78" s="33">
        <f t="shared" ca="1" si="57"/>
        <v>0</v>
      </c>
      <c r="AL78" s="33">
        <f t="shared" ca="1" si="57"/>
        <v>0</v>
      </c>
      <c r="AM78" s="33">
        <f t="shared" ca="1" si="57"/>
        <v>0</v>
      </c>
      <c r="AN78" s="33">
        <f t="shared" ca="1" si="57"/>
        <v>0</v>
      </c>
      <c r="AO78" s="33">
        <f t="shared" ca="1" si="57"/>
        <v>0</v>
      </c>
      <c r="AP78" s="33">
        <f t="shared" ca="1" si="57"/>
        <v>0</v>
      </c>
      <c r="AQ78" s="33">
        <f t="shared" ca="1" si="57"/>
        <v>0</v>
      </c>
      <c r="AR78" s="33">
        <f t="shared" ca="1" si="57"/>
        <v>0</v>
      </c>
      <c r="AS78" s="33">
        <f t="shared" ca="1" si="57"/>
        <v>0</v>
      </c>
      <c r="AT78" s="33">
        <f t="shared" ca="1" si="57"/>
        <v>0</v>
      </c>
      <c r="AU78" s="33">
        <f t="shared" ca="1" si="57"/>
        <v>0</v>
      </c>
      <c r="AV78" s="33">
        <f t="shared" ca="1" si="57"/>
        <v>0</v>
      </c>
      <c r="AW78" s="33">
        <f t="shared" ca="1" si="57"/>
        <v>0</v>
      </c>
      <c r="AX78" s="33">
        <f t="shared" ca="1" si="57"/>
        <v>0</v>
      </c>
      <c r="AY78" s="33">
        <f t="shared" ca="1" si="57"/>
        <v>0</v>
      </c>
      <c r="AZ78" s="33">
        <f t="shared" ca="1" si="57"/>
        <v>0</v>
      </c>
      <c r="BA78" s="33">
        <f t="shared" ca="1" si="57"/>
        <v>0</v>
      </c>
      <c r="BB78" s="33">
        <f t="shared" ca="1" si="57"/>
        <v>0</v>
      </c>
      <c r="BC78" s="33">
        <f t="shared" ca="1" si="57"/>
        <v>0</v>
      </c>
      <c r="BD78" s="33">
        <f t="shared" ca="1" si="57"/>
        <v>0</v>
      </c>
      <c r="BE78" s="33">
        <f t="shared" ca="1" si="57"/>
        <v>0</v>
      </c>
      <c r="BF78" s="33">
        <f t="shared" ca="1" si="57"/>
        <v>0</v>
      </c>
      <c r="BG78" s="33">
        <f t="shared" ca="1" si="57"/>
        <v>0</v>
      </c>
      <c r="BH78" s="33">
        <f t="shared" ca="1" si="57"/>
        <v>0</v>
      </c>
      <c r="BI78" s="33">
        <f t="shared" ca="1" si="57"/>
        <v>0</v>
      </c>
      <c r="BJ78" s="33">
        <f t="shared" ca="1" si="57"/>
        <v>0</v>
      </c>
      <c r="BK78" s="33">
        <f t="shared" ca="1" si="57"/>
        <v>0</v>
      </c>
      <c r="BL78" s="33">
        <f t="shared" ca="1" si="57"/>
        <v>0</v>
      </c>
      <c r="BM78" s="33">
        <f t="shared" ca="1" si="57"/>
        <v>0</v>
      </c>
      <c r="BN78" s="33">
        <f t="shared" ca="1" si="57"/>
        <v>0</v>
      </c>
      <c r="BO78" s="33">
        <f t="shared" ca="1" si="57"/>
        <v>0</v>
      </c>
      <c r="BP78" s="33">
        <f t="shared" ca="1" si="57"/>
        <v>0</v>
      </c>
      <c r="BQ78" s="33">
        <f t="shared" ca="1" si="57"/>
        <v>0</v>
      </c>
      <c r="BR78" s="33">
        <f t="shared" ca="1" si="57"/>
        <v>0</v>
      </c>
      <c r="BS78" s="33">
        <f t="shared" ca="1" si="57"/>
        <v>0</v>
      </c>
      <c r="BT78" s="33">
        <f t="shared" ca="1" si="57"/>
        <v>0</v>
      </c>
      <c r="BU78" s="33">
        <f t="shared" ca="1" si="57"/>
        <v>0</v>
      </c>
      <c r="BV78" s="33">
        <f t="shared" ca="1" si="57"/>
        <v>0</v>
      </c>
      <c r="BW78" s="33">
        <f t="shared" ca="1" si="57"/>
        <v>0</v>
      </c>
      <c r="BX78" s="33">
        <f t="shared" ca="1" si="57"/>
        <v>0</v>
      </c>
      <c r="BY78" s="33">
        <f t="shared" ca="1" si="57"/>
        <v>0</v>
      </c>
      <c r="BZ78" s="33">
        <f t="shared" ca="1" si="57"/>
        <v>0</v>
      </c>
      <c r="CA78" s="33">
        <f t="shared" ca="1" si="57"/>
        <v>0</v>
      </c>
      <c r="CB78" s="33">
        <f t="shared" ca="1" si="57"/>
        <v>0</v>
      </c>
      <c r="CC78" s="33">
        <f t="shared" ca="1" si="57"/>
        <v>0</v>
      </c>
      <c r="CD78" s="33">
        <f t="shared" ca="1" si="57"/>
        <v>0</v>
      </c>
      <c r="CE78" s="33">
        <f t="shared" ca="1" si="57"/>
        <v>0</v>
      </c>
      <c r="CF78" s="33">
        <f t="shared" ref="CF78:DL78" ca="1" si="58">+CF61+CF76</f>
        <v>0</v>
      </c>
      <c r="CG78" s="33">
        <f t="shared" ca="1" si="58"/>
        <v>0</v>
      </c>
      <c r="CH78" s="33">
        <f t="shared" ca="1" si="58"/>
        <v>0</v>
      </c>
      <c r="CI78" s="33">
        <f t="shared" ca="1" si="58"/>
        <v>0</v>
      </c>
      <c r="CJ78" s="33">
        <f t="shared" ca="1" si="58"/>
        <v>0</v>
      </c>
      <c r="CK78" s="33">
        <f t="shared" ca="1" si="58"/>
        <v>0</v>
      </c>
      <c r="CL78" s="33">
        <f t="shared" ca="1" si="58"/>
        <v>0</v>
      </c>
      <c r="CM78" s="33" t="e">
        <f t="shared" ca="1" si="58"/>
        <v>#N/A</v>
      </c>
      <c r="CN78" s="33" t="e">
        <f t="shared" ca="1" si="58"/>
        <v>#N/A</v>
      </c>
      <c r="CO78" s="33" t="e">
        <f t="shared" ca="1" si="58"/>
        <v>#N/A</v>
      </c>
      <c r="CP78" s="33" t="e">
        <f t="shared" ca="1" si="58"/>
        <v>#N/A</v>
      </c>
      <c r="CQ78" s="33" t="e">
        <f t="shared" ca="1" si="58"/>
        <v>#N/A</v>
      </c>
      <c r="CR78" s="33" t="e">
        <f t="shared" ca="1" si="58"/>
        <v>#N/A</v>
      </c>
      <c r="CS78" s="33" t="e">
        <f t="shared" ca="1" si="58"/>
        <v>#N/A</v>
      </c>
      <c r="CT78" s="33" t="e">
        <f t="shared" ca="1" si="58"/>
        <v>#N/A</v>
      </c>
      <c r="CU78" s="33" t="e">
        <f t="shared" ca="1" si="58"/>
        <v>#N/A</v>
      </c>
      <c r="CV78" s="33" t="e">
        <f t="shared" ca="1" si="58"/>
        <v>#N/A</v>
      </c>
      <c r="CW78" s="33" t="e">
        <f t="shared" ca="1" si="58"/>
        <v>#N/A</v>
      </c>
      <c r="CX78" s="33" t="e">
        <f t="shared" ca="1" si="58"/>
        <v>#N/A</v>
      </c>
      <c r="CY78" s="33" t="e">
        <f t="shared" ca="1" si="58"/>
        <v>#N/A</v>
      </c>
      <c r="CZ78" s="33" t="e">
        <f t="shared" ca="1" si="58"/>
        <v>#N/A</v>
      </c>
      <c r="DA78" s="33" t="e">
        <f t="shared" ca="1" si="58"/>
        <v>#N/A</v>
      </c>
      <c r="DB78" s="33" t="e">
        <f t="shared" ca="1" si="58"/>
        <v>#N/A</v>
      </c>
      <c r="DC78" s="33" t="e">
        <f t="shared" ca="1" si="58"/>
        <v>#N/A</v>
      </c>
      <c r="DD78" s="33" t="e">
        <f t="shared" ca="1" si="58"/>
        <v>#N/A</v>
      </c>
      <c r="DE78" s="33" t="e">
        <f t="shared" ca="1" si="58"/>
        <v>#N/A</v>
      </c>
      <c r="DF78" s="33" t="e">
        <f t="shared" ca="1" si="58"/>
        <v>#N/A</v>
      </c>
      <c r="DG78" s="33" t="e">
        <f t="shared" ca="1" si="58"/>
        <v>#N/A</v>
      </c>
      <c r="DH78" s="33" t="e">
        <f t="shared" ca="1" si="58"/>
        <v>#N/A</v>
      </c>
      <c r="DI78" s="33" t="e">
        <f t="shared" ca="1" si="58"/>
        <v>#N/A</v>
      </c>
      <c r="DJ78" s="33" t="e">
        <f t="shared" ca="1" si="58"/>
        <v>#N/A</v>
      </c>
      <c r="DK78" s="33" t="e">
        <f t="shared" ca="1" si="58"/>
        <v>#N/A</v>
      </c>
      <c r="DL78" s="33" t="e">
        <f t="shared" ca="1" si="58"/>
        <v>#N/A</v>
      </c>
    </row>
    <row r="79" spans="1:116" x14ac:dyDescent="0.4">
      <c r="A79" s="27"/>
      <c r="B79" s="27"/>
      <c r="C79" s="27"/>
      <c r="D79" t="s">
        <v>812</v>
      </c>
      <c r="E79" s="8" t="str">
        <f t="shared" si="52"/>
        <v>79 LISTSALES-PV</v>
      </c>
      <c r="F79" s="27"/>
      <c r="G79" s="145" t="s">
        <v>69</v>
      </c>
      <c r="H79" s="31"/>
      <c r="I79" s="73"/>
      <c r="J79" s="73"/>
      <c r="K79" s="20">
        <f ca="1">+IFERROR(K78/K61,0)</f>
        <v>0</v>
      </c>
      <c r="L79" s="20">
        <f t="shared" ref="L79:P79" ca="1" si="59">+IFERROR(L78/L61,0)</f>
        <v>0</v>
      </c>
      <c r="M79" s="20">
        <f t="shared" ca="1" si="59"/>
        <v>0</v>
      </c>
      <c r="N79" s="20">
        <f t="shared" ca="1" si="59"/>
        <v>0</v>
      </c>
      <c r="O79" s="20">
        <f t="shared" ca="1" si="59"/>
        <v>0</v>
      </c>
      <c r="P79" s="20">
        <f t="shared" ca="1" si="59"/>
        <v>0</v>
      </c>
      <c r="R79" s="33"/>
      <c r="S79" s="20">
        <f ca="1">+IFERROR(S78/S61,0)</f>
        <v>0</v>
      </c>
      <c r="T79" s="20">
        <f t="shared" ref="T79:CE79" ca="1" si="60">+IFERROR(T78/T61,0)</f>
        <v>0</v>
      </c>
      <c r="U79" s="20">
        <f t="shared" ca="1" si="60"/>
        <v>0</v>
      </c>
      <c r="V79" s="20">
        <f t="shared" ca="1" si="60"/>
        <v>0</v>
      </c>
      <c r="W79" s="20">
        <f t="shared" ca="1" si="60"/>
        <v>0</v>
      </c>
      <c r="X79" s="20">
        <f t="shared" ca="1" si="60"/>
        <v>0</v>
      </c>
      <c r="Y79" s="20">
        <f t="shared" ca="1" si="60"/>
        <v>0</v>
      </c>
      <c r="Z79" s="20">
        <f t="shared" ca="1" si="60"/>
        <v>0</v>
      </c>
      <c r="AA79" s="20">
        <f t="shared" ca="1" si="60"/>
        <v>0</v>
      </c>
      <c r="AB79" s="20">
        <f t="shared" ca="1" si="60"/>
        <v>0</v>
      </c>
      <c r="AC79" s="20">
        <f t="shared" ca="1" si="60"/>
        <v>0</v>
      </c>
      <c r="AD79" s="20">
        <f t="shared" ca="1" si="60"/>
        <v>0</v>
      </c>
      <c r="AE79" s="20">
        <f t="shared" ca="1" si="60"/>
        <v>0</v>
      </c>
      <c r="AF79" s="20">
        <f t="shared" ca="1" si="60"/>
        <v>0</v>
      </c>
      <c r="AG79" s="20">
        <f t="shared" ca="1" si="60"/>
        <v>0</v>
      </c>
      <c r="AH79" s="20">
        <f t="shared" ca="1" si="60"/>
        <v>0</v>
      </c>
      <c r="AI79" s="20">
        <f t="shared" ca="1" si="60"/>
        <v>0</v>
      </c>
      <c r="AJ79" s="20">
        <f t="shared" ca="1" si="60"/>
        <v>0</v>
      </c>
      <c r="AK79" s="20">
        <f t="shared" ca="1" si="60"/>
        <v>0</v>
      </c>
      <c r="AL79" s="20">
        <f t="shared" ca="1" si="60"/>
        <v>0</v>
      </c>
      <c r="AM79" s="20">
        <f t="shared" ca="1" si="60"/>
        <v>0</v>
      </c>
      <c r="AN79" s="20">
        <f t="shared" ca="1" si="60"/>
        <v>0</v>
      </c>
      <c r="AO79" s="20">
        <f t="shared" ca="1" si="60"/>
        <v>0</v>
      </c>
      <c r="AP79" s="20">
        <f t="shared" ca="1" si="60"/>
        <v>0</v>
      </c>
      <c r="AQ79" s="20">
        <f t="shared" ca="1" si="60"/>
        <v>0</v>
      </c>
      <c r="AR79" s="20">
        <f t="shared" ca="1" si="60"/>
        <v>0</v>
      </c>
      <c r="AS79" s="20">
        <f t="shared" ca="1" si="60"/>
        <v>0</v>
      </c>
      <c r="AT79" s="20">
        <f t="shared" ca="1" si="60"/>
        <v>0</v>
      </c>
      <c r="AU79" s="20">
        <f t="shared" ca="1" si="60"/>
        <v>0</v>
      </c>
      <c r="AV79" s="20">
        <f t="shared" ca="1" si="60"/>
        <v>0</v>
      </c>
      <c r="AW79" s="20">
        <f t="shared" ca="1" si="60"/>
        <v>0</v>
      </c>
      <c r="AX79" s="20">
        <f t="shared" ca="1" si="60"/>
        <v>0</v>
      </c>
      <c r="AY79" s="20">
        <f t="shared" ca="1" si="60"/>
        <v>0</v>
      </c>
      <c r="AZ79" s="20">
        <f t="shared" ca="1" si="60"/>
        <v>0</v>
      </c>
      <c r="BA79" s="20">
        <f t="shared" ca="1" si="60"/>
        <v>0</v>
      </c>
      <c r="BB79" s="20">
        <f t="shared" ca="1" si="60"/>
        <v>0</v>
      </c>
      <c r="BC79" s="20">
        <f t="shared" ca="1" si="60"/>
        <v>0</v>
      </c>
      <c r="BD79" s="20">
        <f t="shared" ca="1" si="60"/>
        <v>0</v>
      </c>
      <c r="BE79" s="20">
        <f t="shared" ca="1" si="60"/>
        <v>0</v>
      </c>
      <c r="BF79" s="20">
        <f t="shared" ca="1" si="60"/>
        <v>0</v>
      </c>
      <c r="BG79" s="20">
        <f t="shared" ca="1" si="60"/>
        <v>0</v>
      </c>
      <c r="BH79" s="20">
        <f t="shared" ca="1" si="60"/>
        <v>0</v>
      </c>
      <c r="BI79" s="20">
        <f t="shared" ca="1" si="60"/>
        <v>0</v>
      </c>
      <c r="BJ79" s="20">
        <f t="shared" ca="1" si="60"/>
        <v>0</v>
      </c>
      <c r="BK79" s="20">
        <f t="shared" ca="1" si="60"/>
        <v>0</v>
      </c>
      <c r="BL79" s="20">
        <f t="shared" ca="1" si="60"/>
        <v>0</v>
      </c>
      <c r="BM79" s="20">
        <f t="shared" ca="1" si="60"/>
        <v>0</v>
      </c>
      <c r="BN79" s="20">
        <f t="shared" ca="1" si="60"/>
        <v>0</v>
      </c>
      <c r="BO79" s="20">
        <f t="shared" ca="1" si="60"/>
        <v>0</v>
      </c>
      <c r="BP79" s="20">
        <f t="shared" ca="1" si="60"/>
        <v>0</v>
      </c>
      <c r="BQ79" s="20">
        <f t="shared" ca="1" si="60"/>
        <v>0</v>
      </c>
      <c r="BR79" s="20">
        <f t="shared" ca="1" si="60"/>
        <v>0</v>
      </c>
      <c r="BS79" s="20">
        <f t="shared" ca="1" si="60"/>
        <v>0</v>
      </c>
      <c r="BT79" s="20">
        <f t="shared" ca="1" si="60"/>
        <v>0</v>
      </c>
      <c r="BU79" s="20">
        <f t="shared" ca="1" si="60"/>
        <v>0</v>
      </c>
      <c r="BV79" s="20">
        <f t="shared" ca="1" si="60"/>
        <v>0</v>
      </c>
      <c r="BW79" s="20">
        <f t="shared" ca="1" si="60"/>
        <v>0</v>
      </c>
      <c r="BX79" s="20">
        <f t="shared" ca="1" si="60"/>
        <v>0</v>
      </c>
      <c r="BY79" s="20">
        <f t="shared" ca="1" si="60"/>
        <v>0</v>
      </c>
      <c r="BZ79" s="20">
        <f t="shared" ca="1" si="60"/>
        <v>0</v>
      </c>
      <c r="CA79" s="20">
        <f t="shared" ca="1" si="60"/>
        <v>0</v>
      </c>
      <c r="CB79" s="20">
        <f t="shared" ca="1" si="60"/>
        <v>0</v>
      </c>
      <c r="CC79" s="20">
        <f t="shared" ca="1" si="60"/>
        <v>0</v>
      </c>
      <c r="CD79" s="20">
        <f t="shared" ca="1" si="60"/>
        <v>0</v>
      </c>
      <c r="CE79" s="20">
        <f t="shared" ca="1" si="60"/>
        <v>0</v>
      </c>
      <c r="CF79" s="20">
        <f t="shared" ref="CF79:DL79" ca="1" si="61">+IFERROR(CF78/CF61,0)</f>
        <v>0</v>
      </c>
      <c r="CG79" s="20">
        <f t="shared" ca="1" si="61"/>
        <v>0</v>
      </c>
      <c r="CH79" s="20">
        <f t="shared" ca="1" si="61"/>
        <v>0</v>
      </c>
      <c r="CI79" s="20">
        <f t="shared" ca="1" si="61"/>
        <v>0</v>
      </c>
      <c r="CJ79" s="20">
        <f t="shared" ca="1" si="61"/>
        <v>0</v>
      </c>
      <c r="CK79" s="20">
        <f t="shared" ca="1" si="61"/>
        <v>0</v>
      </c>
      <c r="CL79" s="20">
        <f t="shared" ca="1" si="61"/>
        <v>0</v>
      </c>
      <c r="CM79" s="20">
        <f t="shared" ca="1" si="61"/>
        <v>0</v>
      </c>
      <c r="CN79" s="20">
        <f t="shared" ca="1" si="61"/>
        <v>0</v>
      </c>
      <c r="CO79" s="20">
        <f t="shared" ca="1" si="61"/>
        <v>0</v>
      </c>
      <c r="CP79" s="20">
        <f t="shared" ca="1" si="61"/>
        <v>0</v>
      </c>
      <c r="CQ79" s="20">
        <f t="shared" ca="1" si="61"/>
        <v>0</v>
      </c>
      <c r="CR79" s="20">
        <f t="shared" ca="1" si="61"/>
        <v>0</v>
      </c>
      <c r="CS79" s="20">
        <f t="shared" ca="1" si="61"/>
        <v>0</v>
      </c>
      <c r="CT79" s="20">
        <f t="shared" ca="1" si="61"/>
        <v>0</v>
      </c>
      <c r="CU79" s="20">
        <f t="shared" ca="1" si="61"/>
        <v>0</v>
      </c>
      <c r="CV79" s="20">
        <f t="shared" ca="1" si="61"/>
        <v>0</v>
      </c>
      <c r="CW79" s="20">
        <f t="shared" ca="1" si="61"/>
        <v>0</v>
      </c>
      <c r="CX79" s="20">
        <f t="shared" ca="1" si="61"/>
        <v>0</v>
      </c>
      <c r="CY79" s="20">
        <f t="shared" ca="1" si="61"/>
        <v>0</v>
      </c>
      <c r="CZ79" s="20">
        <f t="shared" ca="1" si="61"/>
        <v>0</v>
      </c>
      <c r="DA79" s="20">
        <f t="shared" ca="1" si="61"/>
        <v>0</v>
      </c>
      <c r="DB79" s="20">
        <f t="shared" ca="1" si="61"/>
        <v>0</v>
      </c>
      <c r="DC79" s="20">
        <f t="shared" ca="1" si="61"/>
        <v>0</v>
      </c>
      <c r="DD79" s="20">
        <f t="shared" ca="1" si="61"/>
        <v>0</v>
      </c>
      <c r="DE79" s="20">
        <f t="shared" ca="1" si="61"/>
        <v>0</v>
      </c>
      <c r="DF79" s="20">
        <f t="shared" ca="1" si="61"/>
        <v>0</v>
      </c>
      <c r="DG79" s="20">
        <f t="shared" ca="1" si="61"/>
        <v>0</v>
      </c>
      <c r="DH79" s="20">
        <f t="shared" ca="1" si="61"/>
        <v>0</v>
      </c>
      <c r="DI79" s="20">
        <f t="shared" ca="1" si="61"/>
        <v>0</v>
      </c>
      <c r="DJ79" s="20">
        <f t="shared" ca="1" si="61"/>
        <v>0</v>
      </c>
      <c r="DK79" s="20">
        <f t="shared" ca="1" si="61"/>
        <v>0</v>
      </c>
      <c r="DL79" s="20">
        <f t="shared" ca="1" si="61"/>
        <v>0</v>
      </c>
    </row>
    <row r="80" spans="1:116" x14ac:dyDescent="0.4">
      <c r="A80" s="27"/>
      <c r="B80" s="27"/>
      <c r="C80" s="27"/>
      <c r="D80" t="s">
        <v>812</v>
      </c>
      <c r="E80" s="8" t="str">
        <f t="shared" si="52"/>
        <v>80 LISTSALES-PV</v>
      </c>
      <c r="F80" s="27"/>
      <c r="G80" s="126"/>
      <c r="H80" s="31"/>
      <c r="I80" s="73"/>
      <c r="J80" s="73"/>
      <c r="K80" s="38"/>
      <c r="L80" s="38"/>
      <c r="M80" s="38"/>
      <c r="N80" s="38"/>
      <c r="O80" s="38"/>
      <c r="P80" s="38"/>
      <c r="R80" s="33"/>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row>
    <row r="81" spans="1:116" x14ac:dyDescent="0.4">
      <c r="B81" t="s">
        <v>332</v>
      </c>
      <c r="D81" t="s">
        <v>812</v>
      </c>
      <c r="E81" s="8" t="str">
        <f t="shared" si="52"/>
        <v>81 LISTSALES-PV</v>
      </c>
      <c r="G81" s="136" t="str">
        <f>G21</f>
        <v>STEM Market 1</v>
      </c>
      <c r="H81" s="31"/>
      <c r="I81" s="73"/>
      <c r="J81" s="73"/>
      <c r="K81" s="58"/>
      <c r="L81" s="58"/>
      <c r="M81" s="58"/>
      <c r="N81" s="58"/>
      <c r="O81" s="58"/>
      <c r="P81" s="58"/>
      <c r="R81" s="33"/>
      <c r="S81" s="179" t="str">
        <f t="shared" ref="S81:CD81" si="62">ADDRESS(ROW(S61),COLUMN(S61),2)</f>
        <v>S$61</v>
      </c>
      <c r="T81" s="179" t="str">
        <f t="shared" si="62"/>
        <v>T$61</v>
      </c>
      <c r="U81" s="179" t="str">
        <f t="shared" si="62"/>
        <v>U$61</v>
      </c>
      <c r="V81" s="179" t="str">
        <f t="shared" si="62"/>
        <v>V$61</v>
      </c>
      <c r="W81" s="179" t="str">
        <f t="shared" si="62"/>
        <v>W$61</v>
      </c>
      <c r="X81" s="179" t="str">
        <f t="shared" si="62"/>
        <v>X$61</v>
      </c>
      <c r="Y81" s="179" t="str">
        <f t="shared" si="62"/>
        <v>Y$61</v>
      </c>
      <c r="Z81" s="179" t="str">
        <f t="shared" si="62"/>
        <v>Z$61</v>
      </c>
      <c r="AA81" s="179" t="str">
        <f t="shared" si="62"/>
        <v>AA$61</v>
      </c>
      <c r="AB81" s="179" t="str">
        <f t="shared" si="62"/>
        <v>AB$61</v>
      </c>
      <c r="AC81" s="179" t="str">
        <f t="shared" si="62"/>
        <v>AC$61</v>
      </c>
      <c r="AD81" s="179" t="str">
        <f t="shared" si="62"/>
        <v>AD$61</v>
      </c>
      <c r="AE81" s="179" t="str">
        <f t="shared" si="62"/>
        <v>AE$61</v>
      </c>
      <c r="AF81" s="179" t="str">
        <f t="shared" si="62"/>
        <v>AF$61</v>
      </c>
      <c r="AG81" s="179" t="str">
        <f t="shared" si="62"/>
        <v>AG$61</v>
      </c>
      <c r="AH81" s="179" t="str">
        <f t="shared" si="62"/>
        <v>AH$61</v>
      </c>
      <c r="AI81" s="179" t="str">
        <f t="shared" si="62"/>
        <v>AI$61</v>
      </c>
      <c r="AJ81" s="179" t="str">
        <f t="shared" si="62"/>
        <v>AJ$61</v>
      </c>
      <c r="AK81" s="179" t="str">
        <f t="shared" si="62"/>
        <v>AK$61</v>
      </c>
      <c r="AL81" s="179" t="str">
        <f t="shared" si="62"/>
        <v>AL$61</v>
      </c>
      <c r="AM81" s="179" t="str">
        <f t="shared" si="62"/>
        <v>AM$61</v>
      </c>
      <c r="AN81" s="179" t="str">
        <f t="shared" si="62"/>
        <v>AN$61</v>
      </c>
      <c r="AO81" s="179" t="str">
        <f t="shared" si="62"/>
        <v>AO$61</v>
      </c>
      <c r="AP81" s="179" t="str">
        <f t="shared" si="62"/>
        <v>AP$61</v>
      </c>
      <c r="AQ81" s="179" t="str">
        <f t="shared" si="62"/>
        <v>AQ$61</v>
      </c>
      <c r="AR81" s="179" t="str">
        <f t="shared" si="62"/>
        <v>AR$61</v>
      </c>
      <c r="AS81" s="179" t="str">
        <f t="shared" si="62"/>
        <v>AS$61</v>
      </c>
      <c r="AT81" s="179" t="str">
        <f t="shared" si="62"/>
        <v>AT$61</v>
      </c>
      <c r="AU81" s="179" t="str">
        <f t="shared" si="62"/>
        <v>AU$61</v>
      </c>
      <c r="AV81" s="179" t="str">
        <f t="shared" si="62"/>
        <v>AV$61</v>
      </c>
      <c r="AW81" s="179" t="str">
        <f t="shared" si="62"/>
        <v>AW$61</v>
      </c>
      <c r="AX81" s="179" t="str">
        <f t="shared" si="62"/>
        <v>AX$61</v>
      </c>
      <c r="AY81" s="179" t="str">
        <f t="shared" si="62"/>
        <v>AY$61</v>
      </c>
      <c r="AZ81" s="179" t="str">
        <f t="shared" si="62"/>
        <v>AZ$61</v>
      </c>
      <c r="BA81" s="179" t="str">
        <f t="shared" si="62"/>
        <v>BA$61</v>
      </c>
      <c r="BB81" s="179" t="str">
        <f t="shared" si="62"/>
        <v>BB$61</v>
      </c>
      <c r="BC81" s="179" t="str">
        <f t="shared" si="62"/>
        <v>BC$61</v>
      </c>
      <c r="BD81" s="179" t="str">
        <f t="shared" si="62"/>
        <v>BD$61</v>
      </c>
      <c r="BE81" s="179" t="str">
        <f t="shared" si="62"/>
        <v>BE$61</v>
      </c>
      <c r="BF81" s="179" t="str">
        <f t="shared" si="62"/>
        <v>BF$61</v>
      </c>
      <c r="BG81" s="179" t="str">
        <f t="shared" si="62"/>
        <v>BG$61</v>
      </c>
      <c r="BH81" s="179" t="str">
        <f t="shared" si="62"/>
        <v>BH$61</v>
      </c>
      <c r="BI81" s="179" t="str">
        <f t="shared" si="62"/>
        <v>BI$61</v>
      </c>
      <c r="BJ81" s="179" t="str">
        <f t="shared" si="62"/>
        <v>BJ$61</v>
      </c>
      <c r="BK81" s="179" t="str">
        <f t="shared" si="62"/>
        <v>BK$61</v>
      </c>
      <c r="BL81" s="179" t="str">
        <f t="shared" si="62"/>
        <v>BL$61</v>
      </c>
      <c r="BM81" s="179" t="str">
        <f t="shared" si="62"/>
        <v>BM$61</v>
      </c>
      <c r="BN81" s="179" t="str">
        <f t="shared" si="62"/>
        <v>BN$61</v>
      </c>
      <c r="BO81" s="179" t="str">
        <f t="shared" si="62"/>
        <v>BO$61</v>
      </c>
      <c r="BP81" s="179" t="str">
        <f t="shared" si="62"/>
        <v>BP$61</v>
      </c>
      <c r="BQ81" s="179" t="str">
        <f t="shared" si="62"/>
        <v>BQ$61</v>
      </c>
      <c r="BR81" s="179" t="str">
        <f t="shared" si="62"/>
        <v>BR$61</v>
      </c>
      <c r="BS81" s="179" t="str">
        <f t="shared" si="62"/>
        <v>BS$61</v>
      </c>
      <c r="BT81" s="179" t="str">
        <f t="shared" si="62"/>
        <v>BT$61</v>
      </c>
      <c r="BU81" s="179" t="str">
        <f t="shared" si="62"/>
        <v>BU$61</v>
      </c>
      <c r="BV81" s="179" t="str">
        <f t="shared" si="62"/>
        <v>BV$61</v>
      </c>
      <c r="BW81" s="179" t="str">
        <f t="shared" si="62"/>
        <v>BW$61</v>
      </c>
      <c r="BX81" s="179" t="str">
        <f t="shared" si="62"/>
        <v>BX$61</v>
      </c>
      <c r="BY81" s="179" t="str">
        <f t="shared" si="62"/>
        <v>BY$61</v>
      </c>
      <c r="BZ81" s="179" t="str">
        <f t="shared" si="62"/>
        <v>BZ$61</v>
      </c>
      <c r="CA81" s="179" t="str">
        <f t="shared" si="62"/>
        <v>CA$61</v>
      </c>
      <c r="CB81" s="179" t="str">
        <f t="shared" si="62"/>
        <v>CB$61</v>
      </c>
      <c r="CC81" s="179" t="str">
        <f t="shared" si="62"/>
        <v>CC$61</v>
      </c>
      <c r="CD81" s="179" t="str">
        <f t="shared" si="62"/>
        <v>CD$61</v>
      </c>
      <c r="CE81" s="179" t="str">
        <f t="shared" ref="CE81:DL81" si="63">ADDRESS(ROW(CE61),COLUMN(CE61),2)</f>
        <v>CE$61</v>
      </c>
      <c r="CF81" s="179" t="str">
        <f t="shared" si="63"/>
        <v>CF$61</v>
      </c>
      <c r="CG81" s="179" t="str">
        <f t="shared" si="63"/>
        <v>CG$61</v>
      </c>
      <c r="CH81" s="179" t="str">
        <f t="shared" si="63"/>
        <v>CH$61</v>
      </c>
      <c r="CI81" s="179" t="str">
        <f t="shared" si="63"/>
        <v>CI$61</v>
      </c>
      <c r="CJ81" s="179" t="str">
        <f t="shared" si="63"/>
        <v>CJ$61</v>
      </c>
      <c r="CK81" s="179" t="str">
        <f t="shared" si="63"/>
        <v>CK$61</v>
      </c>
      <c r="CL81" s="179" t="str">
        <f t="shared" si="63"/>
        <v>CL$61</v>
      </c>
      <c r="CM81" s="179" t="str">
        <f t="shared" si="63"/>
        <v>CM$61</v>
      </c>
      <c r="CN81" s="179" t="str">
        <f t="shared" si="63"/>
        <v>CN$61</v>
      </c>
      <c r="CO81" s="179" t="str">
        <f t="shared" si="63"/>
        <v>CO$61</v>
      </c>
      <c r="CP81" s="179" t="str">
        <f t="shared" si="63"/>
        <v>CP$61</v>
      </c>
      <c r="CQ81" s="179" t="str">
        <f t="shared" si="63"/>
        <v>CQ$61</v>
      </c>
      <c r="CR81" s="179" t="str">
        <f t="shared" si="63"/>
        <v>CR$61</v>
      </c>
      <c r="CS81" s="179" t="str">
        <f t="shared" si="63"/>
        <v>CS$61</v>
      </c>
      <c r="CT81" s="179" t="str">
        <f t="shared" si="63"/>
        <v>CT$61</v>
      </c>
      <c r="CU81" s="179" t="str">
        <f t="shared" si="63"/>
        <v>CU$61</v>
      </c>
      <c r="CV81" s="179" t="str">
        <f t="shared" si="63"/>
        <v>CV$61</v>
      </c>
      <c r="CW81" s="179" t="str">
        <f t="shared" si="63"/>
        <v>CW$61</v>
      </c>
      <c r="CX81" s="179" t="str">
        <f t="shared" si="63"/>
        <v>CX$61</v>
      </c>
      <c r="CY81" s="179" t="str">
        <f t="shared" si="63"/>
        <v>CY$61</v>
      </c>
      <c r="CZ81" s="179" t="str">
        <f t="shared" si="63"/>
        <v>CZ$61</v>
      </c>
      <c r="DA81" s="179" t="str">
        <f t="shared" si="63"/>
        <v>DA$61</v>
      </c>
      <c r="DB81" s="179" t="str">
        <f t="shared" si="63"/>
        <v>DB$61</v>
      </c>
      <c r="DC81" s="179" t="str">
        <f t="shared" si="63"/>
        <v>DC$61</v>
      </c>
      <c r="DD81" s="179" t="str">
        <f t="shared" si="63"/>
        <v>DD$61</v>
      </c>
      <c r="DE81" s="179" t="str">
        <f t="shared" si="63"/>
        <v>DE$61</v>
      </c>
      <c r="DF81" s="179" t="str">
        <f t="shared" si="63"/>
        <v>DF$61</v>
      </c>
      <c r="DG81" s="179" t="str">
        <f t="shared" si="63"/>
        <v>DG$61</v>
      </c>
      <c r="DH81" s="179" t="str">
        <f t="shared" si="63"/>
        <v>DH$61</v>
      </c>
      <c r="DI81" s="179" t="str">
        <f t="shared" si="63"/>
        <v>DI$61</v>
      </c>
      <c r="DJ81" s="179" t="str">
        <f t="shared" si="63"/>
        <v>DJ$61</v>
      </c>
      <c r="DK81" s="179" t="str">
        <f t="shared" si="63"/>
        <v>DK$61</v>
      </c>
      <c r="DL81" s="179" t="str">
        <f t="shared" si="63"/>
        <v>DL$61</v>
      </c>
    </row>
    <row r="82" spans="1:116" x14ac:dyDescent="0.4">
      <c r="A82" s="3"/>
      <c r="B82" t="s">
        <v>332</v>
      </c>
      <c r="D82" t="s">
        <v>812</v>
      </c>
      <c r="E82" s="8" t="str">
        <f t="shared" si="52"/>
        <v>82 LISTSALES-PV</v>
      </c>
      <c r="G82" s="241" t="str">
        <f>IFERROR(SUBSTITUTE(G29,":",""),"no unit")</f>
        <v>sales</v>
      </c>
      <c r="H82" s="208"/>
      <c r="I82" s="209"/>
      <c r="J82" s="209"/>
      <c r="K82" s="217"/>
      <c r="L82" s="217"/>
      <c r="M82" s="217"/>
      <c r="N82" s="217"/>
      <c r="O82" s="217"/>
      <c r="P82" s="217"/>
      <c r="R82" s="218"/>
      <c r="S82" s="212" t="str">
        <f t="shared" ref="S82:CD82" si="64">S24</f>
        <v>S$20</v>
      </c>
      <c r="T82" s="212" t="str">
        <f t="shared" si="64"/>
        <v>T$20</v>
      </c>
      <c r="U82" s="212" t="str">
        <f t="shared" si="64"/>
        <v>U$20</v>
      </c>
      <c r="V82" s="212" t="str">
        <f t="shared" si="64"/>
        <v>V$20</v>
      </c>
      <c r="W82" s="212" t="str">
        <f t="shared" si="64"/>
        <v>W$20</v>
      </c>
      <c r="X82" s="212" t="str">
        <f t="shared" si="64"/>
        <v>X$20</v>
      </c>
      <c r="Y82" s="212" t="str">
        <f t="shared" si="64"/>
        <v>Y$20</v>
      </c>
      <c r="Z82" s="212" t="str">
        <f t="shared" si="64"/>
        <v>Z$20</v>
      </c>
      <c r="AA82" s="212" t="str">
        <f t="shared" si="64"/>
        <v>AA$20</v>
      </c>
      <c r="AB82" s="212" t="str">
        <f t="shared" si="64"/>
        <v>AB$20</v>
      </c>
      <c r="AC82" s="212" t="str">
        <f t="shared" si="64"/>
        <v>AC$20</v>
      </c>
      <c r="AD82" s="212" t="str">
        <f t="shared" si="64"/>
        <v>AD$20</v>
      </c>
      <c r="AE82" s="212" t="str">
        <f t="shared" si="64"/>
        <v>AE$20</v>
      </c>
      <c r="AF82" s="212" t="str">
        <f t="shared" si="64"/>
        <v>AF$20</v>
      </c>
      <c r="AG82" s="212" t="str">
        <f t="shared" si="64"/>
        <v>AG$20</v>
      </c>
      <c r="AH82" s="212" t="str">
        <f t="shared" si="64"/>
        <v>AH$20</v>
      </c>
      <c r="AI82" s="212" t="str">
        <f t="shared" si="64"/>
        <v>AI$20</v>
      </c>
      <c r="AJ82" s="212" t="str">
        <f t="shared" si="64"/>
        <v>AJ$20</v>
      </c>
      <c r="AK82" s="212" t="str">
        <f t="shared" si="64"/>
        <v>AK$20</v>
      </c>
      <c r="AL82" s="212" t="str">
        <f t="shared" si="64"/>
        <v>AL$20</v>
      </c>
      <c r="AM82" s="212" t="str">
        <f t="shared" si="64"/>
        <v>AM$20</v>
      </c>
      <c r="AN82" s="212" t="str">
        <f t="shared" si="64"/>
        <v>AN$20</v>
      </c>
      <c r="AO82" s="212" t="str">
        <f t="shared" si="64"/>
        <v>AO$20</v>
      </c>
      <c r="AP82" s="212" t="str">
        <f t="shared" si="64"/>
        <v>AP$20</v>
      </c>
      <c r="AQ82" s="212" t="str">
        <f t="shared" si="64"/>
        <v>AQ$20</v>
      </c>
      <c r="AR82" s="212" t="str">
        <f t="shared" si="64"/>
        <v>AR$20</v>
      </c>
      <c r="AS82" s="212" t="str">
        <f t="shared" si="64"/>
        <v>AS$20</v>
      </c>
      <c r="AT82" s="212" t="str">
        <f t="shared" si="64"/>
        <v>AT$20</v>
      </c>
      <c r="AU82" s="212" t="str">
        <f t="shared" si="64"/>
        <v>AU$20</v>
      </c>
      <c r="AV82" s="212" t="str">
        <f t="shared" si="64"/>
        <v>AV$20</v>
      </c>
      <c r="AW82" s="212" t="str">
        <f t="shared" si="64"/>
        <v>AW$20</v>
      </c>
      <c r="AX82" s="212" t="str">
        <f t="shared" si="64"/>
        <v>AX$20</v>
      </c>
      <c r="AY82" s="212" t="str">
        <f t="shared" si="64"/>
        <v>AY$20</v>
      </c>
      <c r="AZ82" s="212" t="str">
        <f t="shared" si="64"/>
        <v>AZ$20</v>
      </c>
      <c r="BA82" s="212" t="str">
        <f t="shared" si="64"/>
        <v>BA$20</v>
      </c>
      <c r="BB82" s="212" t="str">
        <f t="shared" si="64"/>
        <v>BB$20</v>
      </c>
      <c r="BC82" s="212" t="str">
        <f t="shared" si="64"/>
        <v>BC$20</v>
      </c>
      <c r="BD82" s="212" t="str">
        <f t="shared" si="64"/>
        <v>BD$20</v>
      </c>
      <c r="BE82" s="212" t="str">
        <f t="shared" si="64"/>
        <v>BE$20</v>
      </c>
      <c r="BF82" s="212" t="str">
        <f t="shared" si="64"/>
        <v>BF$20</v>
      </c>
      <c r="BG82" s="212" t="str">
        <f t="shared" si="64"/>
        <v>BG$20</v>
      </c>
      <c r="BH82" s="212" t="str">
        <f t="shared" si="64"/>
        <v>BH$20</v>
      </c>
      <c r="BI82" s="212" t="str">
        <f t="shared" si="64"/>
        <v>BI$20</v>
      </c>
      <c r="BJ82" s="212" t="str">
        <f t="shared" si="64"/>
        <v>BJ$20</v>
      </c>
      <c r="BK82" s="212" t="str">
        <f t="shared" si="64"/>
        <v>BK$20</v>
      </c>
      <c r="BL82" s="212" t="str">
        <f t="shared" si="64"/>
        <v>BL$20</v>
      </c>
      <c r="BM82" s="212" t="str">
        <f t="shared" si="64"/>
        <v>BM$20</v>
      </c>
      <c r="BN82" s="212" t="str">
        <f t="shared" si="64"/>
        <v>BN$20</v>
      </c>
      <c r="BO82" s="212" t="str">
        <f t="shared" si="64"/>
        <v>BO$20</v>
      </c>
      <c r="BP82" s="212" t="str">
        <f t="shared" si="64"/>
        <v>BP$20</v>
      </c>
      <c r="BQ82" s="212" t="str">
        <f t="shared" si="64"/>
        <v>BQ$20</v>
      </c>
      <c r="BR82" s="212" t="str">
        <f t="shared" si="64"/>
        <v>BR$20</v>
      </c>
      <c r="BS82" s="212" t="str">
        <f t="shared" si="64"/>
        <v>BS$20</v>
      </c>
      <c r="BT82" s="212" t="str">
        <f t="shared" si="64"/>
        <v>BT$20</v>
      </c>
      <c r="BU82" s="212" t="str">
        <f t="shared" si="64"/>
        <v>BU$20</v>
      </c>
      <c r="BV82" s="212" t="str">
        <f t="shared" si="64"/>
        <v>BV$20</v>
      </c>
      <c r="BW82" s="212" t="str">
        <f t="shared" si="64"/>
        <v>BW$20</v>
      </c>
      <c r="BX82" s="212" t="str">
        <f t="shared" si="64"/>
        <v>BX$20</v>
      </c>
      <c r="BY82" s="212" t="str">
        <f t="shared" si="64"/>
        <v>BY$20</v>
      </c>
      <c r="BZ82" s="212" t="str">
        <f t="shared" si="64"/>
        <v>BZ$20</v>
      </c>
      <c r="CA82" s="212" t="str">
        <f t="shared" si="64"/>
        <v>CA$20</v>
      </c>
      <c r="CB82" s="212" t="str">
        <f t="shared" si="64"/>
        <v>CB$20</v>
      </c>
      <c r="CC82" s="212" t="str">
        <f t="shared" si="64"/>
        <v>CC$20</v>
      </c>
      <c r="CD82" s="212" t="str">
        <f t="shared" si="64"/>
        <v>CD$20</v>
      </c>
      <c r="CE82" s="212" t="str">
        <f t="shared" ref="CE82:DL82" si="65">CE24</f>
        <v>CE$20</v>
      </c>
      <c r="CF82" s="212" t="str">
        <f t="shared" si="65"/>
        <v>CF$20</v>
      </c>
      <c r="CG82" s="212" t="str">
        <f t="shared" si="65"/>
        <v>CG$20</v>
      </c>
      <c r="CH82" s="212" t="str">
        <f t="shared" si="65"/>
        <v>CH$20</v>
      </c>
      <c r="CI82" s="212" t="str">
        <f t="shared" si="65"/>
        <v>CI$20</v>
      </c>
      <c r="CJ82" s="212" t="str">
        <f t="shared" si="65"/>
        <v>CJ$20</v>
      </c>
      <c r="CK82" s="212" t="str">
        <f t="shared" si="65"/>
        <v>CK$20</v>
      </c>
      <c r="CL82" s="212" t="str">
        <f t="shared" si="65"/>
        <v>CL$20</v>
      </c>
      <c r="CM82" s="212" t="str">
        <f t="shared" si="65"/>
        <v>CM$20</v>
      </c>
      <c r="CN82" s="212" t="str">
        <f t="shared" si="65"/>
        <v>CN$20</v>
      </c>
      <c r="CO82" s="212" t="str">
        <f t="shared" si="65"/>
        <v>CO$20</v>
      </c>
      <c r="CP82" s="212" t="str">
        <f t="shared" si="65"/>
        <v>CP$20</v>
      </c>
      <c r="CQ82" s="212" t="str">
        <f t="shared" si="65"/>
        <v>CQ$20</v>
      </c>
      <c r="CR82" s="212" t="str">
        <f t="shared" si="65"/>
        <v>CR$20</v>
      </c>
      <c r="CS82" s="212" t="str">
        <f t="shared" si="65"/>
        <v>CS$20</v>
      </c>
      <c r="CT82" s="212" t="str">
        <f t="shared" si="65"/>
        <v>CT$20</v>
      </c>
      <c r="CU82" s="212" t="str">
        <f t="shared" si="65"/>
        <v>CU$20</v>
      </c>
      <c r="CV82" s="212" t="str">
        <f t="shared" si="65"/>
        <v>CV$20</v>
      </c>
      <c r="CW82" s="212" t="str">
        <f t="shared" si="65"/>
        <v>CW$20</v>
      </c>
      <c r="CX82" s="212" t="str">
        <f t="shared" si="65"/>
        <v>CX$20</v>
      </c>
      <c r="CY82" s="212" t="str">
        <f t="shared" si="65"/>
        <v>CY$20</v>
      </c>
      <c r="CZ82" s="212" t="str">
        <f t="shared" si="65"/>
        <v>CZ$20</v>
      </c>
      <c r="DA82" s="212" t="str">
        <f t="shared" si="65"/>
        <v>DA$20</v>
      </c>
      <c r="DB82" s="212" t="str">
        <f t="shared" si="65"/>
        <v>DB$20</v>
      </c>
      <c r="DC82" s="212" t="str">
        <f t="shared" si="65"/>
        <v>DC$20</v>
      </c>
      <c r="DD82" s="212" t="str">
        <f t="shared" si="65"/>
        <v>DD$20</v>
      </c>
      <c r="DE82" s="212" t="str">
        <f t="shared" si="65"/>
        <v>DE$20</v>
      </c>
      <c r="DF82" s="212" t="str">
        <f t="shared" si="65"/>
        <v>DF$20</v>
      </c>
      <c r="DG82" s="212" t="str">
        <f t="shared" si="65"/>
        <v>DG$20</v>
      </c>
      <c r="DH82" s="212" t="str">
        <f t="shared" si="65"/>
        <v>DH$20</v>
      </c>
      <c r="DI82" s="212" t="str">
        <f t="shared" si="65"/>
        <v>DI$20</v>
      </c>
      <c r="DJ82" s="212" t="str">
        <f t="shared" si="65"/>
        <v>DJ$20</v>
      </c>
      <c r="DK82" s="212" t="str">
        <f t="shared" si="65"/>
        <v>DK$20</v>
      </c>
      <c r="DL82" s="212" t="str">
        <f t="shared" si="65"/>
        <v>DL$20</v>
      </c>
    </row>
    <row r="83" spans="1:116" x14ac:dyDescent="0.4">
      <c r="B83" t="s">
        <v>332</v>
      </c>
      <c r="D83" t="s">
        <v>812</v>
      </c>
      <c r="E83" s="8" t="str">
        <f t="shared" si="52"/>
        <v>83 LISTSALES-PV</v>
      </c>
      <c r="G83" s="136" t="str">
        <f t="shared" ref="G83:G88" si="66">G23</f>
        <v>Revenue driver</v>
      </c>
      <c r="H83" s="12"/>
      <c r="I83" s="60"/>
      <c r="J83" s="60"/>
      <c r="K83" s="15"/>
      <c r="L83" s="15"/>
      <c r="M83" s="15"/>
      <c r="N83" s="15"/>
      <c r="O83" s="15"/>
      <c r="P83" s="15"/>
      <c r="R83" s="15"/>
      <c r="S83" s="179"/>
      <c r="T83" s="179"/>
      <c r="U83" s="179"/>
      <c r="V83" s="179"/>
      <c r="W83" s="179"/>
      <c r="X83" s="179"/>
      <c r="Y83" s="179"/>
      <c r="Z83" s="179"/>
      <c r="AA83" s="179"/>
      <c r="AB83" s="179"/>
      <c r="AC83" s="179"/>
      <c r="AD83" s="179"/>
      <c r="AE83" s="179"/>
      <c r="AF83" s="179"/>
      <c r="AG83" s="179"/>
      <c r="AH83" s="179"/>
      <c r="AI83" s="179"/>
      <c r="AJ83" s="179"/>
      <c r="AK83" s="179"/>
      <c r="AL83" s="179"/>
      <c r="AM83" s="179"/>
      <c r="AN83" s="179"/>
      <c r="AO83" s="179"/>
      <c r="AP83" s="179"/>
      <c r="AQ83" s="179"/>
      <c r="AR83" s="179"/>
      <c r="AS83" s="179"/>
      <c r="AT83" s="179"/>
      <c r="AU83" s="179"/>
      <c r="AV83" s="179"/>
      <c r="AW83" s="179"/>
      <c r="AX83" s="179"/>
      <c r="AY83" s="179"/>
      <c r="AZ83" s="179"/>
      <c r="BA83" s="179"/>
      <c r="BB83" s="179"/>
      <c r="BC83" s="179"/>
      <c r="BD83" s="179"/>
      <c r="BE83" s="179"/>
      <c r="BF83" s="179"/>
      <c r="BG83" s="179"/>
      <c r="BH83" s="179"/>
      <c r="BI83" s="179"/>
      <c r="BJ83" s="179"/>
      <c r="BK83" s="179"/>
      <c r="BL83" s="179"/>
      <c r="BM83" s="179"/>
      <c r="BN83" s="179"/>
      <c r="BO83" s="179"/>
      <c r="BP83" s="179"/>
      <c r="BQ83" s="179"/>
      <c r="BR83" s="179"/>
      <c r="BS83" s="179"/>
      <c r="BT83" s="179"/>
      <c r="BU83" s="179"/>
      <c r="BV83" s="179"/>
      <c r="BW83" s="179"/>
      <c r="BX83" s="179"/>
      <c r="BY83" s="179"/>
      <c r="BZ83" s="179"/>
      <c r="CA83" s="179"/>
      <c r="CB83" s="179"/>
      <c r="CC83" s="179"/>
      <c r="CD83" s="179"/>
      <c r="CE83" s="179"/>
      <c r="CF83" s="179"/>
      <c r="CG83" s="179"/>
      <c r="CH83" s="179"/>
      <c r="CI83" s="179"/>
      <c r="CJ83" s="179"/>
      <c r="CK83" s="179"/>
      <c r="CL83" s="179"/>
      <c r="CN83" s="60"/>
      <c r="CO83" s="179"/>
      <c r="CP83" s="179"/>
      <c r="CQ83" s="179"/>
      <c r="CR83" s="179"/>
      <c r="CS83" s="179"/>
      <c r="CT83" s="179"/>
      <c r="CU83" s="179"/>
      <c r="CV83" s="179"/>
      <c r="CW83" s="179"/>
      <c r="CX83" s="179"/>
      <c r="CY83" s="179"/>
      <c r="CZ83" s="179"/>
      <c r="DA83" s="179"/>
      <c r="DB83" s="179"/>
      <c r="DC83" s="179"/>
      <c r="DD83" s="179"/>
      <c r="DE83" s="179"/>
      <c r="DF83" s="179"/>
      <c r="DG83" s="179"/>
      <c r="DH83" s="179"/>
      <c r="DI83" s="179"/>
      <c r="DJ83" s="179"/>
      <c r="DK83" s="179"/>
      <c r="DL83" s="179"/>
    </row>
    <row r="84" spans="1:116" x14ac:dyDescent="0.4">
      <c r="B84" t="s">
        <v>332</v>
      </c>
      <c r="D84" t="s">
        <v>812</v>
      </c>
      <c r="E84" s="8" t="str">
        <f t="shared" si="52"/>
        <v>84 LISTSALES-PV</v>
      </c>
      <c r="G84" s="136" t="str">
        <f t="shared" si="66"/>
        <v>Volume driver</v>
      </c>
      <c r="H84" s="12"/>
      <c r="I84" s="60"/>
      <c r="J84" s="60"/>
      <c r="K84" s="15"/>
      <c r="L84" s="15"/>
      <c r="M84" s="15"/>
      <c r="N84" s="15"/>
      <c r="O84" s="15"/>
      <c r="P84" s="15"/>
      <c r="R84" s="15"/>
      <c r="S84" s="179"/>
      <c r="T84" s="179"/>
      <c r="U84" s="179"/>
      <c r="V84" s="179"/>
      <c r="W84" s="179"/>
      <c r="X84" s="179"/>
      <c r="Y84" s="179"/>
      <c r="Z84" s="179"/>
      <c r="AA84" s="179"/>
      <c r="AB84" s="179"/>
      <c r="AC84" s="179"/>
      <c r="AD84" s="179"/>
      <c r="AE84" s="179"/>
      <c r="AF84" s="179"/>
      <c r="AG84" s="179"/>
      <c r="AH84" s="179"/>
      <c r="AI84" s="179"/>
      <c r="AJ84" s="179"/>
      <c r="AK84" s="179"/>
      <c r="AL84" s="179"/>
      <c r="AM84" s="179"/>
      <c r="AN84" s="179"/>
      <c r="AO84" s="179"/>
      <c r="AP84" s="179"/>
      <c r="AQ84" s="179"/>
      <c r="AR84" s="179"/>
      <c r="AS84" s="179"/>
      <c r="AT84" s="179"/>
      <c r="AU84" s="179"/>
      <c r="AV84" s="179"/>
      <c r="AW84" s="179"/>
      <c r="AX84" s="179"/>
      <c r="AY84" s="179"/>
      <c r="AZ84" s="179"/>
      <c r="BA84" s="179"/>
      <c r="BB84" s="179"/>
      <c r="BC84" s="179"/>
      <c r="BD84" s="179"/>
      <c r="BE84" s="179"/>
      <c r="BF84" s="179"/>
      <c r="BG84" s="179"/>
      <c r="BH84" s="179"/>
      <c r="BI84" s="179"/>
      <c r="BJ84" s="179"/>
      <c r="BK84" s="179"/>
      <c r="BL84" s="179"/>
      <c r="BM84" s="179"/>
      <c r="BN84" s="179"/>
      <c r="BO84" s="179"/>
      <c r="BP84" s="179"/>
      <c r="BQ84" s="179"/>
      <c r="BR84" s="179"/>
      <c r="BS84" s="179"/>
      <c r="BT84" s="179"/>
      <c r="BU84" s="179"/>
      <c r="BV84" s="179"/>
      <c r="BW84" s="179"/>
      <c r="BX84" s="179"/>
      <c r="BY84" s="179"/>
      <c r="BZ84" s="179"/>
      <c r="CA84" s="179"/>
      <c r="CB84" s="179"/>
      <c r="CC84" s="179"/>
      <c r="CD84" s="179"/>
      <c r="CE84" s="179"/>
      <c r="CF84" s="179"/>
      <c r="CG84" s="179"/>
      <c r="CH84" s="179"/>
      <c r="CI84" s="179"/>
      <c r="CJ84" s="179"/>
      <c r="CK84" s="179"/>
      <c r="CL84" s="179"/>
      <c r="CN84" s="60"/>
      <c r="CO84" s="179"/>
      <c r="CP84" s="179"/>
      <c r="CQ84" s="179"/>
      <c r="CR84" s="179"/>
      <c r="CS84" s="179"/>
      <c r="CT84" s="179"/>
      <c r="CU84" s="179"/>
      <c r="CV84" s="179"/>
      <c r="CW84" s="179"/>
      <c r="CX84" s="179"/>
      <c r="CY84" s="179"/>
      <c r="CZ84" s="179"/>
      <c r="DA84" s="179"/>
      <c r="DB84" s="179"/>
      <c r="DC84" s="179"/>
      <c r="DD84" s="179"/>
      <c r="DE84" s="179"/>
      <c r="DF84" s="179"/>
      <c r="DG84" s="179"/>
      <c r="DH84" s="179"/>
      <c r="DI84" s="179"/>
      <c r="DJ84" s="179"/>
      <c r="DK84" s="179"/>
      <c r="DL84" s="179"/>
    </row>
    <row r="85" spans="1:116" x14ac:dyDescent="0.4">
      <c r="B85" t="s">
        <v>332</v>
      </c>
      <c r="D85" t="s">
        <v>812</v>
      </c>
      <c r="E85" s="8" t="str">
        <f t="shared" si="52"/>
        <v>85 LISTSALES-PV</v>
      </c>
      <c r="G85" s="136" t="str">
        <f t="shared" si="66"/>
        <v>Secondary label</v>
      </c>
      <c r="H85" s="12"/>
      <c r="I85" s="60"/>
      <c r="J85" s="60"/>
      <c r="K85" s="15"/>
      <c r="L85" s="15"/>
      <c r="M85" s="15"/>
      <c r="N85" s="15"/>
      <c r="O85" s="15"/>
      <c r="P85" s="15"/>
      <c r="R85" s="15"/>
      <c r="S85" s="179"/>
      <c r="T85" s="179"/>
      <c r="U85" s="179"/>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N85" s="60"/>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row>
    <row r="86" spans="1:116" x14ac:dyDescent="0.4">
      <c r="B86" t="s">
        <v>332</v>
      </c>
      <c r="D86" t="s">
        <v>812</v>
      </c>
      <c r="E86" s="8" t="str">
        <f t="shared" si="52"/>
        <v>86 LISTSALES-PV</v>
      </c>
      <c r="G86" s="136" t="str">
        <f t="shared" si="66"/>
        <v>Secondary unit</v>
      </c>
    </row>
    <row r="87" spans="1:116" x14ac:dyDescent="0.4">
      <c r="B87" t="s">
        <v>332</v>
      </c>
      <c r="D87" t="s">
        <v>812</v>
      </c>
      <c r="E87" s="8" t="str">
        <f t="shared" si="52"/>
        <v>87 LISTSALES-PV</v>
      </c>
      <c r="G87" s="136" t="str">
        <f t="shared" si="66"/>
        <v>Secondary revenue driver</v>
      </c>
      <c r="H87" s="12"/>
      <c r="I87" s="60"/>
      <c r="J87" s="60"/>
      <c r="K87" s="15"/>
      <c r="L87" s="15"/>
      <c r="M87" s="15"/>
      <c r="N87" s="15"/>
      <c r="O87" s="15"/>
      <c r="P87" s="15"/>
      <c r="R87" s="15"/>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N87" s="60"/>
      <c r="CO87" s="76"/>
      <c r="CP87" s="76"/>
      <c r="CQ87" s="76"/>
      <c r="CR87" s="76"/>
      <c r="CS87" s="76"/>
      <c r="CT87" s="76"/>
      <c r="CU87" s="76"/>
      <c r="CV87" s="76"/>
      <c r="CW87" s="76"/>
      <c r="CX87" s="76"/>
      <c r="CY87" s="76"/>
      <c r="CZ87" s="76"/>
      <c r="DA87" s="76"/>
      <c r="DB87" s="76"/>
      <c r="DC87" s="76"/>
      <c r="DD87" s="76"/>
      <c r="DE87" s="76"/>
      <c r="DF87" s="76"/>
      <c r="DG87" s="76"/>
      <c r="DH87" s="76"/>
      <c r="DI87" s="76"/>
      <c r="DJ87" s="76"/>
      <c r="DK87" s="76"/>
      <c r="DL87" s="76"/>
    </row>
    <row r="88" spans="1:116" x14ac:dyDescent="0.4">
      <c r="B88" t="s">
        <v>332</v>
      </c>
      <c r="D88" t="s">
        <v>812</v>
      </c>
      <c r="E88" s="8" t="str">
        <f t="shared" si="52"/>
        <v>88 LISTSALES-PV</v>
      </c>
      <c r="G88" s="136" t="str">
        <f t="shared" si="66"/>
        <v>Secondary volume driver</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N88" s="60"/>
      <c r="CO88" s="76"/>
      <c r="CP88" s="76"/>
      <c r="CQ88" s="76"/>
      <c r="CR88" s="76"/>
      <c r="CS88" s="76"/>
      <c r="CT88" s="76"/>
      <c r="CU88" s="76"/>
      <c r="CV88" s="76"/>
      <c r="CW88" s="76"/>
      <c r="CX88" s="76"/>
      <c r="CY88" s="76"/>
      <c r="CZ88" s="76"/>
      <c r="DA88" s="76"/>
      <c r="DB88" s="76"/>
      <c r="DC88" s="76"/>
      <c r="DD88" s="76"/>
      <c r="DE88" s="76"/>
      <c r="DF88" s="76"/>
      <c r="DG88" s="76"/>
      <c r="DH88" s="76"/>
      <c r="DI88" s="76"/>
      <c r="DJ88" s="76"/>
      <c r="DK88" s="76"/>
      <c r="DL88" s="76"/>
    </row>
    <row r="89" spans="1:116" x14ac:dyDescent="0.4">
      <c r="A89" s="31" t="s">
        <v>218</v>
      </c>
      <c r="B89" s="31" t="s">
        <v>81</v>
      </c>
      <c r="C89" s="31"/>
      <c r="D89" t="s">
        <v>799</v>
      </c>
      <c r="E89" s="8" t="str">
        <f t="shared" si="52"/>
        <v>89 DCV-S</v>
      </c>
      <c r="F89" t="s">
        <v>438</v>
      </c>
      <c r="G89" s="66" t="s">
        <v>821</v>
      </c>
      <c r="H89" s="22"/>
      <c r="I89" s="306"/>
      <c r="J89" s="306"/>
      <c r="K89" s="22"/>
      <c r="L89" s="22"/>
      <c r="M89" s="22"/>
      <c r="N89" s="22"/>
      <c r="O89" s="22"/>
      <c r="P89" s="22"/>
      <c r="R89" s="66"/>
      <c r="S89" s="307"/>
      <c r="T89" s="307"/>
      <c r="U89" s="307"/>
      <c r="V89" s="307"/>
      <c r="W89" s="307"/>
      <c r="X89" s="307"/>
      <c r="Y89" s="307"/>
      <c r="Z89" s="307"/>
      <c r="AA89" s="307"/>
      <c r="AB89" s="307"/>
      <c r="AC89" s="307"/>
      <c r="AD89" s="307"/>
      <c r="AE89" s="307"/>
      <c r="AF89" s="307"/>
      <c r="AG89" s="307"/>
      <c r="AH89" s="307"/>
      <c r="AI89" s="307"/>
      <c r="AJ89" s="307"/>
      <c r="AK89" s="307"/>
      <c r="AL89" s="307"/>
      <c r="AM89" s="307"/>
      <c r="AN89" s="307"/>
      <c r="AO89" s="307"/>
      <c r="AP89" s="307"/>
      <c r="AQ89" s="307"/>
      <c r="AR89" s="307"/>
      <c r="AS89" s="307"/>
      <c r="AT89" s="307"/>
      <c r="AU89" s="307"/>
      <c r="AV89" s="307"/>
      <c r="AW89" s="307"/>
      <c r="AX89" s="307"/>
      <c r="AY89" s="307"/>
      <c r="AZ89" s="307"/>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N89" s="306"/>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row>
    <row r="90" spans="1:116" x14ac:dyDescent="0.4">
      <c r="A90" s="31"/>
      <c r="C90" s="31"/>
      <c r="D90" t="s">
        <v>799</v>
      </c>
      <c r="E90" s="8" t="str">
        <f t="shared" si="52"/>
        <v>90 DCV-S</v>
      </c>
      <c r="G90" s="95" t="str">
        <f>G92&amp;":"</f>
        <v xml:space="preserve"> - STEM Market 1:</v>
      </c>
      <c r="H90" s="31"/>
      <c r="I90" s="73"/>
      <c r="J90" s="73"/>
      <c r="K90" s="31"/>
      <c r="L90" s="31"/>
      <c r="M90" s="31"/>
      <c r="N90" s="31"/>
      <c r="O90" s="31"/>
      <c r="P90" s="31"/>
      <c r="R90" s="67"/>
      <c r="S90" s="156"/>
      <c r="T90" s="156"/>
      <c r="U90" s="156"/>
      <c r="V90" s="156"/>
      <c r="W90" s="156"/>
      <c r="X90" s="156"/>
      <c r="Y90" s="156"/>
      <c r="Z90" s="156"/>
      <c r="AA90" s="156"/>
      <c r="AB90" s="156"/>
      <c r="AC90" s="156"/>
      <c r="AD90" s="156"/>
      <c r="AE90" s="156"/>
      <c r="AF90" s="156"/>
      <c r="AG90" s="156"/>
      <c r="AH90" s="156"/>
      <c r="AI90" s="156"/>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N90" s="73"/>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row>
    <row r="91" spans="1:116" x14ac:dyDescent="0.4">
      <c r="B91" t="str">
        <f>E91</f>
        <v>91 DCV-S</v>
      </c>
      <c r="D91" t="s">
        <v>799</v>
      </c>
      <c r="E91" s="8" t="str">
        <f t="shared" si="52"/>
        <v>91 DCV-S</v>
      </c>
      <c r="G91" s="145" t="str">
        <f>"$ cost/"&amp;G98</f>
        <v>$ cost/sales</v>
      </c>
      <c r="H91" s="12"/>
      <c r="I91" s="60"/>
      <c r="J91" s="60"/>
      <c r="K91" s="18">
        <v>5</v>
      </c>
      <c r="L91" s="18">
        <v>5</v>
      </c>
      <c r="M91" s="18">
        <v>5</v>
      </c>
      <c r="N91" s="18">
        <v>5</v>
      </c>
      <c r="O91" s="18">
        <v>5</v>
      </c>
      <c r="P91" s="18">
        <v>5</v>
      </c>
      <c r="R91" s="19"/>
      <c r="S91" s="147" cm="1">
        <f t="array" ref="S91">INDEX($K:$P,ROW(),MATCH(S$3,$K$2:$P$2,0))</f>
        <v>5</v>
      </c>
      <c r="T91" s="147" cm="1">
        <f t="array" ref="T91">INDEX($K:$P,ROW(),MATCH(T$3,$K$2:$P$2,0))</f>
        <v>5</v>
      </c>
      <c r="U91" s="147" cm="1">
        <f t="array" ref="U91">INDEX($K:$P,ROW(),MATCH(U$3,$K$2:$P$2,0))</f>
        <v>5</v>
      </c>
      <c r="V91" s="147" cm="1">
        <f t="array" ref="V91">INDEX($K:$P,ROW(),MATCH(V$3,$K$2:$P$2,0))</f>
        <v>5</v>
      </c>
      <c r="W91" s="147" cm="1">
        <f t="array" ref="W91">INDEX($K:$P,ROW(),MATCH(W$3,$K$2:$P$2,0))</f>
        <v>5</v>
      </c>
      <c r="X91" s="147" cm="1">
        <f t="array" ref="X91">INDEX($K:$P,ROW(),MATCH(X$3,$K$2:$P$2,0))</f>
        <v>5</v>
      </c>
      <c r="Y91" s="147" cm="1">
        <f t="array" ref="Y91">INDEX($K:$P,ROW(),MATCH(Y$3,$K$2:$P$2,0))</f>
        <v>5</v>
      </c>
      <c r="Z91" s="147" cm="1">
        <f t="array" ref="Z91">INDEX($K:$P,ROW(),MATCH(Z$3,$K$2:$P$2,0))</f>
        <v>5</v>
      </c>
      <c r="AA91" s="147" cm="1">
        <f t="array" ref="AA91">INDEX($K:$P,ROW(),MATCH(AA$3,$K$2:$P$2,0))</f>
        <v>5</v>
      </c>
      <c r="AB91" s="147" cm="1">
        <f t="array" ref="AB91">INDEX($K:$P,ROW(),MATCH(AB$3,$K$2:$P$2,0))</f>
        <v>5</v>
      </c>
      <c r="AC91" s="147" cm="1">
        <f t="array" ref="AC91">INDEX($K:$P,ROW(),MATCH(AC$3,$K$2:$P$2,0))</f>
        <v>5</v>
      </c>
      <c r="AD91" s="147" cm="1">
        <f t="array" ref="AD91">INDEX($K:$P,ROW(),MATCH(AD$3,$K$2:$P$2,0))</f>
        <v>5</v>
      </c>
      <c r="AE91" s="147" cm="1">
        <f t="array" ref="AE91">INDEX($K:$P,ROW(),MATCH(AE$3,$K$2:$P$2,0))</f>
        <v>5</v>
      </c>
      <c r="AF91" s="147" cm="1">
        <f t="array" ref="AF91">INDEX($K:$P,ROW(),MATCH(AF$3,$K$2:$P$2,0))</f>
        <v>5</v>
      </c>
      <c r="AG91" s="147" cm="1">
        <f t="array" ref="AG91">INDEX($K:$P,ROW(),MATCH(AG$3,$K$2:$P$2,0))</f>
        <v>5</v>
      </c>
      <c r="AH91" s="147" cm="1">
        <f t="array" ref="AH91">INDEX($K:$P,ROW(),MATCH(AH$3,$K$2:$P$2,0))</f>
        <v>5</v>
      </c>
      <c r="AI91" s="147" cm="1">
        <f t="array" ref="AI91">INDEX($K:$P,ROW(),MATCH(AI$3,$K$2:$P$2,0))</f>
        <v>5</v>
      </c>
      <c r="AJ91" s="147" cm="1">
        <f t="array" ref="AJ91">INDEX($K:$P,ROW(),MATCH(AJ$3,$K$2:$P$2,0))</f>
        <v>5</v>
      </c>
      <c r="AK91" s="147" cm="1">
        <f t="array" ref="AK91">INDEX($K:$P,ROW(),MATCH(AK$3,$K$2:$P$2,0))</f>
        <v>5</v>
      </c>
      <c r="AL91" s="147" cm="1">
        <f t="array" ref="AL91">INDEX($K:$P,ROW(),MATCH(AL$3,$K$2:$P$2,0))</f>
        <v>5</v>
      </c>
      <c r="AM91" s="147" cm="1">
        <f t="array" ref="AM91">INDEX($K:$P,ROW(),MATCH(AM$3,$K$2:$P$2,0))</f>
        <v>5</v>
      </c>
      <c r="AN91" s="147" cm="1">
        <f t="array" ref="AN91">INDEX($K:$P,ROW(),MATCH(AN$3,$K$2:$P$2,0))</f>
        <v>5</v>
      </c>
      <c r="AO91" s="147" cm="1">
        <f t="array" ref="AO91">INDEX($K:$P,ROW(),MATCH(AO$3,$K$2:$P$2,0))</f>
        <v>5</v>
      </c>
      <c r="AP91" s="147" cm="1">
        <f t="array" ref="AP91">INDEX($K:$P,ROW(),MATCH(AP$3,$K$2:$P$2,0))</f>
        <v>5</v>
      </c>
      <c r="AQ91" s="147" cm="1">
        <f t="array" ref="AQ91">INDEX($K:$P,ROW(),MATCH(AQ$3,$K$2:$P$2,0))</f>
        <v>5</v>
      </c>
      <c r="AR91" s="147" cm="1">
        <f t="array" ref="AR91">INDEX($K:$P,ROW(),MATCH(AR$3,$K$2:$P$2,0))</f>
        <v>5</v>
      </c>
      <c r="AS91" s="147" cm="1">
        <f t="array" ref="AS91">INDEX($K:$P,ROW(),MATCH(AS$3,$K$2:$P$2,0))</f>
        <v>5</v>
      </c>
      <c r="AT91" s="147" cm="1">
        <f t="array" ref="AT91">INDEX($K:$P,ROW(),MATCH(AT$3,$K$2:$P$2,0))</f>
        <v>5</v>
      </c>
      <c r="AU91" s="147" cm="1">
        <f t="array" ref="AU91">INDEX($K:$P,ROW(),MATCH(AU$3,$K$2:$P$2,0))</f>
        <v>5</v>
      </c>
      <c r="AV91" s="147" cm="1">
        <f t="array" ref="AV91">INDEX($K:$P,ROW(),MATCH(AV$3,$K$2:$P$2,0))</f>
        <v>5</v>
      </c>
      <c r="AW91" s="147" cm="1">
        <f t="array" ref="AW91">INDEX($K:$P,ROW(),MATCH(AW$3,$K$2:$P$2,0))</f>
        <v>5</v>
      </c>
      <c r="AX91" s="147" cm="1">
        <f t="array" ref="AX91">INDEX($K:$P,ROW(),MATCH(AX$3,$K$2:$P$2,0))</f>
        <v>5</v>
      </c>
      <c r="AY91" s="147" cm="1">
        <f t="array" ref="AY91">INDEX($K:$P,ROW(),MATCH(AY$3,$K$2:$P$2,0))</f>
        <v>5</v>
      </c>
      <c r="AZ91" s="147" cm="1">
        <f t="array" ref="AZ91">INDEX($K:$P,ROW(),MATCH(AZ$3,$K$2:$P$2,0))</f>
        <v>5</v>
      </c>
      <c r="BA91" s="147" cm="1">
        <f t="array" ref="BA91">INDEX($K:$P,ROW(),MATCH(BA$3,$K$2:$P$2,0))</f>
        <v>5</v>
      </c>
      <c r="BB91" s="147" cm="1">
        <f t="array" ref="BB91">INDEX($K:$P,ROW(),MATCH(BB$3,$K$2:$P$2,0))</f>
        <v>5</v>
      </c>
      <c r="BC91" s="147" cm="1">
        <f t="array" ref="BC91">INDEX($K:$P,ROW(),MATCH(BC$3,$K$2:$P$2,0))</f>
        <v>5</v>
      </c>
      <c r="BD91" s="147" cm="1">
        <f t="array" ref="BD91">INDEX($K:$P,ROW(),MATCH(BD$3,$K$2:$P$2,0))</f>
        <v>5</v>
      </c>
      <c r="BE91" s="147" cm="1">
        <f t="array" ref="BE91">INDEX($K:$P,ROW(),MATCH(BE$3,$K$2:$P$2,0))</f>
        <v>5</v>
      </c>
      <c r="BF91" s="147" cm="1">
        <f t="array" ref="BF91">INDEX($K:$P,ROW(),MATCH(BF$3,$K$2:$P$2,0))</f>
        <v>5</v>
      </c>
      <c r="BG91" s="147" cm="1">
        <f t="array" ref="BG91">INDEX($K:$P,ROW(),MATCH(BG$3,$K$2:$P$2,0))</f>
        <v>5</v>
      </c>
      <c r="BH91" s="147" cm="1">
        <f t="array" ref="BH91">INDEX($K:$P,ROW(),MATCH(BH$3,$K$2:$P$2,0))</f>
        <v>5</v>
      </c>
      <c r="BI91" s="147" cm="1">
        <f t="array" ref="BI91">INDEX($K:$P,ROW(),MATCH(BI$3,$K$2:$P$2,0))</f>
        <v>5</v>
      </c>
      <c r="BJ91" s="147" cm="1">
        <f t="array" ref="BJ91">INDEX($K:$P,ROW(),MATCH(BJ$3,$K$2:$P$2,0))</f>
        <v>5</v>
      </c>
      <c r="BK91" s="147" cm="1">
        <f t="array" ref="BK91">INDEX($K:$P,ROW(),MATCH(BK$3,$K$2:$P$2,0))</f>
        <v>5</v>
      </c>
      <c r="BL91" s="147" cm="1">
        <f t="array" ref="BL91">INDEX($K:$P,ROW(),MATCH(BL$3,$K$2:$P$2,0))</f>
        <v>5</v>
      </c>
      <c r="BM91" s="147" cm="1">
        <f t="array" ref="BM91">INDEX($K:$P,ROW(),MATCH(BM$3,$K$2:$P$2,0))</f>
        <v>5</v>
      </c>
      <c r="BN91" s="147" cm="1">
        <f t="array" ref="BN91">INDEX($K:$P,ROW(),MATCH(BN$3,$K$2:$P$2,0))</f>
        <v>5</v>
      </c>
      <c r="BO91" s="147" cm="1">
        <f t="array" ref="BO91">INDEX($K:$P,ROW(),MATCH(BO$3,$K$2:$P$2,0))</f>
        <v>5</v>
      </c>
      <c r="BP91" s="147" cm="1">
        <f t="array" ref="BP91">INDEX($K:$P,ROW(),MATCH(BP$3,$K$2:$P$2,0))</f>
        <v>5</v>
      </c>
      <c r="BQ91" s="147" cm="1">
        <f t="array" ref="BQ91">INDEX($K:$P,ROW(),MATCH(BQ$3,$K$2:$P$2,0))</f>
        <v>5</v>
      </c>
      <c r="BR91" s="147" cm="1">
        <f t="array" ref="BR91">INDEX($K:$P,ROW(),MATCH(BR$3,$K$2:$P$2,0))</f>
        <v>5</v>
      </c>
      <c r="BS91" s="147" cm="1">
        <f t="array" ref="BS91">INDEX($K:$P,ROW(),MATCH(BS$3,$K$2:$P$2,0))</f>
        <v>5</v>
      </c>
      <c r="BT91" s="147" cm="1">
        <f t="array" ref="BT91">INDEX($K:$P,ROW(),MATCH(BT$3,$K$2:$P$2,0))</f>
        <v>5</v>
      </c>
      <c r="BU91" s="147" cm="1">
        <f t="array" ref="BU91">INDEX($K:$P,ROW(),MATCH(BU$3,$K$2:$P$2,0))</f>
        <v>5</v>
      </c>
      <c r="BV91" s="147" cm="1">
        <f t="array" ref="BV91">INDEX($K:$P,ROW(),MATCH(BV$3,$K$2:$P$2,0))</f>
        <v>5</v>
      </c>
      <c r="BW91" s="147" cm="1">
        <f t="array" ref="BW91">INDEX($K:$P,ROW(),MATCH(BW$3,$K$2:$P$2,0))</f>
        <v>5</v>
      </c>
      <c r="BX91" s="147" cm="1">
        <f t="array" ref="BX91">INDEX($K:$P,ROW(),MATCH(BX$3,$K$2:$P$2,0))</f>
        <v>5</v>
      </c>
      <c r="BY91" s="147" cm="1">
        <f t="array" ref="BY91">INDEX($K:$P,ROW(),MATCH(BY$3,$K$2:$P$2,0))</f>
        <v>5</v>
      </c>
      <c r="BZ91" s="147" cm="1">
        <f t="array" ref="BZ91">INDEX($K:$P,ROW(),MATCH(BZ$3,$K$2:$P$2,0))</f>
        <v>5</v>
      </c>
      <c r="CA91" s="147" cm="1">
        <f t="array" ref="CA91">INDEX($K:$P,ROW(),MATCH(CA$3,$K$2:$P$2,0))</f>
        <v>5</v>
      </c>
      <c r="CB91" s="147" cm="1">
        <f t="array" ref="CB91">INDEX($K:$P,ROW(),MATCH(CB$3,$K$2:$P$2,0))</f>
        <v>5</v>
      </c>
      <c r="CC91" s="147" cm="1">
        <f t="array" ref="CC91">INDEX($K:$P,ROW(),MATCH(CC$3,$K$2:$P$2,0))</f>
        <v>5</v>
      </c>
      <c r="CD91" s="147" cm="1">
        <f t="array" ref="CD91">INDEX($K:$P,ROW(),MATCH(CD$3,$K$2:$P$2,0))</f>
        <v>5</v>
      </c>
      <c r="CE91" s="147" cm="1">
        <f t="array" ref="CE91">INDEX($K:$P,ROW(),MATCH(CE$3,$K$2:$P$2,0))</f>
        <v>5</v>
      </c>
      <c r="CF91" s="147" cm="1">
        <f t="array" ref="CF91">INDEX($K:$P,ROW(),MATCH(CF$3,$K$2:$P$2,0))</f>
        <v>5</v>
      </c>
      <c r="CG91" s="147" cm="1">
        <f t="array" ref="CG91">INDEX($K:$P,ROW(),MATCH(CG$3,$K$2:$P$2,0))</f>
        <v>5</v>
      </c>
      <c r="CH91" s="147" cm="1">
        <f t="array" ref="CH91">INDEX($K:$P,ROW(),MATCH(CH$3,$K$2:$P$2,0))</f>
        <v>5</v>
      </c>
      <c r="CI91" s="147" cm="1">
        <f t="array" ref="CI91">INDEX($K:$P,ROW(),MATCH(CI$3,$K$2:$P$2,0))</f>
        <v>5</v>
      </c>
      <c r="CJ91" s="147" cm="1">
        <f t="array" ref="CJ91">INDEX($K:$P,ROW(),MATCH(CJ$3,$K$2:$P$2,0))</f>
        <v>5</v>
      </c>
      <c r="CK91" s="147" cm="1">
        <f t="array" ref="CK91">INDEX($K:$P,ROW(),MATCH(CK$3,$K$2:$P$2,0))</f>
        <v>5</v>
      </c>
      <c r="CL91" s="147" cm="1">
        <f t="array" ref="CL91">INDEX($K:$P,ROW(),MATCH(CL$3,$K$2:$P$2,0))</f>
        <v>5</v>
      </c>
      <c r="CN91" s="60"/>
      <c r="CO91" s="147" t="e" cm="1">
        <f t="array" ref="CO91">INDEX($K:$P,ROW(),MATCH(CO$3,$K$2:$P$2,0))</f>
        <v>#N/A</v>
      </c>
      <c r="CP91" s="147" t="e" cm="1">
        <f t="array" ref="CP91">INDEX($K:$P,ROW(),MATCH(CP$3,$K$2:$P$2,0))</f>
        <v>#N/A</v>
      </c>
      <c r="CQ91" s="147" t="e" cm="1">
        <f t="array" ref="CQ91">INDEX($K:$P,ROW(),MATCH(CQ$3,$K$2:$P$2,0))</f>
        <v>#N/A</v>
      </c>
      <c r="CR91" s="147" t="e" cm="1">
        <f t="array" ref="CR91">INDEX($K:$P,ROW(),MATCH(CR$3,$K$2:$P$2,0))</f>
        <v>#N/A</v>
      </c>
      <c r="CS91" s="147" t="e" cm="1">
        <f t="array" ref="CS91">INDEX($K:$P,ROW(),MATCH(CS$3,$K$2:$P$2,0))</f>
        <v>#N/A</v>
      </c>
      <c r="CT91" s="147" t="e" cm="1">
        <f t="array" ref="CT91">INDEX($K:$P,ROW(),MATCH(CT$3,$K$2:$P$2,0))</f>
        <v>#N/A</v>
      </c>
      <c r="CU91" s="147" t="e" cm="1">
        <f t="array" ref="CU91">INDEX($K:$P,ROW(),MATCH(CU$3,$K$2:$P$2,0))</f>
        <v>#N/A</v>
      </c>
      <c r="CV91" s="147" t="e" cm="1">
        <f t="array" ref="CV91">INDEX($K:$P,ROW(),MATCH(CV$3,$K$2:$P$2,0))</f>
        <v>#N/A</v>
      </c>
      <c r="CW91" s="147" t="e" cm="1">
        <f t="array" ref="CW91">INDEX($K:$P,ROW(),MATCH(CW$3,$K$2:$P$2,0))</f>
        <v>#N/A</v>
      </c>
      <c r="CX91" s="147" t="e" cm="1">
        <f t="array" ref="CX91">INDEX($K:$P,ROW(),MATCH(CX$3,$K$2:$P$2,0))</f>
        <v>#N/A</v>
      </c>
      <c r="CY91" s="147" t="e" cm="1">
        <f t="array" ref="CY91">INDEX($K:$P,ROW(),MATCH(CY$3,$K$2:$P$2,0))</f>
        <v>#N/A</v>
      </c>
      <c r="CZ91" s="147" t="e" cm="1">
        <f t="array" ref="CZ91">INDEX($K:$P,ROW(),MATCH(CZ$3,$K$2:$P$2,0))</f>
        <v>#N/A</v>
      </c>
      <c r="DA91" s="147" t="e" cm="1">
        <f t="array" ref="DA91">INDEX($K:$P,ROW(),MATCH(DA$3,$K$2:$P$2,0))</f>
        <v>#N/A</v>
      </c>
      <c r="DB91" s="147" t="e" cm="1">
        <f t="array" ref="DB91">INDEX($K:$P,ROW(),MATCH(DB$3,$K$2:$P$2,0))</f>
        <v>#N/A</v>
      </c>
      <c r="DC91" s="147" t="e" cm="1">
        <f t="array" ref="DC91">INDEX($K:$P,ROW(),MATCH(DC$3,$K$2:$P$2,0))</f>
        <v>#N/A</v>
      </c>
      <c r="DD91" s="147" t="e" cm="1">
        <f t="array" ref="DD91">INDEX($K:$P,ROW(),MATCH(DD$3,$K$2:$P$2,0))</f>
        <v>#N/A</v>
      </c>
      <c r="DE91" s="147" t="e" cm="1">
        <f t="array" ref="DE91">INDEX($K:$P,ROW(),MATCH(DE$3,$K$2:$P$2,0))</f>
        <v>#N/A</v>
      </c>
      <c r="DF91" s="147" t="e" cm="1">
        <f t="array" ref="DF91">INDEX($K:$P,ROW(),MATCH(DF$3,$K$2:$P$2,0))</f>
        <v>#N/A</v>
      </c>
      <c r="DG91" s="147" t="e" cm="1">
        <f t="array" ref="DG91">INDEX($K:$P,ROW(),MATCH(DG$3,$K$2:$P$2,0))</f>
        <v>#N/A</v>
      </c>
      <c r="DH91" s="147" t="e" cm="1">
        <f t="array" ref="DH91">INDEX($K:$P,ROW(),MATCH(DH$3,$K$2:$P$2,0))</f>
        <v>#N/A</v>
      </c>
      <c r="DI91" s="147" t="e" cm="1">
        <f t="array" ref="DI91">INDEX($K:$P,ROW(),MATCH(DI$3,$K$2:$P$2,0))</f>
        <v>#N/A</v>
      </c>
      <c r="DJ91" s="147" t="e" cm="1">
        <f t="array" ref="DJ91">INDEX($K:$P,ROW(),MATCH(DJ$3,$K$2:$P$2,0))</f>
        <v>#N/A</v>
      </c>
      <c r="DK91" s="147" t="e" cm="1">
        <f t="array" ref="DK91">INDEX($K:$P,ROW(),MATCH(DK$3,$K$2:$P$2,0))</f>
        <v>#N/A</v>
      </c>
      <c r="DL91" s="147" t="e" cm="1">
        <f t="array" ref="DL91">INDEX($K:$P,ROW(),MATCH(DL$3,$K$2:$P$2,0))</f>
        <v>#N/A</v>
      </c>
    </row>
    <row r="92" spans="1:116" x14ac:dyDescent="0.4">
      <c r="A92" s="27"/>
      <c r="B92" s="27"/>
      <c r="C92" s="27" t="s">
        <v>203</v>
      </c>
      <c r="D92" t="s">
        <v>799</v>
      </c>
      <c r="E92" s="8" t="str">
        <f t="shared" si="52"/>
        <v>92 DCV-S</v>
      </c>
      <c r="F92" s="27"/>
      <c r="G92" s="126" t="str">
        <f>SUBSTITUTE(G89,":","")&amp;" - "&amp;G97</f>
        <v xml:space="preserve"> - STEM Market 1</v>
      </c>
      <c r="H92" s="27"/>
      <c r="I92" s="78"/>
      <c r="J92" s="78"/>
      <c r="K92" s="118">
        <f>SUMIF($3:$3,K$2,90:90)</f>
        <v>0</v>
      </c>
      <c r="L92" s="118">
        <f>SUMIF($3:$3,L$2,90:90)</f>
        <v>0</v>
      </c>
      <c r="M92" s="118">
        <f>SUMIF($3:$3,M$2,90:90)</f>
        <v>0</v>
      </c>
      <c r="N92" s="118">
        <f>SUMIF($3:$3,N$2,90:90)</f>
        <v>0</v>
      </c>
      <c r="O92" s="118">
        <f>SUMIF($3:$3,O$2,90:90)</f>
        <v>0</v>
      </c>
      <c r="P92" s="118">
        <f>SUMIF($3:$3,P$2,90:90)</f>
        <v>0</v>
      </c>
      <c r="R92" s="33"/>
      <c r="S92" s="148" t="e" cm="1">
        <f t="array" aca="1" ref="S92" ca="1">-S91*INDIRECT(S84)</f>
        <v>#REF!</v>
      </c>
      <c r="T92" s="148" t="e" cm="1">
        <f t="array" aca="1" ref="T92" ca="1">-T91*INDIRECT(T84)</f>
        <v>#REF!</v>
      </c>
      <c r="U92" s="148" t="e" cm="1">
        <f t="array" aca="1" ref="U92" ca="1">-U91*INDIRECT(U84)</f>
        <v>#REF!</v>
      </c>
      <c r="V92" s="148" t="e" cm="1">
        <f t="array" aca="1" ref="V92" ca="1">-V91*INDIRECT(V84)</f>
        <v>#REF!</v>
      </c>
      <c r="W92" s="148" t="e" cm="1">
        <f t="array" aca="1" ref="W92" ca="1">-W91*INDIRECT(W84)</f>
        <v>#REF!</v>
      </c>
      <c r="X92" s="148" t="e" cm="1">
        <f t="array" aca="1" ref="X92" ca="1">-X91*INDIRECT(X84)</f>
        <v>#REF!</v>
      </c>
      <c r="Y92" s="148" t="e" cm="1">
        <f t="array" aca="1" ref="Y92" ca="1">-Y91*INDIRECT(Y84)</f>
        <v>#REF!</v>
      </c>
      <c r="Z92" s="148" t="e" cm="1">
        <f t="array" aca="1" ref="Z92" ca="1">-Z91*INDIRECT(Z84)</f>
        <v>#REF!</v>
      </c>
      <c r="AA92" s="148" t="e" cm="1">
        <f t="array" aca="1" ref="AA92" ca="1">-AA91*INDIRECT(AA84)</f>
        <v>#REF!</v>
      </c>
      <c r="AB92" s="148" t="e" cm="1">
        <f t="array" aca="1" ref="AB92" ca="1">-AB91*INDIRECT(AB84)</f>
        <v>#REF!</v>
      </c>
      <c r="AC92" s="148" t="e" cm="1">
        <f t="array" aca="1" ref="AC92" ca="1">-AC91*INDIRECT(AC84)</f>
        <v>#REF!</v>
      </c>
      <c r="AD92" s="148" t="e" cm="1">
        <f t="array" aca="1" ref="AD92" ca="1">-AD91*INDIRECT(AD84)</f>
        <v>#REF!</v>
      </c>
      <c r="AE92" s="148" t="e" cm="1">
        <f t="array" aca="1" ref="AE92" ca="1">-AE91*INDIRECT(AE84)</f>
        <v>#REF!</v>
      </c>
      <c r="AF92" s="148" t="e" cm="1">
        <f t="array" aca="1" ref="AF92" ca="1">-AF91*INDIRECT(AF84)</f>
        <v>#REF!</v>
      </c>
      <c r="AG92" s="148" t="e" cm="1">
        <f t="array" aca="1" ref="AG92" ca="1">-AG91*INDIRECT(AG84)</f>
        <v>#REF!</v>
      </c>
      <c r="AH92" s="148" t="e" cm="1">
        <f t="array" aca="1" ref="AH92" ca="1">-AH91*INDIRECT(AH84)</f>
        <v>#REF!</v>
      </c>
      <c r="AI92" s="148" t="e" cm="1">
        <f t="array" aca="1" ref="AI92" ca="1">-AI91*INDIRECT(AI84)</f>
        <v>#REF!</v>
      </c>
      <c r="AJ92" s="148" t="e" cm="1">
        <f t="array" aca="1" ref="AJ92" ca="1">-AJ91*INDIRECT(AJ84)</f>
        <v>#REF!</v>
      </c>
      <c r="AK92" s="148" t="e" cm="1">
        <f t="array" aca="1" ref="AK92" ca="1">-AK91*INDIRECT(AK84)</f>
        <v>#REF!</v>
      </c>
      <c r="AL92" s="148" t="e" cm="1">
        <f t="array" aca="1" ref="AL92" ca="1">-AL91*INDIRECT(AL84)</f>
        <v>#REF!</v>
      </c>
      <c r="AM92" s="148" t="e" cm="1">
        <f t="array" aca="1" ref="AM92" ca="1">-AM91*INDIRECT(AM84)</f>
        <v>#REF!</v>
      </c>
      <c r="AN92" s="148" t="e" cm="1">
        <f t="array" aca="1" ref="AN92" ca="1">-AN91*INDIRECT(AN84)</f>
        <v>#REF!</v>
      </c>
      <c r="AO92" s="148" t="e" cm="1">
        <f t="array" aca="1" ref="AO92" ca="1">-AO91*INDIRECT(AO84)</f>
        <v>#REF!</v>
      </c>
      <c r="AP92" s="148" t="e" cm="1">
        <f t="array" aca="1" ref="AP92" ca="1">-AP91*INDIRECT(AP84)</f>
        <v>#REF!</v>
      </c>
      <c r="AQ92" s="148" t="e" cm="1">
        <f t="array" aca="1" ref="AQ92" ca="1">-AQ91*INDIRECT(AQ84)</f>
        <v>#REF!</v>
      </c>
      <c r="AR92" s="148" t="e" cm="1">
        <f t="array" aca="1" ref="AR92" ca="1">-AR91*INDIRECT(AR84)</f>
        <v>#REF!</v>
      </c>
      <c r="AS92" s="148" t="e" cm="1">
        <f t="array" aca="1" ref="AS92" ca="1">-AS91*INDIRECT(AS84)</f>
        <v>#REF!</v>
      </c>
      <c r="AT92" s="148" t="e" cm="1">
        <f t="array" aca="1" ref="AT92" ca="1">-AT91*INDIRECT(AT84)</f>
        <v>#REF!</v>
      </c>
      <c r="AU92" s="148" t="e" cm="1">
        <f t="array" aca="1" ref="AU92" ca="1">-AU91*INDIRECT(AU84)</f>
        <v>#REF!</v>
      </c>
      <c r="AV92" s="148" t="e" cm="1">
        <f t="array" aca="1" ref="AV92" ca="1">-AV91*INDIRECT(AV84)</f>
        <v>#REF!</v>
      </c>
      <c r="AW92" s="148" t="e" cm="1">
        <f t="array" aca="1" ref="AW92" ca="1">-AW91*INDIRECT(AW84)</f>
        <v>#REF!</v>
      </c>
      <c r="AX92" s="148" t="e" cm="1">
        <f t="array" aca="1" ref="AX92" ca="1">-AX91*INDIRECT(AX84)</f>
        <v>#REF!</v>
      </c>
      <c r="AY92" s="148" t="e" cm="1">
        <f t="array" aca="1" ref="AY92" ca="1">-AY91*INDIRECT(AY84)</f>
        <v>#REF!</v>
      </c>
      <c r="AZ92" s="148" t="e" cm="1">
        <f t="array" aca="1" ref="AZ92" ca="1">-AZ91*INDIRECT(AZ84)</f>
        <v>#REF!</v>
      </c>
      <c r="BA92" s="148" t="e" cm="1">
        <f t="array" aca="1" ref="BA92" ca="1">-BA91*INDIRECT(BA84)</f>
        <v>#REF!</v>
      </c>
      <c r="BB92" s="148" t="e" cm="1">
        <f t="array" aca="1" ref="BB92" ca="1">-BB91*INDIRECT(BB84)</f>
        <v>#REF!</v>
      </c>
      <c r="BC92" s="148" t="e" cm="1">
        <f t="array" aca="1" ref="BC92" ca="1">-BC91*INDIRECT(BC84)</f>
        <v>#REF!</v>
      </c>
      <c r="BD92" s="148" t="e" cm="1">
        <f t="array" aca="1" ref="BD92" ca="1">-BD91*INDIRECT(BD84)</f>
        <v>#REF!</v>
      </c>
      <c r="BE92" s="148" t="e" cm="1">
        <f t="array" aca="1" ref="BE92" ca="1">-BE91*INDIRECT(BE84)</f>
        <v>#REF!</v>
      </c>
      <c r="BF92" s="148" t="e" cm="1">
        <f t="array" aca="1" ref="BF92" ca="1">-BF91*INDIRECT(BF84)</f>
        <v>#REF!</v>
      </c>
      <c r="BG92" s="148" t="e" cm="1">
        <f t="array" aca="1" ref="BG92" ca="1">-BG91*INDIRECT(BG84)</f>
        <v>#REF!</v>
      </c>
      <c r="BH92" s="148" t="e" cm="1">
        <f t="array" aca="1" ref="BH92" ca="1">-BH91*INDIRECT(BH84)</f>
        <v>#REF!</v>
      </c>
      <c r="BI92" s="148" t="e" cm="1">
        <f t="array" aca="1" ref="BI92" ca="1">-BI91*INDIRECT(BI84)</f>
        <v>#REF!</v>
      </c>
      <c r="BJ92" s="148" t="e" cm="1">
        <f t="array" aca="1" ref="BJ92" ca="1">-BJ91*INDIRECT(BJ84)</f>
        <v>#REF!</v>
      </c>
      <c r="BK92" s="148" t="e" cm="1">
        <f t="array" aca="1" ref="BK92" ca="1">-BK91*INDIRECT(BK84)</f>
        <v>#REF!</v>
      </c>
      <c r="BL92" s="148" t="e" cm="1">
        <f t="array" aca="1" ref="BL92" ca="1">-BL91*INDIRECT(BL84)</f>
        <v>#REF!</v>
      </c>
      <c r="BM92" s="148" t="e" cm="1">
        <f t="array" aca="1" ref="BM92" ca="1">-BM91*INDIRECT(BM84)</f>
        <v>#REF!</v>
      </c>
      <c r="BN92" s="148" t="e" cm="1">
        <f t="array" aca="1" ref="BN92" ca="1">-BN91*INDIRECT(BN84)</f>
        <v>#REF!</v>
      </c>
      <c r="BO92" s="148" t="e" cm="1">
        <f t="array" aca="1" ref="BO92" ca="1">-BO91*INDIRECT(BO84)</f>
        <v>#REF!</v>
      </c>
      <c r="BP92" s="148" t="e" cm="1">
        <f t="array" aca="1" ref="BP92" ca="1">-BP91*INDIRECT(BP84)</f>
        <v>#REF!</v>
      </c>
      <c r="BQ92" s="148" t="e" cm="1">
        <f t="array" aca="1" ref="BQ92" ca="1">-BQ91*INDIRECT(BQ84)</f>
        <v>#REF!</v>
      </c>
      <c r="BR92" s="148" t="e" cm="1">
        <f t="array" aca="1" ref="BR92" ca="1">-BR91*INDIRECT(BR84)</f>
        <v>#REF!</v>
      </c>
      <c r="BS92" s="148" t="e" cm="1">
        <f t="array" aca="1" ref="BS92" ca="1">-BS91*INDIRECT(BS84)</f>
        <v>#REF!</v>
      </c>
      <c r="BT92" s="148" t="e" cm="1">
        <f t="array" aca="1" ref="BT92" ca="1">-BT91*INDIRECT(BT84)</f>
        <v>#REF!</v>
      </c>
      <c r="BU92" s="148" t="e" cm="1">
        <f t="array" aca="1" ref="BU92" ca="1">-BU91*INDIRECT(BU84)</f>
        <v>#REF!</v>
      </c>
      <c r="BV92" s="148" t="e" cm="1">
        <f t="array" aca="1" ref="BV92" ca="1">-BV91*INDIRECT(BV84)</f>
        <v>#REF!</v>
      </c>
      <c r="BW92" s="148" t="e" cm="1">
        <f t="array" aca="1" ref="BW92" ca="1">-BW91*INDIRECT(BW84)</f>
        <v>#REF!</v>
      </c>
      <c r="BX92" s="148" t="e" cm="1">
        <f t="array" aca="1" ref="BX92" ca="1">-BX91*INDIRECT(BX84)</f>
        <v>#REF!</v>
      </c>
      <c r="BY92" s="148" t="e" cm="1">
        <f t="array" aca="1" ref="BY92" ca="1">-BY91*INDIRECT(BY84)</f>
        <v>#REF!</v>
      </c>
      <c r="BZ92" s="148" t="e" cm="1">
        <f t="array" aca="1" ref="BZ92" ca="1">-BZ91*INDIRECT(BZ84)</f>
        <v>#REF!</v>
      </c>
      <c r="CA92" s="148" t="e" cm="1">
        <f t="array" aca="1" ref="CA92" ca="1">-CA91*INDIRECT(CA84)</f>
        <v>#REF!</v>
      </c>
      <c r="CB92" s="148" t="e" cm="1">
        <f t="array" aca="1" ref="CB92" ca="1">-CB91*INDIRECT(CB84)</f>
        <v>#REF!</v>
      </c>
      <c r="CC92" s="148" t="e" cm="1">
        <f t="array" aca="1" ref="CC92" ca="1">-CC91*INDIRECT(CC84)</f>
        <v>#REF!</v>
      </c>
      <c r="CD92" s="148" t="e" cm="1">
        <f t="array" aca="1" ref="CD92" ca="1">-CD91*INDIRECT(CD84)</f>
        <v>#REF!</v>
      </c>
      <c r="CE92" s="148" t="e" cm="1">
        <f t="array" aca="1" ref="CE92" ca="1">-CE91*INDIRECT(CE84)</f>
        <v>#REF!</v>
      </c>
      <c r="CF92" s="148" t="e" cm="1">
        <f t="array" aca="1" ref="CF92" ca="1">-CF91*INDIRECT(CF84)</f>
        <v>#REF!</v>
      </c>
      <c r="CG92" s="148" t="e" cm="1">
        <f t="array" aca="1" ref="CG92" ca="1">-CG91*INDIRECT(CG84)</f>
        <v>#REF!</v>
      </c>
      <c r="CH92" s="148" t="e" cm="1">
        <f t="array" aca="1" ref="CH92" ca="1">-CH91*INDIRECT(CH84)</f>
        <v>#REF!</v>
      </c>
      <c r="CI92" s="148" t="e" cm="1">
        <f t="array" aca="1" ref="CI92" ca="1">-CI91*INDIRECT(CI84)</f>
        <v>#REF!</v>
      </c>
      <c r="CJ92" s="148" t="e" cm="1">
        <f t="array" aca="1" ref="CJ92" ca="1">-CJ91*INDIRECT(CJ84)</f>
        <v>#REF!</v>
      </c>
      <c r="CK92" s="148" t="e" cm="1">
        <f t="array" aca="1" ref="CK92" ca="1">-CK91*INDIRECT(CK84)</f>
        <v>#REF!</v>
      </c>
      <c r="CL92" s="148" t="e" cm="1">
        <f t="array" aca="1" ref="CL92" ca="1">-CL91*INDIRECT(CL84)</f>
        <v>#REF!</v>
      </c>
      <c r="CN92" s="78"/>
      <c r="CO92" s="148" t="e" cm="1">
        <f t="array" aca="1" ref="CO92" ca="1">-CO91*INDIRECT(CO84)</f>
        <v>#N/A</v>
      </c>
      <c r="CP92" s="148" t="e" cm="1">
        <f t="array" aca="1" ref="CP92" ca="1">-CP91*INDIRECT(CP84)</f>
        <v>#N/A</v>
      </c>
      <c r="CQ92" s="148" t="e" cm="1">
        <f t="array" aca="1" ref="CQ92" ca="1">-CQ91*INDIRECT(CQ84)</f>
        <v>#N/A</v>
      </c>
      <c r="CR92" s="148" t="e" cm="1">
        <f t="array" aca="1" ref="CR92" ca="1">-CR91*INDIRECT(CR84)</f>
        <v>#N/A</v>
      </c>
      <c r="CS92" s="148" t="e" cm="1">
        <f t="array" aca="1" ref="CS92" ca="1">-CS91*INDIRECT(CS84)</f>
        <v>#N/A</v>
      </c>
      <c r="CT92" s="148" t="e" cm="1">
        <f t="array" aca="1" ref="CT92" ca="1">-CT91*INDIRECT(CT84)</f>
        <v>#N/A</v>
      </c>
      <c r="CU92" s="148" t="e" cm="1">
        <f t="array" aca="1" ref="CU92" ca="1">-CU91*INDIRECT(CU84)</f>
        <v>#N/A</v>
      </c>
      <c r="CV92" s="148" t="e" cm="1">
        <f t="array" aca="1" ref="CV92" ca="1">-CV91*INDIRECT(CV84)</f>
        <v>#N/A</v>
      </c>
      <c r="CW92" s="148" t="e" cm="1">
        <f t="array" aca="1" ref="CW92" ca="1">-CW91*INDIRECT(CW84)</f>
        <v>#N/A</v>
      </c>
      <c r="CX92" s="148" t="e" cm="1">
        <f t="array" aca="1" ref="CX92" ca="1">-CX91*INDIRECT(CX84)</f>
        <v>#N/A</v>
      </c>
      <c r="CY92" s="148" t="e" cm="1">
        <f t="array" aca="1" ref="CY92" ca="1">-CY91*INDIRECT(CY84)</f>
        <v>#N/A</v>
      </c>
      <c r="CZ92" s="148" t="e" cm="1">
        <f t="array" aca="1" ref="CZ92" ca="1">-CZ91*INDIRECT(CZ84)</f>
        <v>#N/A</v>
      </c>
      <c r="DA92" s="148" t="e" cm="1">
        <f t="array" aca="1" ref="DA92" ca="1">-DA91*INDIRECT(DA84)</f>
        <v>#N/A</v>
      </c>
      <c r="DB92" s="148" t="e" cm="1">
        <f t="array" aca="1" ref="DB92" ca="1">-DB91*INDIRECT(DB84)</f>
        <v>#N/A</v>
      </c>
      <c r="DC92" s="148" t="e" cm="1">
        <f t="array" aca="1" ref="DC92" ca="1">-DC91*INDIRECT(DC84)</f>
        <v>#N/A</v>
      </c>
      <c r="DD92" s="148" t="e" cm="1">
        <f t="array" aca="1" ref="DD92" ca="1">-DD91*INDIRECT(DD84)</f>
        <v>#N/A</v>
      </c>
      <c r="DE92" s="148" t="e" cm="1">
        <f t="array" aca="1" ref="DE92" ca="1">-DE91*INDIRECT(DE84)</f>
        <v>#N/A</v>
      </c>
      <c r="DF92" s="148" t="e" cm="1">
        <f t="array" aca="1" ref="DF92" ca="1">-DF91*INDIRECT(DF84)</f>
        <v>#N/A</v>
      </c>
      <c r="DG92" s="148" t="e" cm="1">
        <f t="array" aca="1" ref="DG92" ca="1">-DG91*INDIRECT(DG84)</f>
        <v>#N/A</v>
      </c>
      <c r="DH92" s="148" t="e" cm="1">
        <f t="array" aca="1" ref="DH92" ca="1">-DH91*INDIRECT(DH84)</f>
        <v>#N/A</v>
      </c>
      <c r="DI92" s="148" t="e" cm="1">
        <f t="array" aca="1" ref="DI92" ca="1">-DI91*INDIRECT(DI84)</f>
        <v>#N/A</v>
      </c>
      <c r="DJ92" s="148" t="e" cm="1">
        <f t="array" aca="1" ref="DJ92" ca="1">-DJ91*INDIRECT(DJ84)</f>
        <v>#N/A</v>
      </c>
      <c r="DK92" s="148" t="e" cm="1">
        <f t="array" aca="1" ref="DK92" ca="1">-DK91*INDIRECT(DK84)</f>
        <v>#N/A</v>
      </c>
      <c r="DL92" s="148" t="e" cm="1">
        <f t="array" aca="1" ref="DL92" ca="1">-DL91*INDIRECT(DL84)</f>
        <v>#N/A</v>
      </c>
    </row>
    <row r="93" spans="1:116" x14ac:dyDescent="0.4">
      <c r="B93" t="s">
        <v>244</v>
      </c>
      <c r="D93" t="s">
        <v>799</v>
      </c>
      <c r="E93" s="8" t="str">
        <f t="shared" si="52"/>
        <v>93 DCV-S</v>
      </c>
      <c r="G93" s="13"/>
      <c r="H93" s="12"/>
      <c r="I93" s="60"/>
      <c r="J93" s="60"/>
      <c r="R93" s="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N93" s="60"/>
      <c r="CO93" s="149"/>
      <c r="CP93" s="149"/>
      <c r="CQ93" s="149"/>
      <c r="CR93" s="149"/>
      <c r="CS93" s="149"/>
      <c r="CT93" s="149"/>
      <c r="CU93" s="149"/>
      <c r="CV93" s="149"/>
      <c r="CW93" s="149"/>
      <c r="CX93" s="149"/>
      <c r="CY93" s="149"/>
      <c r="CZ93" s="149"/>
      <c r="DA93" s="149"/>
      <c r="DB93" s="149"/>
      <c r="DC93" s="149"/>
      <c r="DD93" s="149"/>
      <c r="DE93" s="149"/>
      <c r="DF93" s="149"/>
      <c r="DG93" s="149"/>
      <c r="DH93" s="149"/>
      <c r="DI93" s="149"/>
      <c r="DJ93" s="149"/>
      <c r="DK93" s="149"/>
      <c r="DL93" s="149"/>
    </row>
    <row r="94" spans="1:116" x14ac:dyDescent="0.4">
      <c r="D94" t="s">
        <v>799</v>
      </c>
      <c r="E94" s="8" t="str">
        <f t="shared" si="52"/>
        <v>94 DCV-S</v>
      </c>
      <c r="G94" s="126" t="s">
        <v>68</v>
      </c>
      <c r="H94" s="12"/>
      <c r="I94" s="60"/>
      <c r="J94" s="60"/>
      <c r="K94" s="33" t="e">
        <f ca="1">SUMIF($3:$3,K$2,92:92)</f>
        <v>#REF!</v>
      </c>
      <c r="L94" s="33" t="e">
        <f ca="1">SUMIF($3:$3,L$2,92:92)</f>
        <v>#REF!</v>
      </c>
      <c r="M94" s="33" t="e">
        <f ca="1">SUMIF($3:$3,M$2,92:92)</f>
        <v>#REF!</v>
      </c>
      <c r="N94" s="33" t="e">
        <f ca="1">SUMIF($3:$3,N$2,92:92)</f>
        <v>#REF!</v>
      </c>
      <c r="O94" s="33" t="e">
        <f ca="1">SUMIF($3:$3,O$2,92:92)</f>
        <v>#REF!</v>
      </c>
      <c r="P94" s="33" t="e">
        <f ca="1">SUMIF($3:$3,P$2,92:92)</f>
        <v>#REF!</v>
      </c>
      <c r="R94" s="33"/>
      <c r="S94" s="77" t="e" cm="1">
        <f t="array" aca="1" ref="S94" ca="1">INDIRECT(S83)+S92</f>
        <v>#REF!</v>
      </c>
      <c r="T94" s="77" t="e" cm="1">
        <f t="array" aca="1" ref="T94" ca="1">INDIRECT(T83)+T92</f>
        <v>#REF!</v>
      </c>
      <c r="U94" s="77" t="e" cm="1">
        <f t="array" aca="1" ref="U94" ca="1">INDIRECT(U83)+U92</f>
        <v>#REF!</v>
      </c>
      <c r="V94" s="77" t="e" cm="1">
        <f t="array" aca="1" ref="V94" ca="1">INDIRECT(V83)+V92</f>
        <v>#REF!</v>
      </c>
      <c r="W94" s="77" t="e" cm="1">
        <f t="array" aca="1" ref="W94" ca="1">INDIRECT(W83)+W92</f>
        <v>#REF!</v>
      </c>
      <c r="X94" s="77" t="e" cm="1">
        <f t="array" aca="1" ref="X94" ca="1">INDIRECT(X83)+X92</f>
        <v>#REF!</v>
      </c>
      <c r="Y94" s="77" t="e" cm="1">
        <f t="array" aca="1" ref="Y94" ca="1">INDIRECT(Y83)+Y92</f>
        <v>#REF!</v>
      </c>
      <c r="Z94" s="77" t="e" cm="1">
        <f t="array" aca="1" ref="Z94" ca="1">INDIRECT(Z83)+Z92</f>
        <v>#REF!</v>
      </c>
      <c r="AA94" s="77" t="e" cm="1">
        <f t="array" aca="1" ref="AA94" ca="1">INDIRECT(AA83)+AA92</f>
        <v>#REF!</v>
      </c>
      <c r="AB94" s="77" t="e" cm="1">
        <f t="array" aca="1" ref="AB94" ca="1">INDIRECT(AB83)+AB92</f>
        <v>#REF!</v>
      </c>
      <c r="AC94" s="77" t="e" cm="1">
        <f t="array" aca="1" ref="AC94" ca="1">INDIRECT(AC83)+AC92</f>
        <v>#REF!</v>
      </c>
      <c r="AD94" s="77" t="e" cm="1">
        <f t="array" aca="1" ref="AD94" ca="1">INDIRECT(AD83)+AD92</f>
        <v>#REF!</v>
      </c>
      <c r="AE94" s="77" t="e" cm="1">
        <f t="array" aca="1" ref="AE94" ca="1">INDIRECT(AE83)+AE92</f>
        <v>#REF!</v>
      </c>
      <c r="AF94" s="77" t="e" cm="1">
        <f t="array" aca="1" ref="AF94" ca="1">INDIRECT(AF83)+AF92</f>
        <v>#REF!</v>
      </c>
      <c r="AG94" s="77" t="e" cm="1">
        <f t="array" aca="1" ref="AG94" ca="1">INDIRECT(AG83)+AG92</f>
        <v>#REF!</v>
      </c>
      <c r="AH94" s="77" t="e" cm="1">
        <f t="array" aca="1" ref="AH94" ca="1">INDIRECT(AH83)+AH92</f>
        <v>#REF!</v>
      </c>
      <c r="AI94" s="77" t="e" cm="1">
        <f t="array" aca="1" ref="AI94" ca="1">INDIRECT(AI83)+AI92</f>
        <v>#REF!</v>
      </c>
      <c r="AJ94" s="77" t="e" cm="1">
        <f t="array" aca="1" ref="AJ94" ca="1">INDIRECT(AJ83)+AJ92</f>
        <v>#REF!</v>
      </c>
      <c r="AK94" s="77" t="e" cm="1">
        <f t="array" aca="1" ref="AK94" ca="1">INDIRECT(AK83)+AK92</f>
        <v>#REF!</v>
      </c>
      <c r="AL94" s="77" t="e" cm="1">
        <f t="array" aca="1" ref="AL94" ca="1">INDIRECT(AL83)+AL92</f>
        <v>#REF!</v>
      </c>
      <c r="AM94" s="77" t="e" cm="1">
        <f t="array" aca="1" ref="AM94" ca="1">INDIRECT(AM83)+AM92</f>
        <v>#REF!</v>
      </c>
      <c r="AN94" s="77" t="e" cm="1">
        <f t="array" aca="1" ref="AN94" ca="1">INDIRECT(AN83)+AN92</f>
        <v>#REF!</v>
      </c>
      <c r="AO94" s="77" t="e" cm="1">
        <f t="array" aca="1" ref="AO94" ca="1">INDIRECT(AO83)+AO92</f>
        <v>#REF!</v>
      </c>
      <c r="AP94" s="77" t="e" cm="1">
        <f t="array" aca="1" ref="AP94" ca="1">INDIRECT(AP83)+AP92</f>
        <v>#REF!</v>
      </c>
      <c r="AQ94" s="77" t="e" cm="1">
        <f t="array" aca="1" ref="AQ94" ca="1">INDIRECT(AQ83)+AQ92</f>
        <v>#REF!</v>
      </c>
      <c r="AR94" s="77" t="e" cm="1">
        <f t="array" aca="1" ref="AR94" ca="1">INDIRECT(AR83)+AR92</f>
        <v>#REF!</v>
      </c>
      <c r="AS94" s="77" t="e" cm="1">
        <f t="array" aca="1" ref="AS94" ca="1">INDIRECT(AS83)+AS92</f>
        <v>#REF!</v>
      </c>
      <c r="AT94" s="77" t="e" cm="1">
        <f t="array" aca="1" ref="AT94" ca="1">INDIRECT(AT83)+AT92</f>
        <v>#REF!</v>
      </c>
      <c r="AU94" s="77" t="e" cm="1">
        <f t="array" aca="1" ref="AU94" ca="1">INDIRECT(AU83)+AU92</f>
        <v>#REF!</v>
      </c>
      <c r="AV94" s="77" t="e" cm="1">
        <f t="array" aca="1" ref="AV94" ca="1">INDIRECT(AV83)+AV92</f>
        <v>#REF!</v>
      </c>
      <c r="AW94" s="77" t="e" cm="1">
        <f t="array" aca="1" ref="AW94" ca="1">INDIRECT(AW83)+AW92</f>
        <v>#REF!</v>
      </c>
      <c r="AX94" s="77" t="e" cm="1">
        <f t="array" aca="1" ref="AX94" ca="1">INDIRECT(AX83)+AX92</f>
        <v>#REF!</v>
      </c>
      <c r="AY94" s="77" t="e" cm="1">
        <f t="array" aca="1" ref="AY94" ca="1">INDIRECT(AY83)+AY92</f>
        <v>#REF!</v>
      </c>
      <c r="AZ94" s="77" t="e" cm="1">
        <f t="array" aca="1" ref="AZ94" ca="1">INDIRECT(AZ83)+AZ92</f>
        <v>#REF!</v>
      </c>
      <c r="BA94" s="77" t="e" cm="1">
        <f t="array" aca="1" ref="BA94" ca="1">INDIRECT(BA83)+BA92</f>
        <v>#REF!</v>
      </c>
      <c r="BB94" s="77" t="e" cm="1">
        <f t="array" aca="1" ref="BB94" ca="1">INDIRECT(BB83)+BB92</f>
        <v>#REF!</v>
      </c>
      <c r="BC94" s="77" t="e" cm="1">
        <f t="array" aca="1" ref="BC94" ca="1">INDIRECT(BC83)+BC92</f>
        <v>#REF!</v>
      </c>
      <c r="BD94" s="77" t="e" cm="1">
        <f t="array" aca="1" ref="BD94" ca="1">INDIRECT(BD83)+BD92</f>
        <v>#REF!</v>
      </c>
      <c r="BE94" s="77" t="e" cm="1">
        <f t="array" aca="1" ref="BE94" ca="1">INDIRECT(BE83)+BE92</f>
        <v>#REF!</v>
      </c>
      <c r="BF94" s="77" t="e" cm="1">
        <f t="array" aca="1" ref="BF94" ca="1">INDIRECT(BF83)+BF92</f>
        <v>#REF!</v>
      </c>
      <c r="BG94" s="77" t="e" cm="1">
        <f t="array" aca="1" ref="BG94" ca="1">INDIRECT(BG83)+BG92</f>
        <v>#REF!</v>
      </c>
      <c r="BH94" s="77" t="e" cm="1">
        <f t="array" aca="1" ref="BH94" ca="1">INDIRECT(BH83)+BH92</f>
        <v>#REF!</v>
      </c>
      <c r="BI94" s="77" t="e" cm="1">
        <f t="array" aca="1" ref="BI94" ca="1">INDIRECT(BI83)+BI92</f>
        <v>#REF!</v>
      </c>
      <c r="BJ94" s="77" t="e" cm="1">
        <f t="array" aca="1" ref="BJ94" ca="1">INDIRECT(BJ83)+BJ92</f>
        <v>#REF!</v>
      </c>
      <c r="BK94" s="77" t="e" cm="1">
        <f t="array" aca="1" ref="BK94" ca="1">INDIRECT(BK83)+BK92</f>
        <v>#REF!</v>
      </c>
      <c r="BL94" s="77" t="e" cm="1">
        <f t="array" aca="1" ref="BL94" ca="1">INDIRECT(BL83)+BL92</f>
        <v>#REF!</v>
      </c>
      <c r="BM94" s="77" t="e" cm="1">
        <f t="array" aca="1" ref="BM94" ca="1">INDIRECT(BM83)+BM92</f>
        <v>#REF!</v>
      </c>
      <c r="BN94" s="77" t="e" cm="1">
        <f t="array" aca="1" ref="BN94" ca="1">INDIRECT(BN83)+BN92</f>
        <v>#REF!</v>
      </c>
      <c r="BO94" s="77" t="e" cm="1">
        <f t="array" aca="1" ref="BO94" ca="1">INDIRECT(BO83)+BO92</f>
        <v>#REF!</v>
      </c>
      <c r="BP94" s="77" t="e" cm="1">
        <f t="array" aca="1" ref="BP94" ca="1">INDIRECT(BP83)+BP92</f>
        <v>#REF!</v>
      </c>
      <c r="BQ94" s="77" t="e" cm="1">
        <f t="array" aca="1" ref="BQ94" ca="1">INDIRECT(BQ83)+BQ92</f>
        <v>#REF!</v>
      </c>
      <c r="BR94" s="77" t="e" cm="1">
        <f t="array" aca="1" ref="BR94" ca="1">INDIRECT(BR83)+BR92</f>
        <v>#REF!</v>
      </c>
      <c r="BS94" s="77" t="e" cm="1">
        <f t="array" aca="1" ref="BS94" ca="1">INDIRECT(BS83)+BS92</f>
        <v>#REF!</v>
      </c>
      <c r="BT94" s="77" t="e" cm="1">
        <f t="array" aca="1" ref="BT94" ca="1">INDIRECT(BT83)+BT92</f>
        <v>#REF!</v>
      </c>
      <c r="BU94" s="77" t="e" cm="1">
        <f t="array" aca="1" ref="BU94" ca="1">INDIRECT(BU83)+BU92</f>
        <v>#REF!</v>
      </c>
      <c r="BV94" s="77" t="e" cm="1">
        <f t="array" aca="1" ref="BV94" ca="1">INDIRECT(BV83)+BV92</f>
        <v>#REF!</v>
      </c>
      <c r="BW94" s="77" t="e" cm="1">
        <f t="array" aca="1" ref="BW94" ca="1">INDIRECT(BW83)+BW92</f>
        <v>#REF!</v>
      </c>
      <c r="BX94" s="77" t="e" cm="1">
        <f t="array" aca="1" ref="BX94" ca="1">INDIRECT(BX83)+BX92</f>
        <v>#REF!</v>
      </c>
      <c r="BY94" s="77" t="e" cm="1">
        <f t="array" aca="1" ref="BY94" ca="1">INDIRECT(BY83)+BY92</f>
        <v>#REF!</v>
      </c>
      <c r="BZ94" s="77" t="e" cm="1">
        <f t="array" aca="1" ref="BZ94" ca="1">INDIRECT(BZ83)+BZ92</f>
        <v>#REF!</v>
      </c>
      <c r="CA94" s="77" t="e" cm="1">
        <f t="array" aca="1" ref="CA94" ca="1">INDIRECT(CA83)+CA92</f>
        <v>#REF!</v>
      </c>
      <c r="CB94" s="77" t="e" cm="1">
        <f t="array" aca="1" ref="CB94" ca="1">INDIRECT(CB83)+CB92</f>
        <v>#REF!</v>
      </c>
      <c r="CC94" s="77" t="e" cm="1">
        <f t="array" aca="1" ref="CC94" ca="1">INDIRECT(CC83)+CC92</f>
        <v>#REF!</v>
      </c>
      <c r="CD94" s="77" t="e" cm="1">
        <f t="array" aca="1" ref="CD94" ca="1">INDIRECT(CD83)+CD92</f>
        <v>#REF!</v>
      </c>
      <c r="CE94" s="77" t="e" cm="1">
        <f t="array" aca="1" ref="CE94" ca="1">INDIRECT(CE83)+CE92</f>
        <v>#REF!</v>
      </c>
      <c r="CF94" s="77" t="e" cm="1">
        <f t="array" aca="1" ref="CF94" ca="1">INDIRECT(CF83)+CF92</f>
        <v>#REF!</v>
      </c>
      <c r="CG94" s="77" t="e" cm="1">
        <f t="array" aca="1" ref="CG94" ca="1">INDIRECT(CG83)+CG92</f>
        <v>#REF!</v>
      </c>
      <c r="CH94" s="77" t="e" cm="1">
        <f t="array" aca="1" ref="CH94" ca="1">INDIRECT(CH83)+CH92</f>
        <v>#REF!</v>
      </c>
      <c r="CI94" s="77" t="e" cm="1">
        <f t="array" aca="1" ref="CI94" ca="1">INDIRECT(CI83)+CI92</f>
        <v>#REF!</v>
      </c>
      <c r="CJ94" s="77" t="e" cm="1">
        <f t="array" aca="1" ref="CJ94" ca="1">INDIRECT(CJ83)+CJ92</f>
        <v>#REF!</v>
      </c>
      <c r="CK94" s="77" t="e" cm="1">
        <f t="array" aca="1" ref="CK94" ca="1">INDIRECT(CK83)+CK92</f>
        <v>#REF!</v>
      </c>
      <c r="CL94" s="77" t="e" cm="1">
        <f t="array" aca="1" ref="CL94" ca="1">INDIRECT(CL83)+CL92</f>
        <v>#REF!</v>
      </c>
      <c r="CN94" s="60"/>
      <c r="CO94" s="77" t="e" cm="1">
        <f t="array" aca="1" ref="CO94" ca="1">INDIRECT(CO83)+CO92</f>
        <v>#REF!</v>
      </c>
      <c r="CP94" s="77" t="e" cm="1">
        <f t="array" aca="1" ref="CP94" ca="1">INDIRECT(CP83)+CP92</f>
        <v>#REF!</v>
      </c>
      <c r="CQ94" s="77" t="e" cm="1">
        <f t="array" aca="1" ref="CQ94" ca="1">INDIRECT(CQ83)+CQ92</f>
        <v>#REF!</v>
      </c>
      <c r="CR94" s="77" t="e" cm="1">
        <f t="array" aca="1" ref="CR94" ca="1">INDIRECT(CR83)+CR92</f>
        <v>#REF!</v>
      </c>
      <c r="CS94" s="77" t="e" cm="1">
        <f t="array" aca="1" ref="CS94" ca="1">INDIRECT(CS83)+CS92</f>
        <v>#REF!</v>
      </c>
      <c r="CT94" s="77" t="e" cm="1">
        <f t="array" aca="1" ref="CT94" ca="1">INDIRECT(CT83)+CT92</f>
        <v>#REF!</v>
      </c>
      <c r="CU94" s="77" t="e" cm="1">
        <f t="array" aca="1" ref="CU94" ca="1">INDIRECT(CU83)+CU92</f>
        <v>#REF!</v>
      </c>
      <c r="CV94" s="77" t="e" cm="1">
        <f t="array" aca="1" ref="CV94" ca="1">INDIRECT(CV83)+CV92</f>
        <v>#REF!</v>
      </c>
      <c r="CW94" s="77" t="e" cm="1">
        <f t="array" aca="1" ref="CW94" ca="1">INDIRECT(CW83)+CW92</f>
        <v>#REF!</v>
      </c>
      <c r="CX94" s="77" t="e" cm="1">
        <f t="array" aca="1" ref="CX94" ca="1">INDIRECT(CX83)+CX92</f>
        <v>#REF!</v>
      </c>
      <c r="CY94" s="77" t="e" cm="1">
        <f t="array" aca="1" ref="CY94" ca="1">INDIRECT(CY83)+CY92</f>
        <v>#REF!</v>
      </c>
      <c r="CZ94" s="77" t="e" cm="1">
        <f t="array" aca="1" ref="CZ94" ca="1">INDIRECT(CZ83)+CZ92</f>
        <v>#REF!</v>
      </c>
      <c r="DA94" s="77" t="e" cm="1">
        <f t="array" aca="1" ref="DA94" ca="1">INDIRECT(DA83)+DA92</f>
        <v>#REF!</v>
      </c>
      <c r="DB94" s="77" t="e" cm="1">
        <f t="array" aca="1" ref="DB94" ca="1">INDIRECT(DB83)+DB92</f>
        <v>#REF!</v>
      </c>
      <c r="DC94" s="77" t="e" cm="1">
        <f t="array" aca="1" ref="DC94" ca="1">INDIRECT(DC83)+DC92</f>
        <v>#REF!</v>
      </c>
      <c r="DD94" s="77" t="e" cm="1">
        <f t="array" aca="1" ref="DD94" ca="1">INDIRECT(DD83)+DD92</f>
        <v>#REF!</v>
      </c>
      <c r="DE94" s="77" t="e" cm="1">
        <f t="array" aca="1" ref="DE94" ca="1">INDIRECT(DE83)+DE92</f>
        <v>#REF!</v>
      </c>
      <c r="DF94" s="77" t="e" cm="1">
        <f t="array" aca="1" ref="DF94" ca="1">INDIRECT(DF83)+DF92</f>
        <v>#REF!</v>
      </c>
      <c r="DG94" s="77" t="e" cm="1">
        <f t="array" aca="1" ref="DG94" ca="1">INDIRECT(DG83)+DG92</f>
        <v>#REF!</v>
      </c>
      <c r="DH94" s="77" t="e" cm="1">
        <f t="array" aca="1" ref="DH94" ca="1">INDIRECT(DH83)+DH92</f>
        <v>#REF!</v>
      </c>
      <c r="DI94" s="77" t="e" cm="1">
        <f t="array" aca="1" ref="DI94" ca="1">INDIRECT(DI83)+DI92</f>
        <v>#REF!</v>
      </c>
      <c r="DJ94" s="77" t="e" cm="1">
        <f t="array" aca="1" ref="DJ94" ca="1">INDIRECT(DJ83)+DJ92</f>
        <v>#REF!</v>
      </c>
      <c r="DK94" s="77" t="e" cm="1">
        <f t="array" aca="1" ref="DK94" ca="1">INDIRECT(DK83)+DK92</f>
        <v>#REF!</v>
      </c>
      <c r="DL94" s="77" t="e" cm="1">
        <f t="array" aca="1" ref="DL94" ca="1">INDIRECT(DL83)+DL92</f>
        <v>#REF!</v>
      </c>
    </row>
    <row r="95" spans="1:116" x14ac:dyDescent="0.4">
      <c r="D95" t="s">
        <v>799</v>
      </c>
      <c r="E95" s="8" t="str">
        <f t="shared" si="52"/>
        <v>95 DCV-S</v>
      </c>
      <c r="G95" s="145" t="s">
        <v>69</v>
      </c>
      <c r="H95" s="12"/>
      <c r="I95" s="60"/>
      <c r="J95" s="60"/>
      <c r="K95" s="20" t="e">
        <f>AVERAGEIF($3:$3,K$2,93:93)</f>
        <v>#DIV/0!</v>
      </c>
      <c r="L95" s="20" t="e">
        <f>AVERAGEIF($3:$3,L$2,93:93)</f>
        <v>#DIV/0!</v>
      </c>
      <c r="M95" s="20" t="e">
        <f>AVERAGEIF($3:$3,M$2,93:93)</f>
        <v>#DIV/0!</v>
      </c>
      <c r="N95" s="20" t="e">
        <f>AVERAGEIF($3:$3,N$2,93:93)</f>
        <v>#DIV/0!</v>
      </c>
      <c r="O95" s="20" t="e">
        <f>AVERAGEIF($3:$3,O$2,93:93)</f>
        <v>#DIV/0!</v>
      </c>
      <c r="P95" s="20" t="e">
        <f>AVERAGEIF($3:$3,P$2,93:93)</f>
        <v>#DIV/0!</v>
      </c>
      <c r="R95" s="20"/>
      <c r="S95" s="150" t="e" cm="1">
        <f t="array" aca="1" ref="S95" ca="1">S94/INDIRECT(S83)</f>
        <v>#REF!</v>
      </c>
      <c r="T95" s="150" t="e" cm="1">
        <f t="array" aca="1" ref="T95" ca="1">T94/INDIRECT(T83)</f>
        <v>#REF!</v>
      </c>
      <c r="U95" s="150" t="e" cm="1">
        <f t="array" aca="1" ref="U95" ca="1">U94/INDIRECT(U83)</f>
        <v>#REF!</v>
      </c>
      <c r="V95" s="150" t="e" cm="1">
        <f t="array" aca="1" ref="V95" ca="1">V94/INDIRECT(V83)</f>
        <v>#REF!</v>
      </c>
      <c r="W95" s="150" t="e" cm="1">
        <f t="array" aca="1" ref="W95" ca="1">W94/INDIRECT(W83)</f>
        <v>#REF!</v>
      </c>
      <c r="X95" s="150" t="e" cm="1">
        <f t="array" aca="1" ref="X95" ca="1">X94/INDIRECT(X83)</f>
        <v>#REF!</v>
      </c>
      <c r="Y95" s="150" t="e" cm="1">
        <f t="array" aca="1" ref="Y95" ca="1">Y94/INDIRECT(Y83)</f>
        <v>#REF!</v>
      </c>
      <c r="Z95" s="150" t="e" cm="1">
        <f t="array" aca="1" ref="Z95" ca="1">Z94/INDIRECT(Z83)</f>
        <v>#REF!</v>
      </c>
      <c r="AA95" s="150" t="e" cm="1">
        <f t="array" aca="1" ref="AA95" ca="1">AA94/INDIRECT(AA83)</f>
        <v>#REF!</v>
      </c>
      <c r="AB95" s="150" t="e" cm="1">
        <f t="array" aca="1" ref="AB95" ca="1">AB94/INDIRECT(AB83)</f>
        <v>#REF!</v>
      </c>
      <c r="AC95" s="150" t="e" cm="1">
        <f t="array" aca="1" ref="AC95" ca="1">AC94/INDIRECT(AC83)</f>
        <v>#REF!</v>
      </c>
      <c r="AD95" s="150" t="e" cm="1">
        <f t="array" aca="1" ref="AD95" ca="1">AD94/INDIRECT(AD83)</f>
        <v>#REF!</v>
      </c>
      <c r="AE95" s="150" t="e" cm="1">
        <f t="array" aca="1" ref="AE95" ca="1">AE94/INDIRECT(AE83)</f>
        <v>#REF!</v>
      </c>
      <c r="AF95" s="150" t="e" cm="1">
        <f t="array" aca="1" ref="AF95" ca="1">AF94/INDIRECT(AF83)</f>
        <v>#REF!</v>
      </c>
      <c r="AG95" s="150" t="e" cm="1">
        <f t="array" aca="1" ref="AG95" ca="1">AG94/INDIRECT(AG83)</f>
        <v>#REF!</v>
      </c>
      <c r="AH95" s="150" t="e" cm="1">
        <f t="array" aca="1" ref="AH95" ca="1">AH94/INDIRECT(AH83)</f>
        <v>#REF!</v>
      </c>
      <c r="AI95" s="150" t="e" cm="1">
        <f t="array" aca="1" ref="AI95" ca="1">AI94/INDIRECT(AI83)</f>
        <v>#REF!</v>
      </c>
      <c r="AJ95" s="150" t="e" cm="1">
        <f t="array" aca="1" ref="AJ95" ca="1">AJ94/INDIRECT(AJ83)</f>
        <v>#REF!</v>
      </c>
      <c r="AK95" s="150" t="e" cm="1">
        <f t="array" aca="1" ref="AK95" ca="1">AK94/INDIRECT(AK83)</f>
        <v>#REF!</v>
      </c>
      <c r="AL95" s="150" t="e" cm="1">
        <f t="array" aca="1" ref="AL95" ca="1">AL94/INDIRECT(AL83)</f>
        <v>#REF!</v>
      </c>
      <c r="AM95" s="150" t="e" cm="1">
        <f t="array" aca="1" ref="AM95" ca="1">AM94/INDIRECT(AM83)</f>
        <v>#REF!</v>
      </c>
      <c r="AN95" s="150" t="e" cm="1">
        <f t="array" aca="1" ref="AN95" ca="1">AN94/INDIRECT(AN83)</f>
        <v>#REF!</v>
      </c>
      <c r="AO95" s="150" t="e" cm="1">
        <f t="array" aca="1" ref="AO95" ca="1">AO94/INDIRECT(AO83)</f>
        <v>#REF!</v>
      </c>
      <c r="AP95" s="150" t="e" cm="1">
        <f t="array" aca="1" ref="AP95" ca="1">AP94/INDIRECT(AP83)</f>
        <v>#REF!</v>
      </c>
      <c r="AQ95" s="150" t="e" cm="1">
        <f t="array" aca="1" ref="AQ95" ca="1">AQ94/INDIRECT(AQ83)</f>
        <v>#REF!</v>
      </c>
      <c r="AR95" s="150" t="e" cm="1">
        <f t="array" aca="1" ref="AR95" ca="1">AR94/INDIRECT(AR83)</f>
        <v>#REF!</v>
      </c>
      <c r="AS95" s="150" t="e" cm="1">
        <f t="array" aca="1" ref="AS95" ca="1">AS94/INDIRECT(AS83)</f>
        <v>#REF!</v>
      </c>
      <c r="AT95" s="150" t="e" cm="1">
        <f t="array" aca="1" ref="AT95" ca="1">AT94/INDIRECT(AT83)</f>
        <v>#REF!</v>
      </c>
      <c r="AU95" s="150" t="e" cm="1">
        <f t="array" aca="1" ref="AU95" ca="1">AU94/INDIRECT(AU83)</f>
        <v>#REF!</v>
      </c>
      <c r="AV95" s="150" t="e" cm="1">
        <f t="array" aca="1" ref="AV95" ca="1">AV94/INDIRECT(AV83)</f>
        <v>#REF!</v>
      </c>
      <c r="AW95" s="150" t="e" cm="1">
        <f t="array" aca="1" ref="AW95" ca="1">AW94/INDIRECT(AW83)</f>
        <v>#REF!</v>
      </c>
      <c r="AX95" s="150" t="e" cm="1">
        <f t="array" aca="1" ref="AX95" ca="1">AX94/INDIRECT(AX83)</f>
        <v>#REF!</v>
      </c>
      <c r="AY95" s="150" t="e" cm="1">
        <f t="array" aca="1" ref="AY95" ca="1">AY94/INDIRECT(AY83)</f>
        <v>#REF!</v>
      </c>
      <c r="AZ95" s="150" t="e" cm="1">
        <f t="array" aca="1" ref="AZ95" ca="1">AZ94/INDIRECT(AZ83)</f>
        <v>#REF!</v>
      </c>
      <c r="BA95" s="150" t="e" cm="1">
        <f t="array" aca="1" ref="BA95" ca="1">BA94/INDIRECT(BA83)</f>
        <v>#REF!</v>
      </c>
      <c r="BB95" s="150" t="e" cm="1">
        <f t="array" aca="1" ref="BB95" ca="1">BB94/INDIRECT(BB83)</f>
        <v>#REF!</v>
      </c>
      <c r="BC95" s="150" t="e" cm="1">
        <f t="array" aca="1" ref="BC95" ca="1">BC94/INDIRECT(BC83)</f>
        <v>#REF!</v>
      </c>
      <c r="BD95" s="150" t="e" cm="1">
        <f t="array" aca="1" ref="BD95" ca="1">BD94/INDIRECT(BD83)</f>
        <v>#REF!</v>
      </c>
      <c r="BE95" s="150" t="e" cm="1">
        <f t="array" aca="1" ref="BE95" ca="1">BE94/INDIRECT(BE83)</f>
        <v>#REF!</v>
      </c>
      <c r="BF95" s="150" t="e" cm="1">
        <f t="array" aca="1" ref="BF95" ca="1">BF94/INDIRECT(BF83)</f>
        <v>#REF!</v>
      </c>
      <c r="BG95" s="150" t="e" cm="1">
        <f t="array" aca="1" ref="BG95" ca="1">BG94/INDIRECT(BG83)</f>
        <v>#REF!</v>
      </c>
      <c r="BH95" s="150" t="e" cm="1">
        <f t="array" aca="1" ref="BH95" ca="1">BH94/INDIRECT(BH83)</f>
        <v>#REF!</v>
      </c>
      <c r="BI95" s="150" t="e" cm="1">
        <f t="array" aca="1" ref="BI95" ca="1">BI94/INDIRECT(BI83)</f>
        <v>#REF!</v>
      </c>
      <c r="BJ95" s="150" t="e" cm="1">
        <f t="array" aca="1" ref="BJ95" ca="1">BJ94/INDIRECT(BJ83)</f>
        <v>#REF!</v>
      </c>
      <c r="BK95" s="150" t="e" cm="1">
        <f t="array" aca="1" ref="BK95" ca="1">BK94/INDIRECT(BK83)</f>
        <v>#REF!</v>
      </c>
      <c r="BL95" s="150" t="e" cm="1">
        <f t="array" aca="1" ref="BL95" ca="1">BL94/INDIRECT(BL83)</f>
        <v>#REF!</v>
      </c>
      <c r="BM95" s="150" t="e" cm="1">
        <f t="array" aca="1" ref="BM95" ca="1">BM94/INDIRECT(BM83)</f>
        <v>#REF!</v>
      </c>
      <c r="BN95" s="150" t="e" cm="1">
        <f t="array" aca="1" ref="BN95" ca="1">BN94/INDIRECT(BN83)</f>
        <v>#REF!</v>
      </c>
      <c r="BO95" s="150" t="e" cm="1">
        <f t="array" aca="1" ref="BO95" ca="1">BO94/INDIRECT(BO83)</f>
        <v>#REF!</v>
      </c>
      <c r="BP95" s="150" t="e" cm="1">
        <f t="array" aca="1" ref="BP95" ca="1">BP94/INDIRECT(BP83)</f>
        <v>#REF!</v>
      </c>
      <c r="BQ95" s="150" t="e" cm="1">
        <f t="array" aca="1" ref="BQ95" ca="1">BQ94/INDIRECT(BQ83)</f>
        <v>#REF!</v>
      </c>
      <c r="BR95" s="150" t="e" cm="1">
        <f t="array" aca="1" ref="BR95" ca="1">BR94/INDIRECT(BR83)</f>
        <v>#REF!</v>
      </c>
      <c r="BS95" s="150" t="e" cm="1">
        <f t="array" aca="1" ref="BS95" ca="1">BS94/INDIRECT(BS83)</f>
        <v>#REF!</v>
      </c>
      <c r="BT95" s="150" t="e" cm="1">
        <f t="array" aca="1" ref="BT95" ca="1">BT94/INDIRECT(BT83)</f>
        <v>#REF!</v>
      </c>
      <c r="BU95" s="150" t="e" cm="1">
        <f t="array" aca="1" ref="BU95" ca="1">BU94/INDIRECT(BU83)</f>
        <v>#REF!</v>
      </c>
      <c r="BV95" s="150" t="e" cm="1">
        <f t="array" aca="1" ref="BV95" ca="1">BV94/INDIRECT(BV83)</f>
        <v>#REF!</v>
      </c>
      <c r="BW95" s="150" t="e" cm="1">
        <f t="array" aca="1" ref="BW95" ca="1">BW94/INDIRECT(BW83)</f>
        <v>#REF!</v>
      </c>
      <c r="BX95" s="150" t="e" cm="1">
        <f t="array" aca="1" ref="BX95" ca="1">BX94/INDIRECT(BX83)</f>
        <v>#REF!</v>
      </c>
      <c r="BY95" s="150" t="e" cm="1">
        <f t="array" aca="1" ref="BY95" ca="1">BY94/INDIRECT(BY83)</f>
        <v>#REF!</v>
      </c>
      <c r="BZ95" s="150" t="e" cm="1">
        <f t="array" aca="1" ref="BZ95" ca="1">BZ94/INDIRECT(BZ83)</f>
        <v>#REF!</v>
      </c>
      <c r="CA95" s="150" t="e" cm="1">
        <f t="array" aca="1" ref="CA95" ca="1">CA94/INDIRECT(CA83)</f>
        <v>#REF!</v>
      </c>
      <c r="CB95" s="150" t="e" cm="1">
        <f t="array" aca="1" ref="CB95" ca="1">CB94/INDIRECT(CB83)</f>
        <v>#REF!</v>
      </c>
      <c r="CC95" s="150" t="e" cm="1">
        <f t="array" aca="1" ref="CC95" ca="1">CC94/INDIRECT(CC83)</f>
        <v>#REF!</v>
      </c>
      <c r="CD95" s="150" t="e" cm="1">
        <f t="array" aca="1" ref="CD95" ca="1">CD94/INDIRECT(CD83)</f>
        <v>#REF!</v>
      </c>
      <c r="CE95" s="150" t="e" cm="1">
        <f t="array" aca="1" ref="CE95" ca="1">CE94/INDIRECT(CE83)</f>
        <v>#REF!</v>
      </c>
      <c r="CF95" s="150" t="e" cm="1">
        <f t="array" aca="1" ref="CF95" ca="1">CF94/INDIRECT(CF83)</f>
        <v>#REF!</v>
      </c>
      <c r="CG95" s="150" t="e" cm="1">
        <f t="array" aca="1" ref="CG95" ca="1">CG94/INDIRECT(CG83)</f>
        <v>#REF!</v>
      </c>
      <c r="CH95" s="150" t="e" cm="1">
        <f t="array" aca="1" ref="CH95" ca="1">CH94/INDIRECT(CH83)</f>
        <v>#REF!</v>
      </c>
      <c r="CI95" s="150" t="e" cm="1">
        <f t="array" aca="1" ref="CI95" ca="1">CI94/INDIRECT(CI83)</f>
        <v>#REF!</v>
      </c>
      <c r="CJ95" s="150" t="e" cm="1">
        <f t="array" aca="1" ref="CJ95" ca="1">CJ94/INDIRECT(CJ83)</f>
        <v>#REF!</v>
      </c>
      <c r="CK95" s="150" t="e" cm="1">
        <f t="array" aca="1" ref="CK95" ca="1">CK94/INDIRECT(CK83)</f>
        <v>#REF!</v>
      </c>
      <c r="CL95" s="150" t="e" cm="1">
        <f t="array" aca="1" ref="CL95" ca="1">CL94/INDIRECT(CL83)</f>
        <v>#REF!</v>
      </c>
      <c r="CN95" s="60"/>
      <c r="CO95" s="150" t="e" cm="1">
        <f t="array" aca="1" ref="CO95" ca="1">CO94/INDIRECT(CO83)</f>
        <v>#REF!</v>
      </c>
      <c r="CP95" s="150" t="e" cm="1">
        <f t="array" aca="1" ref="CP95" ca="1">CP94/INDIRECT(CP83)</f>
        <v>#REF!</v>
      </c>
      <c r="CQ95" s="150" t="e" cm="1">
        <f t="array" aca="1" ref="CQ95" ca="1">CQ94/INDIRECT(CQ83)</f>
        <v>#REF!</v>
      </c>
      <c r="CR95" s="150" t="e" cm="1">
        <f t="array" aca="1" ref="CR95" ca="1">CR94/INDIRECT(CR83)</f>
        <v>#REF!</v>
      </c>
      <c r="CS95" s="150" t="e" cm="1">
        <f t="array" aca="1" ref="CS95" ca="1">CS94/INDIRECT(CS83)</f>
        <v>#REF!</v>
      </c>
      <c r="CT95" s="150" t="e" cm="1">
        <f t="array" aca="1" ref="CT95" ca="1">CT94/INDIRECT(CT83)</f>
        <v>#REF!</v>
      </c>
      <c r="CU95" s="150" t="e" cm="1">
        <f t="array" aca="1" ref="CU95" ca="1">CU94/INDIRECT(CU83)</f>
        <v>#REF!</v>
      </c>
      <c r="CV95" s="150" t="e" cm="1">
        <f t="array" aca="1" ref="CV95" ca="1">CV94/INDIRECT(CV83)</f>
        <v>#REF!</v>
      </c>
      <c r="CW95" s="150" t="e" cm="1">
        <f t="array" aca="1" ref="CW95" ca="1">CW94/INDIRECT(CW83)</f>
        <v>#REF!</v>
      </c>
      <c r="CX95" s="150" t="e" cm="1">
        <f t="array" aca="1" ref="CX95" ca="1">CX94/INDIRECT(CX83)</f>
        <v>#REF!</v>
      </c>
      <c r="CY95" s="150" t="e" cm="1">
        <f t="array" aca="1" ref="CY95" ca="1">CY94/INDIRECT(CY83)</f>
        <v>#REF!</v>
      </c>
      <c r="CZ95" s="150" t="e" cm="1">
        <f t="array" aca="1" ref="CZ95" ca="1">CZ94/INDIRECT(CZ83)</f>
        <v>#REF!</v>
      </c>
      <c r="DA95" s="150" t="e" cm="1">
        <f t="array" aca="1" ref="DA95" ca="1">DA94/INDIRECT(DA83)</f>
        <v>#REF!</v>
      </c>
      <c r="DB95" s="150" t="e" cm="1">
        <f t="array" aca="1" ref="DB95" ca="1">DB94/INDIRECT(DB83)</f>
        <v>#REF!</v>
      </c>
      <c r="DC95" s="150" t="e" cm="1">
        <f t="array" aca="1" ref="DC95" ca="1">DC94/INDIRECT(DC83)</f>
        <v>#REF!</v>
      </c>
      <c r="DD95" s="150" t="e" cm="1">
        <f t="array" aca="1" ref="DD95" ca="1">DD94/INDIRECT(DD83)</f>
        <v>#REF!</v>
      </c>
      <c r="DE95" s="150" t="e" cm="1">
        <f t="array" aca="1" ref="DE95" ca="1">DE94/INDIRECT(DE83)</f>
        <v>#REF!</v>
      </c>
      <c r="DF95" s="150" t="e" cm="1">
        <f t="array" aca="1" ref="DF95" ca="1">DF94/INDIRECT(DF83)</f>
        <v>#REF!</v>
      </c>
      <c r="DG95" s="150" t="e" cm="1">
        <f t="array" aca="1" ref="DG95" ca="1">DG94/INDIRECT(DG83)</f>
        <v>#REF!</v>
      </c>
      <c r="DH95" s="150" t="e" cm="1">
        <f t="array" aca="1" ref="DH95" ca="1">DH94/INDIRECT(DH83)</f>
        <v>#REF!</v>
      </c>
      <c r="DI95" s="150" t="e" cm="1">
        <f t="array" aca="1" ref="DI95" ca="1">DI94/INDIRECT(DI83)</f>
        <v>#REF!</v>
      </c>
      <c r="DJ95" s="150" t="e" cm="1">
        <f t="array" aca="1" ref="DJ95" ca="1">DJ94/INDIRECT(DJ83)</f>
        <v>#REF!</v>
      </c>
      <c r="DK95" s="150" t="e" cm="1">
        <f t="array" aca="1" ref="DK95" ca="1">DK94/INDIRECT(DK83)</f>
        <v>#REF!</v>
      </c>
      <c r="DL95" s="150" t="e" cm="1">
        <f t="array" aca="1" ref="DL95" ca="1">DL94/INDIRECT(DL83)</f>
        <v>#REF!</v>
      </c>
    </row>
    <row r="96" spans="1:116" x14ac:dyDescent="0.4">
      <c r="D96" t="s">
        <v>799</v>
      </c>
      <c r="E96" s="8" t="str">
        <f t="shared" si="52"/>
        <v>96 DCV-S</v>
      </c>
      <c r="G96" s="13"/>
      <c r="H96" s="12"/>
      <c r="I96" s="60"/>
      <c r="J96" s="60"/>
      <c r="S96" s="72"/>
      <c r="T96" s="72"/>
      <c r="U96" s="72"/>
      <c r="V96" s="72"/>
      <c r="W96" s="72"/>
      <c r="X96" s="72"/>
      <c r="Y96" s="72"/>
      <c r="Z96" s="72"/>
      <c r="AA96" s="72"/>
      <c r="AB96" s="72"/>
      <c r="AC96" s="72"/>
      <c r="AD96" s="72"/>
      <c r="AE96" s="72"/>
      <c r="AF96" s="72"/>
      <c r="AG96" s="72"/>
      <c r="AH96" s="72"/>
      <c r="AI96" s="72"/>
      <c r="AJ96" s="72"/>
      <c r="AK96" s="72"/>
      <c r="AL96" s="72"/>
      <c r="AM96" s="72"/>
      <c r="AN96" s="72"/>
      <c r="AO96" s="72"/>
      <c r="AP96" s="72"/>
      <c r="AQ96" s="72"/>
      <c r="AR96" s="72"/>
      <c r="AS96" s="72"/>
      <c r="AT96" s="72"/>
      <c r="AU96" s="72"/>
      <c r="AV96" s="72"/>
      <c r="AW96" s="72"/>
      <c r="AX96" s="72"/>
      <c r="AY96" s="72"/>
      <c r="AZ96" s="72"/>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N96" s="60"/>
      <c r="CO96" s="72"/>
      <c r="CP96" s="72"/>
      <c r="CQ96" s="72"/>
      <c r="CR96" s="72"/>
      <c r="CS96" s="72"/>
      <c r="CT96" s="72"/>
      <c r="CU96" s="72"/>
      <c r="CV96" s="72"/>
      <c r="CW96" s="72"/>
      <c r="CX96" s="72"/>
      <c r="CY96" s="72"/>
      <c r="CZ96" s="72"/>
      <c r="DA96" s="72"/>
      <c r="DB96" s="72"/>
      <c r="DC96" s="72"/>
      <c r="DD96" s="72"/>
      <c r="DE96" s="72"/>
      <c r="DF96" s="72"/>
      <c r="DG96" s="72"/>
      <c r="DH96" s="72"/>
      <c r="DI96" s="72"/>
      <c r="DJ96" s="72"/>
      <c r="DK96" s="72"/>
      <c r="DL96" s="72"/>
    </row>
    <row r="97" spans="1:116" x14ac:dyDescent="0.4">
      <c r="B97" t="s">
        <v>332</v>
      </c>
      <c r="D97" t="s">
        <v>799</v>
      </c>
      <c r="E97" s="8" t="str">
        <f>ROW()&amp;" "&amp;D97</f>
        <v>97 DCV-S</v>
      </c>
      <c r="G97" s="8" t="str">
        <f>G81</f>
        <v>STEM Market 1</v>
      </c>
      <c r="H97" s="12"/>
      <c r="I97" s="60"/>
      <c r="J97" s="60"/>
      <c r="S97" s="72"/>
      <c r="T97" s="72"/>
      <c r="U97" s="72"/>
      <c r="V97" s="72"/>
      <c r="W97" s="72"/>
      <c r="X97" s="72"/>
      <c r="Y97" s="72"/>
      <c r="Z97" s="72"/>
      <c r="AA97" s="72"/>
      <c r="AB97" s="72"/>
      <c r="AC97" s="72"/>
      <c r="AD97" s="72"/>
      <c r="AE97" s="72"/>
      <c r="AF97" s="72"/>
      <c r="AG97" s="72"/>
      <c r="AH97" s="72"/>
      <c r="AI97" s="72"/>
      <c r="AJ97" s="72"/>
      <c r="AK97" s="72"/>
      <c r="AL97" s="72"/>
      <c r="AM97" s="72"/>
      <c r="AN97" s="72"/>
      <c r="AO97" s="72"/>
      <c r="AP97" s="72"/>
      <c r="AQ97" s="72"/>
      <c r="AR97" s="72"/>
      <c r="AS97" s="72"/>
      <c r="AT97" s="72"/>
      <c r="AU97" s="72"/>
      <c r="AV97" s="72"/>
      <c r="AW97" s="72"/>
      <c r="AX97" s="72"/>
      <c r="AY97" s="72"/>
      <c r="AZ97" s="72"/>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N97" s="60"/>
      <c r="CO97" s="72"/>
      <c r="CP97" s="72"/>
      <c r="CQ97" s="72"/>
      <c r="CR97" s="72"/>
      <c r="CS97" s="72"/>
      <c r="CT97" s="72"/>
      <c r="CU97" s="72"/>
      <c r="CV97" s="72"/>
      <c r="CW97" s="72"/>
      <c r="CX97" s="72"/>
      <c r="CY97" s="72"/>
      <c r="CZ97" s="72"/>
      <c r="DA97" s="72"/>
      <c r="DB97" s="72"/>
      <c r="DC97" s="72"/>
      <c r="DD97" s="72"/>
      <c r="DE97" s="72"/>
      <c r="DF97" s="72"/>
      <c r="DG97" s="72"/>
      <c r="DH97" s="72"/>
      <c r="DI97" s="72"/>
      <c r="DJ97" s="72"/>
      <c r="DK97" s="72"/>
      <c r="DL97" s="72"/>
    </row>
    <row r="98" spans="1:116" x14ac:dyDescent="0.4">
      <c r="B98" t="s">
        <v>332</v>
      </c>
      <c r="D98" t="s">
        <v>799</v>
      </c>
      <c r="E98" s="8" t="str">
        <f>ROW()&amp;" "&amp;D98</f>
        <v>98 DCV-S</v>
      </c>
      <c r="G98" s="8" t="str">
        <f>G82</f>
        <v>sales</v>
      </c>
      <c r="H98" s="12"/>
      <c r="I98" s="60"/>
      <c r="J98" s="60"/>
      <c r="S98" s="72"/>
      <c r="T98" s="72"/>
      <c r="U98" s="72"/>
      <c r="V98" s="72"/>
      <c r="W98" s="72"/>
      <c r="X98" s="72"/>
      <c r="Y98" s="72"/>
      <c r="Z98" s="72"/>
      <c r="AA98" s="72"/>
      <c r="AB98" s="72"/>
      <c r="AC98" s="72"/>
      <c r="AD98" s="72"/>
      <c r="AE98" s="72"/>
      <c r="AF98" s="72"/>
      <c r="AG98" s="72"/>
      <c r="AH98" s="72"/>
      <c r="AI98" s="72"/>
      <c r="AJ98" s="72"/>
      <c r="AK98" s="72"/>
      <c r="AL98" s="72"/>
      <c r="AM98" s="72"/>
      <c r="AN98" s="72"/>
      <c r="AO98" s="72"/>
      <c r="AP98" s="72"/>
      <c r="AQ98" s="72"/>
      <c r="AR98" s="72"/>
      <c r="AS98" s="72"/>
      <c r="AT98" s="72"/>
      <c r="AU98" s="72"/>
      <c r="AV98" s="72"/>
      <c r="AW98" s="72"/>
      <c r="AX98" s="72"/>
      <c r="AY98" s="72"/>
      <c r="AZ98" s="72"/>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N98" s="60"/>
      <c r="CO98" s="72"/>
      <c r="CP98" s="72"/>
      <c r="CQ98" s="72"/>
      <c r="CR98" s="72"/>
      <c r="CS98" s="72"/>
      <c r="CT98" s="72"/>
      <c r="CU98" s="72"/>
      <c r="CV98" s="72"/>
      <c r="CW98" s="72"/>
      <c r="CX98" s="72"/>
      <c r="CY98" s="72"/>
      <c r="CZ98" s="72"/>
      <c r="DA98" s="72"/>
      <c r="DB98" s="72"/>
      <c r="DC98" s="72"/>
      <c r="DD98" s="72"/>
      <c r="DE98" s="72"/>
      <c r="DF98" s="72"/>
      <c r="DG98" s="72"/>
      <c r="DH98" s="72"/>
      <c r="DI98" s="72"/>
      <c r="DJ98" s="72"/>
      <c r="DK98" s="72"/>
      <c r="DL98" s="72"/>
    </row>
    <row r="99" spans="1:116" x14ac:dyDescent="0.4">
      <c r="B99" t="s">
        <v>332</v>
      </c>
      <c r="D99" t="s">
        <v>799</v>
      </c>
      <c r="E99" s="8" t="str">
        <f>ROW()&amp;" "&amp;D99</f>
        <v>99 DCV-S</v>
      </c>
      <c r="G99" s="8" t="str">
        <f>G83</f>
        <v>Revenue driver</v>
      </c>
      <c r="K99" s="53"/>
      <c r="L99" s="53"/>
      <c r="M99" s="53"/>
      <c r="N99" s="53"/>
      <c r="O99" s="53"/>
      <c r="P99" s="53"/>
      <c r="R99" s="24"/>
      <c r="S99" s="215">
        <f t="shared" ref="S99:CD100" si="67">S83</f>
        <v>0</v>
      </c>
      <c r="T99" s="215">
        <f t="shared" si="67"/>
        <v>0</v>
      </c>
      <c r="U99" s="215">
        <f t="shared" si="67"/>
        <v>0</v>
      </c>
      <c r="V99" s="215">
        <f t="shared" si="67"/>
        <v>0</v>
      </c>
      <c r="W99" s="215">
        <f t="shared" si="67"/>
        <v>0</v>
      </c>
      <c r="X99" s="215">
        <f t="shared" si="67"/>
        <v>0</v>
      </c>
      <c r="Y99" s="215">
        <f t="shared" si="67"/>
        <v>0</v>
      </c>
      <c r="Z99" s="215">
        <f t="shared" si="67"/>
        <v>0</v>
      </c>
      <c r="AA99" s="215">
        <f t="shared" si="67"/>
        <v>0</v>
      </c>
      <c r="AB99" s="215">
        <f t="shared" si="67"/>
        <v>0</v>
      </c>
      <c r="AC99" s="215">
        <f t="shared" si="67"/>
        <v>0</v>
      </c>
      <c r="AD99" s="215">
        <f t="shared" si="67"/>
        <v>0</v>
      </c>
      <c r="AE99" s="215">
        <f t="shared" si="67"/>
        <v>0</v>
      </c>
      <c r="AF99" s="215">
        <f t="shared" si="67"/>
        <v>0</v>
      </c>
      <c r="AG99" s="215">
        <f t="shared" si="67"/>
        <v>0</v>
      </c>
      <c r="AH99" s="215">
        <f t="shared" si="67"/>
        <v>0</v>
      </c>
      <c r="AI99" s="215">
        <f t="shared" si="67"/>
        <v>0</v>
      </c>
      <c r="AJ99" s="215">
        <f t="shared" si="67"/>
        <v>0</v>
      </c>
      <c r="AK99" s="215">
        <f t="shared" si="67"/>
        <v>0</v>
      </c>
      <c r="AL99" s="215">
        <f t="shared" si="67"/>
        <v>0</v>
      </c>
      <c r="AM99" s="215">
        <f t="shared" si="67"/>
        <v>0</v>
      </c>
      <c r="AN99" s="215">
        <f t="shared" si="67"/>
        <v>0</v>
      </c>
      <c r="AO99" s="215">
        <f t="shared" si="67"/>
        <v>0</v>
      </c>
      <c r="AP99" s="215">
        <f t="shared" si="67"/>
        <v>0</v>
      </c>
      <c r="AQ99" s="215">
        <f t="shared" si="67"/>
        <v>0</v>
      </c>
      <c r="AR99" s="215">
        <f t="shared" si="67"/>
        <v>0</v>
      </c>
      <c r="AS99" s="215">
        <f t="shared" si="67"/>
        <v>0</v>
      </c>
      <c r="AT99" s="215">
        <f t="shared" si="67"/>
        <v>0</v>
      </c>
      <c r="AU99" s="215">
        <f t="shared" si="67"/>
        <v>0</v>
      </c>
      <c r="AV99" s="215">
        <f t="shared" si="67"/>
        <v>0</v>
      </c>
      <c r="AW99" s="215">
        <f t="shared" si="67"/>
        <v>0</v>
      </c>
      <c r="AX99" s="215">
        <f t="shared" si="67"/>
        <v>0</v>
      </c>
      <c r="AY99" s="215">
        <f t="shared" si="67"/>
        <v>0</v>
      </c>
      <c r="AZ99" s="215">
        <f t="shared" si="67"/>
        <v>0</v>
      </c>
      <c r="BA99" s="215">
        <f t="shared" si="67"/>
        <v>0</v>
      </c>
      <c r="BB99" s="215">
        <f t="shared" si="67"/>
        <v>0</v>
      </c>
      <c r="BC99" s="215">
        <f t="shared" si="67"/>
        <v>0</v>
      </c>
      <c r="BD99" s="215">
        <f t="shared" si="67"/>
        <v>0</v>
      </c>
      <c r="BE99" s="215">
        <f t="shared" si="67"/>
        <v>0</v>
      </c>
      <c r="BF99" s="215">
        <f t="shared" si="67"/>
        <v>0</v>
      </c>
      <c r="BG99" s="215">
        <f t="shared" si="67"/>
        <v>0</v>
      </c>
      <c r="BH99" s="215">
        <f t="shared" si="67"/>
        <v>0</v>
      </c>
      <c r="BI99" s="215">
        <f t="shared" si="67"/>
        <v>0</v>
      </c>
      <c r="BJ99" s="215">
        <f t="shared" si="67"/>
        <v>0</v>
      </c>
      <c r="BK99" s="215">
        <f t="shared" si="67"/>
        <v>0</v>
      </c>
      <c r="BL99" s="215">
        <f t="shared" si="67"/>
        <v>0</v>
      </c>
      <c r="BM99" s="215">
        <f t="shared" si="67"/>
        <v>0</v>
      </c>
      <c r="BN99" s="215">
        <f t="shared" si="67"/>
        <v>0</v>
      </c>
      <c r="BO99" s="215">
        <f t="shared" si="67"/>
        <v>0</v>
      </c>
      <c r="BP99" s="215">
        <f t="shared" si="67"/>
        <v>0</v>
      </c>
      <c r="BQ99" s="215">
        <f t="shared" si="67"/>
        <v>0</v>
      </c>
      <c r="BR99" s="215">
        <f t="shared" si="67"/>
        <v>0</v>
      </c>
      <c r="BS99" s="215">
        <f t="shared" si="67"/>
        <v>0</v>
      </c>
      <c r="BT99" s="215">
        <f t="shared" si="67"/>
        <v>0</v>
      </c>
      <c r="BU99" s="215">
        <f t="shared" si="67"/>
        <v>0</v>
      </c>
      <c r="BV99" s="215">
        <f t="shared" si="67"/>
        <v>0</v>
      </c>
      <c r="BW99" s="215">
        <f t="shared" si="67"/>
        <v>0</v>
      </c>
      <c r="BX99" s="215">
        <f t="shared" si="67"/>
        <v>0</v>
      </c>
      <c r="BY99" s="215">
        <f t="shared" si="67"/>
        <v>0</v>
      </c>
      <c r="BZ99" s="215">
        <f t="shared" si="67"/>
        <v>0</v>
      </c>
      <c r="CA99" s="215">
        <f t="shared" si="67"/>
        <v>0</v>
      </c>
      <c r="CB99" s="215">
        <f t="shared" si="67"/>
        <v>0</v>
      </c>
      <c r="CC99" s="215">
        <f t="shared" si="67"/>
        <v>0</v>
      </c>
      <c r="CD99" s="215">
        <f t="shared" si="67"/>
        <v>0</v>
      </c>
      <c r="CE99" s="215">
        <f t="shared" ref="CE99:CL100" si="68">CE83</f>
        <v>0</v>
      </c>
      <c r="CF99" s="215">
        <f t="shared" si="68"/>
        <v>0</v>
      </c>
      <c r="CG99" s="215">
        <f t="shared" si="68"/>
        <v>0</v>
      </c>
      <c r="CH99" s="215">
        <f t="shared" si="68"/>
        <v>0</v>
      </c>
      <c r="CI99" s="215">
        <f t="shared" si="68"/>
        <v>0</v>
      </c>
      <c r="CJ99" s="215">
        <f t="shared" si="68"/>
        <v>0</v>
      </c>
      <c r="CK99" s="215">
        <f t="shared" si="68"/>
        <v>0</v>
      </c>
      <c r="CL99" s="215">
        <f t="shared" si="68"/>
        <v>0</v>
      </c>
      <c r="CO99" s="215">
        <f t="shared" ref="CO99:DL100" si="69">CO83</f>
        <v>0</v>
      </c>
      <c r="CP99" s="215">
        <f t="shared" si="69"/>
        <v>0</v>
      </c>
      <c r="CQ99" s="215">
        <f t="shared" si="69"/>
        <v>0</v>
      </c>
      <c r="CR99" s="215">
        <f t="shared" si="69"/>
        <v>0</v>
      </c>
      <c r="CS99" s="215">
        <f t="shared" si="69"/>
        <v>0</v>
      </c>
      <c r="CT99" s="215">
        <f t="shared" si="69"/>
        <v>0</v>
      </c>
      <c r="CU99" s="215">
        <f t="shared" si="69"/>
        <v>0</v>
      </c>
      <c r="CV99" s="215">
        <f t="shared" si="69"/>
        <v>0</v>
      </c>
      <c r="CW99" s="215">
        <f t="shared" si="69"/>
        <v>0</v>
      </c>
      <c r="CX99" s="215">
        <f t="shared" si="69"/>
        <v>0</v>
      </c>
      <c r="CY99" s="215">
        <f t="shared" si="69"/>
        <v>0</v>
      </c>
      <c r="CZ99" s="215">
        <f t="shared" si="69"/>
        <v>0</v>
      </c>
      <c r="DA99" s="215">
        <f t="shared" si="69"/>
        <v>0</v>
      </c>
      <c r="DB99" s="215">
        <f t="shared" si="69"/>
        <v>0</v>
      </c>
      <c r="DC99" s="215">
        <f t="shared" si="69"/>
        <v>0</v>
      </c>
      <c r="DD99" s="215">
        <f t="shared" si="69"/>
        <v>0</v>
      </c>
      <c r="DE99" s="215">
        <f t="shared" si="69"/>
        <v>0</v>
      </c>
      <c r="DF99" s="215">
        <f t="shared" si="69"/>
        <v>0</v>
      </c>
      <c r="DG99" s="215">
        <f t="shared" si="69"/>
        <v>0</v>
      </c>
      <c r="DH99" s="215">
        <f t="shared" si="69"/>
        <v>0</v>
      </c>
      <c r="DI99" s="215">
        <f t="shared" si="69"/>
        <v>0</v>
      </c>
      <c r="DJ99" s="215">
        <f t="shared" si="69"/>
        <v>0</v>
      </c>
      <c r="DK99" s="215">
        <f t="shared" si="69"/>
        <v>0</v>
      </c>
      <c r="DL99" s="215">
        <f t="shared" si="69"/>
        <v>0</v>
      </c>
    </row>
    <row r="100" spans="1:116" x14ac:dyDescent="0.4">
      <c r="B100" t="s">
        <v>332</v>
      </c>
      <c r="D100" t="s">
        <v>799</v>
      </c>
      <c r="E100" s="8" t="str">
        <f>ROW()&amp;" "&amp;D100</f>
        <v>100 DCV-S</v>
      </c>
      <c r="G100" s="8" t="str">
        <f>G84</f>
        <v>Volume driver</v>
      </c>
      <c r="H100" s="56"/>
      <c r="I100" s="79"/>
      <c r="J100" s="79"/>
      <c r="K100" s="15"/>
      <c r="L100" s="15"/>
      <c r="M100" s="15"/>
      <c r="N100" s="15"/>
      <c r="O100" s="15"/>
      <c r="P100" s="15"/>
      <c r="R100" s="15"/>
      <c r="S100" s="215">
        <f t="shared" si="67"/>
        <v>0</v>
      </c>
      <c r="T100" s="215">
        <f t="shared" si="67"/>
        <v>0</v>
      </c>
      <c r="U100" s="215">
        <f t="shared" si="67"/>
        <v>0</v>
      </c>
      <c r="V100" s="215">
        <f t="shared" si="67"/>
        <v>0</v>
      </c>
      <c r="W100" s="215">
        <f t="shared" si="67"/>
        <v>0</v>
      </c>
      <c r="X100" s="215">
        <f t="shared" si="67"/>
        <v>0</v>
      </c>
      <c r="Y100" s="215">
        <f t="shared" si="67"/>
        <v>0</v>
      </c>
      <c r="Z100" s="215">
        <f t="shared" si="67"/>
        <v>0</v>
      </c>
      <c r="AA100" s="215">
        <f t="shared" si="67"/>
        <v>0</v>
      </c>
      <c r="AB100" s="215">
        <f t="shared" si="67"/>
        <v>0</v>
      </c>
      <c r="AC100" s="215">
        <f t="shared" si="67"/>
        <v>0</v>
      </c>
      <c r="AD100" s="215">
        <f t="shared" si="67"/>
        <v>0</v>
      </c>
      <c r="AE100" s="215">
        <f t="shared" si="67"/>
        <v>0</v>
      </c>
      <c r="AF100" s="215">
        <f t="shared" si="67"/>
        <v>0</v>
      </c>
      <c r="AG100" s="215">
        <f t="shared" si="67"/>
        <v>0</v>
      </c>
      <c r="AH100" s="215">
        <f t="shared" si="67"/>
        <v>0</v>
      </c>
      <c r="AI100" s="215">
        <f t="shared" si="67"/>
        <v>0</v>
      </c>
      <c r="AJ100" s="215">
        <f t="shared" si="67"/>
        <v>0</v>
      </c>
      <c r="AK100" s="215">
        <f t="shared" si="67"/>
        <v>0</v>
      </c>
      <c r="AL100" s="215">
        <f t="shared" si="67"/>
        <v>0</v>
      </c>
      <c r="AM100" s="215">
        <f t="shared" si="67"/>
        <v>0</v>
      </c>
      <c r="AN100" s="215">
        <f t="shared" si="67"/>
        <v>0</v>
      </c>
      <c r="AO100" s="215">
        <f t="shared" si="67"/>
        <v>0</v>
      </c>
      <c r="AP100" s="215">
        <f t="shared" si="67"/>
        <v>0</v>
      </c>
      <c r="AQ100" s="215">
        <f t="shared" si="67"/>
        <v>0</v>
      </c>
      <c r="AR100" s="215">
        <f t="shared" si="67"/>
        <v>0</v>
      </c>
      <c r="AS100" s="215">
        <f t="shared" si="67"/>
        <v>0</v>
      </c>
      <c r="AT100" s="215">
        <f t="shared" si="67"/>
        <v>0</v>
      </c>
      <c r="AU100" s="215">
        <f t="shared" si="67"/>
        <v>0</v>
      </c>
      <c r="AV100" s="215">
        <f t="shared" si="67"/>
        <v>0</v>
      </c>
      <c r="AW100" s="215">
        <f t="shared" si="67"/>
        <v>0</v>
      </c>
      <c r="AX100" s="215">
        <f t="shared" si="67"/>
        <v>0</v>
      </c>
      <c r="AY100" s="215">
        <f t="shared" si="67"/>
        <v>0</v>
      </c>
      <c r="AZ100" s="215">
        <f t="shared" si="67"/>
        <v>0</v>
      </c>
      <c r="BA100" s="215">
        <f t="shared" si="67"/>
        <v>0</v>
      </c>
      <c r="BB100" s="215">
        <f t="shared" si="67"/>
        <v>0</v>
      </c>
      <c r="BC100" s="215">
        <f t="shared" si="67"/>
        <v>0</v>
      </c>
      <c r="BD100" s="215">
        <f t="shared" si="67"/>
        <v>0</v>
      </c>
      <c r="BE100" s="215">
        <f t="shared" si="67"/>
        <v>0</v>
      </c>
      <c r="BF100" s="215">
        <f t="shared" si="67"/>
        <v>0</v>
      </c>
      <c r="BG100" s="215">
        <f t="shared" si="67"/>
        <v>0</v>
      </c>
      <c r="BH100" s="215">
        <f t="shared" si="67"/>
        <v>0</v>
      </c>
      <c r="BI100" s="215">
        <f t="shared" si="67"/>
        <v>0</v>
      </c>
      <c r="BJ100" s="215">
        <f t="shared" si="67"/>
        <v>0</v>
      </c>
      <c r="BK100" s="215">
        <f t="shared" si="67"/>
        <v>0</v>
      </c>
      <c r="BL100" s="215">
        <f t="shared" si="67"/>
        <v>0</v>
      </c>
      <c r="BM100" s="215">
        <f t="shared" si="67"/>
        <v>0</v>
      </c>
      <c r="BN100" s="215">
        <f t="shared" si="67"/>
        <v>0</v>
      </c>
      <c r="BO100" s="215">
        <f t="shared" si="67"/>
        <v>0</v>
      </c>
      <c r="BP100" s="215">
        <f t="shared" si="67"/>
        <v>0</v>
      </c>
      <c r="BQ100" s="215">
        <f t="shared" si="67"/>
        <v>0</v>
      </c>
      <c r="BR100" s="215">
        <f t="shared" si="67"/>
        <v>0</v>
      </c>
      <c r="BS100" s="215">
        <f t="shared" si="67"/>
        <v>0</v>
      </c>
      <c r="BT100" s="215">
        <f t="shared" si="67"/>
        <v>0</v>
      </c>
      <c r="BU100" s="215">
        <f t="shared" si="67"/>
        <v>0</v>
      </c>
      <c r="BV100" s="215">
        <f t="shared" si="67"/>
        <v>0</v>
      </c>
      <c r="BW100" s="215">
        <f t="shared" si="67"/>
        <v>0</v>
      </c>
      <c r="BX100" s="215">
        <f t="shared" si="67"/>
        <v>0</v>
      </c>
      <c r="BY100" s="215">
        <f t="shared" si="67"/>
        <v>0</v>
      </c>
      <c r="BZ100" s="215">
        <f t="shared" si="67"/>
        <v>0</v>
      </c>
      <c r="CA100" s="215">
        <f t="shared" si="67"/>
        <v>0</v>
      </c>
      <c r="CB100" s="215">
        <f t="shared" si="67"/>
        <v>0</v>
      </c>
      <c r="CC100" s="215">
        <f t="shared" si="67"/>
        <v>0</v>
      </c>
      <c r="CD100" s="215">
        <f t="shared" si="67"/>
        <v>0</v>
      </c>
      <c r="CE100" s="215">
        <f t="shared" si="68"/>
        <v>0</v>
      </c>
      <c r="CF100" s="215">
        <f t="shared" si="68"/>
        <v>0</v>
      </c>
      <c r="CG100" s="215">
        <f t="shared" si="68"/>
        <v>0</v>
      </c>
      <c r="CH100" s="215">
        <f t="shared" si="68"/>
        <v>0</v>
      </c>
      <c r="CI100" s="215">
        <f t="shared" si="68"/>
        <v>0</v>
      </c>
      <c r="CJ100" s="215">
        <f t="shared" si="68"/>
        <v>0</v>
      </c>
      <c r="CK100" s="215">
        <f t="shared" si="68"/>
        <v>0</v>
      </c>
      <c r="CL100" s="215">
        <f t="shared" si="68"/>
        <v>0</v>
      </c>
      <c r="CN100" s="79"/>
      <c r="CO100" s="215">
        <f t="shared" si="69"/>
        <v>0</v>
      </c>
      <c r="CP100" s="215">
        <f t="shared" si="69"/>
        <v>0</v>
      </c>
      <c r="CQ100" s="215">
        <f t="shared" si="69"/>
        <v>0</v>
      </c>
      <c r="CR100" s="215">
        <f t="shared" si="69"/>
        <v>0</v>
      </c>
      <c r="CS100" s="215">
        <f t="shared" si="69"/>
        <v>0</v>
      </c>
      <c r="CT100" s="215">
        <f t="shared" si="69"/>
        <v>0</v>
      </c>
      <c r="CU100" s="215">
        <f t="shared" si="69"/>
        <v>0</v>
      </c>
      <c r="CV100" s="215">
        <f t="shared" si="69"/>
        <v>0</v>
      </c>
      <c r="CW100" s="215">
        <f t="shared" si="69"/>
        <v>0</v>
      </c>
      <c r="CX100" s="215">
        <f t="shared" si="69"/>
        <v>0</v>
      </c>
      <c r="CY100" s="215">
        <f t="shared" si="69"/>
        <v>0</v>
      </c>
      <c r="CZ100" s="215">
        <f t="shared" si="69"/>
        <v>0</v>
      </c>
      <c r="DA100" s="215">
        <f t="shared" si="69"/>
        <v>0</v>
      </c>
      <c r="DB100" s="215">
        <f t="shared" si="69"/>
        <v>0</v>
      </c>
      <c r="DC100" s="215">
        <f t="shared" si="69"/>
        <v>0</v>
      </c>
      <c r="DD100" s="215">
        <f t="shared" si="69"/>
        <v>0</v>
      </c>
      <c r="DE100" s="215">
        <f t="shared" si="69"/>
        <v>0</v>
      </c>
      <c r="DF100" s="215">
        <f t="shared" si="69"/>
        <v>0</v>
      </c>
      <c r="DG100" s="215">
        <f t="shared" si="69"/>
        <v>0</v>
      </c>
      <c r="DH100" s="215">
        <f t="shared" si="69"/>
        <v>0</v>
      </c>
      <c r="DI100" s="215">
        <f t="shared" si="69"/>
        <v>0</v>
      </c>
      <c r="DJ100" s="215">
        <f t="shared" si="69"/>
        <v>0</v>
      </c>
      <c r="DK100" s="215">
        <f t="shared" si="69"/>
        <v>0</v>
      </c>
      <c r="DL100" s="215">
        <f t="shared" si="69"/>
        <v>0</v>
      </c>
    </row>
    <row r="101" spans="1:116" x14ac:dyDescent="0.4">
      <c r="B101" t="s">
        <v>332</v>
      </c>
      <c r="D101" t="s">
        <v>799</v>
      </c>
      <c r="E101" s="8" t="str">
        <f t="shared" ref="E101:E104" si="70">ROW()&amp;" "&amp;D101</f>
        <v>101 DCV-S</v>
      </c>
      <c r="G101" s="89" t="str">
        <f>G89</f>
        <v>:</v>
      </c>
      <c r="H101" s="12"/>
      <c r="I101" s="60"/>
      <c r="J101" s="60"/>
      <c r="K101" s="15"/>
      <c r="L101" s="15"/>
      <c r="M101" s="15"/>
      <c r="N101" s="15"/>
      <c r="O101" s="15"/>
      <c r="P101" s="15"/>
      <c r="R101" s="15"/>
      <c r="S101" s="215">
        <f t="shared" ref="S101:CD101" si="71">S86</f>
        <v>0</v>
      </c>
      <c r="T101" s="215">
        <f t="shared" si="71"/>
        <v>0</v>
      </c>
      <c r="U101" s="215">
        <f t="shared" si="71"/>
        <v>0</v>
      </c>
      <c r="V101" s="215">
        <f t="shared" si="71"/>
        <v>0</v>
      </c>
      <c r="W101" s="215">
        <f t="shared" si="71"/>
        <v>0</v>
      </c>
      <c r="X101" s="215">
        <f t="shared" si="71"/>
        <v>0</v>
      </c>
      <c r="Y101" s="215">
        <f t="shared" si="71"/>
        <v>0</v>
      </c>
      <c r="Z101" s="215">
        <f t="shared" si="71"/>
        <v>0</v>
      </c>
      <c r="AA101" s="215">
        <f t="shared" si="71"/>
        <v>0</v>
      </c>
      <c r="AB101" s="215">
        <f t="shared" si="71"/>
        <v>0</v>
      </c>
      <c r="AC101" s="215">
        <f t="shared" si="71"/>
        <v>0</v>
      </c>
      <c r="AD101" s="215">
        <f t="shared" si="71"/>
        <v>0</v>
      </c>
      <c r="AE101" s="215">
        <f t="shared" si="71"/>
        <v>0</v>
      </c>
      <c r="AF101" s="215">
        <f t="shared" si="71"/>
        <v>0</v>
      </c>
      <c r="AG101" s="215">
        <f t="shared" si="71"/>
        <v>0</v>
      </c>
      <c r="AH101" s="215">
        <f t="shared" si="71"/>
        <v>0</v>
      </c>
      <c r="AI101" s="215">
        <f t="shared" si="71"/>
        <v>0</v>
      </c>
      <c r="AJ101" s="215">
        <f t="shared" si="71"/>
        <v>0</v>
      </c>
      <c r="AK101" s="215">
        <f t="shared" si="71"/>
        <v>0</v>
      </c>
      <c r="AL101" s="215">
        <f t="shared" si="71"/>
        <v>0</v>
      </c>
      <c r="AM101" s="215">
        <f t="shared" si="71"/>
        <v>0</v>
      </c>
      <c r="AN101" s="215">
        <f t="shared" si="71"/>
        <v>0</v>
      </c>
      <c r="AO101" s="215">
        <f t="shared" si="71"/>
        <v>0</v>
      </c>
      <c r="AP101" s="215">
        <f t="shared" si="71"/>
        <v>0</v>
      </c>
      <c r="AQ101" s="215">
        <f t="shared" si="71"/>
        <v>0</v>
      </c>
      <c r="AR101" s="215">
        <f t="shared" si="71"/>
        <v>0</v>
      </c>
      <c r="AS101" s="215">
        <f t="shared" si="71"/>
        <v>0</v>
      </c>
      <c r="AT101" s="215">
        <f t="shared" si="71"/>
        <v>0</v>
      </c>
      <c r="AU101" s="215">
        <f t="shared" si="71"/>
        <v>0</v>
      </c>
      <c r="AV101" s="215">
        <f t="shared" si="71"/>
        <v>0</v>
      </c>
      <c r="AW101" s="215">
        <f t="shared" si="71"/>
        <v>0</v>
      </c>
      <c r="AX101" s="215">
        <f t="shared" si="71"/>
        <v>0</v>
      </c>
      <c r="AY101" s="215">
        <f t="shared" si="71"/>
        <v>0</v>
      </c>
      <c r="AZ101" s="215">
        <f t="shared" si="71"/>
        <v>0</v>
      </c>
      <c r="BA101" s="215">
        <f t="shared" si="71"/>
        <v>0</v>
      </c>
      <c r="BB101" s="215">
        <f t="shared" si="71"/>
        <v>0</v>
      </c>
      <c r="BC101" s="215">
        <f t="shared" si="71"/>
        <v>0</v>
      </c>
      <c r="BD101" s="215">
        <f t="shared" si="71"/>
        <v>0</v>
      </c>
      <c r="BE101" s="215">
        <f t="shared" si="71"/>
        <v>0</v>
      </c>
      <c r="BF101" s="215">
        <f t="shared" si="71"/>
        <v>0</v>
      </c>
      <c r="BG101" s="215">
        <f t="shared" si="71"/>
        <v>0</v>
      </c>
      <c r="BH101" s="215">
        <f t="shared" si="71"/>
        <v>0</v>
      </c>
      <c r="BI101" s="215">
        <f t="shared" si="71"/>
        <v>0</v>
      </c>
      <c r="BJ101" s="215">
        <f t="shared" si="71"/>
        <v>0</v>
      </c>
      <c r="BK101" s="215">
        <f t="shared" si="71"/>
        <v>0</v>
      </c>
      <c r="BL101" s="215">
        <f t="shared" si="71"/>
        <v>0</v>
      </c>
      <c r="BM101" s="215">
        <f t="shared" si="71"/>
        <v>0</v>
      </c>
      <c r="BN101" s="215">
        <f t="shared" si="71"/>
        <v>0</v>
      </c>
      <c r="BO101" s="215">
        <f t="shared" si="71"/>
        <v>0</v>
      </c>
      <c r="BP101" s="215">
        <f t="shared" si="71"/>
        <v>0</v>
      </c>
      <c r="BQ101" s="215">
        <f t="shared" si="71"/>
        <v>0</v>
      </c>
      <c r="BR101" s="215">
        <f t="shared" si="71"/>
        <v>0</v>
      </c>
      <c r="BS101" s="215">
        <f t="shared" si="71"/>
        <v>0</v>
      </c>
      <c r="BT101" s="215">
        <f t="shared" si="71"/>
        <v>0</v>
      </c>
      <c r="BU101" s="215">
        <f t="shared" si="71"/>
        <v>0</v>
      </c>
      <c r="BV101" s="215">
        <f t="shared" si="71"/>
        <v>0</v>
      </c>
      <c r="BW101" s="215">
        <f t="shared" si="71"/>
        <v>0</v>
      </c>
      <c r="BX101" s="215">
        <f t="shared" si="71"/>
        <v>0</v>
      </c>
      <c r="BY101" s="215">
        <f t="shared" si="71"/>
        <v>0</v>
      </c>
      <c r="BZ101" s="215">
        <f t="shared" si="71"/>
        <v>0</v>
      </c>
      <c r="CA101" s="215">
        <f t="shared" si="71"/>
        <v>0</v>
      </c>
      <c r="CB101" s="215">
        <f t="shared" si="71"/>
        <v>0</v>
      </c>
      <c r="CC101" s="215">
        <f t="shared" si="71"/>
        <v>0</v>
      </c>
      <c r="CD101" s="215">
        <f t="shared" si="71"/>
        <v>0</v>
      </c>
      <c r="CE101" s="215">
        <f t="shared" ref="CE101:CL101" si="72">CE86</f>
        <v>0</v>
      </c>
      <c r="CF101" s="215">
        <f t="shared" si="72"/>
        <v>0</v>
      </c>
      <c r="CG101" s="215">
        <f t="shared" si="72"/>
        <v>0</v>
      </c>
      <c r="CH101" s="215">
        <f t="shared" si="72"/>
        <v>0</v>
      </c>
      <c r="CI101" s="215">
        <f t="shared" si="72"/>
        <v>0</v>
      </c>
      <c r="CJ101" s="215">
        <f t="shared" si="72"/>
        <v>0</v>
      </c>
      <c r="CK101" s="215">
        <f t="shared" si="72"/>
        <v>0</v>
      </c>
      <c r="CL101" s="215">
        <f t="shared" si="72"/>
        <v>0</v>
      </c>
      <c r="CN101" s="60"/>
      <c r="CO101" s="215">
        <f t="shared" ref="CO101:DL101" si="73">CO86</f>
        <v>0</v>
      </c>
      <c r="CP101" s="215">
        <f t="shared" si="73"/>
        <v>0</v>
      </c>
      <c r="CQ101" s="215">
        <f t="shared" si="73"/>
        <v>0</v>
      </c>
      <c r="CR101" s="215">
        <f t="shared" si="73"/>
        <v>0</v>
      </c>
      <c r="CS101" s="215">
        <f t="shared" si="73"/>
        <v>0</v>
      </c>
      <c r="CT101" s="215">
        <f t="shared" si="73"/>
        <v>0</v>
      </c>
      <c r="CU101" s="215">
        <f t="shared" si="73"/>
        <v>0</v>
      </c>
      <c r="CV101" s="215">
        <f t="shared" si="73"/>
        <v>0</v>
      </c>
      <c r="CW101" s="215">
        <f t="shared" si="73"/>
        <v>0</v>
      </c>
      <c r="CX101" s="215">
        <f t="shared" si="73"/>
        <v>0</v>
      </c>
      <c r="CY101" s="215">
        <f t="shared" si="73"/>
        <v>0</v>
      </c>
      <c r="CZ101" s="215">
        <f t="shared" si="73"/>
        <v>0</v>
      </c>
      <c r="DA101" s="215">
        <f t="shared" si="73"/>
        <v>0</v>
      </c>
      <c r="DB101" s="215">
        <f t="shared" si="73"/>
        <v>0</v>
      </c>
      <c r="DC101" s="215">
        <f t="shared" si="73"/>
        <v>0</v>
      </c>
      <c r="DD101" s="215">
        <f t="shared" si="73"/>
        <v>0</v>
      </c>
      <c r="DE101" s="215">
        <f t="shared" si="73"/>
        <v>0</v>
      </c>
      <c r="DF101" s="215">
        <f t="shared" si="73"/>
        <v>0</v>
      </c>
      <c r="DG101" s="215">
        <f t="shared" si="73"/>
        <v>0</v>
      </c>
      <c r="DH101" s="215">
        <f t="shared" si="73"/>
        <v>0</v>
      </c>
      <c r="DI101" s="215">
        <f t="shared" si="73"/>
        <v>0</v>
      </c>
      <c r="DJ101" s="215">
        <f t="shared" si="73"/>
        <v>0</v>
      </c>
      <c r="DK101" s="215">
        <f t="shared" si="73"/>
        <v>0</v>
      </c>
      <c r="DL101" s="215">
        <f t="shared" si="73"/>
        <v>0</v>
      </c>
    </row>
    <row r="102" spans="1:116" x14ac:dyDescent="0.4">
      <c r="B102" t="s">
        <v>332</v>
      </c>
      <c r="D102" t="s">
        <v>799</v>
      </c>
      <c r="E102" s="8" t="str">
        <f t="shared" si="70"/>
        <v>102 DCV-S</v>
      </c>
      <c r="G102" s="241" t="str">
        <f>IFERROR(SUBSTITUTE(TRIM(MID(G89, SEARCH("-", G89) + 1, LEN(G89))),":",""),"no unit")</f>
        <v>no unit</v>
      </c>
      <c r="H102" s="12"/>
      <c r="I102" s="60"/>
      <c r="J102" s="60"/>
      <c r="K102" s="15"/>
      <c r="L102" s="15"/>
      <c r="M102" s="15"/>
      <c r="N102" s="15"/>
      <c r="O102" s="15"/>
      <c r="P102" s="15"/>
      <c r="R102" s="15"/>
      <c r="S102" s="215"/>
      <c r="T102" s="215"/>
      <c r="U102" s="215"/>
      <c r="V102" s="215"/>
      <c r="W102" s="215"/>
      <c r="X102" s="215"/>
      <c r="Y102" s="215"/>
      <c r="Z102" s="215"/>
      <c r="AA102" s="215"/>
      <c r="AB102" s="215"/>
      <c r="AC102" s="215"/>
      <c r="AD102" s="215"/>
      <c r="AE102" s="215"/>
      <c r="AF102" s="215"/>
      <c r="AG102" s="215"/>
      <c r="AH102" s="215"/>
      <c r="AI102" s="215"/>
      <c r="AJ102" s="215"/>
      <c r="AK102" s="215"/>
      <c r="AL102" s="215"/>
      <c r="AM102" s="215"/>
      <c r="AN102" s="215"/>
      <c r="AO102" s="215"/>
      <c r="AP102" s="215"/>
      <c r="AQ102" s="215"/>
      <c r="AR102" s="215"/>
      <c r="AS102" s="215"/>
      <c r="AT102" s="215"/>
      <c r="AU102" s="215"/>
      <c r="AV102" s="215"/>
      <c r="AW102" s="215"/>
      <c r="AX102" s="215"/>
      <c r="AY102" s="215"/>
      <c r="AZ102" s="215"/>
      <c r="BA102" s="215"/>
      <c r="BB102" s="215"/>
      <c r="BC102" s="215"/>
      <c r="BD102" s="215"/>
      <c r="BE102" s="215"/>
      <c r="BF102" s="215"/>
      <c r="BG102" s="215"/>
      <c r="BH102" s="215"/>
      <c r="BI102" s="215"/>
      <c r="BJ102" s="215"/>
      <c r="BK102" s="215"/>
      <c r="BL102" s="215"/>
      <c r="BM102" s="215"/>
      <c r="BN102" s="215"/>
      <c r="BO102" s="215"/>
      <c r="BP102" s="215"/>
      <c r="BQ102" s="215"/>
      <c r="BR102" s="215"/>
      <c r="BS102" s="215"/>
      <c r="BT102" s="215"/>
      <c r="BU102" s="215"/>
      <c r="BV102" s="215"/>
      <c r="BW102" s="215"/>
      <c r="BX102" s="215"/>
      <c r="BY102" s="215"/>
      <c r="BZ102" s="215"/>
      <c r="CA102" s="215"/>
      <c r="CB102" s="215"/>
      <c r="CC102" s="215"/>
      <c r="CD102" s="215"/>
      <c r="CE102" s="215"/>
      <c r="CF102" s="215"/>
      <c r="CG102" s="215"/>
      <c r="CH102" s="215"/>
      <c r="CI102" s="215"/>
      <c r="CJ102" s="215"/>
      <c r="CK102" s="215"/>
      <c r="CL102" s="215"/>
      <c r="CN102" s="60"/>
      <c r="CO102" s="215"/>
      <c r="CP102" s="215"/>
      <c r="CQ102" s="215"/>
      <c r="CR102" s="215"/>
      <c r="CS102" s="215"/>
      <c r="CT102" s="215"/>
      <c r="CU102" s="215"/>
      <c r="CV102" s="215"/>
      <c r="CW102" s="215"/>
      <c r="CX102" s="215"/>
      <c r="CY102" s="215"/>
      <c r="CZ102" s="215"/>
      <c r="DA102" s="215"/>
      <c r="DB102" s="215"/>
      <c r="DC102" s="215"/>
      <c r="DD102" s="215"/>
      <c r="DE102" s="215"/>
      <c r="DF102" s="215"/>
      <c r="DG102" s="215"/>
      <c r="DH102" s="215"/>
      <c r="DI102" s="215"/>
      <c r="DJ102" s="215"/>
      <c r="DK102" s="215"/>
      <c r="DL102" s="215"/>
    </row>
    <row r="103" spans="1:116" x14ac:dyDescent="0.4">
      <c r="A103" s="3"/>
      <c r="B103" t="s">
        <v>332</v>
      </c>
      <c r="D103" t="s">
        <v>799</v>
      </c>
      <c r="E103" s="8" t="str">
        <f t="shared" si="70"/>
        <v>103 DCV-S</v>
      </c>
      <c r="G103" s="89" t="str">
        <f>G87</f>
        <v>Secondary revenue driver</v>
      </c>
      <c r="H103" s="90"/>
      <c r="I103" s="213"/>
      <c r="J103" s="213"/>
      <c r="K103" s="214"/>
      <c r="L103" s="214"/>
      <c r="M103" s="214"/>
      <c r="N103" s="214"/>
      <c r="O103" s="214"/>
      <c r="P103" s="214"/>
      <c r="R103" s="214"/>
      <c r="S103" s="4" t="str">
        <f t="shared" ref="S103:CD103" si="74">ADDRESS(ROW(S92),COLUMN(S92),2)</f>
        <v>S$92</v>
      </c>
      <c r="T103" s="4" t="str">
        <f t="shared" si="74"/>
        <v>T$92</v>
      </c>
      <c r="U103" s="4" t="str">
        <f t="shared" si="74"/>
        <v>U$92</v>
      </c>
      <c r="V103" s="4" t="str">
        <f t="shared" si="74"/>
        <v>V$92</v>
      </c>
      <c r="W103" s="4" t="str">
        <f t="shared" si="74"/>
        <v>W$92</v>
      </c>
      <c r="X103" s="4" t="str">
        <f t="shared" si="74"/>
        <v>X$92</v>
      </c>
      <c r="Y103" s="4" t="str">
        <f t="shared" si="74"/>
        <v>Y$92</v>
      </c>
      <c r="Z103" s="4" t="str">
        <f t="shared" si="74"/>
        <v>Z$92</v>
      </c>
      <c r="AA103" s="4" t="str">
        <f t="shared" si="74"/>
        <v>AA$92</v>
      </c>
      <c r="AB103" s="4" t="str">
        <f t="shared" si="74"/>
        <v>AB$92</v>
      </c>
      <c r="AC103" s="4" t="str">
        <f t="shared" si="74"/>
        <v>AC$92</v>
      </c>
      <c r="AD103" s="4" t="str">
        <f t="shared" si="74"/>
        <v>AD$92</v>
      </c>
      <c r="AE103" s="4" t="str">
        <f t="shared" si="74"/>
        <v>AE$92</v>
      </c>
      <c r="AF103" s="4" t="str">
        <f t="shared" si="74"/>
        <v>AF$92</v>
      </c>
      <c r="AG103" s="4" t="str">
        <f t="shared" si="74"/>
        <v>AG$92</v>
      </c>
      <c r="AH103" s="4" t="str">
        <f t="shared" si="74"/>
        <v>AH$92</v>
      </c>
      <c r="AI103" s="4" t="str">
        <f t="shared" si="74"/>
        <v>AI$92</v>
      </c>
      <c r="AJ103" s="4" t="str">
        <f t="shared" si="74"/>
        <v>AJ$92</v>
      </c>
      <c r="AK103" s="4" t="str">
        <f t="shared" si="74"/>
        <v>AK$92</v>
      </c>
      <c r="AL103" s="4" t="str">
        <f t="shared" si="74"/>
        <v>AL$92</v>
      </c>
      <c r="AM103" s="4" t="str">
        <f t="shared" si="74"/>
        <v>AM$92</v>
      </c>
      <c r="AN103" s="4" t="str">
        <f t="shared" si="74"/>
        <v>AN$92</v>
      </c>
      <c r="AO103" s="4" t="str">
        <f t="shared" si="74"/>
        <v>AO$92</v>
      </c>
      <c r="AP103" s="4" t="str">
        <f t="shared" si="74"/>
        <v>AP$92</v>
      </c>
      <c r="AQ103" s="4" t="str">
        <f t="shared" si="74"/>
        <v>AQ$92</v>
      </c>
      <c r="AR103" s="4" t="str">
        <f t="shared" si="74"/>
        <v>AR$92</v>
      </c>
      <c r="AS103" s="4" t="str">
        <f t="shared" si="74"/>
        <v>AS$92</v>
      </c>
      <c r="AT103" s="4" t="str">
        <f t="shared" si="74"/>
        <v>AT$92</v>
      </c>
      <c r="AU103" s="4" t="str">
        <f t="shared" si="74"/>
        <v>AU$92</v>
      </c>
      <c r="AV103" s="4" t="str">
        <f t="shared" si="74"/>
        <v>AV$92</v>
      </c>
      <c r="AW103" s="4" t="str">
        <f t="shared" si="74"/>
        <v>AW$92</v>
      </c>
      <c r="AX103" s="4" t="str">
        <f t="shared" si="74"/>
        <v>AX$92</v>
      </c>
      <c r="AY103" s="4" t="str">
        <f t="shared" si="74"/>
        <v>AY$92</v>
      </c>
      <c r="AZ103" s="4" t="str">
        <f t="shared" si="74"/>
        <v>AZ$92</v>
      </c>
      <c r="BA103" s="4" t="str">
        <f t="shared" si="74"/>
        <v>BA$92</v>
      </c>
      <c r="BB103" s="4" t="str">
        <f t="shared" si="74"/>
        <v>BB$92</v>
      </c>
      <c r="BC103" s="4" t="str">
        <f t="shared" si="74"/>
        <v>BC$92</v>
      </c>
      <c r="BD103" s="4" t="str">
        <f t="shared" si="74"/>
        <v>BD$92</v>
      </c>
      <c r="BE103" s="4" t="str">
        <f t="shared" si="74"/>
        <v>BE$92</v>
      </c>
      <c r="BF103" s="4" t="str">
        <f t="shared" si="74"/>
        <v>BF$92</v>
      </c>
      <c r="BG103" s="4" t="str">
        <f t="shared" si="74"/>
        <v>BG$92</v>
      </c>
      <c r="BH103" s="4" t="str">
        <f t="shared" si="74"/>
        <v>BH$92</v>
      </c>
      <c r="BI103" s="4" t="str">
        <f t="shared" si="74"/>
        <v>BI$92</v>
      </c>
      <c r="BJ103" s="4" t="str">
        <f t="shared" si="74"/>
        <v>BJ$92</v>
      </c>
      <c r="BK103" s="4" t="str">
        <f t="shared" si="74"/>
        <v>BK$92</v>
      </c>
      <c r="BL103" s="4" t="str">
        <f t="shared" si="74"/>
        <v>BL$92</v>
      </c>
      <c r="BM103" s="4" t="str">
        <f t="shared" si="74"/>
        <v>BM$92</v>
      </c>
      <c r="BN103" s="4" t="str">
        <f t="shared" si="74"/>
        <v>BN$92</v>
      </c>
      <c r="BO103" s="4" t="str">
        <f t="shared" si="74"/>
        <v>BO$92</v>
      </c>
      <c r="BP103" s="4" t="str">
        <f t="shared" si="74"/>
        <v>BP$92</v>
      </c>
      <c r="BQ103" s="4" t="str">
        <f t="shared" si="74"/>
        <v>BQ$92</v>
      </c>
      <c r="BR103" s="4" t="str">
        <f t="shared" si="74"/>
        <v>BR$92</v>
      </c>
      <c r="BS103" s="4" t="str">
        <f t="shared" si="74"/>
        <v>BS$92</v>
      </c>
      <c r="BT103" s="4" t="str">
        <f t="shared" si="74"/>
        <v>BT$92</v>
      </c>
      <c r="BU103" s="4" t="str">
        <f t="shared" si="74"/>
        <v>BU$92</v>
      </c>
      <c r="BV103" s="4" t="str">
        <f t="shared" si="74"/>
        <v>BV$92</v>
      </c>
      <c r="BW103" s="4" t="str">
        <f t="shared" si="74"/>
        <v>BW$92</v>
      </c>
      <c r="BX103" s="4" t="str">
        <f t="shared" si="74"/>
        <v>BX$92</v>
      </c>
      <c r="BY103" s="4" t="str">
        <f t="shared" si="74"/>
        <v>BY$92</v>
      </c>
      <c r="BZ103" s="4" t="str">
        <f t="shared" si="74"/>
        <v>BZ$92</v>
      </c>
      <c r="CA103" s="4" t="str">
        <f t="shared" si="74"/>
        <v>CA$92</v>
      </c>
      <c r="CB103" s="4" t="str">
        <f t="shared" si="74"/>
        <v>CB$92</v>
      </c>
      <c r="CC103" s="4" t="str">
        <f t="shared" si="74"/>
        <v>CC$92</v>
      </c>
      <c r="CD103" s="4" t="str">
        <f t="shared" si="74"/>
        <v>CD$92</v>
      </c>
      <c r="CE103" s="4" t="str">
        <f t="shared" ref="CE103:CL103" si="75">ADDRESS(ROW(CE92),COLUMN(CE92),2)</f>
        <v>CE$92</v>
      </c>
      <c r="CF103" s="4" t="str">
        <f t="shared" si="75"/>
        <v>CF$92</v>
      </c>
      <c r="CG103" s="4" t="str">
        <f t="shared" si="75"/>
        <v>CG$92</v>
      </c>
      <c r="CH103" s="4" t="str">
        <f t="shared" si="75"/>
        <v>CH$92</v>
      </c>
      <c r="CI103" s="4" t="str">
        <f t="shared" si="75"/>
        <v>CI$92</v>
      </c>
      <c r="CJ103" s="4" t="str">
        <f t="shared" si="75"/>
        <v>CJ$92</v>
      </c>
      <c r="CK103" s="4" t="str">
        <f t="shared" si="75"/>
        <v>CK$92</v>
      </c>
      <c r="CL103" s="4" t="str">
        <f t="shared" si="75"/>
        <v>CL$92</v>
      </c>
      <c r="CN103" s="213"/>
      <c r="CO103" s="4" t="str">
        <f t="shared" ref="CO103:DL103" si="76">ADDRESS(ROW(CO92),COLUMN(CO92),2)</f>
        <v>CO$92</v>
      </c>
      <c r="CP103" s="4" t="str">
        <f t="shared" si="76"/>
        <v>CP$92</v>
      </c>
      <c r="CQ103" s="4" t="str">
        <f t="shared" si="76"/>
        <v>CQ$92</v>
      </c>
      <c r="CR103" s="4" t="str">
        <f t="shared" si="76"/>
        <v>CR$92</v>
      </c>
      <c r="CS103" s="4" t="str">
        <f t="shared" si="76"/>
        <v>CS$92</v>
      </c>
      <c r="CT103" s="4" t="str">
        <f t="shared" si="76"/>
        <v>CT$92</v>
      </c>
      <c r="CU103" s="4" t="str">
        <f t="shared" si="76"/>
        <v>CU$92</v>
      </c>
      <c r="CV103" s="4" t="str">
        <f t="shared" si="76"/>
        <v>CV$92</v>
      </c>
      <c r="CW103" s="4" t="str">
        <f t="shared" si="76"/>
        <v>CW$92</v>
      </c>
      <c r="CX103" s="4" t="str">
        <f t="shared" si="76"/>
        <v>CX$92</v>
      </c>
      <c r="CY103" s="4" t="str">
        <f t="shared" si="76"/>
        <v>CY$92</v>
      </c>
      <c r="CZ103" s="4" t="str">
        <f t="shared" si="76"/>
        <v>CZ$92</v>
      </c>
      <c r="DA103" s="4" t="str">
        <f t="shared" si="76"/>
        <v>DA$92</v>
      </c>
      <c r="DB103" s="4" t="str">
        <f t="shared" si="76"/>
        <v>DB$92</v>
      </c>
      <c r="DC103" s="4" t="str">
        <f t="shared" si="76"/>
        <v>DC$92</v>
      </c>
      <c r="DD103" s="4" t="str">
        <f t="shared" si="76"/>
        <v>DD$92</v>
      </c>
      <c r="DE103" s="4" t="str">
        <f t="shared" si="76"/>
        <v>DE$92</v>
      </c>
      <c r="DF103" s="4" t="str">
        <f t="shared" si="76"/>
        <v>DF$92</v>
      </c>
      <c r="DG103" s="4" t="str">
        <f t="shared" si="76"/>
        <v>DG$92</v>
      </c>
      <c r="DH103" s="4" t="str">
        <f t="shared" si="76"/>
        <v>DH$92</v>
      </c>
      <c r="DI103" s="4" t="str">
        <f t="shared" si="76"/>
        <v>DI$92</v>
      </c>
      <c r="DJ103" s="4" t="str">
        <f t="shared" si="76"/>
        <v>DJ$92</v>
      </c>
      <c r="DK103" s="4" t="str">
        <f t="shared" si="76"/>
        <v>DK$92</v>
      </c>
      <c r="DL103" s="4" t="str">
        <f t="shared" si="76"/>
        <v>DL$92</v>
      </c>
    </row>
    <row r="104" spans="1:116" x14ac:dyDescent="0.4">
      <c r="B104" t="s">
        <v>332</v>
      </c>
      <c r="D104" t="s">
        <v>799</v>
      </c>
      <c r="E104" s="8" t="str">
        <f t="shared" si="70"/>
        <v>104 DCV-S</v>
      </c>
      <c r="G104" s="8" t="str">
        <f>G88</f>
        <v>Secondary volume driver</v>
      </c>
      <c r="H104" s="12"/>
      <c r="I104" s="60"/>
      <c r="J104" s="60"/>
      <c r="K104" s="15"/>
      <c r="L104" s="15"/>
      <c r="M104" s="15"/>
      <c r="N104" s="15"/>
      <c r="O104" s="15"/>
      <c r="P104" s="15"/>
      <c r="R104" s="15"/>
      <c r="S104" s="215">
        <f t="shared" ref="S104:CD104" si="77">S88</f>
        <v>0</v>
      </c>
      <c r="T104" s="215">
        <f t="shared" si="77"/>
        <v>0</v>
      </c>
      <c r="U104" s="215">
        <f t="shared" si="77"/>
        <v>0</v>
      </c>
      <c r="V104" s="215">
        <f t="shared" si="77"/>
        <v>0</v>
      </c>
      <c r="W104" s="215">
        <f t="shared" si="77"/>
        <v>0</v>
      </c>
      <c r="X104" s="215">
        <f t="shared" si="77"/>
        <v>0</v>
      </c>
      <c r="Y104" s="215">
        <f t="shared" si="77"/>
        <v>0</v>
      </c>
      <c r="Z104" s="215">
        <f t="shared" si="77"/>
        <v>0</v>
      </c>
      <c r="AA104" s="215">
        <f t="shared" si="77"/>
        <v>0</v>
      </c>
      <c r="AB104" s="215">
        <f t="shared" si="77"/>
        <v>0</v>
      </c>
      <c r="AC104" s="215">
        <f t="shared" si="77"/>
        <v>0</v>
      </c>
      <c r="AD104" s="215">
        <f t="shared" si="77"/>
        <v>0</v>
      </c>
      <c r="AE104" s="215">
        <f t="shared" si="77"/>
        <v>0</v>
      </c>
      <c r="AF104" s="215">
        <f t="shared" si="77"/>
        <v>0</v>
      </c>
      <c r="AG104" s="215">
        <f t="shared" si="77"/>
        <v>0</v>
      </c>
      <c r="AH104" s="215">
        <f t="shared" si="77"/>
        <v>0</v>
      </c>
      <c r="AI104" s="215">
        <f t="shared" si="77"/>
        <v>0</v>
      </c>
      <c r="AJ104" s="215">
        <f t="shared" si="77"/>
        <v>0</v>
      </c>
      <c r="AK104" s="215">
        <f t="shared" si="77"/>
        <v>0</v>
      </c>
      <c r="AL104" s="215">
        <f t="shared" si="77"/>
        <v>0</v>
      </c>
      <c r="AM104" s="215">
        <f t="shared" si="77"/>
        <v>0</v>
      </c>
      <c r="AN104" s="215">
        <f t="shared" si="77"/>
        <v>0</v>
      </c>
      <c r="AO104" s="215">
        <f t="shared" si="77"/>
        <v>0</v>
      </c>
      <c r="AP104" s="215">
        <f t="shared" si="77"/>
        <v>0</v>
      </c>
      <c r="AQ104" s="215">
        <f t="shared" si="77"/>
        <v>0</v>
      </c>
      <c r="AR104" s="215">
        <f t="shared" si="77"/>
        <v>0</v>
      </c>
      <c r="AS104" s="215">
        <f t="shared" si="77"/>
        <v>0</v>
      </c>
      <c r="AT104" s="215">
        <f t="shared" si="77"/>
        <v>0</v>
      </c>
      <c r="AU104" s="215">
        <f t="shared" si="77"/>
        <v>0</v>
      </c>
      <c r="AV104" s="215">
        <f t="shared" si="77"/>
        <v>0</v>
      </c>
      <c r="AW104" s="215">
        <f t="shared" si="77"/>
        <v>0</v>
      </c>
      <c r="AX104" s="215">
        <f t="shared" si="77"/>
        <v>0</v>
      </c>
      <c r="AY104" s="215">
        <f t="shared" si="77"/>
        <v>0</v>
      </c>
      <c r="AZ104" s="215">
        <f t="shared" si="77"/>
        <v>0</v>
      </c>
      <c r="BA104" s="215">
        <f t="shared" si="77"/>
        <v>0</v>
      </c>
      <c r="BB104" s="215">
        <f t="shared" si="77"/>
        <v>0</v>
      </c>
      <c r="BC104" s="215">
        <f t="shared" si="77"/>
        <v>0</v>
      </c>
      <c r="BD104" s="215">
        <f t="shared" si="77"/>
        <v>0</v>
      </c>
      <c r="BE104" s="215">
        <f t="shared" si="77"/>
        <v>0</v>
      </c>
      <c r="BF104" s="215">
        <f t="shared" si="77"/>
        <v>0</v>
      </c>
      <c r="BG104" s="215">
        <f t="shared" si="77"/>
        <v>0</v>
      </c>
      <c r="BH104" s="215">
        <f t="shared" si="77"/>
        <v>0</v>
      </c>
      <c r="BI104" s="215">
        <f t="shared" si="77"/>
        <v>0</v>
      </c>
      <c r="BJ104" s="215">
        <f t="shared" si="77"/>
        <v>0</v>
      </c>
      <c r="BK104" s="215">
        <f t="shared" si="77"/>
        <v>0</v>
      </c>
      <c r="BL104" s="215">
        <f t="shared" si="77"/>
        <v>0</v>
      </c>
      <c r="BM104" s="215">
        <f t="shared" si="77"/>
        <v>0</v>
      </c>
      <c r="BN104" s="215">
        <f t="shared" si="77"/>
        <v>0</v>
      </c>
      <c r="BO104" s="215">
        <f t="shared" si="77"/>
        <v>0</v>
      </c>
      <c r="BP104" s="215">
        <f t="shared" si="77"/>
        <v>0</v>
      </c>
      <c r="BQ104" s="215">
        <f t="shared" si="77"/>
        <v>0</v>
      </c>
      <c r="BR104" s="215">
        <f t="shared" si="77"/>
        <v>0</v>
      </c>
      <c r="BS104" s="215">
        <f t="shared" si="77"/>
        <v>0</v>
      </c>
      <c r="BT104" s="215">
        <f t="shared" si="77"/>
        <v>0</v>
      </c>
      <c r="BU104" s="215">
        <f t="shared" si="77"/>
        <v>0</v>
      </c>
      <c r="BV104" s="215">
        <f t="shared" si="77"/>
        <v>0</v>
      </c>
      <c r="BW104" s="215">
        <f t="shared" si="77"/>
        <v>0</v>
      </c>
      <c r="BX104" s="215">
        <f t="shared" si="77"/>
        <v>0</v>
      </c>
      <c r="BY104" s="215">
        <f t="shared" si="77"/>
        <v>0</v>
      </c>
      <c r="BZ104" s="215">
        <f t="shared" si="77"/>
        <v>0</v>
      </c>
      <c r="CA104" s="215">
        <f t="shared" si="77"/>
        <v>0</v>
      </c>
      <c r="CB104" s="215">
        <f t="shared" si="77"/>
        <v>0</v>
      </c>
      <c r="CC104" s="215">
        <f t="shared" si="77"/>
        <v>0</v>
      </c>
      <c r="CD104" s="215">
        <f t="shared" si="77"/>
        <v>0</v>
      </c>
      <c r="CE104" s="215">
        <f t="shared" ref="CE104:CL104" si="78">CE88</f>
        <v>0</v>
      </c>
      <c r="CF104" s="215">
        <f t="shared" si="78"/>
        <v>0</v>
      </c>
      <c r="CG104" s="215">
        <f t="shared" si="78"/>
        <v>0</v>
      </c>
      <c r="CH104" s="215">
        <f t="shared" si="78"/>
        <v>0</v>
      </c>
      <c r="CI104" s="215">
        <f t="shared" si="78"/>
        <v>0</v>
      </c>
      <c r="CJ104" s="215">
        <f t="shared" si="78"/>
        <v>0</v>
      </c>
      <c r="CK104" s="215">
        <f t="shared" si="78"/>
        <v>0</v>
      </c>
      <c r="CL104" s="215">
        <f t="shared" si="78"/>
        <v>0</v>
      </c>
      <c r="CN104" s="60"/>
      <c r="CO104" s="215">
        <f t="shared" ref="CO104:DL104" si="79">CO88</f>
        <v>0</v>
      </c>
      <c r="CP104" s="215">
        <f t="shared" si="79"/>
        <v>0</v>
      </c>
      <c r="CQ104" s="215">
        <f t="shared" si="79"/>
        <v>0</v>
      </c>
      <c r="CR104" s="215">
        <f t="shared" si="79"/>
        <v>0</v>
      </c>
      <c r="CS104" s="215">
        <f t="shared" si="79"/>
        <v>0</v>
      </c>
      <c r="CT104" s="215">
        <f t="shared" si="79"/>
        <v>0</v>
      </c>
      <c r="CU104" s="215">
        <f t="shared" si="79"/>
        <v>0</v>
      </c>
      <c r="CV104" s="215">
        <f t="shared" si="79"/>
        <v>0</v>
      </c>
      <c r="CW104" s="215">
        <f t="shared" si="79"/>
        <v>0</v>
      </c>
      <c r="CX104" s="215">
        <f t="shared" si="79"/>
        <v>0</v>
      </c>
      <c r="CY104" s="215">
        <f t="shared" si="79"/>
        <v>0</v>
      </c>
      <c r="CZ104" s="215">
        <f t="shared" si="79"/>
        <v>0</v>
      </c>
      <c r="DA104" s="215">
        <f t="shared" si="79"/>
        <v>0</v>
      </c>
      <c r="DB104" s="215">
        <f t="shared" si="79"/>
        <v>0</v>
      </c>
      <c r="DC104" s="215">
        <f t="shared" si="79"/>
        <v>0</v>
      </c>
      <c r="DD104" s="215">
        <f t="shared" si="79"/>
        <v>0</v>
      </c>
      <c r="DE104" s="215">
        <f t="shared" si="79"/>
        <v>0</v>
      </c>
      <c r="DF104" s="215">
        <f t="shared" si="79"/>
        <v>0</v>
      </c>
      <c r="DG104" s="215">
        <f t="shared" si="79"/>
        <v>0</v>
      </c>
      <c r="DH104" s="215">
        <f t="shared" si="79"/>
        <v>0</v>
      </c>
      <c r="DI104" s="215">
        <f t="shared" si="79"/>
        <v>0</v>
      </c>
      <c r="DJ104" s="215">
        <f t="shared" si="79"/>
        <v>0</v>
      </c>
      <c r="DK104" s="215">
        <f t="shared" si="79"/>
        <v>0</v>
      </c>
      <c r="DL104" s="215">
        <f t="shared" si="79"/>
        <v>0</v>
      </c>
    </row>
    <row r="105" spans="1:116" x14ac:dyDescent="0.4">
      <c r="G105"/>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1:116" x14ac:dyDescent="0.4">
      <c r="G106"/>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1:116" x14ac:dyDescent="0.4">
      <c r="G107"/>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1:116" x14ac:dyDescent="0.4">
      <c r="G108"/>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1:116" x14ac:dyDescent="0.4">
      <c r="G109"/>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1:116" x14ac:dyDescent="0.4">
      <c r="G110"/>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1:116" x14ac:dyDescent="0.4">
      <c r="G111"/>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1:116" x14ac:dyDescent="0.4">
      <c r="G112"/>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collapsed="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ht="16.5" customHeight="1" x14ac:dyDescent="0.4"/>
    <row r="1280" customFormat="1" ht="16.5" customHeight="1" x14ac:dyDescent="0.4"/>
    <row r="1281" customFormat="1" ht="16.5" customHeigh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ht="1.5" customHeigh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sheetData>
  <conditionalFormatting sqref="H10:P12 I13:P13 CN2268:CN1048576 H2268:P1048576 R2268:CL1048576 CN10:CN13 CO13:DL13 R10:CL13">
    <cfRule type="expression" dxfId="893" priority="811">
      <formula>ISNUMBER(SEARCH("Calcs.", _xlfn.FORMULATEXT(H10)))</formula>
    </cfRule>
    <cfRule type="expression" dxfId="892" priority="812">
      <formula>ISNUMBER(SEARCH("Assumption", _xlfn.FORMULATEXT(H10)))</formula>
    </cfRule>
    <cfRule type="expression" dxfId="891" priority="813">
      <formula>ISNUMBER(SEARCH("=", _xlfn.FORMULATEXT(H10)))</formula>
    </cfRule>
    <cfRule type="expression" dxfId="890" priority="814">
      <formula>(ISNUMBER(SEARCH("=", _xlfn.FORMULATEXT(H10)))*1=0)</formula>
    </cfRule>
  </conditionalFormatting>
  <conditionalFormatting sqref="G13:H13">
    <cfRule type="cellIs" dxfId="889" priority="815" stopIfTrue="1" operator="notEqual">
      <formula>0.6545646468</formula>
    </cfRule>
  </conditionalFormatting>
  <conditionalFormatting sqref="H10:P12 I13:P13 CN2268:CN1048576 H2268:P1048576 R2268:CL1048576 CN10:CN13 CO13:DL13 R10:CL13">
    <cfRule type="expression" dxfId="888" priority="796">
      <formula>ISNUMBER(SEARCH("IS BS CF", _xlfn.FORMULATEXT(H10)))</formula>
    </cfRule>
  </conditionalFormatting>
  <conditionalFormatting sqref="A2:I2 K2:P2">
    <cfRule type="cellIs" dxfId="887" priority="686" stopIfTrue="1" operator="notEqual">
      <formula>0.6545646468</formula>
    </cfRule>
  </conditionalFormatting>
  <conditionalFormatting sqref="S2:CL2">
    <cfRule type="cellIs" dxfId="886" priority="687" stopIfTrue="1" operator="notEqual">
      <formula>0.6545646468</formula>
    </cfRule>
  </conditionalFormatting>
  <conditionalFormatting sqref="R2">
    <cfRule type="cellIs" dxfId="885" priority="685" stopIfTrue="1" operator="notEqual">
      <formula>0.6545646468</formula>
    </cfRule>
  </conditionalFormatting>
  <conditionalFormatting sqref="CN1:DL1">
    <cfRule type="cellIs" dxfId="884" priority="684" stopIfTrue="1" operator="notEqual">
      <formula>0.6545646468</formula>
    </cfRule>
  </conditionalFormatting>
  <conditionalFormatting sqref="S3:CL4">
    <cfRule type="expression" dxfId="883" priority="680">
      <formula>ISNUMBER(SEARCH("Calcs.", _xlfn.FORMULATEXT(S3)))</formula>
    </cfRule>
    <cfRule type="expression" dxfId="882" priority="681">
      <formula>ISNUMBER(SEARCH("Assumption", _xlfn.FORMULATEXT(S3)))</formula>
    </cfRule>
    <cfRule type="expression" dxfId="881" priority="682">
      <formula>ISNUMBER(SEARCH("=", _xlfn.FORMULATEXT(S3)))</formula>
    </cfRule>
    <cfRule type="expression" dxfId="880" priority="683">
      <formula>(ISNUMBER(SEARCH("=", _xlfn.FORMULATEXT(S3)))*1=0)</formula>
    </cfRule>
  </conditionalFormatting>
  <conditionalFormatting sqref="CN3:DL4">
    <cfRule type="expression" dxfId="879" priority="676">
      <formula>ISNUMBER(SEARCH("Calcs.", _xlfn.FORMULATEXT(CN3)))</formula>
    </cfRule>
    <cfRule type="expression" dxfId="878" priority="677">
      <formula>ISNUMBER(SEARCH("Assumption", _xlfn.FORMULATEXT(CN3)))</formula>
    </cfRule>
    <cfRule type="expression" dxfId="877" priority="678">
      <formula>ISNUMBER(SEARCH("=", _xlfn.FORMULATEXT(CN3)))</formula>
    </cfRule>
    <cfRule type="expression" dxfId="876" priority="679">
      <formula>(ISNUMBER(SEARCH("=", _xlfn.FORMULATEXT(CN3)))*1=0)</formula>
    </cfRule>
  </conditionalFormatting>
  <conditionalFormatting sqref="L1:P1">
    <cfRule type="cellIs" dxfId="875" priority="675" stopIfTrue="1" operator="notEqual">
      <formula>0.6545646468</formula>
    </cfRule>
  </conditionalFormatting>
  <conditionalFormatting sqref="J1:K1">
    <cfRule type="cellIs" dxfId="874" priority="674" stopIfTrue="1" operator="notEqual">
      <formula>0.6545646468</formula>
    </cfRule>
  </conditionalFormatting>
  <conditionalFormatting sqref="R1:CL1">
    <cfRule type="cellIs" dxfId="873" priority="673" stopIfTrue="1" operator="notEqual">
      <formula>0.6545646468</formula>
    </cfRule>
  </conditionalFormatting>
  <conditionalFormatting sqref="R1:CL1">
    <cfRule type="expression" dxfId="872" priority="672">
      <formula>ISNUMBER(SEARCH("IS BS CF", _xlfn.FORMULATEXT(R1)))</formula>
    </cfRule>
  </conditionalFormatting>
  <conditionalFormatting sqref="I1">
    <cfRule type="cellIs" dxfId="871" priority="671" stopIfTrue="1" operator="notEqual">
      <formula>0.6545646468</formula>
    </cfRule>
  </conditionalFormatting>
  <conditionalFormatting sqref="J2">
    <cfRule type="cellIs" dxfId="870" priority="661" stopIfTrue="1" operator="notEqual">
      <formula>0.6545646468</formula>
    </cfRule>
  </conditionalFormatting>
  <conditionalFormatting sqref="CN14 H14:P14 R14:CL14">
    <cfRule type="expression" dxfId="869" priority="612">
      <formula>ISNUMBER(SEARCH("Calcs.", _xlfn.FORMULATEXT(H14)))</formula>
    </cfRule>
    <cfRule type="expression" dxfId="868" priority="613">
      <formula>ISNUMBER(SEARCH("Assumption", _xlfn.FORMULATEXT(H14)))</formula>
    </cfRule>
    <cfRule type="expression" dxfId="867" priority="614">
      <formula>ISNUMBER(SEARCH("=", _xlfn.FORMULATEXT(H14)))</formula>
    </cfRule>
    <cfRule type="expression" dxfId="866" priority="615">
      <formula>(ISNUMBER(SEARCH("=", _xlfn.FORMULATEXT(H14)))*1=0)</formula>
    </cfRule>
  </conditionalFormatting>
  <conditionalFormatting sqref="CN14 H14:P14 R14:CL14">
    <cfRule type="expression" dxfId="865" priority="611">
      <formula>ISNUMBER(SEARCH("IS BS CF", _xlfn.FORMULATEXT(H14)))</formula>
    </cfRule>
  </conditionalFormatting>
  <conditionalFormatting sqref="H15 J15:P15 CN15:DL15 R15:CL15">
    <cfRule type="expression" dxfId="864" priority="607">
      <formula>ISNUMBER(SEARCH("Calcs.", _xlfn.FORMULATEXT(H15)))</formula>
    </cfRule>
    <cfRule type="expression" dxfId="863" priority="608">
      <formula>ISNUMBER(SEARCH("Assumption", _xlfn.FORMULATEXT(H15)))</formula>
    </cfRule>
    <cfRule type="expression" dxfId="862" priority="609">
      <formula>ISNUMBER(SEARCH("=", _xlfn.FORMULATEXT(H15)))</formula>
    </cfRule>
    <cfRule type="expression" dxfId="861" priority="610">
      <formula>(ISNUMBER(SEARCH("=", _xlfn.FORMULATEXT(H15)))*1=0)</formula>
    </cfRule>
  </conditionalFormatting>
  <conditionalFormatting sqref="H15 J15:P15 CN15:DL15 R15:CL15">
    <cfRule type="expression" dxfId="860" priority="606">
      <formula>ISNUMBER(SEARCH("IS BS CF", _xlfn.FORMULATEXT(H15)))</formula>
    </cfRule>
  </conditionalFormatting>
  <conditionalFormatting sqref="H16 K16:P16 CN16:DL16 R16:CL16">
    <cfRule type="expression" dxfId="859" priority="602">
      <formula>ISNUMBER(SEARCH("Calcs.", _xlfn.FORMULATEXT(H16)))</formula>
    </cfRule>
    <cfRule type="expression" dxfId="858" priority="603">
      <formula>ISNUMBER(SEARCH("Assumption", _xlfn.FORMULATEXT(H16)))</formula>
    </cfRule>
    <cfRule type="expression" dxfId="857" priority="604">
      <formula>ISNUMBER(SEARCH("=", _xlfn.FORMULATEXT(H16)))</formula>
    </cfRule>
    <cfRule type="expression" dxfId="856" priority="605">
      <formula>(ISNUMBER(SEARCH("=", _xlfn.FORMULATEXT(H16)))*1=0)</formula>
    </cfRule>
  </conditionalFormatting>
  <conditionalFormatting sqref="H16 K16:P16 CN16:DL16 R16:CL16">
    <cfRule type="expression" dxfId="855" priority="601">
      <formula>ISNUMBER(SEARCH("IS BS CF", _xlfn.FORMULATEXT(H16)))</formula>
    </cfRule>
  </conditionalFormatting>
  <conditionalFormatting sqref="H17 K17:P17 CN17:DL17 R17:CL17">
    <cfRule type="expression" dxfId="854" priority="597">
      <formula>ISNUMBER(SEARCH("Calcs.", _xlfn.FORMULATEXT(H17)))</formula>
    </cfRule>
    <cfRule type="expression" dxfId="853" priority="598">
      <formula>ISNUMBER(SEARCH("Assumption", _xlfn.FORMULATEXT(H17)))</formula>
    </cfRule>
    <cfRule type="expression" dxfId="852" priority="599">
      <formula>ISNUMBER(SEARCH("=", _xlfn.FORMULATEXT(H17)))</formula>
    </cfRule>
    <cfRule type="expression" dxfId="851" priority="600">
      <formula>(ISNUMBER(SEARCH("=", _xlfn.FORMULATEXT(H17)))*1=0)</formula>
    </cfRule>
  </conditionalFormatting>
  <conditionalFormatting sqref="H17 K17:P17 CN17:DL17 R17:CL17">
    <cfRule type="expression" dxfId="850" priority="596">
      <formula>ISNUMBER(SEARCH("IS BS CF", _xlfn.FORMULATEXT(H17)))</formula>
    </cfRule>
  </conditionalFormatting>
  <conditionalFormatting sqref="CN18:DL18 R18:CL18 H18:P18">
    <cfRule type="expression" dxfId="849" priority="592">
      <formula>ISNUMBER(SEARCH("Calcs.", _xlfn.FORMULATEXT(H18)))</formula>
    </cfRule>
    <cfRule type="expression" dxfId="848" priority="593">
      <formula>ISNUMBER(SEARCH("Assumption", _xlfn.FORMULATEXT(H18)))</formula>
    </cfRule>
    <cfRule type="expression" dxfId="847" priority="594">
      <formula>ISNUMBER(SEARCH("=", _xlfn.FORMULATEXT(H18)))</formula>
    </cfRule>
    <cfRule type="expression" dxfId="846" priority="595">
      <formula>(ISNUMBER(SEARCH("=", _xlfn.FORMULATEXT(H18)))*1=0)</formula>
    </cfRule>
  </conditionalFormatting>
  <conditionalFormatting sqref="CN18:DL18 R18:CL18 H18:P18">
    <cfRule type="expression" dxfId="845" priority="591">
      <formula>ISNUMBER(SEARCH("IS BS CF", _xlfn.FORMULATEXT(H18)))</formula>
    </cfRule>
  </conditionalFormatting>
  <conditionalFormatting sqref="R19:DL19 H19:P19">
    <cfRule type="expression" dxfId="844" priority="587">
      <formula>ISNUMBER(SEARCH("Calcs.", _xlfn.FORMULATEXT(H19)))</formula>
    </cfRule>
    <cfRule type="expression" dxfId="843" priority="588">
      <formula>ISNUMBER(SEARCH("Assumption", _xlfn.FORMULATEXT(H19)))</formula>
    </cfRule>
    <cfRule type="expression" dxfId="842" priority="589">
      <formula>ISNUMBER(SEARCH("=", _xlfn.FORMULATEXT(H19)))</formula>
    </cfRule>
    <cfRule type="expression" dxfId="841" priority="590">
      <formula>(ISNUMBER(SEARCH("=", _xlfn.FORMULATEXT(H19)))*1=0)</formula>
    </cfRule>
  </conditionalFormatting>
  <conditionalFormatting sqref="R19:DL19 H19:P19">
    <cfRule type="expression" dxfId="840" priority="586">
      <formula>ISNUMBER(SEARCH("IS BS CF", _xlfn.FORMULATEXT(H19)))</formula>
    </cfRule>
  </conditionalFormatting>
  <conditionalFormatting sqref="R20:DL20 H20:P20">
    <cfRule type="expression" dxfId="839" priority="582">
      <formula>ISNUMBER(SEARCH("Calcs.", _xlfn.FORMULATEXT(H20)))</formula>
    </cfRule>
    <cfRule type="expression" dxfId="838" priority="583">
      <formula>ISNUMBER(SEARCH("Assumption", _xlfn.FORMULATEXT(H20)))</formula>
    </cfRule>
    <cfRule type="expression" dxfId="837" priority="584">
      <formula>ISNUMBER(SEARCH("=", _xlfn.FORMULATEXT(H20)))</formula>
    </cfRule>
    <cfRule type="expression" dxfId="836" priority="585">
      <formula>(ISNUMBER(SEARCH("=", _xlfn.FORMULATEXT(H20)))*1=0)</formula>
    </cfRule>
  </conditionalFormatting>
  <conditionalFormatting sqref="R20:DL20 H20:P20">
    <cfRule type="expression" dxfId="835" priority="581">
      <formula>ISNUMBER(SEARCH("IS BS CF", _xlfn.FORMULATEXT(H20)))</formula>
    </cfRule>
  </conditionalFormatting>
  <conditionalFormatting sqref="R21:DL21 H21:P21">
    <cfRule type="expression" dxfId="834" priority="577">
      <formula>ISNUMBER(SEARCH("Calcs.", _xlfn.FORMULATEXT(H21)))</formula>
    </cfRule>
    <cfRule type="expression" dxfId="833" priority="578">
      <formula>ISNUMBER(SEARCH("Assumption", _xlfn.FORMULATEXT(H21)))</formula>
    </cfRule>
    <cfRule type="expression" dxfId="832" priority="579">
      <formula>ISNUMBER(SEARCH("=", _xlfn.FORMULATEXT(H21)))</formula>
    </cfRule>
    <cfRule type="expression" dxfId="831" priority="580">
      <formula>(ISNUMBER(SEARCH("=", _xlfn.FORMULATEXT(H21)))*1=0)</formula>
    </cfRule>
  </conditionalFormatting>
  <conditionalFormatting sqref="R21:DL21 H21:P21">
    <cfRule type="expression" dxfId="830" priority="576">
      <formula>ISNUMBER(SEARCH("IS BS CF", _xlfn.FORMULATEXT(H21)))</formula>
    </cfRule>
  </conditionalFormatting>
  <conditionalFormatting sqref="R22:DL22 H22:P22">
    <cfRule type="expression" dxfId="829" priority="572">
      <formula>ISNUMBER(SEARCH("Calcs.", _xlfn.FORMULATEXT(H22)))</formula>
    </cfRule>
    <cfRule type="expression" dxfId="828" priority="573">
      <formula>ISNUMBER(SEARCH("Assumption", _xlfn.FORMULATEXT(H22)))</formula>
    </cfRule>
    <cfRule type="expression" dxfId="827" priority="574">
      <formula>ISNUMBER(SEARCH("=", _xlfn.FORMULATEXT(H22)))</formula>
    </cfRule>
    <cfRule type="expression" dxfId="826" priority="575">
      <formula>(ISNUMBER(SEARCH("=", _xlfn.FORMULATEXT(H22)))*1=0)</formula>
    </cfRule>
  </conditionalFormatting>
  <conditionalFormatting sqref="R22:DL22 H22:P22">
    <cfRule type="expression" dxfId="825" priority="571">
      <formula>ISNUMBER(SEARCH("IS BS CF", _xlfn.FORMULATEXT(H22)))</formula>
    </cfRule>
  </conditionalFormatting>
  <conditionalFormatting sqref="R23 H23:P23">
    <cfRule type="expression" dxfId="824" priority="567">
      <formula>ISNUMBER(SEARCH("Calcs.", _xlfn.FORMULATEXT(H23)))</formula>
    </cfRule>
    <cfRule type="expression" dxfId="823" priority="568">
      <formula>ISNUMBER(SEARCH("Assumption", _xlfn.FORMULATEXT(H23)))</formula>
    </cfRule>
    <cfRule type="expression" dxfId="822" priority="569">
      <formula>ISNUMBER(SEARCH("=", _xlfn.FORMULATEXT(H23)))</formula>
    </cfRule>
    <cfRule type="expression" dxfId="821" priority="570">
      <formula>(ISNUMBER(SEARCH("=", _xlfn.FORMULATEXT(H23)))*1=0)</formula>
    </cfRule>
  </conditionalFormatting>
  <conditionalFormatting sqref="R23 H23:P23">
    <cfRule type="expression" dxfId="820" priority="566">
      <formula>ISNUMBER(SEARCH("IS BS CF", _xlfn.FORMULATEXT(H23)))</formula>
    </cfRule>
  </conditionalFormatting>
  <conditionalFormatting sqref="R24:DL24 H24:P24">
    <cfRule type="expression" dxfId="819" priority="562">
      <formula>ISNUMBER(SEARCH("Calcs.", _xlfn.FORMULATEXT(H24)))</formula>
    </cfRule>
    <cfRule type="expression" dxfId="818" priority="563">
      <formula>ISNUMBER(SEARCH("Assumption", _xlfn.FORMULATEXT(H24)))</formula>
    </cfRule>
    <cfRule type="expression" dxfId="817" priority="564">
      <formula>ISNUMBER(SEARCH("=", _xlfn.FORMULATEXT(H24)))</formula>
    </cfRule>
    <cfRule type="expression" dxfId="816" priority="565">
      <formula>(ISNUMBER(SEARCH("=", _xlfn.FORMULATEXT(H24)))*1=0)</formula>
    </cfRule>
  </conditionalFormatting>
  <conditionalFormatting sqref="R24:DL24 H24:P24">
    <cfRule type="expression" dxfId="815" priority="561">
      <formula>ISNUMBER(SEARCH("IS BS CF", _xlfn.FORMULATEXT(H24)))</formula>
    </cfRule>
  </conditionalFormatting>
  <conditionalFormatting sqref="CN25:DL25 R25:CL25 H25:P25">
    <cfRule type="expression" dxfId="814" priority="557">
      <formula>ISNUMBER(SEARCH("Calcs.", _xlfn.FORMULATEXT(H25)))</formula>
    </cfRule>
    <cfRule type="expression" dxfId="813" priority="558">
      <formula>ISNUMBER(SEARCH("Assumption", _xlfn.FORMULATEXT(H25)))</formula>
    </cfRule>
    <cfRule type="expression" dxfId="812" priority="559">
      <formula>ISNUMBER(SEARCH("=", _xlfn.FORMULATEXT(H25)))</formula>
    </cfRule>
    <cfRule type="expression" dxfId="811" priority="560">
      <formula>(ISNUMBER(SEARCH("=", _xlfn.FORMULATEXT(H25)))*1=0)</formula>
    </cfRule>
  </conditionalFormatting>
  <conditionalFormatting sqref="CN25:DL25 R25:CL25 H25:P25">
    <cfRule type="expression" dxfId="810" priority="556">
      <formula>ISNUMBER(SEARCH("IS BS CF", _xlfn.FORMULATEXT(H25)))</formula>
    </cfRule>
  </conditionalFormatting>
  <conditionalFormatting sqref="CN26:DL26 R26:CL26 H26:P26">
    <cfRule type="expression" dxfId="809" priority="552">
      <formula>ISNUMBER(SEARCH("Calcs.", _xlfn.FORMULATEXT(H26)))</formula>
    </cfRule>
    <cfRule type="expression" dxfId="808" priority="553">
      <formula>ISNUMBER(SEARCH("Assumption", _xlfn.FORMULATEXT(H26)))</formula>
    </cfRule>
    <cfRule type="expression" dxfId="807" priority="554">
      <formula>ISNUMBER(SEARCH("=", _xlfn.FORMULATEXT(H26)))</formula>
    </cfRule>
    <cfRule type="expression" dxfId="806" priority="555">
      <formula>(ISNUMBER(SEARCH("=", _xlfn.FORMULATEXT(H26)))*1=0)</formula>
    </cfRule>
  </conditionalFormatting>
  <conditionalFormatting sqref="CN26:DL26 R26:CL26 H26:P26">
    <cfRule type="expression" dxfId="805" priority="551">
      <formula>ISNUMBER(SEARCH("IS BS CF", _xlfn.FORMULATEXT(H26)))</formula>
    </cfRule>
  </conditionalFormatting>
  <conditionalFormatting sqref="CN27:DL27 R27:CL27 H27:P27">
    <cfRule type="expression" dxfId="804" priority="547">
      <formula>ISNUMBER(SEARCH("Calcs.", _xlfn.FORMULATEXT(H27)))</formula>
    </cfRule>
    <cfRule type="expression" dxfId="803" priority="548">
      <formula>ISNUMBER(SEARCH("Assumption", _xlfn.FORMULATEXT(H27)))</formula>
    </cfRule>
    <cfRule type="expression" dxfId="802" priority="549">
      <formula>ISNUMBER(SEARCH("=", _xlfn.FORMULATEXT(H27)))</formula>
    </cfRule>
    <cfRule type="expression" dxfId="801" priority="550">
      <formula>(ISNUMBER(SEARCH("=", _xlfn.FORMULATEXT(H27)))*1=0)</formula>
    </cfRule>
  </conditionalFormatting>
  <conditionalFormatting sqref="CN27:DL27 R27:CL27 H27:P27">
    <cfRule type="expression" dxfId="800" priority="546">
      <formula>ISNUMBER(SEARCH("IS BS CF", _xlfn.FORMULATEXT(H27)))</formula>
    </cfRule>
  </conditionalFormatting>
  <conditionalFormatting sqref="CN28:DL28 R28:CL28 H28:P28">
    <cfRule type="expression" dxfId="799" priority="542">
      <formula>ISNUMBER(SEARCH("Calcs.", _xlfn.FORMULATEXT(H28)))</formula>
    </cfRule>
    <cfRule type="expression" dxfId="798" priority="543">
      <formula>ISNUMBER(SEARCH("Assumption", _xlfn.FORMULATEXT(H28)))</formula>
    </cfRule>
    <cfRule type="expression" dxfId="797" priority="544">
      <formula>ISNUMBER(SEARCH("=", _xlfn.FORMULATEXT(H28)))</formula>
    </cfRule>
    <cfRule type="expression" dxfId="796" priority="545">
      <formula>(ISNUMBER(SEARCH("=", _xlfn.FORMULATEXT(H28)))*1=0)</formula>
    </cfRule>
  </conditionalFormatting>
  <conditionalFormatting sqref="CN28:DL28 R28:CL28 H28:P28">
    <cfRule type="expression" dxfId="795" priority="541">
      <formula>ISNUMBER(SEARCH("IS BS CF", _xlfn.FORMULATEXT(H28)))</formula>
    </cfRule>
  </conditionalFormatting>
  <conditionalFormatting sqref="R29:DL29 H29:P29">
    <cfRule type="expression" dxfId="794" priority="537">
      <formula>ISNUMBER(SEARCH("Calcs.", _xlfn.FORMULATEXT(H29)))</formula>
    </cfRule>
    <cfRule type="expression" dxfId="793" priority="538">
      <formula>ISNUMBER(SEARCH("Assumption", _xlfn.FORMULATEXT(H29)))</formula>
    </cfRule>
    <cfRule type="expression" dxfId="792" priority="539">
      <formula>ISNUMBER(SEARCH("=", _xlfn.FORMULATEXT(H29)))</formula>
    </cfRule>
    <cfRule type="expression" dxfId="791" priority="540">
      <formula>(ISNUMBER(SEARCH("=", _xlfn.FORMULATEXT(H29)))*1=0)</formula>
    </cfRule>
  </conditionalFormatting>
  <conditionalFormatting sqref="R29:DL29 H29:P29">
    <cfRule type="expression" dxfId="790" priority="536">
      <formula>ISNUMBER(SEARCH("IS BS CF", _xlfn.FORMULATEXT(H29)))</formula>
    </cfRule>
  </conditionalFormatting>
  <conditionalFormatting sqref="R30 H30:P30">
    <cfRule type="expression" dxfId="789" priority="532">
      <formula>ISNUMBER(SEARCH("Calcs.", _xlfn.FORMULATEXT(H30)))</formula>
    </cfRule>
    <cfRule type="expression" dxfId="788" priority="533">
      <formula>ISNUMBER(SEARCH("Assumption", _xlfn.FORMULATEXT(H30)))</formula>
    </cfRule>
    <cfRule type="expression" dxfId="787" priority="534">
      <formula>ISNUMBER(SEARCH("=", _xlfn.FORMULATEXT(H30)))</formula>
    </cfRule>
    <cfRule type="expression" dxfId="786" priority="535">
      <formula>(ISNUMBER(SEARCH("=", _xlfn.FORMULATEXT(H30)))*1=0)</formula>
    </cfRule>
  </conditionalFormatting>
  <conditionalFormatting sqref="R30 H30:P30">
    <cfRule type="expression" dxfId="785" priority="531">
      <formula>ISNUMBER(SEARCH("IS BS CF", _xlfn.FORMULATEXT(H30)))</formula>
    </cfRule>
  </conditionalFormatting>
  <conditionalFormatting sqref="R31 H31:P31">
    <cfRule type="expression" dxfId="784" priority="527">
      <formula>ISNUMBER(SEARCH("Calcs.", _xlfn.FORMULATEXT(H31)))</formula>
    </cfRule>
    <cfRule type="expression" dxfId="783" priority="528">
      <formula>ISNUMBER(SEARCH("Assumption", _xlfn.FORMULATEXT(H31)))</formula>
    </cfRule>
    <cfRule type="expression" dxfId="782" priority="529">
      <formula>ISNUMBER(SEARCH("=", _xlfn.FORMULATEXT(H31)))</formula>
    </cfRule>
    <cfRule type="expression" dxfId="781" priority="530">
      <formula>(ISNUMBER(SEARCH("=", _xlfn.FORMULATEXT(H31)))*1=0)</formula>
    </cfRule>
  </conditionalFormatting>
  <conditionalFormatting sqref="R31 H31:P31">
    <cfRule type="expression" dxfId="780" priority="526">
      <formula>ISNUMBER(SEARCH("IS BS CF", _xlfn.FORMULATEXT(H31)))</formula>
    </cfRule>
  </conditionalFormatting>
  <conditionalFormatting sqref="R32 H32:P32">
    <cfRule type="expression" dxfId="779" priority="522">
      <formula>ISNUMBER(SEARCH("Calcs.", _xlfn.FORMULATEXT(H32)))</formula>
    </cfRule>
    <cfRule type="expression" dxfId="778" priority="523">
      <formula>ISNUMBER(SEARCH("Assumption", _xlfn.FORMULATEXT(H32)))</formula>
    </cfRule>
    <cfRule type="expression" dxfId="777" priority="524">
      <formula>ISNUMBER(SEARCH("=", _xlfn.FORMULATEXT(H32)))</formula>
    </cfRule>
    <cfRule type="expression" dxfId="776" priority="525">
      <formula>(ISNUMBER(SEARCH("=", _xlfn.FORMULATEXT(H32)))*1=0)</formula>
    </cfRule>
  </conditionalFormatting>
  <conditionalFormatting sqref="R32 H32:P32">
    <cfRule type="expression" dxfId="775" priority="521">
      <formula>ISNUMBER(SEARCH("IS BS CF", _xlfn.FORMULATEXT(H32)))</formula>
    </cfRule>
  </conditionalFormatting>
  <conditionalFormatting sqref="R33 H33:P33">
    <cfRule type="expression" dxfId="774" priority="517">
      <formula>ISNUMBER(SEARCH("Calcs.", _xlfn.FORMULATEXT(H33)))</formula>
    </cfRule>
    <cfRule type="expression" dxfId="773" priority="518">
      <formula>ISNUMBER(SEARCH("Assumption", _xlfn.FORMULATEXT(H33)))</formula>
    </cfRule>
    <cfRule type="expression" dxfId="772" priority="519">
      <formula>ISNUMBER(SEARCH("=", _xlfn.FORMULATEXT(H33)))</formula>
    </cfRule>
    <cfRule type="expression" dxfId="771" priority="520">
      <formula>(ISNUMBER(SEARCH("=", _xlfn.FORMULATEXT(H33)))*1=0)</formula>
    </cfRule>
  </conditionalFormatting>
  <conditionalFormatting sqref="R33 H33:P33">
    <cfRule type="expression" dxfId="770" priority="516">
      <formula>ISNUMBER(SEARCH("IS BS CF", _xlfn.FORMULATEXT(H33)))</formula>
    </cfRule>
  </conditionalFormatting>
  <conditionalFormatting sqref="S33:DL33">
    <cfRule type="expression" dxfId="769" priority="512">
      <formula>ISNUMBER(SEARCH("Calcs.", _xlfn.FORMULATEXT(S33)))</formula>
    </cfRule>
    <cfRule type="expression" dxfId="768" priority="513">
      <formula>ISNUMBER(SEARCH("Assumption", _xlfn.FORMULATEXT(S33)))</formula>
    </cfRule>
    <cfRule type="expression" dxfId="767" priority="514">
      <formula>ISNUMBER(SEARCH("=", _xlfn.FORMULATEXT(S33)))</formula>
    </cfRule>
    <cfRule type="expression" dxfId="766" priority="515">
      <formula>(ISNUMBER(SEARCH("=", _xlfn.FORMULATEXT(S33)))*1=0)</formula>
    </cfRule>
  </conditionalFormatting>
  <conditionalFormatting sqref="S33:DL33">
    <cfRule type="expression" dxfId="765" priority="511">
      <formula>ISNUMBER(SEARCH("IS BS CF", _xlfn.FORMULATEXT(S33)))</formula>
    </cfRule>
  </conditionalFormatting>
  <conditionalFormatting sqref="R34 H34:P34">
    <cfRule type="expression" dxfId="764" priority="507">
      <formula>ISNUMBER(SEARCH("Calcs.", _xlfn.FORMULATEXT(H34)))</formula>
    </cfRule>
    <cfRule type="expression" dxfId="763" priority="508">
      <formula>ISNUMBER(SEARCH("Assumption", _xlfn.FORMULATEXT(H34)))</formula>
    </cfRule>
    <cfRule type="expression" dxfId="762" priority="509">
      <formula>ISNUMBER(SEARCH("=", _xlfn.FORMULATEXT(H34)))</formula>
    </cfRule>
    <cfRule type="expression" dxfId="761" priority="510">
      <formula>(ISNUMBER(SEARCH("=", _xlfn.FORMULATEXT(H34)))*1=0)</formula>
    </cfRule>
  </conditionalFormatting>
  <conditionalFormatting sqref="R34 H34:P34">
    <cfRule type="expression" dxfId="760" priority="506">
      <formula>ISNUMBER(SEARCH("IS BS CF", _xlfn.FORMULATEXT(H34)))</formula>
    </cfRule>
  </conditionalFormatting>
  <conditionalFormatting sqref="S34:DL34">
    <cfRule type="expression" dxfId="759" priority="502">
      <formula>ISNUMBER(SEARCH("Calcs.", _xlfn.FORMULATEXT(S34)))</formula>
    </cfRule>
    <cfRule type="expression" dxfId="758" priority="503">
      <formula>ISNUMBER(SEARCH("Assumption", _xlfn.FORMULATEXT(S34)))</formula>
    </cfRule>
    <cfRule type="expression" dxfId="757" priority="504">
      <formula>ISNUMBER(SEARCH("=", _xlfn.FORMULATEXT(S34)))</formula>
    </cfRule>
    <cfRule type="expression" dxfId="756" priority="505">
      <formula>(ISNUMBER(SEARCH("=", _xlfn.FORMULATEXT(S34)))*1=0)</formula>
    </cfRule>
  </conditionalFormatting>
  <conditionalFormatting sqref="S34:DL34">
    <cfRule type="expression" dxfId="755" priority="501">
      <formula>ISNUMBER(SEARCH("IS BS CF", _xlfn.FORMULATEXT(S34)))</formula>
    </cfRule>
  </conditionalFormatting>
  <conditionalFormatting sqref="R35 H35:P35">
    <cfRule type="expression" dxfId="754" priority="497">
      <formula>ISNUMBER(SEARCH("Calcs.", _xlfn.FORMULATEXT(H35)))</formula>
    </cfRule>
    <cfRule type="expression" dxfId="753" priority="498">
      <formula>ISNUMBER(SEARCH("Assumption", _xlfn.FORMULATEXT(H35)))</formula>
    </cfRule>
    <cfRule type="expression" dxfId="752" priority="499">
      <formula>ISNUMBER(SEARCH("=", _xlfn.FORMULATEXT(H35)))</formula>
    </cfRule>
    <cfRule type="expression" dxfId="751" priority="500">
      <formula>(ISNUMBER(SEARCH("=", _xlfn.FORMULATEXT(H35)))*1=0)</formula>
    </cfRule>
  </conditionalFormatting>
  <conditionalFormatting sqref="R35 H35:P35">
    <cfRule type="expression" dxfId="750" priority="496">
      <formula>ISNUMBER(SEARCH("IS BS CF", _xlfn.FORMULATEXT(H35)))</formula>
    </cfRule>
  </conditionalFormatting>
  <conditionalFormatting sqref="S35:DL35">
    <cfRule type="expression" dxfId="749" priority="492">
      <formula>ISNUMBER(SEARCH("Calcs.", _xlfn.FORMULATEXT(S35)))</formula>
    </cfRule>
    <cfRule type="expression" dxfId="748" priority="493">
      <formula>ISNUMBER(SEARCH("Assumption", _xlfn.FORMULATEXT(S35)))</formula>
    </cfRule>
    <cfRule type="expression" dxfId="747" priority="494">
      <formula>ISNUMBER(SEARCH("=", _xlfn.FORMULATEXT(S35)))</formula>
    </cfRule>
    <cfRule type="expression" dxfId="746" priority="495">
      <formula>(ISNUMBER(SEARCH("=", _xlfn.FORMULATEXT(S35)))*1=0)</formula>
    </cfRule>
  </conditionalFormatting>
  <conditionalFormatting sqref="S35:DL35">
    <cfRule type="expression" dxfId="745" priority="491">
      <formula>ISNUMBER(SEARCH("IS BS CF", _xlfn.FORMULATEXT(S35)))</formula>
    </cfRule>
  </conditionalFormatting>
  <conditionalFormatting sqref="R36 H36:P36">
    <cfRule type="expression" dxfId="744" priority="487">
      <formula>ISNUMBER(SEARCH("Calcs.", _xlfn.FORMULATEXT(H36)))</formula>
    </cfRule>
    <cfRule type="expression" dxfId="743" priority="488">
      <formula>ISNUMBER(SEARCH("Assumption", _xlfn.FORMULATEXT(H36)))</formula>
    </cfRule>
    <cfRule type="expression" dxfId="742" priority="489">
      <formula>ISNUMBER(SEARCH("=", _xlfn.FORMULATEXT(H36)))</formula>
    </cfRule>
    <cfRule type="expression" dxfId="741" priority="490">
      <formula>(ISNUMBER(SEARCH("=", _xlfn.FORMULATEXT(H36)))*1=0)</formula>
    </cfRule>
  </conditionalFormatting>
  <conditionalFormatting sqref="R36 H36:P36">
    <cfRule type="expression" dxfId="740" priority="486">
      <formula>ISNUMBER(SEARCH("IS BS CF", _xlfn.FORMULATEXT(H36)))</formula>
    </cfRule>
  </conditionalFormatting>
  <conditionalFormatting sqref="S36:DL36">
    <cfRule type="expression" dxfId="739" priority="482">
      <formula>ISNUMBER(SEARCH("Calcs.", _xlfn.FORMULATEXT(S36)))</formula>
    </cfRule>
    <cfRule type="expression" dxfId="738" priority="483">
      <formula>ISNUMBER(SEARCH("Assumption", _xlfn.FORMULATEXT(S36)))</formula>
    </cfRule>
    <cfRule type="expression" dxfId="737" priority="484">
      <formula>ISNUMBER(SEARCH("=", _xlfn.FORMULATEXT(S36)))</formula>
    </cfRule>
    <cfRule type="expression" dxfId="736" priority="485">
      <formula>(ISNUMBER(SEARCH("=", _xlfn.FORMULATEXT(S36)))*1=0)</formula>
    </cfRule>
  </conditionalFormatting>
  <conditionalFormatting sqref="S36:DL36">
    <cfRule type="expression" dxfId="735" priority="481">
      <formula>ISNUMBER(SEARCH("IS BS CF", _xlfn.FORMULATEXT(S36)))</formula>
    </cfRule>
  </conditionalFormatting>
  <conditionalFormatting sqref="R37 H37:P37">
    <cfRule type="expression" dxfId="734" priority="477">
      <formula>ISNUMBER(SEARCH("Calcs.", _xlfn.FORMULATEXT(H37)))</formula>
    </cfRule>
    <cfRule type="expression" dxfId="733" priority="478">
      <formula>ISNUMBER(SEARCH("Assumption", _xlfn.FORMULATEXT(H37)))</formula>
    </cfRule>
    <cfRule type="expression" dxfId="732" priority="479">
      <formula>ISNUMBER(SEARCH("=", _xlfn.FORMULATEXT(H37)))</formula>
    </cfRule>
    <cfRule type="expression" dxfId="731" priority="480">
      <formula>(ISNUMBER(SEARCH("=", _xlfn.FORMULATEXT(H37)))*1=0)</formula>
    </cfRule>
  </conditionalFormatting>
  <conditionalFormatting sqref="R37 H37:P37">
    <cfRule type="expression" dxfId="730" priority="476">
      <formula>ISNUMBER(SEARCH("IS BS CF", _xlfn.FORMULATEXT(H37)))</formula>
    </cfRule>
  </conditionalFormatting>
  <conditionalFormatting sqref="S37:DL37">
    <cfRule type="expression" dxfId="729" priority="472">
      <formula>ISNUMBER(SEARCH("Calcs.", _xlfn.FORMULATEXT(S37)))</formula>
    </cfRule>
    <cfRule type="expression" dxfId="728" priority="473">
      <formula>ISNUMBER(SEARCH("Assumption", _xlfn.FORMULATEXT(S37)))</formula>
    </cfRule>
    <cfRule type="expression" dxfId="727" priority="474">
      <formula>ISNUMBER(SEARCH("=", _xlfn.FORMULATEXT(S37)))</formula>
    </cfRule>
    <cfRule type="expression" dxfId="726" priority="475">
      <formula>(ISNUMBER(SEARCH("=", _xlfn.FORMULATEXT(S37)))*1=0)</formula>
    </cfRule>
  </conditionalFormatting>
  <conditionalFormatting sqref="S37:DL37">
    <cfRule type="expression" dxfId="725" priority="471">
      <formula>ISNUMBER(SEARCH("IS BS CF", _xlfn.FORMULATEXT(S37)))</formula>
    </cfRule>
  </conditionalFormatting>
  <conditionalFormatting sqref="R38 H38:P38">
    <cfRule type="expression" dxfId="724" priority="467">
      <formula>ISNUMBER(SEARCH("Calcs.", _xlfn.FORMULATEXT(H38)))</formula>
    </cfRule>
    <cfRule type="expression" dxfId="723" priority="468">
      <formula>ISNUMBER(SEARCH("Assumption", _xlfn.FORMULATEXT(H38)))</formula>
    </cfRule>
    <cfRule type="expression" dxfId="722" priority="469">
      <formula>ISNUMBER(SEARCH("=", _xlfn.FORMULATEXT(H38)))</formula>
    </cfRule>
    <cfRule type="expression" dxfId="721" priority="470">
      <formula>(ISNUMBER(SEARCH("=", _xlfn.FORMULATEXT(H38)))*1=0)</formula>
    </cfRule>
  </conditionalFormatting>
  <conditionalFormatting sqref="R38 H38:P38">
    <cfRule type="expression" dxfId="720" priority="466">
      <formula>ISNUMBER(SEARCH("IS BS CF", _xlfn.FORMULATEXT(H38)))</formula>
    </cfRule>
  </conditionalFormatting>
  <conditionalFormatting sqref="R39 H39:P39">
    <cfRule type="expression" dxfId="719" priority="462">
      <formula>ISNUMBER(SEARCH("Calcs.", _xlfn.FORMULATEXT(H39)))</formula>
    </cfRule>
    <cfRule type="expression" dxfId="718" priority="463">
      <formula>ISNUMBER(SEARCH("Assumption", _xlfn.FORMULATEXT(H39)))</formula>
    </cfRule>
    <cfRule type="expression" dxfId="717" priority="464">
      <formula>ISNUMBER(SEARCH("=", _xlfn.FORMULATEXT(H39)))</formula>
    </cfRule>
    <cfRule type="expression" dxfId="716" priority="465">
      <formula>(ISNUMBER(SEARCH("=", _xlfn.FORMULATEXT(H39)))*1=0)</formula>
    </cfRule>
  </conditionalFormatting>
  <conditionalFormatting sqref="R39 H39:P39">
    <cfRule type="expression" dxfId="715" priority="461">
      <formula>ISNUMBER(SEARCH("IS BS CF", _xlfn.FORMULATEXT(H39)))</formula>
    </cfRule>
  </conditionalFormatting>
  <conditionalFormatting sqref="R40 H40:P40">
    <cfRule type="expression" dxfId="714" priority="457">
      <formula>ISNUMBER(SEARCH("Calcs.", _xlfn.FORMULATEXT(H40)))</formula>
    </cfRule>
    <cfRule type="expression" dxfId="713" priority="458">
      <formula>ISNUMBER(SEARCH("Assumption", _xlfn.FORMULATEXT(H40)))</formula>
    </cfRule>
    <cfRule type="expression" dxfId="712" priority="459">
      <formula>ISNUMBER(SEARCH("=", _xlfn.FORMULATEXT(H40)))</formula>
    </cfRule>
    <cfRule type="expression" dxfId="711" priority="460">
      <formula>(ISNUMBER(SEARCH("=", _xlfn.FORMULATEXT(H40)))*1=0)</formula>
    </cfRule>
  </conditionalFormatting>
  <conditionalFormatting sqref="R40 H40:P40">
    <cfRule type="expression" dxfId="710" priority="456">
      <formula>ISNUMBER(SEARCH("IS BS CF", _xlfn.FORMULATEXT(H40)))</formula>
    </cfRule>
  </conditionalFormatting>
  <conditionalFormatting sqref="R41 H41:P41">
    <cfRule type="expression" dxfId="709" priority="452">
      <formula>ISNUMBER(SEARCH("Calcs.", _xlfn.FORMULATEXT(H41)))</formula>
    </cfRule>
    <cfRule type="expression" dxfId="708" priority="453">
      <formula>ISNUMBER(SEARCH("Assumption", _xlfn.FORMULATEXT(H41)))</formula>
    </cfRule>
    <cfRule type="expression" dxfId="707" priority="454">
      <formula>ISNUMBER(SEARCH("=", _xlfn.FORMULATEXT(H41)))</formula>
    </cfRule>
    <cfRule type="expression" dxfId="706" priority="455">
      <formula>(ISNUMBER(SEARCH("=", _xlfn.FORMULATEXT(H41)))*1=0)</formula>
    </cfRule>
  </conditionalFormatting>
  <conditionalFormatting sqref="R41 H41:P41">
    <cfRule type="expression" dxfId="705" priority="451">
      <formula>ISNUMBER(SEARCH("IS BS CF", _xlfn.FORMULATEXT(H41)))</formula>
    </cfRule>
  </conditionalFormatting>
  <conditionalFormatting sqref="R42 H42:P42">
    <cfRule type="expression" dxfId="704" priority="447">
      <formula>ISNUMBER(SEARCH("Calcs.", _xlfn.FORMULATEXT(H42)))</formula>
    </cfRule>
    <cfRule type="expression" dxfId="703" priority="448">
      <formula>ISNUMBER(SEARCH("Assumption", _xlfn.FORMULATEXT(H42)))</formula>
    </cfRule>
    <cfRule type="expression" dxfId="702" priority="449">
      <formula>ISNUMBER(SEARCH("=", _xlfn.FORMULATEXT(H42)))</formula>
    </cfRule>
    <cfRule type="expression" dxfId="701" priority="450">
      <formula>(ISNUMBER(SEARCH("=", _xlfn.FORMULATEXT(H42)))*1=0)</formula>
    </cfRule>
  </conditionalFormatting>
  <conditionalFormatting sqref="R42 H42:P42">
    <cfRule type="expression" dxfId="700" priority="446">
      <formula>ISNUMBER(SEARCH("IS BS CF", _xlfn.FORMULATEXT(H42)))</formula>
    </cfRule>
  </conditionalFormatting>
  <conditionalFormatting sqref="R43 H43:P43">
    <cfRule type="expression" dxfId="699" priority="442">
      <formula>ISNUMBER(SEARCH("Calcs.", _xlfn.FORMULATEXT(H43)))</formula>
    </cfRule>
    <cfRule type="expression" dxfId="698" priority="443">
      <formula>ISNUMBER(SEARCH("Assumption", _xlfn.FORMULATEXT(H43)))</formula>
    </cfRule>
    <cfRule type="expression" dxfId="697" priority="444">
      <formula>ISNUMBER(SEARCH("=", _xlfn.FORMULATEXT(H43)))</formula>
    </cfRule>
    <cfRule type="expression" dxfId="696" priority="445">
      <formula>(ISNUMBER(SEARCH("=", _xlfn.FORMULATEXT(H43)))*1=0)</formula>
    </cfRule>
  </conditionalFormatting>
  <conditionalFormatting sqref="R43 H43:P43">
    <cfRule type="expression" dxfId="695" priority="441">
      <formula>ISNUMBER(SEARCH("IS BS CF", _xlfn.FORMULATEXT(H43)))</formula>
    </cfRule>
  </conditionalFormatting>
  <conditionalFormatting sqref="R44 H44:P44">
    <cfRule type="expression" dxfId="694" priority="437">
      <formula>ISNUMBER(SEARCH("Calcs.", _xlfn.FORMULATEXT(H44)))</formula>
    </cfRule>
    <cfRule type="expression" dxfId="693" priority="438">
      <formula>ISNUMBER(SEARCH("Assumption", _xlfn.FORMULATEXT(H44)))</formula>
    </cfRule>
    <cfRule type="expression" dxfId="692" priority="439">
      <formula>ISNUMBER(SEARCH("=", _xlfn.FORMULATEXT(H44)))</formula>
    </cfRule>
    <cfRule type="expression" dxfId="691" priority="440">
      <formula>(ISNUMBER(SEARCH("=", _xlfn.FORMULATEXT(H44)))*1=0)</formula>
    </cfRule>
  </conditionalFormatting>
  <conditionalFormatting sqref="R44 H44:P44">
    <cfRule type="expression" dxfId="690" priority="436">
      <formula>ISNUMBER(SEARCH("IS BS CF", _xlfn.FORMULATEXT(H44)))</formula>
    </cfRule>
  </conditionalFormatting>
  <conditionalFormatting sqref="R45 H45:P45">
    <cfRule type="expression" dxfId="689" priority="432">
      <formula>ISNUMBER(SEARCH("Calcs.", _xlfn.FORMULATEXT(H45)))</formula>
    </cfRule>
    <cfRule type="expression" dxfId="688" priority="433">
      <formula>ISNUMBER(SEARCH("Assumption", _xlfn.FORMULATEXT(H45)))</formula>
    </cfRule>
    <cfRule type="expression" dxfId="687" priority="434">
      <formula>ISNUMBER(SEARCH("=", _xlfn.FORMULATEXT(H45)))</formula>
    </cfRule>
    <cfRule type="expression" dxfId="686" priority="435">
      <formula>(ISNUMBER(SEARCH("=", _xlfn.FORMULATEXT(H45)))*1=0)</formula>
    </cfRule>
  </conditionalFormatting>
  <conditionalFormatting sqref="R45 H45:P45">
    <cfRule type="expression" dxfId="685" priority="431">
      <formula>ISNUMBER(SEARCH("IS BS CF", _xlfn.FORMULATEXT(H45)))</formula>
    </cfRule>
  </conditionalFormatting>
  <conditionalFormatting sqref="R46 H46:P46">
    <cfRule type="expression" dxfId="684" priority="427">
      <formula>ISNUMBER(SEARCH("Calcs.", _xlfn.FORMULATEXT(H46)))</formula>
    </cfRule>
    <cfRule type="expression" dxfId="683" priority="428">
      <formula>ISNUMBER(SEARCH("Assumption", _xlfn.FORMULATEXT(H46)))</formula>
    </cfRule>
    <cfRule type="expression" dxfId="682" priority="429">
      <formula>ISNUMBER(SEARCH("=", _xlfn.FORMULATEXT(H46)))</formula>
    </cfRule>
    <cfRule type="expression" dxfId="681" priority="430">
      <formula>(ISNUMBER(SEARCH("=", _xlfn.FORMULATEXT(H46)))*1=0)</formula>
    </cfRule>
  </conditionalFormatting>
  <conditionalFormatting sqref="R46 H46:P46">
    <cfRule type="expression" dxfId="680" priority="426">
      <formula>ISNUMBER(SEARCH("IS BS CF", _xlfn.FORMULATEXT(H46)))</formula>
    </cfRule>
  </conditionalFormatting>
  <conditionalFormatting sqref="S46:DL46">
    <cfRule type="expression" dxfId="679" priority="422">
      <formula>ISNUMBER(SEARCH("Calcs.", _xlfn.FORMULATEXT(S46)))</formula>
    </cfRule>
    <cfRule type="expression" dxfId="678" priority="423">
      <formula>ISNUMBER(SEARCH("Assumption", _xlfn.FORMULATEXT(S46)))</formula>
    </cfRule>
    <cfRule type="expression" dxfId="677" priority="424">
      <formula>ISNUMBER(SEARCH("=", _xlfn.FORMULATEXT(S46)))</formula>
    </cfRule>
    <cfRule type="expression" dxfId="676" priority="425">
      <formula>(ISNUMBER(SEARCH("=", _xlfn.FORMULATEXT(S46)))*1=0)</formula>
    </cfRule>
  </conditionalFormatting>
  <conditionalFormatting sqref="S46:DL46">
    <cfRule type="expression" dxfId="675" priority="421">
      <formula>ISNUMBER(SEARCH("IS BS CF", _xlfn.FORMULATEXT(S46)))</formula>
    </cfRule>
  </conditionalFormatting>
  <conditionalFormatting sqref="CN47 R47 H47:P47">
    <cfRule type="expression" dxfId="674" priority="417">
      <formula>ISNUMBER(SEARCH("Calcs.", _xlfn.FORMULATEXT(H47)))</formula>
    </cfRule>
    <cfRule type="expression" dxfId="673" priority="418">
      <formula>ISNUMBER(SEARCH("Assumption", _xlfn.FORMULATEXT(H47)))</formula>
    </cfRule>
    <cfRule type="expression" dxfId="672" priority="419">
      <formula>ISNUMBER(SEARCH("=", _xlfn.FORMULATEXT(H47)))</formula>
    </cfRule>
    <cfRule type="expression" dxfId="671" priority="420">
      <formula>(ISNUMBER(SEARCH("=", _xlfn.FORMULATEXT(H47)))*1=0)</formula>
    </cfRule>
  </conditionalFormatting>
  <conditionalFormatting sqref="CN47 R47 H47:P47">
    <cfRule type="expression" dxfId="670" priority="416">
      <formula>ISNUMBER(SEARCH("IS BS CF", _xlfn.FORMULATEXT(H47)))</formula>
    </cfRule>
  </conditionalFormatting>
  <conditionalFormatting sqref="S47:CL47 CO47:DL47">
    <cfRule type="expression" dxfId="669" priority="412">
      <formula>ISNUMBER(SEARCH("Calcs.", _xlfn.FORMULATEXT(S47)))</formula>
    </cfRule>
    <cfRule type="expression" dxfId="668" priority="413">
      <formula>ISNUMBER(SEARCH("Assumption", _xlfn.FORMULATEXT(S47)))</formula>
    </cfRule>
    <cfRule type="expression" dxfId="667" priority="414">
      <formula>ISNUMBER(SEARCH("=", _xlfn.FORMULATEXT(S47)))</formula>
    </cfRule>
    <cfRule type="expression" dxfId="666" priority="415">
      <formula>(ISNUMBER(SEARCH("=", _xlfn.FORMULATEXT(S47)))*1=0)</formula>
    </cfRule>
  </conditionalFormatting>
  <conditionalFormatting sqref="S47:CL47 CO47:DL47">
    <cfRule type="expression" dxfId="665" priority="411">
      <formula>ISNUMBER(SEARCH("IS BS CF", _xlfn.FORMULATEXT(S47)))</formula>
    </cfRule>
  </conditionalFormatting>
  <conditionalFormatting sqref="CN48 R48 H48:P48">
    <cfRule type="expression" dxfId="664" priority="407">
      <formula>ISNUMBER(SEARCH("Calcs.", _xlfn.FORMULATEXT(H48)))</formula>
    </cfRule>
    <cfRule type="expression" dxfId="663" priority="408">
      <formula>ISNUMBER(SEARCH("Assumption", _xlfn.FORMULATEXT(H48)))</formula>
    </cfRule>
    <cfRule type="expression" dxfId="662" priority="409">
      <formula>ISNUMBER(SEARCH("=", _xlfn.FORMULATEXT(H48)))</formula>
    </cfRule>
    <cfRule type="expression" dxfId="661" priority="410">
      <formula>(ISNUMBER(SEARCH("=", _xlfn.FORMULATEXT(H48)))*1=0)</formula>
    </cfRule>
  </conditionalFormatting>
  <conditionalFormatting sqref="CN48 R48 H48:P48">
    <cfRule type="expression" dxfId="660" priority="406">
      <formula>ISNUMBER(SEARCH("IS BS CF", _xlfn.FORMULATEXT(H48)))</formula>
    </cfRule>
  </conditionalFormatting>
  <conditionalFormatting sqref="S48:CL48 CO48:DL48">
    <cfRule type="expression" dxfId="659" priority="402">
      <formula>ISNUMBER(SEARCH("Calcs.", _xlfn.FORMULATEXT(S48)))</formula>
    </cfRule>
    <cfRule type="expression" dxfId="658" priority="403">
      <formula>ISNUMBER(SEARCH("Assumption", _xlfn.FORMULATEXT(S48)))</formula>
    </cfRule>
    <cfRule type="expression" dxfId="657" priority="404">
      <formula>ISNUMBER(SEARCH("=", _xlfn.FORMULATEXT(S48)))</formula>
    </cfRule>
    <cfRule type="expression" dxfId="656" priority="405">
      <formula>(ISNUMBER(SEARCH("=", _xlfn.FORMULATEXT(S48)))*1=0)</formula>
    </cfRule>
  </conditionalFormatting>
  <conditionalFormatting sqref="S48:CL48 CO48:DL48">
    <cfRule type="expression" dxfId="655" priority="401">
      <formula>ISNUMBER(SEARCH("IS BS CF", _xlfn.FORMULATEXT(S48)))</formula>
    </cfRule>
  </conditionalFormatting>
  <conditionalFormatting sqref="R49 H49:P49">
    <cfRule type="expression" dxfId="654" priority="397">
      <formula>ISNUMBER(SEARCH("Calcs.", _xlfn.FORMULATEXT(H49)))</formula>
    </cfRule>
    <cfRule type="expression" dxfId="653" priority="398">
      <formula>ISNUMBER(SEARCH("Assumption", _xlfn.FORMULATEXT(H49)))</formula>
    </cfRule>
    <cfRule type="expression" dxfId="652" priority="399">
      <formula>ISNUMBER(SEARCH("=", _xlfn.FORMULATEXT(H49)))</formula>
    </cfRule>
    <cfRule type="expression" dxfId="651" priority="400">
      <formula>(ISNUMBER(SEARCH("=", _xlfn.FORMULATEXT(H49)))*1=0)</formula>
    </cfRule>
  </conditionalFormatting>
  <conditionalFormatting sqref="R49 H49:P49">
    <cfRule type="expression" dxfId="650" priority="396">
      <formula>ISNUMBER(SEARCH("IS BS CF", _xlfn.FORMULATEXT(H49)))</formula>
    </cfRule>
  </conditionalFormatting>
  <conditionalFormatting sqref="S49:DL49">
    <cfRule type="expression" dxfId="649" priority="392">
      <formula>ISNUMBER(SEARCH("Calcs.", _xlfn.FORMULATEXT(S49)))</formula>
    </cfRule>
    <cfRule type="expression" dxfId="648" priority="393">
      <formula>ISNUMBER(SEARCH("Assumption", _xlfn.FORMULATEXT(S49)))</formula>
    </cfRule>
    <cfRule type="expression" dxfId="647" priority="394">
      <formula>ISNUMBER(SEARCH("=", _xlfn.FORMULATEXT(S49)))</formula>
    </cfRule>
    <cfRule type="expression" dxfId="646" priority="395">
      <formula>(ISNUMBER(SEARCH("=", _xlfn.FORMULATEXT(S49)))*1=0)</formula>
    </cfRule>
  </conditionalFormatting>
  <conditionalFormatting sqref="S49:DL49">
    <cfRule type="expression" dxfId="645" priority="391">
      <formula>ISNUMBER(SEARCH("IS BS CF", _xlfn.FORMULATEXT(S49)))</formula>
    </cfRule>
  </conditionalFormatting>
  <conditionalFormatting sqref="R50 H50:P50">
    <cfRule type="expression" dxfId="644" priority="387">
      <formula>ISNUMBER(SEARCH("Calcs.", _xlfn.FORMULATEXT(H50)))</formula>
    </cfRule>
    <cfRule type="expression" dxfId="643" priority="388">
      <formula>ISNUMBER(SEARCH("Assumption", _xlfn.FORMULATEXT(H50)))</formula>
    </cfRule>
    <cfRule type="expression" dxfId="642" priority="389">
      <formula>ISNUMBER(SEARCH("=", _xlfn.FORMULATEXT(H50)))</formula>
    </cfRule>
    <cfRule type="expression" dxfId="641" priority="390">
      <formula>(ISNUMBER(SEARCH("=", _xlfn.FORMULATEXT(H50)))*1=0)</formula>
    </cfRule>
  </conditionalFormatting>
  <conditionalFormatting sqref="R50 H50:P50">
    <cfRule type="expression" dxfId="640" priority="386">
      <formula>ISNUMBER(SEARCH("IS BS CF", _xlfn.FORMULATEXT(H50)))</formula>
    </cfRule>
  </conditionalFormatting>
  <conditionalFormatting sqref="S50:DL50">
    <cfRule type="expression" dxfId="639" priority="382">
      <formula>ISNUMBER(SEARCH("Calcs.", _xlfn.FORMULATEXT(S50)))</formula>
    </cfRule>
    <cfRule type="expression" dxfId="638" priority="383">
      <formula>ISNUMBER(SEARCH("Assumption", _xlfn.FORMULATEXT(S50)))</formula>
    </cfRule>
    <cfRule type="expression" dxfId="637" priority="384">
      <formula>ISNUMBER(SEARCH("=", _xlfn.FORMULATEXT(S50)))</formula>
    </cfRule>
    <cfRule type="expression" dxfId="636" priority="385">
      <formula>(ISNUMBER(SEARCH("=", _xlfn.FORMULATEXT(S50)))*1=0)</formula>
    </cfRule>
  </conditionalFormatting>
  <conditionalFormatting sqref="S50:DL50">
    <cfRule type="expression" dxfId="635" priority="381">
      <formula>ISNUMBER(SEARCH("IS BS CF", _xlfn.FORMULATEXT(S50)))</formula>
    </cfRule>
  </conditionalFormatting>
  <conditionalFormatting sqref="R51 H51:P51">
    <cfRule type="expression" dxfId="634" priority="377">
      <formula>ISNUMBER(SEARCH("Calcs.", _xlfn.FORMULATEXT(H51)))</formula>
    </cfRule>
    <cfRule type="expression" dxfId="633" priority="378">
      <formula>ISNUMBER(SEARCH("Assumption", _xlfn.FORMULATEXT(H51)))</formula>
    </cfRule>
    <cfRule type="expression" dxfId="632" priority="379">
      <formula>ISNUMBER(SEARCH("=", _xlfn.FORMULATEXT(H51)))</formula>
    </cfRule>
    <cfRule type="expression" dxfId="631" priority="380">
      <formula>(ISNUMBER(SEARCH("=", _xlfn.FORMULATEXT(H51)))*1=0)</formula>
    </cfRule>
  </conditionalFormatting>
  <conditionalFormatting sqref="R51 H51:P51">
    <cfRule type="expression" dxfId="630" priority="376">
      <formula>ISNUMBER(SEARCH("IS BS CF", _xlfn.FORMULATEXT(H51)))</formula>
    </cfRule>
  </conditionalFormatting>
  <conditionalFormatting sqref="S51:DL51">
    <cfRule type="expression" dxfId="629" priority="372">
      <formula>ISNUMBER(SEARCH("Calcs.", _xlfn.FORMULATEXT(S51)))</formula>
    </cfRule>
    <cfRule type="expression" dxfId="628" priority="373">
      <formula>ISNUMBER(SEARCH("Assumption", _xlfn.FORMULATEXT(S51)))</formula>
    </cfRule>
    <cfRule type="expression" dxfId="627" priority="374">
      <formula>ISNUMBER(SEARCH("=", _xlfn.FORMULATEXT(S51)))</formula>
    </cfRule>
    <cfRule type="expression" dxfId="626" priority="375">
      <formula>(ISNUMBER(SEARCH("=", _xlfn.FORMULATEXT(S51)))*1=0)</formula>
    </cfRule>
  </conditionalFormatting>
  <conditionalFormatting sqref="S51:DL51">
    <cfRule type="expression" dxfId="625" priority="371">
      <formula>ISNUMBER(SEARCH("IS BS CF", _xlfn.FORMULATEXT(S51)))</formula>
    </cfRule>
  </conditionalFormatting>
  <conditionalFormatting sqref="R52 H52:P52">
    <cfRule type="expression" dxfId="624" priority="367">
      <formula>ISNUMBER(SEARCH("Calcs.", _xlfn.FORMULATEXT(H52)))</formula>
    </cfRule>
    <cfRule type="expression" dxfId="623" priority="368">
      <formula>ISNUMBER(SEARCH("Assumption", _xlfn.FORMULATEXT(H52)))</formula>
    </cfRule>
    <cfRule type="expression" dxfId="622" priority="369">
      <formula>ISNUMBER(SEARCH("=", _xlfn.FORMULATEXT(H52)))</formula>
    </cfRule>
    <cfRule type="expression" dxfId="621" priority="370">
      <formula>(ISNUMBER(SEARCH("=", _xlfn.FORMULATEXT(H52)))*1=0)</formula>
    </cfRule>
  </conditionalFormatting>
  <conditionalFormatting sqref="R52 H52:P52">
    <cfRule type="expression" dxfId="620" priority="366">
      <formula>ISNUMBER(SEARCH("IS BS CF", _xlfn.FORMULATEXT(H52)))</formula>
    </cfRule>
  </conditionalFormatting>
  <conditionalFormatting sqref="S52:DL52">
    <cfRule type="expression" dxfId="619" priority="362">
      <formula>ISNUMBER(SEARCH("Calcs.", _xlfn.FORMULATEXT(S52)))</formula>
    </cfRule>
    <cfRule type="expression" dxfId="618" priority="363">
      <formula>ISNUMBER(SEARCH("Assumption", _xlfn.FORMULATEXT(S52)))</formula>
    </cfRule>
    <cfRule type="expression" dxfId="617" priority="364">
      <formula>ISNUMBER(SEARCH("=", _xlfn.FORMULATEXT(S52)))</formula>
    </cfRule>
    <cfRule type="expression" dxfId="616" priority="365">
      <formula>(ISNUMBER(SEARCH("=", _xlfn.FORMULATEXT(S52)))*1=0)</formula>
    </cfRule>
  </conditionalFormatting>
  <conditionalFormatting sqref="S52:DL52">
    <cfRule type="expression" dxfId="615" priority="361">
      <formula>ISNUMBER(SEARCH("IS BS CF", _xlfn.FORMULATEXT(S52)))</formula>
    </cfRule>
  </conditionalFormatting>
  <conditionalFormatting sqref="R53 H53:P53">
    <cfRule type="expression" dxfId="614" priority="357">
      <formula>ISNUMBER(SEARCH("Calcs.", _xlfn.FORMULATEXT(H53)))</formula>
    </cfRule>
    <cfRule type="expression" dxfId="613" priority="358">
      <formula>ISNUMBER(SEARCH("Assumption", _xlfn.FORMULATEXT(H53)))</formula>
    </cfRule>
    <cfRule type="expression" dxfId="612" priority="359">
      <formula>ISNUMBER(SEARCH("=", _xlfn.FORMULATEXT(H53)))</formula>
    </cfRule>
    <cfRule type="expression" dxfId="611" priority="360">
      <formula>(ISNUMBER(SEARCH("=", _xlfn.FORMULATEXT(H53)))*1=0)</formula>
    </cfRule>
  </conditionalFormatting>
  <conditionalFormatting sqref="R53 H53:P53">
    <cfRule type="expression" dxfId="610" priority="356">
      <formula>ISNUMBER(SEARCH("IS BS CF", _xlfn.FORMULATEXT(H53)))</formula>
    </cfRule>
  </conditionalFormatting>
  <conditionalFormatting sqref="S53:DL53">
    <cfRule type="expression" dxfId="609" priority="352">
      <formula>ISNUMBER(SEARCH("Calcs.", _xlfn.FORMULATEXT(S53)))</formula>
    </cfRule>
    <cfRule type="expression" dxfId="608" priority="353">
      <formula>ISNUMBER(SEARCH("Assumption", _xlfn.FORMULATEXT(S53)))</formula>
    </cfRule>
    <cfRule type="expression" dxfId="607" priority="354">
      <formula>ISNUMBER(SEARCH("=", _xlfn.FORMULATEXT(S53)))</formula>
    </cfRule>
    <cfRule type="expression" dxfId="606" priority="355">
      <formula>(ISNUMBER(SEARCH("=", _xlfn.FORMULATEXT(S53)))*1=0)</formula>
    </cfRule>
  </conditionalFormatting>
  <conditionalFormatting sqref="S53:DL53">
    <cfRule type="expression" dxfId="605" priority="351">
      <formula>ISNUMBER(SEARCH("IS BS CF", _xlfn.FORMULATEXT(S53)))</formula>
    </cfRule>
  </conditionalFormatting>
  <conditionalFormatting sqref="R54 H54:P54">
    <cfRule type="expression" dxfId="604" priority="347">
      <formula>ISNUMBER(SEARCH("Calcs.", _xlfn.FORMULATEXT(H54)))</formula>
    </cfRule>
    <cfRule type="expression" dxfId="603" priority="348">
      <formula>ISNUMBER(SEARCH("Assumption", _xlfn.FORMULATEXT(H54)))</formula>
    </cfRule>
    <cfRule type="expression" dxfId="602" priority="349">
      <formula>ISNUMBER(SEARCH("=", _xlfn.FORMULATEXT(H54)))</formula>
    </cfRule>
    <cfRule type="expression" dxfId="601" priority="350">
      <formula>(ISNUMBER(SEARCH("=", _xlfn.FORMULATEXT(H54)))*1=0)</formula>
    </cfRule>
  </conditionalFormatting>
  <conditionalFormatting sqref="R54 H54:P54">
    <cfRule type="expression" dxfId="600" priority="346">
      <formula>ISNUMBER(SEARCH("IS BS CF", _xlfn.FORMULATEXT(H54)))</formula>
    </cfRule>
  </conditionalFormatting>
  <conditionalFormatting sqref="S54:DL54">
    <cfRule type="expression" dxfId="599" priority="342">
      <formula>ISNUMBER(SEARCH("Calcs.", _xlfn.FORMULATEXT(S54)))</formula>
    </cfRule>
    <cfRule type="expression" dxfId="598" priority="343">
      <formula>ISNUMBER(SEARCH("Assumption", _xlfn.FORMULATEXT(S54)))</formula>
    </cfRule>
    <cfRule type="expression" dxfId="597" priority="344">
      <formula>ISNUMBER(SEARCH("=", _xlfn.FORMULATEXT(S54)))</formula>
    </cfRule>
    <cfRule type="expression" dxfId="596" priority="345">
      <formula>(ISNUMBER(SEARCH("=", _xlfn.FORMULATEXT(S54)))*1=0)</formula>
    </cfRule>
  </conditionalFormatting>
  <conditionalFormatting sqref="S54:DL54">
    <cfRule type="expression" dxfId="595" priority="341">
      <formula>ISNUMBER(SEARCH("IS BS CF", _xlfn.FORMULATEXT(S54)))</formula>
    </cfRule>
  </conditionalFormatting>
  <conditionalFormatting sqref="R55 H55:P55">
    <cfRule type="expression" dxfId="594" priority="337">
      <formula>ISNUMBER(SEARCH("Calcs.", _xlfn.FORMULATEXT(H55)))</formula>
    </cfRule>
    <cfRule type="expression" dxfId="593" priority="338">
      <formula>ISNUMBER(SEARCH("Assumption", _xlfn.FORMULATEXT(H55)))</formula>
    </cfRule>
    <cfRule type="expression" dxfId="592" priority="339">
      <formula>ISNUMBER(SEARCH("=", _xlfn.FORMULATEXT(H55)))</formula>
    </cfRule>
    <cfRule type="expression" dxfId="591" priority="340">
      <formula>(ISNUMBER(SEARCH("=", _xlfn.FORMULATEXT(H55)))*1=0)</formula>
    </cfRule>
  </conditionalFormatting>
  <conditionalFormatting sqref="R55 H55:P55">
    <cfRule type="expression" dxfId="590" priority="336">
      <formula>ISNUMBER(SEARCH("IS BS CF", _xlfn.FORMULATEXT(H55)))</formula>
    </cfRule>
  </conditionalFormatting>
  <conditionalFormatting sqref="S55:DL55">
    <cfRule type="expression" dxfId="589" priority="332">
      <formula>ISNUMBER(SEARCH("Calcs.", _xlfn.FORMULATEXT(S55)))</formula>
    </cfRule>
    <cfRule type="expression" dxfId="588" priority="333">
      <formula>ISNUMBER(SEARCH("Assumption", _xlfn.FORMULATEXT(S55)))</formula>
    </cfRule>
    <cfRule type="expression" dxfId="587" priority="334">
      <formula>ISNUMBER(SEARCH("=", _xlfn.FORMULATEXT(S55)))</formula>
    </cfRule>
    <cfRule type="expression" dxfId="586" priority="335">
      <formula>(ISNUMBER(SEARCH("=", _xlfn.FORMULATEXT(S55)))*1=0)</formula>
    </cfRule>
  </conditionalFormatting>
  <conditionalFormatting sqref="S55:DL55">
    <cfRule type="expression" dxfId="585" priority="331">
      <formula>ISNUMBER(SEARCH("IS BS CF", _xlfn.FORMULATEXT(S55)))</formula>
    </cfRule>
  </conditionalFormatting>
  <conditionalFormatting sqref="R56 H56:P56">
    <cfRule type="expression" dxfId="584" priority="327">
      <formula>ISNUMBER(SEARCH("Calcs.", _xlfn.FORMULATEXT(H56)))</formula>
    </cfRule>
    <cfRule type="expression" dxfId="583" priority="328">
      <formula>ISNUMBER(SEARCH("Assumption", _xlfn.FORMULATEXT(H56)))</formula>
    </cfRule>
    <cfRule type="expression" dxfId="582" priority="329">
      <formula>ISNUMBER(SEARCH("=", _xlfn.FORMULATEXT(H56)))</formula>
    </cfRule>
    <cfRule type="expression" dxfId="581" priority="330">
      <formula>(ISNUMBER(SEARCH("=", _xlfn.FORMULATEXT(H56)))*1=0)</formula>
    </cfRule>
  </conditionalFormatting>
  <conditionalFormatting sqref="R56 H56:P56">
    <cfRule type="expression" dxfId="580" priority="326">
      <formula>ISNUMBER(SEARCH("IS BS CF", _xlfn.FORMULATEXT(H56)))</formula>
    </cfRule>
  </conditionalFormatting>
  <conditionalFormatting sqref="S56:DL56">
    <cfRule type="expression" dxfId="579" priority="322">
      <formula>ISNUMBER(SEARCH("Calcs.", _xlfn.FORMULATEXT(S56)))</formula>
    </cfRule>
    <cfRule type="expression" dxfId="578" priority="323">
      <formula>ISNUMBER(SEARCH("Assumption", _xlfn.FORMULATEXT(S56)))</formula>
    </cfRule>
    <cfRule type="expression" dxfId="577" priority="324">
      <formula>ISNUMBER(SEARCH("=", _xlfn.FORMULATEXT(S56)))</formula>
    </cfRule>
    <cfRule type="expression" dxfId="576" priority="325">
      <formula>(ISNUMBER(SEARCH("=", _xlfn.FORMULATEXT(S56)))*1=0)</formula>
    </cfRule>
  </conditionalFormatting>
  <conditionalFormatting sqref="S56:DL56">
    <cfRule type="expression" dxfId="575" priority="321">
      <formula>ISNUMBER(SEARCH("IS BS CF", _xlfn.FORMULATEXT(S56)))</formula>
    </cfRule>
  </conditionalFormatting>
  <conditionalFormatting sqref="R57 H57:P57">
    <cfRule type="expression" dxfId="574" priority="317">
      <formula>ISNUMBER(SEARCH("Calcs.", _xlfn.FORMULATEXT(H57)))</formula>
    </cfRule>
    <cfRule type="expression" dxfId="573" priority="318">
      <formula>ISNUMBER(SEARCH("Assumption", _xlfn.FORMULATEXT(H57)))</formula>
    </cfRule>
    <cfRule type="expression" dxfId="572" priority="319">
      <formula>ISNUMBER(SEARCH("=", _xlfn.FORMULATEXT(H57)))</formula>
    </cfRule>
    <cfRule type="expression" dxfId="571" priority="320">
      <formula>(ISNUMBER(SEARCH("=", _xlfn.FORMULATEXT(H57)))*1=0)</formula>
    </cfRule>
  </conditionalFormatting>
  <conditionalFormatting sqref="R57 H57:P57">
    <cfRule type="expression" dxfId="570" priority="316">
      <formula>ISNUMBER(SEARCH("IS BS CF", _xlfn.FORMULATEXT(H57)))</formula>
    </cfRule>
  </conditionalFormatting>
  <conditionalFormatting sqref="S57:DL57">
    <cfRule type="expression" dxfId="569" priority="312">
      <formula>ISNUMBER(SEARCH("Calcs.", _xlfn.FORMULATEXT(S57)))</formula>
    </cfRule>
    <cfRule type="expression" dxfId="568" priority="313">
      <formula>ISNUMBER(SEARCH("Assumption", _xlfn.FORMULATEXT(S57)))</formula>
    </cfRule>
    <cfRule type="expression" dxfId="567" priority="314">
      <formula>ISNUMBER(SEARCH("=", _xlfn.FORMULATEXT(S57)))</formula>
    </cfRule>
    <cfRule type="expression" dxfId="566" priority="315">
      <formula>(ISNUMBER(SEARCH("=", _xlfn.FORMULATEXT(S57)))*1=0)</formula>
    </cfRule>
  </conditionalFormatting>
  <conditionalFormatting sqref="S57:DL57">
    <cfRule type="expression" dxfId="565" priority="311">
      <formula>ISNUMBER(SEARCH("IS BS CF", _xlfn.FORMULATEXT(S57)))</formula>
    </cfRule>
  </conditionalFormatting>
  <conditionalFormatting sqref="R58 H58:P58">
    <cfRule type="expression" dxfId="564" priority="307">
      <formula>ISNUMBER(SEARCH("Calcs.", _xlfn.FORMULATEXT(H58)))</formula>
    </cfRule>
    <cfRule type="expression" dxfId="563" priority="308">
      <formula>ISNUMBER(SEARCH("Assumption", _xlfn.FORMULATEXT(H58)))</formula>
    </cfRule>
    <cfRule type="expression" dxfId="562" priority="309">
      <formula>ISNUMBER(SEARCH("=", _xlfn.FORMULATEXT(H58)))</formula>
    </cfRule>
    <cfRule type="expression" dxfId="561" priority="310">
      <formula>(ISNUMBER(SEARCH("=", _xlfn.FORMULATEXT(H58)))*1=0)</formula>
    </cfRule>
  </conditionalFormatting>
  <conditionalFormatting sqref="R58 H58:P58">
    <cfRule type="expression" dxfId="560" priority="306">
      <formula>ISNUMBER(SEARCH("IS BS CF", _xlfn.FORMULATEXT(H58)))</formula>
    </cfRule>
  </conditionalFormatting>
  <conditionalFormatting sqref="S58:DL58">
    <cfRule type="expression" dxfId="559" priority="302">
      <formula>ISNUMBER(SEARCH("Calcs.", _xlfn.FORMULATEXT(S58)))</formula>
    </cfRule>
    <cfRule type="expression" dxfId="558" priority="303">
      <formula>ISNUMBER(SEARCH("Assumption", _xlfn.FORMULATEXT(S58)))</formula>
    </cfRule>
    <cfRule type="expression" dxfId="557" priority="304">
      <formula>ISNUMBER(SEARCH("=", _xlfn.FORMULATEXT(S58)))</formula>
    </cfRule>
    <cfRule type="expression" dxfId="556" priority="305">
      <formula>(ISNUMBER(SEARCH("=", _xlfn.FORMULATEXT(S58)))*1=0)</formula>
    </cfRule>
  </conditionalFormatting>
  <conditionalFormatting sqref="S58:DL58">
    <cfRule type="expression" dxfId="555" priority="301">
      <formula>ISNUMBER(SEARCH("IS BS CF", _xlfn.FORMULATEXT(S58)))</formula>
    </cfRule>
  </conditionalFormatting>
  <conditionalFormatting sqref="R59 H59:P59">
    <cfRule type="expression" dxfId="554" priority="297">
      <formula>ISNUMBER(SEARCH("Calcs.", _xlfn.FORMULATEXT(H59)))</formula>
    </cfRule>
    <cfRule type="expression" dxfId="553" priority="298">
      <formula>ISNUMBER(SEARCH("Assumption", _xlfn.FORMULATEXT(H59)))</formula>
    </cfRule>
    <cfRule type="expression" dxfId="552" priority="299">
      <formula>ISNUMBER(SEARCH("=", _xlfn.FORMULATEXT(H59)))</formula>
    </cfRule>
    <cfRule type="expression" dxfId="551" priority="300">
      <formula>(ISNUMBER(SEARCH("=", _xlfn.FORMULATEXT(H59)))*1=0)</formula>
    </cfRule>
  </conditionalFormatting>
  <conditionalFormatting sqref="R59 H59:P59">
    <cfRule type="expression" dxfId="550" priority="296">
      <formula>ISNUMBER(SEARCH("IS BS CF", _xlfn.FORMULATEXT(H59)))</formula>
    </cfRule>
  </conditionalFormatting>
  <conditionalFormatting sqref="S59:DL59">
    <cfRule type="expression" dxfId="549" priority="292">
      <formula>ISNUMBER(SEARCH("Calcs.", _xlfn.FORMULATEXT(S59)))</formula>
    </cfRule>
    <cfRule type="expression" dxfId="548" priority="293">
      <formula>ISNUMBER(SEARCH("Assumption", _xlfn.FORMULATEXT(S59)))</formula>
    </cfRule>
    <cfRule type="expression" dxfId="547" priority="294">
      <formula>ISNUMBER(SEARCH("=", _xlfn.FORMULATEXT(S59)))</formula>
    </cfRule>
    <cfRule type="expression" dxfId="546" priority="295">
      <formula>(ISNUMBER(SEARCH("=", _xlfn.FORMULATEXT(S59)))*1=0)</formula>
    </cfRule>
  </conditionalFormatting>
  <conditionalFormatting sqref="S59:DL59">
    <cfRule type="expression" dxfId="545" priority="291">
      <formula>ISNUMBER(SEARCH("IS BS CF", _xlfn.FORMULATEXT(S59)))</formula>
    </cfRule>
  </conditionalFormatting>
  <conditionalFormatting sqref="R60 H60:P60">
    <cfRule type="expression" dxfId="544" priority="287">
      <formula>ISNUMBER(SEARCH("Calcs.", _xlfn.FORMULATEXT(H60)))</formula>
    </cfRule>
    <cfRule type="expression" dxfId="543" priority="288">
      <formula>ISNUMBER(SEARCH("Assumption", _xlfn.FORMULATEXT(H60)))</formula>
    </cfRule>
    <cfRule type="expression" dxfId="542" priority="289">
      <formula>ISNUMBER(SEARCH("=", _xlfn.FORMULATEXT(H60)))</formula>
    </cfRule>
    <cfRule type="expression" dxfId="541" priority="290">
      <formula>(ISNUMBER(SEARCH("=", _xlfn.FORMULATEXT(H60)))*1=0)</formula>
    </cfRule>
  </conditionalFormatting>
  <conditionalFormatting sqref="R60 H60:P60">
    <cfRule type="expression" dxfId="540" priority="286">
      <formula>ISNUMBER(SEARCH("IS BS CF", _xlfn.FORMULATEXT(H60)))</formula>
    </cfRule>
  </conditionalFormatting>
  <conditionalFormatting sqref="S60:DL60">
    <cfRule type="expression" dxfId="539" priority="282">
      <formula>ISNUMBER(SEARCH("Calcs.", _xlfn.FORMULATEXT(S60)))</formula>
    </cfRule>
    <cfRule type="expression" dxfId="538" priority="283">
      <formula>ISNUMBER(SEARCH("Assumption", _xlfn.FORMULATEXT(S60)))</formula>
    </cfRule>
    <cfRule type="expression" dxfId="537" priority="284">
      <formula>ISNUMBER(SEARCH("=", _xlfn.FORMULATEXT(S60)))</formula>
    </cfRule>
    <cfRule type="expression" dxfId="536" priority="285">
      <formula>(ISNUMBER(SEARCH("=", _xlfn.FORMULATEXT(S60)))*1=0)</formula>
    </cfRule>
  </conditionalFormatting>
  <conditionalFormatting sqref="S60:DL60">
    <cfRule type="expression" dxfId="535" priority="281">
      <formula>ISNUMBER(SEARCH("IS BS CF", _xlfn.FORMULATEXT(S60)))</formula>
    </cfRule>
  </conditionalFormatting>
  <conditionalFormatting sqref="R61 H61:P61">
    <cfRule type="expression" dxfId="534" priority="277">
      <formula>ISNUMBER(SEARCH("Calcs.", _xlfn.FORMULATEXT(H61)))</formula>
    </cfRule>
    <cfRule type="expression" dxfId="533" priority="278">
      <formula>ISNUMBER(SEARCH("Assumption", _xlfn.FORMULATEXT(H61)))</formula>
    </cfRule>
    <cfRule type="expression" dxfId="532" priority="279">
      <formula>ISNUMBER(SEARCH("=", _xlfn.FORMULATEXT(H61)))</formula>
    </cfRule>
    <cfRule type="expression" dxfId="531" priority="280">
      <formula>(ISNUMBER(SEARCH("=", _xlfn.FORMULATEXT(H61)))*1=0)</formula>
    </cfRule>
  </conditionalFormatting>
  <conditionalFormatting sqref="R61 H61:P61">
    <cfRule type="expression" dxfId="530" priority="276">
      <formula>ISNUMBER(SEARCH("IS BS CF", _xlfn.FORMULATEXT(H61)))</formula>
    </cfRule>
  </conditionalFormatting>
  <conditionalFormatting sqref="R62 H62:P62">
    <cfRule type="expression" dxfId="529" priority="272">
      <formula>ISNUMBER(SEARCH("Calcs.", _xlfn.FORMULATEXT(H62)))</formula>
    </cfRule>
    <cfRule type="expression" dxfId="528" priority="273">
      <formula>ISNUMBER(SEARCH("Assumption", _xlfn.FORMULATEXT(H62)))</formula>
    </cfRule>
    <cfRule type="expression" dxfId="527" priority="274">
      <formula>ISNUMBER(SEARCH("=", _xlfn.FORMULATEXT(H62)))</formula>
    </cfRule>
    <cfRule type="expression" dxfId="526" priority="275">
      <formula>(ISNUMBER(SEARCH("=", _xlfn.FORMULATEXT(H62)))*1=0)</formula>
    </cfRule>
  </conditionalFormatting>
  <conditionalFormatting sqref="R62 H62:P62">
    <cfRule type="expression" dxfId="525" priority="271">
      <formula>ISNUMBER(SEARCH("IS BS CF", _xlfn.FORMULATEXT(H62)))</formula>
    </cfRule>
  </conditionalFormatting>
  <conditionalFormatting sqref="CN63 R63 H63:P63">
    <cfRule type="expression" dxfId="524" priority="267">
      <formula>ISNUMBER(SEARCH("Calcs.", _xlfn.FORMULATEXT(H63)))</formula>
    </cfRule>
    <cfRule type="expression" dxfId="523" priority="268">
      <formula>ISNUMBER(SEARCH("Assumption", _xlfn.FORMULATEXT(H63)))</formula>
    </cfRule>
    <cfRule type="expression" dxfId="522" priority="269">
      <formula>ISNUMBER(SEARCH("=", _xlfn.FORMULATEXT(H63)))</formula>
    </cfRule>
    <cfRule type="expression" dxfId="521" priority="270">
      <formula>(ISNUMBER(SEARCH("=", _xlfn.FORMULATEXT(H63)))*1=0)</formula>
    </cfRule>
  </conditionalFormatting>
  <conditionalFormatting sqref="CN63 R63 H63:P63">
    <cfRule type="expression" dxfId="520" priority="266">
      <formula>ISNUMBER(SEARCH("IS BS CF", _xlfn.FORMULATEXT(H63)))</formula>
    </cfRule>
  </conditionalFormatting>
  <conditionalFormatting sqref="S63:CL63 CO63:DL63">
    <cfRule type="expression" dxfId="519" priority="262">
      <formula>ISNUMBER(SEARCH("Calcs.", _xlfn.FORMULATEXT(S63)))</formula>
    </cfRule>
    <cfRule type="expression" dxfId="518" priority="263">
      <formula>ISNUMBER(SEARCH("Assumption", _xlfn.FORMULATEXT(S63)))</formula>
    </cfRule>
    <cfRule type="expression" dxfId="517" priority="264">
      <formula>ISNUMBER(SEARCH("=", _xlfn.FORMULATEXT(S63)))</formula>
    </cfRule>
    <cfRule type="expression" dxfId="516" priority="265">
      <formula>(ISNUMBER(SEARCH("=", _xlfn.FORMULATEXT(S63)))*1=0)</formula>
    </cfRule>
  </conditionalFormatting>
  <conditionalFormatting sqref="S63:CL63 CO63:DL63">
    <cfRule type="expression" dxfId="515" priority="261">
      <formula>ISNUMBER(SEARCH("IS BS CF", _xlfn.FORMULATEXT(S63)))</formula>
    </cfRule>
  </conditionalFormatting>
  <conditionalFormatting sqref="R64 H64:P64">
    <cfRule type="expression" dxfId="514" priority="257">
      <formula>ISNUMBER(SEARCH("Calcs.", _xlfn.FORMULATEXT(H64)))</formula>
    </cfRule>
    <cfRule type="expression" dxfId="513" priority="258">
      <formula>ISNUMBER(SEARCH("Assumption", _xlfn.FORMULATEXT(H64)))</formula>
    </cfRule>
    <cfRule type="expression" dxfId="512" priority="259">
      <formula>ISNUMBER(SEARCH("=", _xlfn.FORMULATEXT(H64)))</formula>
    </cfRule>
    <cfRule type="expression" dxfId="511" priority="260">
      <formula>(ISNUMBER(SEARCH("=", _xlfn.FORMULATEXT(H64)))*1=0)</formula>
    </cfRule>
  </conditionalFormatting>
  <conditionalFormatting sqref="R64 H64:P64">
    <cfRule type="expression" dxfId="510" priority="256">
      <formula>ISNUMBER(SEARCH("IS BS CF", _xlfn.FORMULATEXT(H64)))</formula>
    </cfRule>
  </conditionalFormatting>
  <conditionalFormatting sqref="S64:DL64">
    <cfRule type="expression" dxfId="509" priority="252">
      <formula>ISNUMBER(SEARCH("Calcs.", _xlfn.FORMULATEXT(S64)))</formula>
    </cfRule>
    <cfRule type="expression" dxfId="508" priority="253">
      <formula>ISNUMBER(SEARCH("Assumption", _xlfn.FORMULATEXT(S64)))</formula>
    </cfRule>
    <cfRule type="expression" dxfId="507" priority="254">
      <formula>ISNUMBER(SEARCH("=", _xlfn.FORMULATEXT(S64)))</formula>
    </cfRule>
    <cfRule type="expression" dxfId="506" priority="255">
      <formula>(ISNUMBER(SEARCH("=", _xlfn.FORMULATEXT(S64)))*1=0)</formula>
    </cfRule>
  </conditionalFormatting>
  <conditionalFormatting sqref="S64:DL64">
    <cfRule type="expression" dxfId="505" priority="251">
      <formula>ISNUMBER(SEARCH("IS BS CF", _xlfn.FORMULATEXT(S64)))</formula>
    </cfRule>
  </conditionalFormatting>
  <conditionalFormatting sqref="R65 H65:P65">
    <cfRule type="expression" dxfId="504" priority="247">
      <formula>ISNUMBER(SEARCH("Calcs.", _xlfn.FORMULATEXT(H65)))</formula>
    </cfRule>
    <cfRule type="expression" dxfId="503" priority="248">
      <formula>ISNUMBER(SEARCH("Assumption", _xlfn.FORMULATEXT(H65)))</formula>
    </cfRule>
    <cfRule type="expression" dxfId="502" priority="249">
      <formula>ISNUMBER(SEARCH("=", _xlfn.FORMULATEXT(H65)))</formula>
    </cfRule>
    <cfRule type="expression" dxfId="501" priority="250">
      <formula>(ISNUMBER(SEARCH("=", _xlfn.FORMULATEXT(H65)))*1=0)</formula>
    </cfRule>
  </conditionalFormatting>
  <conditionalFormatting sqref="R65 H65:P65">
    <cfRule type="expression" dxfId="500" priority="246">
      <formula>ISNUMBER(SEARCH("IS BS CF", _xlfn.FORMULATEXT(H65)))</formula>
    </cfRule>
  </conditionalFormatting>
  <conditionalFormatting sqref="S65:DL65">
    <cfRule type="expression" dxfId="499" priority="242">
      <formula>ISNUMBER(SEARCH("Calcs.", _xlfn.FORMULATEXT(S65)))</formula>
    </cfRule>
    <cfRule type="expression" dxfId="498" priority="243">
      <formula>ISNUMBER(SEARCH("Assumption", _xlfn.FORMULATEXT(S65)))</formula>
    </cfRule>
    <cfRule type="expression" dxfId="497" priority="244">
      <formula>ISNUMBER(SEARCH("=", _xlfn.FORMULATEXT(S65)))</formula>
    </cfRule>
    <cfRule type="expression" dxfId="496" priority="245">
      <formula>(ISNUMBER(SEARCH("=", _xlfn.FORMULATEXT(S65)))*1=0)</formula>
    </cfRule>
  </conditionalFormatting>
  <conditionalFormatting sqref="S65:DL65">
    <cfRule type="expression" dxfId="495" priority="241">
      <formula>ISNUMBER(SEARCH("IS BS CF", _xlfn.FORMULATEXT(S65)))</formula>
    </cfRule>
  </conditionalFormatting>
  <conditionalFormatting sqref="R66 H66:P66">
    <cfRule type="expression" dxfId="494" priority="237">
      <formula>ISNUMBER(SEARCH("Calcs.", _xlfn.FORMULATEXT(H66)))</formula>
    </cfRule>
    <cfRule type="expression" dxfId="493" priority="238">
      <formula>ISNUMBER(SEARCH("Assumption", _xlfn.FORMULATEXT(H66)))</formula>
    </cfRule>
    <cfRule type="expression" dxfId="492" priority="239">
      <formula>ISNUMBER(SEARCH("=", _xlfn.FORMULATEXT(H66)))</formula>
    </cfRule>
    <cfRule type="expression" dxfId="491" priority="240">
      <formula>(ISNUMBER(SEARCH("=", _xlfn.FORMULATEXT(H66)))*1=0)</formula>
    </cfRule>
  </conditionalFormatting>
  <conditionalFormatting sqref="R66 H66:P66">
    <cfRule type="expression" dxfId="490" priority="236">
      <formula>ISNUMBER(SEARCH("IS BS CF", _xlfn.FORMULATEXT(H66)))</formula>
    </cfRule>
  </conditionalFormatting>
  <conditionalFormatting sqref="S66:DL66">
    <cfRule type="expression" dxfId="489" priority="232">
      <formula>ISNUMBER(SEARCH("Calcs.", _xlfn.FORMULATEXT(S66)))</formula>
    </cfRule>
    <cfRule type="expression" dxfId="488" priority="233">
      <formula>ISNUMBER(SEARCH("Assumption", _xlfn.FORMULATEXT(S66)))</formula>
    </cfRule>
    <cfRule type="expression" dxfId="487" priority="234">
      <formula>ISNUMBER(SEARCH("=", _xlfn.FORMULATEXT(S66)))</formula>
    </cfRule>
    <cfRule type="expression" dxfId="486" priority="235">
      <formula>(ISNUMBER(SEARCH("=", _xlfn.FORMULATEXT(S66)))*1=0)</formula>
    </cfRule>
  </conditionalFormatting>
  <conditionalFormatting sqref="S66:DL66">
    <cfRule type="expression" dxfId="485" priority="231">
      <formula>ISNUMBER(SEARCH("IS BS CF", _xlfn.FORMULATEXT(S66)))</formula>
    </cfRule>
  </conditionalFormatting>
  <conditionalFormatting sqref="R67 H67:P67">
    <cfRule type="expression" dxfId="484" priority="227">
      <formula>ISNUMBER(SEARCH("Calcs.", _xlfn.FORMULATEXT(H67)))</formula>
    </cfRule>
    <cfRule type="expression" dxfId="483" priority="228">
      <formula>ISNUMBER(SEARCH("Assumption", _xlfn.FORMULATEXT(H67)))</formula>
    </cfRule>
    <cfRule type="expression" dxfId="482" priority="229">
      <formula>ISNUMBER(SEARCH("=", _xlfn.FORMULATEXT(H67)))</formula>
    </cfRule>
    <cfRule type="expression" dxfId="481" priority="230">
      <formula>(ISNUMBER(SEARCH("=", _xlfn.FORMULATEXT(H67)))*1=0)</formula>
    </cfRule>
  </conditionalFormatting>
  <conditionalFormatting sqref="R67 H67:P67">
    <cfRule type="expression" dxfId="480" priority="226">
      <formula>ISNUMBER(SEARCH("IS BS CF", _xlfn.FORMULATEXT(H67)))</formula>
    </cfRule>
  </conditionalFormatting>
  <conditionalFormatting sqref="S67:DL67">
    <cfRule type="expression" dxfId="479" priority="222">
      <formula>ISNUMBER(SEARCH("Calcs.", _xlfn.FORMULATEXT(S67)))</formula>
    </cfRule>
    <cfRule type="expression" dxfId="478" priority="223">
      <formula>ISNUMBER(SEARCH("Assumption", _xlfn.FORMULATEXT(S67)))</formula>
    </cfRule>
    <cfRule type="expression" dxfId="477" priority="224">
      <formula>ISNUMBER(SEARCH("=", _xlfn.FORMULATEXT(S67)))</formula>
    </cfRule>
    <cfRule type="expression" dxfId="476" priority="225">
      <formula>(ISNUMBER(SEARCH("=", _xlfn.FORMULATEXT(S67)))*1=0)</formula>
    </cfRule>
  </conditionalFormatting>
  <conditionalFormatting sqref="S67:DL67">
    <cfRule type="expression" dxfId="475" priority="221">
      <formula>ISNUMBER(SEARCH("IS BS CF", _xlfn.FORMULATEXT(S67)))</formula>
    </cfRule>
  </conditionalFormatting>
  <conditionalFormatting sqref="R68 H68:P68">
    <cfRule type="expression" dxfId="474" priority="217">
      <formula>ISNUMBER(SEARCH("Calcs.", _xlfn.FORMULATEXT(H68)))</formula>
    </cfRule>
    <cfRule type="expression" dxfId="473" priority="218">
      <formula>ISNUMBER(SEARCH("Assumption", _xlfn.FORMULATEXT(H68)))</formula>
    </cfRule>
    <cfRule type="expression" dxfId="472" priority="219">
      <formula>ISNUMBER(SEARCH("=", _xlfn.FORMULATEXT(H68)))</formula>
    </cfRule>
    <cfRule type="expression" dxfId="471" priority="220">
      <formula>(ISNUMBER(SEARCH("=", _xlfn.FORMULATEXT(H68)))*1=0)</formula>
    </cfRule>
  </conditionalFormatting>
  <conditionalFormatting sqref="R68 H68:P68">
    <cfRule type="expression" dxfId="470" priority="216">
      <formula>ISNUMBER(SEARCH("IS BS CF", _xlfn.FORMULATEXT(H68)))</formula>
    </cfRule>
  </conditionalFormatting>
  <conditionalFormatting sqref="S68:DL68">
    <cfRule type="expression" dxfId="469" priority="212">
      <formula>ISNUMBER(SEARCH("Calcs.", _xlfn.FORMULATEXT(S68)))</formula>
    </cfRule>
    <cfRule type="expression" dxfId="468" priority="213">
      <formula>ISNUMBER(SEARCH("Assumption", _xlfn.FORMULATEXT(S68)))</formula>
    </cfRule>
    <cfRule type="expression" dxfId="467" priority="214">
      <formula>ISNUMBER(SEARCH("=", _xlfn.FORMULATEXT(S68)))</formula>
    </cfRule>
    <cfRule type="expression" dxfId="466" priority="215">
      <formula>(ISNUMBER(SEARCH("=", _xlfn.FORMULATEXT(S68)))*1=0)</formula>
    </cfRule>
  </conditionalFormatting>
  <conditionalFormatting sqref="S68:DL68">
    <cfRule type="expression" dxfId="465" priority="211">
      <formula>ISNUMBER(SEARCH("IS BS CF", _xlfn.FORMULATEXT(S68)))</formula>
    </cfRule>
  </conditionalFormatting>
  <conditionalFormatting sqref="R69 H69:P69">
    <cfRule type="expression" dxfId="464" priority="207">
      <formula>ISNUMBER(SEARCH("Calcs.", _xlfn.FORMULATEXT(H69)))</formula>
    </cfRule>
    <cfRule type="expression" dxfId="463" priority="208">
      <formula>ISNUMBER(SEARCH("Assumption", _xlfn.FORMULATEXT(H69)))</formula>
    </cfRule>
    <cfRule type="expression" dxfId="462" priority="209">
      <formula>ISNUMBER(SEARCH("=", _xlfn.FORMULATEXT(H69)))</formula>
    </cfRule>
    <cfRule type="expression" dxfId="461" priority="210">
      <formula>(ISNUMBER(SEARCH("=", _xlfn.FORMULATEXT(H69)))*1=0)</formula>
    </cfRule>
  </conditionalFormatting>
  <conditionalFormatting sqref="R69 H69:P69">
    <cfRule type="expression" dxfId="460" priority="206">
      <formula>ISNUMBER(SEARCH("IS BS CF", _xlfn.FORMULATEXT(H69)))</formula>
    </cfRule>
  </conditionalFormatting>
  <conditionalFormatting sqref="S69:DL69">
    <cfRule type="expression" dxfId="459" priority="202">
      <formula>ISNUMBER(SEARCH("Calcs.", _xlfn.FORMULATEXT(S69)))</formula>
    </cfRule>
    <cfRule type="expression" dxfId="458" priority="203">
      <formula>ISNUMBER(SEARCH("Assumption", _xlfn.FORMULATEXT(S69)))</formula>
    </cfRule>
    <cfRule type="expression" dxfId="457" priority="204">
      <formula>ISNUMBER(SEARCH("=", _xlfn.FORMULATEXT(S69)))</formula>
    </cfRule>
    <cfRule type="expression" dxfId="456" priority="205">
      <formula>(ISNUMBER(SEARCH("=", _xlfn.FORMULATEXT(S69)))*1=0)</formula>
    </cfRule>
  </conditionalFormatting>
  <conditionalFormatting sqref="S69:DL69">
    <cfRule type="expression" dxfId="455" priority="201">
      <formula>ISNUMBER(SEARCH("IS BS CF", _xlfn.FORMULATEXT(S69)))</formula>
    </cfRule>
  </conditionalFormatting>
  <conditionalFormatting sqref="R70 H70:P70">
    <cfRule type="expression" dxfId="454" priority="197">
      <formula>ISNUMBER(SEARCH("Calcs.", _xlfn.FORMULATEXT(H70)))</formula>
    </cfRule>
    <cfRule type="expression" dxfId="453" priority="198">
      <formula>ISNUMBER(SEARCH("Assumption", _xlfn.FORMULATEXT(H70)))</formula>
    </cfRule>
    <cfRule type="expression" dxfId="452" priority="199">
      <formula>ISNUMBER(SEARCH("=", _xlfn.FORMULATEXT(H70)))</formula>
    </cfRule>
    <cfRule type="expression" dxfId="451" priority="200">
      <formula>(ISNUMBER(SEARCH("=", _xlfn.FORMULATEXT(H70)))*1=0)</formula>
    </cfRule>
  </conditionalFormatting>
  <conditionalFormatting sqref="R70 H70:P70">
    <cfRule type="expression" dxfId="450" priority="196">
      <formula>ISNUMBER(SEARCH("IS BS CF", _xlfn.FORMULATEXT(H70)))</formula>
    </cfRule>
  </conditionalFormatting>
  <conditionalFormatting sqref="S70:DL70">
    <cfRule type="expression" dxfId="449" priority="192">
      <formula>ISNUMBER(SEARCH("Calcs.", _xlfn.FORMULATEXT(S70)))</formula>
    </cfRule>
    <cfRule type="expression" dxfId="448" priority="193">
      <formula>ISNUMBER(SEARCH("Assumption", _xlfn.FORMULATEXT(S70)))</formula>
    </cfRule>
    <cfRule type="expression" dxfId="447" priority="194">
      <formula>ISNUMBER(SEARCH("=", _xlfn.FORMULATEXT(S70)))</formula>
    </cfRule>
    <cfRule type="expression" dxfId="446" priority="195">
      <formula>(ISNUMBER(SEARCH("=", _xlfn.FORMULATEXT(S70)))*1=0)</formula>
    </cfRule>
  </conditionalFormatting>
  <conditionalFormatting sqref="S70:DL70">
    <cfRule type="expression" dxfId="445" priority="191">
      <formula>ISNUMBER(SEARCH("IS BS CF", _xlfn.FORMULATEXT(S70)))</formula>
    </cfRule>
  </conditionalFormatting>
  <conditionalFormatting sqref="R71 H71:P71">
    <cfRule type="expression" dxfId="444" priority="187">
      <formula>ISNUMBER(SEARCH("Calcs.", _xlfn.FORMULATEXT(H71)))</formula>
    </cfRule>
    <cfRule type="expression" dxfId="443" priority="188">
      <formula>ISNUMBER(SEARCH("Assumption", _xlfn.FORMULATEXT(H71)))</formula>
    </cfRule>
    <cfRule type="expression" dxfId="442" priority="189">
      <formula>ISNUMBER(SEARCH("=", _xlfn.FORMULATEXT(H71)))</formula>
    </cfRule>
    <cfRule type="expression" dxfId="441" priority="190">
      <formula>(ISNUMBER(SEARCH("=", _xlfn.FORMULATEXT(H71)))*1=0)</formula>
    </cfRule>
  </conditionalFormatting>
  <conditionalFormatting sqref="R71 H71:P71">
    <cfRule type="expression" dxfId="440" priority="186">
      <formula>ISNUMBER(SEARCH("IS BS CF", _xlfn.FORMULATEXT(H71)))</formula>
    </cfRule>
  </conditionalFormatting>
  <conditionalFormatting sqref="S71:DL71">
    <cfRule type="expression" dxfId="439" priority="182">
      <formula>ISNUMBER(SEARCH("Calcs.", _xlfn.FORMULATEXT(S71)))</formula>
    </cfRule>
    <cfRule type="expression" dxfId="438" priority="183">
      <formula>ISNUMBER(SEARCH("Assumption", _xlfn.FORMULATEXT(S71)))</formula>
    </cfRule>
    <cfRule type="expression" dxfId="437" priority="184">
      <formula>ISNUMBER(SEARCH("=", _xlfn.FORMULATEXT(S71)))</formula>
    </cfRule>
    <cfRule type="expression" dxfId="436" priority="185">
      <formula>(ISNUMBER(SEARCH("=", _xlfn.FORMULATEXT(S71)))*1=0)</formula>
    </cfRule>
  </conditionalFormatting>
  <conditionalFormatting sqref="S71:DL71">
    <cfRule type="expression" dxfId="435" priority="181">
      <formula>ISNUMBER(SEARCH("IS BS CF", _xlfn.FORMULATEXT(S71)))</formula>
    </cfRule>
  </conditionalFormatting>
  <conditionalFormatting sqref="R72 H72:P72">
    <cfRule type="expression" dxfId="434" priority="177">
      <formula>ISNUMBER(SEARCH("Calcs.", _xlfn.FORMULATEXT(H72)))</formula>
    </cfRule>
    <cfRule type="expression" dxfId="433" priority="178">
      <formula>ISNUMBER(SEARCH("Assumption", _xlfn.FORMULATEXT(H72)))</formula>
    </cfRule>
    <cfRule type="expression" dxfId="432" priority="179">
      <formula>ISNUMBER(SEARCH("=", _xlfn.FORMULATEXT(H72)))</formula>
    </cfRule>
    <cfRule type="expression" dxfId="431" priority="180">
      <formula>(ISNUMBER(SEARCH("=", _xlfn.FORMULATEXT(H72)))*1=0)</formula>
    </cfRule>
  </conditionalFormatting>
  <conditionalFormatting sqref="R72 H72:P72">
    <cfRule type="expression" dxfId="430" priority="176">
      <formula>ISNUMBER(SEARCH("IS BS CF", _xlfn.FORMULATEXT(H72)))</formula>
    </cfRule>
  </conditionalFormatting>
  <conditionalFormatting sqref="S72:DL72">
    <cfRule type="expression" dxfId="429" priority="172">
      <formula>ISNUMBER(SEARCH("Calcs.", _xlfn.FORMULATEXT(S72)))</formula>
    </cfRule>
    <cfRule type="expression" dxfId="428" priority="173">
      <formula>ISNUMBER(SEARCH("Assumption", _xlfn.FORMULATEXT(S72)))</formula>
    </cfRule>
    <cfRule type="expression" dxfId="427" priority="174">
      <formula>ISNUMBER(SEARCH("=", _xlfn.FORMULATEXT(S72)))</formula>
    </cfRule>
    <cfRule type="expression" dxfId="426" priority="175">
      <formula>(ISNUMBER(SEARCH("=", _xlfn.FORMULATEXT(S72)))*1=0)</formula>
    </cfRule>
  </conditionalFormatting>
  <conditionalFormatting sqref="S72:DL72">
    <cfRule type="expression" dxfId="425" priority="171">
      <formula>ISNUMBER(SEARCH("IS BS CF", _xlfn.FORMULATEXT(S72)))</formula>
    </cfRule>
  </conditionalFormatting>
  <conditionalFormatting sqref="R73 H73:P73">
    <cfRule type="expression" dxfId="424" priority="167">
      <formula>ISNUMBER(SEARCH("Calcs.", _xlfn.FORMULATEXT(H73)))</formula>
    </cfRule>
    <cfRule type="expression" dxfId="423" priority="168">
      <formula>ISNUMBER(SEARCH("Assumption", _xlfn.FORMULATEXT(H73)))</formula>
    </cfRule>
    <cfRule type="expression" dxfId="422" priority="169">
      <formula>ISNUMBER(SEARCH("=", _xlfn.FORMULATEXT(H73)))</formula>
    </cfRule>
    <cfRule type="expression" dxfId="421" priority="170">
      <formula>(ISNUMBER(SEARCH("=", _xlfn.FORMULATEXT(H73)))*1=0)</formula>
    </cfRule>
  </conditionalFormatting>
  <conditionalFormatting sqref="R73 H73:P73">
    <cfRule type="expression" dxfId="420" priority="166">
      <formula>ISNUMBER(SEARCH("IS BS CF", _xlfn.FORMULATEXT(H73)))</formula>
    </cfRule>
  </conditionalFormatting>
  <conditionalFormatting sqref="S73:DL73">
    <cfRule type="expression" dxfId="419" priority="162">
      <formula>ISNUMBER(SEARCH("Calcs.", _xlfn.FORMULATEXT(S73)))</formula>
    </cfRule>
    <cfRule type="expression" dxfId="418" priority="163">
      <formula>ISNUMBER(SEARCH("Assumption", _xlfn.FORMULATEXT(S73)))</formula>
    </cfRule>
    <cfRule type="expression" dxfId="417" priority="164">
      <formula>ISNUMBER(SEARCH("=", _xlfn.FORMULATEXT(S73)))</formula>
    </cfRule>
    <cfRule type="expression" dxfId="416" priority="165">
      <formula>(ISNUMBER(SEARCH("=", _xlfn.FORMULATEXT(S73)))*1=0)</formula>
    </cfRule>
  </conditionalFormatting>
  <conditionalFormatting sqref="S73:DL73">
    <cfRule type="expression" dxfId="415" priority="161">
      <formula>ISNUMBER(SEARCH("IS BS CF", _xlfn.FORMULATEXT(S73)))</formula>
    </cfRule>
  </conditionalFormatting>
  <conditionalFormatting sqref="R74 H74:P74">
    <cfRule type="expression" dxfId="414" priority="157">
      <formula>ISNUMBER(SEARCH("Calcs.", _xlfn.FORMULATEXT(H74)))</formula>
    </cfRule>
    <cfRule type="expression" dxfId="413" priority="158">
      <formula>ISNUMBER(SEARCH("Assumption", _xlfn.FORMULATEXT(H74)))</formula>
    </cfRule>
    <cfRule type="expression" dxfId="412" priority="159">
      <formula>ISNUMBER(SEARCH("=", _xlfn.FORMULATEXT(H74)))</formula>
    </cfRule>
    <cfRule type="expression" dxfId="411" priority="160">
      <formula>(ISNUMBER(SEARCH("=", _xlfn.FORMULATEXT(H74)))*1=0)</formula>
    </cfRule>
  </conditionalFormatting>
  <conditionalFormatting sqref="R74 H74:P74">
    <cfRule type="expression" dxfId="410" priority="156">
      <formula>ISNUMBER(SEARCH("IS BS CF", _xlfn.FORMULATEXT(H74)))</formula>
    </cfRule>
  </conditionalFormatting>
  <conditionalFormatting sqref="S74:DL74">
    <cfRule type="expression" dxfId="409" priority="152">
      <formula>ISNUMBER(SEARCH("Calcs.", _xlfn.FORMULATEXT(S74)))</formula>
    </cfRule>
    <cfRule type="expression" dxfId="408" priority="153">
      <formula>ISNUMBER(SEARCH("Assumption", _xlfn.FORMULATEXT(S74)))</formula>
    </cfRule>
    <cfRule type="expression" dxfId="407" priority="154">
      <formula>ISNUMBER(SEARCH("=", _xlfn.FORMULATEXT(S74)))</formula>
    </cfRule>
    <cfRule type="expression" dxfId="406" priority="155">
      <formula>(ISNUMBER(SEARCH("=", _xlfn.FORMULATEXT(S74)))*1=0)</formula>
    </cfRule>
  </conditionalFormatting>
  <conditionalFormatting sqref="S74:DL74">
    <cfRule type="expression" dxfId="405" priority="151">
      <formula>ISNUMBER(SEARCH("IS BS CF", _xlfn.FORMULATEXT(S74)))</formula>
    </cfRule>
  </conditionalFormatting>
  <conditionalFormatting sqref="R75 H75:P75">
    <cfRule type="expression" dxfId="404" priority="147">
      <formula>ISNUMBER(SEARCH("Calcs.", _xlfn.FORMULATEXT(H75)))</formula>
    </cfRule>
    <cfRule type="expression" dxfId="403" priority="148">
      <formula>ISNUMBER(SEARCH("Assumption", _xlfn.FORMULATEXT(H75)))</formula>
    </cfRule>
    <cfRule type="expression" dxfId="402" priority="149">
      <formula>ISNUMBER(SEARCH("=", _xlfn.FORMULATEXT(H75)))</formula>
    </cfRule>
    <cfRule type="expression" dxfId="401" priority="150">
      <formula>(ISNUMBER(SEARCH("=", _xlfn.FORMULATEXT(H75)))*1=0)</formula>
    </cfRule>
  </conditionalFormatting>
  <conditionalFormatting sqref="R75 H75:P75">
    <cfRule type="expression" dxfId="400" priority="146">
      <formula>ISNUMBER(SEARCH("IS BS CF", _xlfn.FORMULATEXT(H75)))</formula>
    </cfRule>
  </conditionalFormatting>
  <conditionalFormatting sqref="S75:DL75">
    <cfRule type="expression" dxfId="399" priority="142">
      <formula>ISNUMBER(SEARCH("Calcs.", _xlfn.FORMULATEXT(S75)))</formula>
    </cfRule>
    <cfRule type="expression" dxfId="398" priority="143">
      <formula>ISNUMBER(SEARCH("Assumption", _xlfn.FORMULATEXT(S75)))</formula>
    </cfRule>
    <cfRule type="expression" dxfId="397" priority="144">
      <formula>ISNUMBER(SEARCH("=", _xlfn.FORMULATEXT(S75)))</formula>
    </cfRule>
    <cfRule type="expression" dxfId="396" priority="145">
      <formula>(ISNUMBER(SEARCH("=", _xlfn.FORMULATEXT(S75)))*1=0)</formula>
    </cfRule>
  </conditionalFormatting>
  <conditionalFormatting sqref="S75:DL75">
    <cfRule type="expression" dxfId="395" priority="141">
      <formula>ISNUMBER(SEARCH("IS BS CF", _xlfn.FORMULATEXT(S75)))</formula>
    </cfRule>
  </conditionalFormatting>
  <conditionalFormatting sqref="R76 H76:P76">
    <cfRule type="expression" dxfId="394" priority="137">
      <formula>ISNUMBER(SEARCH("Calcs.", _xlfn.FORMULATEXT(H76)))</formula>
    </cfRule>
    <cfRule type="expression" dxfId="393" priority="138">
      <formula>ISNUMBER(SEARCH("Assumption", _xlfn.FORMULATEXT(H76)))</formula>
    </cfRule>
    <cfRule type="expression" dxfId="392" priority="139">
      <formula>ISNUMBER(SEARCH("=", _xlfn.FORMULATEXT(H76)))</formula>
    </cfRule>
    <cfRule type="expression" dxfId="391" priority="140">
      <formula>(ISNUMBER(SEARCH("=", _xlfn.FORMULATEXT(H76)))*1=0)</formula>
    </cfRule>
  </conditionalFormatting>
  <conditionalFormatting sqref="R76 H76:P76">
    <cfRule type="expression" dxfId="390" priority="136">
      <formula>ISNUMBER(SEARCH("IS BS CF", _xlfn.FORMULATEXT(H76)))</formula>
    </cfRule>
  </conditionalFormatting>
  <conditionalFormatting sqref="R77 H77:P77">
    <cfRule type="expression" dxfId="389" priority="132">
      <formula>ISNUMBER(SEARCH("Calcs.", _xlfn.FORMULATEXT(H77)))</formula>
    </cfRule>
    <cfRule type="expression" dxfId="388" priority="133">
      <formula>ISNUMBER(SEARCH("Assumption", _xlfn.FORMULATEXT(H77)))</formula>
    </cfRule>
    <cfRule type="expression" dxfId="387" priority="134">
      <formula>ISNUMBER(SEARCH("=", _xlfn.FORMULATEXT(H77)))</formula>
    </cfRule>
    <cfRule type="expression" dxfId="386" priority="135">
      <formula>(ISNUMBER(SEARCH("=", _xlfn.FORMULATEXT(H77)))*1=0)</formula>
    </cfRule>
  </conditionalFormatting>
  <conditionalFormatting sqref="R77 H77:P77">
    <cfRule type="expression" dxfId="385" priority="131">
      <formula>ISNUMBER(SEARCH("IS BS CF", _xlfn.FORMULATEXT(H77)))</formula>
    </cfRule>
  </conditionalFormatting>
  <conditionalFormatting sqref="R78 H78:P78">
    <cfRule type="expression" dxfId="384" priority="127">
      <formula>ISNUMBER(SEARCH("Calcs.", _xlfn.FORMULATEXT(H78)))</formula>
    </cfRule>
    <cfRule type="expression" dxfId="383" priority="128">
      <formula>ISNUMBER(SEARCH("Assumption", _xlfn.FORMULATEXT(H78)))</formula>
    </cfRule>
    <cfRule type="expression" dxfId="382" priority="129">
      <formula>ISNUMBER(SEARCH("=", _xlfn.FORMULATEXT(H78)))</formula>
    </cfRule>
    <cfRule type="expression" dxfId="381" priority="130">
      <formula>(ISNUMBER(SEARCH("=", _xlfn.FORMULATEXT(H78)))*1=0)</formula>
    </cfRule>
  </conditionalFormatting>
  <conditionalFormatting sqref="R78 H78:P78">
    <cfRule type="expression" dxfId="380" priority="126">
      <formula>ISNUMBER(SEARCH("IS BS CF", _xlfn.FORMULATEXT(H78)))</formula>
    </cfRule>
  </conditionalFormatting>
  <conditionalFormatting sqref="R79 H79:J79">
    <cfRule type="expression" dxfId="379" priority="122">
      <formula>ISNUMBER(SEARCH("Calcs.", _xlfn.FORMULATEXT(H79)))</formula>
    </cfRule>
    <cfRule type="expression" dxfId="378" priority="123">
      <formula>ISNUMBER(SEARCH("Assumption", _xlfn.FORMULATEXT(H79)))</formula>
    </cfRule>
    <cfRule type="expression" dxfId="377" priority="124">
      <formula>ISNUMBER(SEARCH("=", _xlfn.FORMULATEXT(H79)))</formula>
    </cfRule>
    <cfRule type="expression" dxfId="376" priority="125">
      <formula>(ISNUMBER(SEARCH("=", _xlfn.FORMULATEXT(H79)))*1=0)</formula>
    </cfRule>
  </conditionalFormatting>
  <conditionalFormatting sqref="R79 H79:J79">
    <cfRule type="expression" dxfId="375" priority="121">
      <formula>ISNUMBER(SEARCH("IS BS CF", _xlfn.FORMULATEXT(H79)))</formula>
    </cfRule>
  </conditionalFormatting>
  <conditionalFormatting sqref="R80 H80:P80">
    <cfRule type="expression" dxfId="374" priority="117">
      <formula>ISNUMBER(SEARCH("Calcs.", _xlfn.FORMULATEXT(H80)))</formula>
    </cfRule>
    <cfRule type="expression" dxfId="373" priority="118">
      <formula>ISNUMBER(SEARCH("Assumption", _xlfn.FORMULATEXT(H80)))</formula>
    </cfRule>
    <cfRule type="expression" dxfId="372" priority="119">
      <formula>ISNUMBER(SEARCH("=", _xlfn.FORMULATEXT(H80)))</formula>
    </cfRule>
    <cfRule type="expression" dxfId="371" priority="120">
      <formula>(ISNUMBER(SEARCH("=", _xlfn.FORMULATEXT(H80)))*1=0)</formula>
    </cfRule>
  </conditionalFormatting>
  <conditionalFormatting sqref="R80 H80:P80">
    <cfRule type="expression" dxfId="370" priority="116">
      <formula>ISNUMBER(SEARCH("IS BS CF", _xlfn.FORMULATEXT(H80)))</formula>
    </cfRule>
  </conditionalFormatting>
  <conditionalFormatting sqref="R81 H81:P81">
    <cfRule type="expression" dxfId="369" priority="112">
      <formula>ISNUMBER(SEARCH("Calcs.", _xlfn.FORMULATEXT(H81)))</formula>
    </cfRule>
    <cfRule type="expression" dxfId="368" priority="113">
      <formula>ISNUMBER(SEARCH("Assumption", _xlfn.FORMULATEXT(H81)))</formula>
    </cfRule>
    <cfRule type="expression" dxfId="367" priority="114">
      <formula>ISNUMBER(SEARCH("=", _xlfn.FORMULATEXT(H81)))</formula>
    </cfRule>
    <cfRule type="expression" dxfId="366" priority="115">
      <formula>(ISNUMBER(SEARCH("=", _xlfn.FORMULATEXT(H81)))*1=0)</formula>
    </cfRule>
  </conditionalFormatting>
  <conditionalFormatting sqref="R81 H81:P81">
    <cfRule type="expression" dxfId="365" priority="111">
      <formula>ISNUMBER(SEARCH("IS BS CF", _xlfn.FORMULATEXT(H81)))</formula>
    </cfRule>
  </conditionalFormatting>
  <conditionalFormatting sqref="R82 H82:P82">
    <cfRule type="expression" dxfId="364" priority="107">
      <formula>ISNUMBER(SEARCH("Calcs.", _xlfn.FORMULATEXT(H82)))</formula>
    </cfRule>
    <cfRule type="expression" dxfId="363" priority="108">
      <formula>ISNUMBER(SEARCH("Assumption", _xlfn.FORMULATEXT(H82)))</formula>
    </cfRule>
    <cfRule type="expression" dxfId="362" priority="109">
      <formula>ISNUMBER(SEARCH("=", _xlfn.FORMULATEXT(H82)))</formula>
    </cfRule>
    <cfRule type="expression" dxfId="361" priority="110">
      <formula>(ISNUMBER(SEARCH("=", _xlfn.FORMULATEXT(H82)))*1=0)</formula>
    </cfRule>
  </conditionalFormatting>
  <conditionalFormatting sqref="R82 H82:P82">
    <cfRule type="expression" dxfId="360" priority="106">
      <formula>ISNUMBER(SEARCH("IS BS CF", _xlfn.FORMULATEXT(H82)))</formula>
    </cfRule>
  </conditionalFormatting>
  <conditionalFormatting sqref="CN83 R83 H83:P83">
    <cfRule type="expression" dxfId="359" priority="102">
      <formula>ISNUMBER(SEARCH("Calcs.", _xlfn.FORMULATEXT(H83)))</formula>
    </cfRule>
    <cfRule type="expression" dxfId="358" priority="103">
      <formula>ISNUMBER(SEARCH("Assumption", _xlfn.FORMULATEXT(H83)))</formula>
    </cfRule>
    <cfRule type="expression" dxfId="357" priority="104">
      <formula>ISNUMBER(SEARCH("=", _xlfn.FORMULATEXT(H83)))</formula>
    </cfRule>
    <cfRule type="expression" dxfId="356" priority="105">
      <formula>(ISNUMBER(SEARCH("=", _xlfn.FORMULATEXT(H83)))*1=0)</formula>
    </cfRule>
  </conditionalFormatting>
  <conditionalFormatting sqref="CN83 R83 H83:P83">
    <cfRule type="expression" dxfId="355" priority="101">
      <formula>ISNUMBER(SEARCH("IS BS CF", _xlfn.FORMULATEXT(H83)))</formula>
    </cfRule>
  </conditionalFormatting>
  <conditionalFormatting sqref="CN84 R84 H84:P84">
    <cfRule type="expression" dxfId="354" priority="97">
      <formula>ISNUMBER(SEARCH("Calcs.", _xlfn.FORMULATEXT(H84)))</formula>
    </cfRule>
    <cfRule type="expression" dxfId="353" priority="98">
      <formula>ISNUMBER(SEARCH("Assumption", _xlfn.FORMULATEXT(H84)))</formula>
    </cfRule>
    <cfRule type="expression" dxfId="352" priority="99">
      <formula>ISNUMBER(SEARCH("=", _xlfn.FORMULATEXT(H84)))</formula>
    </cfRule>
    <cfRule type="expression" dxfId="351" priority="100">
      <formula>(ISNUMBER(SEARCH("=", _xlfn.FORMULATEXT(H84)))*1=0)</formula>
    </cfRule>
  </conditionalFormatting>
  <conditionalFormatting sqref="CN84 R84 H84:P84">
    <cfRule type="expression" dxfId="350" priority="96">
      <formula>ISNUMBER(SEARCH("IS BS CF", _xlfn.FORMULATEXT(H84)))</formula>
    </cfRule>
  </conditionalFormatting>
  <conditionalFormatting sqref="CN85 R85 H85:P85">
    <cfRule type="expression" dxfId="349" priority="92">
      <formula>ISNUMBER(SEARCH("Calcs.", _xlfn.FORMULATEXT(H85)))</formula>
    </cfRule>
    <cfRule type="expression" dxfId="348" priority="93">
      <formula>ISNUMBER(SEARCH("Assumption", _xlfn.FORMULATEXT(H85)))</formula>
    </cfRule>
    <cfRule type="expression" dxfId="347" priority="94">
      <formula>ISNUMBER(SEARCH("=", _xlfn.FORMULATEXT(H85)))</formula>
    </cfRule>
    <cfRule type="expression" dxfId="346" priority="95">
      <formula>(ISNUMBER(SEARCH("=", _xlfn.FORMULATEXT(H85)))*1=0)</formula>
    </cfRule>
  </conditionalFormatting>
  <conditionalFormatting sqref="CN85 R85 H85:P85">
    <cfRule type="expression" dxfId="345" priority="91">
      <formula>ISNUMBER(SEARCH("IS BS CF", _xlfn.FORMULATEXT(H85)))</formula>
    </cfRule>
  </conditionalFormatting>
  <conditionalFormatting sqref="R87:CL87 CN87:DL87 H87:P87">
    <cfRule type="expression" dxfId="344" priority="87">
      <formula>ISNUMBER(SEARCH("Calcs.", _xlfn.FORMULATEXT(H87)))</formula>
    </cfRule>
    <cfRule type="expression" dxfId="343" priority="88">
      <formula>ISNUMBER(SEARCH("Assumption", _xlfn.FORMULATEXT(H87)))</formula>
    </cfRule>
    <cfRule type="expression" dxfId="342" priority="89">
      <formula>ISNUMBER(SEARCH("=", _xlfn.FORMULATEXT(H87)))</formula>
    </cfRule>
    <cfRule type="expression" dxfId="341" priority="90">
      <formula>(ISNUMBER(SEARCH("=", _xlfn.FORMULATEXT(H87)))*1=0)</formula>
    </cfRule>
  </conditionalFormatting>
  <conditionalFormatting sqref="R87:CL87 CN87:DL87 H87:P87">
    <cfRule type="expression" dxfId="340" priority="86">
      <formula>ISNUMBER(SEARCH("IS BS CF", _xlfn.FORMULATEXT(H87)))</formula>
    </cfRule>
  </conditionalFormatting>
  <conditionalFormatting sqref="R88:CL88 CN88:DL88 H88:P88">
    <cfRule type="expression" dxfId="339" priority="82">
      <formula>ISNUMBER(SEARCH("Calcs.", _xlfn.FORMULATEXT(H88)))</formula>
    </cfRule>
    <cfRule type="expression" dxfId="338" priority="83">
      <formula>ISNUMBER(SEARCH("Assumption", _xlfn.FORMULATEXT(H88)))</formula>
    </cfRule>
    <cfRule type="expression" dxfId="337" priority="84">
      <formula>ISNUMBER(SEARCH("=", _xlfn.FORMULATEXT(H88)))</formula>
    </cfRule>
    <cfRule type="expression" dxfId="336" priority="85">
      <formula>(ISNUMBER(SEARCH("=", _xlfn.FORMULATEXT(H88)))*1=0)</formula>
    </cfRule>
  </conditionalFormatting>
  <conditionalFormatting sqref="R88:CL88 CN88:DL88 H88:P88">
    <cfRule type="expression" dxfId="335" priority="81">
      <formula>ISNUMBER(SEARCH("IS BS CF", _xlfn.FORMULATEXT(H88)))</formula>
    </cfRule>
  </conditionalFormatting>
  <conditionalFormatting sqref="R89:CL89 H89:P89 CN89:DL89">
    <cfRule type="expression" dxfId="334" priority="77">
      <formula>ISNUMBER(SEARCH("Calcs.", _xlfn.FORMULATEXT(H89)))</formula>
    </cfRule>
    <cfRule type="expression" dxfId="333" priority="78">
      <formula>ISNUMBER(SEARCH("Assumption", _xlfn.FORMULATEXT(H89)))</formula>
    </cfRule>
    <cfRule type="expression" dxfId="332" priority="79">
      <formula>ISNUMBER(SEARCH("=", _xlfn.FORMULATEXT(H89)))</formula>
    </cfRule>
    <cfRule type="expression" dxfId="331" priority="80">
      <formula>(ISNUMBER(SEARCH("=", _xlfn.FORMULATEXT(H89)))*1=0)</formula>
    </cfRule>
  </conditionalFormatting>
  <conditionalFormatting sqref="R89:CL89 H89:P89 CN89:DL89">
    <cfRule type="expression" dxfId="330" priority="76">
      <formula>ISNUMBER(SEARCH("IS BS CF", _xlfn.FORMULATEXT(H89)))</formula>
    </cfRule>
  </conditionalFormatting>
  <conditionalFormatting sqref="R90:CL90 H90:P90 CN90:DL90">
    <cfRule type="expression" dxfId="329" priority="72">
      <formula>ISNUMBER(SEARCH("Calcs.", _xlfn.FORMULATEXT(H90)))</formula>
    </cfRule>
    <cfRule type="expression" dxfId="328" priority="73">
      <formula>ISNUMBER(SEARCH("Assumption", _xlfn.FORMULATEXT(H90)))</formula>
    </cfRule>
    <cfRule type="expression" dxfId="327" priority="74">
      <formula>ISNUMBER(SEARCH("=", _xlfn.FORMULATEXT(H90)))</formula>
    </cfRule>
    <cfRule type="expression" dxfId="326" priority="75">
      <formula>(ISNUMBER(SEARCH("=", _xlfn.FORMULATEXT(H90)))*1=0)</formula>
    </cfRule>
  </conditionalFormatting>
  <conditionalFormatting sqref="R90:CL90 H90:P90 CN90:DL90">
    <cfRule type="expression" dxfId="325" priority="71">
      <formula>ISNUMBER(SEARCH("IS BS CF", _xlfn.FORMULATEXT(H90)))</formula>
    </cfRule>
  </conditionalFormatting>
  <conditionalFormatting sqref="R91:CL91 H91:P91 CN91:DL91">
    <cfRule type="expression" dxfId="324" priority="67">
      <formula>ISNUMBER(SEARCH("Calcs.", _xlfn.FORMULATEXT(H91)))</formula>
    </cfRule>
    <cfRule type="expression" dxfId="323" priority="68">
      <formula>ISNUMBER(SEARCH("Assumption", _xlfn.FORMULATEXT(H91)))</formula>
    </cfRule>
    <cfRule type="expression" dxfId="322" priority="69">
      <formula>ISNUMBER(SEARCH("=", _xlfn.FORMULATEXT(H91)))</formula>
    </cfRule>
    <cfRule type="expression" dxfId="321" priority="70">
      <formula>(ISNUMBER(SEARCH("=", _xlfn.FORMULATEXT(H91)))*1=0)</formula>
    </cfRule>
  </conditionalFormatting>
  <conditionalFormatting sqref="R91:CL91 H91:P91 CN91:DL91">
    <cfRule type="expression" dxfId="320" priority="66">
      <formula>ISNUMBER(SEARCH("IS BS CF", _xlfn.FORMULATEXT(H91)))</formula>
    </cfRule>
  </conditionalFormatting>
  <conditionalFormatting sqref="R92:CL92 H92:P92 CN92:DL92">
    <cfRule type="expression" dxfId="319" priority="62">
      <formula>ISNUMBER(SEARCH("Calcs.", _xlfn.FORMULATEXT(H92)))</formula>
    </cfRule>
    <cfRule type="expression" dxfId="318" priority="63">
      <formula>ISNUMBER(SEARCH("Assumption", _xlfn.FORMULATEXT(H92)))</formula>
    </cfRule>
    <cfRule type="expression" dxfId="317" priority="64">
      <formula>ISNUMBER(SEARCH("=", _xlfn.FORMULATEXT(H92)))</formula>
    </cfRule>
    <cfRule type="expression" dxfId="316" priority="65">
      <formula>(ISNUMBER(SEARCH("=", _xlfn.FORMULATEXT(H92)))*1=0)</formula>
    </cfRule>
  </conditionalFormatting>
  <conditionalFormatting sqref="R92:CL92 H92:P92 CN92:DL92">
    <cfRule type="expression" dxfId="315" priority="61">
      <formula>ISNUMBER(SEARCH("IS BS CF", _xlfn.FORMULATEXT(H92)))</formula>
    </cfRule>
  </conditionalFormatting>
  <conditionalFormatting sqref="R93:CL93 H93:P93 CN93:DL93">
    <cfRule type="expression" dxfId="314" priority="57">
      <formula>ISNUMBER(SEARCH("Calcs.", _xlfn.FORMULATEXT(H93)))</formula>
    </cfRule>
    <cfRule type="expression" dxfId="313" priority="58">
      <formula>ISNUMBER(SEARCH("Assumption", _xlfn.FORMULATEXT(H93)))</formula>
    </cfRule>
    <cfRule type="expression" dxfId="312" priority="59">
      <formula>ISNUMBER(SEARCH("=", _xlfn.FORMULATEXT(H93)))</formula>
    </cfRule>
    <cfRule type="expression" dxfId="311" priority="60">
      <formula>(ISNUMBER(SEARCH("=", _xlfn.FORMULATEXT(H93)))*1=0)</formula>
    </cfRule>
  </conditionalFormatting>
  <conditionalFormatting sqref="R93:CL93 H93:P93 CN93:DL93">
    <cfRule type="expression" dxfId="310" priority="56">
      <formula>ISNUMBER(SEARCH("IS BS CF", _xlfn.FORMULATEXT(H93)))</formula>
    </cfRule>
  </conditionalFormatting>
  <conditionalFormatting sqref="R94:CL94 H94:P94 CN94:DL94">
    <cfRule type="expression" dxfId="309" priority="52">
      <formula>ISNUMBER(SEARCH("Calcs.", _xlfn.FORMULATEXT(H94)))</formula>
    </cfRule>
    <cfRule type="expression" dxfId="308" priority="53">
      <formula>ISNUMBER(SEARCH("Assumption", _xlfn.FORMULATEXT(H94)))</formula>
    </cfRule>
    <cfRule type="expression" dxfId="307" priority="54">
      <formula>ISNUMBER(SEARCH("=", _xlfn.FORMULATEXT(H94)))</formula>
    </cfRule>
    <cfRule type="expression" dxfId="306" priority="55">
      <formula>(ISNUMBER(SEARCH("=", _xlfn.FORMULATEXT(H94)))*1=0)</formula>
    </cfRule>
  </conditionalFormatting>
  <conditionalFormatting sqref="R94:CL94 H94:P94 CN94:DL94">
    <cfRule type="expression" dxfId="305" priority="51">
      <formula>ISNUMBER(SEARCH("IS BS CF", _xlfn.FORMULATEXT(H94)))</formula>
    </cfRule>
  </conditionalFormatting>
  <conditionalFormatting sqref="R95:CL95 H95:P95 CN95:DL95">
    <cfRule type="expression" dxfId="304" priority="47">
      <formula>ISNUMBER(SEARCH("Calcs.", _xlfn.FORMULATEXT(H95)))</formula>
    </cfRule>
    <cfRule type="expression" dxfId="303" priority="48">
      <formula>ISNUMBER(SEARCH("Assumption", _xlfn.FORMULATEXT(H95)))</formula>
    </cfRule>
    <cfRule type="expression" dxfId="302" priority="49">
      <formula>ISNUMBER(SEARCH("=", _xlfn.FORMULATEXT(H95)))</formula>
    </cfRule>
    <cfRule type="expression" dxfId="301" priority="50">
      <formula>(ISNUMBER(SEARCH("=", _xlfn.FORMULATEXT(H95)))*1=0)</formula>
    </cfRule>
  </conditionalFormatting>
  <conditionalFormatting sqref="R95:CL95 H95:P95 CN95:DL95">
    <cfRule type="expression" dxfId="300" priority="46">
      <formula>ISNUMBER(SEARCH("IS BS CF", _xlfn.FORMULATEXT(H95)))</formula>
    </cfRule>
  </conditionalFormatting>
  <conditionalFormatting sqref="R96:CL96 H96:P96 CN96:DL96">
    <cfRule type="expression" dxfId="299" priority="42">
      <formula>ISNUMBER(SEARCH("Calcs.", _xlfn.FORMULATEXT(H96)))</formula>
    </cfRule>
    <cfRule type="expression" dxfId="298" priority="43">
      <formula>ISNUMBER(SEARCH("Assumption", _xlfn.FORMULATEXT(H96)))</formula>
    </cfRule>
    <cfRule type="expression" dxfId="297" priority="44">
      <formula>ISNUMBER(SEARCH("=", _xlfn.FORMULATEXT(H96)))</formula>
    </cfRule>
    <cfRule type="expression" dxfId="296" priority="45">
      <formula>(ISNUMBER(SEARCH("=", _xlfn.FORMULATEXT(H96)))*1=0)</formula>
    </cfRule>
  </conditionalFormatting>
  <conditionalFormatting sqref="R96:CL96 H96:P96 CN96:DL96">
    <cfRule type="expression" dxfId="295" priority="41">
      <formula>ISNUMBER(SEARCH("IS BS CF", _xlfn.FORMULATEXT(H96)))</formula>
    </cfRule>
  </conditionalFormatting>
  <conditionalFormatting sqref="R97:CL97 H97:P97 CN97:DL97">
    <cfRule type="expression" dxfId="294" priority="37">
      <formula>ISNUMBER(SEARCH("Calcs.", _xlfn.FORMULATEXT(H97)))</formula>
    </cfRule>
    <cfRule type="expression" dxfId="293" priority="38">
      <formula>ISNUMBER(SEARCH("Assumption", _xlfn.FORMULATEXT(H97)))</formula>
    </cfRule>
    <cfRule type="expression" dxfId="292" priority="39">
      <formula>ISNUMBER(SEARCH("=", _xlfn.FORMULATEXT(H97)))</formula>
    </cfRule>
    <cfRule type="expression" dxfId="291" priority="40">
      <formula>(ISNUMBER(SEARCH("=", _xlfn.FORMULATEXT(H97)))*1=0)</formula>
    </cfRule>
  </conditionalFormatting>
  <conditionalFormatting sqref="R97:CL97 H97:P97 CN97:DL97">
    <cfRule type="expression" dxfId="290" priority="36">
      <formula>ISNUMBER(SEARCH("IS BS CF", _xlfn.FORMULATEXT(H97)))</formula>
    </cfRule>
  </conditionalFormatting>
  <conditionalFormatting sqref="R98:CL98 H98:P98 CN98:DL98">
    <cfRule type="expression" dxfId="289" priority="32">
      <formula>ISNUMBER(SEARCH("Calcs.", _xlfn.FORMULATEXT(H98)))</formula>
    </cfRule>
    <cfRule type="expression" dxfId="288" priority="33">
      <formula>ISNUMBER(SEARCH("Assumption", _xlfn.FORMULATEXT(H98)))</formula>
    </cfRule>
    <cfRule type="expression" dxfId="287" priority="34">
      <formula>ISNUMBER(SEARCH("=", _xlfn.FORMULATEXT(H98)))</formula>
    </cfRule>
    <cfRule type="expression" dxfId="286" priority="35">
      <formula>(ISNUMBER(SEARCH("=", _xlfn.FORMULATEXT(H98)))*1=0)</formula>
    </cfRule>
  </conditionalFormatting>
  <conditionalFormatting sqref="R98:CL98 H98:P98 CN98:DL98">
    <cfRule type="expression" dxfId="285" priority="31">
      <formula>ISNUMBER(SEARCH("IS BS CF", _xlfn.FORMULATEXT(H98)))</formula>
    </cfRule>
  </conditionalFormatting>
  <conditionalFormatting sqref="R99:CL99 H99:P99 CN99:DL99">
    <cfRule type="expression" dxfId="284" priority="27">
      <formula>ISNUMBER(SEARCH("Calcs.", _xlfn.FORMULATEXT(H99)))</formula>
    </cfRule>
    <cfRule type="expression" dxfId="283" priority="28">
      <formula>ISNUMBER(SEARCH("Assumption", _xlfn.FORMULATEXT(H99)))</formula>
    </cfRule>
    <cfRule type="expression" dxfId="282" priority="29">
      <formula>ISNUMBER(SEARCH("=", _xlfn.FORMULATEXT(H99)))</formula>
    </cfRule>
    <cfRule type="expression" dxfId="281" priority="30">
      <formula>(ISNUMBER(SEARCH("=", _xlfn.FORMULATEXT(H99)))*1=0)</formula>
    </cfRule>
  </conditionalFormatting>
  <conditionalFormatting sqref="R99:CL99 H99:P99 CN99:DL99">
    <cfRule type="expression" dxfId="280" priority="26">
      <formula>ISNUMBER(SEARCH("IS BS CF", _xlfn.FORMULATEXT(H99)))</formula>
    </cfRule>
  </conditionalFormatting>
  <conditionalFormatting sqref="R100:CL100 H100:P100 CN100:DL100">
    <cfRule type="expression" dxfId="279" priority="22">
      <formula>ISNUMBER(SEARCH("Calcs.", _xlfn.FORMULATEXT(H100)))</formula>
    </cfRule>
    <cfRule type="expression" dxfId="278" priority="23">
      <formula>ISNUMBER(SEARCH("Assumption", _xlfn.FORMULATEXT(H100)))</formula>
    </cfRule>
    <cfRule type="expression" dxfId="277" priority="24">
      <formula>ISNUMBER(SEARCH("=", _xlfn.FORMULATEXT(H100)))</formula>
    </cfRule>
    <cfRule type="expression" dxfId="276" priority="25">
      <formula>(ISNUMBER(SEARCH("=", _xlfn.FORMULATEXT(H100)))*1=0)</formula>
    </cfRule>
  </conditionalFormatting>
  <conditionalFormatting sqref="R100:CL100 H100:P100 CN100:DL100">
    <cfRule type="expression" dxfId="275" priority="21">
      <formula>ISNUMBER(SEARCH("IS BS CF", _xlfn.FORMULATEXT(H100)))</formula>
    </cfRule>
  </conditionalFormatting>
  <conditionalFormatting sqref="R101:CL101 H101:P101 CN101:DL101">
    <cfRule type="expression" dxfId="274" priority="17">
      <formula>ISNUMBER(SEARCH("Calcs.", _xlfn.FORMULATEXT(H101)))</formula>
    </cfRule>
    <cfRule type="expression" dxfId="273" priority="18">
      <formula>ISNUMBER(SEARCH("Assumption", _xlfn.FORMULATEXT(H101)))</formula>
    </cfRule>
    <cfRule type="expression" dxfId="272" priority="19">
      <formula>ISNUMBER(SEARCH("=", _xlfn.FORMULATEXT(H101)))</formula>
    </cfRule>
    <cfRule type="expression" dxfId="271" priority="20">
      <formula>(ISNUMBER(SEARCH("=", _xlfn.FORMULATEXT(H101)))*1=0)</formula>
    </cfRule>
  </conditionalFormatting>
  <conditionalFormatting sqref="R101:CL101 H101:P101 CN101:DL101">
    <cfRule type="expression" dxfId="270" priority="16">
      <formula>ISNUMBER(SEARCH("IS BS CF", _xlfn.FORMULATEXT(H101)))</formula>
    </cfRule>
  </conditionalFormatting>
  <conditionalFormatting sqref="R102:CL102 H102:P102 CN102:DL102">
    <cfRule type="expression" dxfId="269" priority="12">
      <formula>ISNUMBER(SEARCH("Calcs.", _xlfn.FORMULATEXT(H102)))</formula>
    </cfRule>
    <cfRule type="expression" dxfId="268" priority="13">
      <formula>ISNUMBER(SEARCH("Assumption", _xlfn.FORMULATEXT(H102)))</formula>
    </cfRule>
    <cfRule type="expression" dxfId="267" priority="14">
      <formula>ISNUMBER(SEARCH("=", _xlfn.FORMULATEXT(H102)))</formula>
    </cfRule>
    <cfRule type="expression" dxfId="266" priority="15">
      <formula>(ISNUMBER(SEARCH("=", _xlfn.FORMULATEXT(H102)))*1=0)</formula>
    </cfRule>
  </conditionalFormatting>
  <conditionalFormatting sqref="R102:CL102 H102:P102 CN102:DL102">
    <cfRule type="expression" dxfId="265" priority="11">
      <formula>ISNUMBER(SEARCH("IS BS CF", _xlfn.FORMULATEXT(H102)))</formula>
    </cfRule>
  </conditionalFormatting>
  <conditionalFormatting sqref="R103 H103:P103 CN103">
    <cfRule type="expression" dxfId="264" priority="7">
      <formula>ISNUMBER(SEARCH("Calcs.", _xlfn.FORMULATEXT(H103)))</formula>
    </cfRule>
    <cfRule type="expression" dxfId="263" priority="8">
      <formula>ISNUMBER(SEARCH("Assumption", _xlfn.FORMULATEXT(H103)))</formula>
    </cfRule>
    <cfRule type="expression" dxfId="262" priority="9">
      <formula>ISNUMBER(SEARCH("=", _xlfn.FORMULATEXT(H103)))</formula>
    </cfRule>
    <cfRule type="expression" dxfId="261" priority="10">
      <formula>(ISNUMBER(SEARCH("=", _xlfn.FORMULATEXT(H103)))*1=0)</formula>
    </cfRule>
  </conditionalFormatting>
  <conditionalFormatting sqref="R103 H103:P103 CN103">
    <cfRule type="expression" dxfId="260" priority="6">
      <formula>ISNUMBER(SEARCH("IS BS CF", _xlfn.FORMULATEXT(H103)))</formula>
    </cfRule>
  </conditionalFormatting>
  <conditionalFormatting sqref="R104:CL104 H104:P104 CN104:DL104">
    <cfRule type="expression" dxfId="259" priority="2">
      <formula>ISNUMBER(SEARCH("Calcs.", _xlfn.FORMULATEXT(H104)))</formula>
    </cfRule>
    <cfRule type="expression" dxfId="258" priority="3">
      <formula>ISNUMBER(SEARCH("Assumption", _xlfn.FORMULATEXT(H104)))</formula>
    </cfRule>
    <cfRule type="expression" dxfId="257" priority="4">
      <formula>ISNUMBER(SEARCH("=", _xlfn.FORMULATEXT(H104)))</formula>
    </cfRule>
    <cfRule type="expression" dxfId="256" priority="5">
      <formula>(ISNUMBER(SEARCH("=", _xlfn.FORMULATEXT(H104)))*1=0)</formula>
    </cfRule>
  </conditionalFormatting>
  <conditionalFormatting sqref="R104:CL104 H104:P104 CN104:DL104">
    <cfRule type="expression" dxfId="255" priority="1">
      <formula>ISNUMBER(SEARCH("IS BS CF", _xlfn.FORMULATEXT(H104)))</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1695EA-7234-4621-92DF-D61632CF3073}">
          <x14:formula1>
            <xm:f>'Data validation'!$A:$A</xm:f>
          </x14:formula1>
          <xm:sqref>C2268:C1048576 C2:C4 C8:C104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819</v>
      </c>
      <c r="H1" s="235" t="s">
        <v>502</v>
      </c>
      <c r="I1" s="236" t="s">
        <v>500</v>
      </c>
      <c r="J1" s="249"/>
      <c r="N1" s="87">
        <v>0.34348379629629627</v>
      </c>
      <c r="O1" s="87">
        <v>0.34415509259259258</v>
      </c>
      <c r="P1" t="str">
        <f>TEXT(O1-N1, "h:mm:ss")</f>
        <v>0:00:58</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817</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0:00:58</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254" priority="2" stopIfTrue="1" operator="notEqual">
      <formula>0.6545646468</formula>
    </cfRule>
  </conditionalFormatting>
  <conditionalFormatting sqref="M3">
    <cfRule type="cellIs" dxfId="253" priority="4" stopIfTrue="1" operator="notEqual">
      <formula>0.6545646468</formula>
    </cfRule>
  </conditionalFormatting>
  <conditionalFormatting sqref="P3">
    <cfRule type="cellIs" dxfId="252" priority="1" stopIfTrue="1" operator="notEqual">
      <formula>0.6545646468</formula>
    </cfRule>
  </conditionalFormatting>
  <conditionalFormatting sqref="P1">
    <cfRule type="cellIs" dxfId="25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65"/>
  <sheetViews>
    <sheetView showGridLines="0" tabSelected="1" zoomScale="85" zoomScaleNormal="85" workbookViewId="0">
      <pane xSplit="7" ySplit="9" topLeftCell="R679" activePane="bottomRight" state="frozen"/>
      <selection pane="topRight" activeCell="H1" sqref="H1"/>
      <selection pane="bottomLeft" activeCell="A8" sqref="A8"/>
      <selection pane="bottomRight" activeCell="S702" sqref="S702"/>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4">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4">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4">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4">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4">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4">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4">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4">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4">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4">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4">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4">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4">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4">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4">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4">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4">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4">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4">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4">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4">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4">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4">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4">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4">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4">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4">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4">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4">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4">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4">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4">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4">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4">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4">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4">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4">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4">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4">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4">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4">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4">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4">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4">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4">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4">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4">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4">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4">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4">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4">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4">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4">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4">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4">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4">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4">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4">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4">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4">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4">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4">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4">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4">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4">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4">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4">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4">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4">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4">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4">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4">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4">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4">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4">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4">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4">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4">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4">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4">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4">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4">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4">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4">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4">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4">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4">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4">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4">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4">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4">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4">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4">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4">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4">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4">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4">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4">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4">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4">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4">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4">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4">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4">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4">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4">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4">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4">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4">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4">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4">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4">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4">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4">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4">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4">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4">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4">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4">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4">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4">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4">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4">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4">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4">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4">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4">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4">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4">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4">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4">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4">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4">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4">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4">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4">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4">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4">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4">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4">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4">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4">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4">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4">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4">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4">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4">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4">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4">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4">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4">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4">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4">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4">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4">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4">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4">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4">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4">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4">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4">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4">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4">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4">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4">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4">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4">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4">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4">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4">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4">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4">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4">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4">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4">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4">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4">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4">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4">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4">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4">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4">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4">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4">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4">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4">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4">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4">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4">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4">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4">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4">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4">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4">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4">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4">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4">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4">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4">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4">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4">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4">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4">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4">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4">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4">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4">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4">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4">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4">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4">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4">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4">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4">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4">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4">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4">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4">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4">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4">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4">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4">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4">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4">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4">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4">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4">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4">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4">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4">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4">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4">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4">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4">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4">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4">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4">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4">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4">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4">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4">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4">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4">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4">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4">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4">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4">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4">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4">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4">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4">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4">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4">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4">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4">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ref="E639" si="853">ROW()&amp;" "&amp;D639</f>
        <v>639 ORIGINATIONS-PP</v>
      </c>
      <c r="G639" s="136" t="str">
        <f t="shared" si="849"/>
        <v>Secondary volume driver</v>
      </c>
    </row>
    <row r="641" spans="1:116" x14ac:dyDescent="0.4">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4">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4">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4">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4">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4">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4">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4">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4">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4">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812</v>
      </c>
      <c r="E653" s="8" t="str">
        <f t="shared" si="865"/>
        <v>653 LISTSALES-PV</v>
      </c>
      <c r="G653" s="145" t="s">
        <v>519</v>
      </c>
      <c r="H653" s="31"/>
      <c r="I653" s="73"/>
      <c r="J653" s="372"/>
      <c r="K653" s="372">
        <v>0.2</v>
      </c>
      <c r="L653" s="372">
        <v>0.2</v>
      </c>
      <c r="M653" s="372">
        <v>0.2</v>
      </c>
      <c r="N653" s="372">
        <v>0.2</v>
      </c>
      <c r="O653" s="372">
        <v>0.2</v>
      </c>
      <c r="P653" s="372">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4">
      <c r="D654" t="s">
        <v>812</v>
      </c>
      <c r="E654" s="8" t="str">
        <f t="shared" si="865"/>
        <v>654 LISTSALES-PV</v>
      </c>
      <c r="G654" s="145" t="s">
        <v>520</v>
      </c>
      <c r="H654" s="31"/>
      <c r="I654" s="73"/>
      <c r="J654" s="372"/>
      <c r="K654" s="372">
        <v>0.2</v>
      </c>
      <c r="L654" s="372">
        <v>0.2</v>
      </c>
      <c r="M654" s="372">
        <v>0.2</v>
      </c>
      <c r="N654" s="372">
        <v>0.2</v>
      </c>
      <c r="O654" s="372">
        <v>0.2</v>
      </c>
      <c r="P654" s="372">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812</v>
      </c>
      <c r="E655" s="8" t="str">
        <f t="shared" si="865"/>
        <v>655 LISTSALES-PV</v>
      </c>
      <c r="G655" s="145" t="s">
        <v>808</v>
      </c>
      <c r="H655" s="31"/>
      <c r="I655" s="73"/>
      <c r="J655" s="372"/>
      <c r="K655" s="372">
        <v>0.1</v>
      </c>
      <c r="L655" s="372">
        <v>0.1</v>
      </c>
      <c r="M655" s="372">
        <v>0.1</v>
      </c>
      <c r="N655" s="372">
        <v>0.1</v>
      </c>
      <c r="O655" s="372">
        <v>0.1</v>
      </c>
      <c r="P655" s="372">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812</v>
      </c>
      <c r="E656" s="8" t="str">
        <f t="shared" si="865"/>
        <v>656 LISTSALES-PV</v>
      </c>
      <c r="G656" s="145" t="s">
        <v>809</v>
      </c>
      <c r="H656" s="31"/>
      <c r="I656" s="73"/>
      <c r="J656" s="372"/>
      <c r="K656" s="372">
        <v>0.3</v>
      </c>
      <c r="L656" s="372">
        <v>0.3</v>
      </c>
      <c r="M656" s="372">
        <v>0.3</v>
      </c>
      <c r="N656" s="372">
        <v>0.3</v>
      </c>
      <c r="O656" s="372">
        <v>0.3</v>
      </c>
      <c r="P656" s="372">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812</v>
      </c>
      <c r="E657" s="8" t="str">
        <f t="shared" si="865"/>
        <v>657 LISTSALES-PV</v>
      </c>
      <c r="G657" s="145" t="s">
        <v>810</v>
      </c>
      <c r="H657" s="31"/>
      <c r="I657" s="73"/>
      <c r="J657" s="372"/>
      <c r="K657" s="372">
        <v>0.2</v>
      </c>
      <c r="L657" s="372">
        <v>0.2</v>
      </c>
      <c r="M657" s="372">
        <v>0.2</v>
      </c>
      <c r="N657" s="372">
        <v>0.2</v>
      </c>
      <c r="O657" s="372">
        <v>0.2</v>
      </c>
      <c r="P657" s="372">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4">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4">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4">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4">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4">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4">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4">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4">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4">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4">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4">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4">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4">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4">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4">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4">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4">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4">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4">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4">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4">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4">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4">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4">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4">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4">
      <c r="A698" s="27"/>
      <c r="B698" s="27"/>
      <c r="C698" s="27"/>
      <c r="D698" t="s">
        <v>812</v>
      </c>
      <c r="E698" s="8" t="str">
        <f t="shared" si="899"/>
        <v>698 LISTSALES-PV</v>
      </c>
      <c r="F698" s="27"/>
      <c r="G698" s="126" t="s">
        <v>818</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4">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4">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4">
      <c r="B701" t="s">
        <v>332</v>
      </c>
      <c r="D701" t="s">
        <v>812</v>
      </c>
      <c r="E701" s="8" t="str">
        <f t="shared" si="865"/>
        <v>701 LISTSALES-PV</v>
      </c>
      <c r="G701" s="136" t="str">
        <f>G641</f>
        <v>(Primary label)</v>
      </c>
      <c r="H701" s="31"/>
      <c r="I701" s="73"/>
      <c r="J701" s="73"/>
      <c r="K701" s="58"/>
      <c r="L701" s="58"/>
      <c r="M701" s="58"/>
      <c r="N701" s="58"/>
      <c r="O701" s="58"/>
      <c r="P701" s="58"/>
      <c r="R701" s="33"/>
    </row>
    <row r="702" spans="1:116" x14ac:dyDescent="0.4">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row>
    <row r="703" spans="1:116" x14ac:dyDescent="0.4">
      <c r="B703" t="s">
        <v>332</v>
      </c>
      <c r="D703" t="s">
        <v>812</v>
      </c>
      <c r="E703" s="8" t="str">
        <f t="shared" si="865"/>
        <v>703 LISTSALES-PV</v>
      </c>
      <c r="G703" s="136" t="str">
        <f t="shared" ref="G703:G708" si="906">G643</f>
        <v>Primary revenue driver</v>
      </c>
      <c r="H703" s="12"/>
      <c r="I703" s="60"/>
      <c r="J703" s="60"/>
      <c r="K703" s="15"/>
      <c r="L703" s="15"/>
      <c r="M703" s="15"/>
      <c r="N703" s="15"/>
      <c r="O703" s="15"/>
      <c r="P703" s="15"/>
      <c r="R703" s="15"/>
      <c r="S703" s="179" t="str">
        <f>ADDRESS(ROW(S681),COLUMN(S681),2)</f>
        <v>S$681</v>
      </c>
      <c r="T703" s="179" t="str">
        <f>ADDRESS(ROW(T681),COLUMN(T681),2)</f>
        <v>T$681</v>
      </c>
      <c r="U703" s="179" t="str">
        <f>ADDRESS(ROW(U681),COLUMN(U681),2)</f>
        <v>U$681</v>
      </c>
      <c r="V703" s="179" t="str">
        <f>ADDRESS(ROW(V681),COLUMN(V681),2)</f>
        <v>V$681</v>
      </c>
      <c r="W703" s="179" t="str">
        <f>ADDRESS(ROW(W681),COLUMN(W681),2)</f>
        <v>W$681</v>
      </c>
      <c r="X703" s="179" t="str">
        <f>ADDRESS(ROW(X681),COLUMN(X681),2)</f>
        <v>X$681</v>
      </c>
      <c r="Y703" s="179" t="str">
        <f>ADDRESS(ROW(Y681),COLUMN(Y681),2)</f>
        <v>Y$681</v>
      </c>
      <c r="Z703" s="179" t="str">
        <f>ADDRESS(ROW(Z681),COLUMN(Z681),2)</f>
        <v>Z$681</v>
      </c>
      <c r="AA703" s="179" t="str">
        <f>ADDRESS(ROW(AA681),COLUMN(AA681),2)</f>
        <v>AA$681</v>
      </c>
      <c r="AB703" s="179" t="str">
        <f>ADDRESS(ROW(AB681),COLUMN(AB681),2)</f>
        <v>AB$681</v>
      </c>
      <c r="AC703" s="179" t="str">
        <f>ADDRESS(ROW(AC681),COLUMN(AC681),2)</f>
        <v>AC$681</v>
      </c>
      <c r="AD703" s="179" t="str">
        <f>ADDRESS(ROW(AD681),COLUMN(AD681),2)</f>
        <v>AD$681</v>
      </c>
      <c r="AE703" s="179" t="str">
        <f>ADDRESS(ROW(AE681),COLUMN(AE681),2)</f>
        <v>AE$681</v>
      </c>
      <c r="AF703" s="179" t="str">
        <f>ADDRESS(ROW(AF681),COLUMN(AF681),2)</f>
        <v>AF$681</v>
      </c>
      <c r="AG703" s="179" t="str">
        <f>ADDRESS(ROW(AG681),COLUMN(AG681),2)</f>
        <v>AG$681</v>
      </c>
      <c r="AH703" s="179" t="str">
        <f>ADDRESS(ROW(AH681),COLUMN(AH681),2)</f>
        <v>AH$681</v>
      </c>
      <c r="AI703" s="179" t="str">
        <f>ADDRESS(ROW(AI681),COLUMN(AI681),2)</f>
        <v>AI$681</v>
      </c>
      <c r="AJ703" s="179" t="str">
        <f>ADDRESS(ROW(AJ681),COLUMN(AJ681),2)</f>
        <v>AJ$681</v>
      </c>
      <c r="AK703" s="179" t="str">
        <f>ADDRESS(ROW(AK681),COLUMN(AK681),2)</f>
        <v>AK$681</v>
      </c>
      <c r="AL703" s="179" t="str">
        <f>ADDRESS(ROW(AL681),COLUMN(AL681),2)</f>
        <v>AL$681</v>
      </c>
      <c r="AM703" s="179" t="str">
        <f>ADDRESS(ROW(AM681),COLUMN(AM681),2)</f>
        <v>AM$681</v>
      </c>
      <c r="AN703" s="179" t="str">
        <f>ADDRESS(ROW(AN681),COLUMN(AN681),2)</f>
        <v>AN$681</v>
      </c>
      <c r="AO703" s="179" t="str">
        <f>ADDRESS(ROW(AO681),COLUMN(AO681),2)</f>
        <v>AO$681</v>
      </c>
      <c r="AP703" s="179" t="str">
        <f>ADDRESS(ROW(AP681),COLUMN(AP681),2)</f>
        <v>AP$681</v>
      </c>
      <c r="AQ703" s="179" t="str">
        <f>ADDRESS(ROW(AQ681),COLUMN(AQ681),2)</f>
        <v>AQ$681</v>
      </c>
      <c r="AR703" s="179" t="str">
        <f>ADDRESS(ROW(AR681),COLUMN(AR681),2)</f>
        <v>AR$681</v>
      </c>
      <c r="AS703" s="179" t="str">
        <f>ADDRESS(ROW(AS681),COLUMN(AS681),2)</f>
        <v>AS$681</v>
      </c>
      <c r="AT703" s="179" t="str">
        <f>ADDRESS(ROW(AT681),COLUMN(AT681),2)</f>
        <v>AT$681</v>
      </c>
      <c r="AU703" s="179" t="str">
        <f>ADDRESS(ROW(AU681),COLUMN(AU681),2)</f>
        <v>AU$681</v>
      </c>
      <c r="AV703" s="179" t="str">
        <f>ADDRESS(ROW(AV681),COLUMN(AV681),2)</f>
        <v>AV$681</v>
      </c>
      <c r="AW703" s="179" t="str">
        <f>ADDRESS(ROW(AW681),COLUMN(AW681),2)</f>
        <v>AW$681</v>
      </c>
      <c r="AX703" s="179" t="str">
        <f>ADDRESS(ROW(AX681),COLUMN(AX681),2)</f>
        <v>AX$681</v>
      </c>
      <c r="AY703" s="179" t="str">
        <f>ADDRESS(ROW(AY681),COLUMN(AY681),2)</f>
        <v>AY$681</v>
      </c>
      <c r="AZ703" s="179" t="str">
        <f>ADDRESS(ROW(AZ681),COLUMN(AZ681),2)</f>
        <v>AZ$681</v>
      </c>
      <c r="BA703" s="179" t="str">
        <f>ADDRESS(ROW(BA681),COLUMN(BA681),2)</f>
        <v>BA$681</v>
      </c>
      <c r="BB703" s="179" t="str">
        <f>ADDRESS(ROW(BB681),COLUMN(BB681),2)</f>
        <v>BB$681</v>
      </c>
      <c r="BC703" s="179" t="str">
        <f>ADDRESS(ROW(BC681),COLUMN(BC681),2)</f>
        <v>BC$681</v>
      </c>
      <c r="BD703" s="179" t="str">
        <f>ADDRESS(ROW(BD681),COLUMN(BD681),2)</f>
        <v>BD$681</v>
      </c>
      <c r="BE703" s="179" t="str">
        <f>ADDRESS(ROW(BE681),COLUMN(BE681),2)</f>
        <v>BE$681</v>
      </c>
      <c r="BF703" s="179" t="str">
        <f>ADDRESS(ROW(BF681),COLUMN(BF681),2)</f>
        <v>BF$681</v>
      </c>
      <c r="BG703" s="179" t="str">
        <f>ADDRESS(ROW(BG681),COLUMN(BG681),2)</f>
        <v>BG$681</v>
      </c>
      <c r="BH703" s="179" t="str">
        <f>ADDRESS(ROW(BH681),COLUMN(BH681),2)</f>
        <v>BH$681</v>
      </c>
      <c r="BI703" s="179" t="str">
        <f>ADDRESS(ROW(BI681),COLUMN(BI681),2)</f>
        <v>BI$681</v>
      </c>
      <c r="BJ703" s="179" t="str">
        <f>ADDRESS(ROW(BJ681),COLUMN(BJ681),2)</f>
        <v>BJ$681</v>
      </c>
      <c r="BK703" s="179" t="str">
        <f>ADDRESS(ROW(BK681),COLUMN(BK681),2)</f>
        <v>BK$681</v>
      </c>
      <c r="BL703" s="179" t="str">
        <f>ADDRESS(ROW(BL681),COLUMN(BL681),2)</f>
        <v>BL$681</v>
      </c>
      <c r="BM703" s="179" t="str">
        <f>ADDRESS(ROW(BM681),COLUMN(BM681),2)</f>
        <v>BM$681</v>
      </c>
      <c r="BN703" s="179" t="str">
        <f>ADDRESS(ROW(BN681),COLUMN(BN681),2)</f>
        <v>BN$681</v>
      </c>
      <c r="BO703" s="179" t="str">
        <f>ADDRESS(ROW(BO681),COLUMN(BO681),2)</f>
        <v>BO$681</v>
      </c>
      <c r="BP703" s="179" t="str">
        <f>ADDRESS(ROW(BP681),COLUMN(BP681),2)</f>
        <v>BP$681</v>
      </c>
      <c r="BQ703" s="179" t="str">
        <f>ADDRESS(ROW(BQ681),COLUMN(BQ681),2)</f>
        <v>BQ$681</v>
      </c>
      <c r="BR703" s="179" t="str">
        <f>ADDRESS(ROW(BR681),COLUMN(BR681),2)</f>
        <v>BR$681</v>
      </c>
      <c r="BS703" s="179" t="str">
        <f>ADDRESS(ROW(BS681),COLUMN(BS681),2)</f>
        <v>BS$681</v>
      </c>
      <c r="BT703" s="179" t="str">
        <f>ADDRESS(ROW(BT681),COLUMN(BT681),2)</f>
        <v>BT$681</v>
      </c>
      <c r="BU703" s="179" t="str">
        <f>ADDRESS(ROW(BU681),COLUMN(BU681),2)</f>
        <v>BU$681</v>
      </c>
      <c r="BV703" s="179" t="str">
        <f>ADDRESS(ROW(BV681),COLUMN(BV681),2)</f>
        <v>BV$681</v>
      </c>
      <c r="BW703" s="179" t="str">
        <f>ADDRESS(ROW(BW681),COLUMN(BW681),2)</f>
        <v>BW$681</v>
      </c>
      <c r="BX703" s="179" t="str">
        <f>ADDRESS(ROW(BX681),COLUMN(BX681),2)</f>
        <v>BX$681</v>
      </c>
      <c r="BY703" s="179" t="str">
        <f>ADDRESS(ROW(BY681),COLUMN(BY681),2)</f>
        <v>BY$681</v>
      </c>
      <c r="BZ703" s="179" t="str">
        <f>ADDRESS(ROW(BZ681),COLUMN(BZ681),2)</f>
        <v>BZ$681</v>
      </c>
      <c r="CA703" s="179" t="str">
        <f>ADDRESS(ROW(CA681),COLUMN(CA681),2)</f>
        <v>CA$681</v>
      </c>
      <c r="CB703" s="179" t="str">
        <f>ADDRESS(ROW(CB681),COLUMN(CB681),2)</f>
        <v>CB$681</v>
      </c>
      <c r="CC703" s="179" t="str">
        <f>ADDRESS(ROW(CC681),COLUMN(CC681),2)</f>
        <v>CC$681</v>
      </c>
      <c r="CD703" s="179" t="str">
        <f>ADDRESS(ROW(CD681),COLUMN(CD681),2)</f>
        <v>CD$681</v>
      </c>
      <c r="CE703" s="179" t="str">
        <f>ADDRESS(ROW(CE681),COLUMN(CE681),2)</f>
        <v>CE$681</v>
      </c>
      <c r="CF703" s="179" t="str">
        <f>ADDRESS(ROW(CF681),COLUMN(CF681),2)</f>
        <v>CF$681</v>
      </c>
      <c r="CG703" s="179" t="str">
        <f>ADDRESS(ROW(CG681),COLUMN(CG681),2)</f>
        <v>CG$681</v>
      </c>
      <c r="CH703" s="179" t="str">
        <f>ADDRESS(ROW(CH681),COLUMN(CH681),2)</f>
        <v>CH$681</v>
      </c>
      <c r="CI703" s="179" t="str">
        <f>ADDRESS(ROW(CI681),COLUMN(CI681),2)</f>
        <v>CI$681</v>
      </c>
      <c r="CJ703" s="179" t="str">
        <f>ADDRESS(ROW(CJ681),COLUMN(CJ681),2)</f>
        <v>CJ$681</v>
      </c>
      <c r="CK703" s="179" t="str">
        <f>ADDRESS(ROW(CK681),COLUMN(CK681),2)</f>
        <v>CK$681</v>
      </c>
      <c r="CL703" s="179" t="str">
        <f>ADDRESS(ROW(CL681),COLUMN(CL681),2)</f>
        <v>CL$681</v>
      </c>
      <c r="CM703" s="179" t="str">
        <f>ADDRESS(ROW(CM681),COLUMN(CM681),2)</f>
        <v>CM$681</v>
      </c>
      <c r="CN703" s="179" t="str">
        <f>ADDRESS(ROW(CN681),COLUMN(CN681),2)</f>
        <v>CN$681</v>
      </c>
      <c r="CO703" s="179" t="str">
        <f>ADDRESS(ROW(CO681),COLUMN(CO681),2)</f>
        <v>CO$681</v>
      </c>
      <c r="CP703" s="179" t="str">
        <f>ADDRESS(ROW(CP681),COLUMN(CP681),2)</f>
        <v>CP$681</v>
      </c>
      <c r="CQ703" s="179" t="str">
        <f>ADDRESS(ROW(CQ681),COLUMN(CQ681),2)</f>
        <v>CQ$681</v>
      </c>
      <c r="CR703" s="179" t="str">
        <f>ADDRESS(ROW(CR681),COLUMN(CR681),2)</f>
        <v>CR$681</v>
      </c>
      <c r="CS703" s="179" t="str">
        <f>ADDRESS(ROW(CS681),COLUMN(CS681),2)</f>
        <v>CS$681</v>
      </c>
      <c r="CT703" s="179" t="str">
        <f>ADDRESS(ROW(CT681),COLUMN(CT681),2)</f>
        <v>CT$681</v>
      </c>
      <c r="CU703" s="179" t="str">
        <f>ADDRESS(ROW(CU681),COLUMN(CU681),2)</f>
        <v>CU$681</v>
      </c>
      <c r="CV703" s="179" t="str">
        <f>ADDRESS(ROW(CV681),COLUMN(CV681),2)</f>
        <v>CV$681</v>
      </c>
      <c r="CW703" s="179" t="str">
        <f>ADDRESS(ROW(CW681),COLUMN(CW681),2)</f>
        <v>CW$681</v>
      </c>
      <c r="CX703" s="179" t="str">
        <f>ADDRESS(ROW(CX681),COLUMN(CX681),2)</f>
        <v>CX$681</v>
      </c>
      <c r="CY703" s="179" t="str">
        <f>ADDRESS(ROW(CY681),COLUMN(CY681),2)</f>
        <v>CY$681</v>
      </c>
      <c r="CZ703" s="179" t="str">
        <f>ADDRESS(ROW(CZ681),COLUMN(CZ681),2)</f>
        <v>CZ$681</v>
      </c>
      <c r="DA703" s="179" t="str">
        <f>ADDRESS(ROW(DA681),COLUMN(DA681),2)</f>
        <v>DA$681</v>
      </c>
      <c r="DB703" s="179" t="str">
        <f>ADDRESS(ROW(DB681),COLUMN(DB681),2)</f>
        <v>DB$681</v>
      </c>
      <c r="DC703" s="179" t="str">
        <f>ADDRESS(ROW(DC681),COLUMN(DC681),2)</f>
        <v>DC$681</v>
      </c>
      <c r="DD703" s="179" t="str">
        <f>ADDRESS(ROW(DD681),COLUMN(DD681),2)</f>
        <v>DD$681</v>
      </c>
      <c r="DE703" s="179" t="str">
        <f>ADDRESS(ROW(DE681),COLUMN(DE681),2)</f>
        <v>DE$681</v>
      </c>
      <c r="DF703" s="179" t="str">
        <f>ADDRESS(ROW(DF681),COLUMN(DF681),2)</f>
        <v>DF$681</v>
      </c>
      <c r="DG703" s="179" t="str">
        <f>ADDRESS(ROW(DG681),COLUMN(DG681),2)</f>
        <v>DG$681</v>
      </c>
      <c r="DH703" s="179" t="str">
        <f>ADDRESS(ROW(DH681),COLUMN(DH681),2)</f>
        <v>DH$681</v>
      </c>
      <c r="DI703" s="179" t="str">
        <f>ADDRESS(ROW(DI681),COLUMN(DI681),2)</f>
        <v>DI$681</v>
      </c>
      <c r="DJ703" s="179" t="str">
        <f>ADDRESS(ROW(DJ681),COLUMN(DJ681),2)</f>
        <v>DJ$681</v>
      </c>
      <c r="DK703" s="179" t="str">
        <f>ADDRESS(ROW(DK681),COLUMN(DK681),2)</f>
        <v>DK$681</v>
      </c>
      <c r="DL703" s="179" t="str">
        <f>ADDRESS(ROW(DL681),COLUMN(DL681),2)</f>
        <v>DL$681</v>
      </c>
    </row>
    <row r="704" spans="1:116" x14ac:dyDescent="0.4">
      <c r="B704" t="s">
        <v>332</v>
      </c>
      <c r="D704" t="s">
        <v>812</v>
      </c>
      <c r="E704" s="8" t="str">
        <f t="shared" si="865"/>
        <v>704 LISTSALES-PV</v>
      </c>
      <c r="G704" s="136" t="str">
        <f t="shared" si="906"/>
        <v>Primary volume driver</v>
      </c>
      <c r="H704" s="12"/>
      <c r="I704" s="60"/>
      <c r="J704" s="60"/>
      <c r="K704" s="15"/>
      <c r="L704" s="15"/>
      <c r="M704" s="15"/>
      <c r="N704" s="15"/>
      <c r="O704" s="15"/>
      <c r="P704" s="15"/>
      <c r="R704" s="15"/>
      <c r="S704" s="212" t="str">
        <f>S644</f>
        <v>S$17</v>
      </c>
      <c r="T704" s="212" t="str">
        <f>T644</f>
        <v>T$17</v>
      </c>
      <c r="U704" s="212" t="str">
        <f>U644</f>
        <v>U$17</v>
      </c>
      <c r="V704" s="212" t="str">
        <f>V644</f>
        <v>V$17</v>
      </c>
      <c r="W704" s="212" t="str">
        <f>W644</f>
        <v>W$17</v>
      </c>
      <c r="X704" s="212" t="str">
        <f>X644</f>
        <v>X$17</v>
      </c>
      <c r="Y704" s="212" t="str">
        <f>Y644</f>
        <v>Y$17</v>
      </c>
      <c r="Z704" s="212" t="str">
        <f>Z644</f>
        <v>Z$17</v>
      </c>
      <c r="AA704" s="212" t="str">
        <f>AA644</f>
        <v>AA$17</v>
      </c>
      <c r="AB704" s="212" t="str">
        <f>AB644</f>
        <v>AB$17</v>
      </c>
      <c r="AC704" s="212" t="str">
        <f>AC644</f>
        <v>AC$17</v>
      </c>
      <c r="AD704" s="212" t="str">
        <f>AD644</f>
        <v>AD$17</v>
      </c>
      <c r="AE704" s="212" t="str">
        <f>AE644</f>
        <v>AE$17</v>
      </c>
      <c r="AF704" s="212" t="str">
        <f>AF644</f>
        <v>AF$17</v>
      </c>
      <c r="AG704" s="212" t="str">
        <f>AG644</f>
        <v>AG$17</v>
      </c>
      <c r="AH704" s="212" t="str">
        <f>AH644</f>
        <v>AH$17</v>
      </c>
      <c r="AI704" s="212" t="str">
        <f>AI644</f>
        <v>AI$17</v>
      </c>
      <c r="AJ704" s="212" t="str">
        <f>AJ644</f>
        <v>AJ$17</v>
      </c>
      <c r="AK704" s="212" t="str">
        <f>AK644</f>
        <v>AK$17</v>
      </c>
      <c r="AL704" s="212" t="str">
        <f>AL644</f>
        <v>AL$17</v>
      </c>
      <c r="AM704" s="212" t="str">
        <f>AM644</f>
        <v>AM$17</v>
      </c>
      <c r="AN704" s="212" t="str">
        <f>AN644</f>
        <v>AN$17</v>
      </c>
      <c r="AO704" s="212" t="str">
        <f>AO644</f>
        <v>AO$17</v>
      </c>
      <c r="AP704" s="212" t="str">
        <f>AP644</f>
        <v>AP$17</v>
      </c>
      <c r="AQ704" s="212" t="str">
        <f>AQ644</f>
        <v>AQ$17</v>
      </c>
      <c r="AR704" s="212" t="str">
        <f>AR644</f>
        <v>AR$17</v>
      </c>
      <c r="AS704" s="212" t="str">
        <f>AS644</f>
        <v>AS$17</v>
      </c>
      <c r="AT704" s="212" t="str">
        <f>AT644</f>
        <v>AT$17</v>
      </c>
      <c r="AU704" s="212" t="str">
        <f>AU644</f>
        <v>AU$17</v>
      </c>
      <c r="AV704" s="212" t="str">
        <f>AV644</f>
        <v>AV$17</v>
      </c>
      <c r="AW704" s="212" t="str">
        <f>AW644</f>
        <v>AW$17</v>
      </c>
      <c r="AX704" s="212" t="str">
        <f>AX644</f>
        <v>AX$17</v>
      </c>
      <c r="AY704" s="212" t="str">
        <f>AY644</f>
        <v>AY$17</v>
      </c>
      <c r="AZ704" s="212" t="str">
        <f>AZ644</f>
        <v>AZ$17</v>
      </c>
      <c r="BA704" s="212" t="str">
        <f>BA644</f>
        <v>BA$17</v>
      </c>
      <c r="BB704" s="212" t="str">
        <f>BB644</f>
        <v>BB$17</v>
      </c>
      <c r="BC704" s="212" t="str">
        <f>BC644</f>
        <v>BC$17</v>
      </c>
      <c r="BD704" s="212" t="str">
        <f>BD644</f>
        <v>BD$17</v>
      </c>
      <c r="BE704" s="212" t="str">
        <f>BE644</f>
        <v>BE$17</v>
      </c>
      <c r="BF704" s="212" t="str">
        <f>BF644</f>
        <v>BF$17</v>
      </c>
      <c r="BG704" s="212" t="str">
        <f>BG644</f>
        <v>BG$17</v>
      </c>
      <c r="BH704" s="212" t="str">
        <f>BH644</f>
        <v>BH$17</v>
      </c>
      <c r="BI704" s="212" t="str">
        <f>BI644</f>
        <v>BI$17</v>
      </c>
      <c r="BJ704" s="212" t="str">
        <f>BJ644</f>
        <v>BJ$17</v>
      </c>
      <c r="BK704" s="212" t="str">
        <f>BK644</f>
        <v>BK$17</v>
      </c>
      <c r="BL704" s="212" t="str">
        <f>BL644</f>
        <v>BL$17</v>
      </c>
      <c r="BM704" s="212" t="str">
        <f>BM644</f>
        <v>BM$17</v>
      </c>
      <c r="BN704" s="212" t="str">
        <f>BN644</f>
        <v>BN$17</v>
      </c>
      <c r="BO704" s="212" t="str">
        <f>BO644</f>
        <v>BO$17</v>
      </c>
      <c r="BP704" s="212" t="str">
        <f>BP644</f>
        <v>BP$17</v>
      </c>
      <c r="BQ704" s="212" t="str">
        <f>BQ644</f>
        <v>BQ$17</v>
      </c>
      <c r="BR704" s="212" t="str">
        <f>BR644</f>
        <v>BR$17</v>
      </c>
      <c r="BS704" s="212" t="str">
        <f>BS644</f>
        <v>BS$17</v>
      </c>
      <c r="BT704" s="212" t="str">
        <f>BT644</f>
        <v>BT$17</v>
      </c>
      <c r="BU704" s="212" t="str">
        <f>BU644</f>
        <v>BU$17</v>
      </c>
      <c r="BV704" s="212" t="str">
        <f>BV644</f>
        <v>BV$17</v>
      </c>
      <c r="BW704" s="212" t="str">
        <f>BW644</f>
        <v>BW$17</v>
      </c>
      <c r="BX704" s="212" t="str">
        <f>BX644</f>
        <v>BX$17</v>
      </c>
      <c r="BY704" s="212" t="str">
        <f>BY644</f>
        <v>BY$17</v>
      </c>
      <c r="BZ704" s="212" t="str">
        <f>BZ644</f>
        <v>BZ$17</v>
      </c>
      <c r="CA704" s="212" t="str">
        <f>CA644</f>
        <v>CA$17</v>
      </c>
      <c r="CB704" s="212" t="str">
        <f>CB644</f>
        <v>CB$17</v>
      </c>
      <c r="CC704" s="212" t="str">
        <f>CC644</f>
        <v>CC$17</v>
      </c>
      <c r="CD704" s="212" t="str">
        <f>CD644</f>
        <v>CD$17</v>
      </c>
      <c r="CE704" s="212" t="str">
        <f>CE644</f>
        <v>CE$17</v>
      </c>
      <c r="CF704" s="212" t="str">
        <f>CF644</f>
        <v>CF$17</v>
      </c>
      <c r="CG704" s="212" t="str">
        <f>CG644</f>
        <v>CG$17</v>
      </c>
      <c r="CH704" s="212" t="str">
        <f>CH644</f>
        <v>CH$17</v>
      </c>
      <c r="CI704" s="212" t="str">
        <f>CI644</f>
        <v>CI$17</v>
      </c>
      <c r="CJ704" s="212" t="str">
        <f>CJ644</f>
        <v>CJ$17</v>
      </c>
      <c r="CK704" s="212" t="str">
        <f>CK644</f>
        <v>CK$17</v>
      </c>
      <c r="CL704" s="212" t="str">
        <f>CL644</f>
        <v>CL$17</v>
      </c>
      <c r="CM704" s="212">
        <f>CM644</f>
        <v>0</v>
      </c>
      <c r="CN704" s="212">
        <f>CN644</f>
        <v>0</v>
      </c>
      <c r="CO704" s="212" t="str">
        <f>CO644</f>
        <v>CO$17</v>
      </c>
      <c r="CP704" s="212" t="str">
        <f>CP644</f>
        <v>CP$17</v>
      </c>
      <c r="CQ704" s="212" t="str">
        <f>CQ644</f>
        <v>CQ$17</v>
      </c>
      <c r="CR704" s="212" t="str">
        <f>CR644</f>
        <v>CR$17</v>
      </c>
      <c r="CS704" s="212" t="str">
        <f>CS644</f>
        <v>CS$17</v>
      </c>
      <c r="CT704" s="212" t="str">
        <f>CT644</f>
        <v>CT$17</v>
      </c>
      <c r="CU704" s="212" t="str">
        <f>CU644</f>
        <v>CU$17</v>
      </c>
      <c r="CV704" s="212" t="str">
        <f>CV644</f>
        <v>CV$17</v>
      </c>
      <c r="CW704" s="212" t="str">
        <f>CW644</f>
        <v>CW$17</v>
      </c>
      <c r="CX704" s="212" t="str">
        <f>CX644</f>
        <v>CX$17</v>
      </c>
      <c r="CY704" s="212" t="str">
        <f>CY644</f>
        <v>CY$17</v>
      </c>
      <c r="CZ704" s="212" t="str">
        <f>CZ644</f>
        <v>CZ$17</v>
      </c>
      <c r="DA704" s="212" t="str">
        <f>DA644</f>
        <v>DA$17</v>
      </c>
      <c r="DB704" s="212" t="str">
        <f>DB644</f>
        <v>DB$17</v>
      </c>
      <c r="DC704" s="212" t="str">
        <f>DC644</f>
        <v>DC$17</v>
      </c>
      <c r="DD704" s="212" t="str">
        <f>DD644</f>
        <v>DD$17</v>
      </c>
      <c r="DE704" s="212" t="str">
        <f>DE644</f>
        <v>DE$17</v>
      </c>
      <c r="DF704" s="212" t="str">
        <f>DF644</f>
        <v>DF$17</v>
      </c>
      <c r="DG704" s="212" t="str">
        <f>DG644</f>
        <v>DG$17</v>
      </c>
      <c r="DH704" s="212" t="str">
        <f>DH644</f>
        <v>DH$17</v>
      </c>
      <c r="DI704" s="212" t="str">
        <f>DI644</f>
        <v>DI$17</v>
      </c>
      <c r="DJ704" s="212" t="str">
        <f>DJ644</f>
        <v>DJ$17</v>
      </c>
      <c r="DK704" s="212" t="str">
        <f>DK644</f>
        <v>DK$17</v>
      </c>
      <c r="DL704" s="212" t="str">
        <f>DL644</f>
        <v>DL$17</v>
      </c>
    </row>
    <row r="705" spans="2:116" x14ac:dyDescent="0.4">
      <c r="B705" t="s">
        <v>332</v>
      </c>
      <c r="D705" t="s">
        <v>812</v>
      </c>
      <c r="E705" s="8" t="str">
        <f t="shared" si="865"/>
        <v>705 LISTSALES-PV</v>
      </c>
      <c r="G705" s="136" t="str">
        <f t="shared" si="906"/>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4">
      <c r="B706" t="s">
        <v>332</v>
      </c>
      <c r="D706" t="s">
        <v>812</v>
      </c>
      <c r="E706" s="8" t="str">
        <f t="shared" si="865"/>
        <v>706 LISTSALES-PV</v>
      </c>
      <c r="G706" s="136" t="str">
        <f t="shared" si="906"/>
        <v xml:space="preserve">secondary unit </v>
      </c>
    </row>
    <row r="707" spans="2:116" x14ac:dyDescent="0.4">
      <c r="B707" t="s">
        <v>332</v>
      </c>
      <c r="D707" t="s">
        <v>812</v>
      </c>
      <c r="E707" s="8" t="str">
        <f t="shared" ref="E707:E708" si="907">ROW()&amp;" "&amp;D707</f>
        <v>707 LISTSALES-PV</v>
      </c>
      <c r="G707" s="136" t="str">
        <f t="shared" si="906"/>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4">
      <c r="B708" t="s">
        <v>332</v>
      </c>
      <c r="D708" t="s">
        <v>812</v>
      </c>
      <c r="E708" s="8" t="str">
        <f t="shared" si="907"/>
        <v>708 LISTSALES-PV</v>
      </c>
      <c r="G708" s="136" t="str">
        <f t="shared" si="906"/>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06" t="s">
        <v>481</v>
      </c>
      <c r="B772" s="27" t="s">
        <v>481</v>
      </c>
      <c r="C772" s="27" t="s">
        <v>481</v>
      </c>
      <c r="D772" s="27"/>
      <c r="E772" s="27" t="s">
        <v>481</v>
      </c>
      <c r="F772" s="27" t="s">
        <v>481</v>
      </c>
      <c r="G772" s="206" t="s">
        <v>481</v>
      </c>
      <c r="H772" s="206" t="s">
        <v>481</v>
      </c>
      <c r="I772" s="206" t="s">
        <v>481</v>
      </c>
      <c r="J772" s="206"/>
      <c r="K772" s="206" t="s">
        <v>481</v>
      </c>
      <c r="L772" s="206" t="s">
        <v>481</v>
      </c>
      <c r="M772" s="206" t="s">
        <v>481</v>
      </c>
      <c r="N772" s="206" t="s">
        <v>481</v>
      </c>
      <c r="O772" s="206" t="s">
        <v>481</v>
      </c>
      <c r="P772" s="206" t="s">
        <v>481</v>
      </c>
      <c r="R772" s="206" t="s">
        <v>481</v>
      </c>
      <c r="S772" s="206" t="s">
        <v>481</v>
      </c>
      <c r="T772" s="206" t="s">
        <v>481</v>
      </c>
      <c r="U772" s="206" t="s">
        <v>481</v>
      </c>
      <c r="V772" s="206" t="s">
        <v>481</v>
      </c>
      <c r="W772" s="206" t="s">
        <v>481</v>
      </c>
      <c r="X772" s="206" t="s">
        <v>481</v>
      </c>
      <c r="Y772" s="206" t="s">
        <v>481</v>
      </c>
      <c r="Z772" s="206" t="s">
        <v>481</v>
      </c>
      <c r="AA772" s="206" t="s">
        <v>481</v>
      </c>
      <c r="AB772" s="206" t="s">
        <v>481</v>
      </c>
      <c r="AC772" s="206" t="s">
        <v>481</v>
      </c>
      <c r="AD772" s="206" t="s">
        <v>481</v>
      </c>
      <c r="AE772" s="206" t="s">
        <v>481</v>
      </c>
      <c r="AF772" s="206" t="s">
        <v>481</v>
      </c>
      <c r="AG772" s="206" t="s">
        <v>481</v>
      </c>
      <c r="AH772" s="206" t="s">
        <v>481</v>
      </c>
      <c r="AI772" s="206" t="s">
        <v>481</v>
      </c>
      <c r="AJ772" s="206" t="s">
        <v>481</v>
      </c>
      <c r="AK772" s="206" t="s">
        <v>481</v>
      </c>
      <c r="AL772" s="206" t="s">
        <v>481</v>
      </c>
      <c r="AM772" s="206" t="s">
        <v>481</v>
      </c>
      <c r="AN772" s="206" t="s">
        <v>481</v>
      </c>
      <c r="AO772" s="206" t="s">
        <v>481</v>
      </c>
      <c r="AP772" s="206" t="s">
        <v>481</v>
      </c>
      <c r="AQ772" s="206" t="s">
        <v>481</v>
      </c>
      <c r="AR772" s="206" t="s">
        <v>481</v>
      </c>
      <c r="AS772" s="206" t="s">
        <v>481</v>
      </c>
      <c r="AT772" s="206" t="s">
        <v>481</v>
      </c>
      <c r="AU772" s="206" t="s">
        <v>481</v>
      </c>
      <c r="AV772" s="206" t="s">
        <v>481</v>
      </c>
      <c r="AW772" s="206" t="s">
        <v>481</v>
      </c>
      <c r="AX772" s="206" t="s">
        <v>481</v>
      </c>
      <c r="AY772" s="206" t="s">
        <v>481</v>
      </c>
      <c r="AZ772" s="206" t="s">
        <v>481</v>
      </c>
      <c r="BA772" s="206" t="s">
        <v>481</v>
      </c>
      <c r="BB772" s="206" t="s">
        <v>481</v>
      </c>
      <c r="BC772" s="206" t="s">
        <v>481</v>
      </c>
      <c r="BD772" s="206" t="s">
        <v>481</v>
      </c>
      <c r="BE772" s="206" t="s">
        <v>481</v>
      </c>
      <c r="BF772" s="206" t="s">
        <v>481</v>
      </c>
      <c r="BG772" s="206" t="s">
        <v>481</v>
      </c>
      <c r="BH772" s="206" t="s">
        <v>481</v>
      </c>
      <c r="BI772" s="206" t="s">
        <v>481</v>
      </c>
      <c r="BJ772" s="206" t="s">
        <v>481</v>
      </c>
      <c r="BK772" s="206" t="s">
        <v>481</v>
      </c>
      <c r="BL772" s="206" t="s">
        <v>481</v>
      </c>
      <c r="BM772" s="206" t="s">
        <v>481</v>
      </c>
      <c r="BN772" s="206" t="s">
        <v>481</v>
      </c>
      <c r="BO772" s="206" t="s">
        <v>481</v>
      </c>
      <c r="BP772" s="206" t="s">
        <v>481</v>
      </c>
      <c r="BQ772" s="206" t="s">
        <v>481</v>
      </c>
      <c r="BR772" s="206" t="s">
        <v>481</v>
      </c>
      <c r="BS772" s="206" t="s">
        <v>481</v>
      </c>
      <c r="BT772" s="206" t="s">
        <v>481</v>
      </c>
      <c r="BU772" s="206" t="s">
        <v>481</v>
      </c>
      <c r="BV772" s="206" t="s">
        <v>481</v>
      </c>
      <c r="BW772" s="206" t="s">
        <v>481</v>
      </c>
      <c r="BX772" s="206" t="s">
        <v>481</v>
      </c>
      <c r="BY772" s="206" t="s">
        <v>481</v>
      </c>
      <c r="BZ772" s="206" t="s">
        <v>481</v>
      </c>
      <c r="CA772" s="206" t="s">
        <v>481</v>
      </c>
      <c r="CB772" s="206" t="s">
        <v>481</v>
      </c>
      <c r="CC772" s="206" t="s">
        <v>481</v>
      </c>
      <c r="CD772" s="206" t="s">
        <v>481</v>
      </c>
      <c r="CE772" s="206" t="s">
        <v>481</v>
      </c>
      <c r="CF772" s="206" t="s">
        <v>481</v>
      </c>
      <c r="CG772" s="206" t="s">
        <v>481</v>
      </c>
      <c r="CH772" s="206" t="s">
        <v>481</v>
      </c>
      <c r="CI772" s="206" t="s">
        <v>481</v>
      </c>
      <c r="CJ772" s="206" t="s">
        <v>481</v>
      </c>
      <c r="CK772" s="206" t="s">
        <v>481</v>
      </c>
      <c r="CL772" s="206" t="s">
        <v>481</v>
      </c>
      <c r="CN772" s="206" t="s">
        <v>481</v>
      </c>
      <c r="CO772" s="206" t="s">
        <v>481</v>
      </c>
      <c r="CP772" s="206" t="s">
        <v>481</v>
      </c>
      <c r="CQ772" s="206" t="s">
        <v>481</v>
      </c>
      <c r="CR772" s="206" t="s">
        <v>481</v>
      </c>
      <c r="CS772" s="206" t="s">
        <v>481</v>
      </c>
      <c r="CT772" s="206" t="s">
        <v>481</v>
      </c>
      <c r="CU772" s="206" t="s">
        <v>481</v>
      </c>
      <c r="CV772" s="206" t="s">
        <v>481</v>
      </c>
      <c r="CW772" s="206" t="s">
        <v>481</v>
      </c>
      <c r="CX772" s="206" t="s">
        <v>481</v>
      </c>
      <c r="CY772" s="206" t="s">
        <v>481</v>
      </c>
      <c r="CZ772" s="206" t="s">
        <v>481</v>
      </c>
      <c r="DA772" s="206" t="s">
        <v>481</v>
      </c>
      <c r="DB772" s="206" t="s">
        <v>481</v>
      </c>
      <c r="DC772" s="206" t="s">
        <v>481</v>
      </c>
      <c r="DD772" s="206" t="s">
        <v>481</v>
      </c>
      <c r="DE772" s="206" t="s">
        <v>481</v>
      </c>
      <c r="DF772" s="206" t="s">
        <v>481</v>
      </c>
      <c r="DG772" s="206" t="s">
        <v>481</v>
      </c>
      <c r="DH772" s="206" t="s">
        <v>481</v>
      </c>
      <c r="DI772" s="206" t="s">
        <v>481</v>
      </c>
      <c r="DJ772" s="206" t="s">
        <v>481</v>
      </c>
      <c r="DK772" s="206" t="s">
        <v>481</v>
      </c>
      <c r="DL772" s="206" t="s">
        <v>481</v>
      </c>
    </row>
    <row r="773" spans="1:116" x14ac:dyDescent="0.4">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row>
    <row r="791" spans="1:116" x14ac:dyDescent="0.4">
      <c r="A791" s="174"/>
      <c r="E791" s="8"/>
      <c r="G791" s="175" t="s">
        <v>490</v>
      </c>
      <c r="H791" s="174"/>
      <c r="I791" s="176"/>
      <c r="J791" s="176"/>
      <c r="K791" s="197"/>
      <c r="L791" s="197"/>
      <c r="M791" s="197"/>
      <c r="N791" s="197"/>
      <c r="O791" s="197"/>
      <c r="P791" s="197"/>
      <c r="R791" s="198"/>
      <c r="S791" s="174"/>
      <c r="T791" s="174"/>
      <c r="U791" s="174"/>
      <c r="V791" s="174"/>
      <c r="W791" s="174"/>
      <c r="X791" s="174"/>
      <c r="Y791" s="174"/>
      <c r="Z791" s="174"/>
      <c r="AA791" s="174"/>
      <c r="AB791" s="174"/>
      <c r="AC791" s="174"/>
      <c r="AD791" s="174"/>
      <c r="AE791" s="174"/>
      <c r="AF791" s="174"/>
      <c r="AG791" s="174"/>
      <c r="AH791" s="174"/>
      <c r="AI791" s="174"/>
      <c r="AJ791" s="174"/>
      <c r="AK791" s="174"/>
      <c r="AL791" s="174"/>
      <c r="AM791" s="174"/>
      <c r="AN791" s="174"/>
      <c r="AO791" s="174"/>
      <c r="AP791" s="174"/>
      <c r="AQ791" s="174"/>
      <c r="AR791" s="174"/>
      <c r="AS791" s="174"/>
      <c r="AT791" s="174"/>
      <c r="AU791" s="174"/>
      <c r="AV791" s="174"/>
      <c r="AW791" s="174"/>
      <c r="AX791" s="174"/>
      <c r="AY791" s="174"/>
      <c r="AZ791" s="174"/>
      <c r="BA791" s="174"/>
      <c r="BB791" s="174"/>
      <c r="BC791" s="174"/>
      <c r="BD791" s="174"/>
      <c r="BE791" s="174"/>
      <c r="BF791" s="174"/>
      <c r="BG791" s="174"/>
      <c r="BH791" s="174"/>
      <c r="BI791" s="174"/>
      <c r="BJ791" s="174"/>
      <c r="BK791" s="174"/>
      <c r="BL791" s="174"/>
      <c r="BM791" s="174"/>
      <c r="BN791" s="174"/>
      <c r="BO791" s="174"/>
      <c r="BP791" s="174"/>
      <c r="BQ791" s="174"/>
      <c r="BR791" s="174"/>
      <c r="BS791" s="174"/>
      <c r="BT791" s="174"/>
      <c r="BU791" s="174"/>
      <c r="BV791" s="174"/>
      <c r="BW791" s="174"/>
      <c r="BX791" s="174"/>
      <c r="BY791" s="174"/>
      <c r="BZ791" s="174"/>
      <c r="CA791" s="174"/>
      <c r="CB791" s="174"/>
      <c r="CC791" s="174"/>
      <c r="CD791" s="174"/>
      <c r="CE791" s="174"/>
      <c r="CF791" s="174"/>
      <c r="CG791" s="174"/>
      <c r="CH791" s="174"/>
      <c r="CI791" s="174"/>
      <c r="CJ791" s="174"/>
      <c r="CK791" s="174"/>
      <c r="CL791" s="174"/>
      <c r="CN791" s="176"/>
      <c r="CO791" s="174"/>
      <c r="CP791" s="174"/>
      <c r="CQ791" s="174"/>
      <c r="CR791" s="174"/>
      <c r="CS791" s="174"/>
      <c r="CT791" s="174"/>
      <c r="CU791" s="174"/>
      <c r="CV791" s="174"/>
      <c r="CW791" s="174"/>
      <c r="CX791" s="174"/>
      <c r="CY791" s="174"/>
      <c r="CZ791" s="174"/>
      <c r="DA791" s="174"/>
      <c r="DB791" s="174"/>
      <c r="DC791" s="174"/>
      <c r="DD791" s="174"/>
      <c r="DE791" s="174"/>
      <c r="DF791" s="174"/>
      <c r="DG791" s="174"/>
      <c r="DH791" s="174"/>
      <c r="DI791" s="174"/>
      <c r="DJ791" s="174"/>
      <c r="DK791" s="174"/>
      <c r="DL791" s="174"/>
    </row>
    <row r="792" spans="1:116" x14ac:dyDescent="0.4">
      <c r="A792" s="174"/>
      <c r="E792" s="8"/>
      <c r="G792" s="175" t="s">
        <v>492</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461</v>
      </c>
      <c r="H793" s="174"/>
      <c r="I793" s="176"/>
      <c r="J793" s="176"/>
      <c r="K793" s="197"/>
      <c r="L793" s="197"/>
      <c r="M793" s="197"/>
      <c r="N793" s="197"/>
      <c r="O793" s="197"/>
      <c r="P793" s="197"/>
      <c r="R793" s="198"/>
      <c r="S793" s="199" t="str">
        <f t="shared" ref="S793:AX793" si="908">S$20</f>
        <v>S$16</v>
      </c>
      <c r="T793" s="199" t="str">
        <f t="shared" si="908"/>
        <v>T$16</v>
      </c>
      <c r="U793" s="199" t="str">
        <f t="shared" si="908"/>
        <v>U$16</v>
      </c>
      <c r="V793" s="199" t="str">
        <f t="shared" si="908"/>
        <v>V$16</v>
      </c>
      <c r="W793" s="199" t="str">
        <f t="shared" si="908"/>
        <v>W$16</v>
      </c>
      <c r="X793" s="199" t="str">
        <f t="shared" si="908"/>
        <v>X$16</v>
      </c>
      <c r="Y793" s="199" t="str">
        <f t="shared" si="908"/>
        <v>Y$16</v>
      </c>
      <c r="Z793" s="199" t="str">
        <f t="shared" si="908"/>
        <v>Z$16</v>
      </c>
      <c r="AA793" s="199" t="str">
        <f t="shared" si="908"/>
        <v>AA$16</v>
      </c>
      <c r="AB793" s="199" t="str">
        <f t="shared" si="908"/>
        <v>AB$16</v>
      </c>
      <c r="AC793" s="199" t="str">
        <f t="shared" si="908"/>
        <v>AC$16</v>
      </c>
      <c r="AD793" s="199" t="str">
        <f t="shared" si="908"/>
        <v>AD$16</v>
      </c>
      <c r="AE793" s="199" t="str">
        <f t="shared" si="908"/>
        <v>AE$16</v>
      </c>
      <c r="AF793" s="199" t="str">
        <f t="shared" si="908"/>
        <v>AF$16</v>
      </c>
      <c r="AG793" s="199" t="str">
        <f t="shared" si="908"/>
        <v>AG$16</v>
      </c>
      <c r="AH793" s="199" t="str">
        <f t="shared" si="908"/>
        <v>AH$16</v>
      </c>
      <c r="AI793" s="199" t="str">
        <f t="shared" si="908"/>
        <v>AI$16</v>
      </c>
      <c r="AJ793" s="199" t="str">
        <f t="shared" si="908"/>
        <v>AJ$16</v>
      </c>
      <c r="AK793" s="199" t="str">
        <f t="shared" si="908"/>
        <v>AK$16</v>
      </c>
      <c r="AL793" s="199" t="str">
        <f t="shared" si="908"/>
        <v>AL$16</v>
      </c>
      <c r="AM793" s="199" t="str">
        <f t="shared" si="908"/>
        <v>AM$16</v>
      </c>
      <c r="AN793" s="199" t="str">
        <f t="shared" si="908"/>
        <v>AN$16</v>
      </c>
      <c r="AO793" s="199" t="str">
        <f t="shared" si="908"/>
        <v>AO$16</v>
      </c>
      <c r="AP793" s="199" t="str">
        <f t="shared" si="908"/>
        <v>AP$16</v>
      </c>
      <c r="AQ793" s="199" t="str">
        <f t="shared" si="908"/>
        <v>AQ$16</v>
      </c>
      <c r="AR793" s="199" t="str">
        <f t="shared" si="908"/>
        <v>AR$16</v>
      </c>
      <c r="AS793" s="199" t="str">
        <f t="shared" si="908"/>
        <v>AS$16</v>
      </c>
      <c r="AT793" s="199" t="str">
        <f t="shared" si="908"/>
        <v>AT$16</v>
      </c>
      <c r="AU793" s="199" t="str">
        <f t="shared" si="908"/>
        <v>AU$16</v>
      </c>
      <c r="AV793" s="199" t="str">
        <f t="shared" si="908"/>
        <v>AV$16</v>
      </c>
      <c r="AW793" s="199" t="str">
        <f t="shared" si="908"/>
        <v>AW$16</v>
      </c>
      <c r="AX793" s="199" t="str">
        <f t="shared" si="908"/>
        <v>AX$16</v>
      </c>
      <c r="AY793" s="199" t="str">
        <f t="shared" ref="AY793:CD793" si="909">AY$20</f>
        <v>AY$16</v>
      </c>
      <c r="AZ793" s="199" t="str">
        <f t="shared" si="909"/>
        <v>AZ$16</v>
      </c>
      <c r="BA793" s="199" t="str">
        <f t="shared" si="909"/>
        <v>BA$16</v>
      </c>
      <c r="BB793" s="199" t="str">
        <f t="shared" si="909"/>
        <v>BB$16</v>
      </c>
      <c r="BC793" s="199" t="str">
        <f t="shared" si="909"/>
        <v>BC$16</v>
      </c>
      <c r="BD793" s="199" t="str">
        <f t="shared" si="909"/>
        <v>BD$16</v>
      </c>
      <c r="BE793" s="199" t="str">
        <f t="shared" si="909"/>
        <v>BE$16</v>
      </c>
      <c r="BF793" s="199" t="str">
        <f t="shared" si="909"/>
        <v>BF$16</v>
      </c>
      <c r="BG793" s="199" t="str">
        <f t="shared" si="909"/>
        <v>BG$16</v>
      </c>
      <c r="BH793" s="199" t="str">
        <f t="shared" si="909"/>
        <v>BH$16</v>
      </c>
      <c r="BI793" s="199" t="str">
        <f t="shared" si="909"/>
        <v>BI$16</v>
      </c>
      <c r="BJ793" s="199" t="str">
        <f t="shared" si="909"/>
        <v>BJ$16</v>
      </c>
      <c r="BK793" s="199" t="str">
        <f t="shared" si="909"/>
        <v>BK$16</v>
      </c>
      <c r="BL793" s="199" t="str">
        <f t="shared" si="909"/>
        <v>BL$16</v>
      </c>
      <c r="BM793" s="199" t="str">
        <f t="shared" si="909"/>
        <v>BM$16</v>
      </c>
      <c r="BN793" s="199" t="str">
        <f t="shared" si="909"/>
        <v>BN$16</v>
      </c>
      <c r="BO793" s="199" t="str">
        <f t="shared" si="909"/>
        <v>BO$16</v>
      </c>
      <c r="BP793" s="199" t="str">
        <f t="shared" si="909"/>
        <v>BP$16</v>
      </c>
      <c r="BQ793" s="199" t="str">
        <f t="shared" si="909"/>
        <v>BQ$16</v>
      </c>
      <c r="BR793" s="199" t="str">
        <f t="shared" si="909"/>
        <v>BR$16</v>
      </c>
      <c r="BS793" s="199" t="str">
        <f t="shared" si="909"/>
        <v>BS$16</v>
      </c>
      <c r="BT793" s="199" t="str">
        <f t="shared" si="909"/>
        <v>BT$16</v>
      </c>
      <c r="BU793" s="199" t="str">
        <f t="shared" si="909"/>
        <v>BU$16</v>
      </c>
      <c r="BV793" s="199" t="str">
        <f t="shared" si="909"/>
        <v>BV$16</v>
      </c>
      <c r="BW793" s="199" t="str">
        <f t="shared" si="909"/>
        <v>BW$16</v>
      </c>
      <c r="BX793" s="199" t="str">
        <f t="shared" si="909"/>
        <v>BX$16</v>
      </c>
      <c r="BY793" s="199" t="str">
        <f t="shared" si="909"/>
        <v>BY$16</v>
      </c>
      <c r="BZ793" s="199" t="str">
        <f t="shared" si="909"/>
        <v>BZ$16</v>
      </c>
      <c r="CA793" s="199" t="str">
        <f t="shared" si="909"/>
        <v>CA$16</v>
      </c>
      <c r="CB793" s="199" t="str">
        <f t="shared" si="909"/>
        <v>CB$16</v>
      </c>
      <c r="CC793" s="199" t="str">
        <f t="shared" si="909"/>
        <v>CC$16</v>
      </c>
      <c r="CD793" s="199" t="str">
        <f t="shared" si="909"/>
        <v>CD$16</v>
      </c>
      <c r="CE793" s="199" t="str">
        <f t="shared" ref="CE793:CL793" si="910">CE$20</f>
        <v>CE$16</v>
      </c>
      <c r="CF793" s="199" t="str">
        <f t="shared" si="910"/>
        <v>CF$16</v>
      </c>
      <c r="CG793" s="199" t="str">
        <f t="shared" si="910"/>
        <v>CG$16</v>
      </c>
      <c r="CH793" s="199" t="str">
        <f t="shared" si="910"/>
        <v>CH$16</v>
      </c>
      <c r="CI793" s="199" t="str">
        <f t="shared" si="910"/>
        <v>CI$16</v>
      </c>
      <c r="CJ793" s="199" t="str">
        <f t="shared" si="910"/>
        <v>CJ$16</v>
      </c>
      <c r="CK793" s="199" t="str">
        <f t="shared" si="910"/>
        <v>CK$16</v>
      </c>
      <c r="CL793" s="199" t="str">
        <f t="shared" si="910"/>
        <v>CL$16</v>
      </c>
      <c r="CN793" s="176"/>
      <c r="CO793" s="199" t="str">
        <f t="shared" ref="CO793:DL793" si="911">CO$20</f>
        <v>CO$16</v>
      </c>
      <c r="CP793" s="199" t="str">
        <f t="shared" si="911"/>
        <v>CP$16</v>
      </c>
      <c r="CQ793" s="199" t="str">
        <f t="shared" si="911"/>
        <v>CQ$16</v>
      </c>
      <c r="CR793" s="199" t="str">
        <f t="shared" si="911"/>
        <v>CR$16</v>
      </c>
      <c r="CS793" s="199" t="str">
        <f t="shared" si="911"/>
        <v>CS$16</v>
      </c>
      <c r="CT793" s="199" t="str">
        <f t="shared" si="911"/>
        <v>CT$16</v>
      </c>
      <c r="CU793" s="199" t="str">
        <f t="shared" si="911"/>
        <v>CU$16</v>
      </c>
      <c r="CV793" s="199" t="str">
        <f t="shared" si="911"/>
        <v>CV$16</v>
      </c>
      <c r="CW793" s="199" t="str">
        <f t="shared" si="911"/>
        <v>CW$16</v>
      </c>
      <c r="CX793" s="199" t="str">
        <f t="shared" si="911"/>
        <v>CX$16</v>
      </c>
      <c r="CY793" s="199" t="str">
        <f t="shared" si="911"/>
        <v>CY$16</v>
      </c>
      <c r="CZ793" s="199" t="str">
        <f t="shared" si="911"/>
        <v>CZ$16</v>
      </c>
      <c r="DA793" s="199" t="str">
        <f t="shared" si="911"/>
        <v>DA$16</v>
      </c>
      <c r="DB793" s="199" t="str">
        <f t="shared" si="911"/>
        <v>DB$16</v>
      </c>
      <c r="DC793" s="199" t="str">
        <f t="shared" si="911"/>
        <v>DC$16</v>
      </c>
      <c r="DD793" s="199" t="str">
        <f t="shared" si="911"/>
        <v>DD$16</v>
      </c>
      <c r="DE793" s="199" t="str">
        <f t="shared" si="911"/>
        <v>DE$16</v>
      </c>
      <c r="DF793" s="199" t="str">
        <f t="shared" si="911"/>
        <v>DF$16</v>
      </c>
      <c r="DG793" s="199" t="str">
        <f t="shared" si="911"/>
        <v>DG$16</v>
      </c>
      <c r="DH793" s="199" t="str">
        <f t="shared" si="911"/>
        <v>DH$16</v>
      </c>
      <c r="DI793" s="199" t="str">
        <f t="shared" si="911"/>
        <v>DI$16</v>
      </c>
      <c r="DJ793" s="199" t="str">
        <f t="shared" si="911"/>
        <v>DJ$16</v>
      </c>
      <c r="DK793" s="199" t="str">
        <f t="shared" si="911"/>
        <v>DK$16</v>
      </c>
      <c r="DL793" s="199" t="str">
        <f t="shared" si="911"/>
        <v>DL$16</v>
      </c>
    </row>
    <row r="794" spans="1:116" x14ac:dyDescent="0.4">
      <c r="A794" s="174"/>
      <c r="E794" s="8"/>
      <c r="G794" s="175" t="s">
        <v>462</v>
      </c>
      <c r="H794" s="200"/>
      <c r="I794" s="201"/>
      <c r="J794" s="201"/>
      <c r="K794" s="202"/>
      <c r="L794" s="202"/>
      <c r="M794" s="202"/>
      <c r="N794" s="202"/>
      <c r="O794" s="202"/>
      <c r="P794" s="202"/>
      <c r="R794" s="202"/>
      <c r="S794" s="199" t="str">
        <f t="shared" ref="S794:AX794" si="912">S$21</f>
        <v>S$17</v>
      </c>
      <c r="T794" s="199" t="str">
        <f t="shared" si="912"/>
        <v>T$17</v>
      </c>
      <c r="U794" s="199" t="str">
        <f t="shared" si="912"/>
        <v>U$17</v>
      </c>
      <c r="V794" s="199" t="str">
        <f t="shared" si="912"/>
        <v>V$17</v>
      </c>
      <c r="W794" s="199" t="str">
        <f t="shared" si="912"/>
        <v>W$17</v>
      </c>
      <c r="X794" s="199" t="str">
        <f t="shared" si="912"/>
        <v>X$17</v>
      </c>
      <c r="Y794" s="199" t="str">
        <f t="shared" si="912"/>
        <v>Y$17</v>
      </c>
      <c r="Z794" s="199" t="str">
        <f t="shared" si="912"/>
        <v>Z$17</v>
      </c>
      <c r="AA794" s="199" t="str">
        <f t="shared" si="912"/>
        <v>AA$17</v>
      </c>
      <c r="AB794" s="199" t="str">
        <f t="shared" si="912"/>
        <v>AB$17</v>
      </c>
      <c r="AC794" s="199" t="str">
        <f t="shared" si="912"/>
        <v>AC$17</v>
      </c>
      <c r="AD794" s="199" t="str">
        <f t="shared" si="912"/>
        <v>AD$17</v>
      </c>
      <c r="AE794" s="199" t="str">
        <f t="shared" si="912"/>
        <v>AE$17</v>
      </c>
      <c r="AF794" s="199" t="str">
        <f t="shared" si="912"/>
        <v>AF$17</v>
      </c>
      <c r="AG794" s="199" t="str">
        <f t="shared" si="912"/>
        <v>AG$17</v>
      </c>
      <c r="AH794" s="199" t="str">
        <f t="shared" si="912"/>
        <v>AH$17</v>
      </c>
      <c r="AI794" s="199" t="str">
        <f t="shared" si="912"/>
        <v>AI$17</v>
      </c>
      <c r="AJ794" s="199" t="str">
        <f t="shared" si="912"/>
        <v>AJ$17</v>
      </c>
      <c r="AK794" s="199" t="str">
        <f t="shared" si="912"/>
        <v>AK$17</v>
      </c>
      <c r="AL794" s="199" t="str">
        <f t="shared" si="912"/>
        <v>AL$17</v>
      </c>
      <c r="AM794" s="199" t="str">
        <f t="shared" si="912"/>
        <v>AM$17</v>
      </c>
      <c r="AN794" s="199" t="str">
        <f t="shared" si="912"/>
        <v>AN$17</v>
      </c>
      <c r="AO794" s="199" t="str">
        <f t="shared" si="912"/>
        <v>AO$17</v>
      </c>
      <c r="AP794" s="199" t="str">
        <f t="shared" si="912"/>
        <v>AP$17</v>
      </c>
      <c r="AQ794" s="199" t="str">
        <f t="shared" si="912"/>
        <v>AQ$17</v>
      </c>
      <c r="AR794" s="199" t="str">
        <f t="shared" si="912"/>
        <v>AR$17</v>
      </c>
      <c r="AS794" s="199" t="str">
        <f t="shared" si="912"/>
        <v>AS$17</v>
      </c>
      <c r="AT794" s="199" t="str">
        <f t="shared" si="912"/>
        <v>AT$17</v>
      </c>
      <c r="AU794" s="199" t="str">
        <f t="shared" si="912"/>
        <v>AU$17</v>
      </c>
      <c r="AV794" s="199" t="str">
        <f t="shared" si="912"/>
        <v>AV$17</v>
      </c>
      <c r="AW794" s="199" t="str">
        <f t="shared" si="912"/>
        <v>AW$17</v>
      </c>
      <c r="AX794" s="199" t="str">
        <f t="shared" si="912"/>
        <v>AX$17</v>
      </c>
      <c r="AY794" s="199" t="str">
        <f t="shared" ref="AY794:CD794" si="913">AY$21</f>
        <v>AY$17</v>
      </c>
      <c r="AZ794" s="199" t="str">
        <f t="shared" si="913"/>
        <v>AZ$17</v>
      </c>
      <c r="BA794" s="199" t="str">
        <f t="shared" si="913"/>
        <v>BA$17</v>
      </c>
      <c r="BB794" s="199" t="str">
        <f t="shared" si="913"/>
        <v>BB$17</v>
      </c>
      <c r="BC794" s="199" t="str">
        <f t="shared" si="913"/>
        <v>BC$17</v>
      </c>
      <c r="BD794" s="199" t="str">
        <f t="shared" si="913"/>
        <v>BD$17</v>
      </c>
      <c r="BE794" s="199" t="str">
        <f t="shared" si="913"/>
        <v>BE$17</v>
      </c>
      <c r="BF794" s="199" t="str">
        <f t="shared" si="913"/>
        <v>BF$17</v>
      </c>
      <c r="BG794" s="199" t="str">
        <f t="shared" si="913"/>
        <v>BG$17</v>
      </c>
      <c r="BH794" s="199" t="str">
        <f t="shared" si="913"/>
        <v>BH$17</v>
      </c>
      <c r="BI794" s="199" t="str">
        <f t="shared" si="913"/>
        <v>BI$17</v>
      </c>
      <c r="BJ794" s="199" t="str">
        <f t="shared" si="913"/>
        <v>BJ$17</v>
      </c>
      <c r="BK794" s="199" t="str">
        <f t="shared" si="913"/>
        <v>BK$17</v>
      </c>
      <c r="BL794" s="199" t="str">
        <f t="shared" si="913"/>
        <v>BL$17</v>
      </c>
      <c r="BM794" s="199" t="str">
        <f t="shared" si="913"/>
        <v>BM$17</v>
      </c>
      <c r="BN794" s="199" t="str">
        <f t="shared" si="913"/>
        <v>BN$17</v>
      </c>
      <c r="BO794" s="199" t="str">
        <f t="shared" si="913"/>
        <v>BO$17</v>
      </c>
      <c r="BP794" s="199" t="str">
        <f t="shared" si="913"/>
        <v>BP$17</v>
      </c>
      <c r="BQ794" s="199" t="str">
        <f t="shared" si="913"/>
        <v>BQ$17</v>
      </c>
      <c r="BR794" s="199" t="str">
        <f t="shared" si="913"/>
        <v>BR$17</v>
      </c>
      <c r="BS794" s="199" t="str">
        <f t="shared" si="913"/>
        <v>BS$17</v>
      </c>
      <c r="BT794" s="199" t="str">
        <f t="shared" si="913"/>
        <v>BT$17</v>
      </c>
      <c r="BU794" s="199" t="str">
        <f t="shared" si="913"/>
        <v>BU$17</v>
      </c>
      <c r="BV794" s="199" t="str">
        <f t="shared" si="913"/>
        <v>BV$17</v>
      </c>
      <c r="BW794" s="199" t="str">
        <f t="shared" si="913"/>
        <v>BW$17</v>
      </c>
      <c r="BX794" s="199" t="str">
        <f t="shared" si="913"/>
        <v>BX$17</v>
      </c>
      <c r="BY794" s="199" t="str">
        <f t="shared" si="913"/>
        <v>BY$17</v>
      </c>
      <c r="BZ794" s="199" t="str">
        <f t="shared" si="913"/>
        <v>BZ$17</v>
      </c>
      <c r="CA794" s="199" t="str">
        <f t="shared" si="913"/>
        <v>CA$17</v>
      </c>
      <c r="CB794" s="199" t="str">
        <f t="shared" si="913"/>
        <v>CB$17</v>
      </c>
      <c r="CC794" s="199" t="str">
        <f t="shared" si="913"/>
        <v>CC$17</v>
      </c>
      <c r="CD794" s="199" t="str">
        <f t="shared" si="913"/>
        <v>CD$17</v>
      </c>
      <c r="CE794" s="199" t="str">
        <f t="shared" ref="CE794:CL794" si="914">CE$21</f>
        <v>CE$17</v>
      </c>
      <c r="CF794" s="199" t="str">
        <f t="shared" si="914"/>
        <v>CF$17</v>
      </c>
      <c r="CG794" s="199" t="str">
        <f t="shared" si="914"/>
        <v>CG$17</v>
      </c>
      <c r="CH794" s="199" t="str">
        <f t="shared" si="914"/>
        <v>CH$17</v>
      </c>
      <c r="CI794" s="199" t="str">
        <f t="shared" si="914"/>
        <v>CI$17</v>
      </c>
      <c r="CJ794" s="199" t="str">
        <f t="shared" si="914"/>
        <v>CJ$17</v>
      </c>
      <c r="CK794" s="199" t="str">
        <f t="shared" si="914"/>
        <v>CK$17</v>
      </c>
      <c r="CL794" s="199" t="str">
        <f t="shared" si="914"/>
        <v>CL$17</v>
      </c>
      <c r="CN794" s="201"/>
      <c r="CO794" s="199" t="str">
        <f t="shared" ref="CO794:DL794" si="915">CO$21</f>
        <v>CO$17</v>
      </c>
      <c r="CP794" s="199" t="str">
        <f t="shared" si="915"/>
        <v>CP$17</v>
      </c>
      <c r="CQ794" s="199" t="str">
        <f t="shared" si="915"/>
        <v>CQ$17</v>
      </c>
      <c r="CR794" s="199" t="str">
        <f t="shared" si="915"/>
        <v>CR$17</v>
      </c>
      <c r="CS794" s="199" t="str">
        <f t="shared" si="915"/>
        <v>CS$17</v>
      </c>
      <c r="CT794" s="199" t="str">
        <f t="shared" si="915"/>
        <v>CT$17</v>
      </c>
      <c r="CU794" s="199" t="str">
        <f t="shared" si="915"/>
        <v>CU$17</v>
      </c>
      <c r="CV794" s="199" t="str">
        <f t="shared" si="915"/>
        <v>CV$17</v>
      </c>
      <c r="CW794" s="199" t="str">
        <f t="shared" si="915"/>
        <v>CW$17</v>
      </c>
      <c r="CX794" s="199" t="str">
        <f t="shared" si="915"/>
        <v>CX$17</v>
      </c>
      <c r="CY794" s="199" t="str">
        <f t="shared" si="915"/>
        <v>CY$17</v>
      </c>
      <c r="CZ794" s="199" t="str">
        <f t="shared" si="915"/>
        <v>CZ$17</v>
      </c>
      <c r="DA794" s="199" t="str">
        <f t="shared" si="915"/>
        <v>DA$17</v>
      </c>
      <c r="DB794" s="199" t="str">
        <f t="shared" si="915"/>
        <v>DB$17</v>
      </c>
      <c r="DC794" s="199" t="str">
        <f t="shared" si="915"/>
        <v>DC$17</v>
      </c>
      <c r="DD794" s="199" t="str">
        <f t="shared" si="915"/>
        <v>DD$17</v>
      </c>
      <c r="DE794" s="199" t="str">
        <f t="shared" si="915"/>
        <v>DE$17</v>
      </c>
      <c r="DF794" s="199" t="str">
        <f t="shared" si="915"/>
        <v>DF$17</v>
      </c>
      <c r="DG794" s="199" t="str">
        <f t="shared" si="915"/>
        <v>DG$17</v>
      </c>
      <c r="DH794" s="199" t="str">
        <f t="shared" si="915"/>
        <v>DH$17</v>
      </c>
      <c r="DI794" s="199" t="str">
        <f t="shared" si="915"/>
        <v>DI$17</v>
      </c>
      <c r="DJ794" s="199" t="str">
        <f t="shared" si="915"/>
        <v>DJ$17</v>
      </c>
      <c r="DK794" s="199" t="str">
        <f t="shared" si="915"/>
        <v>DK$17</v>
      </c>
      <c r="DL794" s="199" t="str">
        <f t="shared" si="915"/>
        <v>DL$17</v>
      </c>
    </row>
    <row r="795" spans="1:116" x14ac:dyDescent="0.4">
      <c r="A795" s="174"/>
      <c r="E795" s="8"/>
      <c r="G795" s="175" t="s">
        <v>491</v>
      </c>
      <c r="H795" s="200"/>
      <c r="I795" s="201"/>
      <c r="J795" s="201"/>
      <c r="K795" s="202"/>
      <c r="L795" s="202"/>
      <c r="M795" s="202"/>
      <c r="N795" s="202"/>
      <c r="O795" s="202"/>
      <c r="P795" s="202"/>
      <c r="R795" s="202"/>
      <c r="S795" s="190"/>
      <c r="T795" s="190"/>
      <c r="U795" s="190"/>
      <c r="V795" s="190"/>
      <c r="W795" s="190"/>
      <c r="X795" s="190"/>
      <c r="Y795" s="190"/>
      <c r="Z795" s="190"/>
      <c r="AA795" s="190"/>
      <c r="AB795" s="190"/>
      <c r="AC795" s="190"/>
      <c r="AD795" s="190"/>
      <c r="AE795" s="190"/>
      <c r="AF795" s="190"/>
      <c r="AG795" s="190"/>
      <c r="AH795" s="190"/>
      <c r="AI795" s="190"/>
      <c r="AJ795" s="190"/>
      <c r="AK795" s="190"/>
      <c r="AL795" s="190"/>
      <c r="AM795" s="190"/>
      <c r="AN795" s="190"/>
      <c r="AO795" s="190"/>
      <c r="AP795" s="190"/>
      <c r="AQ795" s="190"/>
      <c r="AR795" s="190"/>
      <c r="AS795" s="190"/>
      <c r="AT795" s="190"/>
      <c r="AU795" s="190"/>
      <c r="AV795" s="190"/>
      <c r="AW795" s="190"/>
      <c r="AX795" s="190"/>
      <c r="AY795" s="190"/>
      <c r="AZ795" s="190"/>
      <c r="BA795" s="190"/>
      <c r="BB795" s="190"/>
      <c r="BC795" s="190"/>
      <c r="BD795" s="190"/>
      <c r="BE795" s="190"/>
      <c r="BF795" s="190"/>
      <c r="BG795" s="190"/>
      <c r="BH795" s="190"/>
      <c r="BI795" s="190"/>
      <c r="BJ795" s="190"/>
      <c r="BK795" s="190"/>
      <c r="BL795" s="190"/>
      <c r="BM795" s="190"/>
      <c r="BN795" s="190"/>
      <c r="BO795" s="190"/>
      <c r="BP795" s="190"/>
      <c r="BQ795" s="190"/>
      <c r="BR795" s="190"/>
      <c r="BS795" s="190"/>
      <c r="BT795" s="190"/>
      <c r="BU795" s="190"/>
      <c r="BV795" s="190"/>
      <c r="BW795" s="190"/>
      <c r="BX795" s="190"/>
      <c r="BY795" s="190"/>
      <c r="BZ795" s="190"/>
      <c r="CA795" s="190"/>
      <c r="CB795" s="190"/>
      <c r="CC795" s="190"/>
      <c r="CD795" s="190"/>
      <c r="CE795" s="190"/>
      <c r="CF795" s="190"/>
      <c r="CG795" s="190"/>
      <c r="CH795" s="190"/>
      <c r="CI795" s="190"/>
      <c r="CJ795" s="190"/>
      <c r="CK795" s="190"/>
      <c r="CL795" s="190"/>
      <c r="CN795" s="201"/>
      <c r="CO795" s="190"/>
      <c r="CP795" s="190"/>
      <c r="CQ795" s="190"/>
      <c r="CR795" s="190"/>
      <c r="CS795" s="190"/>
      <c r="CT795" s="190"/>
      <c r="CU795" s="190"/>
      <c r="CV795" s="190"/>
      <c r="CW795" s="190"/>
      <c r="CX795" s="190"/>
      <c r="CY795" s="190"/>
      <c r="CZ795" s="190"/>
      <c r="DA795" s="190"/>
      <c r="DB795" s="190"/>
      <c r="DC795" s="190"/>
      <c r="DD795" s="190"/>
      <c r="DE795" s="190"/>
      <c r="DF795" s="190"/>
      <c r="DG795" s="190"/>
      <c r="DH795" s="190"/>
      <c r="DI795" s="190"/>
      <c r="DJ795" s="190"/>
      <c r="DK795" s="190"/>
      <c r="DL795" s="190"/>
    </row>
    <row r="796" spans="1:116" x14ac:dyDescent="0.4">
      <c r="A796" s="174"/>
      <c r="E796" s="8"/>
      <c r="G796" s="175" t="s">
        <v>505</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463</v>
      </c>
      <c r="H797" s="200"/>
      <c r="I797" s="201"/>
      <c r="J797" s="201"/>
      <c r="K797" s="202"/>
      <c r="L797" s="202"/>
      <c r="M797" s="202"/>
      <c r="N797" s="202"/>
      <c r="O797" s="202"/>
      <c r="P797" s="202"/>
      <c r="R797" s="202"/>
      <c r="S797" s="190" t="str">
        <f t="shared" ref="S797:AX797" si="916">S$22</f>
        <v>S$18</v>
      </c>
      <c r="T797" s="190" t="str">
        <f t="shared" si="916"/>
        <v>T$18</v>
      </c>
      <c r="U797" s="190" t="str">
        <f t="shared" si="916"/>
        <v>U$18</v>
      </c>
      <c r="V797" s="190" t="str">
        <f t="shared" si="916"/>
        <v>V$18</v>
      </c>
      <c r="W797" s="190" t="str">
        <f t="shared" si="916"/>
        <v>W$18</v>
      </c>
      <c r="X797" s="190" t="str">
        <f t="shared" si="916"/>
        <v>X$18</v>
      </c>
      <c r="Y797" s="190" t="str">
        <f t="shared" si="916"/>
        <v>Y$18</v>
      </c>
      <c r="Z797" s="190" t="str">
        <f t="shared" si="916"/>
        <v>Z$18</v>
      </c>
      <c r="AA797" s="190" t="str">
        <f t="shared" si="916"/>
        <v>AA$18</v>
      </c>
      <c r="AB797" s="190" t="str">
        <f t="shared" si="916"/>
        <v>AB$18</v>
      </c>
      <c r="AC797" s="190" t="str">
        <f t="shared" si="916"/>
        <v>AC$18</v>
      </c>
      <c r="AD797" s="190" t="str">
        <f t="shared" si="916"/>
        <v>AD$18</v>
      </c>
      <c r="AE797" s="190" t="str">
        <f t="shared" si="916"/>
        <v>AE$18</v>
      </c>
      <c r="AF797" s="190" t="str">
        <f t="shared" si="916"/>
        <v>AF$18</v>
      </c>
      <c r="AG797" s="190" t="str">
        <f t="shared" si="916"/>
        <v>AG$18</v>
      </c>
      <c r="AH797" s="190" t="str">
        <f t="shared" si="916"/>
        <v>AH$18</v>
      </c>
      <c r="AI797" s="190" t="str">
        <f t="shared" si="916"/>
        <v>AI$18</v>
      </c>
      <c r="AJ797" s="190" t="str">
        <f t="shared" si="916"/>
        <v>AJ$18</v>
      </c>
      <c r="AK797" s="190" t="str">
        <f t="shared" si="916"/>
        <v>AK$18</v>
      </c>
      <c r="AL797" s="190" t="str">
        <f t="shared" si="916"/>
        <v>AL$18</v>
      </c>
      <c r="AM797" s="190" t="str">
        <f t="shared" si="916"/>
        <v>AM$18</v>
      </c>
      <c r="AN797" s="190" t="str">
        <f t="shared" si="916"/>
        <v>AN$18</v>
      </c>
      <c r="AO797" s="190" t="str">
        <f t="shared" si="916"/>
        <v>AO$18</v>
      </c>
      <c r="AP797" s="190" t="str">
        <f t="shared" si="916"/>
        <v>AP$18</v>
      </c>
      <c r="AQ797" s="190" t="str">
        <f t="shared" si="916"/>
        <v>AQ$18</v>
      </c>
      <c r="AR797" s="190" t="str">
        <f t="shared" si="916"/>
        <v>AR$18</v>
      </c>
      <c r="AS797" s="190" t="str">
        <f t="shared" si="916"/>
        <v>AS$18</v>
      </c>
      <c r="AT797" s="190" t="str">
        <f t="shared" si="916"/>
        <v>AT$18</v>
      </c>
      <c r="AU797" s="190" t="str">
        <f t="shared" si="916"/>
        <v>AU$18</v>
      </c>
      <c r="AV797" s="190" t="str">
        <f t="shared" si="916"/>
        <v>AV$18</v>
      </c>
      <c r="AW797" s="190" t="str">
        <f t="shared" si="916"/>
        <v>AW$18</v>
      </c>
      <c r="AX797" s="190" t="str">
        <f t="shared" si="916"/>
        <v>AX$18</v>
      </c>
      <c r="AY797" s="190" t="str">
        <f t="shared" ref="AY797:CD797" si="917">AY$22</f>
        <v>AY$18</v>
      </c>
      <c r="AZ797" s="190" t="str">
        <f t="shared" si="917"/>
        <v>AZ$18</v>
      </c>
      <c r="BA797" s="190" t="str">
        <f t="shared" si="917"/>
        <v>BA$18</v>
      </c>
      <c r="BB797" s="190" t="str">
        <f t="shared" si="917"/>
        <v>BB$18</v>
      </c>
      <c r="BC797" s="190" t="str">
        <f t="shared" si="917"/>
        <v>BC$18</v>
      </c>
      <c r="BD797" s="190" t="str">
        <f t="shared" si="917"/>
        <v>BD$18</v>
      </c>
      <c r="BE797" s="190" t="str">
        <f t="shared" si="917"/>
        <v>BE$18</v>
      </c>
      <c r="BF797" s="190" t="str">
        <f t="shared" si="917"/>
        <v>BF$18</v>
      </c>
      <c r="BG797" s="190" t="str">
        <f t="shared" si="917"/>
        <v>BG$18</v>
      </c>
      <c r="BH797" s="190" t="str">
        <f t="shared" si="917"/>
        <v>BH$18</v>
      </c>
      <c r="BI797" s="190" t="str">
        <f t="shared" si="917"/>
        <v>BI$18</v>
      </c>
      <c r="BJ797" s="190" t="str">
        <f t="shared" si="917"/>
        <v>BJ$18</v>
      </c>
      <c r="BK797" s="190" t="str">
        <f t="shared" si="917"/>
        <v>BK$18</v>
      </c>
      <c r="BL797" s="190" t="str">
        <f t="shared" si="917"/>
        <v>BL$18</v>
      </c>
      <c r="BM797" s="190" t="str">
        <f t="shared" si="917"/>
        <v>BM$18</v>
      </c>
      <c r="BN797" s="190" t="str">
        <f t="shared" si="917"/>
        <v>BN$18</v>
      </c>
      <c r="BO797" s="190" t="str">
        <f t="shared" si="917"/>
        <v>BO$18</v>
      </c>
      <c r="BP797" s="190" t="str">
        <f t="shared" si="917"/>
        <v>BP$18</v>
      </c>
      <c r="BQ797" s="190" t="str">
        <f t="shared" si="917"/>
        <v>BQ$18</v>
      </c>
      <c r="BR797" s="190" t="str">
        <f t="shared" si="917"/>
        <v>BR$18</v>
      </c>
      <c r="BS797" s="190" t="str">
        <f t="shared" si="917"/>
        <v>BS$18</v>
      </c>
      <c r="BT797" s="190" t="str">
        <f t="shared" si="917"/>
        <v>BT$18</v>
      </c>
      <c r="BU797" s="190" t="str">
        <f t="shared" si="917"/>
        <v>BU$18</v>
      </c>
      <c r="BV797" s="190" t="str">
        <f t="shared" si="917"/>
        <v>BV$18</v>
      </c>
      <c r="BW797" s="190" t="str">
        <f t="shared" si="917"/>
        <v>BW$18</v>
      </c>
      <c r="BX797" s="190" t="str">
        <f t="shared" si="917"/>
        <v>BX$18</v>
      </c>
      <c r="BY797" s="190" t="str">
        <f t="shared" si="917"/>
        <v>BY$18</v>
      </c>
      <c r="BZ797" s="190" t="str">
        <f t="shared" si="917"/>
        <v>BZ$18</v>
      </c>
      <c r="CA797" s="190" t="str">
        <f t="shared" si="917"/>
        <v>CA$18</v>
      </c>
      <c r="CB797" s="190" t="str">
        <f t="shared" si="917"/>
        <v>CB$18</v>
      </c>
      <c r="CC797" s="190" t="str">
        <f t="shared" si="917"/>
        <v>CC$18</v>
      </c>
      <c r="CD797" s="190" t="str">
        <f t="shared" si="917"/>
        <v>CD$18</v>
      </c>
      <c r="CE797" s="190" t="str">
        <f t="shared" ref="CE797:CL797" si="918">CE$22</f>
        <v>CE$18</v>
      </c>
      <c r="CF797" s="190" t="str">
        <f t="shared" si="918"/>
        <v>CF$18</v>
      </c>
      <c r="CG797" s="190" t="str">
        <f t="shared" si="918"/>
        <v>CG$18</v>
      </c>
      <c r="CH797" s="190" t="str">
        <f t="shared" si="918"/>
        <v>CH$18</v>
      </c>
      <c r="CI797" s="190" t="str">
        <f t="shared" si="918"/>
        <v>CI$18</v>
      </c>
      <c r="CJ797" s="190" t="str">
        <f t="shared" si="918"/>
        <v>CJ$18</v>
      </c>
      <c r="CK797" s="190" t="str">
        <f t="shared" si="918"/>
        <v>CK$18</v>
      </c>
      <c r="CL797" s="190" t="str">
        <f t="shared" si="918"/>
        <v>CL$18</v>
      </c>
      <c r="CN797" s="201"/>
      <c r="CO797" s="190" t="str">
        <f t="shared" ref="CO797:DL797" si="919">CO$22</f>
        <v>CO$18</v>
      </c>
      <c r="CP797" s="190" t="str">
        <f t="shared" si="919"/>
        <v>CP$18</v>
      </c>
      <c r="CQ797" s="190" t="str">
        <f t="shared" si="919"/>
        <v>CQ$18</v>
      </c>
      <c r="CR797" s="190" t="str">
        <f t="shared" si="919"/>
        <v>CR$18</v>
      </c>
      <c r="CS797" s="190" t="str">
        <f t="shared" si="919"/>
        <v>CS$18</v>
      </c>
      <c r="CT797" s="190" t="str">
        <f t="shared" si="919"/>
        <v>CT$18</v>
      </c>
      <c r="CU797" s="190" t="str">
        <f t="shared" si="919"/>
        <v>CU$18</v>
      </c>
      <c r="CV797" s="190" t="str">
        <f t="shared" si="919"/>
        <v>CV$18</v>
      </c>
      <c r="CW797" s="190" t="str">
        <f t="shared" si="919"/>
        <v>CW$18</v>
      </c>
      <c r="CX797" s="190" t="str">
        <f t="shared" si="919"/>
        <v>CX$18</v>
      </c>
      <c r="CY797" s="190" t="str">
        <f t="shared" si="919"/>
        <v>CY$18</v>
      </c>
      <c r="CZ797" s="190" t="str">
        <f t="shared" si="919"/>
        <v>CZ$18</v>
      </c>
      <c r="DA797" s="190" t="str">
        <f t="shared" si="919"/>
        <v>DA$18</v>
      </c>
      <c r="DB797" s="190" t="str">
        <f t="shared" si="919"/>
        <v>DB$18</v>
      </c>
      <c r="DC797" s="190" t="str">
        <f t="shared" si="919"/>
        <v>DC$18</v>
      </c>
      <c r="DD797" s="190" t="str">
        <f t="shared" si="919"/>
        <v>DD$18</v>
      </c>
      <c r="DE797" s="190" t="str">
        <f t="shared" si="919"/>
        <v>DE$18</v>
      </c>
      <c r="DF797" s="190" t="str">
        <f t="shared" si="919"/>
        <v>DF$18</v>
      </c>
      <c r="DG797" s="190" t="str">
        <f t="shared" si="919"/>
        <v>DG$18</v>
      </c>
      <c r="DH797" s="190" t="str">
        <f t="shared" si="919"/>
        <v>DH$18</v>
      </c>
      <c r="DI797" s="190" t="str">
        <f t="shared" si="919"/>
        <v>DI$18</v>
      </c>
      <c r="DJ797" s="190" t="str">
        <f t="shared" si="919"/>
        <v>DJ$18</v>
      </c>
      <c r="DK797" s="190" t="str">
        <f t="shared" si="919"/>
        <v>DK$18</v>
      </c>
      <c r="DL797" s="190" t="str">
        <f t="shared" si="919"/>
        <v>DL$18</v>
      </c>
    </row>
    <row r="798" spans="1:116" x14ac:dyDescent="0.4">
      <c r="A798" s="174"/>
      <c r="E798" s="8"/>
      <c r="G798" s="175" t="s">
        <v>464</v>
      </c>
      <c r="H798" s="200"/>
      <c r="I798" s="201"/>
      <c r="J798" s="201"/>
      <c r="K798" s="202"/>
      <c r="L798" s="202"/>
      <c r="M798" s="202"/>
      <c r="N798" s="202"/>
      <c r="O798" s="202"/>
      <c r="P798" s="202"/>
      <c r="R798" s="202"/>
      <c r="S798" s="190" t="str">
        <f t="shared" ref="S798:AX798" si="920">S$23</f>
        <v>S$19</v>
      </c>
      <c r="T798" s="190" t="str">
        <f t="shared" si="920"/>
        <v>T$19</v>
      </c>
      <c r="U798" s="190" t="str">
        <f t="shared" si="920"/>
        <v>U$19</v>
      </c>
      <c r="V798" s="190" t="str">
        <f t="shared" si="920"/>
        <v>V$19</v>
      </c>
      <c r="W798" s="190" t="str">
        <f t="shared" si="920"/>
        <v>W$19</v>
      </c>
      <c r="X798" s="190" t="str">
        <f t="shared" si="920"/>
        <v>X$19</v>
      </c>
      <c r="Y798" s="190" t="str">
        <f t="shared" si="920"/>
        <v>Y$19</v>
      </c>
      <c r="Z798" s="190" t="str">
        <f t="shared" si="920"/>
        <v>Z$19</v>
      </c>
      <c r="AA798" s="190" t="str">
        <f t="shared" si="920"/>
        <v>AA$19</v>
      </c>
      <c r="AB798" s="190" t="str">
        <f t="shared" si="920"/>
        <v>AB$19</v>
      </c>
      <c r="AC798" s="190" t="str">
        <f t="shared" si="920"/>
        <v>AC$19</v>
      </c>
      <c r="AD798" s="190" t="str">
        <f t="shared" si="920"/>
        <v>AD$19</v>
      </c>
      <c r="AE798" s="190" t="str">
        <f t="shared" si="920"/>
        <v>AE$19</v>
      </c>
      <c r="AF798" s="190" t="str">
        <f t="shared" si="920"/>
        <v>AF$19</v>
      </c>
      <c r="AG798" s="190" t="str">
        <f t="shared" si="920"/>
        <v>AG$19</v>
      </c>
      <c r="AH798" s="190" t="str">
        <f t="shared" si="920"/>
        <v>AH$19</v>
      </c>
      <c r="AI798" s="190" t="str">
        <f t="shared" si="920"/>
        <v>AI$19</v>
      </c>
      <c r="AJ798" s="190" t="str">
        <f t="shared" si="920"/>
        <v>AJ$19</v>
      </c>
      <c r="AK798" s="190" t="str">
        <f t="shared" si="920"/>
        <v>AK$19</v>
      </c>
      <c r="AL798" s="190" t="str">
        <f t="shared" si="920"/>
        <v>AL$19</v>
      </c>
      <c r="AM798" s="190" t="str">
        <f t="shared" si="920"/>
        <v>AM$19</v>
      </c>
      <c r="AN798" s="190" t="str">
        <f t="shared" si="920"/>
        <v>AN$19</v>
      </c>
      <c r="AO798" s="190" t="str">
        <f t="shared" si="920"/>
        <v>AO$19</v>
      </c>
      <c r="AP798" s="190" t="str">
        <f t="shared" si="920"/>
        <v>AP$19</v>
      </c>
      <c r="AQ798" s="190" t="str">
        <f t="shared" si="920"/>
        <v>AQ$19</v>
      </c>
      <c r="AR798" s="190" t="str">
        <f t="shared" si="920"/>
        <v>AR$19</v>
      </c>
      <c r="AS798" s="190" t="str">
        <f t="shared" si="920"/>
        <v>AS$19</v>
      </c>
      <c r="AT798" s="190" t="str">
        <f t="shared" si="920"/>
        <v>AT$19</v>
      </c>
      <c r="AU798" s="190" t="str">
        <f t="shared" si="920"/>
        <v>AU$19</v>
      </c>
      <c r="AV798" s="190" t="str">
        <f t="shared" si="920"/>
        <v>AV$19</v>
      </c>
      <c r="AW798" s="190" t="str">
        <f t="shared" si="920"/>
        <v>AW$19</v>
      </c>
      <c r="AX798" s="190" t="str">
        <f t="shared" si="920"/>
        <v>AX$19</v>
      </c>
      <c r="AY798" s="190" t="str">
        <f t="shared" ref="AY798:CD798" si="921">AY$23</f>
        <v>AY$19</v>
      </c>
      <c r="AZ798" s="190" t="str">
        <f t="shared" si="921"/>
        <v>AZ$19</v>
      </c>
      <c r="BA798" s="190" t="str">
        <f t="shared" si="921"/>
        <v>BA$19</v>
      </c>
      <c r="BB798" s="190" t="str">
        <f t="shared" si="921"/>
        <v>BB$19</v>
      </c>
      <c r="BC798" s="190" t="str">
        <f t="shared" si="921"/>
        <v>BC$19</v>
      </c>
      <c r="BD798" s="190" t="str">
        <f t="shared" si="921"/>
        <v>BD$19</v>
      </c>
      <c r="BE798" s="190" t="str">
        <f t="shared" si="921"/>
        <v>BE$19</v>
      </c>
      <c r="BF798" s="190" t="str">
        <f t="shared" si="921"/>
        <v>BF$19</v>
      </c>
      <c r="BG798" s="190" t="str">
        <f t="shared" si="921"/>
        <v>BG$19</v>
      </c>
      <c r="BH798" s="190" t="str">
        <f t="shared" si="921"/>
        <v>BH$19</v>
      </c>
      <c r="BI798" s="190" t="str">
        <f t="shared" si="921"/>
        <v>BI$19</v>
      </c>
      <c r="BJ798" s="190" t="str">
        <f t="shared" si="921"/>
        <v>BJ$19</v>
      </c>
      <c r="BK798" s="190" t="str">
        <f t="shared" si="921"/>
        <v>BK$19</v>
      </c>
      <c r="BL798" s="190" t="str">
        <f t="shared" si="921"/>
        <v>BL$19</v>
      </c>
      <c r="BM798" s="190" t="str">
        <f t="shared" si="921"/>
        <v>BM$19</v>
      </c>
      <c r="BN798" s="190" t="str">
        <f t="shared" si="921"/>
        <v>BN$19</v>
      </c>
      <c r="BO798" s="190" t="str">
        <f t="shared" si="921"/>
        <v>BO$19</v>
      </c>
      <c r="BP798" s="190" t="str">
        <f t="shared" si="921"/>
        <v>BP$19</v>
      </c>
      <c r="BQ798" s="190" t="str">
        <f t="shared" si="921"/>
        <v>BQ$19</v>
      </c>
      <c r="BR798" s="190" t="str">
        <f t="shared" si="921"/>
        <v>BR$19</v>
      </c>
      <c r="BS798" s="190" t="str">
        <f t="shared" si="921"/>
        <v>BS$19</v>
      </c>
      <c r="BT798" s="190" t="str">
        <f t="shared" si="921"/>
        <v>BT$19</v>
      </c>
      <c r="BU798" s="190" t="str">
        <f t="shared" si="921"/>
        <v>BU$19</v>
      </c>
      <c r="BV798" s="190" t="str">
        <f t="shared" si="921"/>
        <v>BV$19</v>
      </c>
      <c r="BW798" s="190" t="str">
        <f t="shared" si="921"/>
        <v>BW$19</v>
      </c>
      <c r="BX798" s="190" t="str">
        <f t="shared" si="921"/>
        <v>BX$19</v>
      </c>
      <c r="BY798" s="190" t="str">
        <f t="shared" si="921"/>
        <v>BY$19</v>
      </c>
      <c r="BZ798" s="190" t="str">
        <f t="shared" si="921"/>
        <v>BZ$19</v>
      </c>
      <c r="CA798" s="190" t="str">
        <f t="shared" si="921"/>
        <v>CA$19</v>
      </c>
      <c r="CB798" s="190" t="str">
        <f t="shared" si="921"/>
        <v>CB$19</v>
      </c>
      <c r="CC798" s="190" t="str">
        <f t="shared" si="921"/>
        <v>CC$19</v>
      </c>
      <c r="CD798" s="190" t="str">
        <f t="shared" si="921"/>
        <v>CD$19</v>
      </c>
      <c r="CE798" s="190" t="str">
        <f t="shared" ref="CE798:CL798" si="922">CE$23</f>
        <v>CE$19</v>
      </c>
      <c r="CF798" s="190" t="str">
        <f t="shared" si="922"/>
        <v>CF$19</v>
      </c>
      <c r="CG798" s="190" t="str">
        <f t="shared" si="922"/>
        <v>CG$19</v>
      </c>
      <c r="CH798" s="190" t="str">
        <f t="shared" si="922"/>
        <v>CH$19</v>
      </c>
      <c r="CI798" s="190" t="str">
        <f t="shared" si="922"/>
        <v>CI$19</v>
      </c>
      <c r="CJ798" s="190" t="str">
        <f t="shared" si="922"/>
        <v>CJ$19</v>
      </c>
      <c r="CK798" s="190" t="str">
        <f t="shared" si="922"/>
        <v>CK$19</v>
      </c>
      <c r="CL798" s="190" t="str">
        <f t="shared" si="922"/>
        <v>CL$19</v>
      </c>
      <c r="CN798" s="201"/>
      <c r="CO798" s="190" t="str">
        <f t="shared" ref="CO798:DL798" si="923">CO$23</f>
        <v>CO$19</v>
      </c>
      <c r="CP798" s="190" t="str">
        <f t="shared" si="923"/>
        <v>CP$19</v>
      </c>
      <c r="CQ798" s="190" t="str">
        <f t="shared" si="923"/>
        <v>CQ$19</v>
      </c>
      <c r="CR798" s="190" t="str">
        <f t="shared" si="923"/>
        <v>CR$19</v>
      </c>
      <c r="CS798" s="190" t="str">
        <f t="shared" si="923"/>
        <v>CS$19</v>
      </c>
      <c r="CT798" s="190" t="str">
        <f t="shared" si="923"/>
        <v>CT$19</v>
      </c>
      <c r="CU798" s="190" t="str">
        <f t="shared" si="923"/>
        <v>CU$19</v>
      </c>
      <c r="CV798" s="190" t="str">
        <f t="shared" si="923"/>
        <v>CV$19</v>
      </c>
      <c r="CW798" s="190" t="str">
        <f t="shared" si="923"/>
        <v>CW$19</v>
      </c>
      <c r="CX798" s="190" t="str">
        <f t="shared" si="923"/>
        <v>CX$19</v>
      </c>
      <c r="CY798" s="190" t="str">
        <f t="shared" si="923"/>
        <v>CY$19</v>
      </c>
      <c r="CZ798" s="190" t="str">
        <f t="shared" si="923"/>
        <v>CZ$19</v>
      </c>
      <c r="DA798" s="190" t="str">
        <f t="shared" si="923"/>
        <v>DA$19</v>
      </c>
      <c r="DB798" s="190" t="str">
        <f t="shared" si="923"/>
        <v>DB$19</v>
      </c>
      <c r="DC798" s="190" t="str">
        <f t="shared" si="923"/>
        <v>DC$19</v>
      </c>
      <c r="DD798" s="190" t="str">
        <f t="shared" si="923"/>
        <v>DD$19</v>
      </c>
      <c r="DE798" s="190" t="str">
        <f t="shared" si="923"/>
        <v>DE$19</v>
      </c>
      <c r="DF798" s="190" t="str">
        <f t="shared" si="923"/>
        <v>DF$19</v>
      </c>
      <c r="DG798" s="190" t="str">
        <f t="shared" si="923"/>
        <v>DG$19</v>
      </c>
      <c r="DH798" s="190" t="str">
        <f t="shared" si="923"/>
        <v>DH$19</v>
      </c>
      <c r="DI798" s="190" t="str">
        <f t="shared" si="923"/>
        <v>DI$19</v>
      </c>
      <c r="DJ798" s="190" t="str">
        <f t="shared" si="923"/>
        <v>DJ$19</v>
      </c>
      <c r="DK798" s="190" t="str">
        <f t="shared" si="923"/>
        <v>DK$19</v>
      </c>
      <c r="DL798" s="190" t="str">
        <f t="shared" si="923"/>
        <v>DL$19</v>
      </c>
    </row>
    <row r="799" spans="1:116" x14ac:dyDescent="0.4">
      <c r="A799" s="142" t="s">
        <v>218</v>
      </c>
      <c r="B799" s="31" t="s">
        <v>81</v>
      </c>
      <c r="C799" s="31"/>
      <c r="D799" t="s">
        <v>762</v>
      </c>
      <c r="E799" s="8" t="str">
        <f t="shared" ref="E799:E806" si="924">ROW()&amp;" "&amp;D799</f>
        <v>799 WCAR-S</v>
      </c>
      <c r="F799" t="s">
        <v>223</v>
      </c>
      <c r="G799" s="143" t="s">
        <v>221</v>
      </c>
      <c r="H799" s="142"/>
      <c r="I799" s="144"/>
      <c r="J799" s="144"/>
      <c r="K799" s="142"/>
      <c r="L799" s="142"/>
      <c r="M799" s="142"/>
      <c r="N799" s="142"/>
      <c r="O799" s="142"/>
      <c r="P799" s="142"/>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N799" s="144"/>
      <c r="CO799" s="143"/>
      <c r="CP799" s="143"/>
      <c r="CQ799" s="143"/>
      <c r="CR799" s="143"/>
      <c r="CS799" s="143"/>
      <c r="CT799" s="143"/>
      <c r="CU799" s="143"/>
      <c r="CV799" s="143"/>
      <c r="CW799" s="143"/>
      <c r="CX799" s="143"/>
      <c r="CY799" s="143"/>
      <c r="CZ799" s="143"/>
      <c r="DA799" s="143"/>
      <c r="DB799" s="143"/>
      <c r="DC799" s="143"/>
      <c r="DD799" s="143"/>
      <c r="DE799" s="143"/>
      <c r="DF799" s="143"/>
      <c r="DG799" s="143"/>
      <c r="DH799" s="143"/>
      <c r="DI799" s="143"/>
      <c r="DJ799" s="143"/>
      <c r="DK799" s="143"/>
      <c r="DL799" s="143"/>
    </row>
    <row r="800" spans="1:116" x14ac:dyDescent="0.4">
      <c r="B800" t="str">
        <f t="shared" ref="B800:B805" si="925">E800</f>
        <v>800 WCAR-S</v>
      </c>
      <c r="D800" t="s">
        <v>762</v>
      </c>
      <c r="E800" s="8" t="str">
        <f t="shared" si="924"/>
        <v>800 WCAR-S</v>
      </c>
      <c r="G800" s="129" t="str">
        <f>G802&amp;":"</f>
        <v>Accounts receivable - (Primary label):</v>
      </c>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1:116" x14ac:dyDescent="0.4">
      <c r="B801" t="str">
        <f t="shared" si="925"/>
        <v>801 WCAR-S</v>
      </c>
      <c r="D801" t="s">
        <v>762</v>
      </c>
      <c r="E801" s="8" t="str">
        <f t="shared" si="924"/>
        <v>801 WCAR-S</v>
      </c>
      <c r="G801" s="145" t="s">
        <v>222</v>
      </c>
      <c r="H801" s="12"/>
      <c r="I801" s="60"/>
      <c r="J801" s="60"/>
      <c r="K801" s="17">
        <v>30</v>
      </c>
      <c r="L801" s="17">
        <v>30</v>
      </c>
      <c r="M801" s="17">
        <v>30</v>
      </c>
      <c r="N801" s="17">
        <v>30</v>
      </c>
      <c r="O801" s="17">
        <v>30</v>
      </c>
      <c r="P801" s="17">
        <v>30</v>
      </c>
      <c r="R801" s="15"/>
      <c r="S801" s="15" cm="1">
        <f t="array" ref="S801">INDEX($K:$P,ROW(),MATCH(S$3,$K$2:$P$2,0))</f>
        <v>30</v>
      </c>
      <c r="T801" s="15" cm="1">
        <f t="array" ref="T801">INDEX($K:$P,ROW(),MATCH(T$3,$K$2:$P$2,0))</f>
        <v>30</v>
      </c>
      <c r="U801" s="15" cm="1">
        <f t="array" ref="U801">INDEX($K:$P,ROW(),MATCH(U$3,$K$2:$P$2,0))</f>
        <v>30</v>
      </c>
      <c r="V801" s="15" cm="1">
        <f t="array" ref="V801">INDEX($K:$P,ROW(),MATCH(V$3,$K$2:$P$2,0))</f>
        <v>30</v>
      </c>
      <c r="W801" s="15" cm="1">
        <f t="array" ref="W801">INDEX($K:$P,ROW(),MATCH(W$3,$K$2:$P$2,0))</f>
        <v>30</v>
      </c>
      <c r="X801" s="15" cm="1">
        <f t="array" ref="X801">INDEX($K:$P,ROW(),MATCH(X$3,$K$2:$P$2,0))</f>
        <v>30</v>
      </c>
      <c r="Y801" s="15" cm="1">
        <f t="array" ref="Y801">INDEX($K:$P,ROW(),MATCH(Y$3,$K$2:$P$2,0))</f>
        <v>30</v>
      </c>
      <c r="Z801" s="15" cm="1">
        <f t="array" ref="Z801">INDEX($K:$P,ROW(),MATCH(Z$3,$K$2:$P$2,0))</f>
        <v>30</v>
      </c>
      <c r="AA801" s="15" cm="1">
        <f t="array" ref="AA801">INDEX($K:$P,ROW(),MATCH(AA$3,$K$2:$P$2,0))</f>
        <v>30</v>
      </c>
      <c r="AB801" s="15" cm="1">
        <f t="array" ref="AB801">INDEX($K:$P,ROW(),MATCH(AB$3,$K$2:$P$2,0))</f>
        <v>30</v>
      </c>
      <c r="AC801" s="15" cm="1">
        <f t="array" ref="AC801">INDEX($K:$P,ROW(),MATCH(AC$3,$K$2:$P$2,0))</f>
        <v>30</v>
      </c>
      <c r="AD801" s="15" cm="1">
        <f t="array" ref="AD801">INDEX($K:$P,ROW(),MATCH(AD$3,$K$2:$P$2,0))</f>
        <v>30</v>
      </c>
      <c r="AE801" s="15" cm="1">
        <f t="array" ref="AE801">INDEX($K:$P,ROW(),MATCH(AE$3,$K$2:$P$2,0))</f>
        <v>30</v>
      </c>
      <c r="AF801" s="15" cm="1">
        <f t="array" ref="AF801">INDEX($K:$P,ROW(),MATCH(AF$3,$K$2:$P$2,0))</f>
        <v>30</v>
      </c>
      <c r="AG801" s="15" cm="1">
        <f t="array" ref="AG801">INDEX($K:$P,ROW(),MATCH(AG$3,$K$2:$P$2,0))</f>
        <v>30</v>
      </c>
      <c r="AH801" s="15" cm="1">
        <f t="array" ref="AH801">INDEX($K:$P,ROW(),MATCH(AH$3,$K$2:$P$2,0))</f>
        <v>30</v>
      </c>
      <c r="AI801" s="15" cm="1">
        <f t="array" ref="AI801">INDEX($K:$P,ROW(),MATCH(AI$3,$K$2:$P$2,0))</f>
        <v>30</v>
      </c>
      <c r="AJ801" s="15" cm="1">
        <f t="array" ref="AJ801">INDEX($K:$P,ROW(),MATCH(AJ$3,$K$2:$P$2,0))</f>
        <v>30</v>
      </c>
      <c r="AK801" s="15" cm="1">
        <f t="array" ref="AK801">INDEX($K:$P,ROW(),MATCH(AK$3,$K$2:$P$2,0))</f>
        <v>30</v>
      </c>
      <c r="AL801" s="15" cm="1">
        <f t="array" ref="AL801">INDEX($K:$P,ROW(),MATCH(AL$3,$K$2:$P$2,0))</f>
        <v>30</v>
      </c>
      <c r="AM801" s="15" cm="1">
        <f t="array" ref="AM801">INDEX($K:$P,ROW(),MATCH(AM$3,$K$2:$P$2,0))</f>
        <v>30</v>
      </c>
      <c r="AN801" s="15" cm="1">
        <f t="array" ref="AN801">INDEX($K:$P,ROW(),MATCH(AN$3,$K$2:$P$2,0))</f>
        <v>30</v>
      </c>
      <c r="AO801" s="15" cm="1">
        <f t="array" ref="AO801">INDEX($K:$P,ROW(),MATCH(AO$3,$K$2:$P$2,0))</f>
        <v>30</v>
      </c>
      <c r="AP801" s="15" cm="1">
        <f t="array" ref="AP801">INDEX($K:$P,ROW(),MATCH(AP$3,$K$2:$P$2,0))</f>
        <v>30</v>
      </c>
      <c r="AQ801" s="15" cm="1">
        <f t="array" ref="AQ801">INDEX($K:$P,ROW(),MATCH(AQ$3,$K$2:$P$2,0))</f>
        <v>30</v>
      </c>
      <c r="AR801" s="15" cm="1">
        <f t="array" ref="AR801">INDEX($K:$P,ROW(),MATCH(AR$3,$K$2:$P$2,0))</f>
        <v>30</v>
      </c>
      <c r="AS801" s="15" cm="1">
        <f t="array" ref="AS801">INDEX($K:$P,ROW(),MATCH(AS$3,$K$2:$P$2,0))</f>
        <v>30</v>
      </c>
      <c r="AT801" s="15" cm="1">
        <f t="array" ref="AT801">INDEX($K:$P,ROW(),MATCH(AT$3,$K$2:$P$2,0))</f>
        <v>30</v>
      </c>
      <c r="AU801" s="15" cm="1">
        <f t="array" ref="AU801">INDEX($K:$P,ROW(),MATCH(AU$3,$K$2:$P$2,0))</f>
        <v>30</v>
      </c>
      <c r="AV801" s="15" cm="1">
        <f t="array" ref="AV801">INDEX($K:$P,ROW(),MATCH(AV$3,$K$2:$P$2,0))</f>
        <v>30</v>
      </c>
      <c r="AW801" s="15" cm="1">
        <f t="array" ref="AW801">INDEX($K:$P,ROW(),MATCH(AW$3,$K$2:$P$2,0))</f>
        <v>30</v>
      </c>
      <c r="AX801" s="15" cm="1">
        <f t="array" ref="AX801">INDEX($K:$P,ROW(),MATCH(AX$3,$K$2:$P$2,0))</f>
        <v>30</v>
      </c>
      <c r="AY801" s="15" cm="1">
        <f t="array" ref="AY801">INDEX($K:$P,ROW(),MATCH(AY$3,$K$2:$P$2,0))</f>
        <v>30</v>
      </c>
      <c r="AZ801" s="15" cm="1">
        <f t="array" ref="AZ801">INDEX($K:$P,ROW(),MATCH(AZ$3,$K$2:$P$2,0))</f>
        <v>30</v>
      </c>
      <c r="BA801" s="15" cm="1">
        <f t="array" ref="BA801">INDEX($K:$P,ROW(),MATCH(BA$3,$K$2:$P$2,0))</f>
        <v>30</v>
      </c>
      <c r="BB801" s="15" cm="1">
        <f t="array" ref="BB801">INDEX($K:$P,ROW(),MATCH(BB$3,$K$2:$P$2,0))</f>
        <v>30</v>
      </c>
      <c r="BC801" s="15" cm="1">
        <f t="array" ref="BC801">INDEX($K:$P,ROW(),MATCH(BC$3,$K$2:$P$2,0))</f>
        <v>30</v>
      </c>
      <c r="BD801" s="15" cm="1">
        <f t="array" ref="BD801">INDEX($K:$P,ROW(),MATCH(BD$3,$K$2:$P$2,0))</f>
        <v>30</v>
      </c>
      <c r="BE801" s="15" cm="1">
        <f t="array" ref="BE801">INDEX($K:$P,ROW(),MATCH(BE$3,$K$2:$P$2,0))</f>
        <v>30</v>
      </c>
      <c r="BF801" s="15" cm="1">
        <f t="array" ref="BF801">INDEX($K:$P,ROW(),MATCH(BF$3,$K$2:$P$2,0))</f>
        <v>30</v>
      </c>
      <c r="BG801" s="15" cm="1">
        <f t="array" ref="BG801">INDEX($K:$P,ROW(),MATCH(BG$3,$K$2:$P$2,0))</f>
        <v>30</v>
      </c>
      <c r="BH801" s="15" cm="1">
        <f t="array" ref="BH801">INDEX($K:$P,ROW(),MATCH(BH$3,$K$2:$P$2,0))</f>
        <v>30</v>
      </c>
      <c r="BI801" s="15" cm="1">
        <f t="array" ref="BI801">INDEX($K:$P,ROW(),MATCH(BI$3,$K$2:$P$2,0))</f>
        <v>30</v>
      </c>
      <c r="BJ801" s="15" cm="1">
        <f t="array" ref="BJ801">INDEX($K:$P,ROW(),MATCH(BJ$3,$K$2:$P$2,0))</f>
        <v>30</v>
      </c>
      <c r="BK801" s="15" cm="1">
        <f t="array" ref="BK801">INDEX($K:$P,ROW(),MATCH(BK$3,$K$2:$P$2,0))</f>
        <v>30</v>
      </c>
      <c r="BL801" s="15" cm="1">
        <f t="array" ref="BL801">INDEX($K:$P,ROW(),MATCH(BL$3,$K$2:$P$2,0))</f>
        <v>30</v>
      </c>
      <c r="BM801" s="15" cm="1">
        <f t="array" ref="BM801">INDEX($K:$P,ROW(),MATCH(BM$3,$K$2:$P$2,0))</f>
        <v>30</v>
      </c>
      <c r="BN801" s="15" cm="1">
        <f t="array" ref="BN801">INDEX($K:$P,ROW(),MATCH(BN$3,$K$2:$P$2,0))</f>
        <v>30</v>
      </c>
      <c r="BO801" s="15" cm="1">
        <f t="array" ref="BO801">INDEX($K:$P,ROW(),MATCH(BO$3,$K$2:$P$2,0))</f>
        <v>30</v>
      </c>
      <c r="BP801" s="15" cm="1">
        <f t="array" ref="BP801">INDEX($K:$P,ROW(),MATCH(BP$3,$K$2:$P$2,0))</f>
        <v>30</v>
      </c>
      <c r="BQ801" s="15" cm="1">
        <f t="array" ref="BQ801">INDEX($K:$P,ROW(),MATCH(BQ$3,$K$2:$P$2,0))</f>
        <v>30</v>
      </c>
      <c r="BR801" s="15" cm="1">
        <f t="array" ref="BR801">INDEX($K:$P,ROW(),MATCH(BR$3,$K$2:$P$2,0))</f>
        <v>30</v>
      </c>
      <c r="BS801" s="15" cm="1">
        <f t="array" ref="BS801">INDEX($K:$P,ROW(),MATCH(BS$3,$K$2:$P$2,0))</f>
        <v>30</v>
      </c>
      <c r="BT801" s="15" cm="1">
        <f t="array" ref="BT801">INDEX($K:$P,ROW(),MATCH(BT$3,$K$2:$P$2,0))</f>
        <v>30</v>
      </c>
      <c r="BU801" s="15" cm="1">
        <f t="array" ref="BU801">INDEX($K:$P,ROW(),MATCH(BU$3,$K$2:$P$2,0))</f>
        <v>30</v>
      </c>
      <c r="BV801" s="15" cm="1">
        <f t="array" ref="BV801">INDEX($K:$P,ROW(),MATCH(BV$3,$K$2:$P$2,0))</f>
        <v>30</v>
      </c>
      <c r="BW801" s="15" cm="1">
        <f t="array" ref="BW801">INDEX($K:$P,ROW(),MATCH(BW$3,$K$2:$P$2,0))</f>
        <v>30</v>
      </c>
      <c r="BX801" s="15" cm="1">
        <f t="array" ref="BX801">INDEX($K:$P,ROW(),MATCH(BX$3,$K$2:$P$2,0))</f>
        <v>30</v>
      </c>
      <c r="BY801" s="15" cm="1">
        <f t="array" ref="BY801">INDEX($K:$P,ROW(),MATCH(BY$3,$K$2:$P$2,0))</f>
        <v>30</v>
      </c>
      <c r="BZ801" s="15" cm="1">
        <f t="array" ref="BZ801">INDEX($K:$P,ROW(),MATCH(BZ$3,$K$2:$P$2,0))</f>
        <v>30</v>
      </c>
      <c r="CA801" s="15" cm="1">
        <f t="array" ref="CA801">INDEX($K:$P,ROW(),MATCH(CA$3,$K$2:$P$2,0))</f>
        <v>30</v>
      </c>
      <c r="CB801" s="15" cm="1">
        <f t="array" ref="CB801">INDEX($K:$P,ROW(),MATCH(CB$3,$K$2:$P$2,0))</f>
        <v>30</v>
      </c>
      <c r="CC801" s="15" cm="1">
        <f t="array" ref="CC801">INDEX($K:$P,ROW(),MATCH(CC$3,$K$2:$P$2,0))</f>
        <v>30</v>
      </c>
      <c r="CD801" s="15" cm="1">
        <f t="array" ref="CD801">INDEX($K:$P,ROW(),MATCH(CD$3,$K$2:$P$2,0))</f>
        <v>30</v>
      </c>
      <c r="CE801" s="15" cm="1">
        <f t="array" ref="CE801">INDEX($K:$P,ROW(),MATCH(CE$3,$K$2:$P$2,0))</f>
        <v>30</v>
      </c>
      <c r="CF801" s="15" cm="1">
        <f t="array" ref="CF801">INDEX($K:$P,ROW(),MATCH(CF$3,$K$2:$P$2,0))</f>
        <v>30</v>
      </c>
      <c r="CG801" s="15" cm="1">
        <f t="array" ref="CG801">INDEX($K:$P,ROW(),MATCH(CG$3,$K$2:$P$2,0))</f>
        <v>30</v>
      </c>
      <c r="CH801" s="15" cm="1">
        <f t="array" ref="CH801">INDEX($K:$P,ROW(),MATCH(CH$3,$K$2:$P$2,0))</f>
        <v>30</v>
      </c>
      <c r="CI801" s="15" cm="1">
        <f t="array" ref="CI801">INDEX($K:$P,ROW(),MATCH(CI$3,$K$2:$P$2,0))</f>
        <v>30</v>
      </c>
      <c r="CJ801" s="15" cm="1">
        <f t="array" ref="CJ801">INDEX($K:$P,ROW(),MATCH(CJ$3,$K$2:$P$2,0))</f>
        <v>30</v>
      </c>
      <c r="CK801" s="15" cm="1">
        <f t="array" ref="CK801">INDEX($K:$P,ROW(),MATCH(CK$3,$K$2:$P$2,0))</f>
        <v>30</v>
      </c>
      <c r="CL801" s="15" cm="1">
        <f t="array" ref="CL801">INDEX($K:$P,ROW(),MATCH(CL$3,$K$2:$P$2,0))</f>
        <v>30</v>
      </c>
      <c r="CN801" s="60"/>
      <c r="CO801" s="15" t="e" cm="1">
        <f t="array" ref="CO801">INDEX($K:$P,ROW(),MATCH(CO$3,$K$2:$P$2,0))</f>
        <v>#N/A</v>
      </c>
      <c r="CP801" s="15" t="e" cm="1">
        <f t="array" ref="CP801">INDEX($K:$P,ROW(),MATCH(CP$3,$K$2:$P$2,0))</f>
        <v>#N/A</v>
      </c>
      <c r="CQ801" s="15" t="e" cm="1">
        <f t="array" ref="CQ801">INDEX($K:$P,ROW(),MATCH(CQ$3,$K$2:$P$2,0))</f>
        <v>#N/A</v>
      </c>
      <c r="CR801" s="15" t="e" cm="1">
        <f t="array" ref="CR801">INDEX($K:$P,ROW(),MATCH(CR$3,$K$2:$P$2,0))</f>
        <v>#N/A</v>
      </c>
      <c r="CS801" s="15" t="e" cm="1">
        <f t="array" ref="CS801">INDEX($K:$P,ROW(),MATCH(CS$3,$K$2:$P$2,0))</f>
        <v>#N/A</v>
      </c>
      <c r="CT801" s="15" t="e" cm="1">
        <f t="array" ref="CT801">INDEX($K:$P,ROW(),MATCH(CT$3,$K$2:$P$2,0))</f>
        <v>#N/A</v>
      </c>
      <c r="CU801" s="15" t="e" cm="1">
        <f t="array" ref="CU801">INDEX($K:$P,ROW(),MATCH(CU$3,$K$2:$P$2,0))</f>
        <v>#N/A</v>
      </c>
      <c r="CV801" s="15" t="e" cm="1">
        <f t="array" ref="CV801">INDEX($K:$P,ROW(),MATCH(CV$3,$K$2:$P$2,0))</f>
        <v>#N/A</v>
      </c>
      <c r="CW801" s="15" t="e" cm="1">
        <f t="array" ref="CW801">INDEX($K:$P,ROW(),MATCH(CW$3,$K$2:$P$2,0))</f>
        <v>#N/A</v>
      </c>
      <c r="CX801" s="15" t="e" cm="1">
        <f t="array" ref="CX801">INDEX($K:$P,ROW(),MATCH(CX$3,$K$2:$P$2,0))</f>
        <v>#N/A</v>
      </c>
      <c r="CY801" s="15" t="e" cm="1">
        <f t="array" ref="CY801">INDEX($K:$P,ROW(),MATCH(CY$3,$K$2:$P$2,0))</f>
        <v>#N/A</v>
      </c>
      <c r="CZ801" s="15" t="e" cm="1">
        <f t="array" ref="CZ801">INDEX($K:$P,ROW(),MATCH(CZ$3,$K$2:$P$2,0))</f>
        <v>#N/A</v>
      </c>
      <c r="DA801" s="15" t="e" cm="1">
        <f t="array" ref="DA801">INDEX($K:$P,ROW(),MATCH(DA$3,$K$2:$P$2,0))</f>
        <v>#N/A</v>
      </c>
      <c r="DB801" s="15" t="e" cm="1">
        <f t="array" ref="DB801">INDEX($K:$P,ROW(),MATCH(DB$3,$K$2:$P$2,0))</f>
        <v>#N/A</v>
      </c>
      <c r="DC801" s="15" t="e" cm="1">
        <f t="array" ref="DC801">INDEX($K:$P,ROW(),MATCH(DC$3,$K$2:$P$2,0))</f>
        <v>#N/A</v>
      </c>
      <c r="DD801" s="15" t="e" cm="1">
        <f t="array" ref="DD801">INDEX($K:$P,ROW(),MATCH(DD$3,$K$2:$P$2,0))</f>
        <v>#N/A</v>
      </c>
      <c r="DE801" s="15" t="e" cm="1">
        <f t="array" ref="DE801">INDEX($K:$P,ROW(),MATCH(DE$3,$K$2:$P$2,0))</f>
        <v>#N/A</v>
      </c>
      <c r="DF801" s="15" t="e" cm="1">
        <f t="array" ref="DF801">INDEX($K:$P,ROW(),MATCH(DF$3,$K$2:$P$2,0))</f>
        <v>#N/A</v>
      </c>
      <c r="DG801" s="15" t="e" cm="1">
        <f t="array" ref="DG801">INDEX($K:$P,ROW(),MATCH(DG$3,$K$2:$P$2,0))</f>
        <v>#N/A</v>
      </c>
      <c r="DH801" s="15" t="e" cm="1">
        <f t="array" ref="DH801">INDEX($K:$P,ROW(),MATCH(DH$3,$K$2:$P$2,0))</f>
        <v>#N/A</v>
      </c>
      <c r="DI801" s="15" t="e" cm="1">
        <f t="array" ref="DI801">INDEX($K:$P,ROW(),MATCH(DI$3,$K$2:$P$2,0))</f>
        <v>#N/A</v>
      </c>
      <c r="DJ801" s="15" t="e" cm="1">
        <f t="array" ref="DJ801">INDEX($K:$P,ROW(),MATCH(DJ$3,$K$2:$P$2,0))</f>
        <v>#N/A</v>
      </c>
      <c r="DK801" s="15" t="e" cm="1">
        <f t="array" ref="DK801">INDEX($K:$P,ROW(),MATCH(DK$3,$K$2:$P$2,0))</f>
        <v>#N/A</v>
      </c>
      <c r="DL801" s="15" t="e" cm="1">
        <f t="array" ref="DL801">INDEX($K:$P,ROW(),MATCH(DL$3,$K$2:$P$2,0))</f>
        <v>#N/A</v>
      </c>
    </row>
    <row r="802" spans="1:116" x14ac:dyDescent="0.4">
      <c r="B802" t="str">
        <f t="shared" si="925"/>
        <v>802 WCAR-S</v>
      </c>
      <c r="C802" t="s">
        <v>224</v>
      </c>
      <c r="D802" t="s">
        <v>762</v>
      </c>
      <c r="E802" s="8" t="str">
        <f t="shared" si="924"/>
        <v>802 WCAR-S</v>
      </c>
      <c r="G802" s="126" t="str">
        <f>"Accounts receivable"&amp;" - "&amp;G806</f>
        <v>Accounts receivable - (Primary label)</v>
      </c>
      <c r="H802" s="27"/>
      <c r="I802" s="78"/>
      <c r="J802" s="78"/>
      <c r="K802" s="118">
        <f>SUMIF($3:$3,K$2,800:800)</f>
        <v>0</v>
      </c>
      <c r="L802" s="118">
        <f>SUMIF($3:$3,L$2,800:800)</f>
        <v>0</v>
      </c>
      <c r="M802" s="118">
        <f>SUMIF($3:$3,M$2,800:800)</f>
        <v>0</v>
      </c>
      <c r="N802" s="118">
        <f>SUMIF($3:$3,N$2,800:800)</f>
        <v>0</v>
      </c>
      <c r="O802" s="118">
        <f>SUMIF($3:$3,O$2,800:800)</f>
        <v>0</v>
      </c>
      <c r="P802" s="118">
        <f>SUMIF($3:$3,P$2,800:800)</f>
        <v>0</v>
      </c>
      <c r="R802" s="33"/>
      <c r="S802" s="118" cm="1">
        <f t="array" aca="1" ref="S802" ca="1">MIN(S801/365*INDIRECT(S793),R802+INDIRECT(S793))</f>
        <v>821.91780821917803</v>
      </c>
      <c r="T802" s="118" cm="1">
        <f t="array" aca="1" ref="T802" ca="1">MIN(T801/365*INDIRECT(T793),S802+INDIRECT(T793))</f>
        <v>821.91780821917803</v>
      </c>
      <c r="U802" s="118" cm="1">
        <f t="array" aca="1" ref="U802" ca="1">MIN(U801/365*INDIRECT(U793),T802+INDIRECT(U793))</f>
        <v>821.91780821917803</v>
      </c>
      <c r="V802" s="118" cm="1">
        <f t="array" aca="1" ref="V802" ca="1">MIN(V801/365*INDIRECT(V793),U802+INDIRECT(V793))</f>
        <v>821.91780821917803</v>
      </c>
      <c r="W802" s="118" cm="1">
        <f t="array" aca="1" ref="W802" ca="1">MIN(W801/365*INDIRECT(W793),V802+INDIRECT(W793))</f>
        <v>821.91780821917803</v>
      </c>
      <c r="X802" s="118" cm="1">
        <f t="array" aca="1" ref="X802" ca="1">MIN(X801/365*INDIRECT(X793),W802+INDIRECT(X793))</f>
        <v>821.91780821917803</v>
      </c>
      <c r="Y802" s="118" cm="1">
        <f t="array" aca="1" ref="Y802" ca="1">MIN(Y801/365*INDIRECT(Y793),X802+INDIRECT(Y793))</f>
        <v>821.91780821917803</v>
      </c>
      <c r="Z802" s="118" cm="1">
        <f t="array" aca="1" ref="Z802" ca="1">MIN(Z801/365*INDIRECT(Z793),Y802+INDIRECT(Z793))</f>
        <v>821.91780821917803</v>
      </c>
      <c r="AA802" s="118" cm="1">
        <f t="array" aca="1" ref="AA802" ca="1">MIN(AA801/365*INDIRECT(AA793),Z802+INDIRECT(AA793))</f>
        <v>821.91780821917803</v>
      </c>
      <c r="AB802" s="118" cm="1">
        <f t="array" aca="1" ref="AB802" ca="1">MIN(AB801/365*INDIRECT(AB793),AA802+INDIRECT(AB793))</f>
        <v>821.91780821917803</v>
      </c>
      <c r="AC802" s="118" cm="1">
        <f t="array" aca="1" ref="AC802" ca="1">MIN(AC801/365*INDIRECT(AC793),AB802+INDIRECT(AC793))</f>
        <v>821.91780821917803</v>
      </c>
      <c r="AD802" s="118" cm="1">
        <f t="array" aca="1" ref="AD802" ca="1">MIN(AD801/365*INDIRECT(AD793),AC802+INDIRECT(AD793))</f>
        <v>821.91780821917803</v>
      </c>
      <c r="AE802" s="118" cm="1">
        <f t="array" aca="1" ref="AE802" ca="1">MIN(AE801/365*INDIRECT(AE793),AD802+INDIRECT(AE793))</f>
        <v>821.91780821917803</v>
      </c>
      <c r="AF802" s="118" cm="1">
        <f t="array" aca="1" ref="AF802" ca="1">MIN(AF801/365*INDIRECT(AF793),AE802+INDIRECT(AF793))</f>
        <v>821.91780821917803</v>
      </c>
      <c r="AG802" s="118" cm="1">
        <f t="array" aca="1" ref="AG802" ca="1">MIN(AG801/365*INDIRECT(AG793),AF802+INDIRECT(AG793))</f>
        <v>821.91780821917803</v>
      </c>
      <c r="AH802" s="118" cm="1">
        <f t="array" aca="1" ref="AH802" ca="1">MIN(AH801/365*INDIRECT(AH793),AG802+INDIRECT(AH793))</f>
        <v>821.91780821917803</v>
      </c>
      <c r="AI802" s="118" cm="1">
        <f t="array" aca="1" ref="AI802" ca="1">MIN(AI801/365*INDIRECT(AI793),AH802+INDIRECT(AI793))</f>
        <v>821.91780821917803</v>
      </c>
      <c r="AJ802" s="118" cm="1">
        <f t="array" aca="1" ref="AJ802" ca="1">MIN(AJ801/365*INDIRECT(AJ793),AI802+INDIRECT(AJ793))</f>
        <v>821.91780821917803</v>
      </c>
      <c r="AK802" s="118" cm="1">
        <f t="array" aca="1" ref="AK802" ca="1">MIN(AK801/365*INDIRECT(AK793),AJ802+INDIRECT(AK793))</f>
        <v>821.91780821917803</v>
      </c>
      <c r="AL802" s="118" cm="1">
        <f t="array" aca="1" ref="AL802" ca="1">MIN(AL801/365*INDIRECT(AL793),AK802+INDIRECT(AL793))</f>
        <v>821.91780821917803</v>
      </c>
      <c r="AM802" s="118" cm="1">
        <f t="array" aca="1" ref="AM802" ca="1">MIN(AM801/365*INDIRECT(AM793),AL802+INDIRECT(AM793))</f>
        <v>821.91780821917803</v>
      </c>
      <c r="AN802" s="118" cm="1">
        <f t="array" aca="1" ref="AN802" ca="1">MIN(AN801/365*INDIRECT(AN793),AM802+INDIRECT(AN793))</f>
        <v>821.91780821917803</v>
      </c>
      <c r="AO802" s="118" cm="1">
        <f t="array" aca="1" ref="AO802" ca="1">MIN(AO801/365*INDIRECT(AO793),AN802+INDIRECT(AO793))</f>
        <v>821.91780821917803</v>
      </c>
      <c r="AP802" s="118" cm="1">
        <f t="array" aca="1" ref="AP802" ca="1">MIN(AP801/365*INDIRECT(AP793),AO802+INDIRECT(AP793))</f>
        <v>821.91780821917803</v>
      </c>
      <c r="AQ802" s="118" cm="1">
        <f t="array" aca="1" ref="AQ802" ca="1">MIN(AQ801/365*INDIRECT(AQ793),AP802+INDIRECT(AQ793))</f>
        <v>821.91780821917803</v>
      </c>
      <c r="AR802" s="118" cm="1">
        <f t="array" aca="1" ref="AR802" ca="1">MIN(AR801/365*INDIRECT(AR793),AQ802+INDIRECT(AR793))</f>
        <v>821.91780821917803</v>
      </c>
      <c r="AS802" s="118" cm="1">
        <f t="array" aca="1" ref="AS802" ca="1">MIN(AS801/365*INDIRECT(AS793),AR802+INDIRECT(AS793))</f>
        <v>821.91780821917803</v>
      </c>
      <c r="AT802" s="118" cm="1">
        <f t="array" aca="1" ref="AT802" ca="1">MIN(AT801/365*INDIRECT(AT793),AS802+INDIRECT(AT793))</f>
        <v>821.91780821917803</v>
      </c>
      <c r="AU802" s="118" cm="1">
        <f t="array" aca="1" ref="AU802" ca="1">MIN(AU801/365*INDIRECT(AU793),AT802+INDIRECT(AU793))</f>
        <v>821.91780821917803</v>
      </c>
      <c r="AV802" s="118" cm="1">
        <f t="array" aca="1" ref="AV802" ca="1">MIN(AV801/365*INDIRECT(AV793),AU802+INDIRECT(AV793))</f>
        <v>821.91780821917803</v>
      </c>
      <c r="AW802" s="118" cm="1">
        <f t="array" aca="1" ref="AW802" ca="1">MIN(AW801/365*INDIRECT(AW793),AV802+INDIRECT(AW793))</f>
        <v>821.91780821917803</v>
      </c>
      <c r="AX802" s="118" cm="1">
        <f t="array" aca="1" ref="AX802" ca="1">MIN(AX801/365*INDIRECT(AX793),AW802+INDIRECT(AX793))</f>
        <v>821.91780821917803</v>
      </c>
      <c r="AY802" s="118" cm="1">
        <f t="array" aca="1" ref="AY802" ca="1">MIN(AY801/365*INDIRECT(AY793),AX802+INDIRECT(AY793))</f>
        <v>821.91780821917803</v>
      </c>
      <c r="AZ802" s="118" cm="1">
        <f t="array" aca="1" ref="AZ802" ca="1">MIN(AZ801/365*INDIRECT(AZ793),AY802+INDIRECT(AZ793))</f>
        <v>821.91780821917803</v>
      </c>
      <c r="BA802" s="118" cm="1">
        <f t="array" aca="1" ref="BA802" ca="1">MIN(BA801/365*INDIRECT(BA793),AZ802+INDIRECT(BA793))</f>
        <v>821.91780821917803</v>
      </c>
      <c r="BB802" s="118" cm="1">
        <f t="array" aca="1" ref="BB802" ca="1">MIN(BB801/365*INDIRECT(BB793),BA802+INDIRECT(BB793))</f>
        <v>821.91780821917803</v>
      </c>
      <c r="BC802" s="118" cm="1">
        <f t="array" aca="1" ref="BC802" ca="1">MIN(BC801/365*INDIRECT(BC793),BB802+INDIRECT(BC793))</f>
        <v>821.91780821917803</v>
      </c>
      <c r="BD802" s="118" cm="1">
        <f t="array" aca="1" ref="BD802" ca="1">MIN(BD801/365*INDIRECT(BD793),BC802+INDIRECT(BD793))</f>
        <v>821.91780821917803</v>
      </c>
      <c r="BE802" s="118" cm="1">
        <f t="array" aca="1" ref="BE802" ca="1">MIN(BE801/365*INDIRECT(BE793),BD802+INDIRECT(BE793))</f>
        <v>821.91780821917803</v>
      </c>
      <c r="BF802" s="118" cm="1">
        <f t="array" aca="1" ref="BF802" ca="1">MIN(BF801/365*INDIRECT(BF793),BE802+INDIRECT(BF793))</f>
        <v>821.91780821917803</v>
      </c>
      <c r="BG802" s="118" cm="1">
        <f t="array" aca="1" ref="BG802" ca="1">MIN(BG801/365*INDIRECT(BG793),BF802+INDIRECT(BG793))</f>
        <v>821.91780821917803</v>
      </c>
      <c r="BH802" s="118" cm="1">
        <f t="array" aca="1" ref="BH802" ca="1">MIN(BH801/365*INDIRECT(BH793),BG802+INDIRECT(BH793))</f>
        <v>821.91780821917803</v>
      </c>
      <c r="BI802" s="118" cm="1">
        <f t="array" aca="1" ref="BI802" ca="1">MIN(BI801/365*INDIRECT(BI793),BH802+INDIRECT(BI793))</f>
        <v>821.91780821917803</v>
      </c>
      <c r="BJ802" s="118" cm="1">
        <f t="array" aca="1" ref="BJ802" ca="1">MIN(BJ801/365*INDIRECT(BJ793),BI802+INDIRECT(BJ793))</f>
        <v>821.91780821917803</v>
      </c>
      <c r="BK802" s="118" cm="1">
        <f t="array" aca="1" ref="BK802" ca="1">MIN(BK801/365*INDIRECT(BK793),BJ802+INDIRECT(BK793))</f>
        <v>821.91780821917803</v>
      </c>
      <c r="BL802" s="118" cm="1">
        <f t="array" aca="1" ref="BL802" ca="1">MIN(BL801/365*INDIRECT(BL793),BK802+INDIRECT(BL793))</f>
        <v>821.91780821917803</v>
      </c>
      <c r="BM802" s="118" cm="1">
        <f t="array" aca="1" ref="BM802" ca="1">MIN(BM801/365*INDIRECT(BM793),BL802+INDIRECT(BM793))</f>
        <v>821.91780821917803</v>
      </c>
      <c r="BN802" s="118" cm="1">
        <f t="array" aca="1" ref="BN802" ca="1">MIN(BN801/365*INDIRECT(BN793),BM802+INDIRECT(BN793))</f>
        <v>821.91780821917803</v>
      </c>
      <c r="BO802" s="118" cm="1">
        <f t="array" aca="1" ref="BO802" ca="1">MIN(BO801/365*INDIRECT(BO793),BN802+INDIRECT(BO793))</f>
        <v>821.91780821917803</v>
      </c>
      <c r="BP802" s="118" cm="1">
        <f t="array" aca="1" ref="BP802" ca="1">MIN(BP801/365*INDIRECT(BP793),BO802+INDIRECT(BP793))</f>
        <v>821.91780821917803</v>
      </c>
      <c r="BQ802" s="118" cm="1">
        <f t="array" aca="1" ref="BQ802" ca="1">MIN(BQ801/365*INDIRECT(BQ793),BP802+INDIRECT(BQ793))</f>
        <v>821.91780821917803</v>
      </c>
      <c r="BR802" s="118" cm="1">
        <f t="array" aca="1" ref="BR802" ca="1">MIN(BR801/365*INDIRECT(BR793),BQ802+INDIRECT(BR793))</f>
        <v>821.91780821917803</v>
      </c>
      <c r="BS802" s="118" cm="1">
        <f t="array" aca="1" ref="BS802" ca="1">MIN(BS801/365*INDIRECT(BS793),BR802+INDIRECT(BS793))</f>
        <v>821.91780821917803</v>
      </c>
      <c r="BT802" s="118" cm="1">
        <f t="array" aca="1" ref="BT802" ca="1">MIN(BT801/365*INDIRECT(BT793),BS802+INDIRECT(BT793))</f>
        <v>821.91780821917803</v>
      </c>
      <c r="BU802" s="118" cm="1">
        <f t="array" aca="1" ref="BU802" ca="1">MIN(BU801/365*INDIRECT(BU793),BT802+INDIRECT(BU793))</f>
        <v>821.91780821917803</v>
      </c>
      <c r="BV802" s="118" cm="1">
        <f t="array" aca="1" ref="BV802" ca="1">MIN(BV801/365*INDIRECT(BV793),BU802+INDIRECT(BV793))</f>
        <v>821.91780821917803</v>
      </c>
      <c r="BW802" s="118" cm="1">
        <f t="array" aca="1" ref="BW802" ca="1">MIN(BW801/365*INDIRECT(BW793),BV802+INDIRECT(BW793))</f>
        <v>821.91780821917803</v>
      </c>
      <c r="BX802" s="118" cm="1">
        <f t="array" aca="1" ref="BX802" ca="1">MIN(BX801/365*INDIRECT(BX793),BW802+INDIRECT(BX793))</f>
        <v>821.91780821917803</v>
      </c>
      <c r="BY802" s="118" cm="1">
        <f t="array" aca="1" ref="BY802" ca="1">MIN(BY801/365*INDIRECT(BY793),BX802+INDIRECT(BY793))</f>
        <v>821.91780821917803</v>
      </c>
      <c r="BZ802" s="118" cm="1">
        <f t="array" aca="1" ref="BZ802" ca="1">MIN(BZ801/365*INDIRECT(BZ793),BY802+INDIRECT(BZ793))</f>
        <v>821.91780821917803</v>
      </c>
      <c r="CA802" s="118" cm="1">
        <f t="array" aca="1" ref="CA802" ca="1">MIN(CA801/365*INDIRECT(CA793),BZ802+INDIRECT(CA793))</f>
        <v>821.91780821917803</v>
      </c>
      <c r="CB802" s="118" cm="1">
        <f t="array" aca="1" ref="CB802" ca="1">MIN(CB801/365*INDIRECT(CB793),CA802+INDIRECT(CB793))</f>
        <v>821.91780821917803</v>
      </c>
      <c r="CC802" s="118" cm="1">
        <f t="array" aca="1" ref="CC802" ca="1">MIN(CC801/365*INDIRECT(CC793),CB802+INDIRECT(CC793))</f>
        <v>821.91780821917803</v>
      </c>
      <c r="CD802" s="118" cm="1">
        <f t="array" aca="1" ref="CD802" ca="1">MIN(CD801/365*INDIRECT(CD793),CC802+INDIRECT(CD793))</f>
        <v>821.91780821917803</v>
      </c>
      <c r="CE802" s="118" cm="1">
        <f t="array" aca="1" ref="CE802" ca="1">MIN(CE801/365*INDIRECT(CE793),CD802+INDIRECT(CE793))</f>
        <v>821.91780821917803</v>
      </c>
      <c r="CF802" s="118" cm="1">
        <f t="array" aca="1" ref="CF802" ca="1">MIN(CF801/365*INDIRECT(CF793),CE802+INDIRECT(CF793))</f>
        <v>821.91780821917803</v>
      </c>
      <c r="CG802" s="118" cm="1">
        <f t="array" aca="1" ref="CG802" ca="1">MIN(CG801/365*INDIRECT(CG793),CF802+INDIRECT(CG793))</f>
        <v>821.91780821917803</v>
      </c>
      <c r="CH802" s="118" cm="1">
        <f t="array" aca="1" ref="CH802" ca="1">MIN(CH801/365*INDIRECT(CH793),CG802+INDIRECT(CH793))</f>
        <v>821.91780821917803</v>
      </c>
      <c r="CI802" s="118" cm="1">
        <f t="array" aca="1" ref="CI802" ca="1">MIN(CI801/365*INDIRECT(CI793),CH802+INDIRECT(CI793))</f>
        <v>821.91780821917803</v>
      </c>
      <c r="CJ802" s="118" cm="1">
        <f t="array" aca="1" ref="CJ802" ca="1">MIN(CJ801/365*INDIRECT(CJ793),CI802+INDIRECT(CJ793))</f>
        <v>821.91780821917803</v>
      </c>
      <c r="CK802" s="118" cm="1">
        <f t="array" aca="1" ref="CK802" ca="1">MIN(CK801/365*INDIRECT(CK793),CJ802+INDIRECT(CK793))</f>
        <v>821.91780821917803</v>
      </c>
      <c r="CL802" s="118" cm="1">
        <f t="array" aca="1" ref="CL802" ca="1">MIN(CL801/365*INDIRECT(CL793),CK802+INDIRECT(CL793))</f>
        <v>821.91780821917803</v>
      </c>
      <c r="CN802" s="78"/>
      <c r="CO802" s="118" t="e" cm="1">
        <f t="array" aca="1" ref="CO802" ca="1">MIN(CO801/365*INDIRECT(CO793),CN802+INDIRECT(CO793))</f>
        <v>#N/A</v>
      </c>
      <c r="CP802" s="118" t="e" cm="1">
        <f t="array" aca="1" ref="CP802" ca="1">MIN(CP801/365*INDIRECT(CP793),CO802+INDIRECT(CP793))</f>
        <v>#N/A</v>
      </c>
      <c r="CQ802" s="118" t="e" cm="1">
        <f t="array" aca="1" ref="CQ802" ca="1">MIN(CQ801/365*INDIRECT(CQ793),CP802+INDIRECT(CQ793))</f>
        <v>#N/A</v>
      </c>
      <c r="CR802" s="118" t="e" cm="1">
        <f t="array" aca="1" ref="CR802" ca="1">MIN(CR801/365*INDIRECT(CR793),CQ802+INDIRECT(CR793))</f>
        <v>#N/A</v>
      </c>
      <c r="CS802" s="118" t="e" cm="1">
        <f t="array" aca="1" ref="CS802" ca="1">MIN(CS801/365*INDIRECT(CS793),CR802+INDIRECT(CS793))</f>
        <v>#N/A</v>
      </c>
      <c r="CT802" s="118" t="e" cm="1">
        <f t="array" aca="1" ref="CT802" ca="1">MIN(CT801/365*INDIRECT(CT793),CS802+INDIRECT(CT793))</f>
        <v>#N/A</v>
      </c>
      <c r="CU802" s="118" t="e" cm="1">
        <f t="array" aca="1" ref="CU802" ca="1">MIN(CU801/365*INDIRECT(CU793),CT802+INDIRECT(CU793))</f>
        <v>#N/A</v>
      </c>
      <c r="CV802" s="118" t="e" cm="1">
        <f t="array" aca="1" ref="CV802" ca="1">MIN(CV801/365*INDIRECT(CV793),CU802+INDIRECT(CV793))</f>
        <v>#N/A</v>
      </c>
      <c r="CW802" s="118" t="e" cm="1">
        <f t="array" aca="1" ref="CW802" ca="1">MIN(CW801/365*INDIRECT(CW793),CV802+INDIRECT(CW793))</f>
        <v>#N/A</v>
      </c>
      <c r="CX802" s="118" t="e" cm="1">
        <f t="array" aca="1" ref="CX802" ca="1">MIN(CX801/365*INDIRECT(CX793),CW802+INDIRECT(CX793))</f>
        <v>#N/A</v>
      </c>
      <c r="CY802" s="118" t="e" cm="1">
        <f t="array" aca="1" ref="CY802" ca="1">MIN(CY801/365*INDIRECT(CY793),CX802+INDIRECT(CY793))</f>
        <v>#N/A</v>
      </c>
      <c r="CZ802" s="118" t="e" cm="1">
        <f t="array" aca="1" ref="CZ802" ca="1">MIN(CZ801/365*INDIRECT(CZ793),CY802+INDIRECT(CZ793))</f>
        <v>#N/A</v>
      </c>
      <c r="DA802" s="118" t="e" cm="1">
        <f t="array" aca="1" ref="DA802" ca="1">MIN(DA801/365*INDIRECT(DA793),CZ802+INDIRECT(DA793))</f>
        <v>#N/A</v>
      </c>
      <c r="DB802" s="118" t="e" cm="1">
        <f t="array" aca="1" ref="DB802" ca="1">MIN(DB801/365*INDIRECT(DB793),DA802+INDIRECT(DB793))</f>
        <v>#N/A</v>
      </c>
      <c r="DC802" s="118" t="e" cm="1">
        <f t="array" aca="1" ref="DC802" ca="1">MIN(DC801/365*INDIRECT(DC793),DB802+INDIRECT(DC793))</f>
        <v>#N/A</v>
      </c>
      <c r="DD802" s="118" t="e" cm="1">
        <f t="array" aca="1" ref="DD802" ca="1">MIN(DD801/365*INDIRECT(DD793),DC802+INDIRECT(DD793))</f>
        <v>#N/A</v>
      </c>
      <c r="DE802" s="118" t="e" cm="1">
        <f t="array" aca="1" ref="DE802" ca="1">MIN(DE801/365*INDIRECT(DE793),DD802+INDIRECT(DE793))</f>
        <v>#N/A</v>
      </c>
      <c r="DF802" s="118" t="e" cm="1">
        <f t="array" aca="1" ref="DF802" ca="1">MIN(DF801/365*INDIRECT(DF793),DE802+INDIRECT(DF793))</f>
        <v>#N/A</v>
      </c>
      <c r="DG802" s="118" t="e" cm="1">
        <f t="array" aca="1" ref="DG802" ca="1">MIN(DG801/365*INDIRECT(DG793),DF802+INDIRECT(DG793))</f>
        <v>#N/A</v>
      </c>
      <c r="DH802" s="118" t="e" cm="1">
        <f t="array" aca="1" ref="DH802" ca="1">MIN(DH801/365*INDIRECT(DH793),DG802+INDIRECT(DH793))</f>
        <v>#N/A</v>
      </c>
      <c r="DI802" s="118" t="e" cm="1">
        <f t="array" aca="1" ref="DI802" ca="1">MIN(DI801/365*INDIRECT(DI793),DH802+INDIRECT(DI793))</f>
        <v>#N/A</v>
      </c>
      <c r="DJ802" s="118" t="e" cm="1">
        <f t="array" aca="1" ref="DJ802" ca="1">MIN(DJ801/365*INDIRECT(DJ793),DI802+INDIRECT(DJ793))</f>
        <v>#N/A</v>
      </c>
      <c r="DK802" s="118" t="e" cm="1">
        <f t="array" aca="1" ref="DK802" ca="1">MIN(DK801/365*INDIRECT(DK793),DJ802+INDIRECT(DK793))</f>
        <v>#N/A</v>
      </c>
      <c r="DL802" s="118" t="e" cm="1">
        <f t="array" aca="1" ref="DL802" ca="1">MIN(DL801/365*INDIRECT(DL793),DK802+INDIRECT(DL793))</f>
        <v>#N/A</v>
      </c>
    </row>
    <row r="803" spans="1:116" x14ac:dyDescent="0.4">
      <c r="B803" t="str">
        <f t="shared" si="925"/>
        <v>803 WCAR-S</v>
      </c>
      <c r="D803" t="s">
        <v>762</v>
      </c>
      <c r="E803" s="8" t="str">
        <f t="shared" si="924"/>
        <v>803 WCAR-S</v>
      </c>
      <c r="G803" s="126"/>
      <c r="H803" s="27"/>
      <c r="I803" s="78"/>
      <c r="J803" s="78"/>
      <c r="K803" s="33"/>
      <c r="L803" s="33"/>
      <c r="M803" s="33"/>
      <c r="N803" s="33"/>
      <c r="O803" s="33"/>
      <c r="P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3"/>
      <c r="AV803" s="33"/>
      <c r="AW803" s="33"/>
      <c r="AX803" s="33"/>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c r="BV803" s="33"/>
      <c r="BW803" s="33"/>
      <c r="BX803" s="33"/>
      <c r="BY803" s="33"/>
      <c r="BZ803" s="33"/>
      <c r="CA803" s="33"/>
      <c r="CB803" s="33"/>
      <c r="CC803" s="33"/>
      <c r="CD803" s="33"/>
      <c r="CE803" s="33"/>
      <c r="CF803" s="33"/>
      <c r="CG803" s="33"/>
      <c r="CH803" s="33"/>
      <c r="CI803" s="33"/>
      <c r="CJ803" s="33"/>
      <c r="CK803" s="33"/>
      <c r="CL803" s="33"/>
      <c r="CN803" s="78"/>
      <c r="CO803" s="33"/>
      <c r="CP803" s="33"/>
      <c r="CQ803" s="33"/>
      <c r="CR803" s="33"/>
      <c r="CS803" s="33"/>
      <c r="CT803" s="33"/>
      <c r="CU803" s="33"/>
      <c r="CV803" s="33"/>
      <c r="CW803" s="33"/>
      <c r="CX803" s="33"/>
      <c r="CY803" s="33"/>
      <c r="CZ803" s="33"/>
      <c r="DA803" s="33"/>
      <c r="DB803" s="33"/>
      <c r="DC803" s="33"/>
      <c r="DD803" s="33"/>
      <c r="DE803" s="33"/>
      <c r="DF803" s="33"/>
      <c r="DG803" s="33"/>
      <c r="DH803" s="33"/>
      <c r="DI803" s="33"/>
      <c r="DJ803" s="33"/>
      <c r="DK803" s="33"/>
      <c r="DL803" s="33"/>
    </row>
    <row r="804" spans="1:116" x14ac:dyDescent="0.4">
      <c r="B804" t="str">
        <f t="shared" si="925"/>
        <v>804 WCAR-S</v>
      </c>
      <c r="C804" t="s">
        <v>234</v>
      </c>
      <c r="D804" t="s">
        <v>762</v>
      </c>
      <c r="E804" s="8" t="str">
        <f t="shared" si="924"/>
        <v>804 WCAR-S</v>
      </c>
      <c r="G804" s="126" t="str">
        <f>"Change in "&amp;G802</f>
        <v>Change in Accounts receivable - (Primary label)</v>
      </c>
      <c r="K804" s="33">
        <f ca="1">SUMIF($3:$3,K$2,802:802)</f>
        <v>9863.0136986301368</v>
      </c>
      <c r="L804" s="33">
        <f ca="1">SUMIF($3:$3,L$2,802:802)</f>
        <v>9863.0136986301368</v>
      </c>
      <c r="M804" s="33">
        <f ca="1">SUMIF($3:$3,M$2,802:802)</f>
        <v>9863.0136986301368</v>
      </c>
      <c r="N804" s="33">
        <f ca="1">SUMIF($3:$3,N$2,802:802)</f>
        <v>9863.0136986301368</v>
      </c>
      <c r="O804" s="33">
        <f ca="1">SUMIF($3:$3,O$2,802:802)</f>
        <v>9863.0136986301368</v>
      </c>
      <c r="P804" s="33">
        <f ca="1">SUMIF($3:$3,P$2,802:802)</f>
        <v>9863.0136986301368</v>
      </c>
      <c r="R804" s="33"/>
      <c r="S804" s="33">
        <f t="shared" ref="S804:AX804" ca="1" si="926">R802-S802</f>
        <v>-821.91780821917803</v>
      </c>
      <c r="T804" s="33">
        <f t="shared" ca="1" si="926"/>
        <v>0</v>
      </c>
      <c r="U804" s="33">
        <f t="shared" ca="1" si="926"/>
        <v>0</v>
      </c>
      <c r="V804" s="33">
        <f t="shared" ca="1" si="926"/>
        <v>0</v>
      </c>
      <c r="W804" s="33">
        <f t="shared" ca="1" si="926"/>
        <v>0</v>
      </c>
      <c r="X804" s="33">
        <f t="shared" ca="1" si="926"/>
        <v>0</v>
      </c>
      <c r="Y804" s="33">
        <f t="shared" ca="1" si="926"/>
        <v>0</v>
      </c>
      <c r="Z804" s="33">
        <f t="shared" ca="1" si="926"/>
        <v>0</v>
      </c>
      <c r="AA804" s="33">
        <f t="shared" ca="1" si="926"/>
        <v>0</v>
      </c>
      <c r="AB804" s="33">
        <f t="shared" ca="1" si="926"/>
        <v>0</v>
      </c>
      <c r="AC804" s="33">
        <f t="shared" ca="1" si="926"/>
        <v>0</v>
      </c>
      <c r="AD804" s="33">
        <f t="shared" ca="1" si="926"/>
        <v>0</v>
      </c>
      <c r="AE804" s="33">
        <f t="shared" ca="1" si="926"/>
        <v>0</v>
      </c>
      <c r="AF804" s="33">
        <f t="shared" ca="1" si="926"/>
        <v>0</v>
      </c>
      <c r="AG804" s="33">
        <f t="shared" ca="1" si="926"/>
        <v>0</v>
      </c>
      <c r="AH804" s="33">
        <f t="shared" ca="1" si="926"/>
        <v>0</v>
      </c>
      <c r="AI804" s="33">
        <f t="shared" ca="1" si="926"/>
        <v>0</v>
      </c>
      <c r="AJ804" s="33">
        <f t="shared" ca="1" si="926"/>
        <v>0</v>
      </c>
      <c r="AK804" s="33">
        <f t="shared" ca="1" si="926"/>
        <v>0</v>
      </c>
      <c r="AL804" s="33">
        <f t="shared" ca="1" si="926"/>
        <v>0</v>
      </c>
      <c r="AM804" s="33">
        <f t="shared" ca="1" si="926"/>
        <v>0</v>
      </c>
      <c r="AN804" s="33">
        <f t="shared" ca="1" si="926"/>
        <v>0</v>
      </c>
      <c r="AO804" s="33">
        <f t="shared" ca="1" si="926"/>
        <v>0</v>
      </c>
      <c r="AP804" s="33">
        <f t="shared" ca="1" si="926"/>
        <v>0</v>
      </c>
      <c r="AQ804" s="33">
        <f t="shared" ca="1" si="926"/>
        <v>0</v>
      </c>
      <c r="AR804" s="33">
        <f t="shared" ca="1" si="926"/>
        <v>0</v>
      </c>
      <c r="AS804" s="33">
        <f t="shared" ca="1" si="926"/>
        <v>0</v>
      </c>
      <c r="AT804" s="33">
        <f t="shared" ca="1" si="926"/>
        <v>0</v>
      </c>
      <c r="AU804" s="33">
        <f t="shared" ca="1" si="926"/>
        <v>0</v>
      </c>
      <c r="AV804" s="33">
        <f t="shared" ca="1" si="926"/>
        <v>0</v>
      </c>
      <c r="AW804" s="33">
        <f t="shared" ca="1" si="926"/>
        <v>0</v>
      </c>
      <c r="AX804" s="33">
        <f t="shared" ca="1" si="926"/>
        <v>0</v>
      </c>
      <c r="AY804" s="33">
        <f t="shared" ref="AY804:CD804" ca="1" si="927">AX802-AY802</f>
        <v>0</v>
      </c>
      <c r="AZ804" s="33">
        <f t="shared" ca="1" si="927"/>
        <v>0</v>
      </c>
      <c r="BA804" s="33">
        <f t="shared" ca="1" si="927"/>
        <v>0</v>
      </c>
      <c r="BB804" s="33">
        <f t="shared" ca="1" si="927"/>
        <v>0</v>
      </c>
      <c r="BC804" s="33">
        <f t="shared" ca="1" si="927"/>
        <v>0</v>
      </c>
      <c r="BD804" s="33">
        <f t="shared" ca="1" si="927"/>
        <v>0</v>
      </c>
      <c r="BE804" s="33">
        <f t="shared" ca="1" si="927"/>
        <v>0</v>
      </c>
      <c r="BF804" s="33">
        <f t="shared" ca="1" si="927"/>
        <v>0</v>
      </c>
      <c r="BG804" s="33">
        <f t="shared" ca="1" si="927"/>
        <v>0</v>
      </c>
      <c r="BH804" s="33">
        <f t="shared" ca="1" si="927"/>
        <v>0</v>
      </c>
      <c r="BI804" s="33">
        <f t="shared" ca="1" si="927"/>
        <v>0</v>
      </c>
      <c r="BJ804" s="33">
        <f t="shared" ca="1" si="927"/>
        <v>0</v>
      </c>
      <c r="BK804" s="33">
        <f t="shared" ca="1" si="927"/>
        <v>0</v>
      </c>
      <c r="BL804" s="33">
        <f t="shared" ca="1" si="927"/>
        <v>0</v>
      </c>
      <c r="BM804" s="33">
        <f t="shared" ca="1" si="927"/>
        <v>0</v>
      </c>
      <c r="BN804" s="33">
        <f t="shared" ca="1" si="927"/>
        <v>0</v>
      </c>
      <c r="BO804" s="33">
        <f t="shared" ca="1" si="927"/>
        <v>0</v>
      </c>
      <c r="BP804" s="33">
        <f t="shared" ca="1" si="927"/>
        <v>0</v>
      </c>
      <c r="BQ804" s="33">
        <f t="shared" ca="1" si="927"/>
        <v>0</v>
      </c>
      <c r="BR804" s="33">
        <f t="shared" ca="1" si="927"/>
        <v>0</v>
      </c>
      <c r="BS804" s="33">
        <f t="shared" ca="1" si="927"/>
        <v>0</v>
      </c>
      <c r="BT804" s="33">
        <f t="shared" ca="1" si="927"/>
        <v>0</v>
      </c>
      <c r="BU804" s="33">
        <f t="shared" ca="1" si="927"/>
        <v>0</v>
      </c>
      <c r="BV804" s="33">
        <f t="shared" ca="1" si="927"/>
        <v>0</v>
      </c>
      <c r="BW804" s="33">
        <f t="shared" ca="1" si="927"/>
        <v>0</v>
      </c>
      <c r="BX804" s="33">
        <f t="shared" ca="1" si="927"/>
        <v>0</v>
      </c>
      <c r="BY804" s="33">
        <f t="shared" ca="1" si="927"/>
        <v>0</v>
      </c>
      <c r="BZ804" s="33">
        <f t="shared" ca="1" si="927"/>
        <v>0</v>
      </c>
      <c r="CA804" s="33">
        <f t="shared" ca="1" si="927"/>
        <v>0</v>
      </c>
      <c r="CB804" s="33">
        <f t="shared" ca="1" si="927"/>
        <v>0</v>
      </c>
      <c r="CC804" s="33">
        <f t="shared" ca="1" si="927"/>
        <v>0</v>
      </c>
      <c r="CD804" s="33">
        <f t="shared" ca="1" si="927"/>
        <v>0</v>
      </c>
      <c r="CE804" s="33">
        <f t="shared" ref="CE804:CL804" ca="1" si="928">CD802-CE802</f>
        <v>0</v>
      </c>
      <c r="CF804" s="33">
        <f t="shared" ca="1" si="928"/>
        <v>0</v>
      </c>
      <c r="CG804" s="33">
        <f t="shared" ca="1" si="928"/>
        <v>0</v>
      </c>
      <c r="CH804" s="33">
        <f t="shared" ca="1" si="928"/>
        <v>0</v>
      </c>
      <c r="CI804" s="33">
        <f t="shared" ca="1" si="928"/>
        <v>0</v>
      </c>
      <c r="CJ804" s="33">
        <f t="shared" ca="1" si="928"/>
        <v>0</v>
      </c>
      <c r="CK804" s="33">
        <f t="shared" ca="1" si="928"/>
        <v>0</v>
      </c>
      <c r="CL804" s="33">
        <f t="shared" ca="1" si="928"/>
        <v>0</v>
      </c>
      <c r="CO804" s="33" t="e">
        <f t="shared" ref="CO804:DL804" ca="1" si="929">CN802-CO802</f>
        <v>#N/A</v>
      </c>
      <c r="CP804" s="33" t="e">
        <f t="shared" ca="1" si="929"/>
        <v>#N/A</v>
      </c>
      <c r="CQ804" s="33" t="e">
        <f t="shared" ca="1" si="929"/>
        <v>#N/A</v>
      </c>
      <c r="CR804" s="33" t="e">
        <f t="shared" ca="1" si="929"/>
        <v>#N/A</v>
      </c>
      <c r="CS804" s="33" t="e">
        <f t="shared" ca="1" si="929"/>
        <v>#N/A</v>
      </c>
      <c r="CT804" s="33" t="e">
        <f t="shared" ca="1" si="929"/>
        <v>#N/A</v>
      </c>
      <c r="CU804" s="33" t="e">
        <f t="shared" ca="1" si="929"/>
        <v>#N/A</v>
      </c>
      <c r="CV804" s="33" t="e">
        <f t="shared" ca="1" si="929"/>
        <v>#N/A</v>
      </c>
      <c r="CW804" s="33" t="e">
        <f t="shared" ca="1" si="929"/>
        <v>#N/A</v>
      </c>
      <c r="CX804" s="33" t="e">
        <f t="shared" ca="1" si="929"/>
        <v>#N/A</v>
      </c>
      <c r="CY804" s="33" t="e">
        <f t="shared" ca="1" si="929"/>
        <v>#N/A</v>
      </c>
      <c r="CZ804" s="33" t="e">
        <f t="shared" ca="1" si="929"/>
        <v>#N/A</v>
      </c>
      <c r="DA804" s="33" t="e">
        <f t="shared" ca="1" si="929"/>
        <v>#N/A</v>
      </c>
      <c r="DB804" s="33" t="e">
        <f t="shared" ca="1" si="929"/>
        <v>#N/A</v>
      </c>
      <c r="DC804" s="33" t="e">
        <f t="shared" ca="1" si="929"/>
        <v>#N/A</v>
      </c>
      <c r="DD804" s="33" t="e">
        <f t="shared" ca="1" si="929"/>
        <v>#N/A</v>
      </c>
      <c r="DE804" s="33" t="e">
        <f t="shared" ca="1" si="929"/>
        <v>#N/A</v>
      </c>
      <c r="DF804" s="33" t="e">
        <f t="shared" ca="1" si="929"/>
        <v>#N/A</v>
      </c>
      <c r="DG804" s="33" t="e">
        <f t="shared" ca="1" si="929"/>
        <v>#N/A</v>
      </c>
      <c r="DH804" s="33" t="e">
        <f t="shared" ca="1" si="929"/>
        <v>#N/A</v>
      </c>
      <c r="DI804" s="33" t="e">
        <f t="shared" ca="1" si="929"/>
        <v>#N/A</v>
      </c>
      <c r="DJ804" s="33" t="e">
        <f t="shared" ca="1" si="929"/>
        <v>#N/A</v>
      </c>
      <c r="DK804" s="33" t="e">
        <f t="shared" ca="1" si="929"/>
        <v>#N/A</v>
      </c>
      <c r="DL804" s="33" t="e">
        <f t="shared" ca="1" si="929"/>
        <v>#N/A</v>
      </c>
    </row>
    <row r="805" spans="1:116" x14ac:dyDescent="0.4">
      <c r="B805" t="str">
        <f t="shared" si="925"/>
        <v>805 WCAR-S</v>
      </c>
      <c r="D805" t="s">
        <v>762</v>
      </c>
      <c r="E805" s="8" t="str">
        <f t="shared" si="924"/>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4">
      <c r="B806" t="s">
        <v>332</v>
      </c>
      <c r="D806" t="s">
        <v>762</v>
      </c>
      <c r="E806" s="8" t="str">
        <f t="shared" si="924"/>
        <v>806 WCAR-S</v>
      </c>
      <c r="G806" s="136" t="str">
        <f>G791</f>
        <v>(Primary label)</v>
      </c>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ROW()&amp;" "&amp;D807</f>
        <v>807 WCAR-S</v>
      </c>
      <c r="G807" s="136" t="str">
        <f>G792</f>
        <v>primary unit</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ref="E808:E830" si="930">ROW()&amp;" "&amp;D808</f>
        <v>808 WCAR-S</v>
      </c>
      <c r="G808" s="136" t="str">
        <f>G793</f>
        <v>Primary revenue driver</v>
      </c>
      <c r="K808" s="53"/>
      <c r="L808" s="53"/>
      <c r="M808" s="53"/>
      <c r="N808" s="53"/>
      <c r="O808" s="53"/>
      <c r="P808" s="53"/>
      <c r="R808" s="24"/>
      <c r="S808" s="179" t="str">
        <f t="shared" ref="S808:AX808" si="931">S793</f>
        <v>S$16</v>
      </c>
      <c r="T808" s="179" t="str">
        <f t="shared" si="931"/>
        <v>T$16</v>
      </c>
      <c r="U808" s="179" t="str">
        <f t="shared" si="931"/>
        <v>U$16</v>
      </c>
      <c r="V808" s="179" t="str">
        <f t="shared" si="931"/>
        <v>V$16</v>
      </c>
      <c r="W808" s="179" t="str">
        <f t="shared" si="931"/>
        <v>W$16</v>
      </c>
      <c r="X808" s="179" t="str">
        <f t="shared" si="931"/>
        <v>X$16</v>
      </c>
      <c r="Y808" s="179" t="str">
        <f t="shared" si="931"/>
        <v>Y$16</v>
      </c>
      <c r="Z808" s="179" t="str">
        <f t="shared" si="931"/>
        <v>Z$16</v>
      </c>
      <c r="AA808" s="179" t="str">
        <f t="shared" si="931"/>
        <v>AA$16</v>
      </c>
      <c r="AB808" s="179" t="str">
        <f t="shared" si="931"/>
        <v>AB$16</v>
      </c>
      <c r="AC808" s="179" t="str">
        <f t="shared" si="931"/>
        <v>AC$16</v>
      </c>
      <c r="AD808" s="179" t="str">
        <f t="shared" si="931"/>
        <v>AD$16</v>
      </c>
      <c r="AE808" s="179" t="str">
        <f t="shared" si="931"/>
        <v>AE$16</v>
      </c>
      <c r="AF808" s="179" t="str">
        <f t="shared" si="931"/>
        <v>AF$16</v>
      </c>
      <c r="AG808" s="179" t="str">
        <f t="shared" si="931"/>
        <v>AG$16</v>
      </c>
      <c r="AH808" s="179" t="str">
        <f t="shared" si="931"/>
        <v>AH$16</v>
      </c>
      <c r="AI808" s="179" t="str">
        <f t="shared" si="931"/>
        <v>AI$16</v>
      </c>
      <c r="AJ808" s="179" t="str">
        <f t="shared" si="931"/>
        <v>AJ$16</v>
      </c>
      <c r="AK808" s="179" t="str">
        <f t="shared" si="931"/>
        <v>AK$16</v>
      </c>
      <c r="AL808" s="179" t="str">
        <f t="shared" si="931"/>
        <v>AL$16</v>
      </c>
      <c r="AM808" s="179" t="str">
        <f t="shared" si="931"/>
        <v>AM$16</v>
      </c>
      <c r="AN808" s="179" t="str">
        <f t="shared" si="931"/>
        <v>AN$16</v>
      </c>
      <c r="AO808" s="179" t="str">
        <f t="shared" si="931"/>
        <v>AO$16</v>
      </c>
      <c r="AP808" s="179" t="str">
        <f t="shared" si="931"/>
        <v>AP$16</v>
      </c>
      <c r="AQ808" s="179" t="str">
        <f t="shared" si="931"/>
        <v>AQ$16</v>
      </c>
      <c r="AR808" s="179" t="str">
        <f t="shared" si="931"/>
        <v>AR$16</v>
      </c>
      <c r="AS808" s="179" t="str">
        <f t="shared" si="931"/>
        <v>AS$16</v>
      </c>
      <c r="AT808" s="179" t="str">
        <f t="shared" si="931"/>
        <v>AT$16</v>
      </c>
      <c r="AU808" s="179" t="str">
        <f t="shared" si="931"/>
        <v>AU$16</v>
      </c>
      <c r="AV808" s="179" t="str">
        <f t="shared" si="931"/>
        <v>AV$16</v>
      </c>
      <c r="AW808" s="179" t="str">
        <f t="shared" si="931"/>
        <v>AW$16</v>
      </c>
      <c r="AX808" s="179" t="str">
        <f t="shared" si="931"/>
        <v>AX$16</v>
      </c>
      <c r="AY808" s="179" t="str">
        <f t="shared" ref="AY808:CD808" si="932">AY793</f>
        <v>AY$16</v>
      </c>
      <c r="AZ808" s="179" t="str">
        <f t="shared" si="932"/>
        <v>AZ$16</v>
      </c>
      <c r="BA808" s="179" t="str">
        <f t="shared" si="932"/>
        <v>BA$16</v>
      </c>
      <c r="BB808" s="179" t="str">
        <f t="shared" si="932"/>
        <v>BB$16</v>
      </c>
      <c r="BC808" s="179" t="str">
        <f t="shared" si="932"/>
        <v>BC$16</v>
      </c>
      <c r="BD808" s="179" t="str">
        <f t="shared" si="932"/>
        <v>BD$16</v>
      </c>
      <c r="BE808" s="179" t="str">
        <f t="shared" si="932"/>
        <v>BE$16</v>
      </c>
      <c r="BF808" s="179" t="str">
        <f t="shared" si="932"/>
        <v>BF$16</v>
      </c>
      <c r="BG808" s="179" t="str">
        <f t="shared" si="932"/>
        <v>BG$16</v>
      </c>
      <c r="BH808" s="179" t="str">
        <f t="shared" si="932"/>
        <v>BH$16</v>
      </c>
      <c r="BI808" s="179" t="str">
        <f t="shared" si="932"/>
        <v>BI$16</v>
      </c>
      <c r="BJ808" s="179" t="str">
        <f t="shared" si="932"/>
        <v>BJ$16</v>
      </c>
      <c r="BK808" s="179" t="str">
        <f t="shared" si="932"/>
        <v>BK$16</v>
      </c>
      <c r="BL808" s="179" t="str">
        <f t="shared" si="932"/>
        <v>BL$16</v>
      </c>
      <c r="BM808" s="179" t="str">
        <f t="shared" si="932"/>
        <v>BM$16</v>
      </c>
      <c r="BN808" s="179" t="str">
        <f t="shared" si="932"/>
        <v>BN$16</v>
      </c>
      <c r="BO808" s="179" t="str">
        <f t="shared" si="932"/>
        <v>BO$16</v>
      </c>
      <c r="BP808" s="179" t="str">
        <f t="shared" si="932"/>
        <v>BP$16</v>
      </c>
      <c r="BQ808" s="179" t="str">
        <f t="shared" si="932"/>
        <v>BQ$16</v>
      </c>
      <c r="BR808" s="179" t="str">
        <f t="shared" si="932"/>
        <v>BR$16</v>
      </c>
      <c r="BS808" s="179" t="str">
        <f t="shared" si="932"/>
        <v>BS$16</v>
      </c>
      <c r="BT808" s="179" t="str">
        <f t="shared" si="932"/>
        <v>BT$16</v>
      </c>
      <c r="BU808" s="179" t="str">
        <f t="shared" si="932"/>
        <v>BU$16</v>
      </c>
      <c r="BV808" s="179" t="str">
        <f t="shared" si="932"/>
        <v>BV$16</v>
      </c>
      <c r="BW808" s="179" t="str">
        <f t="shared" si="932"/>
        <v>BW$16</v>
      </c>
      <c r="BX808" s="179" t="str">
        <f t="shared" si="932"/>
        <v>BX$16</v>
      </c>
      <c r="BY808" s="179" t="str">
        <f t="shared" si="932"/>
        <v>BY$16</v>
      </c>
      <c r="BZ808" s="179" t="str">
        <f t="shared" si="932"/>
        <v>BZ$16</v>
      </c>
      <c r="CA808" s="179" t="str">
        <f t="shared" si="932"/>
        <v>CA$16</v>
      </c>
      <c r="CB808" s="179" t="str">
        <f t="shared" si="932"/>
        <v>CB$16</v>
      </c>
      <c r="CC808" s="179" t="str">
        <f t="shared" si="932"/>
        <v>CC$16</v>
      </c>
      <c r="CD808" s="179" t="str">
        <f t="shared" si="932"/>
        <v>CD$16</v>
      </c>
      <c r="CE808" s="179" t="str">
        <f t="shared" ref="CE808:CL808" si="933">CE793</f>
        <v>CE$16</v>
      </c>
      <c r="CF808" s="179" t="str">
        <f t="shared" si="933"/>
        <v>CF$16</v>
      </c>
      <c r="CG808" s="179" t="str">
        <f t="shared" si="933"/>
        <v>CG$16</v>
      </c>
      <c r="CH808" s="179" t="str">
        <f t="shared" si="933"/>
        <v>CH$16</v>
      </c>
      <c r="CI808" s="179" t="str">
        <f t="shared" si="933"/>
        <v>CI$16</v>
      </c>
      <c r="CJ808" s="179" t="str">
        <f t="shared" si="933"/>
        <v>CJ$16</v>
      </c>
      <c r="CK808" s="179" t="str">
        <f t="shared" si="933"/>
        <v>CK$16</v>
      </c>
      <c r="CL808" s="179" t="str">
        <f t="shared" si="933"/>
        <v>CL$16</v>
      </c>
      <c r="CO808" s="179" t="str">
        <f t="shared" ref="CO808:DL808" si="934">CO793</f>
        <v>CO$16</v>
      </c>
      <c r="CP808" s="179" t="str">
        <f t="shared" si="934"/>
        <v>CP$16</v>
      </c>
      <c r="CQ808" s="179" t="str">
        <f t="shared" si="934"/>
        <v>CQ$16</v>
      </c>
      <c r="CR808" s="179" t="str">
        <f t="shared" si="934"/>
        <v>CR$16</v>
      </c>
      <c r="CS808" s="179" t="str">
        <f t="shared" si="934"/>
        <v>CS$16</v>
      </c>
      <c r="CT808" s="179" t="str">
        <f t="shared" si="934"/>
        <v>CT$16</v>
      </c>
      <c r="CU808" s="179" t="str">
        <f t="shared" si="934"/>
        <v>CU$16</v>
      </c>
      <c r="CV808" s="179" t="str">
        <f t="shared" si="934"/>
        <v>CV$16</v>
      </c>
      <c r="CW808" s="179" t="str">
        <f t="shared" si="934"/>
        <v>CW$16</v>
      </c>
      <c r="CX808" s="179" t="str">
        <f t="shared" si="934"/>
        <v>CX$16</v>
      </c>
      <c r="CY808" s="179" t="str">
        <f t="shared" si="934"/>
        <v>CY$16</v>
      </c>
      <c r="CZ808" s="179" t="str">
        <f t="shared" si="934"/>
        <v>CZ$16</v>
      </c>
      <c r="DA808" s="179" t="str">
        <f t="shared" si="934"/>
        <v>DA$16</v>
      </c>
      <c r="DB808" s="179" t="str">
        <f t="shared" si="934"/>
        <v>DB$16</v>
      </c>
      <c r="DC808" s="179" t="str">
        <f t="shared" si="934"/>
        <v>DC$16</v>
      </c>
      <c r="DD808" s="179" t="str">
        <f t="shared" si="934"/>
        <v>DD$16</v>
      </c>
      <c r="DE808" s="179" t="str">
        <f t="shared" si="934"/>
        <v>DE$16</v>
      </c>
      <c r="DF808" s="179" t="str">
        <f t="shared" si="934"/>
        <v>DF$16</v>
      </c>
      <c r="DG808" s="179" t="str">
        <f t="shared" si="934"/>
        <v>DG$16</v>
      </c>
      <c r="DH808" s="179" t="str">
        <f t="shared" si="934"/>
        <v>DH$16</v>
      </c>
      <c r="DI808" s="179" t="str">
        <f t="shared" si="934"/>
        <v>DI$16</v>
      </c>
      <c r="DJ808" s="179" t="str">
        <f t="shared" si="934"/>
        <v>DJ$16</v>
      </c>
      <c r="DK808" s="179" t="str">
        <f t="shared" si="934"/>
        <v>DK$16</v>
      </c>
      <c r="DL808" s="179" t="str">
        <f t="shared" si="934"/>
        <v>DL$16</v>
      </c>
    </row>
    <row r="809" spans="1:116" x14ac:dyDescent="0.4">
      <c r="B809" t="s">
        <v>332</v>
      </c>
      <c r="D809" t="s">
        <v>762</v>
      </c>
      <c r="E809" s="8" t="str">
        <f t="shared" si="930"/>
        <v>809 WCAR-S</v>
      </c>
      <c r="G809" s="136" t="str">
        <f>G794</f>
        <v>Primary volume driver</v>
      </c>
      <c r="H809" s="56"/>
      <c r="I809" s="79"/>
      <c r="J809" s="79"/>
      <c r="K809" s="15"/>
      <c r="L809" s="15"/>
      <c r="M809" s="15"/>
      <c r="N809" s="15"/>
      <c r="O809" s="15"/>
      <c r="P809" s="15"/>
      <c r="R809" s="15"/>
      <c r="S809" s="179" t="str">
        <f t="shared" ref="S809:AX809" si="935">S794</f>
        <v>S$17</v>
      </c>
      <c r="T809" s="179" t="str">
        <f t="shared" si="935"/>
        <v>T$17</v>
      </c>
      <c r="U809" s="179" t="str">
        <f t="shared" si="935"/>
        <v>U$17</v>
      </c>
      <c r="V809" s="179" t="str">
        <f t="shared" si="935"/>
        <v>V$17</v>
      </c>
      <c r="W809" s="179" t="str">
        <f t="shared" si="935"/>
        <v>W$17</v>
      </c>
      <c r="X809" s="179" t="str">
        <f t="shared" si="935"/>
        <v>X$17</v>
      </c>
      <c r="Y809" s="179" t="str">
        <f t="shared" si="935"/>
        <v>Y$17</v>
      </c>
      <c r="Z809" s="179" t="str">
        <f t="shared" si="935"/>
        <v>Z$17</v>
      </c>
      <c r="AA809" s="179" t="str">
        <f t="shared" si="935"/>
        <v>AA$17</v>
      </c>
      <c r="AB809" s="179" t="str">
        <f t="shared" si="935"/>
        <v>AB$17</v>
      </c>
      <c r="AC809" s="179" t="str">
        <f t="shared" si="935"/>
        <v>AC$17</v>
      </c>
      <c r="AD809" s="179" t="str">
        <f t="shared" si="935"/>
        <v>AD$17</v>
      </c>
      <c r="AE809" s="179" t="str">
        <f t="shared" si="935"/>
        <v>AE$17</v>
      </c>
      <c r="AF809" s="179" t="str">
        <f t="shared" si="935"/>
        <v>AF$17</v>
      </c>
      <c r="AG809" s="179" t="str">
        <f t="shared" si="935"/>
        <v>AG$17</v>
      </c>
      <c r="AH809" s="179" t="str">
        <f t="shared" si="935"/>
        <v>AH$17</v>
      </c>
      <c r="AI809" s="179" t="str">
        <f t="shared" si="935"/>
        <v>AI$17</v>
      </c>
      <c r="AJ809" s="179" t="str">
        <f t="shared" si="935"/>
        <v>AJ$17</v>
      </c>
      <c r="AK809" s="179" t="str">
        <f t="shared" si="935"/>
        <v>AK$17</v>
      </c>
      <c r="AL809" s="179" t="str">
        <f t="shared" si="935"/>
        <v>AL$17</v>
      </c>
      <c r="AM809" s="179" t="str">
        <f t="shared" si="935"/>
        <v>AM$17</v>
      </c>
      <c r="AN809" s="179" t="str">
        <f t="shared" si="935"/>
        <v>AN$17</v>
      </c>
      <c r="AO809" s="179" t="str">
        <f t="shared" si="935"/>
        <v>AO$17</v>
      </c>
      <c r="AP809" s="179" t="str">
        <f t="shared" si="935"/>
        <v>AP$17</v>
      </c>
      <c r="AQ809" s="179" t="str">
        <f t="shared" si="935"/>
        <v>AQ$17</v>
      </c>
      <c r="AR809" s="179" t="str">
        <f t="shared" si="935"/>
        <v>AR$17</v>
      </c>
      <c r="AS809" s="179" t="str">
        <f t="shared" si="935"/>
        <v>AS$17</v>
      </c>
      <c r="AT809" s="179" t="str">
        <f t="shared" si="935"/>
        <v>AT$17</v>
      </c>
      <c r="AU809" s="179" t="str">
        <f t="shared" si="935"/>
        <v>AU$17</v>
      </c>
      <c r="AV809" s="179" t="str">
        <f t="shared" si="935"/>
        <v>AV$17</v>
      </c>
      <c r="AW809" s="179" t="str">
        <f t="shared" si="935"/>
        <v>AW$17</v>
      </c>
      <c r="AX809" s="179" t="str">
        <f t="shared" si="935"/>
        <v>AX$17</v>
      </c>
      <c r="AY809" s="179" t="str">
        <f t="shared" ref="AY809:CD809" si="936">AY794</f>
        <v>AY$17</v>
      </c>
      <c r="AZ809" s="179" t="str">
        <f t="shared" si="936"/>
        <v>AZ$17</v>
      </c>
      <c r="BA809" s="179" t="str">
        <f t="shared" si="936"/>
        <v>BA$17</v>
      </c>
      <c r="BB809" s="179" t="str">
        <f t="shared" si="936"/>
        <v>BB$17</v>
      </c>
      <c r="BC809" s="179" t="str">
        <f t="shared" si="936"/>
        <v>BC$17</v>
      </c>
      <c r="BD809" s="179" t="str">
        <f t="shared" si="936"/>
        <v>BD$17</v>
      </c>
      <c r="BE809" s="179" t="str">
        <f t="shared" si="936"/>
        <v>BE$17</v>
      </c>
      <c r="BF809" s="179" t="str">
        <f t="shared" si="936"/>
        <v>BF$17</v>
      </c>
      <c r="BG809" s="179" t="str">
        <f t="shared" si="936"/>
        <v>BG$17</v>
      </c>
      <c r="BH809" s="179" t="str">
        <f t="shared" si="936"/>
        <v>BH$17</v>
      </c>
      <c r="BI809" s="179" t="str">
        <f t="shared" si="936"/>
        <v>BI$17</v>
      </c>
      <c r="BJ809" s="179" t="str">
        <f t="shared" si="936"/>
        <v>BJ$17</v>
      </c>
      <c r="BK809" s="179" t="str">
        <f t="shared" si="936"/>
        <v>BK$17</v>
      </c>
      <c r="BL809" s="179" t="str">
        <f t="shared" si="936"/>
        <v>BL$17</v>
      </c>
      <c r="BM809" s="179" t="str">
        <f t="shared" si="936"/>
        <v>BM$17</v>
      </c>
      <c r="BN809" s="179" t="str">
        <f t="shared" si="936"/>
        <v>BN$17</v>
      </c>
      <c r="BO809" s="179" t="str">
        <f t="shared" si="936"/>
        <v>BO$17</v>
      </c>
      <c r="BP809" s="179" t="str">
        <f t="shared" si="936"/>
        <v>BP$17</v>
      </c>
      <c r="BQ809" s="179" t="str">
        <f t="shared" si="936"/>
        <v>BQ$17</v>
      </c>
      <c r="BR809" s="179" t="str">
        <f t="shared" si="936"/>
        <v>BR$17</v>
      </c>
      <c r="BS809" s="179" t="str">
        <f t="shared" si="936"/>
        <v>BS$17</v>
      </c>
      <c r="BT809" s="179" t="str">
        <f t="shared" si="936"/>
        <v>BT$17</v>
      </c>
      <c r="BU809" s="179" t="str">
        <f t="shared" si="936"/>
        <v>BU$17</v>
      </c>
      <c r="BV809" s="179" t="str">
        <f t="shared" si="936"/>
        <v>BV$17</v>
      </c>
      <c r="BW809" s="179" t="str">
        <f t="shared" si="936"/>
        <v>BW$17</v>
      </c>
      <c r="BX809" s="179" t="str">
        <f t="shared" si="936"/>
        <v>BX$17</v>
      </c>
      <c r="BY809" s="179" t="str">
        <f t="shared" si="936"/>
        <v>BY$17</v>
      </c>
      <c r="BZ809" s="179" t="str">
        <f t="shared" si="936"/>
        <v>BZ$17</v>
      </c>
      <c r="CA809" s="179" t="str">
        <f t="shared" si="936"/>
        <v>CA$17</v>
      </c>
      <c r="CB809" s="179" t="str">
        <f t="shared" si="936"/>
        <v>CB$17</v>
      </c>
      <c r="CC809" s="179" t="str">
        <f t="shared" si="936"/>
        <v>CC$17</v>
      </c>
      <c r="CD809" s="179" t="str">
        <f t="shared" si="936"/>
        <v>CD$17</v>
      </c>
      <c r="CE809" s="179" t="str">
        <f t="shared" ref="CE809:CL809" si="937">CE794</f>
        <v>CE$17</v>
      </c>
      <c r="CF809" s="179" t="str">
        <f t="shared" si="937"/>
        <v>CF$17</v>
      </c>
      <c r="CG809" s="179" t="str">
        <f t="shared" si="937"/>
        <v>CG$17</v>
      </c>
      <c r="CH809" s="179" t="str">
        <f t="shared" si="937"/>
        <v>CH$17</v>
      </c>
      <c r="CI809" s="179" t="str">
        <f t="shared" si="937"/>
        <v>CI$17</v>
      </c>
      <c r="CJ809" s="179" t="str">
        <f t="shared" si="937"/>
        <v>CJ$17</v>
      </c>
      <c r="CK809" s="179" t="str">
        <f t="shared" si="937"/>
        <v>CK$17</v>
      </c>
      <c r="CL809" s="179" t="str">
        <f t="shared" si="937"/>
        <v>CL$17</v>
      </c>
      <c r="CN809" s="79"/>
      <c r="CO809" s="179" t="str">
        <f t="shared" ref="CO809:DL809" si="938">CO794</f>
        <v>CO$17</v>
      </c>
      <c r="CP809" s="179" t="str">
        <f t="shared" si="938"/>
        <v>CP$17</v>
      </c>
      <c r="CQ809" s="179" t="str">
        <f t="shared" si="938"/>
        <v>CQ$17</v>
      </c>
      <c r="CR809" s="179" t="str">
        <f t="shared" si="938"/>
        <v>CR$17</v>
      </c>
      <c r="CS809" s="179" t="str">
        <f t="shared" si="938"/>
        <v>CS$17</v>
      </c>
      <c r="CT809" s="179" t="str">
        <f t="shared" si="938"/>
        <v>CT$17</v>
      </c>
      <c r="CU809" s="179" t="str">
        <f t="shared" si="938"/>
        <v>CU$17</v>
      </c>
      <c r="CV809" s="179" t="str">
        <f t="shared" si="938"/>
        <v>CV$17</v>
      </c>
      <c r="CW809" s="179" t="str">
        <f t="shared" si="938"/>
        <v>CW$17</v>
      </c>
      <c r="CX809" s="179" t="str">
        <f t="shared" si="938"/>
        <v>CX$17</v>
      </c>
      <c r="CY809" s="179" t="str">
        <f t="shared" si="938"/>
        <v>CY$17</v>
      </c>
      <c r="CZ809" s="179" t="str">
        <f t="shared" si="938"/>
        <v>CZ$17</v>
      </c>
      <c r="DA809" s="179" t="str">
        <f t="shared" si="938"/>
        <v>DA$17</v>
      </c>
      <c r="DB809" s="179" t="str">
        <f t="shared" si="938"/>
        <v>DB$17</v>
      </c>
      <c r="DC809" s="179" t="str">
        <f t="shared" si="938"/>
        <v>DC$17</v>
      </c>
      <c r="DD809" s="179" t="str">
        <f t="shared" si="938"/>
        <v>DD$17</v>
      </c>
      <c r="DE809" s="179" t="str">
        <f t="shared" si="938"/>
        <v>DE$17</v>
      </c>
      <c r="DF809" s="179" t="str">
        <f t="shared" si="938"/>
        <v>DF$17</v>
      </c>
      <c r="DG809" s="179" t="str">
        <f t="shared" si="938"/>
        <v>DG$17</v>
      </c>
      <c r="DH809" s="179" t="str">
        <f t="shared" si="938"/>
        <v>DH$17</v>
      </c>
      <c r="DI809" s="179" t="str">
        <f t="shared" si="938"/>
        <v>DI$17</v>
      </c>
      <c r="DJ809" s="179" t="str">
        <f t="shared" si="938"/>
        <v>DJ$17</v>
      </c>
      <c r="DK809" s="179" t="str">
        <f t="shared" si="938"/>
        <v>DK$17</v>
      </c>
      <c r="DL809" s="179" t="str">
        <f t="shared" si="938"/>
        <v>DL$17</v>
      </c>
    </row>
    <row r="810" spans="1:116" x14ac:dyDescent="0.4">
      <c r="B810" t="s">
        <v>332</v>
      </c>
      <c r="D810" t="s">
        <v>762</v>
      </c>
      <c r="E810" s="8" t="str">
        <f t="shared" si="930"/>
        <v>810 WCAR-S</v>
      </c>
      <c r="G810" s="136" t="str">
        <f>G795</f>
        <v>(Secondary label)</v>
      </c>
      <c r="H810" s="12"/>
      <c r="I810" s="60"/>
      <c r="J810" s="60"/>
      <c r="K810" s="15"/>
      <c r="L810" s="15"/>
      <c r="M810" s="15"/>
      <c r="N810" s="15"/>
      <c r="O810" s="15"/>
      <c r="P810" s="15"/>
      <c r="R810" s="15"/>
      <c r="S810" s="179">
        <f t="shared" ref="S810:AX810" si="939">S795</f>
        <v>0</v>
      </c>
      <c r="T810" s="179">
        <f t="shared" si="939"/>
        <v>0</v>
      </c>
      <c r="U810" s="179">
        <f t="shared" si="939"/>
        <v>0</v>
      </c>
      <c r="V810" s="179">
        <f t="shared" si="939"/>
        <v>0</v>
      </c>
      <c r="W810" s="179">
        <f t="shared" si="939"/>
        <v>0</v>
      </c>
      <c r="X810" s="179">
        <f t="shared" si="939"/>
        <v>0</v>
      </c>
      <c r="Y810" s="179">
        <f t="shared" si="939"/>
        <v>0</v>
      </c>
      <c r="Z810" s="179">
        <f t="shared" si="939"/>
        <v>0</v>
      </c>
      <c r="AA810" s="179">
        <f t="shared" si="939"/>
        <v>0</v>
      </c>
      <c r="AB810" s="179">
        <f t="shared" si="939"/>
        <v>0</v>
      </c>
      <c r="AC810" s="179">
        <f t="shared" si="939"/>
        <v>0</v>
      </c>
      <c r="AD810" s="179">
        <f t="shared" si="939"/>
        <v>0</v>
      </c>
      <c r="AE810" s="179">
        <f t="shared" si="939"/>
        <v>0</v>
      </c>
      <c r="AF810" s="179">
        <f t="shared" si="939"/>
        <v>0</v>
      </c>
      <c r="AG810" s="179">
        <f t="shared" si="939"/>
        <v>0</v>
      </c>
      <c r="AH810" s="179">
        <f t="shared" si="939"/>
        <v>0</v>
      </c>
      <c r="AI810" s="179">
        <f t="shared" si="939"/>
        <v>0</v>
      </c>
      <c r="AJ810" s="179">
        <f t="shared" si="939"/>
        <v>0</v>
      </c>
      <c r="AK810" s="179">
        <f t="shared" si="939"/>
        <v>0</v>
      </c>
      <c r="AL810" s="179">
        <f t="shared" si="939"/>
        <v>0</v>
      </c>
      <c r="AM810" s="179">
        <f t="shared" si="939"/>
        <v>0</v>
      </c>
      <c r="AN810" s="179">
        <f t="shared" si="939"/>
        <v>0</v>
      </c>
      <c r="AO810" s="179">
        <f t="shared" si="939"/>
        <v>0</v>
      </c>
      <c r="AP810" s="179">
        <f t="shared" si="939"/>
        <v>0</v>
      </c>
      <c r="AQ810" s="179">
        <f t="shared" si="939"/>
        <v>0</v>
      </c>
      <c r="AR810" s="179">
        <f t="shared" si="939"/>
        <v>0</v>
      </c>
      <c r="AS810" s="179">
        <f t="shared" si="939"/>
        <v>0</v>
      </c>
      <c r="AT810" s="179">
        <f t="shared" si="939"/>
        <v>0</v>
      </c>
      <c r="AU810" s="179">
        <f t="shared" si="939"/>
        <v>0</v>
      </c>
      <c r="AV810" s="179">
        <f t="shared" si="939"/>
        <v>0</v>
      </c>
      <c r="AW810" s="179">
        <f t="shared" si="939"/>
        <v>0</v>
      </c>
      <c r="AX810" s="179">
        <f t="shared" si="939"/>
        <v>0</v>
      </c>
      <c r="AY810" s="179">
        <f t="shared" ref="AY810:CD810" si="940">AY795</f>
        <v>0</v>
      </c>
      <c r="AZ810" s="179">
        <f t="shared" si="940"/>
        <v>0</v>
      </c>
      <c r="BA810" s="179">
        <f t="shared" si="940"/>
        <v>0</v>
      </c>
      <c r="BB810" s="179">
        <f t="shared" si="940"/>
        <v>0</v>
      </c>
      <c r="BC810" s="179">
        <f t="shared" si="940"/>
        <v>0</v>
      </c>
      <c r="BD810" s="179">
        <f t="shared" si="940"/>
        <v>0</v>
      </c>
      <c r="BE810" s="179">
        <f t="shared" si="940"/>
        <v>0</v>
      </c>
      <c r="BF810" s="179">
        <f t="shared" si="940"/>
        <v>0</v>
      </c>
      <c r="BG810" s="179">
        <f t="shared" si="940"/>
        <v>0</v>
      </c>
      <c r="BH810" s="179">
        <f t="shared" si="940"/>
        <v>0</v>
      </c>
      <c r="BI810" s="179">
        <f t="shared" si="940"/>
        <v>0</v>
      </c>
      <c r="BJ810" s="179">
        <f t="shared" si="940"/>
        <v>0</v>
      </c>
      <c r="BK810" s="179">
        <f t="shared" si="940"/>
        <v>0</v>
      </c>
      <c r="BL810" s="179">
        <f t="shared" si="940"/>
        <v>0</v>
      </c>
      <c r="BM810" s="179">
        <f t="shared" si="940"/>
        <v>0</v>
      </c>
      <c r="BN810" s="179">
        <f t="shared" si="940"/>
        <v>0</v>
      </c>
      <c r="BO810" s="179">
        <f t="shared" si="940"/>
        <v>0</v>
      </c>
      <c r="BP810" s="179">
        <f t="shared" si="940"/>
        <v>0</v>
      </c>
      <c r="BQ810" s="179">
        <f t="shared" si="940"/>
        <v>0</v>
      </c>
      <c r="BR810" s="179">
        <f t="shared" si="940"/>
        <v>0</v>
      </c>
      <c r="BS810" s="179">
        <f t="shared" si="940"/>
        <v>0</v>
      </c>
      <c r="BT810" s="179">
        <f t="shared" si="940"/>
        <v>0</v>
      </c>
      <c r="BU810" s="179">
        <f t="shared" si="940"/>
        <v>0</v>
      </c>
      <c r="BV810" s="179">
        <f t="shared" si="940"/>
        <v>0</v>
      </c>
      <c r="BW810" s="179">
        <f t="shared" si="940"/>
        <v>0</v>
      </c>
      <c r="BX810" s="179">
        <f t="shared" si="940"/>
        <v>0</v>
      </c>
      <c r="BY810" s="179">
        <f t="shared" si="940"/>
        <v>0</v>
      </c>
      <c r="BZ810" s="179">
        <f t="shared" si="940"/>
        <v>0</v>
      </c>
      <c r="CA810" s="179">
        <f t="shared" si="940"/>
        <v>0</v>
      </c>
      <c r="CB810" s="179">
        <f t="shared" si="940"/>
        <v>0</v>
      </c>
      <c r="CC810" s="179">
        <f t="shared" si="940"/>
        <v>0</v>
      </c>
      <c r="CD810" s="179">
        <f t="shared" si="940"/>
        <v>0</v>
      </c>
      <c r="CE810" s="179">
        <f t="shared" ref="CE810:CL810" si="941">CE795</f>
        <v>0</v>
      </c>
      <c r="CF810" s="179">
        <f t="shared" si="941"/>
        <v>0</v>
      </c>
      <c r="CG810" s="179">
        <f t="shared" si="941"/>
        <v>0</v>
      </c>
      <c r="CH810" s="179">
        <f t="shared" si="941"/>
        <v>0</v>
      </c>
      <c r="CI810" s="179">
        <f t="shared" si="941"/>
        <v>0</v>
      </c>
      <c r="CJ810" s="179">
        <f t="shared" si="941"/>
        <v>0</v>
      </c>
      <c r="CK810" s="179">
        <f t="shared" si="941"/>
        <v>0</v>
      </c>
      <c r="CL810" s="179">
        <f t="shared" si="941"/>
        <v>0</v>
      </c>
      <c r="CN810" s="60"/>
      <c r="CO810" s="179">
        <f t="shared" ref="CO810:DL810" si="942">CO795</f>
        <v>0</v>
      </c>
      <c r="CP810" s="179">
        <f t="shared" si="942"/>
        <v>0</v>
      </c>
      <c r="CQ810" s="179">
        <f t="shared" si="942"/>
        <v>0</v>
      </c>
      <c r="CR810" s="179">
        <f t="shared" si="942"/>
        <v>0</v>
      </c>
      <c r="CS810" s="179">
        <f t="shared" si="942"/>
        <v>0</v>
      </c>
      <c r="CT810" s="179">
        <f t="shared" si="942"/>
        <v>0</v>
      </c>
      <c r="CU810" s="179">
        <f t="shared" si="942"/>
        <v>0</v>
      </c>
      <c r="CV810" s="179">
        <f t="shared" si="942"/>
        <v>0</v>
      </c>
      <c r="CW810" s="179">
        <f t="shared" si="942"/>
        <v>0</v>
      </c>
      <c r="CX810" s="179">
        <f t="shared" si="942"/>
        <v>0</v>
      </c>
      <c r="CY810" s="179">
        <f t="shared" si="942"/>
        <v>0</v>
      </c>
      <c r="CZ810" s="179">
        <f t="shared" si="942"/>
        <v>0</v>
      </c>
      <c r="DA810" s="179">
        <f t="shared" si="942"/>
        <v>0</v>
      </c>
      <c r="DB810" s="179">
        <f t="shared" si="942"/>
        <v>0</v>
      </c>
      <c r="DC810" s="179">
        <f t="shared" si="942"/>
        <v>0</v>
      </c>
      <c r="DD810" s="179">
        <f t="shared" si="942"/>
        <v>0</v>
      </c>
      <c r="DE810" s="179">
        <f t="shared" si="942"/>
        <v>0</v>
      </c>
      <c r="DF810" s="179">
        <f t="shared" si="942"/>
        <v>0</v>
      </c>
      <c r="DG810" s="179">
        <f t="shared" si="942"/>
        <v>0</v>
      </c>
      <c r="DH810" s="179">
        <f t="shared" si="942"/>
        <v>0</v>
      </c>
      <c r="DI810" s="179">
        <f t="shared" si="942"/>
        <v>0</v>
      </c>
      <c r="DJ810" s="179">
        <f t="shared" si="942"/>
        <v>0</v>
      </c>
      <c r="DK810" s="179">
        <f t="shared" si="942"/>
        <v>0</v>
      </c>
      <c r="DL810" s="179">
        <f t="shared" si="942"/>
        <v>0</v>
      </c>
    </row>
    <row r="811" spans="1:116" x14ac:dyDescent="0.4">
      <c r="B811" t="s">
        <v>332</v>
      </c>
      <c r="D811" t="s">
        <v>762</v>
      </c>
      <c r="E811" s="8" t="str">
        <f t="shared" ref="E811" si="943">ROW()&amp;" "&amp;D811</f>
        <v>811 WCAR-S</v>
      </c>
      <c r="G811" s="241" t="str">
        <f>IFERROR(SUBSTITUTE(TRIM(MID(G799, SEARCH("-", G799) + 1, LEN(G799))),":",""),"no unit")</f>
        <v>revenue</v>
      </c>
      <c r="H811" s="12"/>
      <c r="I811" s="60"/>
      <c r="J811" s="60"/>
      <c r="K811" s="15"/>
      <c r="L811" s="15"/>
      <c r="M811" s="15"/>
      <c r="N811" s="15"/>
      <c r="O811" s="15"/>
      <c r="P811" s="15"/>
      <c r="R811" s="15"/>
      <c r="S811" s="179"/>
      <c r="T811" s="179"/>
      <c r="U811" s="179"/>
      <c r="V811" s="179"/>
      <c r="W811" s="179"/>
      <c r="X811" s="179"/>
      <c r="Y811" s="179"/>
      <c r="Z811" s="179"/>
      <c r="AA811" s="179"/>
      <c r="AB811" s="179"/>
      <c r="AC811" s="179"/>
      <c r="AD811" s="179"/>
      <c r="AE811" s="179"/>
      <c r="AF811" s="179"/>
      <c r="AG811" s="179"/>
      <c r="AH811" s="179"/>
      <c r="AI811" s="179"/>
      <c r="AJ811" s="179"/>
      <c r="AK811" s="179"/>
      <c r="AL811" s="179"/>
      <c r="AM811" s="179"/>
      <c r="AN811" s="179"/>
      <c r="AO811" s="179"/>
      <c r="AP811" s="179"/>
      <c r="AQ811" s="179"/>
      <c r="AR811" s="179"/>
      <c r="AS811" s="179"/>
      <c r="AT811" s="179"/>
      <c r="AU811" s="179"/>
      <c r="AV811" s="179"/>
      <c r="AW811" s="179"/>
      <c r="AX811" s="179"/>
      <c r="AY811" s="179"/>
      <c r="AZ811" s="179"/>
      <c r="BA811" s="179"/>
      <c r="BB811" s="179"/>
      <c r="BC811" s="179"/>
      <c r="BD811" s="179"/>
      <c r="BE811" s="179"/>
      <c r="BF811" s="179"/>
      <c r="BG811" s="179"/>
      <c r="BH811" s="179"/>
      <c r="BI811" s="179"/>
      <c r="BJ811" s="179"/>
      <c r="BK811" s="179"/>
      <c r="BL811" s="179"/>
      <c r="BM811" s="179"/>
      <c r="BN811" s="179"/>
      <c r="BO811" s="179"/>
      <c r="BP811" s="179"/>
      <c r="BQ811" s="179"/>
      <c r="BR811" s="179"/>
      <c r="BS811" s="179"/>
      <c r="BT811" s="179"/>
      <c r="BU811" s="179"/>
      <c r="BV811" s="179"/>
      <c r="BW811" s="179"/>
      <c r="BX811" s="179"/>
      <c r="BY811" s="179"/>
      <c r="BZ811" s="179"/>
      <c r="CA811" s="179"/>
      <c r="CB811" s="179"/>
      <c r="CC811" s="179"/>
      <c r="CD811" s="179"/>
      <c r="CE811" s="179"/>
      <c r="CF811" s="179"/>
      <c r="CG811" s="179"/>
      <c r="CH811" s="179"/>
      <c r="CI811" s="179"/>
      <c r="CJ811" s="179"/>
      <c r="CK811" s="179"/>
      <c r="CL811" s="179"/>
      <c r="CN811" s="60"/>
      <c r="CO811" s="179"/>
      <c r="CP811" s="179"/>
      <c r="CQ811" s="179"/>
      <c r="CR811" s="179"/>
      <c r="CS811" s="179"/>
      <c r="CT811" s="179"/>
      <c r="CU811" s="179"/>
      <c r="CV811" s="179"/>
      <c r="CW811" s="179"/>
      <c r="CX811" s="179"/>
      <c r="CY811" s="179"/>
      <c r="CZ811" s="179"/>
      <c r="DA811" s="179"/>
      <c r="DB811" s="179"/>
      <c r="DC811" s="179"/>
      <c r="DD811" s="179"/>
      <c r="DE811" s="179"/>
      <c r="DF811" s="179"/>
      <c r="DG811" s="179"/>
      <c r="DH811" s="179"/>
      <c r="DI811" s="179"/>
      <c r="DJ811" s="179"/>
      <c r="DK811" s="179"/>
      <c r="DL811" s="179"/>
    </row>
    <row r="812" spans="1:116" x14ac:dyDescent="0.4">
      <c r="A812" s="3"/>
      <c r="B812" t="s">
        <v>332</v>
      </c>
      <c r="D812" t="s">
        <v>762</v>
      </c>
      <c r="E812" s="8" t="str">
        <f t="shared" si="930"/>
        <v>812 WCAR-S</v>
      </c>
      <c r="G812" s="191" t="str">
        <f>G797</f>
        <v>Secondary revenue driver</v>
      </c>
      <c r="H812" s="90"/>
      <c r="I812" s="213"/>
      <c r="J812" s="213"/>
      <c r="K812" s="214"/>
      <c r="L812" s="214"/>
      <c r="M812" s="214"/>
      <c r="N812" s="214"/>
      <c r="O812" s="214"/>
      <c r="P812" s="214"/>
      <c r="R812" s="214"/>
      <c r="S812" s="4" t="str">
        <f t="shared" ref="S812:AX812" si="944">ADDRESS(ROW(S802),COLUMN(),2)</f>
        <v>S$802</v>
      </c>
      <c r="T812" s="4" t="str">
        <f t="shared" si="944"/>
        <v>T$802</v>
      </c>
      <c r="U812" s="4" t="str">
        <f t="shared" si="944"/>
        <v>U$802</v>
      </c>
      <c r="V812" s="4" t="str">
        <f t="shared" si="944"/>
        <v>V$802</v>
      </c>
      <c r="W812" s="4" t="str">
        <f t="shared" si="944"/>
        <v>W$802</v>
      </c>
      <c r="X812" s="4" t="str">
        <f t="shared" si="944"/>
        <v>X$802</v>
      </c>
      <c r="Y812" s="4" t="str">
        <f t="shared" si="944"/>
        <v>Y$802</v>
      </c>
      <c r="Z812" s="4" t="str">
        <f t="shared" si="944"/>
        <v>Z$802</v>
      </c>
      <c r="AA812" s="4" t="str">
        <f t="shared" si="944"/>
        <v>AA$802</v>
      </c>
      <c r="AB812" s="4" t="str">
        <f t="shared" si="944"/>
        <v>AB$802</v>
      </c>
      <c r="AC812" s="4" t="str">
        <f t="shared" si="944"/>
        <v>AC$802</v>
      </c>
      <c r="AD812" s="4" t="str">
        <f t="shared" si="944"/>
        <v>AD$802</v>
      </c>
      <c r="AE812" s="4" t="str">
        <f t="shared" si="944"/>
        <v>AE$802</v>
      </c>
      <c r="AF812" s="4" t="str">
        <f t="shared" si="944"/>
        <v>AF$802</v>
      </c>
      <c r="AG812" s="4" t="str">
        <f t="shared" si="944"/>
        <v>AG$802</v>
      </c>
      <c r="AH812" s="4" t="str">
        <f t="shared" si="944"/>
        <v>AH$802</v>
      </c>
      <c r="AI812" s="4" t="str">
        <f t="shared" si="944"/>
        <v>AI$802</v>
      </c>
      <c r="AJ812" s="4" t="str">
        <f t="shared" si="944"/>
        <v>AJ$802</v>
      </c>
      <c r="AK812" s="4" t="str">
        <f t="shared" si="944"/>
        <v>AK$802</v>
      </c>
      <c r="AL812" s="4" t="str">
        <f t="shared" si="944"/>
        <v>AL$802</v>
      </c>
      <c r="AM812" s="4" t="str">
        <f t="shared" si="944"/>
        <v>AM$802</v>
      </c>
      <c r="AN812" s="4" t="str">
        <f t="shared" si="944"/>
        <v>AN$802</v>
      </c>
      <c r="AO812" s="4" t="str">
        <f t="shared" si="944"/>
        <v>AO$802</v>
      </c>
      <c r="AP812" s="4" t="str">
        <f t="shared" si="944"/>
        <v>AP$802</v>
      </c>
      <c r="AQ812" s="4" t="str">
        <f t="shared" si="944"/>
        <v>AQ$802</v>
      </c>
      <c r="AR812" s="4" t="str">
        <f t="shared" si="944"/>
        <v>AR$802</v>
      </c>
      <c r="AS812" s="4" t="str">
        <f t="shared" si="944"/>
        <v>AS$802</v>
      </c>
      <c r="AT812" s="4" t="str">
        <f t="shared" si="944"/>
        <v>AT$802</v>
      </c>
      <c r="AU812" s="4" t="str">
        <f t="shared" si="944"/>
        <v>AU$802</v>
      </c>
      <c r="AV812" s="4" t="str">
        <f t="shared" si="944"/>
        <v>AV$802</v>
      </c>
      <c r="AW812" s="4" t="str">
        <f t="shared" si="944"/>
        <v>AW$802</v>
      </c>
      <c r="AX812" s="4" t="str">
        <f t="shared" si="944"/>
        <v>AX$802</v>
      </c>
      <c r="AY812" s="4" t="str">
        <f t="shared" ref="AY812:CD812" si="945">ADDRESS(ROW(AY802),COLUMN(),2)</f>
        <v>AY$802</v>
      </c>
      <c r="AZ812" s="4" t="str">
        <f t="shared" si="945"/>
        <v>AZ$802</v>
      </c>
      <c r="BA812" s="4" t="str">
        <f t="shared" si="945"/>
        <v>BA$802</v>
      </c>
      <c r="BB812" s="4" t="str">
        <f t="shared" si="945"/>
        <v>BB$802</v>
      </c>
      <c r="BC812" s="4" t="str">
        <f t="shared" si="945"/>
        <v>BC$802</v>
      </c>
      <c r="BD812" s="4" t="str">
        <f t="shared" si="945"/>
        <v>BD$802</v>
      </c>
      <c r="BE812" s="4" t="str">
        <f t="shared" si="945"/>
        <v>BE$802</v>
      </c>
      <c r="BF812" s="4" t="str">
        <f t="shared" si="945"/>
        <v>BF$802</v>
      </c>
      <c r="BG812" s="4" t="str">
        <f t="shared" si="945"/>
        <v>BG$802</v>
      </c>
      <c r="BH812" s="4" t="str">
        <f t="shared" si="945"/>
        <v>BH$802</v>
      </c>
      <c r="BI812" s="4" t="str">
        <f t="shared" si="945"/>
        <v>BI$802</v>
      </c>
      <c r="BJ812" s="4" t="str">
        <f t="shared" si="945"/>
        <v>BJ$802</v>
      </c>
      <c r="BK812" s="4" t="str">
        <f t="shared" si="945"/>
        <v>BK$802</v>
      </c>
      <c r="BL812" s="4" t="str">
        <f t="shared" si="945"/>
        <v>BL$802</v>
      </c>
      <c r="BM812" s="4" t="str">
        <f t="shared" si="945"/>
        <v>BM$802</v>
      </c>
      <c r="BN812" s="4" t="str">
        <f t="shared" si="945"/>
        <v>BN$802</v>
      </c>
      <c r="BO812" s="4" t="str">
        <f t="shared" si="945"/>
        <v>BO$802</v>
      </c>
      <c r="BP812" s="4" t="str">
        <f t="shared" si="945"/>
        <v>BP$802</v>
      </c>
      <c r="BQ812" s="4" t="str">
        <f t="shared" si="945"/>
        <v>BQ$802</v>
      </c>
      <c r="BR812" s="4" t="str">
        <f t="shared" si="945"/>
        <v>BR$802</v>
      </c>
      <c r="BS812" s="4" t="str">
        <f t="shared" si="945"/>
        <v>BS$802</v>
      </c>
      <c r="BT812" s="4" t="str">
        <f t="shared" si="945"/>
        <v>BT$802</v>
      </c>
      <c r="BU812" s="4" t="str">
        <f t="shared" si="945"/>
        <v>BU$802</v>
      </c>
      <c r="BV812" s="4" t="str">
        <f t="shared" si="945"/>
        <v>BV$802</v>
      </c>
      <c r="BW812" s="4" t="str">
        <f t="shared" si="945"/>
        <v>BW$802</v>
      </c>
      <c r="BX812" s="4" t="str">
        <f t="shared" si="945"/>
        <v>BX$802</v>
      </c>
      <c r="BY812" s="4" t="str">
        <f t="shared" si="945"/>
        <v>BY$802</v>
      </c>
      <c r="BZ812" s="4" t="str">
        <f t="shared" si="945"/>
        <v>BZ$802</v>
      </c>
      <c r="CA812" s="4" t="str">
        <f t="shared" si="945"/>
        <v>CA$802</v>
      </c>
      <c r="CB812" s="4" t="str">
        <f t="shared" si="945"/>
        <v>CB$802</v>
      </c>
      <c r="CC812" s="4" t="str">
        <f t="shared" si="945"/>
        <v>CC$802</v>
      </c>
      <c r="CD812" s="4" t="str">
        <f t="shared" si="945"/>
        <v>CD$802</v>
      </c>
      <c r="CE812" s="4" t="str">
        <f t="shared" ref="CE812:CL812" si="946">ADDRESS(ROW(CE802),COLUMN(),2)</f>
        <v>CE$802</v>
      </c>
      <c r="CF812" s="4" t="str">
        <f t="shared" si="946"/>
        <v>CF$802</v>
      </c>
      <c r="CG812" s="4" t="str">
        <f t="shared" si="946"/>
        <v>CG$802</v>
      </c>
      <c r="CH812" s="4" t="str">
        <f t="shared" si="946"/>
        <v>CH$802</v>
      </c>
      <c r="CI812" s="4" t="str">
        <f t="shared" si="946"/>
        <v>CI$802</v>
      </c>
      <c r="CJ812" s="4" t="str">
        <f t="shared" si="946"/>
        <v>CJ$802</v>
      </c>
      <c r="CK812" s="4" t="str">
        <f t="shared" si="946"/>
        <v>CK$802</v>
      </c>
      <c r="CL812" s="4" t="str">
        <f t="shared" si="946"/>
        <v>CL$802</v>
      </c>
      <c r="CN812" s="213"/>
      <c r="CO812" s="4" t="str">
        <f t="shared" ref="CO812:DL812" si="947">ADDRESS(ROW(CO802),COLUMN(),2)</f>
        <v>CO$802</v>
      </c>
      <c r="CP812" s="4" t="str">
        <f t="shared" si="947"/>
        <v>CP$802</v>
      </c>
      <c r="CQ812" s="4" t="str">
        <f t="shared" si="947"/>
        <v>CQ$802</v>
      </c>
      <c r="CR812" s="4" t="str">
        <f t="shared" si="947"/>
        <v>CR$802</v>
      </c>
      <c r="CS812" s="4" t="str">
        <f t="shared" si="947"/>
        <v>CS$802</v>
      </c>
      <c r="CT812" s="4" t="str">
        <f t="shared" si="947"/>
        <v>CT$802</v>
      </c>
      <c r="CU812" s="4" t="str">
        <f t="shared" si="947"/>
        <v>CU$802</v>
      </c>
      <c r="CV812" s="4" t="str">
        <f t="shared" si="947"/>
        <v>CV$802</v>
      </c>
      <c r="CW812" s="4" t="str">
        <f t="shared" si="947"/>
        <v>CW$802</v>
      </c>
      <c r="CX812" s="4" t="str">
        <f t="shared" si="947"/>
        <v>CX$802</v>
      </c>
      <c r="CY812" s="4" t="str">
        <f t="shared" si="947"/>
        <v>CY$802</v>
      </c>
      <c r="CZ812" s="4" t="str">
        <f t="shared" si="947"/>
        <v>CZ$802</v>
      </c>
      <c r="DA812" s="4" t="str">
        <f t="shared" si="947"/>
        <v>DA$802</v>
      </c>
      <c r="DB812" s="4" t="str">
        <f t="shared" si="947"/>
        <v>DB$802</v>
      </c>
      <c r="DC812" s="4" t="str">
        <f t="shared" si="947"/>
        <v>DC$802</v>
      </c>
      <c r="DD812" s="4" t="str">
        <f t="shared" si="947"/>
        <v>DD$802</v>
      </c>
      <c r="DE812" s="4" t="str">
        <f t="shared" si="947"/>
        <v>DE$802</v>
      </c>
      <c r="DF812" s="4" t="str">
        <f t="shared" si="947"/>
        <v>DF$802</v>
      </c>
      <c r="DG812" s="4" t="str">
        <f t="shared" si="947"/>
        <v>DG$802</v>
      </c>
      <c r="DH812" s="4" t="str">
        <f t="shared" si="947"/>
        <v>DH$802</v>
      </c>
      <c r="DI812" s="4" t="str">
        <f t="shared" si="947"/>
        <v>DI$802</v>
      </c>
      <c r="DJ812" s="4" t="str">
        <f t="shared" si="947"/>
        <v>DJ$802</v>
      </c>
      <c r="DK812" s="4" t="str">
        <f t="shared" si="947"/>
        <v>DK$802</v>
      </c>
      <c r="DL812" s="4" t="str">
        <f t="shared" si="947"/>
        <v>DL$802</v>
      </c>
    </row>
    <row r="813" spans="1:116" x14ac:dyDescent="0.4">
      <c r="B813" t="s">
        <v>332</v>
      </c>
      <c r="D813" t="s">
        <v>762</v>
      </c>
      <c r="E813" s="8" t="str">
        <f t="shared" si="930"/>
        <v>813 WCAR-S</v>
      </c>
      <c r="G813" s="136" t="str">
        <f>G798</f>
        <v>Secondary volume driver</v>
      </c>
      <c r="H813" s="12"/>
      <c r="I813" s="60"/>
      <c r="J813" s="60"/>
      <c r="K813" s="15"/>
      <c r="L813" s="15"/>
      <c r="M813" s="15"/>
      <c r="N813" s="15"/>
      <c r="O813" s="15"/>
      <c r="P813" s="15"/>
      <c r="R813" s="15"/>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N813" s="60"/>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row>
    <row r="814" spans="1: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1:116" x14ac:dyDescent="0.4">
      <c r="A815" s="174"/>
      <c r="E815" s="8"/>
      <c r="G815" s="175" t="s">
        <v>490</v>
      </c>
      <c r="H815" s="193"/>
      <c r="I815" s="194"/>
      <c r="J815" s="194"/>
      <c r="K815" s="195"/>
      <c r="L815" s="195"/>
      <c r="M815" s="195"/>
      <c r="N815" s="195"/>
      <c r="O815" s="195"/>
      <c r="P815" s="195"/>
      <c r="R815" s="195"/>
      <c r="S815" s="196"/>
      <c r="T815" s="196"/>
      <c r="U815" s="196"/>
      <c r="V815" s="196"/>
      <c r="W815" s="196"/>
      <c r="X815" s="196"/>
      <c r="Y815" s="196"/>
      <c r="Z815" s="196"/>
      <c r="AA815" s="196"/>
      <c r="AB815" s="196"/>
      <c r="AC815" s="196"/>
      <c r="AD815" s="196"/>
      <c r="AE815" s="196"/>
      <c r="AF815" s="196"/>
      <c r="AG815" s="196"/>
      <c r="AH815" s="196"/>
      <c r="AI815" s="196"/>
      <c r="AJ815" s="196"/>
      <c r="AK815" s="196"/>
      <c r="AL815" s="196"/>
      <c r="AM815" s="196"/>
      <c r="AN815" s="196"/>
      <c r="AO815" s="196"/>
      <c r="AP815" s="196"/>
      <c r="AQ815" s="196"/>
      <c r="AR815" s="196"/>
      <c r="AS815" s="196"/>
      <c r="AT815" s="196"/>
      <c r="AU815" s="196"/>
      <c r="AV815" s="196"/>
      <c r="AW815" s="196"/>
      <c r="AX815" s="196"/>
      <c r="AY815" s="196"/>
      <c r="AZ815" s="196"/>
      <c r="BA815" s="196"/>
      <c r="BB815" s="196"/>
      <c r="BC815" s="196"/>
      <c r="BD815" s="196"/>
      <c r="BE815" s="196"/>
      <c r="BF815" s="196"/>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N815" s="194"/>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row>
    <row r="816" spans="1:116" x14ac:dyDescent="0.4">
      <c r="A816" s="174"/>
      <c r="E816" s="8"/>
      <c r="G816" s="175" t="s">
        <v>492</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461</v>
      </c>
      <c r="H817" s="174"/>
      <c r="I817" s="176"/>
      <c r="J817" s="176"/>
      <c r="K817" s="197"/>
      <c r="L817" s="197"/>
      <c r="M817" s="197"/>
      <c r="N817" s="197"/>
      <c r="O817" s="197"/>
      <c r="P817" s="197"/>
      <c r="R817" s="198"/>
      <c r="S817" s="199" t="str">
        <f t="shared" ref="S817:AX817" si="948">S$20</f>
        <v>S$16</v>
      </c>
      <c r="T817" s="199" t="str">
        <f t="shared" si="948"/>
        <v>T$16</v>
      </c>
      <c r="U817" s="199" t="str">
        <f t="shared" si="948"/>
        <v>U$16</v>
      </c>
      <c r="V817" s="199" t="str">
        <f t="shared" si="948"/>
        <v>V$16</v>
      </c>
      <c r="W817" s="199" t="str">
        <f t="shared" si="948"/>
        <v>W$16</v>
      </c>
      <c r="X817" s="199" t="str">
        <f t="shared" si="948"/>
        <v>X$16</v>
      </c>
      <c r="Y817" s="199" t="str">
        <f t="shared" si="948"/>
        <v>Y$16</v>
      </c>
      <c r="Z817" s="199" t="str">
        <f t="shared" si="948"/>
        <v>Z$16</v>
      </c>
      <c r="AA817" s="199" t="str">
        <f t="shared" si="948"/>
        <v>AA$16</v>
      </c>
      <c r="AB817" s="199" t="str">
        <f t="shared" si="948"/>
        <v>AB$16</v>
      </c>
      <c r="AC817" s="199" t="str">
        <f t="shared" si="948"/>
        <v>AC$16</v>
      </c>
      <c r="AD817" s="199" t="str">
        <f t="shared" si="948"/>
        <v>AD$16</v>
      </c>
      <c r="AE817" s="199" t="str">
        <f t="shared" si="948"/>
        <v>AE$16</v>
      </c>
      <c r="AF817" s="199" t="str">
        <f t="shared" si="948"/>
        <v>AF$16</v>
      </c>
      <c r="AG817" s="199" t="str">
        <f t="shared" si="948"/>
        <v>AG$16</v>
      </c>
      <c r="AH817" s="199" t="str">
        <f t="shared" si="948"/>
        <v>AH$16</v>
      </c>
      <c r="AI817" s="199" t="str">
        <f t="shared" si="948"/>
        <v>AI$16</v>
      </c>
      <c r="AJ817" s="199" t="str">
        <f t="shared" si="948"/>
        <v>AJ$16</v>
      </c>
      <c r="AK817" s="199" t="str">
        <f t="shared" si="948"/>
        <v>AK$16</v>
      </c>
      <c r="AL817" s="199" t="str">
        <f t="shared" si="948"/>
        <v>AL$16</v>
      </c>
      <c r="AM817" s="199" t="str">
        <f t="shared" si="948"/>
        <v>AM$16</v>
      </c>
      <c r="AN817" s="199" t="str">
        <f t="shared" si="948"/>
        <v>AN$16</v>
      </c>
      <c r="AO817" s="199" t="str">
        <f t="shared" si="948"/>
        <v>AO$16</v>
      </c>
      <c r="AP817" s="199" t="str">
        <f t="shared" si="948"/>
        <v>AP$16</v>
      </c>
      <c r="AQ817" s="199" t="str">
        <f t="shared" si="948"/>
        <v>AQ$16</v>
      </c>
      <c r="AR817" s="199" t="str">
        <f t="shared" si="948"/>
        <v>AR$16</v>
      </c>
      <c r="AS817" s="199" t="str">
        <f t="shared" si="948"/>
        <v>AS$16</v>
      </c>
      <c r="AT817" s="199" t="str">
        <f t="shared" si="948"/>
        <v>AT$16</v>
      </c>
      <c r="AU817" s="199" t="str">
        <f t="shared" si="948"/>
        <v>AU$16</v>
      </c>
      <c r="AV817" s="199" t="str">
        <f t="shared" si="948"/>
        <v>AV$16</v>
      </c>
      <c r="AW817" s="199" t="str">
        <f t="shared" si="948"/>
        <v>AW$16</v>
      </c>
      <c r="AX817" s="199" t="str">
        <f t="shared" si="948"/>
        <v>AX$16</v>
      </c>
      <c r="AY817" s="199" t="str">
        <f t="shared" ref="AY817:CD817" si="949">AY$20</f>
        <v>AY$16</v>
      </c>
      <c r="AZ817" s="199" t="str">
        <f t="shared" si="949"/>
        <v>AZ$16</v>
      </c>
      <c r="BA817" s="199" t="str">
        <f t="shared" si="949"/>
        <v>BA$16</v>
      </c>
      <c r="BB817" s="199" t="str">
        <f t="shared" si="949"/>
        <v>BB$16</v>
      </c>
      <c r="BC817" s="199" t="str">
        <f t="shared" si="949"/>
        <v>BC$16</v>
      </c>
      <c r="BD817" s="199" t="str">
        <f t="shared" si="949"/>
        <v>BD$16</v>
      </c>
      <c r="BE817" s="199" t="str">
        <f t="shared" si="949"/>
        <v>BE$16</v>
      </c>
      <c r="BF817" s="199" t="str">
        <f t="shared" si="949"/>
        <v>BF$16</v>
      </c>
      <c r="BG817" s="199" t="str">
        <f t="shared" si="949"/>
        <v>BG$16</v>
      </c>
      <c r="BH817" s="199" t="str">
        <f t="shared" si="949"/>
        <v>BH$16</v>
      </c>
      <c r="BI817" s="199" t="str">
        <f t="shared" si="949"/>
        <v>BI$16</v>
      </c>
      <c r="BJ817" s="199" t="str">
        <f t="shared" si="949"/>
        <v>BJ$16</v>
      </c>
      <c r="BK817" s="199" t="str">
        <f t="shared" si="949"/>
        <v>BK$16</v>
      </c>
      <c r="BL817" s="199" t="str">
        <f t="shared" si="949"/>
        <v>BL$16</v>
      </c>
      <c r="BM817" s="199" t="str">
        <f t="shared" si="949"/>
        <v>BM$16</v>
      </c>
      <c r="BN817" s="199" t="str">
        <f t="shared" si="949"/>
        <v>BN$16</v>
      </c>
      <c r="BO817" s="199" t="str">
        <f t="shared" si="949"/>
        <v>BO$16</v>
      </c>
      <c r="BP817" s="199" t="str">
        <f t="shared" si="949"/>
        <v>BP$16</v>
      </c>
      <c r="BQ817" s="199" t="str">
        <f t="shared" si="949"/>
        <v>BQ$16</v>
      </c>
      <c r="BR817" s="199" t="str">
        <f t="shared" si="949"/>
        <v>BR$16</v>
      </c>
      <c r="BS817" s="199" t="str">
        <f t="shared" si="949"/>
        <v>BS$16</v>
      </c>
      <c r="BT817" s="199" t="str">
        <f t="shared" si="949"/>
        <v>BT$16</v>
      </c>
      <c r="BU817" s="199" t="str">
        <f t="shared" si="949"/>
        <v>BU$16</v>
      </c>
      <c r="BV817" s="199" t="str">
        <f t="shared" si="949"/>
        <v>BV$16</v>
      </c>
      <c r="BW817" s="199" t="str">
        <f t="shared" si="949"/>
        <v>BW$16</v>
      </c>
      <c r="BX817" s="199" t="str">
        <f t="shared" si="949"/>
        <v>BX$16</v>
      </c>
      <c r="BY817" s="199" t="str">
        <f t="shared" si="949"/>
        <v>BY$16</v>
      </c>
      <c r="BZ817" s="199" t="str">
        <f t="shared" si="949"/>
        <v>BZ$16</v>
      </c>
      <c r="CA817" s="199" t="str">
        <f t="shared" si="949"/>
        <v>CA$16</v>
      </c>
      <c r="CB817" s="199" t="str">
        <f t="shared" si="949"/>
        <v>CB$16</v>
      </c>
      <c r="CC817" s="199" t="str">
        <f t="shared" si="949"/>
        <v>CC$16</v>
      </c>
      <c r="CD817" s="199" t="str">
        <f t="shared" si="949"/>
        <v>CD$16</v>
      </c>
      <c r="CE817" s="199" t="str">
        <f t="shared" ref="CE817:CL817" si="950">CE$20</f>
        <v>CE$16</v>
      </c>
      <c r="CF817" s="199" t="str">
        <f t="shared" si="950"/>
        <v>CF$16</v>
      </c>
      <c r="CG817" s="199" t="str">
        <f t="shared" si="950"/>
        <v>CG$16</v>
      </c>
      <c r="CH817" s="199" t="str">
        <f t="shared" si="950"/>
        <v>CH$16</v>
      </c>
      <c r="CI817" s="199" t="str">
        <f t="shared" si="950"/>
        <v>CI$16</v>
      </c>
      <c r="CJ817" s="199" t="str">
        <f t="shared" si="950"/>
        <v>CJ$16</v>
      </c>
      <c r="CK817" s="199" t="str">
        <f t="shared" si="950"/>
        <v>CK$16</v>
      </c>
      <c r="CL817" s="199" t="str">
        <f t="shared" si="950"/>
        <v>CL$16</v>
      </c>
      <c r="CN817" s="176"/>
      <c r="CO817" s="199" t="str">
        <f t="shared" ref="CO817:DL817" si="951">CO$20</f>
        <v>CO$16</v>
      </c>
      <c r="CP817" s="199" t="str">
        <f t="shared" si="951"/>
        <v>CP$16</v>
      </c>
      <c r="CQ817" s="199" t="str">
        <f t="shared" si="951"/>
        <v>CQ$16</v>
      </c>
      <c r="CR817" s="199" t="str">
        <f t="shared" si="951"/>
        <v>CR$16</v>
      </c>
      <c r="CS817" s="199" t="str">
        <f t="shared" si="951"/>
        <v>CS$16</v>
      </c>
      <c r="CT817" s="199" t="str">
        <f t="shared" si="951"/>
        <v>CT$16</v>
      </c>
      <c r="CU817" s="199" t="str">
        <f t="shared" si="951"/>
        <v>CU$16</v>
      </c>
      <c r="CV817" s="199" t="str">
        <f t="shared" si="951"/>
        <v>CV$16</v>
      </c>
      <c r="CW817" s="199" t="str">
        <f t="shared" si="951"/>
        <v>CW$16</v>
      </c>
      <c r="CX817" s="199" t="str">
        <f t="shared" si="951"/>
        <v>CX$16</v>
      </c>
      <c r="CY817" s="199" t="str">
        <f t="shared" si="951"/>
        <v>CY$16</v>
      </c>
      <c r="CZ817" s="199" t="str">
        <f t="shared" si="951"/>
        <v>CZ$16</v>
      </c>
      <c r="DA817" s="199" t="str">
        <f t="shared" si="951"/>
        <v>DA$16</v>
      </c>
      <c r="DB817" s="199" t="str">
        <f t="shared" si="951"/>
        <v>DB$16</v>
      </c>
      <c r="DC817" s="199" t="str">
        <f t="shared" si="951"/>
        <v>DC$16</v>
      </c>
      <c r="DD817" s="199" t="str">
        <f t="shared" si="951"/>
        <v>DD$16</v>
      </c>
      <c r="DE817" s="199" t="str">
        <f t="shared" si="951"/>
        <v>DE$16</v>
      </c>
      <c r="DF817" s="199" t="str">
        <f t="shared" si="951"/>
        <v>DF$16</v>
      </c>
      <c r="DG817" s="199" t="str">
        <f t="shared" si="951"/>
        <v>DG$16</v>
      </c>
      <c r="DH817" s="199" t="str">
        <f t="shared" si="951"/>
        <v>DH$16</v>
      </c>
      <c r="DI817" s="199" t="str">
        <f t="shared" si="951"/>
        <v>DI$16</v>
      </c>
      <c r="DJ817" s="199" t="str">
        <f t="shared" si="951"/>
        <v>DJ$16</v>
      </c>
      <c r="DK817" s="199" t="str">
        <f t="shared" si="951"/>
        <v>DK$16</v>
      </c>
      <c r="DL817" s="199" t="str">
        <f t="shared" si="951"/>
        <v>DL$16</v>
      </c>
    </row>
    <row r="818" spans="1:116" x14ac:dyDescent="0.4">
      <c r="A818" s="174"/>
      <c r="E818" s="8"/>
      <c r="G818" s="175" t="s">
        <v>462</v>
      </c>
      <c r="H818" s="174"/>
      <c r="I818" s="176"/>
      <c r="J818" s="176"/>
      <c r="K818" s="197"/>
      <c r="L818" s="197"/>
      <c r="M818" s="197"/>
      <c r="N818" s="197"/>
      <c r="O818" s="197"/>
      <c r="P818" s="197"/>
      <c r="R818" s="198"/>
      <c r="S818" s="199" t="str">
        <f t="shared" ref="S818:AX818" si="952">S$21</f>
        <v>S$17</v>
      </c>
      <c r="T818" s="199" t="str">
        <f t="shared" si="952"/>
        <v>T$17</v>
      </c>
      <c r="U818" s="199" t="str">
        <f t="shared" si="952"/>
        <v>U$17</v>
      </c>
      <c r="V818" s="199" t="str">
        <f t="shared" si="952"/>
        <v>V$17</v>
      </c>
      <c r="W818" s="199" t="str">
        <f t="shared" si="952"/>
        <v>W$17</v>
      </c>
      <c r="X818" s="199" t="str">
        <f t="shared" si="952"/>
        <v>X$17</v>
      </c>
      <c r="Y818" s="199" t="str">
        <f t="shared" si="952"/>
        <v>Y$17</v>
      </c>
      <c r="Z818" s="199" t="str">
        <f t="shared" si="952"/>
        <v>Z$17</v>
      </c>
      <c r="AA818" s="199" t="str">
        <f t="shared" si="952"/>
        <v>AA$17</v>
      </c>
      <c r="AB818" s="199" t="str">
        <f t="shared" si="952"/>
        <v>AB$17</v>
      </c>
      <c r="AC818" s="199" t="str">
        <f t="shared" si="952"/>
        <v>AC$17</v>
      </c>
      <c r="AD818" s="199" t="str">
        <f t="shared" si="952"/>
        <v>AD$17</v>
      </c>
      <c r="AE818" s="199" t="str">
        <f t="shared" si="952"/>
        <v>AE$17</v>
      </c>
      <c r="AF818" s="199" t="str">
        <f t="shared" si="952"/>
        <v>AF$17</v>
      </c>
      <c r="AG818" s="199" t="str">
        <f t="shared" si="952"/>
        <v>AG$17</v>
      </c>
      <c r="AH818" s="199" t="str">
        <f t="shared" si="952"/>
        <v>AH$17</v>
      </c>
      <c r="AI818" s="199" t="str">
        <f t="shared" si="952"/>
        <v>AI$17</v>
      </c>
      <c r="AJ818" s="199" t="str">
        <f t="shared" si="952"/>
        <v>AJ$17</v>
      </c>
      <c r="AK818" s="199" t="str">
        <f t="shared" si="952"/>
        <v>AK$17</v>
      </c>
      <c r="AL818" s="199" t="str">
        <f t="shared" si="952"/>
        <v>AL$17</v>
      </c>
      <c r="AM818" s="199" t="str">
        <f t="shared" si="952"/>
        <v>AM$17</v>
      </c>
      <c r="AN818" s="199" t="str">
        <f t="shared" si="952"/>
        <v>AN$17</v>
      </c>
      <c r="AO818" s="199" t="str">
        <f t="shared" si="952"/>
        <v>AO$17</v>
      </c>
      <c r="AP818" s="199" t="str">
        <f t="shared" si="952"/>
        <v>AP$17</v>
      </c>
      <c r="AQ818" s="199" t="str">
        <f t="shared" si="952"/>
        <v>AQ$17</v>
      </c>
      <c r="AR818" s="199" t="str">
        <f t="shared" si="952"/>
        <v>AR$17</v>
      </c>
      <c r="AS818" s="199" t="str">
        <f t="shared" si="952"/>
        <v>AS$17</v>
      </c>
      <c r="AT818" s="199" t="str">
        <f t="shared" si="952"/>
        <v>AT$17</v>
      </c>
      <c r="AU818" s="199" t="str">
        <f t="shared" si="952"/>
        <v>AU$17</v>
      </c>
      <c r="AV818" s="199" t="str">
        <f t="shared" si="952"/>
        <v>AV$17</v>
      </c>
      <c r="AW818" s="199" t="str">
        <f t="shared" si="952"/>
        <v>AW$17</v>
      </c>
      <c r="AX818" s="199" t="str">
        <f t="shared" si="952"/>
        <v>AX$17</v>
      </c>
      <c r="AY818" s="199" t="str">
        <f t="shared" ref="AY818:CD818" si="953">AY$21</f>
        <v>AY$17</v>
      </c>
      <c r="AZ818" s="199" t="str">
        <f t="shared" si="953"/>
        <v>AZ$17</v>
      </c>
      <c r="BA818" s="199" t="str">
        <f t="shared" si="953"/>
        <v>BA$17</v>
      </c>
      <c r="BB818" s="199" t="str">
        <f t="shared" si="953"/>
        <v>BB$17</v>
      </c>
      <c r="BC818" s="199" t="str">
        <f t="shared" si="953"/>
        <v>BC$17</v>
      </c>
      <c r="BD818" s="199" t="str">
        <f t="shared" si="953"/>
        <v>BD$17</v>
      </c>
      <c r="BE818" s="199" t="str">
        <f t="shared" si="953"/>
        <v>BE$17</v>
      </c>
      <c r="BF818" s="199" t="str">
        <f t="shared" si="953"/>
        <v>BF$17</v>
      </c>
      <c r="BG818" s="199" t="str">
        <f t="shared" si="953"/>
        <v>BG$17</v>
      </c>
      <c r="BH818" s="199" t="str">
        <f t="shared" si="953"/>
        <v>BH$17</v>
      </c>
      <c r="BI818" s="199" t="str">
        <f t="shared" si="953"/>
        <v>BI$17</v>
      </c>
      <c r="BJ818" s="199" t="str">
        <f t="shared" si="953"/>
        <v>BJ$17</v>
      </c>
      <c r="BK818" s="199" t="str">
        <f t="shared" si="953"/>
        <v>BK$17</v>
      </c>
      <c r="BL818" s="199" t="str">
        <f t="shared" si="953"/>
        <v>BL$17</v>
      </c>
      <c r="BM818" s="199" t="str">
        <f t="shared" si="953"/>
        <v>BM$17</v>
      </c>
      <c r="BN818" s="199" t="str">
        <f t="shared" si="953"/>
        <v>BN$17</v>
      </c>
      <c r="BO818" s="199" t="str">
        <f t="shared" si="953"/>
        <v>BO$17</v>
      </c>
      <c r="BP818" s="199" t="str">
        <f t="shared" si="953"/>
        <v>BP$17</v>
      </c>
      <c r="BQ818" s="199" t="str">
        <f t="shared" si="953"/>
        <v>BQ$17</v>
      </c>
      <c r="BR818" s="199" t="str">
        <f t="shared" si="953"/>
        <v>BR$17</v>
      </c>
      <c r="BS818" s="199" t="str">
        <f t="shared" si="953"/>
        <v>BS$17</v>
      </c>
      <c r="BT818" s="199" t="str">
        <f t="shared" si="953"/>
        <v>BT$17</v>
      </c>
      <c r="BU818" s="199" t="str">
        <f t="shared" si="953"/>
        <v>BU$17</v>
      </c>
      <c r="BV818" s="199" t="str">
        <f t="shared" si="953"/>
        <v>BV$17</v>
      </c>
      <c r="BW818" s="199" t="str">
        <f t="shared" si="953"/>
        <v>BW$17</v>
      </c>
      <c r="BX818" s="199" t="str">
        <f t="shared" si="953"/>
        <v>BX$17</v>
      </c>
      <c r="BY818" s="199" t="str">
        <f t="shared" si="953"/>
        <v>BY$17</v>
      </c>
      <c r="BZ818" s="199" t="str">
        <f t="shared" si="953"/>
        <v>BZ$17</v>
      </c>
      <c r="CA818" s="199" t="str">
        <f t="shared" si="953"/>
        <v>CA$17</v>
      </c>
      <c r="CB818" s="199" t="str">
        <f t="shared" si="953"/>
        <v>CB$17</v>
      </c>
      <c r="CC818" s="199" t="str">
        <f t="shared" si="953"/>
        <v>CC$17</v>
      </c>
      <c r="CD818" s="199" t="str">
        <f t="shared" si="953"/>
        <v>CD$17</v>
      </c>
      <c r="CE818" s="199" t="str">
        <f t="shared" ref="CE818:CL818" si="954">CE$21</f>
        <v>CE$17</v>
      </c>
      <c r="CF818" s="199" t="str">
        <f t="shared" si="954"/>
        <v>CF$17</v>
      </c>
      <c r="CG818" s="199" t="str">
        <f t="shared" si="954"/>
        <v>CG$17</v>
      </c>
      <c r="CH818" s="199" t="str">
        <f t="shared" si="954"/>
        <v>CH$17</v>
      </c>
      <c r="CI818" s="199" t="str">
        <f t="shared" si="954"/>
        <v>CI$17</v>
      </c>
      <c r="CJ818" s="199" t="str">
        <f t="shared" si="954"/>
        <v>CJ$17</v>
      </c>
      <c r="CK818" s="199" t="str">
        <f t="shared" si="954"/>
        <v>CK$17</v>
      </c>
      <c r="CL818" s="199" t="str">
        <f t="shared" si="954"/>
        <v>CL$17</v>
      </c>
      <c r="CN818" s="176"/>
      <c r="CO818" s="199" t="str">
        <f t="shared" ref="CO818:DL818" si="955">CO$21</f>
        <v>CO$17</v>
      </c>
      <c r="CP818" s="199" t="str">
        <f t="shared" si="955"/>
        <v>CP$17</v>
      </c>
      <c r="CQ818" s="199" t="str">
        <f t="shared" si="955"/>
        <v>CQ$17</v>
      </c>
      <c r="CR818" s="199" t="str">
        <f t="shared" si="955"/>
        <v>CR$17</v>
      </c>
      <c r="CS818" s="199" t="str">
        <f t="shared" si="955"/>
        <v>CS$17</v>
      </c>
      <c r="CT818" s="199" t="str">
        <f t="shared" si="955"/>
        <v>CT$17</v>
      </c>
      <c r="CU818" s="199" t="str">
        <f t="shared" si="955"/>
        <v>CU$17</v>
      </c>
      <c r="CV818" s="199" t="str">
        <f t="shared" si="955"/>
        <v>CV$17</v>
      </c>
      <c r="CW818" s="199" t="str">
        <f t="shared" si="955"/>
        <v>CW$17</v>
      </c>
      <c r="CX818" s="199" t="str">
        <f t="shared" si="955"/>
        <v>CX$17</v>
      </c>
      <c r="CY818" s="199" t="str">
        <f t="shared" si="955"/>
        <v>CY$17</v>
      </c>
      <c r="CZ818" s="199" t="str">
        <f t="shared" si="955"/>
        <v>CZ$17</v>
      </c>
      <c r="DA818" s="199" t="str">
        <f t="shared" si="955"/>
        <v>DA$17</v>
      </c>
      <c r="DB818" s="199" t="str">
        <f t="shared" si="955"/>
        <v>DB$17</v>
      </c>
      <c r="DC818" s="199" t="str">
        <f t="shared" si="955"/>
        <v>DC$17</v>
      </c>
      <c r="DD818" s="199" t="str">
        <f t="shared" si="955"/>
        <v>DD$17</v>
      </c>
      <c r="DE818" s="199" t="str">
        <f t="shared" si="955"/>
        <v>DE$17</v>
      </c>
      <c r="DF818" s="199" t="str">
        <f t="shared" si="955"/>
        <v>DF$17</v>
      </c>
      <c r="DG818" s="199" t="str">
        <f t="shared" si="955"/>
        <v>DG$17</v>
      </c>
      <c r="DH818" s="199" t="str">
        <f t="shared" si="955"/>
        <v>DH$17</v>
      </c>
      <c r="DI818" s="199" t="str">
        <f t="shared" si="955"/>
        <v>DI$17</v>
      </c>
      <c r="DJ818" s="199" t="str">
        <f t="shared" si="955"/>
        <v>DJ$17</v>
      </c>
      <c r="DK818" s="199" t="str">
        <f t="shared" si="955"/>
        <v>DK$17</v>
      </c>
      <c r="DL818" s="199" t="str">
        <f t="shared" si="955"/>
        <v>DL$17</v>
      </c>
    </row>
    <row r="819" spans="1:116" x14ac:dyDescent="0.4">
      <c r="A819" s="174"/>
      <c r="E819" s="8"/>
      <c r="G819" s="175" t="s">
        <v>491</v>
      </c>
      <c r="H819" s="200"/>
      <c r="I819" s="201"/>
      <c r="J819" s="201"/>
      <c r="K819" s="202"/>
      <c r="L819" s="202"/>
      <c r="M819" s="202"/>
      <c r="N819" s="202"/>
      <c r="O819" s="202"/>
      <c r="P819" s="202"/>
      <c r="R819" s="202"/>
      <c r="S819" s="174"/>
      <c r="T819" s="174"/>
      <c r="U819" s="174"/>
      <c r="V819" s="174"/>
      <c r="W819" s="174"/>
      <c r="X819" s="174"/>
      <c r="Y819" s="174"/>
      <c r="Z819" s="174"/>
      <c r="AA819" s="174"/>
      <c r="AB819" s="174"/>
      <c r="AC819" s="174"/>
      <c r="AD819" s="174"/>
      <c r="AE819" s="174"/>
      <c r="AF819" s="174"/>
      <c r="AG819" s="174"/>
      <c r="AH819" s="174"/>
      <c r="AI819" s="174"/>
      <c r="AJ819" s="174"/>
      <c r="AK819" s="174"/>
      <c r="AL819" s="174"/>
      <c r="AM819" s="174"/>
      <c r="AN819" s="174"/>
      <c r="AO819" s="174"/>
      <c r="AP819" s="174"/>
      <c r="AQ819" s="174"/>
      <c r="AR819" s="174"/>
      <c r="AS819" s="174"/>
      <c r="AT819" s="174"/>
      <c r="AU819" s="174"/>
      <c r="AV819" s="174"/>
      <c r="AW819" s="174"/>
      <c r="AX819" s="174"/>
      <c r="AY819" s="174"/>
      <c r="AZ819" s="174"/>
      <c r="BA819" s="174"/>
      <c r="BB819" s="174"/>
      <c r="BC819" s="174"/>
      <c r="BD819" s="174"/>
      <c r="BE819" s="174"/>
      <c r="BF819" s="174"/>
      <c r="BG819" s="174"/>
      <c r="BH819" s="174"/>
      <c r="BI819" s="174"/>
      <c r="BJ819" s="174"/>
      <c r="BK819" s="174"/>
      <c r="BL819" s="174"/>
      <c r="BM819" s="174"/>
      <c r="BN819" s="174"/>
      <c r="BO819" s="174"/>
      <c r="BP819" s="174"/>
      <c r="BQ819" s="174"/>
      <c r="BR819" s="174"/>
      <c r="BS819" s="174"/>
      <c r="BT819" s="174"/>
      <c r="BU819" s="174"/>
      <c r="BV819" s="174"/>
      <c r="BW819" s="174"/>
      <c r="BX819" s="174"/>
      <c r="BY819" s="174"/>
      <c r="BZ819" s="174"/>
      <c r="CA819" s="174"/>
      <c r="CB819" s="174"/>
      <c r="CC819" s="174"/>
      <c r="CD819" s="174"/>
      <c r="CE819" s="174"/>
      <c r="CF819" s="174"/>
      <c r="CG819" s="174"/>
      <c r="CH819" s="174"/>
      <c r="CI819" s="174"/>
      <c r="CJ819" s="174"/>
      <c r="CK819" s="174"/>
      <c r="CL819" s="174"/>
      <c r="CN819" s="201"/>
      <c r="CO819" s="174"/>
      <c r="CP819" s="174"/>
      <c r="CQ819" s="174"/>
      <c r="CR819" s="174"/>
      <c r="CS819" s="174"/>
      <c r="CT819" s="174"/>
      <c r="CU819" s="174"/>
      <c r="CV819" s="174"/>
      <c r="CW819" s="174"/>
      <c r="CX819" s="174"/>
      <c r="CY819" s="174"/>
      <c r="CZ819" s="174"/>
      <c r="DA819" s="174"/>
      <c r="DB819" s="174"/>
      <c r="DC819" s="174"/>
      <c r="DD819" s="174"/>
      <c r="DE819" s="174"/>
      <c r="DF819" s="174"/>
      <c r="DG819" s="174"/>
      <c r="DH819" s="174"/>
      <c r="DI819" s="174"/>
      <c r="DJ819" s="174"/>
      <c r="DK819" s="174"/>
      <c r="DL819" s="174"/>
    </row>
    <row r="820" spans="1:116" x14ac:dyDescent="0.4">
      <c r="A820" s="174"/>
      <c r="E820" s="8"/>
      <c r="G820" s="175" t="s">
        <v>505</v>
      </c>
      <c r="H820" s="200"/>
      <c r="I820" s="201"/>
      <c r="J820" s="201"/>
      <c r="K820" s="202"/>
      <c r="L820" s="202"/>
      <c r="M820" s="202"/>
      <c r="N820" s="202"/>
      <c r="O820" s="202"/>
      <c r="P820" s="202"/>
      <c r="R820" s="202"/>
      <c r="S820" s="190"/>
      <c r="T820" s="190"/>
      <c r="U820" s="190"/>
      <c r="V820" s="190"/>
      <c r="W820" s="190"/>
      <c r="X820" s="190"/>
      <c r="Y820" s="190"/>
      <c r="Z820" s="190"/>
      <c r="AA820" s="190"/>
      <c r="AB820" s="190"/>
      <c r="AC820" s="190"/>
      <c r="AD820" s="190"/>
      <c r="AE820" s="190"/>
      <c r="AF820" s="190"/>
      <c r="AG820" s="190"/>
      <c r="AH820" s="190"/>
      <c r="AI820" s="190"/>
      <c r="AJ820" s="190"/>
      <c r="AK820" s="190"/>
      <c r="AL820" s="190"/>
      <c r="AM820" s="190"/>
      <c r="AN820" s="190"/>
      <c r="AO820" s="190"/>
      <c r="AP820" s="190"/>
      <c r="AQ820" s="190"/>
      <c r="AR820" s="190"/>
      <c r="AS820" s="190"/>
      <c r="AT820" s="190"/>
      <c r="AU820" s="190"/>
      <c r="AV820" s="190"/>
      <c r="AW820" s="190"/>
      <c r="AX820" s="190"/>
      <c r="AY820" s="190"/>
      <c r="AZ820" s="190"/>
      <c r="BA820" s="190"/>
      <c r="BB820" s="190"/>
      <c r="BC820" s="190"/>
      <c r="BD820" s="190"/>
      <c r="BE820" s="190"/>
      <c r="BF820" s="190"/>
      <c r="BG820" s="190"/>
      <c r="BH820" s="190"/>
      <c r="BI820" s="190"/>
      <c r="BJ820" s="190"/>
      <c r="BK820" s="190"/>
      <c r="BL820" s="190"/>
      <c r="BM820" s="190"/>
      <c r="BN820" s="190"/>
      <c r="BO820" s="190"/>
      <c r="BP820" s="190"/>
      <c r="BQ820" s="190"/>
      <c r="BR820" s="190"/>
      <c r="BS820" s="190"/>
      <c r="BT820" s="190"/>
      <c r="BU820" s="190"/>
      <c r="BV820" s="190"/>
      <c r="BW820" s="190"/>
      <c r="BX820" s="190"/>
      <c r="BY820" s="190"/>
      <c r="BZ820" s="190"/>
      <c r="CA820" s="190"/>
      <c r="CB820" s="190"/>
      <c r="CC820" s="190"/>
      <c r="CD820" s="190"/>
      <c r="CE820" s="190"/>
      <c r="CF820" s="190"/>
      <c r="CG820" s="190"/>
      <c r="CH820" s="190"/>
      <c r="CI820" s="190"/>
      <c r="CJ820" s="190"/>
      <c r="CK820" s="190"/>
      <c r="CL820" s="190"/>
      <c r="CN820" s="201"/>
      <c r="CO820" s="190"/>
      <c r="CP820" s="190"/>
      <c r="CQ820" s="190"/>
      <c r="CR820" s="190"/>
      <c r="CS820" s="190"/>
      <c r="CT820" s="190"/>
      <c r="CU820" s="190"/>
      <c r="CV820" s="190"/>
      <c r="CW820" s="190"/>
      <c r="CX820" s="190"/>
      <c r="CY820" s="190"/>
      <c r="CZ820" s="190"/>
      <c r="DA820" s="190"/>
      <c r="DB820" s="190"/>
      <c r="DC820" s="190"/>
      <c r="DD820" s="190"/>
      <c r="DE820" s="190"/>
      <c r="DF820" s="190"/>
      <c r="DG820" s="190"/>
      <c r="DH820" s="190"/>
      <c r="DI820" s="190"/>
      <c r="DJ820" s="190"/>
      <c r="DK820" s="190"/>
      <c r="DL820" s="190"/>
    </row>
    <row r="821" spans="1:116" x14ac:dyDescent="0.4">
      <c r="A821" s="174"/>
      <c r="E821" s="8"/>
      <c r="G821" s="175" t="s">
        <v>463</v>
      </c>
      <c r="H821" s="200"/>
      <c r="I821" s="201"/>
      <c r="J821" s="201"/>
      <c r="K821" s="202"/>
      <c r="L821" s="202"/>
      <c r="M821" s="202"/>
      <c r="N821" s="202"/>
      <c r="O821" s="202"/>
      <c r="P821" s="202"/>
      <c r="R821" s="202"/>
      <c r="S821" s="190" t="str">
        <f t="shared" ref="S821:AX821" si="956">S$22</f>
        <v>S$18</v>
      </c>
      <c r="T821" s="190" t="str">
        <f t="shared" si="956"/>
        <v>T$18</v>
      </c>
      <c r="U821" s="190" t="str">
        <f t="shared" si="956"/>
        <v>U$18</v>
      </c>
      <c r="V821" s="190" t="str">
        <f t="shared" si="956"/>
        <v>V$18</v>
      </c>
      <c r="W821" s="190" t="str">
        <f t="shared" si="956"/>
        <v>W$18</v>
      </c>
      <c r="X821" s="190" t="str">
        <f t="shared" si="956"/>
        <v>X$18</v>
      </c>
      <c r="Y821" s="190" t="str">
        <f t="shared" si="956"/>
        <v>Y$18</v>
      </c>
      <c r="Z821" s="190" t="str">
        <f t="shared" si="956"/>
        <v>Z$18</v>
      </c>
      <c r="AA821" s="190" t="str">
        <f t="shared" si="956"/>
        <v>AA$18</v>
      </c>
      <c r="AB821" s="190" t="str">
        <f t="shared" si="956"/>
        <v>AB$18</v>
      </c>
      <c r="AC821" s="190" t="str">
        <f t="shared" si="956"/>
        <v>AC$18</v>
      </c>
      <c r="AD821" s="190" t="str">
        <f t="shared" si="956"/>
        <v>AD$18</v>
      </c>
      <c r="AE821" s="190" t="str">
        <f t="shared" si="956"/>
        <v>AE$18</v>
      </c>
      <c r="AF821" s="190" t="str">
        <f t="shared" si="956"/>
        <v>AF$18</v>
      </c>
      <c r="AG821" s="190" t="str">
        <f t="shared" si="956"/>
        <v>AG$18</v>
      </c>
      <c r="AH821" s="190" t="str">
        <f t="shared" si="956"/>
        <v>AH$18</v>
      </c>
      <c r="AI821" s="190" t="str">
        <f t="shared" si="956"/>
        <v>AI$18</v>
      </c>
      <c r="AJ821" s="190" t="str">
        <f t="shared" si="956"/>
        <v>AJ$18</v>
      </c>
      <c r="AK821" s="190" t="str">
        <f t="shared" si="956"/>
        <v>AK$18</v>
      </c>
      <c r="AL821" s="190" t="str">
        <f t="shared" si="956"/>
        <v>AL$18</v>
      </c>
      <c r="AM821" s="190" t="str">
        <f t="shared" si="956"/>
        <v>AM$18</v>
      </c>
      <c r="AN821" s="190" t="str">
        <f t="shared" si="956"/>
        <v>AN$18</v>
      </c>
      <c r="AO821" s="190" t="str">
        <f t="shared" si="956"/>
        <v>AO$18</v>
      </c>
      <c r="AP821" s="190" t="str">
        <f t="shared" si="956"/>
        <v>AP$18</v>
      </c>
      <c r="AQ821" s="190" t="str">
        <f t="shared" si="956"/>
        <v>AQ$18</v>
      </c>
      <c r="AR821" s="190" t="str">
        <f t="shared" si="956"/>
        <v>AR$18</v>
      </c>
      <c r="AS821" s="190" t="str">
        <f t="shared" si="956"/>
        <v>AS$18</v>
      </c>
      <c r="AT821" s="190" t="str">
        <f t="shared" si="956"/>
        <v>AT$18</v>
      </c>
      <c r="AU821" s="190" t="str">
        <f t="shared" si="956"/>
        <v>AU$18</v>
      </c>
      <c r="AV821" s="190" t="str">
        <f t="shared" si="956"/>
        <v>AV$18</v>
      </c>
      <c r="AW821" s="190" t="str">
        <f t="shared" si="956"/>
        <v>AW$18</v>
      </c>
      <c r="AX821" s="190" t="str">
        <f t="shared" si="956"/>
        <v>AX$18</v>
      </c>
      <c r="AY821" s="190" t="str">
        <f t="shared" ref="AY821:CD821" si="957">AY$22</f>
        <v>AY$18</v>
      </c>
      <c r="AZ821" s="190" t="str">
        <f t="shared" si="957"/>
        <v>AZ$18</v>
      </c>
      <c r="BA821" s="190" t="str">
        <f t="shared" si="957"/>
        <v>BA$18</v>
      </c>
      <c r="BB821" s="190" t="str">
        <f t="shared" si="957"/>
        <v>BB$18</v>
      </c>
      <c r="BC821" s="190" t="str">
        <f t="shared" si="957"/>
        <v>BC$18</v>
      </c>
      <c r="BD821" s="190" t="str">
        <f t="shared" si="957"/>
        <v>BD$18</v>
      </c>
      <c r="BE821" s="190" t="str">
        <f t="shared" si="957"/>
        <v>BE$18</v>
      </c>
      <c r="BF821" s="190" t="str">
        <f t="shared" si="957"/>
        <v>BF$18</v>
      </c>
      <c r="BG821" s="190" t="str">
        <f t="shared" si="957"/>
        <v>BG$18</v>
      </c>
      <c r="BH821" s="190" t="str">
        <f t="shared" si="957"/>
        <v>BH$18</v>
      </c>
      <c r="BI821" s="190" t="str">
        <f t="shared" si="957"/>
        <v>BI$18</v>
      </c>
      <c r="BJ821" s="190" t="str">
        <f t="shared" si="957"/>
        <v>BJ$18</v>
      </c>
      <c r="BK821" s="190" t="str">
        <f t="shared" si="957"/>
        <v>BK$18</v>
      </c>
      <c r="BL821" s="190" t="str">
        <f t="shared" si="957"/>
        <v>BL$18</v>
      </c>
      <c r="BM821" s="190" t="str">
        <f t="shared" si="957"/>
        <v>BM$18</v>
      </c>
      <c r="BN821" s="190" t="str">
        <f t="shared" si="957"/>
        <v>BN$18</v>
      </c>
      <c r="BO821" s="190" t="str">
        <f t="shared" si="957"/>
        <v>BO$18</v>
      </c>
      <c r="BP821" s="190" t="str">
        <f t="shared" si="957"/>
        <v>BP$18</v>
      </c>
      <c r="BQ821" s="190" t="str">
        <f t="shared" si="957"/>
        <v>BQ$18</v>
      </c>
      <c r="BR821" s="190" t="str">
        <f t="shared" si="957"/>
        <v>BR$18</v>
      </c>
      <c r="BS821" s="190" t="str">
        <f t="shared" si="957"/>
        <v>BS$18</v>
      </c>
      <c r="BT821" s="190" t="str">
        <f t="shared" si="957"/>
        <v>BT$18</v>
      </c>
      <c r="BU821" s="190" t="str">
        <f t="shared" si="957"/>
        <v>BU$18</v>
      </c>
      <c r="BV821" s="190" t="str">
        <f t="shared" si="957"/>
        <v>BV$18</v>
      </c>
      <c r="BW821" s="190" t="str">
        <f t="shared" si="957"/>
        <v>BW$18</v>
      </c>
      <c r="BX821" s="190" t="str">
        <f t="shared" si="957"/>
        <v>BX$18</v>
      </c>
      <c r="BY821" s="190" t="str">
        <f t="shared" si="957"/>
        <v>BY$18</v>
      </c>
      <c r="BZ821" s="190" t="str">
        <f t="shared" si="957"/>
        <v>BZ$18</v>
      </c>
      <c r="CA821" s="190" t="str">
        <f t="shared" si="957"/>
        <v>CA$18</v>
      </c>
      <c r="CB821" s="190" t="str">
        <f t="shared" si="957"/>
        <v>CB$18</v>
      </c>
      <c r="CC821" s="190" t="str">
        <f t="shared" si="957"/>
        <v>CC$18</v>
      </c>
      <c r="CD821" s="190" t="str">
        <f t="shared" si="957"/>
        <v>CD$18</v>
      </c>
      <c r="CE821" s="190" t="str">
        <f t="shared" ref="CE821:CL821" si="958">CE$22</f>
        <v>CE$18</v>
      </c>
      <c r="CF821" s="190" t="str">
        <f t="shared" si="958"/>
        <v>CF$18</v>
      </c>
      <c r="CG821" s="190" t="str">
        <f t="shared" si="958"/>
        <v>CG$18</v>
      </c>
      <c r="CH821" s="190" t="str">
        <f t="shared" si="958"/>
        <v>CH$18</v>
      </c>
      <c r="CI821" s="190" t="str">
        <f t="shared" si="958"/>
        <v>CI$18</v>
      </c>
      <c r="CJ821" s="190" t="str">
        <f t="shared" si="958"/>
        <v>CJ$18</v>
      </c>
      <c r="CK821" s="190" t="str">
        <f t="shared" si="958"/>
        <v>CK$18</v>
      </c>
      <c r="CL821" s="190" t="str">
        <f t="shared" si="958"/>
        <v>CL$18</v>
      </c>
      <c r="CN821" s="201"/>
      <c r="CO821" s="190" t="str">
        <f t="shared" ref="CO821:DL821" si="959">CO$22</f>
        <v>CO$18</v>
      </c>
      <c r="CP821" s="190" t="str">
        <f t="shared" si="959"/>
        <v>CP$18</v>
      </c>
      <c r="CQ821" s="190" t="str">
        <f t="shared" si="959"/>
        <v>CQ$18</v>
      </c>
      <c r="CR821" s="190" t="str">
        <f t="shared" si="959"/>
        <v>CR$18</v>
      </c>
      <c r="CS821" s="190" t="str">
        <f t="shared" si="959"/>
        <v>CS$18</v>
      </c>
      <c r="CT821" s="190" t="str">
        <f t="shared" si="959"/>
        <v>CT$18</v>
      </c>
      <c r="CU821" s="190" t="str">
        <f t="shared" si="959"/>
        <v>CU$18</v>
      </c>
      <c r="CV821" s="190" t="str">
        <f t="shared" si="959"/>
        <v>CV$18</v>
      </c>
      <c r="CW821" s="190" t="str">
        <f t="shared" si="959"/>
        <v>CW$18</v>
      </c>
      <c r="CX821" s="190" t="str">
        <f t="shared" si="959"/>
        <v>CX$18</v>
      </c>
      <c r="CY821" s="190" t="str">
        <f t="shared" si="959"/>
        <v>CY$18</v>
      </c>
      <c r="CZ821" s="190" t="str">
        <f t="shared" si="959"/>
        <v>CZ$18</v>
      </c>
      <c r="DA821" s="190" t="str">
        <f t="shared" si="959"/>
        <v>DA$18</v>
      </c>
      <c r="DB821" s="190" t="str">
        <f t="shared" si="959"/>
        <v>DB$18</v>
      </c>
      <c r="DC821" s="190" t="str">
        <f t="shared" si="959"/>
        <v>DC$18</v>
      </c>
      <c r="DD821" s="190" t="str">
        <f t="shared" si="959"/>
        <v>DD$18</v>
      </c>
      <c r="DE821" s="190" t="str">
        <f t="shared" si="959"/>
        <v>DE$18</v>
      </c>
      <c r="DF821" s="190" t="str">
        <f t="shared" si="959"/>
        <v>DF$18</v>
      </c>
      <c r="DG821" s="190" t="str">
        <f t="shared" si="959"/>
        <v>DG$18</v>
      </c>
      <c r="DH821" s="190" t="str">
        <f t="shared" si="959"/>
        <v>DH$18</v>
      </c>
      <c r="DI821" s="190" t="str">
        <f t="shared" si="959"/>
        <v>DI$18</v>
      </c>
      <c r="DJ821" s="190" t="str">
        <f t="shared" si="959"/>
        <v>DJ$18</v>
      </c>
      <c r="DK821" s="190" t="str">
        <f t="shared" si="959"/>
        <v>DK$18</v>
      </c>
      <c r="DL821" s="190" t="str">
        <f t="shared" si="959"/>
        <v>DL$18</v>
      </c>
    </row>
    <row r="822" spans="1:116" x14ac:dyDescent="0.4">
      <c r="A822" s="174"/>
      <c r="E822" s="8"/>
      <c r="G822" s="175" t="s">
        <v>464</v>
      </c>
      <c r="H822" s="200"/>
      <c r="I822" s="201"/>
      <c r="J822" s="201"/>
      <c r="K822" s="202"/>
      <c r="L822" s="202"/>
      <c r="M822" s="202"/>
      <c r="N822" s="202"/>
      <c r="O822" s="202"/>
      <c r="P822" s="202"/>
      <c r="R822" s="202"/>
      <c r="S822" s="190" t="str">
        <f t="shared" ref="S822:AX822" si="960">S$23</f>
        <v>S$19</v>
      </c>
      <c r="T822" s="190" t="str">
        <f t="shared" si="960"/>
        <v>T$19</v>
      </c>
      <c r="U822" s="190" t="str">
        <f t="shared" si="960"/>
        <v>U$19</v>
      </c>
      <c r="V822" s="190" t="str">
        <f t="shared" si="960"/>
        <v>V$19</v>
      </c>
      <c r="W822" s="190" t="str">
        <f t="shared" si="960"/>
        <v>W$19</v>
      </c>
      <c r="X822" s="190" t="str">
        <f t="shared" si="960"/>
        <v>X$19</v>
      </c>
      <c r="Y822" s="190" t="str">
        <f t="shared" si="960"/>
        <v>Y$19</v>
      </c>
      <c r="Z822" s="190" t="str">
        <f t="shared" si="960"/>
        <v>Z$19</v>
      </c>
      <c r="AA822" s="190" t="str">
        <f t="shared" si="960"/>
        <v>AA$19</v>
      </c>
      <c r="AB822" s="190" t="str">
        <f t="shared" si="960"/>
        <v>AB$19</v>
      </c>
      <c r="AC822" s="190" t="str">
        <f t="shared" si="960"/>
        <v>AC$19</v>
      </c>
      <c r="AD822" s="190" t="str">
        <f t="shared" si="960"/>
        <v>AD$19</v>
      </c>
      <c r="AE822" s="190" t="str">
        <f t="shared" si="960"/>
        <v>AE$19</v>
      </c>
      <c r="AF822" s="190" t="str">
        <f t="shared" si="960"/>
        <v>AF$19</v>
      </c>
      <c r="AG822" s="190" t="str">
        <f t="shared" si="960"/>
        <v>AG$19</v>
      </c>
      <c r="AH822" s="190" t="str">
        <f t="shared" si="960"/>
        <v>AH$19</v>
      </c>
      <c r="AI822" s="190" t="str">
        <f t="shared" si="960"/>
        <v>AI$19</v>
      </c>
      <c r="AJ822" s="190" t="str">
        <f t="shared" si="960"/>
        <v>AJ$19</v>
      </c>
      <c r="AK822" s="190" t="str">
        <f t="shared" si="960"/>
        <v>AK$19</v>
      </c>
      <c r="AL822" s="190" t="str">
        <f t="shared" si="960"/>
        <v>AL$19</v>
      </c>
      <c r="AM822" s="190" t="str">
        <f t="shared" si="960"/>
        <v>AM$19</v>
      </c>
      <c r="AN822" s="190" t="str">
        <f t="shared" si="960"/>
        <v>AN$19</v>
      </c>
      <c r="AO822" s="190" t="str">
        <f t="shared" si="960"/>
        <v>AO$19</v>
      </c>
      <c r="AP822" s="190" t="str">
        <f t="shared" si="960"/>
        <v>AP$19</v>
      </c>
      <c r="AQ822" s="190" t="str">
        <f t="shared" si="960"/>
        <v>AQ$19</v>
      </c>
      <c r="AR822" s="190" t="str">
        <f t="shared" si="960"/>
        <v>AR$19</v>
      </c>
      <c r="AS822" s="190" t="str">
        <f t="shared" si="960"/>
        <v>AS$19</v>
      </c>
      <c r="AT822" s="190" t="str">
        <f t="shared" si="960"/>
        <v>AT$19</v>
      </c>
      <c r="AU822" s="190" t="str">
        <f t="shared" si="960"/>
        <v>AU$19</v>
      </c>
      <c r="AV822" s="190" t="str">
        <f t="shared" si="960"/>
        <v>AV$19</v>
      </c>
      <c r="AW822" s="190" t="str">
        <f t="shared" si="960"/>
        <v>AW$19</v>
      </c>
      <c r="AX822" s="190" t="str">
        <f t="shared" si="960"/>
        <v>AX$19</v>
      </c>
      <c r="AY822" s="190" t="str">
        <f t="shared" ref="AY822:CD822" si="961">AY$23</f>
        <v>AY$19</v>
      </c>
      <c r="AZ822" s="190" t="str">
        <f t="shared" si="961"/>
        <v>AZ$19</v>
      </c>
      <c r="BA822" s="190" t="str">
        <f t="shared" si="961"/>
        <v>BA$19</v>
      </c>
      <c r="BB822" s="190" t="str">
        <f t="shared" si="961"/>
        <v>BB$19</v>
      </c>
      <c r="BC822" s="190" t="str">
        <f t="shared" si="961"/>
        <v>BC$19</v>
      </c>
      <c r="BD822" s="190" t="str">
        <f t="shared" si="961"/>
        <v>BD$19</v>
      </c>
      <c r="BE822" s="190" t="str">
        <f t="shared" si="961"/>
        <v>BE$19</v>
      </c>
      <c r="BF822" s="190" t="str">
        <f t="shared" si="961"/>
        <v>BF$19</v>
      </c>
      <c r="BG822" s="190" t="str">
        <f t="shared" si="961"/>
        <v>BG$19</v>
      </c>
      <c r="BH822" s="190" t="str">
        <f t="shared" si="961"/>
        <v>BH$19</v>
      </c>
      <c r="BI822" s="190" t="str">
        <f t="shared" si="961"/>
        <v>BI$19</v>
      </c>
      <c r="BJ822" s="190" t="str">
        <f t="shared" si="961"/>
        <v>BJ$19</v>
      </c>
      <c r="BK822" s="190" t="str">
        <f t="shared" si="961"/>
        <v>BK$19</v>
      </c>
      <c r="BL822" s="190" t="str">
        <f t="shared" si="961"/>
        <v>BL$19</v>
      </c>
      <c r="BM822" s="190" t="str">
        <f t="shared" si="961"/>
        <v>BM$19</v>
      </c>
      <c r="BN822" s="190" t="str">
        <f t="shared" si="961"/>
        <v>BN$19</v>
      </c>
      <c r="BO822" s="190" t="str">
        <f t="shared" si="961"/>
        <v>BO$19</v>
      </c>
      <c r="BP822" s="190" t="str">
        <f t="shared" si="961"/>
        <v>BP$19</v>
      </c>
      <c r="BQ822" s="190" t="str">
        <f t="shared" si="961"/>
        <v>BQ$19</v>
      </c>
      <c r="BR822" s="190" t="str">
        <f t="shared" si="961"/>
        <v>BR$19</v>
      </c>
      <c r="BS822" s="190" t="str">
        <f t="shared" si="961"/>
        <v>BS$19</v>
      </c>
      <c r="BT822" s="190" t="str">
        <f t="shared" si="961"/>
        <v>BT$19</v>
      </c>
      <c r="BU822" s="190" t="str">
        <f t="shared" si="961"/>
        <v>BU$19</v>
      </c>
      <c r="BV822" s="190" t="str">
        <f t="shared" si="961"/>
        <v>BV$19</v>
      </c>
      <c r="BW822" s="190" t="str">
        <f t="shared" si="961"/>
        <v>BW$19</v>
      </c>
      <c r="BX822" s="190" t="str">
        <f t="shared" si="961"/>
        <v>BX$19</v>
      </c>
      <c r="BY822" s="190" t="str">
        <f t="shared" si="961"/>
        <v>BY$19</v>
      </c>
      <c r="BZ822" s="190" t="str">
        <f t="shared" si="961"/>
        <v>BZ$19</v>
      </c>
      <c r="CA822" s="190" t="str">
        <f t="shared" si="961"/>
        <v>CA$19</v>
      </c>
      <c r="CB822" s="190" t="str">
        <f t="shared" si="961"/>
        <v>CB$19</v>
      </c>
      <c r="CC822" s="190" t="str">
        <f t="shared" si="961"/>
        <v>CC$19</v>
      </c>
      <c r="CD822" s="190" t="str">
        <f t="shared" si="961"/>
        <v>CD$19</v>
      </c>
      <c r="CE822" s="190" t="str">
        <f t="shared" ref="CE822:CL822" si="962">CE$23</f>
        <v>CE$19</v>
      </c>
      <c r="CF822" s="190" t="str">
        <f t="shared" si="962"/>
        <v>CF$19</v>
      </c>
      <c r="CG822" s="190" t="str">
        <f t="shared" si="962"/>
        <v>CG$19</v>
      </c>
      <c r="CH822" s="190" t="str">
        <f t="shared" si="962"/>
        <v>CH$19</v>
      </c>
      <c r="CI822" s="190" t="str">
        <f t="shared" si="962"/>
        <v>CI$19</v>
      </c>
      <c r="CJ822" s="190" t="str">
        <f t="shared" si="962"/>
        <v>CJ$19</v>
      </c>
      <c r="CK822" s="190" t="str">
        <f t="shared" si="962"/>
        <v>CK$19</v>
      </c>
      <c r="CL822" s="190" t="str">
        <f t="shared" si="962"/>
        <v>CL$19</v>
      </c>
      <c r="CN822" s="201"/>
      <c r="CO822" s="190" t="str">
        <f t="shared" ref="CO822:DL822" si="963">CO$23</f>
        <v>CO$19</v>
      </c>
      <c r="CP822" s="190" t="str">
        <f t="shared" si="963"/>
        <v>CP$19</v>
      </c>
      <c r="CQ822" s="190" t="str">
        <f t="shared" si="963"/>
        <v>CQ$19</v>
      </c>
      <c r="CR822" s="190" t="str">
        <f t="shared" si="963"/>
        <v>CR$19</v>
      </c>
      <c r="CS822" s="190" t="str">
        <f t="shared" si="963"/>
        <v>CS$19</v>
      </c>
      <c r="CT822" s="190" t="str">
        <f t="shared" si="963"/>
        <v>CT$19</v>
      </c>
      <c r="CU822" s="190" t="str">
        <f t="shared" si="963"/>
        <v>CU$19</v>
      </c>
      <c r="CV822" s="190" t="str">
        <f t="shared" si="963"/>
        <v>CV$19</v>
      </c>
      <c r="CW822" s="190" t="str">
        <f t="shared" si="963"/>
        <v>CW$19</v>
      </c>
      <c r="CX822" s="190" t="str">
        <f t="shared" si="963"/>
        <v>CX$19</v>
      </c>
      <c r="CY822" s="190" t="str">
        <f t="shared" si="963"/>
        <v>CY$19</v>
      </c>
      <c r="CZ822" s="190" t="str">
        <f t="shared" si="963"/>
        <v>CZ$19</v>
      </c>
      <c r="DA822" s="190" t="str">
        <f t="shared" si="963"/>
        <v>DA$19</v>
      </c>
      <c r="DB822" s="190" t="str">
        <f t="shared" si="963"/>
        <v>DB$19</v>
      </c>
      <c r="DC822" s="190" t="str">
        <f t="shared" si="963"/>
        <v>DC$19</v>
      </c>
      <c r="DD822" s="190" t="str">
        <f t="shared" si="963"/>
        <v>DD$19</v>
      </c>
      <c r="DE822" s="190" t="str">
        <f t="shared" si="963"/>
        <v>DE$19</v>
      </c>
      <c r="DF822" s="190" t="str">
        <f t="shared" si="963"/>
        <v>DF$19</v>
      </c>
      <c r="DG822" s="190" t="str">
        <f t="shared" si="963"/>
        <v>DG$19</v>
      </c>
      <c r="DH822" s="190" t="str">
        <f t="shared" si="963"/>
        <v>DH$19</v>
      </c>
      <c r="DI822" s="190" t="str">
        <f t="shared" si="963"/>
        <v>DI$19</v>
      </c>
      <c r="DJ822" s="190" t="str">
        <f t="shared" si="963"/>
        <v>DJ$19</v>
      </c>
      <c r="DK822" s="190" t="str">
        <f t="shared" si="963"/>
        <v>DK$19</v>
      </c>
      <c r="DL822" s="190" t="str">
        <f t="shared" si="963"/>
        <v>DL$19</v>
      </c>
    </row>
    <row r="823" spans="1:116" x14ac:dyDescent="0.4">
      <c r="A823" s="31" t="s">
        <v>218</v>
      </c>
      <c r="B823" s="31" t="s">
        <v>81</v>
      </c>
      <c r="C823" s="31"/>
      <c r="D823" t="s">
        <v>799</v>
      </c>
      <c r="E823" s="8" t="str">
        <f t="shared" si="930"/>
        <v>823 DCV-S</v>
      </c>
      <c r="F823" t="s">
        <v>438</v>
      </c>
      <c r="G823" s="66" t="s">
        <v>802</v>
      </c>
      <c r="H823" s="22"/>
      <c r="I823" s="306"/>
      <c r="J823" s="306"/>
      <c r="K823" s="22"/>
      <c r="L823" s="22"/>
      <c r="M823" s="22"/>
      <c r="N823" s="22"/>
      <c r="O823" s="22"/>
      <c r="P823" s="22"/>
      <c r="R823" s="66"/>
      <c r="S823" s="307"/>
      <c r="T823" s="307"/>
      <c r="U823" s="307"/>
      <c r="V823" s="307"/>
      <c r="W823" s="307"/>
      <c r="X823" s="307"/>
      <c r="Y823" s="307"/>
      <c r="Z823" s="307"/>
      <c r="AA823" s="307"/>
      <c r="AB823" s="307"/>
      <c r="AC823" s="307"/>
      <c r="AD823" s="307"/>
      <c r="AE823" s="307"/>
      <c r="AF823" s="307"/>
      <c r="AG823" s="307"/>
      <c r="AH823" s="307"/>
      <c r="AI823" s="307"/>
      <c r="AJ823" s="307"/>
      <c r="AK823" s="307"/>
      <c r="AL823" s="307"/>
      <c r="AM823" s="307"/>
      <c r="AN823" s="307"/>
      <c r="AO823" s="307"/>
      <c r="AP823" s="307"/>
      <c r="AQ823" s="307"/>
      <c r="AR823" s="307"/>
      <c r="AS823" s="307"/>
      <c r="AT823" s="307"/>
      <c r="AU823" s="307"/>
      <c r="AV823" s="307"/>
      <c r="AW823" s="307"/>
      <c r="AX823" s="307"/>
      <c r="AY823" s="307"/>
      <c r="AZ823" s="307"/>
      <c r="BA823" s="307"/>
      <c r="BB823" s="307"/>
      <c r="BC823" s="307"/>
      <c r="BD823" s="307"/>
      <c r="BE823" s="307"/>
      <c r="BF823" s="307"/>
      <c r="BG823" s="307"/>
      <c r="BH823" s="307"/>
      <c r="BI823" s="307"/>
      <c r="BJ823" s="307"/>
      <c r="BK823" s="307"/>
      <c r="BL823" s="307"/>
      <c r="BM823" s="307"/>
      <c r="BN823" s="307"/>
      <c r="BO823" s="307"/>
      <c r="BP823" s="307"/>
      <c r="BQ823" s="307"/>
      <c r="BR823" s="307"/>
      <c r="BS823" s="307"/>
      <c r="BT823" s="307"/>
      <c r="BU823" s="307"/>
      <c r="BV823" s="307"/>
      <c r="BW823" s="307"/>
      <c r="BX823" s="307"/>
      <c r="BY823" s="307"/>
      <c r="BZ823" s="307"/>
      <c r="CA823" s="307"/>
      <c r="CB823" s="307"/>
      <c r="CC823" s="307"/>
      <c r="CD823" s="307"/>
      <c r="CE823" s="307"/>
      <c r="CF823" s="307"/>
      <c r="CG823" s="307"/>
      <c r="CH823" s="307"/>
      <c r="CI823" s="307"/>
      <c r="CJ823" s="307"/>
      <c r="CK823" s="307"/>
      <c r="CL823" s="307"/>
      <c r="CN823" s="306"/>
      <c r="CO823" s="307"/>
      <c r="CP823" s="307"/>
      <c r="CQ823" s="307"/>
      <c r="CR823" s="307"/>
      <c r="CS823" s="307"/>
      <c r="CT823" s="307"/>
      <c r="CU823" s="307"/>
      <c r="CV823" s="307"/>
      <c r="CW823" s="307"/>
      <c r="CX823" s="307"/>
      <c r="CY823" s="307"/>
      <c r="CZ823" s="307"/>
      <c r="DA823" s="307"/>
      <c r="DB823" s="307"/>
      <c r="DC823" s="307"/>
      <c r="DD823" s="307"/>
      <c r="DE823" s="307"/>
      <c r="DF823" s="307"/>
      <c r="DG823" s="307"/>
      <c r="DH823" s="307"/>
      <c r="DI823" s="307"/>
      <c r="DJ823" s="307"/>
      <c r="DK823" s="307"/>
      <c r="DL823" s="307"/>
    </row>
    <row r="824" spans="1:116" x14ac:dyDescent="0.4">
      <c r="A824" s="31"/>
      <c r="C824" s="31"/>
      <c r="D824" t="s">
        <v>799</v>
      </c>
      <c r="E824" s="8" t="str">
        <f t="shared" si="930"/>
        <v>824 DCV-S</v>
      </c>
      <c r="G824" s="95" t="str">
        <f>G826&amp;":"</f>
        <v>DC volume driven  - (Primary label):</v>
      </c>
      <c r="H824" s="31"/>
      <c r="I824" s="73"/>
      <c r="J824" s="73"/>
      <c r="K824" s="31"/>
      <c r="L824" s="31"/>
      <c r="M824" s="31"/>
      <c r="N824" s="31"/>
      <c r="O824" s="31"/>
      <c r="P824" s="31"/>
      <c r="R824" s="67"/>
      <c r="S824" s="156"/>
      <c r="T824" s="156"/>
      <c r="U824" s="156"/>
      <c r="V824" s="156"/>
      <c r="W824" s="156"/>
      <c r="X824" s="156"/>
      <c r="Y824" s="156"/>
      <c r="Z824" s="156"/>
      <c r="AA824" s="156"/>
      <c r="AB824" s="156"/>
      <c r="AC824" s="156"/>
      <c r="AD824" s="156"/>
      <c r="AE824" s="156"/>
      <c r="AF824" s="156"/>
      <c r="AG824" s="156"/>
      <c r="AH824" s="156"/>
      <c r="AI824" s="156"/>
      <c r="AJ824" s="156"/>
      <c r="AK824" s="156"/>
      <c r="AL824" s="156"/>
      <c r="AM824" s="156"/>
      <c r="AN824" s="156"/>
      <c r="AO824" s="156"/>
      <c r="AP824" s="156"/>
      <c r="AQ824" s="156"/>
      <c r="AR824" s="156"/>
      <c r="AS824" s="156"/>
      <c r="AT824" s="156"/>
      <c r="AU824" s="156"/>
      <c r="AV824" s="156"/>
      <c r="AW824" s="156"/>
      <c r="AX824" s="156"/>
      <c r="AY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N824" s="73"/>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row>
    <row r="825" spans="1:116" x14ac:dyDescent="0.4">
      <c r="B825" t="str">
        <f>E825</f>
        <v>825 DCV-S</v>
      </c>
      <c r="D825" t="s">
        <v>799</v>
      </c>
      <c r="E825" s="8" t="str">
        <f t="shared" si="930"/>
        <v>825 DCV-S</v>
      </c>
      <c r="G825" s="145" t="str">
        <f>"$ cost/"&amp;G832</f>
        <v>$ cost/primary unit</v>
      </c>
      <c r="H825" s="12"/>
      <c r="I825" s="60"/>
      <c r="J825" s="60"/>
      <c r="K825" s="18">
        <v>5</v>
      </c>
      <c r="L825" s="18">
        <v>5</v>
      </c>
      <c r="M825" s="18">
        <v>5</v>
      </c>
      <c r="N825" s="18">
        <v>5</v>
      </c>
      <c r="O825" s="18">
        <v>5</v>
      </c>
      <c r="P825" s="18">
        <v>5</v>
      </c>
      <c r="R825" s="19"/>
      <c r="S825" s="147" cm="1">
        <f t="array" ref="S825">INDEX($K:$P,ROW(),MATCH(S$3,$K$2:$P$2,0))</f>
        <v>5</v>
      </c>
      <c r="T825" s="147" cm="1">
        <f t="array" ref="T825">INDEX($K:$P,ROW(),MATCH(T$3,$K$2:$P$2,0))</f>
        <v>5</v>
      </c>
      <c r="U825" s="147" cm="1">
        <f t="array" ref="U825">INDEX($K:$P,ROW(),MATCH(U$3,$K$2:$P$2,0))</f>
        <v>5</v>
      </c>
      <c r="V825" s="147" cm="1">
        <f t="array" ref="V825">INDEX($K:$P,ROW(),MATCH(V$3,$K$2:$P$2,0))</f>
        <v>5</v>
      </c>
      <c r="W825" s="147" cm="1">
        <f t="array" ref="W825">INDEX($K:$P,ROW(),MATCH(W$3,$K$2:$P$2,0))</f>
        <v>5</v>
      </c>
      <c r="X825" s="147" cm="1">
        <f t="array" ref="X825">INDEX($K:$P,ROW(),MATCH(X$3,$K$2:$P$2,0))</f>
        <v>5</v>
      </c>
      <c r="Y825" s="147" cm="1">
        <f t="array" ref="Y825">INDEX($K:$P,ROW(),MATCH(Y$3,$K$2:$P$2,0))</f>
        <v>5</v>
      </c>
      <c r="Z825" s="147" cm="1">
        <f t="array" ref="Z825">INDEX($K:$P,ROW(),MATCH(Z$3,$K$2:$P$2,0))</f>
        <v>5</v>
      </c>
      <c r="AA825" s="147" cm="1">
        <f t="array" ref="AA825">INDEX($K:$P,ROW(),MATCH(AA$3,$K$2:$P$2,0))</f>
        <v>5</v>
      </c>
      <c r="AB825" s="147" cm="1">
        <f t="array" ref="AB825">INDEX($K:$P,ROW(),MATCH(AB$3,$K$2:$P$2,0))</f>
        <v>5</v>
      </c>
      <c r="AC825" s="147" cm="1">
        <f t="array" ref="AC825">INDEX($K:$P,ROW(),MATCH(AC$3,$K$2:$P$2,0))</f>
        <v>5</v>
      </c>
      <c r="AD825" s="147" cm="1">
        <f t="array" ref="AD825">INDEX($K:$P,ROW(),MATCH(AD$3,$K$2:$P$2,0))</f>
        <v>5</v>
      </c>
      <c r="AE825" s="147" cm="1">
        <f t="array" ref="AE825">INDEX($K:$P,ROW(),MATCH(AE$3,$K$2:$P$2,0))</f>
        <v>5</v>
      </c>
      <c r="AF825" s="147" cm="1">
        <f t="array" ref="AF825">INDEX($K:$P,ROW(),MATCH(AF$3,$K$2:$P$2,0))</f>
        <v>5</v>
      </c>
      <c r="AG825" s="147" cm="1">
        <f t="array" ref="AG825">INDEX($K:$P,ROW(),MATCH(AG$3,$K$2:$P$2,0))</f>
        <v>5</v>
      </c>
      <c r="AH825" s="147" cm="1">
        <f t="array" ref="AH825">INDEX($K:$P,ROW(),MATCH(AH$3,$K$2:$P$2,0))</f>
        <v>5</v>
      </c>
      <c r="AI825" s="147" cm="1">
        <f t="array" ref="AI825">INDEX($K:$P,ROW(),MATCH(AI$3,$K$2:$P$2,0))</f>
        <v>5</v>
      </c>
      <c r="AJ825" s="147" cm="1">
        <f t="array" ref="AJ825">INDEX($K:$P,ROW(),MATCH(AJ$3,$K$2:$P$2,0))</f>
        <v>5</v>
      </c>
      <c r="AK825" s="147" cm="1">
        <f t="array" ref="AK825">INDEX($K:$P,ROW(),MATCH(AK$3,$K$2:$P$2,0))</f>
        <v>5</v>
      </c>
      <c r="AL825" s="147" cm="1">
        <f t="array" ref="AL825">INDEX($K:$P,ROW(),MATCH(AL$3,$K$2:$P$2,0))</f>
        <v>5</v>
      </c>
      <c r="AM825" s="147" cm="1">
        <f t="array" ref="AM825">INDEX($K:$P,ROW(),MATCH(AM$3,$K$2:$P$2,0))</f>
        <v>5</v>
      </c>
      <c r="AN825" s="147" cm="1">
        <f t="array" ref="AN825">INDEX($K:$P,ROW(),MATCH(AN$3,$K$2:$P$2,0))</f>
        <v>5</v>
      </c>
      <c r="AO825" s="147" cm="1">
        <f t="array" ref="AO825">INDEX($K:$P,ROW(),MATCH(AO$3,$K$2:$P$2,0))</f>
        <v>5</v>
      </c>
      <c r="AP825" s="147" cm="1">
        <f t="array" ref="AP825">INDEX($K:$P,ROW(),MATCH(AP$3,$K$2:$P$2,0))</f>
        <v>5</v>
      </c>
      <c r="AQ825" s="147" cm="1">
        <f t="array" ref="AQ825">INDEX($K:$P,ROW(),MATCH(AQ$3,$K$2:$P$2,0))</f>
        <v>5</v>
      </c>
      <c r="AR825" s="147" cm="1">
        <f t="array" ref="AR825">INDEX($K:$P,ROW(),MATCH(AR$3,$K$2:$P$2,0))</f>
        <v>5</v>
      </c>
      <c r="AS825" s="147" cm="1">
        <f t="array" ref="AS825">INDEX($K:$P,ROW(),MATCH(AS$3,$K$2:$P$2,0))</f>
        <v>5</v>
      </c>
      <c r="AT825" s="147" cm="1">
        <f t="array" ref="AT825">INDEX($K:$P,ROW(),MATCH(AT$3,$K$2:$P$2,0))</f>
        <v>5</v>
      </c>
      <c r="AU825" s="147" cm="1">
        <f t="array" ref="AU825">INDEX($K:$P,ROW(),MATCH(AU$3,$K$2:$P$2,0))</f>
        <v>5</v>
      </c>
      <c r="AV825" s="147" cm="1">
        <f t="array" ref="AV825">INDEX($K:$P,ROW(),MATCH(AV$3,$K$2:$P$2,0))</f>
        <v>5</v>
      </c>
      <c r="AW825" s="147" cm="1">
        <f t="array" ref="AW825">INDEX($K:$P,ROW(),MATCH(AW$3,$K$2:$P$2,0))</f>
        <v>5</v>
      </c>
      <c r="AX825" s="147" cm="1">
        <f t="array" ref="AX825">INDEX($K:$P,ROW(),MATCH(AX$3,$K$2:$P$2,0))</f>
        <v>5</v>
      </c>
      <c r="AY825" s="147" cm="1">
        <f t="array" ref="AY825">INDEX($K:$P,ROW(),MATCH(AY$3,$K$2:$P$2,0))</f>
        <v>5</v>
      </c>
      <c r="AZ825" s="147" cm="1">
        <f t="array" ref="AZ825">INDEX($K:$P,ROW(),MATCH(AZ$3,$K$2:$P$2,0))</f>
        <v>5</v>
      </c>
      <c r="BA825" s="147" cm="1">
        <f t="array" ref="BA825">INDEX($K:$P,ROW(),MATCH(BA$3,$K$2:$P$2,0))</f>
        <v>5</v>
      </c>
      <c r="BB825" s="147" cm="1">
        <f t="array" ref="BB825">INDEX($K:$P,ROW(),MATCH(BB$3,$K$2:$P$2,0))</f>
        <v>5</v>
      </c>
      <c r="BC825" s="147" cm="1">
        <f t="array" ref="BC825">INDEX($K:$P,ROW(),MATCH(BC$3,$K$2:$P$2,0))</f>
        <v>5</v>
      </c>
      <c r="BD825" s="147" cm="1">
        <f t="array" ref="BD825">INDEX($K:$P,ROW(),MATCH(BD$3,$K$2:$P$2,0))</f>
        <v>5</v>
      </c>
      <c r="BE825" s="147" cm="1">
        <f t="array" ref="BE825">INDEX($K:$P,ROW(),MATCH(BE$3,$K$2:$P$2,0))</f>
        <v>5</v>
      </c>
      <c r="BF825" s="147" cm="1">
        <f t="array" ref="BF825">INDEX($K:$P,ROW(),MATCH(BF$3,$K$2:$P$2,0))</f>
        <v>5</v>
      </c>
      <c r="BG825" s="147" cm="1">
        <f t="array" ref="BG825">INDEX($K:$P,ROW(),MATCH(BG$3,$K$2:$P$2,0))</f>
        <v>5</v>
      </c>
      <c r="BH825" s="147" cm="1">
        <f t="array" ref="BH825">INDEX($K:$P,ROW(),MATCH(BH$3,$K$2:$P$2,0))</f>
        <v>5</v>
      </c>
      <c r="BI825" s="147" cm="1">
        <f t="array" ref="BI825">INDEX($K:$P,ROW(),MATCH(BI$3,$K$2:$P$2,0))</f>
        <v>5</v>
      </c>
      <c r="BJ825" s="147" cm="1">
        <f t="array" ref="BJ825">INDEX($K:$P,ROW(),MATCH(BJ$3,$K$2:$P$2,0))</f>
        <v>5</v>
      </c>
      <c r="BK825" s="147" cm="1">
        <f t="array" ref="BK825">INDEX($K:$P,ROW(),MATCH(BK$3,$K$2:$P$2,0))</f>
        <v>5</v>
      </c>
      <c r="BL825" s="147" cm="1">
        <f t="array" ref="BL825">INDEX($K:$P,ROW(),MATCH(BL$3,$K$2:$P$2,0))</f>
        <v>5</v>
      </c>
      <c r="BM825" s="147" cm="1">
        <f t="array" ref="BM825">INDEX($K:$P,ROW(),MATCH(BM$3,$K$2:$P$2,0))</f>
        <v>5</v>
      </c>
      <c r="BN825" s="147" cm="1">
        <f t="array" ref="BN825">INDEX($K:$P,ROW(),MATCH(BN$3,$K$2:$P$2,0))</f>
        <v>5</v>
      </c>
      <c r="BO825" s="147" cm="1">
        <f t="array" ref="BO825">INDEX($K:$P,ROW(),MATCH(BO$3,$K$2:$P$2,0))</f>
        <v>5</v>
      </c>
      <c r="BP825" s="147" cm="1">
        <f t="array" ref="BP825">INDEX($K:$P,ROW(),MATCH(BP$3,$K$2:$P$2,0))</f>
        <v>5</v>
      </c>
      <c r="BQ825" s="147" cm="1">
        <f t="array" ref="BQ825">INDEX($K:$P,ROW(),MATCH(BQ$3,$K$2:$P$2,0))</f>
        <v>5</v>
      </c>
      <c r="BR825" s="147" cm="1">
        <f t="array" ref="BR825">INDEX($K:$P,ROW(),MATCH(BR$3,$K$2:$P$2,0))</f>
        <v>5</v>
      </c>
      <c r="BS825" s="147" cm="1">
        <f t="array" ref="BS825">INDEX($K:$P,ROW(),MATCH(BS$3,$K$2:$P$2,0))</f>
        <v>5</v>
      </c>
      <c r="BT825" s="147" cm="1">
        <f t="array" ref="BT825">INDEX($K:$P,ROW(),MATCH(BT$3,$K$2:$P$2,0))</f>
        <v>5</v>
      </c>
      <c r="BU825" s="147" cm="1">
        <f t="array" ref="BU825">INDEX($K:$P,ROW(),MATCH(BU$3,$K$2:$P$2,0))</f>
        <v>5</v>
      </c>
      <c r="BV825" s="147" cm="1">
        <f t="array" ref="BV825">INDEX($K:$P,ROW(),MATCH(BV$3,$K$2:$P$2,0))</f>
        <v>5</v>
      </c>
      <c r="BW825" s="147" cm="1">
        <f t="array" ref="BW825">INDEX($K:$P,ROW(),MATCH(BW$3,$K$2:$P$2,0))</f>
        <v>5</v>
      </c>
      <c r="BX825" s="147" cm="1">
        <f t="array" ref="BX825">INDEX($K:$P,ROW(),MATCH(BX$3,$K$2:$P$2,0))</f>
        <v>5</v>
      </c>
      <c r="BY825" s="147" cm="1">
        <f t="array" ref="BY825">INDEX($K:$P,ROW(),MATCH(BY$3,$K$2:$P$2,0))</f>
        <v>5</v>
      </c>
      <c r="BZ825" s="147" cm="1">
        <f t="array" ref="BZ825">INDEX($K:$P,ROW(),MATCH(BZ$3,$K$2:$P$2,0))</f>
        <v>5</v>
      </c>
      <c r="CA825" s="147" cm="1">
        <f t="array" ref="CA825">INDEX($K:$P,ROW(),MATCH(CA$3,$K$2:$P$2,0))</f>
        <v>5</v>
      </c>
      <c r="CB825" s="147" cm="1">
        <f t="array" ref="CB825">INDEX($K:$P,ROW(),MATCH(CB$3,$K$2:$P$2,0))</f>
        <v>5</v>
      </c>
      <c r="CC825" s="147" cm="1">
        <f t="array" ref="CC825">INDEX($K:$P,ROW(),MATCH(CC$3,$K$2:$P$2,0))</f>
        <v>5</v>
      </c>
      <c r="CD825" s="147" cm="1">
        <f t="array" ref="CD825">INDEX($K:$P,ROW(),MATCH(CD$3,$K$2:$P$2,0))</f>
        <v>5</v>
      </c>
      <c r="CE825" s="147" cm="1">
        <f t="array" ref="CE825">INDEX($K:$P,ROW(),MATCH(CE$3,$K$2:$P$2,0))</f>
        <v>5</v>
      </c>
      <c r="CF825" s="147" cm="1">
        <f t="array" ref="CF825">INDEX($K:$P,ROW(),MATCH(CF$3,$K$2:$P$2,0))</f>
        <v>5</v>
      </c>
      <c r="CG825" s="147" cm="1">
        <f t="array" ref="CG825">INDEX($K:$P,ROW(),MATCH(CG$3,$K$2:$P$2,0))</f>
        <v>5</v>
      </c>
      <c r="CH825" s="147" cm="1">
        <f t="array" ref="CH825">INDEX($K:$P,ROW(),MATCH(CH$3,$K$2:$P$2,0))</f>
        <v>5</v>
      </c>
      <c r="CI825" s="147" cm="1">
        <f t="array" ref="CI825">INDEX($K:$P,ROW(),MATCH(CI$3,$K$2:$P$2,0))</f>
        <v>5</v>
      </c>
      <c r="CJ825" s="147" cm="1">
        <f t="array" ref="CJ825">INDEX($K:$P,ROW(),MATCH(CJ$3,$K$2:$P$2,0))</f>
        <v>5</v>
      </c>
      <c r="CK825" s="147" cm="1">
        <f t="array" ref="CK825">INDEX($K:$P,ROW(),MATCH(CK$3,$K$2:$P$2,0))</f>
        <v>5</v>
      </c>
      <c r="CL825" s="147" cm="1">
        <f t="array" ref="CL825">INDEX($K:$P,ROW(),MATCH(CL$3,$K$2:$P$2,0))</f>
        <v>5</v>
      </c>
      <c r="CN825" s="60"/>
      <c r="CO825" s="147" t="e" cm="1">
        <f t="array" ref="CO825">INDEX($K:$P,ROW(),MATCH(CO$3,$K$2:$P$2,0))</f>
        <v>#N/A</v>
      </c>
      <c r="CP825" s="147" t="e" cm="1">
        <f t="array" ref="CP825">INDEX($K:$P,ROW(),MATCH(CP$3,$K$2:$P$2,0))</f>
        <v>#N/A</v>
      </c>
      <c r="CQ825" s="147" t="e" cm="1">
        <f t="array" ref="CQ825">INDEX($K:$P,ROW(),MATCH(CQ$3,$K$2:$P$2,0))</f>
        <v>#N/A</v>
      </c>
      <c r="CR825" s="147" t="e" cm="1">
        <f t="array" ref="CR825">INDEX($K:$P,ROW(),MATCH(CR$3,$K$2:$P$2,0))</f>
        <v>#N/A</v>
      </c>
      <c r="CS825" s="147" t="e" cm="1">
        <f t="array" ref="CS825">INDEX($K:$P,ROW(),MATCH(CS$3,$K$2:$P$2,0))</f>
        <v>#N/A</v>
      </c>
      <c r="CT825" s="147" t="e" cm="1">
        <f t="array" ref="CT825">INDEX($K:$P,ROW(),MATCH(CT$3,$K$2:$P$2,0))</f>
        <v>#N/A</v>
      </c>
      <c r="CU825" s="147" t="e" cm="1">
        <f t="array" ref="CU825">INDEX($K:$P,ROW(),MATCH(CU$3,$K$2:$P$2,0))</f>
        <v>#N/A</v>
      </c>
      <c r="CV825" s="147" t="e" cm="1">
        <f t="array" ref="CV825">INDEX($K:$P,ROW(),MATCH(CV$3,$K$2:$P$2,0))</f>
        <v>#N/A</v>
      </c>
      <c r="CW825" s="147" t="e" cm="1">
        <f t="array" ref="CW825">INDEX($K:$P,ROW(),MATCH(CW$3,$K$2:$P$2,0))</f>
        <v>#N/A</v>
      </c>
      <c r="CX825" s="147" t="e" cm="1">
        <f t="array" ref="CX825">INDEX($K:$P,ROW(),MATCH(CX$3,$K$2:$P$2,0))</f>
        <v>#N/A</v>
      </c>
      <c r="CY825" s="147" t="e" cm="1">
        <f t="array" ref="CY825">INDEX($K:$P,ROW(),MATCH(CY$3,$K$2:$P$2,0))</f>
        <v>#N/A</v>
      </c>
      <c r="CZ825" s="147" t="e" cm="1">
        <f t="array" ref="CZ825">INDEX($K:$P,ROW(),MATCH(CZ$3,$K$2:$P$2,0))</f>
        <v>#N/A</v>
      </c>
      <c r="DA825" s="147" t="e" cm="1">
        <f t="array" ref="DA825">INDEX($K:$P,ROW(),MATCH(DA$3,$K$2:$P$2,0))</f>
        <v>#N/A</v>
      </c>
      <c r="DB825" s="147" t="e" cm="1">
        <f t="array" ref="DB825">INDEX($K:$P,ROW(),MATCH(DB$3,$K$2:$P$2,0))</f>
        <v>#N/A</v>
      </c>
      <c r="DC825" s="147" t="e" cm="1">
        <f t="array" ref="DC825">INDEX($K:$P,ROW(),MATCH(DC$3,$K$2:$P$2,0))</f>
        <v>#N/A</v>
      </c>
      <c r="DD825" s="147" t="e" cm="1">
        <f t="array" ref="DD825">INDEX($K:$P,ROW(),MATCH(DD$3,$K$2:$P$2,0))</f>
        <v>#N/A</v>
      </c>
      <c r="DE825" s="147" t="e" cm="1">
        <f t="array" ref="DE825">INDEX($K:$P,ROW(),MATCH(DE$3,$K$2:$P$2,0))</f>
        <v>#N/A</v>
      </c>
      <c r="DF825" s="147" t="e" cm="1">
        <f t="array" ref="DF825">INDEX($K:$P,ROW(),MATCH(DF$3,$K$2:$P$2,0))</f>
        <v>#N/A</v>
      </c>
      <c r="DG825" s="147" t="e" cm="1">
        <f t="array" ref="DG825">INDEX($K:$P,ROW(),MATCH(DG$3,$K$2:$P$2,0))</f>
        <v>#N/A</v>
      </c>
      <c r="DH825" s="147" t="e" cm="1">
        <f t="array" ref="DH825">INDEX($K:$P,ROW(),MATCH(DH$3,$K$2:$P$2,0))</f>
        <v>#N/A</v>
      </c>
      <c r="DI825" s="147" t="e" cm="1">
        <f t="array" ref="DI825">INDEX($K:$P,ROW(),MATCH(DI$3,$K$2:$P$2,0))</f>
        <v>#N/A</v>
      </c>
      <c r="DJ825" s="147" t="e" cm="1">
        <f t="array" ref="DJ825">INDEX($K:$P,ROW(),MATCH(DJ$3,$K$2:$P$2,0))</f>
        <v>#N/A</v>
      </c>
      <c r="DK825" s="147" t="e" cm="1">
        <f t="array" ref="DK825">INDEX($K:$P,ROW(),MATCH(DK$3,$K$2:$P$2,0))</f>
        <v>#N/A</v>
      </c>
      <c r="DL825" s="147" t="e" cm="1">
        <f t="array" ref="DL825">INDEX($K:$P,ROW(),MATCH(DL$3,$K$2:$P$2,0))</f>
        <v>#N/A</v>
      </c>
    </row>
    <row r="826" spans="1:116" x14ac:dyDescent="0.4">
      <c r="A826" s="27"/>
      <c r="B826" s="27"/>
      <c r="C826" s="27" t="s">
        <v>203</v>
      </c>
      <c r="D826" t="s">
        <v>799</v>
      </c>
      <c r="E826" s="8" t="str">
        <f t="shared" si="930"/>
        <v>826 DCV-S</v>
      </c>
      <c r="F826" s="27"/>
      <c r="G826" s="126" t="str">
        <f>SUBSTITUTE(G823,":","")&amp;" - "&amp;G831</f>
        <v>DC volume driven  - (Primary label)</v>
      </c>
      <c r="H826" s="27"/>
      <c r="I826" s="78"/>
      <c r="J826" s="78"/>
      <c r="K826" s="118">
        <f>SUMIF($3:$3,K$2,824:824)</f>
        <v>0</v>
      </c>
      <c r="L826" s="118">
        <f>SUMIF($3:$3,L$2,824:824)</f>
        <v>0</v>
      </c>
      <c r="M826" s="118">
        <f>SUMIF($3:$3,M$2,824:824)</f>
        <v>0</v>
      </c>
      <c r="N826" s="118">
        <f>SUMIF($3:$3,N$2,824:824)</f>
        <v>0</v>
      </c>
      <c r="O826" s="118">
        <f>SUMIF($3:$3,O$2,824:824)</f>
        <v>0</v>
      </c>
      <c r="P826" s="118">
        <f>SUMIF($3:$3,P$2,824:824)</f>
        <v>0</v>
      </c>
      <c r="R826" s="33"/>
      <c r="S826" s="148" cm="1">
        <f t="array" aca="1" ref="S826" ca="1">-S825*INDIRECT(S818)</f>
        <v>-25000</v>
      </c>
      <c r="T826" s="148" cm="1">
        <f t="array" aca="1" ref="T826" ca="1">-T825*INDIRECT(T818)</f>
        <v>-25000</v>
      </c>
      <c r="U826" s="148" cm="1">
        <f t="array" aca="1" ref="U826" ca="1">-U825*INDIRECT(U818)</f>
        <v>-25000</v>
      </c>
      <c r="V826" s="148" cm="1">
        <f t="array" aca="1" ref="V826" ca="1">-V825*INDIRECT(V818)</f>
        <v>-25000</v>
      </c>
      <c r="W826" s="148" cm="1">
        <f t="array" aca="1" ref="W826" ca="1">-W825*INDIRECT(W818)</f>
        <v>-25000</v>
      </c>
      <c r="X826" s="148" cm="1">
        <f t="array" aca="1" ref="X826" ca="1">-X825*INDIRECT(X818)</f>
        <v>-25000</v>
      </c>
      <c r="Y826" s="148" cm="1">
        <f t="array" aca="1" ref="Y826" ca="1">-Y825*INDIRECT(Y818)</f>
        <v>-25000</v>
      </c>
      <c r="Z826" s="148" cm="1">
        <f t="array" aca="1" ref="Z826" ca="1">-Z825*INDIRECT(Z818)</f>
        <v>-25000</v>
      </c>
      <c r="AA826" s="148" cm="1">
        <f t="array" aca="1" ref="AA826" ca="1">-AA825*INDIRECT(AA818)</f>
        <v>-25000</v>
      </c>
      <c r="AB826" s="148" cm="1">
        <f t="array" aca="1" ref="AB826" ca="1">-AB825*INDIRECT(AB818)</f>
        <v>-25000</v>
      </c>
      <c r="AC826" s="148" cm="1">
        <f t="array" aca="1" ref="AC826" ca="1">-AC825*INDIRECT(AC818)</f>
        <v>-25000</v>
      </c>
      <c r="AD826" s="148" cm="1">
        <f t="array" aca="1" ref="AD826" ca="1">-AD825*INDIRECT(AD818)</f>
        <v>-25000</v>
      </c>
      <c r="AE826" s="148" cm="1">
        <f t="array" aca="1" ref="AE826" ca="1">-AE825*INDIRECT(AE818)</f>
        <v>-25000</v>
      </c>
      <c r="AF826" s="148" cm="1">
        <f t="array" aca="1" ref="AF826" ca="1">-AF825*INDIRECT(AF818)</f>
        <v>-25000</v>
      </c>
      <c r="AG826" s="148" cm="1">
        <f t="array" aca="1" ref="AG826" ca="1">-AG825*INDIRECT(AG818)</f>
        <v>-25000</v>
      </c>
      <c r="AH826" s="148" cm="1">
        <f t="array" aca="1" ref="AH826" ca="1">-AH825*INDIRECT(AH818)</f>
        <v>-25000</v>
      </c>
      <c r="AI826" s="148" cm="1">
        <f t="array" aca="1" ref="AI826" ca="1">-AI825*INDIRECT(AI818)</f>
        <v>-25000</v>
      </c>
      <c r="AJ826" s="148" cm="1">
        <f t="array" aca="1" ref="AJ826" ca="1">-AJ825*INDIRECT(AJ818)</f>
        <v>-25000</v>
      </c>
      <c r="AK826" s="148" cm="1">
        <f t="array" aca="1" ref="AK826" ca="1">-AK825*INDIRECT(AK818)</f>
        <v>-25000</v>
      </c>
      <c r="AL826" s="148" cm="1">
        <f t="array" aca="1" ref="AL826" ca="1">-AL825*INDIRECT(AL818)</f>
        <v>-25000</v>
      </c>
      <c r="AM826" s="148" cm="1">
        <f t="array" aca="1" ref="AM826" ca="1">-AM825*INDIRECT(AM818)</f>
        <v>-25000</v>
      </c>
      <c r="AN826" s="148" cm="1">
        <f t="array" aca="1" ref="AN826" ca="1">-AN825*INDIRECT(AN818)</f>
        <v>-25000</v>
      </c>
      <c r="AO826" s="148" cm="1">
        <f t="array" aca="1" ref="AO826" ca="1">-AO825*INDIRECT(AO818)</f>
        <v>-25000</v>
      </c>
      <c r="AP826" s="148" cm="1">
        <f t="array" aca="1" ref="AP826" ca="1">-AP825*INDIRECT(AP818)</f>
        <v>-25000</v>
      </c>
      <c r="AQ826" s="148" cm="1">
        <f t="array" aca="1" ref="AQ826" ca="1">-AQ825*INDIRECT(AQ818)</f>
        <v>-25000</v>
      </c>
      <c r="AR826" s="148" cm="1">
        <f t="array" aca="1" ref="AR826" ca="1">-AR825*INDIRECT(AR818)</f>
        <v>-25000</v>
      </c>
      <c r="AS826" s="148" cm="1">
        <f t="array" aca="1" ref="AS826" ca="1">-AS825*INDIRECT(AS818)</f>
        <v>-25000</v>
      </c>
      <c r="AT826" s="148" cm="1">
        <f t="array" aca="1" ref="AT826" ca="1">-AT825*INDIRECT(AT818)</f>
        <v>-25000</v>
      </c>
      <c r="AU826" s="148" cm="1">
        <f t="array" aca="1" ref="AU826" ca="1">-AU825*INDIRECT(AU818)</f>
        <v>-25000</v>
      </c>
      <c r="AV826" s="148" cm="1">
        <f t="array" aca="1" ref="AV826" ca="1">-AV825*INDIRECT(AV818)</f>
        <v>-25000</v>
      </c>
      <c r="AW826" s="148" cm="1">
        <f t="array" aca="1" ref="AW826" ca="1">-AW825*INDIRECT(AW818)</f>
        <v>-25000</v>
      </c>
      <c r="AX826" s="148" cm="1">
        <f t="array" aca="1" ref="AX826" ca="1">-AX825*INDIRECT(AX818)</f>
        <v>-25000</v>
      </c>
      <c r="AY826" s="148" cm="1">
        <f t="array" aca="1" ref="AY826" ca="1">-AY825*INDIRECT(AY818)</f>
        <v>-25000</v>
      </c>
      <c r="AZ826" s="148" cm="1">
        <f t="array" aca="1" ref="AZ826" ca="1">-AZ825*INDIRECT(AZ818)</f>
        <v>-25000</v>
      </c>
      <c r="BA826" s="148" cm="1">
        <f t="array" aca="1" ref="BA826" ca="1">-BA825*INDIRECT(BA818)</f>
        <v>-25000</v>
      </c>
      <c r="BB826" s="148" cm="1">
        <f t="array" aca="1" ref="BB826" ca="1">-BB825*INDIRECT(BB818)</f>
        <v>-25000</v>
      </c>
      <c r="BC826" s="148" cm="1">
        <f t="array" aca="1" ref="BC826" ca="1">-BC825*INDIRECT(BC818)</f>
        <v>-25000</v>
      </c>
      <c r="BD826" s="148" cm="1">
        <f t="array" aca="1" ref="BD826" ca="1">-BD825*INDIRECT(BD818)</f>
        <v>-25000</v>
      </c>
      <c r="BE826" s="148" cm="1">
        <f t="array" aca="1" ref="BE826" ca="1">-BE825*INDIRECT(BE818)</f>
        <v>-25000</v>
      </c>
      <c r="BF826" s="148" cm="1">
        <f t="array" aca="1" ref="BF826" ca="1">-BF825*INDIRECT(BF818)</f>
        <v>-25000</v>
      </c>
      <c r="BG826" s="148" cm="1">
        <f t="array" aca="1" ref="BG826" ca="1">-BG825*INDIRECT(BG818)</f>
        <v>-25000</v>
      </c>
      <c r="BH826" s="148" cm="1">
        <f t="array" aca="1" ref="BH826" ca="1">-BH825*INDIRECT(BH818)</f>
        <v>-25000</v>
      </c>
      <c r="BI826" s="148" cm="1">
        <f t="array" aca="1" ref="BI826" ca="1">-BI825*INDIRECT(BI818)</f>
        <v>-25000</v>
      </c>
      <c r="BJ826" s="148" cm="1">
        <f t="array" aca="1" ref="BJ826" ca="1">-BJ825*INDIRECT(BJ818)</f>
        <v>-25000</v>
      </c>
      <c r="BK826" s="148" cm="1">
        <f t="array" aca="1" ref="BK826" ca="1">-BK825*INDIRECT(BK818)</f>
        <v>-25000</v>
      </c>
      <c r="BL826" s="148" cm="1">
        <f t="array" aca="1" ref="BL826" ca="1">-BL825*INDIRECT(BL818)</f>
        <v>-25000</v>
      </c>
      <c r="BM826" s="148" cm="1">
        <f t="array" aca="1" ref="BM826" ca="1">-BM825*INDIRECT(BM818)</f>
        <v>-25000</v>
      </c>
      <c r="BN826" s="148" cm="1">
        <f t="array" aca="1" ref="BN826" ca="1">-BN825*INDIRECT(BN818)</f>
        <v>-25000</v>
      </c>
      <c r="BO826" s="148" cm="1">
        <f t="array" aca="1" ref="BO826" ca="1">-BO825*INDIRECT(BO818)</f>
        <v>-25000</v>
      </c>
      <c r="BP826" s="148" cm="1">
        <f t="array" aca="1" ref="BP826" ca="1">-BP825*INDIRECT(BP818)</f>
        <v>-25000</v>
      </c>
      <c r="BQ826" s="148" cm="1">
        <f t="array" aca="1" ref="BQ826" ca="1">-BQ825*INDIRECT(BQ818)</f>
        <v>-25000</v>
      </c>
      <c r="BR826" s="148" cm="1">
        <f t="array" aca="1" ref="BR826" ca="1">-BR825*INDIRECT(BR818)</f>
        <v>-25000</v>
      </c>
      <c r="BS826" s="148" cm="1">
        <f t="array" aca="1" ref="BS826" ca="1">-BS825*INDIRECT(BS818)</f>
        <v>-25000</v>
      </c>
      <c r="BT826" s="148" cm="1">
        <f t="array" aca="1" ref="BT826" ca="1">-BT825*INDIRECT(BT818)</f>
        <v>-25000</v>
      </c>
      <c r="BU826" s="148" cm="1">
        <f t="array" aca="1" ref="BU826" ca="1">-BU825*INDIRECT(BU818)</f>
        <v>-25000</v>
      </c>
      <c r="BV826" s="148" cm="1">
        <f t="array" aca="1" ref="BV826" ca="1">-BV825*INDIRECT(BV818)</f>
        <v>-25000</v>
      </c>
      <c r="BW826" s="148" cm="1">
        <f t="array" aca="1" ref="BW826" ca="1">-BW825*INDIRECT(BW818)</f>
        <v>-25000</v>
      </c>
      <c r="BX826" s="148" cm="1">
        <f t="array" aca="1" ref="BX826" ca="1">-BX825*INDIRECT(BX818)</f>
        <v>-25000</v>
      </c>
      <c r="BY826" s="148" cm="1">
        <f t="array" aca="1" ref="BY826" ca="1">-BY825*INDIRECT(BY818)</f>
        <v>-25000</v>
      </c>
      <c r="BZ826" s="148" cm="1">
        <f t="array" aca="1" ref="BZ826" ca="1">-BZ825*INDIRECT(BZ818)</f>
        <v>-25000</v>
      </c>
      <c r="CA826" s="148" cm="1">
        <f t="array" aca="1" ref="CA826" ca="1">-CA825*INDIRECT(CA818)</f>
        <v>-25000</v>
      </c>
      <c r="CB826" s="148" cm="1">
        <f t="array" aca="1" ref="CB826" ca="1">-CB825*INDIRECT(CB818)</f>
        <v>-25000</v>
      </c>
      <c r="CC826" s="148" cm="1">
        <f t="array" aca="1" ref="CC826" ca="1">-CC825*INDIRECT(CC818)</f>
        <v>-25000</v>
      </c>
      <c r="CD826" s="148" cm="1">
        <f t="array" aca="1" ref="CD826" ca="1">-CD825*INDIRECT(CD818)</f>
        <v>-25000</v>
      </c>
      <c r="CE826" s="148" cm="1">
        <f t="array" aca="1" ref="CE826" ca="1">-CE825*INDIRECT(CE818)</f>
        <v>-25000</v>
      </c>
      <c r="CF826" s="148" cm="1">
        <f t="array" aca="1" ref="CF826" ca="1">-CF825*INDIRECT(CF818)</f>
        <v>-25000</v>
      </c>
      <c r="CG826" s="148" cm="1">
        <f t="array" aca="1" ref="CG826" ca="1">-CG825*INDIRECT(CG818)</f>
        <v>-25000</v>
      </c>
      <c r="CH826" s="148" cm="1">
        <f t="array" aca="1" ref="CH826" ca="1">-CH825*INDIRECT(CH818)</f>
        <v>-25000</v>
      </c>
      <c r="CI826" s="148" cm="1">
        <f t="array" aca="1" ref="CI826" ca="1">-CI825*INDIRECT(CI818)</f>
        <v>-25000</v>
      </c>
      <c r="CJ826" s="148" cm="1">
        <f t="array" aca="1" ref="CJ826" ca="1">-CJ825*INDIRECT(CJ818)</f>
        <v>-25000</v>
      </c>
      <c r="CK826" s="148" cm="1">
        <f t="array" aca="1" ref="CK826" ca="1">-CK825*INDIRECT(CK818)</f>
        <v>-25000</v>
      </c>
      <c r="CL826" s="148" cm="1">
        <f t="array" aca="1" ref="CL826" ca="1">-CL825*INDIRECT(CL818)</f>
        <v>-25000</v>
      </c>
      <c r="CN826" s="78"/>
      <c r="CO826" s="148" t="e" cm="1">
        <f t="array" aca="1" ref="CO826" ca="1">-CO825*INDIRECT(CO818)</f>
        <v>#N/A</v>
      </c>
      <c r="CP826" s="148" t="e" cm="1">
        <f t="array" aca="1" ref="CP826" ca="1">-CP825*INDIRECT(CP818)</f>
        <v>#N/A</v>
      </c>
      <c r="CQ826" s="148" t="e" cm="1">
        <f t="array" aca="1" ref="CQ826" ca="1">-CQ825*INDIRECT(CQ818)</f>
        <v>#N/A</v>
      </c>
      <c r="CR826" s="148" t="e" cm="1">
        <f t="array" aca="1" ref="CR826" ca="1">-CR825*INDIRECT(CR818)</f>
        <v>#N/A</v>
      </c>
      <c r="CS826" s="148" t="e" cm="1">
        <f t="array" aca="1" ref="CS826" ca="1">-CS825*INDIRECT(CS818)</f>
        <v>#N/A</v>
      </c>
      <c r="CT826" s="148" t="e" cm="1">
        <f t="array" aca="1" ref="CT826" ca="1">-CT825*INDIRECT(CT818)</f>
        <v>#N/A</v>
      </c>
      <c r="CU826" s="148" t="e" cm="1">
        <f t="array" aca="1" ref="CU826" ca="1">-CU825*INDIRECT(CU818)</f>
        <v>#N/A</v>
      </c>
      <c r="CV826" s="148" t="e" cm="1">
        <f t="array" aca="1" ref="CV826" ca="1">-CV825*INDIRECT(CV818)</f>
        <v>#N/A</v>
      </c>
      <c r="CW826" s="148" t="e" cm="1">
        <f t="array" aca="1" ref="CW826" ca="1">-CW825*INDIRECT(CW818)</f>
        <v>#N/A</v>
      </c>
      <c r="CX826" s="148" t="e" cm="1">
        <f t="array" aca="1" ref="CX826" ca="1">-CX825*INDIRECT(CX818)</f>
        <v>#N/A</v>
      </c>
      <c r="CY826" s="148" t="e" cm="1">
        <f t="array" aca="1" ref="CY826" ca="1">-CY825*INDIRECT(CY818)</f>
        <v>#N/A</v>
      </c>
      <c r="CZ826" s="148" t="e" cm="1">
        <f t="array" aca="1" ref="CZ826" ca="1">-CZ825*INDIRECT(CZ818)</f>
        <v>#N/A</v>
      </c>
      <c r="DA826" s="148" t="e" cm="1">
        <f t="array" aca="1" ref="DA826" ca="1">-DA825*INDIRECT(DA818)</f>
        <v>#N/A</v>
      </c>
      <c r="DB826" s="148" t="e" cm="1">
        <f t="array" aca="1" ref="DB826" ca="1">-DB825*INDIRECT(DB818)</f>
        <v>#N/A</v>
      </c>
      <c r="DC826" s="148" t="e" cm="1">
        <f t="array" aca="1" ref="DC826" ca="1">-DC825*INDIRECT(DC818)</f>
        <v>#N/A</v>
      </c>
      <c r="DD826" s="148" t="e" cm="1">
        <f t="array" aca="1" ref="DD826" ca="1">-DD825*INDIRECT(DD818)</f>
        <v>#N/A</v>
      </c>
      <c r="DE826" s="148" t="e" cm="1">
        <f t="array" aca="1" ref="DE826" ca="1">-DE825*INDIRECT(DE818)</f>
        <v>#N/A</v>
      </c>
      <c r="DF826" s="148" t="e" cm="1">
        <f t="array" aca="1" ref="DF826" ca="1">-DF825*INDIRECT(DF818)</f>
        <v>#N/A</v>
      </c>
      <c r="DG826" s="148" t="e" cm="1">
        <f t="array" aca="1" ref="DG826" ca="1">-DG825*INDIRECT(DG818)</f>
        <v>#N/A</v>
      </c>
      <c r="DH826" s="148" t="e" cm="1">
        <f t="array" aca="1" ref="DH826" ca="1">-DH825*INDIRECT(DH818)</f>
        <v>#N/A</v>
      </c>
      <c r="DI826" s="148" t="e" cm="1">
        <f t="array" aca="1" ref="DI826" ca="1">-DI825*INDIRECT(DI818)</f>
        <v>#N/A</v>
      </c>
      <c r="DJ826" s="148" t="e" cm="1">
        <f t="array" aca="1" ref="DJ826" ca="1">-DJ825*INDIRECT(DJ818)</f>
        <v>#N/A</v>
      </c>
      <c r="DK826" s="148" t="e" cm="1">
        <f t="array" aca="1" ref="DK826" ca="1">-DK825*INDIRECT(DK818)</f>
        <v>#N/A</v>
      </c>
      <c r="DL826" s="148" t="e" cm="1">
        <f t="array" aca="1" ref="DL826" ca="1">-DL825*INDIRECT(DL818)</f>
        <v>#N/A</v>
      </c>
    </row>
    <row r="827" spans="1:116" x14ac:dyDescent="0.4">
      <c r="B827" t="s">
        <v>244</v>
      </c>
      <c r="D827" t="s">
        <v>799</v>
      </c>
      <c r="E827" s="8" t="str">
        <f t="shared" si="930"/>
        <v>827 DCV-S</v>
      </c>
      <c r="G827" s="13"/>
      <c r="H827" s="12"/>
      <c r="I827" s="60"/>
      <c r="J827" s="60"/>
      <c r="R827" s="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c r="BS827" s="149"/>
      <c r="BT827" s="149"/>
      <c r="BU827" s="149"/>
      <c r="BV827" s="149"/>
      <c r="BW827" s="149"/>
      <c r="BX827" s="149"/>
      <c r="BY827" s="149"/>
      <c r="BZ827" s="149"/>
      <c r="CA827" s="149"/>
      <c r="CB827" s="149"/>
      <c r="CC827" s="149"/>
      <c r="CD827" s="149"/>
      <c r="CE827" s="149"/>
      <c r="CF827" s="149"/>
      <c r="CG827" s="149"/>
      <c r="CH827" s="149"/>
      <c r="CI827" s="149"/>
      <c r="CJ827" s="149"/>
      <c r="CK827" s="149"/>
      <c r="CL827" s="149"/>
      <c r="CN827" s="60"/>
      <c r="CO827" s="149"/>
      <c r="CP827" s="149"/>
      <c r="CQ827" s="149"/>
      <c r="CR827" s="149"/>
      <c r="CS827" s="149"/>
      <c r="CT827" s="149"/>
      <c r="CU827" s="149"/>
      <c r="CV827" s="149"/>
      <c r="CW827" s="149"/>
      <c r="CX827" s="149"/>
      <c r="CY827" s="149"/>
      <c r="CZ827" s="149"/>
      <c r="DA827" s="149"/>
      <c r="DB827" s="149"/>
      <c r="DC827" s="149"/>
      <c r="DD827" s="149"/>
      <c r="DE827" s="149"/>
      <c r="DF827" s="149"/>
      <c r="DG827" s="149"/>
      <c r="DH827" s="149"/>
      <c r="DI827" s="149"/>
      <c r="DJ827" s="149"/>
      <c r="DK827" s="149"/>
      <c r="DL827" s="149"/>
    </row>
    <row r="828" spans="1:116" x14ac:dyDescent="0.4">
      <c r="D828" t="s">
        <v>799</v>
      </c>
      <c r="E828" s="8" t="str">
        <f t="shared" si="930"/>
        <v>828 DCV-S</v>
      </c>
      <c r="G828" s="126" t="s">
        <v>68</v>
      </c>
      <c r="H828" s="12"/>
      <c r="I828" s="60"/>
      <c r="J828" s="60"/>
      <c r="K828" s="33">
        <f ca="1">SUMIF($3:$3,K$2,826:826)</f>
        <v>-300000</v>
      </c>
      <c r="L828" s="33">
        <f ca="1">SUMIF($3:$3,L$2,826:826)</f>
        <v>-300000</v>
      </c>
      <c r="M828" s="33">
        <f ca="1">SUMIF($3:$3,M$2,826:826)</f>
        <v>-300000</v>
      </c>
      <c r="N828" s="33">
        <f ca="1">SUMIF($3:$3,N$2,826:826)</f>
        <v>-300000</v>
      </c>
      <c r="O828" s="33">
        <f ca="1">SUMIF($3:$3,O$2,826:826)</f>
        <v>-300000</v>
      </c>
      <c r="P828" s="33">
        <f ca="1">SUMIF($3:$3,P$2,826:826)</f>
        <v>-300000</v>
      </c>
      <c r="R828" s="33"/>
      <c r="S828" s="77" cm="1">
        <f t="array" aca="1" ref="S828" ca="1">INDIRECT(S817)+S826</f>
        <v>-15000</v>
      </c>
      <c r="T828" s="77" cm="1">
        <f t="array" aca="1" ref="T828" ca="1">INDIRECT(T817)+T826</f>
        <v>-15000</v>
      </c>
      <c r="U828" s="77" cm="1">
        <f t="array" aca="1" ref="U828" ca="1">INDIRECT(U817)+U826</f>
        <v>-15000</v>
      </c>
      <c r="V828" s="77" cm="1">
        <f t="array" aca="1" ref="V828" ca="1">INDIRECT(V817)+V826</f>
        <v>-15000</v>
      </c>
      <c r="W828" s="77" cm="1">
        <f t="array" aca="1" ref="W828" ca="1">INDIRECT(W817)+W826</f>
        <v>-15000</v>
      </c>
      <c r="X828" s="77" cm="1">
        <f t="array" aca="1" ref="X828" ca="1">INDIRECT(X817)+X826</f>
        <v>-15000</v>
      </c>
      <c r="Y828" s="77" cm="1">
        <f t="array" aca="1" ref="Y828" ca="1">INDIRECT(Y817)+Y826</f>
        <v>-15000</v>
      </c>
      <c r="Z828" s="77" cm="1">
        <f t="array" aca="1" ref="Z828" ca="1">INDIRECT(Z817)+Z826</f>
        <v>-15000</v>
      </c>
      <c r="AA828" s="77" cm="1">
        <f t="array" aca="1" ref="AA828" ca="1">INDIRECT(AA817)+AA826</f>
        <v>-15000</v>
      </c>
      <c r="AB828" s="77" cm="1">
        <f t="array" aca="1" ref="AB828" ca="1">INDIRECT(AB817)+AB826</f>
        <v>-15000</v>
      </c>
      <c r="AC828" s="77" cm="1">
        <f t="array" aca="1" ref="AC828" ca="1">INDIRECT(AC817)+AC826</f>
        <v>-15000</v>
      </c>
      <c r="AD828" s="77" cm="1">
        <f t="array" aca="1" ref="AD828" ca="1">INDIRECT(AD817)+AD826</f>
        <v>-15000</v>
      </c>
      <c r="AE828" s="77" cm="1">
        <f t="array" aca="1" ref="AE828" ca="1">INDIRECT(AE817)+AE826</f>
        <v>-15000</v>
      </c>
      <c r="AF828" s="77" cm="1">
        <f t="array" aca="1" ref="AF828" ca="1">INDIRECT(AF817)+AF826</f>
        <v>-15000</v>
      </c>
      <c r="AG828" s="77" cm="1">
        <f t="array" aca="1" ref="AG828" ca="1">INDIRECT(AG817)+AG826</f>
        <v>-15000</v>
      </c>
      <c r="AH828" s="77" cm="1">
        <f t="array" aca="1" ref="AH828" ca="1">INDIRECT(AH817)+AH826</f>
        <v>-15000</v>
      </c>
      <c r="AI828" s="77" cm="1">
        <f t="array" aca="1" ref="AI828" ca="1">INDIRECT(AI817)+AI826</f>
        <v>-15000</v>
      </c>
      <c r="AJ828" s="77" cm="1">
        <f t="array" aca="1" ref="AJ828" ca="1">INDIRECT(AJ817)+AJ826</f>
        <v>-15000</v>
      </c>
      <c r="AK828" s="77" cm="1">
        <f t="array" aca="1" ref="AK828" ca="1">INDIRECT(AK817)+AK826</f>
        <v>-15000</v>
      </c>
      <c r="AL828" s="77" cm="1">
        <f t="array" aca="1" ref="AL828" ca="1">INDIRECT(AL817)+AL826</f>
        <v>-15000</v>
      </c>
      <c r="AM828" s="77" cm="1">
        <f t="array" aca="1" ref="AM828" ca="1">INDIRECT(AM817)+AM826</f>
        <v>-15000</v>
      </c>
      <c r="AN828" s="77" cm="1">
        <f t="array" aca="1" ref="AN828" ca="1">INDIRECT(AN817)+AN826</f>
        <v>-15000</v>
      </c>
      <c r="AO828" s="77" cm="1">
        <f t="array" aca="1" ref="AO828" ca="1">INDIRECT(AO817)+AO826</f>
        <v>-15000</v>
      </c>
      <c r="AP828" s="77" cm="1">
        <f t="array" aca="1" ref="AP828" ca="1">INDIRECT(AP817)+AP826</f>
        <v>-15000</v>
      </c>
      <c r="AQ828" s="77" cm="1">
        <f t="array" aca="1" ref="AQ828" ca="1">INDIRECT(AQ817)+AQ826</f>
        <v>-15000</v>
      </c>
      <c r="AR828" s="77" cm="1">
        <f t="array" aca="1" ref="AR828" ca="1">INDIRECT(AR817)+AR826</f>
        <v>-15000</v>
      </c>
      <c r="AS828" s="77" cm="1">
        <f t="array" aca="1" ref="AS828" ca="1">INDIRECT(AS817)+AS826</f>
        <v>-15000</v>
      </c>
      <c r="AT828" s="77" cm="1">
        <f t="array" aca="1" ref="AT828" ca="1">INDIRECT(AT817)+AT826</f>
        <v>-15000</v>
      </c>
      <c r="AU828" s="77" cm="1">
        <f t="array" aca="1" ref="AU828" ca="1">INDIRECT(AU817)+AU826</f>
        <v>-15000</v>
      </c>
      <c r="AV828" s="77" cm="1">
        <f t="array" aca="1" ref="AV828" ca="1">INDIRECT(AV817)+AV826</f>
        <v>-15000</v>
      </c>
      <c r="AW828" s="77" cm="1">
        <f t="array" aca="1" ref="AW828" ca="1">INDIRECT(AW817)+AW826</f>
        <v>-15000</v>
      </c>
      <c r="AX828" s="77" cm="1">
        <f t="array" aca="1" ref="AX828" ca="1">INDIRECT(AX817)+AX826</f>
        <v>-15000</v>
      </c>
      <c r="AY828" s="77" cm="1">
        <f t="array" aca="1" ref="AY828" ca="1">INDIRECT(AY817)+AY826</f>
        <v>-15000</v>
      </c>
      <c r="AZ828" s="77" cm="1">
        <f t="array" aca="1" ref="AZ828" ca="1">INDIRECT(AZ817)+AZ826</f>
        <v>-15000</v>
      </c>
      <c r="BA828" s="77" cm="1">
        <f t="array" aca="1" ref="BA828" ca="1">INDIRECT(BA817)+BA826</f>
        <v>-15000</v>
      </c>
      <c r="BB828" s="77" cm="1">
        <f t="array" aca="1" ref="BB828" ca="1">INDIRECT(BB817)+BB826</f>
        <v>-15000</v>
      </c>
      <c r="BC828" s="77" cm="1">
        <f t="array" aca="1" ref="BC828" ca="1">INDIRECT(BC817)+BC826</f>
        <v>-15000</v>
      </c>
      <c r="BD828" s="77" cm="1">
        <f t="array" aca="1" ref="BD828" ca="1">INDIRECT(BD817)+BD826</f>
        <v>-15000</v>
      </c>
      <c r="BE828" s="77" cm="1">
        <f t="array" aca="1" ref="BE828" ca="1">INDIRECT(BE817)+BE826</f>
        <v>-15000</v>
      </c>
      <c r="BF828" s="77" cm="1">
        <f t="array" aca="1" ref="BF828" ca="1">INDIRECT(BF817)+BF826</f>
        <v>-15000</v>
      </c>
      <c r="BG828" s="77" cm="1">
        <f t="array" aca="1" ref="BG828" ca="1">INDIRECT(BG817)+BG826</f>
        <v>-15000</v>
      </c>
      <c r="BH828" s="77" cm="1">
        <f t="array" aca="1" ref="BH828" ca="1">INDIRECT(BH817)+BH826</f>
        <v>-15000</v>
      </c>
      <c r="BI828" s="77" cm="1">
        <f t="array" aca="1" ref="BI828" ca="1">INDIRECT(BI817)+BI826</f>
        <v>-15000</v>
      </c>
      <c r="BJ828" s="77" cm="1">
        <f t="array" aca="1" ref="BJ828" ca="1">INDIRECT(BJ817)+BJ826</f>
        <v>-15000</v>
      </c>
      <c r="BK828" s="77" cm="1">
        <f t="array" aca="1" ref="BK828" ca="1">INDIRECT(BK817)+BK826</f>
        <v>-15000</v>
      </c>
      <c r="BL828" s="77" cm="1">
        <f t="array" aca="1" ref="BL828" ca="1">INDIRECT(BL817)+BL826</f>
        <v>-15000</v>
      </c>
      <c r="BM828" s="77" cm="1">
        <f t="array" aca="1" ref="BM828" ca="1">INDIRECT(BM817)+BM826</f>
        <v>-15000</v>
      </c>
      <c r="BN828" s="77" cm="1">
        <f t="array" aca="1" ref="BN828" ca="1">INDIRECT(BN817)+BN826</f>
        <v>-15000</v>
      </c>
      <c r="BO828" s="77" cm="1">
        <f t="array" aca="1" ref="BO828" ca="1">INDIRECT(BO817)+BO826</f>
        <v>-15000</v>
      </c>
      <c r="BP828" s="77" cm="1">
        <f t="array" aca="1" ref="BP828" ca="1">INDIRECT(BP817)+BP826</f>
        <v>-15000</v>
      </c>
      <c r="BQ828" s="77" cm="1">
        <f t="array" aca="1" ref="BQ828" ca="1">INDIRECT(BQ817)+BQ826</f>
        <v>-15000</v>
      </c>
      <c r="BR828" s="77" cm="1">
        <f t="array" aca="1" ref="BR828" ca="1">INDIRECT(BR817)+BR826</f>
        <v>-15000</v>
      </c>
      <c r="BS828" s="77" cm="1">
        <f t="array" aca="1" ref="BS828" ca="1">INDIRECT(BS817)+BS826</f>
        <v>-15000</v>
      </c>
      <c r="BT828" s="77" cm="1">
        <f t="array" aca="1" ref="BT828" ca="1">INDIRECT(BT817)+BT826</f>
        <v>-15000</v>
      </c>
      <c r="BU828" s="77" cm="1">
        <f t="array" aca="1" ref="BU828" ca="1">INDIRECT(BU817)+BU826</f>
        <v>-15000</v>
      </c>
      <c r="BV828" s="77" cm="1">
        <f t="array" aca="1" ref="BV828" ca="1">INDIRECT(BV817)+BV826</f>
        <v>-15000</v>
      </c>
      <c r="BW828" s="77" cm="1">
        <f t="array" aca="1" ref="BW828" ca="1">INDIRECT(BW817)+BW826</f>
        <v>-15000</v>
      </c>
      <c r="BX828" s="77" cm="1">
        <f t="array" aca="1" ref="BX828" ca="1">INDIRECT(BX817)+BX826</f>
        <v>-15000</v>
      </c>
      <c r="BY828" s="77" cm="1">
        <f t="array" aca="1" ref="BY828" ca="1">INDIRECT(BY817)+BY826</f>
        <v>-15000</v>
      </c>
      <c r="BZ828" s="77" cm="1">
        <f t="array" aca="1" ref="BZ828" ca="1">INDIRECT(BZ817)+BZ826</f>
        <v>-15000</v>
      </c>
      <c r="CA828" s="77" cm="1">
        <f t="array" aca="1" ref="CA828" ca="1">INDIRECT(CA817)+CA826</f>
        <v>-15000</v>
      </c>
      <c r="CB828" s="77" cm="1">
        <f t="array" aca="1" ref="CB828" ca="1">INDIRECT(CB817)+CB826</f>
        <v>-15000</v>
      </c>
      <c r="CC828" s="77" cm="1">
        <f t="array" aca="1" ref="CC828" ca="1">INDIRECT(CC817)+CC826</f>
        <v>-15000</v>
      </c>
      <c r="CD828" s="77" cm="1">
        <f t="array" aca="1" ref="CD828" ca="1">INDIRECT(CD817)+CD826</f>
        <v>-15000</v>
      </c>
      <c r="CE828" s="77" cm="1">
        <f t="array" aca="1" ref="CE828" ca="1">INDIRECT(CE817)+CE826</f>
        <v>-15000</v>
      </c>
      <c r="CF828" s="77" cm="1">
        <f t="array" aca="1" ref="CF828" ca="1">INDIRECT(CF817)+CF826</f>
        <v>-15000</v>
      </c>
      <c r="CG828" s="77" cm="1">
        <f t="array" aca="1" ref="CG828" ca="1">INDIRECT(CG817)+CG826</f>
        <v>-15000</v>
      </c>
      <c r="CH828" s="77" cm="1">
        <f t="array" aca="1" ref="CH828" ca="1">INDIRECT(CH817)+CH826</f>
        <v>-15000</v>
      </c>
      <c r="CI828" s="77" cm="1">
        <f t="array" aca="1" ref="CI828" ca="1">INDIRECT(CI817)+CI826</f>
        <v>-15000</v>
      </c>
      <c r="CJ828" s="77" cm="1">
        <f t="array" aca="1" ref="CJ828" ca="1">INDIRECT(CJ817)+CJ826</f>
        <v>-15000</v>
      </c>
      <c r="CK828" s="77" cm="1">
        <f t="array" aca="1" ref="CK828" ca="1">INDIRECT(CK817)+CK826</f>
        <v>-15000</v>
      </c>
      <c r="CL828" s="77" cm="1">
        <f t="array" aca="1" ref="CL828" ca="1">INDIRECT(CL817)+CL826</f>
        <v>-15000</v>
      </c>
      <c r="CN828" s="60"/>
      <c r="CO828" s="77" t="e" cm="1">
        <f t="array" aca="1" ref="CO828" ca="1">INDIRECT(CO817)+CO826</f>
        <v>#N/A</v>
      </c>
      <c r="CP828" s="77" t="e" cm="1">
        <f t="array" aca="1" ref="CP828" ca="1">INDIRECT(CP817)+CP826</f>
        <v>#N/A</v>
      </c>
      <c r="CQ828" s="77" t="e" cm="1">
        <f t="array" aca="1" ref="CQ828" ca="1">INDIRECT(CQ817)+CQ826</f>
        <v>#N/A</v>
      </c>
      <c r="CR828" s="77" t="e" cm="1">
        <f t="array" aca="1" ref="CR828" ca="1">INDIRECT(CR817)+CR826</f>
        <v>#N/A</v>
      </c>
      <c r="CS828" s="77" t="e" cm="1">
        <f t="array" aca="1" ref="CS828" ca="1">INDIRECT(CS817)+CS826</f>
        <v>#N/A</v>
      </c>
      <c r="CT828" s="77" t="e" cm="1">
        <f t="array" aca="1" ref="CT828" ca="1">INDIRECT(CT817)+CT826</f>
        <v>#N/A</v>
      </c>
      <c r="CU828" s="77" t="e" cm="1">
        <f t="array" aca="1" ref="CU828" ca="1">INDIRECT(CU817)+CU826</f>
        <v>#N/A</v>
      </c>
      <c r="CV828" s="77" t="e" cm="1">
        <f t="array" aca="1" ref="CV828" ca="1">INDIRECT(CV817)+CV826</f>
        <v>#N/A</v>
      </c>
      <c r="CW828" s="77" t="e" cm="1">
        <f t="array" aca="1" ref="CW828" ca="1">INDIRECT(CW817)+CW826</f>
        <v>#N/A</v>
      </c>
      <c r="CX828" s="77" t="e" cm="1">
        <f t="array" aca="1" ref="CX828" ca="1">INDIRECT(CX817)+CX826</f>
        <v>#N/A</v>
      </c>
      <c r="CY828" s="77" t="e" cm="1">
        <f t="array" aca="1" ref="CY828" ca="1">INDIRECT(CY817)+CY826</f>
        <v>#N/A</v>
      </c>
      <c r="CZ828" s="77" t="e" cm="1">
        <f t="array" aca="1" ref="CZ828" ca="1">INDIRECT(CZ817)+CZ826</f>
        <v>#N/A</v>
      </c>
      <c r="DA828" s="77" t="e" cm="1">
        <f t="array" aca="1" ref="DA828" ca="1">INDIRECT(DA817)+DA826</f>
        <v>#N/A</v>
      </c>
      <c r="DB828" s="77" t="e" cm="1">
        <f t="array" aca="1" ref="DB828" ca="1">INDIRECT(DB817)+DB826</f>
        <v>#N/A</v>
      </c>
      <c r="DC828" s="77" t="e" cm="1">
        <f t="array" aca="1" ref="DC828" ca="1">INDIRECT(DC817)+DC826</f>
        <v>#N/A</v>
      </c>
      <c r="DD828" s="77" t="e" cm="1">
        <f t="array" aca="1" ref="DD828" ca="1">INDIRECT(DD817)+DD826</f>
        <v>#N/A</v>
      </c>
      <c r="DE828" s="77" t="e" cm="1">
        <f t="array" aca="1" ref="DE828" ca="1">INDIRECT(DE817)+DE826</f>
        <v>#N/A</v>
      </c>
      <c r="DF828" s="77" t="e" cm="1">
        <f t="array" aca="1" ref="DF828" ca="1">INDIRECT(DF817)+DF826</f>
        <v>#N/A</v>
      </c>
      <c r="DG828" s="77" t="e" cm="1">
        <f t="array" aca="1" ref="DG828" ca="1">INDIRECT(DG817)+DG826</f>
        <v>#N/A</v>
      </c>
      <c r="DH828" s="77" t="e" cm="1">
        <f t="array" aca="1" ref="DH828" ca="1">INDIRECT(DH817)+DH826</f>
        <v>#N/A</v>
      </c>
      <c r="DI828" s="77" t="e" cm="1">
        <f t="array" aca="1" ref="DI828" ca="1">INDIRECT(DI817)+DI826</f>
        <v>#N/A</v>
      </c>
      <c r="DJ828" s="77" t="e" cm="1">
        <f t="array" aca="1" ref="DJ828" ca="1">INDIRECT(DJ817)+DJ826</f>
        <v>#N/A</v>
      </c>
      <c r="DK828" s="77" t="e" cm="1">
        <f t="array" aca="1" ref="DK828" ca="1">INDIRECT(DK817)+DK826</f>
        <v>#N/A</v>
      </c>
      <c r="DL828" s="77" t="e" cm="1">
        <f t="array" aca="1" ref="DL828" ca="1">INDIRECT(DL817)+DL826</f>
        <v>#N/A</v>
      </c>
    </row>
    <row r="829" spans="1:116" x14ac:dyDescent="0.4">
      <c r="D829" t="s">
        <v>799</v>
      </c>
      <c r="E829" s="8" t="str">
        <f t="shared" si="930"/>
        <v>829 DCV-S</v>
      </c>
      <c r="G829" s="145" t="s">
        <v>69</v>
      </c>
      <c r="H829" s="12"/>
      <c r="I829" s="60"/>
      <c r="J829" s="60"/>
      <c r="K829" s="20" t="e">
        <f>AVERAGEIF($3:$3,K$2,827:827)</f>
        <v>#DIV/0!</v>
      </c>
      <c r="L829" s="20" t="e">
        <f>AVERAGEIF($3:$3,L$2,827:827)</f>
        <v>#DIV/0!</v>
      </c>
      <c r="M829" s="20" t="e">
        <f>AVERAGEIF($3:$3,M$2,827:827)</f>
        <v>#DIV/0!</v>
      </c>
      <c r="N829" s="20" t="e">
        <f>AVERAGEIF($3:$3,N$2,827:827)</f>
        <v>#DIV/0!</v>
      </c>
      <c r="O829" s="20" t="e">
        <f>AVERAGEIF($3:$3,O$2,827:827)</f>
        <v>#DIV/0!</v>
      </c>
      <c r="P829" s="20" t="e">
        <f>AVERAGEIF($3:$3,P$2,827:827)</f>
        <v>#DIV/0!</v>
      </c>
      <c r="R829" s="20"/>
      <c r="S829" s="150" cm="1">
        <f t="array" aca="1" ref="S829" ca="1">S828/INDIRECT(S817)</f>
        <v>-1.5</v>
      </c>
      <c r="T829" s="150" cm="1">
        <f t="array" aca="1" ref="T829" ca="1">T828/INDIRECT(T817)</f>
        <v>-1.5</v>
      </c>
      <c r="U829" s="150" cm="1">
        <f t="array" aca="1" ref="U829" ca="1">U828/INDIRECT(U817)</f>
        <v>-1.5</v>
      </c>
      <c r="V829" s="150" cm="1">
        <f t="array" aca="1" ref="V829" ca="1">V828/INDIRECT(V817)</f>
        <v>-1.5</v>
      </c>
      <c r="W829" s="150" cm="1">
        <f t="array" aca="1" ref="W829" ca="1">W828/INDIRECT(W817)</f>
        <v>-1.5</v>
      </c>
      <c r="X829" s="150" cm="1">
        <f t="array" aca="1" ref="X829" ca="1">X828/INDIRECT(X817)</f>
        <v>-1.5</v>
      </c>
      <c r="Y829" s="150" cm="1">
        <f t="array" aca="1" ref="Y829" ca="1">Y828/INDIRECT(Y817)</f>
        <v>-1.5</v>
      </c>
      <c r="Z829" s="150" cm="1">
        <f t="array" aca="1" ref="Z829" ca="1">Z828/INDIRECT(Z817)</f>
        <v>-1.5</v>
      </c>
      <c r="AA829" s="150" cm="1">
        <f t="array" aca="1" ref="AA829" ca="1">AA828/INDIRECT(AA817)</f>
        <v>-1.5</v>
      </c>
      <c r="AB829" s="150" cm="1">
        <f t="array" aca="1" ref="AB829" ca="1">AB828/INDIRECT(AB817)</f>
        <v>-1.5</v>
      </c>
      <c r="AC829" s="150" cm="1">
        <f t="array" aca="1" ref="AC829" ca="1">AC828/INDIRECT(AC817)</f>
        <v>-1.5</v>
      </c>
      <c r="AD829" s="150" cm="1">
        <f t="array" aca="1" ref="AD829" ca="1">AD828/INDIRECT(AD817)</f>
        <v>-1.5</v>
      </c>
      <c r="AE829" s="150" cm="1">
        <f t="array" aca="1" ref="AE829" ca="1">AE828/INDIRECT(AE817)</f>
        <v>-1.5</v>
      </c>
      <c r="AF829" s="150" cm="1">
        <f t="array" aca="1" ref="AF829" ca="1">AF828/INDIRECT(AF817)</f>
        <v>-1.5</v>
      </c>
      <c r="AG829" s="150" cm="1">
        <f t="array" aca="1" ref="AG829" ca="1">AG828/INDIRECT(AG817)</f>
        <v>-1.5</v>
      </c>
      <c r="AH829" s="150" cm="1">
        <f t="array" aca="1" ref="AH829" ca="1">AH828/INDIRECT(AH817)</f>
        <v>-1.5</v>
      </c>
      <c r="AI829" s="150" cm="1">
        <f t="array" aca="1" ref="AI829" ca="1">AI828/INDIRECT(AI817)</f>
        <v>-1.5</v>
      </c>
      <c r="AJ829" s="150" cm="1">
        <f t="array" aca="1" ref="AJ829" ca="1">AJ828/INDIRECT(AJ817)</f>
        <v>-1.5</v>
      </c>
      <c r="AK829" s="150" cm="1">
        <f t="array" aca="1" ref="AK829" ca="1">AK828/INDIRECT(AK817)</f>
        <v>-1.5</v>
      </c>
      <c r="AL829" s="150" cm="1">
        <f t="array" aca="1" ref="AL829" ca="1">AL828/INDIRECT(AL817)</f>
        <v>-1.5</v>
      </c>
      <c r="AM829" s="150" cm="1">
        <f t="array" aca="1" ref="AM829" ca="1">AM828/INDIRECT(AM817)</f>
        <v>-1.5</v>
      </c>
      <c r="AN829" s="150" cm="1">
        <f t="array" aca="1" ref="AN829" ca="1">AN828/INDIRECT(AN817)</f>
        <v>-1.5</v>
      </c>
      <c r="AO829" s="150" cm="1">
        <f t="array" aca="1" ref="AO829" ca="1">AO828/INDIRECT(AO817)</f>
        <v>-1.5</v>
      </c>
      <c r="AP829" s="150" cm="1">
        <f t="array" aca="1" ref="AP829" ca="1">AP828/INDIRECT(AP817)</f>
        <v>-1.5</v>
      </c>
      <c r="AQ829" s="150" cm="1">
        <f t="array" aca="1" ref="AQ829" ca="1">AQ828/INDIRECT(AQ817)</f>
        <v>-1.5</v>
      </c>
      <c r="AR829" s="150" cm="1">
        <f t="array" aca="1" ref="AR829" ca="1">AR828/INDIRECT(AR817)</f>
        <v>-1.5</v>
      </c>
      <c r="AS829" s="150" cm="1">
        <f t="array" aca="1" ref="AS829" ca="1">AS828/INDIRECT(AS817)</f>
        <v>-1.5</v>
      </c>
      <c r="AT829" s="150" cm="1">
        <f t="array" aca="1" ref="AT829" ca="1">AT828/INDIRECT(AT817)</f>
        <v>-1.5</v>
      </c>
      <c r="AU829" s="150" cm="1">
        <f t="array" aca="1" ref="AU829" ca="1">AU828/INDIRECT(AU817)</f>
        <v>-1.5</v>
      </c>
      <c r="AV829" s="150" cm="1">
        <f t="array" aca="1" ref="AV829" ca="1">AV828/INDIRECT(AV817)</f>
        <v>-1.5</v>
      </c>
      <c r="AW829" s="150" cm="1">
        <f t="array" aca="1" ref="AW829" ca="1">AW828/INDIRECT(AW817)</f>
        <v>-1.5</v>
      </c>
      <c r="AX829" s="150" cm="1">
        <f t="array" aca="1" ref="AX829" ca="1">AX828/INDIRECT(AX817)</f>
        <v>-1.5</v>
      </c>
      <c r="AY829" s="150" cm="1">
        <f t="array" aca="1" ref="AY829" ca="1">AY828/INDIRECT(AY817)</f>
        <v>-1.5</v>
      </c>
      <c r="AZ829" s="150" cm="1">
        <f t="array" aca="1" ref="AZ829" ca="1">AZ828/INDIRECT(AZ817)</f>
        <v>-1.5</v>
      </c>
      <c r="BA829" s="150" cm="1">
        <f t="array" aca="1" ref="BA829" ca="1">BA828/INDIRECT(BA817)</f>
        <v>-1.5</v>
      </c>
      <c r="BB829" s="150" cm="1">
        <f t="array" aca="1" ref="BB829" ca="1">BB828/INDIRECT(BB817)</f>
        <v>-1.5</v>
      </c>
      <c r="BC829" s="150" cm="1">
        <f t="array" aca="1" ref="BC829" ca="1">BC828/INDIRECT(BC817)</f>
        <v>-1.5</v>
      </c>
      <c r="BD829" s="150" cm="1">
        <f t="array" aca="1" ref="BD829" ca="1">BD828/INDIRECT(BD817)</f>
        <v>-1.5</v>
      </c>
      <c r="BE829" s="150" cm="1">
        <f t="array" aca="1" ref="BE829" ca="1">BE828/INDIRECT(BE817)</f>
        <v>-1.5</v>
      </c>
      <c r="BF829" s="150" cm="1">
        <f t="array" aca="1" ref="BF829" ca="1">BF828/INDIRECT(BF817)</f>
        <v>-1.5</v>
      </c>
      <c r="BG829" s="150" cm="1">
        <f t="array" aca="1" ref="BG829" ca="1">BG828/INDIRECT(BG817)</f>
        <v>-1.5</v>
      </c>
      <c r="BH829" s="150" cm="1">
        <f t="array" aca="1" ref="BH829" ca="1">BH828/INDIRECT(BH817)</f>
        <v>-1.5</v>
      </c>
      <c r="BI829" s="150" cm="1">
        <f t="array" aca="1" ref="BI829" ca="1">BI828/INDIRECT(BI817)</f>
        <v>-1.5</v>
      </c>
      <c r="BJ829" s="150" cm="1">
        <f t="array" aca="1" ref="BJ829" ca="1">BJ828/INDIRECT(BJ817)</f>
        <v>-1.5</v>
      </c>
      <c r="BK829" s="150" cm="1">
        <f t="array" aca="1" ref="BK829" ca="1">BK828/INDIRECT(BK817)</f>
        <v>-1.5</v>
      </c>
      <c r="BL829" s="150" cm="1">
        <f t="array" aca="1" ref="BL829" ca="1">BL828/INDIRECT(BL817)</f>
        <v>-1.5</v>
      </c>
      <c r="BM829" s="150" cm="1">
        <f t="array" aca="1" ref="BM829" ca="1">BM828/INDIRECT(BM817)</f>
        <v>-1.5</v>
      </c>
      <c r="BN829" s="150" cm="1">
        <f t="array" aca="1" ref="BN829" ca="1">BN828/INDIRECT(BN817)</f>
        <v>-1.5</v>
      </c>
      <c r="BO829" s="150" cm="1">
        <f t="array" aca="1" ref="BO829" ca="1">BO828/INDIRECT(BO817)</f>
        <v>-1.5</v>
      </c>
      <c r="BP829" s="150" cm="1">
        <f t="array" aca="1" ref="BP829" ca="1">BP828/INDIRECT(BP817)</f>
        <v>-1.5</v>
      </c>
      <c r="BQ829" s="150" cm="1">
        <f t="array" aca="1" ref="BQ829" ca="1">BQ828/INDIRECT(BQ817)</f>
        <v>-1.5</v>
      </c>
      <c r="BR829" s="150" cm="1">
        <f t="array" aca="1" ref="BR829" ca="1">BR828/INDIRECT(BR817)</f>
        <v>-1.5</v>
      </c>
      <c r="BS829" s="150" cm="1">
        <f t="array" aca="1" ref="BS829" ca="1">BS828/INDIRECT(BS817)</f>
        <v>-1.5</v>
      </c>
      <c r="BT829" s="150" cm="1">
        <f t="array" aca="1" ref="BT829" ca="1">BT828/INDIRECT(BT817)</f>
        <v>-1.5</v>
      </c>
      <c r="BU829" s="150" cm="1">
        <f t="array" aca="1" ref="BU829" ca="1">BU828/INDIRECT(BU817)</f>
        <v>-1.5</v>
      </c>
      <c r="BV829" s="150" cm="1">
        <f t="array" aca="1" ref="BV829" ca="1">BV828/INDIRECT(BV817)</f>
        <v>-1.5</v>
      </c>
      <c r="BW829" s="150" cm="1">
        <f t="array" aca="1" ref="BW829" ca="1">BW828/INDIRECT(BW817)</f>
        <v>-1.5</v>
      </c>
      <c r="BX829" s="150" cm="1">
        <f t="array" aca="1" ref="BX829" ca="1">BX828/INDIRECT(BX817)</f>
        <v>-1.5</v>
      </c>
      <c r="BY829" s="150" cm="1">
        <f t="array" aca="1" ref="BY829" ca="1">BY828/INDIRECT(BY817)</f>
        <v>-1.5</v>
      </c>
      <c r="BZ829" s="150" cm="1">
        <f t="array" aca="1" ref="BZ829" ca="1">BZ828/INDIRECT(BZ817)</f>
        <v>-1.5</v>
      </c>
      <c r="CA829" s="150" cm="1">
        <f t="array" aca="1" ref="CA829" ca="1">CA828/INDIRECT(CA817)</f>
        <v>-1.5</v>
      </c>
      <c r="CB829" s="150" cm="1">
        <f t="array" aca="1" ref="CB829" ca="1">CB828/INDIRECT(CB817)</f>
        <v>-1.5</v>
      </c>
      <c r="CC829" s="150" cm="1">
        <f t="array" aca="1" ref="CC829" ca="1">CC828/INDIRECT(CC817)</f>
        <v>-1.5</v>
      </c>
      <c r="CD829" s="150" cm="1">
        <f t="array" aca="1" ref="CD829" ca="1">CD828/INDIRECT(CD817)</f>
        <v>-1.5</v>
      </c>
      <c r="CE829" s="150" cm="1">
        <f t="array" aca="1" ref="CE829" ca="1">CE828/INDIRECT(CE817)</f>
        <v>-1.5</v>
      </c>
      <c r="CF829" s="150" cm="1">
        <f t="array" aca="1" ref="CF829" ca="1">CF828/INDIRECT(CF817)</f>
        <v>-1.5</v>
      </c>
      <c r="CG829" s="150" cm="1">
        <f t="array" aca="1" ref="CG829" ca="1">CG828/INDIRECT(CG817)</f>
        <v>-1.5</v>
      </c>
      <c r="CH829" s="150" cm="1">
        <f t="array" aca="1" ref="CH829" ca="1">CH828/INDIRECT(CH817)</f>
        <v>-1.5</v>
      </c>
      <c r="CI829" s="150" cm="1">
        <f t="array" aca="1" ref="CI829" ca="1">CI828/INDIRECT(CI817)</f>
        <v>-1.5</v>
      </c>
      <c r="CJ829" s="150" cm="1">
        <f t="array" aca="1" ref="CJ829" ca="1">CJ828/INDIRECT(CJ817)</f>
        <v>-1.5</v>
      </c>
      <c r="CK829" s="150" cm="1">
        <f t="array" aca="1" ref="CK829" ca="1">CK828/INDIRECT(CK817)</f>
        <v>-1.5</v>
      </c>
      <c r="CL829" s="150" cm="1">
        <f t="array" aca="1" ref="CL829" ca="1">CL828/INDIRECT(CL817)</f>
        <v>-1.5</v>
      </c>
      <c r="CN829" s="60"/>
      <c r="CO829" s="150" t="e" cm="1">
        <f t="array" aca="1" ref="CO829" ca="1">CO828/INDIRECT(CO817)</f>
        <v>#N/A</v>
      </c>
      <c r="CP829" s="150" t="e" cm="1">
        <f t="array" aca="1" ref="CP829" ca="1">CP828/INDIRECT(CP817)</f>
        <v>#N/A</v>
      </c>
      <c r="CQ829" s="150" t="e" cm="1">
        <f t="array" aca="1" ref="CQ829" ca="1">CQ828/INDIRECT(CQ817)</f>
        <v>#N/A</v>
      </c>
      <c r="CR829" s="150" t="e" cm="1">
        <f t="array" aca="1" ref="CR829" ca="1">CR828/INDIRECT(CR817)</f>
        <v>#N/A</v>
      </c>
      <c r="CS829" s="150" t="e" cm="1">
        <f t="array" aca="1" ref="CS829" ca="1">CS828/INDIRECT(CS817)</f>
        <v>#N/A</v>
      </c>
      <c r="CT829" s="150" t="e" cm="1">
        <f t="array" aca="1" ref="CT829" ca="1">CT828/INDIRECT(CT817)</f>
        <v>#N/A</v>
      </c>
      <c r="CU829" s="150" t="e" cm="1">
        <f t="array" aca="1" ref="CU829" ca="1">CU828/INDIRECT(CU817)</f>
        <v>#N/A</v>
      </c>
      <c r="CV829" s="150" t="e" cm="1">
        <f t="array" aca="1" ref="CV829" ca="1">CV828/INDIRECT(CV817)</f>
        <v>#N/A</v>
      </c>
      <c r="CW829" s="150" t="e" cm="1">
        <f t="array" aca="1" ref="CW829" ca="1">CW828/INDIRECT(CW817)</f>
        <v>#N/A</v>
      </c>
      <c r="CX829" s="150" t="e" cm="1">
        <f t="array" aca="1" ref="CX829" ca="1">CX828/INDIRECT(CX817)</f>
        <v>#N/A</v>
      </c>
      <c r="CY829" s="150" t="e" cm="1">
        <f t="array" aca="1" ref="CY829" ca="1">CY828/INDIRECT(CY817)</f>
        <v>#N/A</v>
      </c>
      <c r="CZ829" s="150" t="e" cm="1">
        <f t="array" aca="1" ref="CZ829" ca="1">CZ828/INDIRECT(CZ817)</f>
        <v>#N/A</v>
      </c>
      <c r="DA829" s="150" t="e" cm="1">
        <f t="array" aca="1" ref="DA829" ca="1">DA828/INDIRECT(DA817)</f>
        <v>#N/A</v>
      </c>
      <c r="DB829" s="150" t="e" cm="1">
        <f t="array" aca="1" ref="DB829" ca="1">DB828/INDIRECT(DB817)</f>
        <v>#N/A</v>
      </c>
      <c r="DC829" s="150" t="e" cm="1">
        <f t="array" aca="1" ref="DC829" ca="1">DC828/INDIRECT(DC817)</f>
        <v>#N/A</v>
      </c>
      <c r="DD829" s="150" t="e" cm="1">
        <f t="array" aca="1" ref="DD829" ca="1">DD828/INDIRECT(DD817)</f>
        <v>#N/A</v>
      </c>
      <c r="DE829" s="150" t="e" cm="1">
        <f t="array" aca="1" ref="DE829" ca="1">DE828/INDIRECT(DE817)</f>
        <v>#N/A</v>
      </c>
      <c r="DF829" s="150" t="e" cm="1">
        <f t="array" aca="1" ref="DF829" ca="1">DF828/INDIRECT(DF817)</f>
        <v>#N/A</v>
      </c>
      <c r="DG829" s="150" t="e" cm="1">
        <f t="array" aca="1" ref="DG829" ca="1">DG828/INDIRECT(DG817)</f>
        <v>#N/A</v>
      </c>
      <c r="DH829" s="150" t="e" cm="1">
        <f t="array" aca="1" ref="DH829" ca="1">DH828/INDIRECT(DH817)</f>
        <v>#N/A</v>
      </c>
      <c r="DI829" s="150" t="e" cm="1">
        <f t="array" aca="1" ref="DI829" ca="1">DI828/INDIRECT(DI817)</f>
        <v>#N/A</v>
      </c>
      <c r="DJ829" s="150" t="e" cm="1">
        <f t="array" aca="1" ref="DJ829" ca="1">DJ828/INDIRECT(DJ817)</f>
        <v>#N/A</v>
      </c>
      <c r="DK829" s="150" t="e" cm="1">
        <f t="array" aca="1" ref="DK829" ca="1">DK828/INDIRECT(DK817)</f>
        <v>#N/A</v>
      </c>
      <c r="DL829" s="150" t="e" cm="1">
        <f t="array" aca="1" ref="DL829" ca="1">DL828/INDIRECT(DL817)</f>
        <v>#N/A</v>
      </c>
    </row>
    <row r="830" spans="1:116" x14ac:dyDescent="0.4">
      <c r="D830" t="s">
        <v>799</v>
      </c>
      <c r="E830" s="8" t="str">
        <f t="shared" si="930"/>
        <v>830 DCV-S</v>
      </c>
      <c r="G830" s="13"/>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4">
      <c r="B831" t="s">
        <v>332</v>
      </c>
      <c r="D831" t="s">
        <v>799</v>
      </c>
      <c r="E831" s="8" t="str">
        <f>ROW()&amp;" "&amp;D831</f>
        <v>831 DCV-S</v>
      </c>
      <c r="G831" s="8" t="str">
        <f>G815</f>
        <v>(Primary label)</v>
      </c>
      <c r="H831" s="12"/>
      <c r="I831" s="60"/>
      <c r="J831" s="60"/>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N831" s="60"/>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c r="DK831" s="72"/>
      <c r="DL831" s="72"/>
    </row>
    <row r="832" spans="1:116" x14ac:dyDescent="0.4">
      <c r="B832" t="s">
        <v>332</v>
      </c>
      <c r="D832" t="s">
        <v>799</v>
      </c>
      <c r="E832" s="8" t="str">
        <f>ROW()&amp;" "&amp;D832</f>
        <v>832 DCV-S</v>
      </c>
      <c r="G832" s="8" t="str">
        <f>G816</f>
        <v>primary unit</v>
      </c>
      <c r="H832" s="12"/>
      <c r="I832" s="60"/>
      <c r="J832" s="60"/>
      <c r="S832" s="72"/>
      <c r="T832" s="72"/>
      <c r="U832" s="72"/>
      <c r="V832" s="72"/>
      <c r="W832" s="72"/>
      <c r="X832" s="72"/>
      <c r="Y832" s="72"/>
      <c r="Z832" s="72"/>
      <c r="AA832" s="72"/>
      <c r="AB832" s="72"/>
      <c r="AC832" s="72"/>
      <c r="AD832" s="72"/>
      <c r="AE832" s="72"/>
      <c r="AF832" s="72"/>
      <c r="AG832" s="72"/>
      <c r="AH832" s="72"/>
      <c r="AI832" s="72"/>
      <c r="AJ832" s="72"/>
      <c r="AK832" s="72"/>
      <c r="AL832" s="72"/>
      <c r="AM832" s="72"/>
      <c r="AN832" s="72"/>
      <c r="AO832" s="72"/>
      <c r="AP832" s="72"/>
      <c r="AQ832" s="72"/>
      <c r="AR832" s="72"/>
      <c r="AS832" s="72"/>
      <c r="AT832" s="72"/>
      <c r="AU832" s="72"/>
      <c r="AV832" s="72"/>
      <c r="AW832" s="72"/>
      <c r="AX832" s="72"/>
      <c r="AY832" s="72"/>
      <c r="AZ832" s="72"/>
      <c r="BA832" s="72"/>
      <c r="BB832" s="72"/>
      <c r="BC832" s="72"/>
      <c r="BD832" s="72"/>
      <c r="BE832" s="72"/>
      <c r="BF832" s="72"/>
      <c r="BG832" s="72"/>
      <c r="BH832" s="72"/>
      <c r="BI832" s="72"/>
      <c r="BJ832" s="72"/>
      <c r="BK832" s="72"/>
      <c r="BL832" s="72"/>
      <c r="BM832" s="72"/>
      <c r="BN832" s="72"/>
      <c r="BO832" s="72"/>
      <c r="BP832" s="72"/>
      <c r="BQ832" s="72"/>
      <c r="BR832" s="72"/>
      <c r="BS832" s="72"/>
      <c r="BT832" s="72"/>
      <c r="BU832" s="72"/>
      <c r="BV832" s="72"/>
      <c r="BW832" s="72"/>
      <c r="BX832" s="72"/>
      <c r="BY832" s="72"/>
      <c r="BZ832" s="72"/>
      <c r="CA832" s="72"/>
      <c r="CB832" s="72"/>
      <c r="CC832" s="72"/>
      <c r="CD832" s="72"/>
      <c r="CE832" s="72"/>
      <c r="CF832" s="72"/>
      <c r="CG832" s="72"/>
      <c r="CH832" s="72"/>
      <c r="CI832" s="72"/>
      <c r="CJ832" s="72"/>
      <c r="CK832" s="72"/>
      <c r="CL832" s="72"/>
      <c r="CN832" s="60"/>
      <c r="CO832" s="72"/>
      <c r="CP832" s="72"/>
      <c r="CQ832" s="72"/>
      <c r="CR832" s="72"/>
      <c r="CS832" s="72"/>
      <c r="CT832" s="72"/>
      <c r="CU832" s="72"/>
      <c r="CV832" s="72"/>
      <c r="CW832" s="72"/>
      <c r="CX832" s="72"/>
      <c r="CY832" s="72"/>
      <c r="CZ832" s="72"/>
      <c r="DA832" s="72"/>
      <c r="DB832" s="72"/>
      <c r="DC832" s="72"/>
      <c r="DD832" s="72"/>
      <c r="DE832" s="72"/>
      <c r="DF832" s="72"/>
      <c r="DG832" s="72"/>
      <c r="DH832" s="72"/>
      <c r="DI832" s="72"/>
      <c r="DJ832" s="72"/>
      <c r="DK832" s="72"/>
      <c r="DL832" s="72"/>
    </row>
    <row r="833" spans="1:116" x14ac:dyDescent="0.4">
      <c r="B833" t="s">
        <v>332</v>
      </c>
      <c r="D833" t="s">
        <v>799</v>
      </c>
      <c r="E833" s="8" t="str">
        <f>ROW()&amp;" "&amp;D833</f>
        <v>833 DCV-S</v>
      </c>
      <c r="G833" s="8" t="str">
        <f>G817</f>
        <v>Primary revenue driver</v>
      </c>
      <c r="K833" s="53"/>
      <c r="L833" s="53"/>
      <c r="M833" s="53"/>
      <c r="N833" s="53"/>
      <c r="O833" s="53"/>
      <c r="P833" s="53"/>
      <c r="R833" s="24"/>
      <c r="S833" s="215" t="str">
        <f t="shared" ref="S833:AX833" si="964">S817</f>
        <v>S$16</v>
      </c>
      <c r="T833" s="215" t="str">
        <f t="shared" si="964"/>
        <v>T$16</v>
      </c>
      <c r="U833" s="215" t="str">
        <f t="shared" si="964"/>
        <v>U$16</v>
      </c>
      <c r="V833" s="215" t="str">
        <f t="shared" si="964"/>
        <v>V$16</v>
      </c>
      <c r="W833" s="215" t="str">
        <f t="shared" si="964"/>
        <v>W$16</v>
      </c>
      <c r="X833" s="215" t="str">
        <f t="shared" si="964"/>
        <v>X$16</v>
      </c>
      <c r="Y833" s="215" t="str">
        <f t="shared" si="964"/>
        <v>Y$16</v>
      </c>
      <c r="Z833" s="215" t="str">
        <f t="shared" si="964"/>
        <v>Z$16</v>
      </c>
      <c r="AA833" s="215" t="str">
        <f t="shared" si="964"/>
        <v>AA$16</v>
      </c>
      <c r="AB833" s="215" t="str">
        <f t="shared" si="964"/>
        <v>AB$16</v>
      </c>
      <c r="AC833" s="215" t="str">
        <f t="shared" si="964"/>
        <v>AC$16</v>
      </c>
      <c r="AD833" s="215" t="str">
        <f t="shared" si="964"/>
        <v>AD$16</v>
      </c>
      <c r="AE833" s="215" t="str">
        <f t="shared" si="964"/>
        <v>AE$16</v>
      </c>
      <c r="AF833" s="215" t="str">
        <f t="shared" si="964"/>
        <v>AF$16</v>
      </c>
      <c r="AG833" s="215" t="str">
        <f t="shared" si="964"/>
        <v>AG$16</v>
      </c>
      <c r="AH833" s="215" t="str">
        <f t="shared" si="964"/>
        <v>AH$16</v>
      </c>
      <c r="AI833" s="215" t="str">
        <f t="shared" si="964"/>
        <v>AI$16</v>
      </c>
      <c r="AJ833" s="215" t="str">
        <f t="shared" si="964"/>
        <v>AJ$16</v>
      </c>
      <c r="AK833" s="215" t="str">
        <f t="shared" si="964"/>
        <v>AK$16</v>
      </c>
      <c r="AL833" s="215" t="str">
        <f t="shared" si="964"/>
        <v>AL$16</v>
      </c>
      <c r="AM833" s="215" t="str">
        <f t="shared" si="964"/>
        <v>AM$16</v>
      </c>
      <c r="AN833" s="215" t="str">
        <f t="shared" si="964"/>
        <v>AN$16</v>
      </c>
      <c r="AO833" s="215" t="str">
        <f t="shared" si="964"/>
        <v>AO$16</v>
      </c>
      <c r="AP833" s="215" t="str">
        <f t="shared" si="964"/>
        <v>AP$16</v>
      </c>
      <c r="AQ833" s="215" t="str">
        <f t="shared" si="964"/>
        <v>AQ$16</v>
      </c>
      <c r="AR833" s="215" t="str">
        <f t="shared" si="964"/>
        <v>AR$16</v>
      </c>
      <c r="AS833" s="215" t="str">
        <f t="shared" si="964"/>
        <v>AS$16</v>
      </c>
      <c r="AT833" s="215" t="str">
        <f t="shared" si="964"/>
        <v>AT$16</v>
      </c>
      <c r="AU833" s="215" t="str">
        <f t="shared" si="964"/>
        <v>AU$16</v>
      </c>
      <c r="AV833" s="215" t="str">
        <f t="shared" si="964"/>
        <v>AV$16</v>
      </c>
      <c r="AW833" s="215" t="str">
        <f t="shared" si="964"/>
        <v>AW$16</v>
      </c>
      <c r="AX833" s="215" t="str">
        <f t="shared" si="964"/>
        <v>AX$16</v>
      </c>
      <c r="AY833" s="215" t="str">
        <f t="shared" ref="AY833:CD833" si="965">AY817</f>
        <v>AY$16</v>
      </c>
      <c r="AZ833" s="215" t="str">
        <f t="shared" si="965"/>
        <v>AZ$16</v>
      </c>
      <c r="BA833" s="215" t="str">
        <f t="shared" si="965"/>
        <v>BA$16</v>
      </c>
      <c r="BB833" s="215" t="str">
        <f t="shared" si="965"/>
        <v>BB$16</v>
      </c>
      <c r="BC833" s="215" t="str">
        <f t="shared" si="965"/>
        <v>BC$16</v>
      </c>
      <c r="BD833" s="215" t="str">
        <f t="shared" si="965"/>
        <v>BD$16</v>
      </c>
      <c r="BE833" s="215" t="str">
        <f t="shared" si="965"/>
        <v>BE$16</v>
      </c>
      <c r="BF833" s="215" t="str">
        <f t="shared" si="965"/>
        <v>BF$16</v>
      </c>
      <c r="BG833" s="215" t="str">
        <f t="shared" si="965"/>
        <v>BG$16</v>
      </c>
      <c r="BH833" s="215" t="str">
        <f t="shared" si="965"/>
        <v>BH$16</v>
      </c>
      <c r="BI833" s="215" t="str">
        <f t="shared" si="965"/>
        <v>BI$16</v>
      </c>
      <c r="BJ833" s="215" t="str">
        <f t="shared" si="965"/>
        <v>BJ$16</v>
      </c>
      <c r="BK833" s="215" t="str">
        <f t="shared" si="965"/>
        <v>BK$16</v>
      </c>
      <c r="BL833" s="215" t="str">
        <f t="shared" si="965"/>
        <v>BL$16</v>
      </c>
      <c r="BM833" s="215" t="str">
        <f t="shared" si="965"/>
        <v>BM$16</v>
      </c>
      <c r="BN833" s="215" t="str">
        <f t="shared" si="965"/>
        <v>BN$16</v>
      </c>
      <c r="BO833" s="215" t="str">
        <f t="shared" si="965"/>
        <v>BO$16</v>
      </c>
      <c r="BP833" s="215" t="str">
        <f t="shared" si="965"/>
        <v>BP$16</v>
      </c>
      <c r="BQ833" s="215" t="str">
        <f t="shared" si="965"/>
        <v>BQ$16</v>
      </c>
      <c r="BR833" s="215" t="str">
        <f t="shared" si="965"/>
        <v>BR$16</v>
      </c>
      <c r="BS833" s="215" t="str">
        <f t="shared" si="965"/>
        <v>BS$16</v>
      </c>
      <c r="BT833" s="215" t="str">
        <f t="shared" si="965"/>
        <v>BT$16</v>
      </c>
      <c r="BU833" s="215" t="str">
        <f t="shared" si="965"/>
        <v>BU$16</v>
      </c>
      <c r="BV833" s="215" t="str">
        <f t="shared" si="965"/>
        <v>BV$16</v>
      </c>
      <c r="BW833" s="215" t="str">
        <f t="shared" si="965"/>
        <v>BW$16</v>
      </c>
      <c r="BX833" s="215" t="str">
        <f t="shared" si="965"/>
        <v>BX$16</v>
      </c>
      <c r="BY833" s="215" t="str">
        <f t="shared" si="965"/>
        <v>BY$16</v>
      </c>
      <c r="BZ833" s="215" t="str">
        <f t="shared" si="965"/>
        <v>BZ$16</v>
      </c>
      <c r="CA833" s="215" t="str">
        <f t="shared" si="965"/>
        <v>CA$16</v>
      </c>
      <c r="CB833" s="215" t="str">
        <f t="shared" si="965"/>
        <v>CB$16</v>
      </c>
      <c r="CC833" s="215" t="str">
        <f t="shared" si="965"/>
        <v>CC$16</v>
      </c>
      <c r="CD833" s="215" t="str">
        <f t="shared" si="965"/>
        <v>CD$16</v>
      </c>
      <c r="CE833" s="215" t="str">
        <f t="shared" ref="CE833:CL833" si="966">CE817</f>
        <v>CE$16</v>
      </c>
      <c r="CF833" s="215" t="str">
        <f t="shared" si="966"/>
        <v>CF$16</v>
      </c>
      <c r="CG833" s="215" t="str">
        <f t="shared" si="966"/>
        <v>CG$16</v>
      </c>
      <c r="CH833" s="215" t="str">
        <f t="shared" si="966"/>
        <v>CH$16</v>
      </c>
      <c r="CI833" s="215" t="str">
        <f t="shared" si="966"/>
        <v>CI$16</v>
      </c>
      <c r="CJ833" s="215" t="str">
        <f t="shared" si="966"/>
        <v>CJ$16</v>
      </c>
      <c r="CK833" s="215" t="str">
        <f t="shared" si="966"/>
        <v>CK$16</v>
      </c>
      <c r="CL833" s="215" t="str">
        <f t="shared" si="966"/>
        <v>CL$16</v>
      </c>
      <c r="CO833" s="215" t="str">
        <f t="shared" ref="CO833:DL833" si="967">CO817</f>
        <v>CO$16</v>
      </c>
      <c r="CP833" s="215" t="str">
        <f t="shared" si="967"/>
        <v>CP$16</v>
      </c>
      <c r="CQ833" s="215" t="str">
        <f t="shared" si="967"/>
        <v>CQ$16</v>
      </c>
      <c r="CR833" s="215" t="str">
        <f t="shared" si="967"/>
        <v>CR$16</v>
      </c>
      <c r="CS833" s="215" t="str">
        <f t="shared" si="967"/>
        <v>CS$16</v>
      </c>
      <c r="CT833" s="215" t="str">
        <f t="shared" si="967"/>
        <v>CT$16</v>
      </c>
      <c r="CU833" s="215" t="str">
        <f t="shared" si="967"/>
        <v>CU$16</v>
      </c>
      <c r="CV833" s="215" t="str">
        <f t="shared" si="967"/>
        <v>CV$16</v>
      </c>
      <c r="CW833" s="215" t="str">
        <f t="shared" si="967"/>
        <v>CW$16</v>
      </c>
      <c r="CX833" s="215" t="str">
        <f t="shared" si="967"/>
        <v>CX$16</v>
      </c>
      <c r="CY833" s="215" t="str">
        <f t="shared" si="967"/>
        <v>CY$16</v>
      </c>
      <c r="CZ833" s="215" t="str">
        <f t="shared" si="967"/>
        <v>CZ$16</v>
      </c>
      <c r="DA833" s="215" t="str">
        <f t="shared" si="967"/>
        <v>DA$16</v>
      </c>
      <c r="DB833" s="215" t="str">
        <f t="shared" si="967"/>
        <v>DB$16</v>
      </c>
      <c r="DC833" s="215" t="str">
        <f t="shared" si="967"/>
        <v>DC$16</v>
      </c>
      <c r="DD833" s="215" t="str">
        <f t="shared" si="967"/>
        <v>DD$16</v>
      </c>
      <c r="DE833" s="215" t="str">
        <f t="shared" si="967"/>
        <v>DE$16</v>
      </c>
      <c r="DF833" s="215" t="str">
        <f t="shared" si="967"/>
        <v>DF$16</v>
      </c>
      <c r="DG833" s="215" t="str">
        <f t="shared" si="967"/>
        <v>DG$16</v>
      </c>
      <c r="DH833" s="215" t="str">
        <f t="shared" si="967"/>
        <v>DH$16</v>
      </c>
      <c r="DI833" s="215" t="str">
        <f t="shared" si="967"/>
        <v>DI$16</v>
      </c>
      <c r="DJ833" s="215" t="str">
        <f t="shared" si="967"/>
        <v>DJ$16</v>
      </c>
      <c r="DK833" s="215" t="str">
        <f t="shared" si="967"/>
        <v>DK$16</v>
      </c>
      <c r="DL833" s="215" t="str">
        <f t="shared" si="967"/>
        <v>DL$16</v>
      </c>
    </row>
    <row r="834" spans="1:116" x14ac:dyDescent="0.4">
      <c r="B834" t="s">
        <v>332</v>
      </c>
      <c r="D834" t="s">
        <v>799</v>
      </c>
      <c r="E834" s="8" t="str">
        <f>ROW()&amp;" "&amp;D834</f>
        <v>834 DCV-S</v>
      </c>
      <c r="G834" s="8" t="str">
        <f>G818</f>
        <v>Primary volume driver</v>
      </c>
      <c r="H834" s="56"/>
      <c r="I834" s="79"/>
      <c r="J834" s="79"/>
      <c r="K834" s="15"/>
      <c r="L834" s="15"/>
      <c r="M834" s="15"/>
      <c r="N834" s="15"/>
      <c r="O834" s="15"/>
      <c r="P834" s="15"/>
      <c r="R834" s="15"/>
      <c r="S834" s="215" t="str">
        <f t="shared" ref="S834:AX834" si="968">S818</f>
        <v>S$17</v>
      </c>
      <c r="T834" s="215" t="str">
        <f t="shared" si="968"/>
        <v>T$17</v>
      </c>
      <c r="U834" s="215" t="str">
        <f t="shared" si="968"/>
        <v>U$17</v>
      </c>
      <c r="V834" s="215" t="str">
        <f t="shared" si="968"/>
        <v>V$17</v>
      </c>
      <c r="W834" s="215" t="str">
        <f t="shared" si="968"/>
        <v>W$17</v>
      </c>
      <c r="X834" s="215" t="str">
        <f t="shared" si="968"/>
        <v>X$17</v>
      </c>
      <c r="Y834" s="215" t="str">
        <f t="shared" si="968"/>
        <v>Y$17</v>
      </c>
      <c r="Z834" s="215" t="str">
        <f t="shared" si="968"/>
        <v>Z$17</v>
      </c>
      <c r="AA834" s="215" t="str">
        <f t="shared" si="968"/>
        <v>AA$17</v>
      </c>
      <c r="AB834" s="215" t="str">
        <f t="shared" si="968"/>
        <v>AB$17</v>
      </c>
      <c r="AC834" s="215" t="str">
        <f t="shared" si="968"/>
        <v>AC$17</v>
      </c>
      <c r="AD834" s="215" t="str">
        <f t="shared" si="968"/>
        <v>AD$17</v>
      </c>
      <c r="AE834" s="215" t="str">
        <f t="shared" si="968"/>
        <v>AE$17</v>
      </c>
      <c r="AF834" s="215" t="str">
        <f t="shared" si="968"/>
        <v>AF$17</v>
      </c>
      <c r="AG834" s="215" t="str">
        <f t="shared" si="968"/>
        <v>AG$17</v>
      </c>
      <c r="AH834" s="215" t="str">
        <f t="shared" si="968"/>
        <v>AH$17</v>
      </c>
      <c r="AI834" s="215" t="str">
        <f t="shared" si="968"/>
        <v>AI$17</v>
      </c>
      <c r="AJ834" s="215" t="str">
        <f t="shared" si="968"/>
        <v>AJ$17</v>
      </c>
      <c r="AK834" s="215" t="str">
        <f t="shared" si="968"/>
        <v>AK$17</v>
      </c>
      <c r="AL834" s="215" t="str">
        <f t="shared" si="968"/>
        <v>AL$17</v>
      </c>
      <c r="AM834" s="215" t="str">
        <f t="shared" si="968"/>
        <v>AM$17</v>
      </c>
      <c r="AN834" s="215" t="str">
        <f t="shared" si="968"/>
        <v>AN$17</v>
      </c>
      <c r="AO834" s="215" t="str">
        <f t="shared" si="968"/>
        <v>AO$17</v>
      </c>
      <c r="AP834" s="215" t="str">
        <f t="shared" si="968"/>
        <v>AP$17</v>
      </c>
      <c r="AQ834" s="215" t="str">
        <f t="shared" si="968"/>
        <v>AQ$17</v>
      </c>
      <c r="AR834" s="215" t="str">
        <f t="shared" si="968"/>
        <v>AR$17</v>
      </c>
      <c r="AS834" s="215" t="str">
        <f t="shared" si="968"/>
        <v>AS$17</v>
      </c>
      <c r="AT834" s="215" t="str">
        <f t="shared" si="968"/>
        <v>AT$17</v>
      </c>
      <c r="AU834" s="215" t="str">
        <f t="shared" si="968"/>
        <v>AU$17</v>
      </c>
      <c r="AV834" s="215" t="str">
        <f t="shared" si="968"/>
        <v>AV$17</v>
      </c>
      <c r="AW834" s="215" t="str">
        <f t="shared" si="968"/>
        <v>AW$17</v>
      </c>
      <c r="AX834" s="215" t="str">
        <f t="shared" si="968"/>
        <v>AX$17</v>
      </c>
      <c r="AY834" s="215" t="str">
        <f t="shared" ref="AY834:CD834" si="969">AY818</f>
        <v>AY$17</v>
      </c>
      <c r="AZ834" s="215" t="str">
        <f t="shared" si="969"/>
        <v>AZ$17</v>
      </c>
      <c r="BA834" s="215" t="str">
        <f t="shared" si="969"/>
        <v>BA$17</v>
      </c>
      <c r="BB834" s="215" t="str">
        <f t="shared" si="969"/>
        <v>BB$17</v>
      </c>
      <c r="BC834" s="215" t="str">
        <f t="shared" si="969"/>
        <v>BC$17</v>
      </c>
      <c r="BD834" s="215" t="str">
        <f t="shared" si="969"/>
        <v>BD$17</v>
      </c>
      <c r="BE834" s="215" t="str">
        <f t="shared" si="969"/>
        <v>BE$17</v>
      </c>
      <c r="BF834" s="215" t="str">
        <f t="shared" si="969"/>
        <v>BF$17</v>
      </c>
      <c r="BG834" s="215" t="str">
        <f t="shared" si="969"/>
        <v>BG$17</v>
      </c>
      <c r="BH834" s="215" t="str">
        <f t="shared" si="969"/>
        <v>BH$17</v>
      </c>
      <c r="BI834" s="215" t="str">
        <f t="shared" si="969"/>
        <v>BI$17</v>
      </c>
      <c r="BJ834" s="215" t="str">
        <f t="shared" si="969"/>
        <v>BJ$17</v>
      </c>
      <c r="BK834" s="215" t="str">
        <f t="shared" si="969"/>
        <v>BK$17</v>
      </c>
      <c r="BL834" s="215" t="str">
        <f t="shared" si="969"/>
        <v>BL$17</v>
      </c>
      <c r="BM834" s="215" t="str">
        <f t="shared" si="969"/>
        <v>BM$17</v>
      </c>
      <c r="BN834" s="215" t="str">
        <f t="shared" si="969"/>
        <v>BN$17</v>
      </c>
      <c r="BO834" s="215" t="str">
        <f t="shared" si="969"/>
        <v>BO$17</v>
      </c>
      <c r="BP834" s="215" t="str">
        <f t="shared" si="969"/>
        <v>BP$17</v>
      </c>
      <c r="BQ834" s="215" t="str">
        <f t="shared" si="969"/>
        <v>BQ$17</v>
      </c>
      <c r="BR834" s="215" t="str">
        <f t="shared" si="969"/>
        <v>BR$17</v>
      </c>
      <c r="BS834" s="215" t="str">
        <f t="shared" si="969"/>
        <v>BS$17</v>
      </c>
      <c r="BT834" s="215" t="str">
        <f t="shared" si="969"/>
        <v>BT$17</v>
      </c>
      <c r="BU834" s="215" t="str">
        <f t="shared" si="969"/>
        <v>BU$17</v>
      </c>
      <c r="BV834" s="215" t="str">
        <f t="shared" si="969"/>
        <v>BV$17</v>
      </c>
      <c r="BW834" s="215" t="str">
        <f t="shared" si="969"/>
        <v>BW$17</v>
      </c>
      <c r="BX834" s="215" t="str">
        <f t="shared" si="969"/>
        <v>BX$17</v>
      </c>
      <c r="BY834" s="215" t="str">
        <f t="shared" si="969"/>
        <v>BY$17</v>
      </c>
      <c r="BZ834" s="215" t="str">
        <f t="shared" si="969"/>
        <v>BZ$17</v>
      </c>
      <c r="CA834" s="215" t="str">
        <f t="shared" si="969"/>
        <v>CA$17</v>
      </c>
      <c r="CB834" s="215" t="str">
        <f t="shared" si="969"/>
        <v>CB$17</v>
      </c>
      <c r="CC834" s="215" t="str">
        <f t="shared" si="969"/>
        <v>CC$17</v>
      </c>
      <c r="CD834" s="215" t="str">
        <f t="shared" si="969"/>
        <v>CD$17</v>
      </c>
      <c r="CE834" s="215" t="str">
        <f t="shared" ref="CE834:CL834" si="970">CE818</f>
        <v>CE$17</v>
      </c>
      <c r="CF834" s="215" t="str">
        <f t="shared" si="970"/>
        <v>CF$17</v>
      </c>
      <c r="CG834" s="215" t="str">
        <f t="shared" si="970"/>
        <v>CG$17</v>
      </c>
      <c r="CH834" s="215" t="str">
        <f t="shared" si="970"/>
        <v>CH$17</v>
      </c>
      <c r="CI834" s="215" t="str">
        <f t="shared" si="970"/>
        <v>CI$17</v>
      </c>
      <c r="CJ834" s="215" t="str">
        <f t="shared" si="970"/>
        <v>CJ$17</v>
      </c>
      <c r="CK834" s="215" t="str">
        <f t="shared" si="970"/>
        <v>CK$17</v>
      </c>
      <c r="CL834" s="215" t="str">
        <f t="shared" si="970"/>
        <v>CL$17</v>
      </c>
      <c r="CN834" s="79"/>
      <c r="CO834" s="215" t="str">
        <f t="shared" ref="CO834:DL834" si="971">CO818</f>
        <v>CO$17</v>
      </c>
      <c r="CP834" s="215" t="str">
        <f t="shared" si="971"/>
        <v>CP$17</v>
      </c>
      <c r="CQ834" s="215" t="str">
        <f t="shared" si="971"/>
        <v>CQ$17</v>
      </c>
      <c r="CR834" s="215" t="str">
        <f t="shared" si="971"/>
        <v>CR$17</v>
      </c>
      <c r="CS834" s="215" t="str">
        <f t="shared" si="971"/>
        <v>CS$17</v>
      </c>
      <c r="CT834" s="215" t="str">
        <f t="shared" si="971"/>
        <v>CT$17</v>
      </c>
      <c r="CU834" s="215" t="str">
        <f t="shared" si="971"/>
        <v>CU$17</v>
      </c>
      <c r="CV834" s="215" t="str">
        <f t="shared" si="971"/>
        <v>CV$17</v>
      </c>
      <c r="CW834" s="215" t="str">
        <f t="shared" si="971"/>
        <v>CW$17</v>
      </c>
      <c r="CX834" s="215" t="str">
        <f t="shared" si="971"/>
        <v>CX$17</v>
      </c>
      <c r="CY834" s="215" t="str">
        <f t="shared" si="971"/>
        <v>CY$17</v>
      </c>
      <c r="CZ834" s="215" t="str">
        <f t="shared" si="971"/>
        <v>CZ$17</v>
      </c>
      <c r="DA834" s="215" t="str">
        <f t="shared" si="971"/>
        <v>DA$17</v>
      </c>
      <c r="DB834" s="215" t="str">
        <f t="shared" si="971"/>
        <v>DB$17</v>
      </c>
      <c r="DC834" s="215" t="str">
        <f t="shared" si="971"/>
        <v>DC$17</v>
      </c>
      <c r="DD834" s="215" t="str">
        <f t="shared" si="971"/>
        <v>DD$17</v>
      </c>
      <c r="DE834" s="215" t="str">
        <f t="shared" si="971"/>
        <v>DE$17</v>
      </c>
      <c r="DF834" s="215" t="str">
        <f t="shared" si="971"/>
        <v>DF$17</v>
      </c>
      <c r="DG834" s="215" t="str">
        <f t="shared" si="971"/>
        <v>DG$17</v>
      </c>
      <c r="DH834" s="215" t="str">
        <f t="shared" si="971"/>
        <v>DH$17</v>
      </c>
      <c r="DI834" s="215" t="str">
        <f t="shared" si="971"/>
        <v>DI$17</v>
      </c>
      <c r="DJ834" s="215" t="str">
        <f t="shared" si="971"/>
        <v>DJ$17</v>
      </c>
      <c r="DK834" s="215" t="str">
        <f t="shared" si="971"/>
        <v>DK$17</v>
      </c>
      <c r="DL834" s="215" t="str">
        <f t="shared" si="971"/>
        <v>DL$17</v>
      </c>
    </row>
    <row r="835" spans="1:116" x14ac:dyDescent="0.4">
      <c r="B835" t="s">
        <v>332</v>
      </c>
      <c r="D835" t="s">
        <v>799</v>
      </c>
      <c r="E835" s="8" t="str">
        <f t="shared" ref="E835:E838" si="972">ROW()&amp;" "&amp;D835</f>
        <v>835 DCV-S</v>
      </c>
      <c r="G835" s="89" t="str">
        <f>G823</f>
        <v xml:space="preserve">DC volume driven: </v>
      </c>
      <c r="H835" s="12"/>
      <c r="I835" s="60"/>
      <c r="J835" s="60"/>
      <c r="K835" s="15"/>
      <c r="L835" s="15"/>
      <c r="M835" s="15"/>
      <c r="N835" s="15"/>
      <c r="O835" s="15"/>
      <c r="P835" s="15"/>
      <c r="R835" s="15"/>
      <c r="S835" s="215">
        <f t="shared" ref="S835:AX835" si="973">S820</f>
        <v>0</v>
      </c>
      <c r="T835" s="215">
        <f t="shared" si="973"/>
        <v>0</v>
      </c>
      <c r="U835" s="215">
        <f t="shared" si="973"/>
        <v>0</v>
      </c>
      <c r="V835" s="215">
        <f t="shared" si="973"/>
        <v>0</v>
      </c>
      <c r="W835" s="215">
        <f t="shared" si="973"/>
        <v>0</v>
      </c>
      <c r="X835" s="215">
        <f t="shared" si="973"/>
        <v>0</v>
      </c>
      <c r="Y835" s="215">
        <f t="shared" si="973"/>
        <v>0</v>
      </c>
      <c r="Z835" s="215">
        <f t="shared" si="973"/>
        <v>0</v>
      </c>
      <c r="AA835" s="215">
        <f t="shared" si="973"/>
        <v>0</v>
      </c>
      <c r="AB835" s="215">
        <f t="shared" si="973"/>
        <v>0</v>
      </c>
      <c r="AC835" s="215">
        <f t="shared" si="973"/>
        <v>0</v>
      </c>
      <c r="AD835" s="215">
        <f t="shared" si="973"/>
        <v>0</v>
      </c>
      <c r="AE835" s="215">
        <f t="shared" si="973"/>
        <v>0</v>
      </c>
      <c r="AF835" s="215">
        <f t="shared" si="973"/>
        <v>0</v>
      </c>
      <c r="AG835" s="215">
        <f t="shared" si="973"/>
        <v>0</v>
      </c>
      <c r="AH835" s="215">
        <f t="shared" si="973"/>
        <v>0</v>
      </c>
      <c r="AI835" s="215">
        <f t="shared" si="973"/>
        <v>0</v>
      </c>
      <c r="AJ835" s="215">
        <f t="shared" si="973"/>
        <v>0</v>
      </c>
      <c r="AK835" s="215">
        <f t="shared" si="973"/>
        <v>0</v>
      </c>
      <c r="AL835" s="215">
        <f t="shared" si="973"/>
        <v>0</v>
      </c>
      <c r="AM835" s="215">
        <f t="shared" si="973"/>
        <v>0</v>
      </c>
      <c r="AN835" s="215">
        <f t="shared" si="973"/>
        <v>0</v>
      </c>
      <c r="AO835" s="215">
        <f t="shared" si="973"/>
        <v>0</v>
      </c>
      <c r="AP835" s="215">
        <f t="shared" si="973"/>
        <v>0</v>
      </c>
      <c r="AQ835" s="215">
        <f t="shared" si="973"/>
        <v>0</v>
      </c>
      <c r="AR835" s="215">
        <f t="shared" si="973"/>
        <v>0</v>
      </c>
      <c r="AS835" s="215">
        <f t="shared" si="973"/>
        <v>0</v>
      </c>
      <c r="AT835" s="215">
        <f t="shared" si="973"/>
        <v>0</v>
      </c>
      <c r="AU835" s="215">
        <f t="shared" si="973"/>
        <v>0</v>
      </c>
      <c r="AV835" s="215">
        <f t="shared" si="973"/>
        <v>0</v>
      </c>
      <c r="AW835" s="215">
        <f t="shared" si="973"/>
        <v>0</v>
      </c>
      <c r="AX835" s="215">
        <f t="shared" si="973"/>
        <v>0</v>
      </c>
      <c r="AY835" s="215">
        <f t="shared" ref="AY835:CD835" si="974">AY820</f>
        <v>0</v>
      </c>
      <c r="AZ835" s="215">
        <f t="shared" si="974"/>
        <v>0</v>
      </c>
      <c r="BA835" s="215">
        <f t="shared" si="974"/>
        <v>0</v>
      </c>
      <c r="BB835" s="215">
        <f t="shared" si="974"/>
        <v>0</v>
      </c>
      <c r="BC835" s="215">
        <f t="shared" si="974"/>
        <v>0</v>
      </c>
      <c r="BD835" s="215">
        <f t="shared" si="974"/>
        <v>0</v>
      </c>
      <c r="BE835" s="215">
        <f t="shared" si="974"/>
        <v>0</v>
      </c>
      <c r="BF835" s="215">
        <f t="shared" si="974"/>
        <v>0</v>
      </c>
      <c r="BG835" s="215">
        <f t="shared" si="974"/>
        <v>0</v>
      </c>
      <c r="BH835" s="215">
        <f t="shared" si="974"/>
        <v>0</v>
      </c>
      <c r="BI835" s="215">
        <f t="shared" si="974"/>
        <v>0</v>
      </c>
      <c r="BJ835" s="215">
        <f t="shared" si="974"/>
        <v>0</v>
      </c>
      <c r="BK835" s="215">
        <f t="shared" si="974"/>
        <v>0</v>
      </c>
      <c r="BL835" s="215">
        <f t="shared" si="974"/>
        <v>0</v>
      </c>
      <c r="BM835" s="215">
        <f t="shared" si="974"/>
        <v>0</v>
      </c>
      <c r="BN835" s="215">
        <f t="shared" si="974"/>
        <v>0</v>
      </c>
      <c r="BO835" s="215">
        <f t="shared" si="974"/>
        <v>0</v>
      </c>
      <c r="BP835" s="215">
        <f t="shared" si="974"/>
        <v>0</v>
      </c>
      <c r="BQ835" s="215">
        <f t="shared" si="974"/>
        <v>0</v>
      </c>
      <c r="BR835" s="215">
        <f t="shared" si="974"/>
        <v>0</v>
      </c>
      <c r="BS835" s="215">
        <f t="shared" si="974"/>
        <v>0</v>
      </c>
      <c r="BT835" s="215">
        <f t="shared" si="974"/>
        <v>0</v>
      </c>
      <c r="BU835" s="215">
        <f t="shared" si="974"/>
        <v>0</v>
      </c>
      <c r="BV835" s="215">
        <f t="shared" si="974"/>
        <v>0</v>
      </c>
      <c r="BW835" s="215">
        <f t="shared" si="974"/>
        <v>0</v>
      </c>
      <c r="BX835" s="215">
        <f t="shared" si="974"/>
        <v>0</v>
      </c>
      <c r="BY835" s="215">
        <f t="shared" si="974"/>
        <v>0</v>
      </c>
      <c r="BZ835" s="215">
        <f t="shared" si="974"/>
        <v>0</v>
      </c>
      <c r="CA835" s="215">
        <f t="shared" si="974"/>
        <v>0</v>
      </c>
      <c r="CB835" s="215">
        <f t="shared" si="974"/>
        <v>0</v>
      </c>
      <c r="CC835" s="215">
        <f t="shared" si="974"/>
        <v>0</v>
      </c>
      <c r="CD835" s="215">
        <f t="shared" si="974"/>
        <v>0</v>
      </c>
      <c r="CE835" s="215">
        <f t="shared" ref="CE835:CL835" si="975">CE820</f>
        <v>0</v>
      </c>
      <c r="CF835" s="215">
        <f t="shared" si="975"/>
        <v>0</v>
      </c>
      <c r="CG835" s="215">
        <f t="shared" si="975"/>
        <v>0</v>
      </c>
      <c r="CH835" s="215">
        <f t="shared" si="975"/>
        <v>0</v>
      </c>
      <c r="CI835" s="215">
        <f t="shared" si="975"/>
        <v>0</v>
      </c>
      <c r="CJ835" s="215">
        <f t="shared" si="975"/>
        <v>0</v>
      </c>
      <c r="CK835" s="215">
        <f t="shared" si="975"/>
        <v>0</v>
      </c>
      <c r="CL835" s="215">
        <f t="shared" si="975"/>
        <v>0</v>
      </c>
      <c r="CN835" s="60"/>
      <c r="CO835" s="215">
        <f t="shared" ref="CO835:DL835" si="976">CO820</f>
        <v>0</v>
      </c>
      <c r="CP835" s="215">
        <f t="shared" si="976"/>
        <v>0</v>
      </c>
      <c r="CQ835" s="215">
        <f t="shared" si="976"/>
        <v>0</v>
      </c>
      <c r="CR835" s="215">
        <f t="shared" si="976"/>
        <v>0</v>
      </c>
      <c r="CS835" s="215">
        <f t="shared" si="976"/>
        <v>0</v>
      </c>
      <c r="CT835" s="215">
        <f t="shared" si="976"/>
        <v>0</v>
      </c>
      <c r="CU835" s="215">
        <f t="shared" si="976"/>
        <v>0</v>
      </c>
      <c r="CV835" s="215">
        <f t="shared" si="976"/>
        <v>0</v>
      </c>
      <c r="CW835" s="215">
        <f t="shared" si="976"/>
        <v>0</v>
      </c>
      <c r="CX835" s="215">
        <f t="shared" si="976"/>
        <v>0</v>
      </c>
      <c r="CY835" s="215">
        <f t="shared" si="976"/>
        <v>0</v>
      </c>
      <c r="CZ835" s="215">
        <f t="shared" si="976"/>
        <v>0</v>
      </c>
      <c r="DA835" s="215">
        <f t="shared" si="976"/>
        <v>0</v>
      </c>
      <c r="DB835" s="215">
        <f t="shared" si="976"/>
        <v>0</v>
      </c>
      <c r="DC835" s="215">
        <f t="shared" si="976"/>
        <v>0</v>
      </c>
      <c r="DD835" s="215">
        <f t="shared" si="976"/>
        <v>0</v>
      </c>
      <c r="DE835" s="215">
        <f t="shared" si="976"/>
        <v>0</v>
      </c>
      <c r="DF835" s="215">
        <f t="shared" si="976"/>
        <v>0</v>
      </c>
      <c r="DG835" s="215">
        <f t="shared" si="976"/>
        <v>0</v>
      </c>
      <c r="DH835" s="215">
        <f t="shared" si="976"/>
        <v>0</v>
      </c>
      <c r="DI835" s="215">
        <f t="shared" si="976"/>
        <v>0</v>
      </c>
      <c r="DJ835" s="215">
        <f t="shared" si="976"/>
        <v>0</v>
      </c>
      <c r="DK835" s="215">
        <f t="shared" si="976"/>
        <v>0</v>
      </c>
      <c r="DL835" s="215">
        <f t="shared" si="976"/>
        <v>0</v>
      </c>
    </row>
    <row r="836" spans="1:116" x14ac:dyDescent="0.4">
      <c r="B836" t="s">
        <v>332</v>
      </c>
      <c r="D836" t="s">
        <v>799</v>
      </c>
      <c r="E836" s="8" t="str">
        <f t="shared" ref="E836" si="977">ROW()&amp;" "&amp;D836</f>
        <v>836 DCV-S</v>
      </c>
      <c r="G836" s="241" t="str">
        <f>IFERROR(SUBSTITUTE(TRIM(MID(G823, SEARCH("-", G823) + 1, LEN(G823))),":",""),"no unit")</f>
        <v>no unit</v>
      </c>
      <c r="H836" s="12"/>
      <c r="I836" s="60"/>
      <c r="J836" s="60"/>
      <c r="K836" s="15"/>
      <c r="L836" s="15"/>
      <c r="M836" s="15"/>
      <c r="N836" s="15"/>
      <c r="O836" s="15"/>
      <c r="P836" s="15"/>
      <c r="R836" s="15"/>
      <c r="S836" s="215"/>
      <c r="T836" s="215"/>
      <c r="U836" s="215"/>
      <c r="V836" s="215"/>
      <c r="W836" s="215"/>
      <c r="X836" s="215"/>
      <c r="Y836" s="215"/>
      <c r="Z836" s="215"/>
      <c r="AA836" s="215"/>
      <c r="AB836" s="215"/>
      <c r="AC836" s="215"/>
      <c r="AD836" s="215"/>
      <c r="AE836" s="215"/>
      <c r="AF836" s="215"/>
      <c r="AG836" s="215"/>
      <c r="AH836" s="215"/>
      <c r="AI836" s="215"/>
      <c r="AJ836" s="215"/>
      <c r="AK836" s="215"/>
      <c r="AL836" s="215"/>
      <c r="AM836" s="215"/>
      <c r="AN836" s="215"/>
      <c r="AO836" s="215"/>
      <c r="AP836" s="215"/>
      <c r="AQ836" s="215"/>
      <c r="AR836" s="215"/>
      <c r="AS836" s="215"/>
      <c r="AT836" s="215"/>
      <c r="AU836" s="215"/>
      <c r="AV836" s="215"/>
      <c r="AW836" s="215"/>
      <c r="AX836" s="215"/>
      <c r="AY836" s="215"/>
      <c r="AZ836" s="215"/>
      <c r="BA836" s="215"/>
      <c r="BB836" s="215"/>
      <c r="BC836" s="215"/>
      <c r="BD836" s="215"/>
      <c r="BE836" s="215"/>
      <c r="BF836" s="215"/>
      <c r="BG836" s="215"/>
      <c r="BH836" s="215"/>
      <c r="BI836" s="215"/>
      <c r="BJ836" s="215"/>
      <c r="BK836" s="215"/>
      <c r="BL836" s="215"/>
      <c r="BM836" s="215"/>
      <c r="BN836" s="215"/>
      <c r="BO836" s="215"/>
      <c r="BP836" s="215"/>
      <c r="BQ836" s="215"/>
      <c r="BR836" s="215"/>
      <c r="BS836" s="215"/>
      <c r="BT836" s="215"/>
      <c r="BU836" s="215"/>
      <c r="BV836" s="215"/>
      <c r="BW836" s="215"/>
      <c r="BX836" s="215"/>
      <c r="BY836" s="215"/>
      <c r="BZ836" s="215"/>
      <c r="CA836" s="215"/>
      <c r="CB836" s="215"/>
      <c r="CC836" s="215"/>
      <c r="CD836" s="215"/>
      <c r="CE836" s="215"/>
      <c r="CF836" s="215"/>
      <c r="CG836" s="215"/>
      <c r="CH836" s="215"/>
      <c r="CI836" s="215"/>
      <c r="CJ836" s="215"/>
      <c r="CK836" s="215"/>
      <c r="CL836" s="215"/>
      <c r="CN836" s="60"/>
      <c r="CO836" s="215"/>
      <c r="CP836" s="215"/>
      <c r="CQ836" s="215"/>
      <c r="CR836" s="215"/>
      <c r="CS836" s="215"/>
      <c r="CT836" s="215"/>
      <c r="CU836" s="215"/>
      <c r="CV836" s="215"/>
      <c r="CW836" s="215"/>
      <c r="CX836" s="215"/>
      <c r="CY836" s="215"/>
      <c r="CZ836" s="215"/>
      <c r="DA836" s="215"/>
      <c r="DB836" s="215"/>
      <c r="DC836" s="215"/>
      <c r="DD836" s="215"/>
      <c r="DE836" s="215"/>
      <c r="DF836" s="215"/>
      <c r="DG836" s="215"/>
      <c r="DH836" s="215"/>
      <c r="DI836" s="215"/>
      <c r="DJ836" s="215"/>
      <c r="DK836" s="215"/>
      <c r="DL836" s="215"/>
    </row>
    <row r="837" spans="1:116" x14ac:dyDescent="0.4">
      <c r="A837" s="3"/>
      <c r="B837" t="s">
        <v>332</v>
      </c>
      <c r="D837" t="s">
        <v>799</v>
      </c>
      <c r="E837" s="8" t="str">
        <f t="shared" si="972"/>
        <v>837 DCV-S</v>
      </c>
      <c r="G837" s="89" t="str">
        <f>G821</f>
        <v>Secondary revenue driver</v>
      </c>
      <c r="H837" s="90"/>
      <c r="I837" s="213"/>
      <c r="J837" s="213"/>
      <c r="K837" s="214"/>
      <c r="L837" s="214"/>
      <c r="M837" s="214"/>
      <c r="N837" s="214"/>
      <c r="O837" s="214"/>
      <c r="P837" s="214"/>
      <c r="R837" s="214"/>
      <c r="S837" s="4" t="str">
        <f t="shared" ref="S837:AX837" si="978">ADDRESS(ROW(S826),COLUMN(S826),2)</f>
        <v>S$826</v>
      </c>
      <c r="T837" s="4" t="str">
        <f t="shared" si="978"/>
        <v>T$826</v>
      </c>
      <c r="U837" s="4" t="str">
        <f t="shared" si="978"/>
        <v>U$826</v>
      </c>
      <c r="V837" s="4" t="str">
        <f t="shared" si="978"/>
        <v>V$826</v>
      </c>
      <c r="W837" s="4" t="str">
        <f t="shared" si="978"/>
        <v>W$826</v>
      </c>
      <c r="X837" s="4" t="str">
        <f t="shared" si="978"/>
        <v>X$826</v>
      </c>
      <c r="Y837" s="4" t="str">
        <f t="shared" si="978"/>
        <v>Y$826</v>
      </c>
      <c r="Z837" s="4" t="str">
        <f t="shared" si="978"/>
        <v>Z$826</v>
      </c>
      <c r="AA837" s="4" t="str">
        <f t="shared" si="978"/>
        <v>AA$826</v>
      </c>
      <c r="AB837" s="4" t="str">
        <f t="shared" si="978"/>
        <v>AB$826</v>
      </c>
      <c r="AC837" s="4" t="str">
        <f t="shared" si="978"/>
        <v>AC$826</v>
      </c>
      <c r="AD837" s="4" t="str">
        <f t="shared" si="978"/>
        <v>AD$826</v>
      </c>
      <c r="AE837" s="4" t="str">
        <f t="shared" si="978"/>
        <v>AE$826</v>
      </c>
      <c r="AF837" s="4" t="str">
        <f t="shared" si="978"/>
        <v>AF$826</v>
      </c>
      <c r="AG837" s="4" t="str">
        <f t="shared" si="978"/>
        <v>AG$826</v>
      </c>
      <c r="AH837" s="4" t="str">
        <f t="shared" si="978"/>
        <v>AH$826</v>
      </c>
      <c r="AI837" s="4" t="str">
        <f t="shared" si="978"/>
        <v>AI$826</v>
      </c>
      <c r="AJ837" s="4" t="str">
        <f t="shared" si="978"/>
        <v>AJ$826</v>
      </c>
      <c r="AK837" s="4" t="str">
        <f t="shared" si="978"/>
        <v>AK$826</v>
      </c>
      <c r="AL837" s="4" t="str">
        <f t="shared" si="978"/>
        <v>AL$826</v>
      </c>
      <c r="AM837" s="4" t="str">
        <f t="shared" si="978"/>
        <v>AM$826</v>
      </c>
      <c r="AN837" s="4" t="str">
        <f t="shared" si="978"/>
        <v>AN$826</v>
      </c>
      <c r="AO837" s="4" t="str">
        <f t="shared" si="978"/>
        <v>AO$826</v>
      </c>
      <c r="AP837" s="4" t="str">
        <f t="shared" si="978"/>
        <v>AP$826</v>
      </c>
      <c r="AQ837" s="4" t="str">
        <f t="shared" si="978"/>
        <v>AQ$826</v>
      </c>
      <c r="AR837" s="4" t="str">
        <f t="shared" si="978"/>
        <v>AR$826</v>
      </c>
      <c r="AS837" s="4" t="str">
        <f t="shared" si="978"/>
        <v>AS$826</v>
      </c>
      <c r="AT837" s="4" t="str">
        <f t="shared" si="978"/>
        <v>AT$826</v>
      </c>
      <c r="AU837" s="4" t="str">
        <f t="shared" si="978"/>
        <v>AU$826</v>
      </c>
      <c r="AV837" s="4" t="str">
        <f t="shared" si="978"/>
        <v>AV$826</v>
      </c>
      <c r="AW837" s="4" t="str">
        <f t="shared" si="978"/>
        <v>AW$826</v>
      </c>
      <c r="AX837" s="4" t="str">
        <f t="shared" si="978"/>
        <v>AX$826</v>
      </c>
      <c r="AY837" s="4" t="str">
        <f t="shared" ref="AY837:CD837" si="979">ADDRESS(ROW(AY826),COLUMN(AY826),2)</f>
        <v>AY$826</v>
      </c>
      <c r="AZ837" s="4" t="str">
        <f t="shared" si="979"/>
        <v>AZ$826</v>
      </c>
      <c r="BA837" s="4" t="str">
        <f t="shared" si="979"/>
        <v>BA$826</v>
      </c>
      <c r="BB837" s="4" t="str">
        <f t="shared" si="979"/>
        <v>BB$826</v>
      </c>
      <c r="BC837" s="4" t="str">
        <f t="shared" si="979"/>
        <v>BC$826</v>
      </c>
      <c r="BD837" s="4" t="str">
        <f t="shared" si="979"/>
        <v>BD$826</v>
      </c>
      <c r="BE837" s="4" t="str">
        <f t="shared" si="979"/>
        <v>BE$826</v>
      </c>
      <c r="BF837" s="4" t="str">
        <f t="shared" si="979"/>
        <v>BF$826</v>
      </c>
      <c r="BG837" s="4" t="str">
        <f t="shared" si="979"/>
        <v>BG$826</v>
      </c>
      <c r="BH837" s="4" t="str">
        <f t="shared" si="979"/>
        <v>BH$826</v>
      </c>
      <c r="BI837" s="4" t="str">
        <f t="shared" si="979"/>
        <v>BI$826</v>
      </c>
      <c r="BJ837" s="4" t="str">
        <f t="shared" si="979"/>
        <v>BJ$826</v>
      </c>
      <c r="BK837" s="4" t="str">
        <f t="shared" si="979"/>
        <v>BK$826</v>
      </c>
      <c r="BL837" s="4" t="str">
        <f t="shared" si="979"/>
        <v>BL$826</v>
      </c>
      <c r="BM837" s="4" t="str">
        <f t="shared" si="979"/>
        <v>BM$826</v>
      </c>
      <c r="BN837" s="4" t="str">
        <f t="shared" si="979"/>
        <v>BN$826</v>
      </c>
      <c r="BO837" s="4" t="str">
        <f t="shared" si="979"/>
        <v>BO$826</v>
      </c>
      <c r="BP837" s="4" t="str">
        <f t="shared" si="979"/>
        <v>BP$826</v>
      </c>
      <c r="BQ837" s="4" t="str">
        <f t="shared" si="979"/>
        <v>BQ$826</v>
      </c>
      <c r="BR837" s="4" t="str">
        <f t="shared" si="979"/>
        <v>BR$826</v>
      </c>
      <c r="BS837" s="4" t="str">
        <f t="shared" si="979"/>
        <v>BS$826</v>
      </c>
      <c r="BT837" s="4" t="str">
        <f t="shared" si="979"/>
        <v>BT$826</v>
      </c>
      <c r="BU837" s="4" t="str">
        <f t="shared" si="979"/>
        <v>BU$826</v>
      </c>
      <c r="BV837" s="4" t="str">
        <f t="shared" si="979"/>
        <v>BV$826</v>
      </c>
      <c r="BW837" s="4" t="str">
        <f t="shared" si="979"/>
        <v>BW$826</v>
      </c>
      <c r="BX837" s="4" t="str">
        <f t="shared" si="979"/>
        <v>BX$826</v>
      </c>
      <c r="BY837" s="4" t="str">
        <f t="shared" si="979"/>
        <v>BY$826</v>
      </c>
      <c r="BZ837" s="4" t="str">
        <f t="shared" si="979"/>
        <v>BZ$826</v>
      </c>
      <c r="CA837" s="4" t="str">
        <f t="shared" si="979"/>
        <v>CA$826</v>
      </c>
      <c r="CB837" s="4" t="str">
        <f t="shared" si="979"/>
        <v>CB$826</v>
      </c>
      <c r="CC837" s="4" t="str">
        <f t="shared" si="979"/>
        <v>CC$826</v>
      </c>
      <c r="CD837" s="4" t="str">
        <f t="shared" si="979"/>
        <v>CD$826</v>
      </c>
      <c r="CE837" s="4" t="str">
        <f t="shared" ref="CE837:CL837" si="980">ADDRESS(ROW(CE826),COLUMN(CE826),2)</f>
        <v>CE$826</v>
      </c>
      <c r="CF837" s="4" t="str">
        <f t="shared" si="980"/>
        <v>CF$826</v>
      </c>
      <c r="CG837" s="4" t="str">
        <f t="shared" si="980"/>
        <v>CG$826</v>
      </c>
      <c r="CH837" s="4" t="str">
        <f t="shared" si="980"/>
        <v>CH$826</v>
      </c>
      <c r="CI837" s="4" t="str">
        <f t="shared" si="980"/>
        <v>CI$826</v>
      </c>
      <c r="CJ837" s="4" t="str">
        <f t="shared" si="980"/>
        <v>CJ$826</v>
      </c>
      <c r="CK837" s="4" t="str">
        <f t="shared" si="980"/>
        <v>CK$826</v>
      </c>
      <c r="CL837" s="4" t="str">
        <f t="shared" si="980"/>
        <v>CL$826</v>
      </c>
      <c r="CN837" s="213"/>
      <c r="CO837" s="4" t="str">
        <f t="shared" ref="CO837:DL837" si="981">ADDRESS(ROW(CO826),COLUMN(CO826),2)</f>
        <v>CO$826</v>
      </c>
      <c r="CP837" s="4" t="str">
        <f t="shared" si="981"/>
        <v>CP$826</v>
      </c>
      <c r="CQ837" s="4" t="str">
        <f t="shared" si="981"/>
        <v>CQ$826</v>
      </c>
      <c r="CR837" s="4" t="str">
        <f t="shared" si="981"/>
        <v>CR$826</v>
      </c>
      <c r="CS837" s="4" t="str">
        <f t="shared" si="981"/>
        <v>CS$826</v>
      </c>
      <c r="CT837" s="4" t="str">
        <f t="shared" si="981"/>
        <v>CT$826</v>
      </c>
      <c r="CU837" s="4" t="str">
        <f t="shared" si="981"/>
        <v>CU$826</v>
      </c>
      <c r="CV837" s="4" t="str">
        <f t="shared" si="981"/>
        <v>CV$826</v>
      </c>
      <c r="CW837" s="4" t="str">
        <f t="shared" si="981"/>
        <v>CW$826</v>
      </c>
      <c r="CX837" s="4" t="str">
        <f t="shared" si="981"/>
        <v>CX$826</v>
      </c>
      <c r="CY837" s="4" t="str">
        <f t="shared" si="981"/>
        <v>CY$826</v>
      </c>
      <c r="CZ837" s="4" t="str">
        <f t="shared" si="981"/>
        <v>CZ$826</v>
      </c>
      <c r="DA837" s="4" t="str">
        <f t="shared" si="981"/>
        <v>DA$826</v>
      </c>
      <c r="DB837" s="4" t="str">
        <f t="shared" si="981"/>
        <v>DB$826</v>
      </c>
      <c r="DC837" s="4" t="str">
        <f t="shared" si="981"/>
        <v>DC$826</v>
      </c>
      <c r="DD837" s="4" t="str">
        <f t="shared" si="981"/>
        <v>DD$826</v>
      </c>
      <c r="DE837" s="4" t="str">
        <f t="shared" si="981"/>
        <v>DE$826</v>
      </c>
      <c r="DF837" s="4" t="str">
        <f t="shared" si="981"/>
        <v>DF$826</v>
      </c>
      <c r="DG837" s="4" t="str">
        <f t="shared" si="981"/>
        <v>DG$826</v>
      </c>
      <c r="DH837" s="4" t="str">
        <f t="shared" si="981"/>
        <v>DH$826</v>
      </c>
      <c r="DI837" s="4" t="str">
        <f t="shared" si="981"/>
        <v>DI$826</v>
      </c>
      <c r="DJ837" s="4" t="str">
        <f t="shared" si="981"/>
        <v>DJ$826</v>
      </c>
      <c r="DK837" s="4" t="str">
        <f t="shared" si="981"/>
        <v>DK$826</v>
      </c>
      <c r="DL837" s="4" t="str">
        <f t="shared" si="981"/>
        <v>DL$826</v>
      </c>
    </row>
    <row r="838" spans="1:116" x14ac:dyDescent="0.4">
      <c r="B838" t="s">
        <v>332</v>
      </c>
      <c r="D838" t="s">
        <v>799</v>
      </c>
      <c r="E838" s="8" t="str">
        <f t="shared" si="972"/>
        <v>838 DCV-S</v>
      </c>
      <c r="G838" s="8" t="str">
        <f>G822</f>
        <v>Secondary volume driver</v>
      </c>
      <c r="H838" s="12"/>
      <c r="I838" s="60"/>
      <c r="J838" s="60"/>
      <c r="K838" s="15"/>
      <c r="L838" s="15"/>
      <c r="M838" s="15"/>
      <c r="N838" s="15"/>
      <c r="O838" s="15"/>
      <c r="P838" s="15"/>
      <c r="R838" s="15"/>
      <c r="S838" s="215" t="str">
        <f t="shared" ref="S838:AX838" si="982">S822</f>
        <v>S$19</v>
      </c>
      <c r="T838" s="215" t="str">
        <f t="shared" si="982"/>
        <v>T$19</v>
      </c>
      <c r="U838" s="215" t="str">
        <f t="shared" si="982"/>
        <v>U$19</v>
      </c>
      <c r="V838" s="215" t="str">
        <f t="shared" si="982"/>
        <v>V$19</v>
      </c>
      <c r="W838" s="215" t="str">
        <f t="shared" si="982"/>
        <v>W$19</v>
      </c>
      <c r="X838" s="215" t="str">
        <f t="shared" si="982"/>
        <v>X$19</v>
      </c>
      <c r="Y838" s="215" t="str">
        <f t="shared" si="982"/>
        <v>Y$19</v>
      </c>
      <c r="Z838" s="215" t="str">
        <f t="shared" si="982"/>
        <v>Z$19</v>
      </c>
      <c r="AA838" s="215" t="str">
        <f t="shared" si="982"/>
        <v>AA$19</v>
      </c>
      <c r="AB838" s="215" t="str">
        <f t="shared" si="982"/>
        <v>AB$19</v>
      </c>
      <c r="AC838" s="215" t="str">
        <f t="shared" si="982"/>
        <v>AC$19</v>
      </c>
      <c r="AD838" s="215" t="str">
        <f t="shared" si="982"/>
        <v>AD$19</v>
      </c>
      <c r="AE838" s="215" t="str">
        <f t="shared" si="982"/>
        <v>AE$19</v>
      </c>
      <c r="AF838" s="215" t="str">
        <f t="shared" si="982"/>
        <v>AF$19</v>
      </c>
      <c r="AG838" s="215" t="str">
        <f t="shared" si="982"/>
        <v>AG$19</v>
      </c>
      <c r="AH838" s="215" t="str">
        <f t="shared" si="982"/>
        <v>AH$19</v>
      </c>
      <c r="AI838" s="215" t="str">
        <f t="shared" si="982"/>
        <v>AI$19</v>
      </c>
      <c r="AJ838" s="215" t="str">
        <f t="shared" si="982"/>
        <v>AJ$19</v>
      </c>
      <c r="AK838" s="215" t="str">
        <f t="shared" si="982"/>
        <v>AK$19</v>
      </c>
      <c r="AL838" s="215" t="str">
        <f t="shared" si="982"/>
        <v>AL$19</v>
      </c>
      <c r="AM838" s="215" t="str">
        <f t="shared" si="982"/>
        <v>AM$19</v>
      </c>
      <c r="AN838" s="215" t="str">
        <f t="shared" si="982"/>
        <v>AN$19</v>
      </c>
      <c r="AO838" s="215" t="str">
        <f t="shared" si="982"/>
        <v>AO$19</v>
      </c>
      <c r="AP838" s="215" t="str">
        <f t="shared" si="982"/>
        <v>AP$19</v>
      </c>
      <c r="AQ838" s="215" t="str">
        <f t="shared" si="982"/>
        <v>AQ$19</v>
      </c>
      <c r="AR838" s="215" t="str">
        <f t="shared" si="982"/>
        <v>AR$19</v>
      </c>
      <c r="AS838" s="215" t="str">
        <f t="shared" si="982"/>
        <v>AS$19</v>
      </c>
      <c r="AT838" s="215" t="str">
        <f t="shared" si="982"/>
        <v>AT$19</v>
      </c>
      <c r="AU838" s="215" t="str">
        <f t="shared" si="982"/>
        <v>AU$19</v>
      </c>
      <c r="AV838" s="215" t="str">
        <f t="shared" si="982"/>
        <v>AV$19</v>
      </c>
      <c r="AW838" s="215" t="str">
        <f t="shared" si="982"/>
        <v>AW$19</v>
      </c>
      <c r="AX838" s="215" t="str">
        <f t="shared" si="982"/>
        <v>AX$19</v>
      </c>
      <c r="AY838" s="215" t="str">
        <f t="shared" ref="AY838:CD838" si="983">AY822</f>
        <v>AY$19</v>
      </c>
      <c r="AZ838" s="215" t="str">
        <f t="shared" si="983"/>
        <v>AZ$19</v>
      </c>
      <c r="BA838" s="215" t="str">
        <f t="shared" si="983"/>
        <v>BA$19</v>
      </c>
      <c r="BB838" s="215" t="str">
        <f t="shared" si="983"/>
        <v>BB$19</v>
      </c>
      <c r="BC838" s="215" t="str">
        <f t="shared" si="983"/>
        <v>BC$19</v>
      </c>
      <c r="BD838" s="215" t="str">
        <f t="shared" si="983"/>
        <v>BD$19</v>
      </c>
      <c r="BE838" s="215" t="str">
        <f t="shared" si="983"/>
        <v>BE$19</v>
      </c>
      <c r="BF838" s="215" t="str">
        <f t="shared" si="983"/>
        <v>BF$19</v>
      </c>
      <c r="BG838" s="215" t="str">
        <f t="shared" si="983"/>
        <v>BG$19</v>
      </c>
      <c r="BH838" s="215" t="str">
        <f t="shared" si="983"/>
        <v>BH$19</v>
      </c>
      <c r="BI838" s="215" t="str">
        <f t="shared" si="983"/>
        <v>BI$19</v>
      </c>
      <c r="BJ838" s="215" t="str">
        <f t="shared" si="983"/>
        <v>BJ$19</v>
      </c>
      <c r="BK838" s="215" t="str">
        <f t="shared" si="983"/>
        <v>BK$19</v>
      </c>
      <c r="BL838" s="215" t="str">
        <f t="shared" si="983"/>
        <v>BL$19</v>
      </c>
      <c r="BM838" s="215" t="str">
        <f t="shared" si="983"/>
        <v>BM$19</v>
      </c>
      <c r="BN838" s="215" t="str">
        <f t="shared" si="983"/>
        <v>BN$19</v>
      </c>
      <c r="BO838" s="215" t="str">
        <f t="shared" si="983"/>
        <v>BO$19</v>
      </c>
      <c r="BP838" s="215" t="str">
        <f t="shared" si="983"/>
        <v>BP$19</v>
      </c>
      <c r="BQ838" s="215" t="str">
        <f t="shared" si="983"/>
        <v>BQ$19</v>
      </c>
      <c r="BR838" s="215" t="str">
        <f t="shared" si="983"/>
        <v>BR$19</v>
      </c>
      <c r="BS838" s="215" t="str">
        <f t="shared" si="983"/>
        <v>BS$19</v>
      </c>
      <c r="BT838" s="215" t="str">
        <f t="shared" si="983"/>
        <v>BT$19</v>
      </c>
      <c r="BU838" s="215" t="str">
        <f t="shared" si="983"/>
        <v>BU$19</v>
      </c>
      <c r="BV838" s="215" t="str">
        <f t="shared" si="983"/>
        <v>BV$19</v>
      </c>
      <c r="BW838" s="215" t="str">
        <f t="shared" si="983"/>
        <v>BW$19</v>
      </c>
      <c r="BX838" s="215" t="str">
        <f t="shared" si="983"/>
        <v>BX$19</v>
      </c>
      <c r="BY838" s="215" t="str">
        <f t="shared" si="983"/>
        <v>BY$19</v>
      </c>
      <c r="BZ838" s="215" t="str">
        <f t="shared" si="983"/>
        <v>BZ$19</v>
      </c>
      <c r="CA838" s="215" t="str">
        <f t="shared" si="983"/>
        <v>CA$19</v>
      </c>
      <c r="CB838" s="215" t="str">
        <f t="shared" si="983"/>
        <v>CB$19</v>
      </c>
      <c r="CC838" s="215" t="str">
        <f t="shared" si="983"/>
        <v>CC$19</v>
      </c>
      <c r="CD838" s="215" t="str">
        <f t="shared" si="983"/>
        <v>CD$19</v>
      </c>
      <c r="CE838" s="215" t="str">
        <f t="shared" ref="CE838:CL838" si="984">CE822</f>
        <v>CE$19</v>
      </c>
      <c r="CF838" s="215" t="str">
        <f t="shared" si="984"/>
        <v>CF$19</v>
      </c>
      <c r="CG838" s="215" t="str">
        <f t="shared" si="984"/>
        <v>CG$19</v>
      </c>
      <c r="CH838" s="215" t="str">
        <f t="shared" si="984"/>
        <v>CH$19</v>
      </c>
      <c r="CI838" s="215" t="str">
        <f t="shared" si="984"/>
        <v>CI$19</v>
      </c>
      <c r="CJ838" s="215" t="str">
        <f t="shared" si="984"/>
        <v>CJ$19</v>
      </c>
      <c r="CK838" s="215" t="str">
        <f t="shared" si="984"/>
        <v>CK$19</v>
      </c>
      <c r="CL838" s="215" t="str">
        <f t="shared" si="984"/>
        <v>CL$19</v>
      </c>
      <c r="CN838" s="60"/>
      <c r="CO838" s="215" t="str">
        <f t="shared" ref="CO838:DL838" si="985">CO822</f>
        <v>CO$19</v>
      </c>
      <c r="CP838" s="215" t="str">
        <f t="shared" si="985"/>
        <v>CP$19</v>
      </c>
      <c r="CQ838" s="215" t="str">
        <f t="shared" si="985"/>
        <v>CQ$19</v>
      </c>
      <c r="CR838" s="215" t="str">
        <f t="shared" si="985"/>
        <v>CR$19</v>
      </c>
      <c r="CS838" s="215" t="str">
        <f t="shared" si="985"/>
        <v>CS$19</v>
      </c>
      <c r="CT838" s="215" t="str">
        <f t="shared" si="985"/>
        <v>CT$19</v>
      </c>
      <c r="CU838" s="215" t="str">
        <f t="shared" si="985"/>
        <v>CU$19</v>
      </c>
      <c r="CV838" s="215" t="str">
        <f t="shared" si="985"/>
        <v>CV$19</v>
      </c>
      <c r="CW838" s="215" t="str">
        <f t="shared" si="985"/>
        <v>CW$19</v>
      </c>
      <c r="CX838" s="215" t="str">
        <f t="shared" si="985"/>
        <v>CX$19</v>
      </c>
      <c r="CY838" s="215" t="str">
        <f t="shared" si="985"/>
        <v>CY$19</v>
      </c>
      <c r="CZ838" s="215" t="str">
        <f t="shared" si="985"/>
        <v>CZ$19</v>
      </c>
      <c r="DA838" s="215" t="str">
        <f t="shared" si="985"/>
        <v>DA$19</v>
      </c>
      <c r="DB838" s="215" t="str">
        <f t="shared" si="985"/>
        <v>DB$19</v>
      </c>
      <c r="DC838" s="215" t="str">
        <f t="shared" si="985"/>
        <v>DC$19</v>
      </c>
      <c r="DD838" s="215" t="str">
        <f t="shared" si="985"/>
        <v>DD$19</v>
      </c>
      <c r="DE838" s="215" t="str">
        <f t="shared" si="985"/>
        <v>DE$19</v>
      </c>
      <c r="DF838" s="215" t="str">
        <f t="shared" si="985"/>
        <v>DF$19</v>
      </c>
      <c r="DG838" s="215" t="str">
        <f t="shared" si="985"/>
        <v>DG$19</v>
      </c>
      <c r="DH838" s="215" t="str">
        <f t="shared" si="985"/>
        <v>DH$19</v>
      </c>
      <c r="DI838" s="215" t="str">
        <f t="shared" si="985"/>
        <v>DI$19</v>
      </c>
      <c r="DJ838" s="215" t="str">
        <f t="shared" si="985"/>
        <v>DJ$19</v>
      </c>
      <c r="DK838" s="215" t="str">
        <f t="shared" si="985"/>
        <v>DK$19</v>
      </c>
      <c r="DL838" s="215" t="str">
        <f t="shared" si="985"/>
        <v>DL$19</v>
      </c>
    </row>
    <row r="839" spans="1:116"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c r="CN839" s="60"/>
      <c r="CO839" s="76"/>
      <c r="CP839" s="76"/>
      <c r="CQ839" s="76"/>
      <c r="CR839" s="76"/>
      <c r="CS839" s="76"/>
      <c r="CT839" s="76"/>
      <c r="CU839" s="76"/>
      <c r="CV839" s="76"/>
      <c r="CW839" s="76"/>
      <c r="CX839" s="76"/>
      <c r="CY839" s="76"/>
      <c r="CZ839" s="76"/>
      <c r="DA839" s="76"/>
      <c r="DB839" s="76"/>
      <c r="DC839" s="76"/>
      <c r="DD839" s="76"/>
      <c r="DE839" s="76"/>
      <c r="DF839" s="76"/>
      <c r="DG839" s="76"/>
      <c r="DH839" s="76"/>
      <c r="DI839" s="76"/>
      <c r="DJ839" s="76"/>
      <c r="DK839" s="76"/>
      <c r="DL839" s="76"/>
    </row>
    <row r="840" spans="1:116" x14ac:dyDescent="0.4">
      <c r="E840" s="8"/>
      <c r="H840" s="12"/>
      <c r="I840" s="60"/>
      <c r="J840" s="60"/>
      <c r="K840" s="15"/>
      <c r="L840" s="15"/>
      <c r="M840" s="15"/>
      <c r="N840" s="15"/>
      <c r="O840" s="15"/>
      <c r="P840" s="15"/>
      <c r="R840" s="15"/>
      <c r="S840" s="76"/>
      <c r="T840" s="76"/>
      <c r="U840" s="76"/>
      <c r="V840" s="76"/>
      <c r="W840" s="76"/>
      <c r="X840" s="76"/>
      <c r="Y840" s="76"/>
      <c r="Z840" s="76"/>
      <c r="AA840" s="76"/>
      <c r="AB840" s="76"/>
      <c r="AC840" s="76"/>
      <c r="AD840" s="76"/>
      <c r="AE840" s="76"/>
      <c r="AF840" s="76"/>
      <c r="AG840" s="76"/>
      <c r="AH840" s="76"/>
      <c r="AI840" s="76"/>
      <c r="AJ840" s="76"/>
      <c r="AK840" s="76"/>
      <c r="AL840" s="76"/>
      <c r="AM840" s="76"/>
      <c r="AN840" s="76"/>
      <c r="AO840" s="76"/>
      <c r="AP840" s="76"/>
      <c r="AQ840" s="76"/>
      <c r="AR840" s="76"/>
      <c r="AS840" s="76"/>
      <c r="AT840" s="76"/>
      <c r="AU840" s="76"/>
      <c r="AV840" s="76"/>
      <c r="AW840" s="76"/>
      <c r="AX840" s="76"/>
      <c r="AY840" s="76"/>
      <c r="AZ840" s="76"/>
      <c r="BA840" s="76"/>
      <c r="BB840" s="76"/>
      <c r="BC840" s="76"/>
      <c r="BD840" s="76"/>
      <c r="BE840" s="76"/>
      <c r="BF840" s="76"/>
      <c r="BG840" s="76"/>
      <c r="BH840" s="76"/>
      <c r="BI840" s="76"/>
      <c r="BJ840" s="76"/>
      <c r="BK840" s="76"/>
      <c r="BL840" s="76"/>
      <c r="BM840" s="76"/>
      <c r="BN840" s="76"/>
      <c r="BO840" s="76"/>
      <c r="BP840" s="76"/>
      <c r="BQ840" s="76"/>
      <c r="BR840" s="76"/>
      <c r="BS840" s="76"/>
      <c r="BT840" s="76"/>
      <c r="BU840" s="76"/>
      <c r="BV840" s="76"/>
      <c r="BW840" s="76"/>
      <c r="BX840" s="76"/>
      <c r="BY840" s="76"/>
      <c r="BZ840" s="76"/>
      <c r="CA840" s="76"/>
      <c r="CB840" s="76"/>
      <c r="CC840" s="76"/>
      <c r="CD840" s="76"/>
      <c r="CE840" s="76"/>
      <c r="CF840" s="76"/>
      <c r="CG840" s="76"/>
      <c r="CH840" s="76"/>
      <c r="CI840" s="76"/>
      <c r="CJ840" s="76"/>
      <c r="CK840" s="76"/>
      <c r="CL840" s="76"/>
      <c r="CN840" s="60"/>
      <c r="CO840" s="76"/>
      <c r="CP840" s="76"/>
      <c r="CQ840" s="76"/>
      <c r="CR840" s="76"/>
      <c r="CS840" s="76"/>
      <c r="CT840" s="76"/>
      <c r="CU840" s="76"/>
      <c r="CV840" s="76"/>
      <c r="CW840" s="76"/>
      <c r="CX840" s="76"/>
      <c r="CY840" s="76"/>
      <c r="CZ840" s="76"/>
      <c r="DA840" s="76"/>
      <c r="DB840" s="76"/>
      <c r="DC840" s="76"/>
      <c r="DD840" s="76"/>
      <c r="DE840" s="76"/>
      <c r="DF840" s="76"/>
      <c r="DG840" s="76"/>
      <c r="DH840" s="76"/>
      <c r="DI840" s="76"/>
      <c r="DJ840" s="76"/>
      <c r="DK840" s="76"/>
      <c r="DL840" s="76"/>
    </row>
    <row r="841" spans="1:116" x14ac:dyDescent="0.4">
      <c r="A841" s="174"/>
      <c r="E841" s="8"/>
      <c r="G841" s="175" t="s">
        <v>490</v>
      </c>
      <c r="H841" s="193"/>
      <c r="I841" s="194"/>
      <c r="J841" s="194"/>
      <c r="K841" s="195"/>
      <c r="L841" s="195"/>
      <c r="M841" s="195"/>
      <c r="N841" s="195"/>
      <c r="O841" s="195"/>
      <c r="P841" s="195"/>
      <c r="R841" s="195"/>
      <c r="S841" s="196"/>
      <c r="T841" s="196"/>
      <c r="U841" s="196"/>
      <c r="V841" s="196"/>
      <c r="W841" s="196"/>
      <c r="X841" s="196"/>
      <c r="Y841" s="196"/>
      <c r="Z841" s="196"/>
      <c r="AA841" s="196"/>
      <c r="AB841" s="196"/>
      <c r="AC841" s="196"/>
      <c r="AD841" s="196"/>
      <c r="AE841" s="196"/>
      <c r="AF841" s="196"/>
      <c r="AG841" s="196"/>
      <c r="AH841" s="196"/>
      <c r="AI841" s="196"/>
      <c r="AJ841" s="196"/>
      <c r="AK841" s="196"/>
      <c r="AL841" s="196"/>
      <c r="AM841" s="196"/>
      <c r="AN841" s="196"/>
      <c r="AO841" s="196"/>
      <c r="AP841" s="196"/>
      <c r="AQ841" s="196"/>
      <c r="AR841" s="196"/>
      <c r="AS841" s="196"/>
      <c r="AT841" s="196"/>
      <c r="AU841" s="196"/>
      <c r="AV841" s="196"/>
      <c r="AW841" s="196"/>
      <c r="AX841" s="196"/>
      <c r="AY841" s="196"/>
      <c r="AZ841" s="196"/>
      <c r="BA841" s="196"/>
      <c r="BB841" s="196"/>
      <c r="BC841" s="196"/>
      <c r="BD841" s="196"/>
      <c r="BE841" s="196"/>
      <c r="BF841" s="196"/>
      <c r="BG841" s="196"/>
      <c r="BH841" s="196"/>
      <c r="BI841" s="196"/>
      <c r="BJ841" s="196"/>
      <c r="BK841" s="196"/>
      <c r="BL841" s="196"/>
      <c r="BM841" s="196"/>
      <c r="BN841" s="196"/>
      <c r="BO841" s="196"/>
      <c r="BP841" s="196"/>
      <c r="BQ841" s="196"/>
      <c r="BR841" s="196"/>
      <c r="BS841" s="196"/>
      <c r="BT841" s="196"/>
      <c r="BU841" s="196"/>
      <c r="BV841" s="196"/>
      <c r="BW841" s="196"/>
      <c r="BX841" s="196"/>
      <c r="BY841" s="196"/>
      <c r="BZ841" s="196"/>
      <c r="CA841" s="196"/>
      <c r="CB841" s="196"/>
      <c r="CC841" s="196"/>
      <c r="CD841" s="196"/>
      <c r="CE841" s="196"/>
      <c r="CF841" s="196"/>
      <c r="CG841" s="196"/>
      <c r="CH841" s="196"/>
      <c r="CI841" s="196"/>
      <c r="CJ841" s="196"/>
      <c r="CK841" s="196"/>
      <c r="CL841" s="196"/>
      <c r="CN841" s="194"/>
      <c r="CO841" s="196"/>
      <c r="CP841" s="196"/>
      <c r="CQ841" s="196"/>
      <c r="CR841" s="196"/>
      <c r="CS841" s="196"/>
      <c r="CT841" s="196"/>
      <c r="CU841" s="196"/>
      <c r="CV841" s="196"/>
      <c r="CW841" s="196"/>
      <c r="CX841" s="196"/>
      <c r="CY841" s="196"/>
      <c r="CZ841" s="196"/>
      <c r="DA841" s="196"/>
      <c r="DB841" s="196"/>
      <c r="DC841" s="196"/>
      <c r="DD841" s="196"/>
      <c r="DE841" s="196"/>
      <c r="DF841" s="196"/>
      <c r="DG841" s="196"/>
      <c r="DH841" s="196"/>
      <c r="DI841" s="196"/>
      <c r="DJ841" s="196"/>
      <c r="DK841" s="196"/>
      <c r="DL841" s="196"/>
    </row>
    <row r="842" spans="1:116" x14ac:dyDescent="0.4">
      <c r="A842" s="174"/>
      <c r="E842" s="8"/>
      <c r="G842" s="175" t="s">
        <v>492</v>
      </c>
      <c r="H842" s="193"/>
      <c r="I842" s="194"/>
      <c r="J842" s="194"/>
      <c r="K842" s="195"/>
      <c r="L842" s="195"/>
      <c r="M842" s="195"/>
      <c r="N842" s="195"/>
      <c r="O842" s="195"/>
      <c r="P842" s="195"/>
      <c r="R842" s="195"/>
      <c r="S842" s="196"/>
      <c r="T842" s="196"/>
      <c r="U842" s="196"/>
      <c r="V842" s="196"/>
      <c r="W842" s="196"/>
      <c r="X842" s="196"/>
      <c r="Y842" s="196"/>
      <c r="Z842" s="196"/>
      <c r="AA842" s="196"/>
      <c r="AB842" s="196"/>
      <c r="AC842" s="196"/>
      <c r="AD842" s="196"/>
      <c r="AE842" s="196"/>
      <c r="AF842" s="196"/>
      <c r="AG842" s="196"/>
      <c r="AH842" s="196"/>
      <c r="AI842" s="196"/>
      <c r="AJ842" s="196"/>
      <c r="AK842" s="196"/>
      <c r="AL842" s="196"/>
      <c r="AM842" s="196"/>
      <c r="AN842" s="196"/>
      <c r="AO842" s="196"/>
      <c r="AP842" s="196"/>
      <c r="AQ842" s="196"/>
      <c r="AR842" s="196"/>
      <c r="AS842" s="196"/>
      <c r="AT842" s="196"/>
      <c r="AU842" s="196"/>
      <c r="AV842" s="196"/>
      <c r="AW842" s="196"/>
      <c r="AX842" s="196"/>
      <c r="AY842" s="196"/>
      <c r="AZ842" s="196"/>
      <c r="BA842" s="196"/>
      <c r="BB842" s="196"/>
      <c r="BC842" s="196"/>
      <c r="BD842" s="196"/>
      <c r="BE842" s="196"/>
      <c r="BF842" s="196"/>
      <c r="BG842" s="196"/>
      <c r="BH842" s="196"/>
      <c r="BI842" s="196"/>
      <c r="BJ842" s="196"/>
      <c r="BK842" s="196"/>
      <c r="BL842" s="196"/>
      <c r="BM842" s="196"/>
      <c r="BN842" s="196"/>
      <c r="BO842" s="196"/>
      <c r="BP842" s="196"/>
      <c r="BQ842" s="196"/>
      <c r="BR842" s="196"/>
      <c r="BS842" s="196"/>
      <c r="BT842" s="196"/>
      <c r="BU842" s="196"/>
      <c r="BV842" s="196"/>
      <c r="BW842" s="196"/>
      <c r="BX842" s="196"/>
      <c r="BY842" s="196"/>
      <c r="BZ842" s="196"/>
      <c r="CA842" s="196"/>
      <c r="CB842" s="196"/>
      <c r="CC842" s="196"/>
      <c r="CD842" s="196"/>
      <c r="CE842" s="196"/>
      <c r="CF842" s="196"/>
      <c r="CG842" s="196"/>
      <c r="CH842" s="196"/>
      <c r="CI842" s="196"/>
      <c r="CJ842" s="196"/>
      <c r="CK842" s="196"/>
      <c r="CL842" s="196"/>
      <c r="CN842" s="194"/>
      <c r="CO842" s="196"/>
      <c r="CP842" s="196"/>
      <c r="CQ842" s="196"/>
      <c r="CR842" s="196"/>
      <c r="CS842" s="196"/>
      <c r="CT842" s="196"/>
      <c r="CU842" s="196"/>
      <c r="CV842" s="196"/>
      <c r="CW842" s="196"/>
      <c r="CX842" s="196"/>
      <c r="CY842" s="196"/>
      <c r="CZ842" s="196"/>
      <c r="DA842" s="196"/>
      <c r="DB842" s="196"/>
      <c r="DC842" s="196"/>
      <c r="DD842" s="196"/>
      <c r="DE842" s="196"/>
      <c r="DF842" s="196"/>
      <c r="DG842" s="196"/>
      <c r="DH842" s="196"/>
      <c r="DI842" s="196"/>
      <c r="DJ842" s="196"/>
      <c r="DK842" s="196"/>
      <c r="DL842" s="196"/>
    </row>
    <row r="843" spans="1:116" x14ac:dyDescent="0.4">
      <c r="A843" s="174"/>
      <c r="E843" s="8"/>
      <c r="G843" s="175" t="s">
        <v>461</v>
      </c>
      <c r="H843" s="174"/>
      <c r="I843" s="176"/>
      <c r="J843" s="176"/>
      <c r="K843" s="197"/>
      <c r="L843" s="197"/>
      <c r="M843" s="197"/>
      <c r="N843" s="197"/>
      <c r="O843" s="197"/>
      <c r="P843" s="197"/>
      <c r="R843" s="198"/>
      <c r="S843" s="199" t="str">
        <f t="shared" ref="S843:CD843" si="986">S$20</f>
        <v>S$16</v>
      </c>
      <c r="T843" s="199" t="str">
        <f t="shared" si="986"/>
        <v>T$16</v>
      </c>
      <c r="U843" s="199" t="str">
        <f t="shared" si="986"/>
        <v>U$16</v>
      </c>
      <c r="V843" s="199" t="str">
        <f t="shared" si="986"/>
        <v>V$16</v>
      </c>
      <c r="W843" s="199" t="str">
        <f t="shared" si="986"/>
        <v>W$16</v>
      </c>
      <c r="X843" s="199" t="str">
        <f t="shared" si="986"/>
        <v>X$16</v>
      </c>
      <c r="Y843" s="199" t="str">
        <f t="shared" si="986"/>
        <v>Y$16</v>
      </c>
      <c r="Z843" s="199" t="str">
        <f t="shared" si="986"/>
        <v>Z$16</v>
      </c>
      <c r="AA843" s="199" t="str">
        <f t="shared" si="986"/>
        <v>AA$16</v>
      </c>
      <c r="AB843" s="199" t="str">
        <f t="shared" si="986"/>
        <v>AB$16</v>
      </c>
      <c r="AC843" s="199" t="str">
        <f t="shared" si="986"/>
        <v>AC$16</v>
      </c>
      <c r="AD843" s="199" t="str">
        <f t="shared" si="986"/>
        <v>AD$16</v>
      </c>
      <c r="AE843" s="199" t="str">
        <f t="shared" si="986"/>
        <v>AE$16</v>
      </c>
      <c r="AF843" s="199" t="str">
        <f t="shared" si="986"/>
        <v>AF$16</v>
      </c>
      <c r="AG843" s="199" t="str">
        <f t="shared" si="986"/>
        <v>AG$16</v>
      </c>
      <c r="AH843" s="199" t="str">
        <f t="shared" si="986"/>
        <v>AH$16</v>
      </c>
      <c r="AI843" s="199" t="str">
        <f t="shared" si="986"/>
        <v>AI$16</v>
      </c>
      <c r="AJ843" s="199" t="str">
        <f t="shared" si="986"/>
        <v>AJ$16</v>
      </c>
      <c r="AK843" s="199" t="str">
        <f t="shared" si="986"/>
        <v>AK$16</v>
      </c>
      <c r="AL843" s="199" t="str">
        <f t="shared" si="986"/>
        <v>AL$16</v>
      </c>
      <c r="AM843" s="199" t="str">
        <f t="shared" si="986"/>
        <v>AM$16</v>
      </c>
      <c r="AN843" s="199" t="str">
        <f t="shared" si="986"/>
        <v>AN$16</v>
      </c>
      <c r="AO843" s="199" t="str">
        <f t="shared" si="986"/>
        <v>AO$16</v>
      </c>
      <c r="AP843" s="199" t="str">
        <f t="shared" si="986"/>
        <v>AP$16</v>
      </c>
      <c r="AQ843" s="199" t="str">
        <f t="shared" si="986"/>
        <v>AQ$16</v>
      </c>
      <c r="AR843" s="199" t="str">
        <f t="shared" si="986"/>
        <v>AR$16</v>
      </c>
      <c r="AS843" s="199" t="str">
        <f t="shared" si="986"/>
        <v>AS$16</v>
      </c>
      <c r="AT843" s="199" t="str">
        <f t="shared" si="986"/>
        <v>AT$16</v>
      </c>
      <c r="AU843" s="199" t="str">
        <f t="shared" si="986"/>
        <v>AU$16</v>
      </c>
      <c r="AV843" s="199" t="str">
        <f t="shared" si="986"/>
        <v>AV$16</v>
      </c>
      <c r="AW843" s="199" t="str">
        <f t="shared" si="986"/>
        <v>AW$16</v>
      </c>
      <c r="AX843" s="199" t="str">
        <f t="shared" si="986"/>
        <v>AX$16</v>
      </c>
      <c r="AY843" s="199" t="str">
        <f t="shared" si="986"/>
        <v>AY$16</v>
      </c>
      <c r="AZ843" s="199" t="str">
        <f t="shared" si="986"/>
        <v>AZ$16</v>
      </c>
      <c r="BA843" s="199" t="str">
        <f t="shared" si="986"/>
        <v>BA$16</v>
      </c>
      <c r="BB843" s="199" t="str">
        <f t="shared" si="986"/>
        <v>BB$16</v>
      </c>
      <c r="BC843" s="199" t="str">
        <f t="shared" si="986"/>
        <v>BC$16</v>
      </c>
      <c r="BD843" s="199" t="str">
        <f t="shared" si="986"/>
        <v>BD$16</v>
      </c>
      <c r="BE843" s="199" t="str">
        <f t="shared" si="986"/>
        <v>BE$16</v>
      </c>
      <c r="BF843" s="199" t="str">
        <f t="shared" si="986"/>
        <v>BF$16</v>
      </c>
      <c r="BG843" s="199" t="str">
        <f t="shared" si="986"/>
        <v>BG$16</v>
      </c>
      <c r="BH843" s="199" t="str">
        <f t="shared" si="986"/>
        <v>BH$16</v>
      </c>
      <c r="BI843" s="199" t="str">
        <f t="shared" si="986"/>
        <v>BI$16</v>
      </c>
      <c r="BJ843" s="199" t="str">
        <f t="shared" si="986"/>
        <v>BJ$16</v>
      </c>
      <c r="BK843" s="199" t="str">
        <f t="shared" si="986"/>
        <v>BK$16</v>
      </c>
      <c r="BL843" s="199" t="str">
        <f t="shared" si="986"/>
        <v>BL$16</v>
      </c>
      <c r="BM843" s="199" t="str">
        <f t="shared" si="986"/>
        <v>BM$16</v>
      </c>
      <c r="BN843" s="199" t="str">
        <f t="shared" si="986"/>
        <v>BN$16</v>
      </c>
      <c r="BO843" s="199" t="str">
        <f t="shared" si="986"/>
        <v>BO$16</v>
      </c>
      <c r="BP843" s="199" t="str">
        <f t="shared" si="986"/>
        <v>BP$16</v>
      </c>
      <c r="BQ843" s="199" t="str">
        <f t="shared" si="986"/>
        <v>BQ$16</v>
      </c>
      <c r="BR843" s="199" t="str">
        <f t="shared" si="986"/>
        <v>BR$16</v>
      </c>
      <c r="BS843" s="199" t="str">
        <f t="shared" si="986"/>
        <v>BS$16</v>
      </c>
      <c r="BT843" s="199" t="str">
        <f t="shared" si="986"/>
        <v>BT$16</v>
      </c>
      <c r="BU843" s="199" t="str">
        <f t="shared" si="986"/>
        <v>BU$16</v>
      </c>
      <c r="BV843" s="199" t="str">
        <f t="shared" si="986"/>
        <v>BV$16</v>
      </c>
      <c r="BW843" s="199" t="str">
        <f t="shared" si="986"/>
        <v>BW$16</v>
      </c>
      <c r="BX843" s="199" t="str">
        <f t="shared" si="986"/>
        <v>BX$16</v>
      </c>
      <c r="BY843" s="199" t="str">
        <f t="shared" si="986"/>
        <v>BY$16</v>
      </c>
      <c r="BZ843" s="199" t="str">
        <f t="shared" si="986"/>
        <v>BZ$16</v>
      </c>
      <c r="CA843" s="199" t="str">
        <f t="shared" si="986"/>
        <v>CA$16</v>
      </c>
      <c r="CB843" s="199" t="str">
        <f t="shared" si="986"/>
        <v>CB$16</v>
      </c>
      <c r="CC843" s="199" t="str">
        <f t="shared" si="986"/>
        <v>CC$16</v>
      </c>
      <c r="CD843" s="199" t="str">
        <f t="shared" si="986"/>
        <v>CD$16</v>
      </c>
      <c r="CE843" s="199" t="str">
        <f t="shared" ref="CE843:CL843" si="987">CE$20</f>
        <v>CE$16</v>
      </c>
      <c r="CF843" s="199" t="str">
        <f t="shared" si="987"/>
        <v>CF$16</v>
      </c>
      <c r="CG843" s="199" t="str">
        <f t="shared" si="987"/>
        <v>CG$16</v>
      </c>
      <c r="CH843" s="199" t="str">
        <f t="shared" si="987"/>
        <v>CH$16</v>
      </c>
      <c r="CI843" s="199" t="str">
        <f t="shared" si="987"/>
        <v>CI$16</v>
      </c>
      <c r="CJ843" s="199" t="str">
        <f t="shared" si="987"/>
        <v>CJ$16</v>
      </c>
      <c r="CK843" s="199" t="str">
        <f t="shared" si="987"/>
        <v>CK$16</v>
      </c>
      <c r="CL843" s="199" t="str">
        <f t="shared" si="987"/>
        <v>CL$16</v>
      </c>
      <c r="CN843" s="176"/>
      <c r="CO843" s="199" t="str">
        <f t="shared" ref="CO843:DL843" si="988">CO$20</f>
        <v>CO$16</v>
      </c>
      <c r="CP843" s="199" t="str">
        <f t="shared" si="988"/>
        <v>CP$16</v>
      </c>
      <c r="CQ843" s="199" t="str">
        <f t="shared" si="988"/>
        <v>CQ$16</v>
      </c>
      <c r="CR843" s="199" t="str">
        <f t="shared" si="988"/>
        <v>CR$16</v>
      </c>
      <c r="CS843" s="199" t="str">
        <f t="shared" si="988"/>
        <v>CS$16</v>
      </c>
      <c r="CT843" s="199" t="str">
        <f t="shared" si="988"/>
        <v>CT$16</v>
      </c>
      <c r="CU843" s="199" t="str">
        <f t="shared" si="988"/>
        <v>CU$16</v>
      </c>
      <c r="CV843" s="199" t="str">
        <f t="shared" si="988"/>
        <v>CV$16</v>
      </c>
      <c r="CW843" s="199" t="str">
        <f t="shared" si="988"/>
        <v>CW$16</v>
      </c>
      <c r="CX843" s="199" t="str">
        <f t="shared" si="988"/>
        <v>CX$16</v>
      </c>
      <c r="CY843" s="199" t="str">
        <f t="shared" si="988"/>
        <v>CY$16</v>
      </c>
      <c r="CZ843" s="199" t="str">
        <f t="shared" si="988"/>
        <v>CZ$16</v>
      </c>
      <c r="DA843" s="199" t="str">
        <f t="shared" si="988"/>
        <v>DA$16</v>
      </c>
      <c r="DB843" s="199" t="str">
        <f t="shared" si="988"/>
        <v>DB$16</v>
      </c>
      <c r="DC843" s="199" t="str">
        <f t="shared" si="988"/>
        <v>DC$16</v>
      </c>
      <c r="DD843" s="199" t="str">
        <f t="shared" si="988"/>
        <v>DD$16</v>
      </c>
      <c r="DE843" s="199" t="str">
        <f t="shared" si="988"/>
        <v>DE$16</v>
      </c>
      <c r="DF843" s="199" t="str">
        <f t="shared" si="988"/>
        <v>DF$16</v>
      </c>
      <c r="DG843" s="199" t="str">
        <f t="shared" si="988"/>
        <v>DG$16</v>
      </c>
      <c r="DH843" s="199" t="str">
        <f t="shared" si="988"/>
        <v>DH$16</v>
      </c>
      <c r="DI843" s="199" t="str">
        <f t="shared" si="988"/>
        <v>DI$16</v>
      </c>
      <c r="DJ843" s="199" t="str">
        <f t="shared" si="988"/>
        <v>DJ$16</v>
      </c>
      <c r="DK843" s="199" t="str">
        <f t="shared" si="988"/>
        <v>DK$16</v>
      </c>
      <c r="DL843" s="199" t="str">
        <f t="shared" si="988"/>
        <v>DL$16</v>
      </c>
    </row>
    <row r="844" spans="1:116" x14ac:dyDescent="0.4">
      <c r="A844" s="174"/>
      <c r="E844" s="8"/>
      <c r="G844" s="175" t="s">
        <v>462</v>
      </c>
      <c r="H844" s="174"/>
      <c r="I844" s="176"/>
      <c r="J844" s="176"/>
      <c r="K844" s="197"/>
      <c r="L844" s="197"/>
      <c r="M844" s="197"/>
      <c r="N844" s="197"/>
      <c r="O844" s="197"/>
      <c r="P844" s="197"/>
      <c r="R844" s="198"/>
      <c r="S844" s="199" t="str">
        <f t="shared" ref="S844:CD844" si="989">S$21</f>
        <v>S$17</v>
      </c>
      <c r="T844" s="199" t="str">
        <f t="shared" si="989"/>
        <v>T$17</v>
      </c>
      <c r="U844" s="199" t="str">
        <f t="shared" si="989"/>
        <v>U$17</v>
      </c>
      <c r="V844" s="199" t="str">
        <f t="shared" si="989"/>
        <v>V$17</v>
      </c>
      <c r="W844" s="199" t="str">
        <f t="shared" si="989"/>
        <v>W$17</v>
      </c>
      <c r="X844" s="199" t="str">
        <f t="shared" si="989"/>
        <v>X$17</v>
      </c>
      <c r="Y844" s="199" t="str">
        <f t="shared" si="989"/>
        <v>Y$17</v>
      </c>
      <c r="Z844" s="199" t="str">
        <f t="shared" si="989"/>
        <v>Z$17</v>
      </c>
      <c r="AA844" s="199" t="str">
        <f t="shared" si="989"/>
        <v>AA$17</v>
      </c>
      <c r="AB844" s="199" t="str">
        <f t="shared" si="989"/>
        <v>AB$17</v>
      </c>
      <c r="AC844" s="199" t="str">
        <f t="shared" si="989"/>
        <v>AC$17</v>
      </c>
      <c r="AD844" s="199" t="str">
        <f t="shared" si="989"/>
        <v>AD$17</v>
      </c>
      <c r="AE844" s="199" t="str">
        <f t="shared" si="989"/>
        <v>AE$17</v>
      </c>
      <c r="AF844" s="199" t="str">
        <f t="shared" si="989"/>
        <v>AF$17</v>
      </c>
      <c r="AG844" s="199" t="str">
        <f t="shared" si="989"/>
        <v>AG$17</v>
      </c>
      <c r="AH844" s="199" t="str">
        <f t="shared" si="989"/>
        <v>AH$17</v>
      </c>
      <c r="AI844" s="199" t="str">
        <f t="shared" si="989"/>
        <v>AI$17</v>
      </c>
      <c r="AJ844" s="199" t="str">
        <f t="shared" si="989"/>
        <v>AJ$17</v>
      </c>
      <c r="AK844" s="199" t="str">
        <f t="shared" si="989"/>
        <v>AK$17</v>
      </c>
      <c r="AL844" s="199" t="str">
        <f t="shared" si="989"/>
        <v>AL$17</v>
      </c>
      <c r="AM844" s="199" t="str">
        <f t="shared" si="989"/>
        <v>AM$17</v>
      </c>
      <c r="AN844" s="199" t="str">
        <f t="shared" si="989"/>
        <v>AN$17</v>
      </c>
      <c r="AO844" s="199" t="str">
        <f t="shared" si="989"/>
        <v>AO$17</v>
      </c>
      <c r="AP844" s="199" t="str">
        <f t="shared" si="989"/>
        <v>AP$17</v>
      </c>
      <c r="AQ844" s="199" t="str">
        <f t="shared" si="989"/>
        <v>AQ$17</v>
      </c>
      <c r="AR844" s="199" t="str">
        <f t="shared" si="989"/>
        <v>AR$17</v>
      </c>
      <c r="AS844" s="199" t="str">
        <f t="shared" si="989"/>
        <v>AS$17</v>
      </c>
      <c r="AT844" s="199" t="str">
        <f t="shared" si="989"/>
        <v>AT$17</v>
      </c>
      <c r="AU844" s="199" t="str">
        <f t="shared" si="989"/>
        <v>AU$17</v>
      </c>
      <c r="AV844" s="199" t="str">
        <f t="shared" si="989"/>
        <v>AV$17</v>
      </c>
      <c r="AW844" s="199" t="str">
        <f t="shared" si="989"/>
        <v>AW$17</v>
      </c>
      <c r="AX844" s="199" t="str">
        <f t="shared" si="989"/>
        <v>AX$17</v>
      </c>
      <c r="AY844" s="199" t="str">
        <f t="shared" si="989"/>
        <v>AY$17</v>
      </c>
      <c r="AZ844" s="199" t="str">
        <f t="shared" si="989"/>
        <v>AZ$17</v>
      </c>
      <c r="BA844" s="199" t="str">
        <f t="shared" si="989"/>
        <v>BA$17</v>
      </c>
      <c r="BB844" s="199" t="str">
        <f t="shared" si="989"/>
        <v>BB$17</v>
      </c>
      <c r="BC844" s="199" t="str">
        <f t="shared" si="989"/>
        <v>BC$17</v>
      </c>
      <c r="BD844" s="199" t="str">
        <f t="shared" si="989"/>
        <v>BD$17</v>
      </c>
      <c r="BE844" s="199" t="str">
        <f t="shared" si="989"/>
        <v>BE$17</v>
      </c>
      <c r="BF844" s="199" t="str">
        <f t="shared" si="989"/>
        <v>BF$17</v>
      </c>
      <c r="BG844" s="199" t="str">
        <f t="shared" si="989"/>
        <v>BG$17</v>
      </c>
      <c r="BH844" s="199" t="str">
        <f t="shared" si="989"/>
        <v>BH$17</v>
      </c>
      <c r="BI844" s="199" t="str">
        <f t="shared" si="989"/>
        <v>BI$17</v>
      </c>
      <c r="BJ844" s="199" t="str">
        <f t="shared" si="989"/>
        <v>BJ$17</v>
      </c>
      <c r="BK844" s="199" t="str">
        <f t="shared" si="989"/>
        <v>BK$17</v>
      </c>
      <c r="BL844" s="199" t="str">
        <f t="shared" si="989"/>
        <v>BL$17</v>
      </c>
      <c r="BM844" s="199" t="str">
        <f t="shared" si="989"/>
        <v>BM$17</v>
      </c>
      <c r="BN844" s="199" t="str">
        <f t="shared" si="989"/>
        <v>BN$17</v>
      </c>
      <c r="BO844" s="199" t="str">
        <f t="shared" si="989"/>
        <v>BO$17</v>
      </c>
      <c r="BP844" s="199" t="str">
        <f t="shared" si="989"/>
        <v>BP$17</v>
      </c>
      <c r="BQ844" s="199" t="str">
        <f t="shared" si="989"/>
        <v>BQ$17</v>
      </c>
      <c r="BR844" s="199" t="str">
        <f t="shared" si="989"/>
        <v>BR$17</v>
      </c>
      <c r="BS844" s="199" t="str">
        <f t="shared" si="989"/>
        <v>BS$17</v>
      </c>
      <c r="BT844" s="199" t="str">
        <f t="shared" si="989"/>
        <v>BT$17</v>
      </c>
      <c r="BU844" s="199" t="str">
        <f t="shared" si="989"/>
        <v>BU$17</v>
      </c>
      <c r="BV844" s="199" t="str">
        <f t="shared" si="989"/>
        <v>BV$17</v>
      </c>
      <c r="BW844" s="199" t="str">
        <f t="shared" si="989"/>
        <v>BW$17</v>
      </c>
      <c r="BX844" s="199" t="str">
        <f t="shared" si="989"/>
        <v>BX$17</v>
      </c>
      <c r="BY844" s="199" t="str">
        <f t="shared" si="989"/>
        <v>BY$17</v>
      </c>
      <c r="BZ844" s="199" t="str">
        <f t="shared" si="989"/>
        <v>BZ$17</v>
      </c>
      <c r="CA844" s="199" t="str">
        <f t="shared" si="989"/>
        <v>CA$17</v>
      </c>
      <c r="CB844" s="199" t="str">
        <f t="shared" si="989"/>
        <v>CB$17</v>
      </c>
      <c r="CC844" s="199" t="str">
        <f t="shared" si="989"/>
        <v>CC$17</v>
      </c>
      <c r="CD844" s="199" t="str">
        <f t="shared" si="989"/>
        <v>CD$17</v>
      </c>
      <c r="CE844" s="199" t="str">
        <f t="shared" ref="CE844:CL844" si="990">CE$21</f>
        <v>CE$17</v>
      </c>
      <c r="CF844" s="199" t="str">
        <f t="shared" si="990"/>
        <v>CF$17</v>
      </c>
      <c r="CG844" s="199" t="str">
        <f t="shared" si="990"/>
        <v>CG$17</v>
      </c>
      <c r="CH844" s="199" t="str">
        <f t="shared" si="990"/>
        <v>CH$17</v>
      </c>
      <c r="CI844" s="199" t="str">
        <f t="shared" si="990"/>
        <v>CI$17</v>
      </c>
      <c r="CJ844" s="199" t="str">
        <f t="shared" si="990"/>
        <v>CJ$17</v>
      </c>
      <c r="CK844" s="199" t="str">
        <f t="shared" si="990"/>
        <v>CK$17</v>
      </c>
      <c r="CL844" s="199" t="str">
        <f t="shared" si="990"/>
        <v>CL$17</v>
      </c>
      <c r="CN844" s="176"/>
      <c r="CO844" s="199" t="str">
        <f t="shared" ref="CO844:DL844" si="991">CO$21</f>
        <v>CO$17</v>
      </c>
      <c r="CP844" s="199" t="str">
        <f t="shared" si="991"/>
        <v>CP$17</v>
      </c>
      <c r="CQ844" s="199" t="str">
        <f t="shared" si="991"/>
        <v>CQ$17</v>
      </c>
      <c r="CR844" s="199" t="str">
        <f t="shared" si="991"/>
        <v>CR$17</v>
      </c>
      <c r="CS844" s="199" t="str">
        <f t="shared" si="991"/>
        <v>CS$17</v>
      </c>
      <c r="CT844" s="199" t="str">
        <f t="shared" si="991"/>
        <v>CT$17</v>
      </c>
      <c r="CU844" s="199" t="str">
        <f t="shared" si="991"/>
        <v>CU$17</v>
      </c>
      <c r="CV844" s="199" t="str">
        <f t="shared" si="991"/>
        <v>CV$17</v>
      </c>
      <c r="CW844" s="199" t="str">
        <f t="shared" si="991"/>
        <v>CW$17</v>
      </c>
      <c r="CX844" s="199" t="str">
        <f t="shared" si="991"/>
        <v>CX$17</v>
      </c>
      <c r="CY844" s="199" t="str">
        <f t="shared" si="991"/>
        <v>CY$17</v>
      </c>
      <c r="CZ844" s="199" t="str">
        <f t="shared" si="991"/>
        <v>CZ$17</v>
      </c>
      <c r="DA844" s="199" t="str">
        <f t="shared" si="991"/>
        <v>DA$17</v>
      </c>
      <c r="DB844" s="199" t="str">
        <f t="shared" si="991"/>
        <v>DB$17</v>
      </c>
      <c r="DC844" s="199" t="str">
        <f t="shared" si="991"/>
        <v>DC$17</v>
      </c>
      <c r="DD844" s="199" t="str">
        <f t="shared" si="991"/>
        <v>DD$17</v>
      </c>
      <c r="DE844" s="199" t="str">
        <f t="shared" si="991"/>
        <v>DE$17</v>
      </c>
      <c r="DF844" s="199" t="str">
        <f t="shared" si="991"/>
        <v>DF$17</v>
      </c>
      <c r="DG844" s="199" t="str">
        <f t="shared" si="991"/>
        <v>DG$17</v>
      </c>
      <c r="DH844" s="199" t="str">
        <f t="shared" si="991"/>
        <v>DH$17</v>
      </c>
      <c r="DI844" s="199" t="str">
        <f t="shared" si="991"/>
        <v>DI$17</v>
      </c>
      <c r="DJ844" s="199" t="str">
        <f t="shared" si="991"/>
        <v>DJ$17</v>
      </c>
      <c r="DK844" s="199" t="str">
        <f t="shared" si="991"/>
        <v>DK$17</v>
      </c>
      <c r="DL844" s="199" t="str">
        <f t="shared" si="991"/>
        <v>DL$17</v>
      </c>
    </row>
    <row r="845" spans="1:116" x14ac:dyDescent="0.4">
      <c r="A845" s="174"/>
      <c r="E845" s="8"/>
      <c r="G845" s="175" t="s">
        <v>491</v>
      </c>
      <c r="H845" s="200"/>
      <c r="I845" s="201"/>
      <c r="J845" s="201"/>
      <c r="K845" s="202"/>
      <c r="L845" s="202"/>
      <c r="M845" s="202"/>
      <c r="N845" s="202"/>
      <c r="O845" s="202"/>
      <c r="P845" s="202"/>
      <c r="R845" s="202"/>
      <c r="S845" s="174"/>
      <c r="T845" s="174"/>
      <c r="U845" s="174"/>
      <c r="V845" s="174"/>
      <c r="W845" s="174"/>
      <c r="X845" s="174"/>
      <c r="Y845" s="174"/>
      <c r="Z845" s="174"/>
      <c r="AA845" s="174"/>
      <c r="AB845" s="174"/>
      <c r="AC845" s="174"/>
      <c r="AD845" s="174"/>
      <c r="AE845" s="174"/>
      <c r="AF845" s="174"/>
      <c r="AG845" s="174"/>
      <c r="AH845" s="174"/>
      <c r="AI845" s="174"/>
      <c r="AJ845" s="174"/>
      <c r="AK845" s="174"/>
      <c r="AL845" s="174"/>
      <c r="AM845" s="174"/>
      <c r="AN845" s="174"/>
      <c r="AO845" s="174"/>
      <c r="AP845" s="174"/>
      <c r="AQ845" s="174"/>
      <c r="AR845" s="174"/>
      <c r="AS845" s="174"/>
      <c r="AT845" s="174"/>
      <c r="AU845" s="174"/>
      <c r="AV845" s="174"/>
      <c r="AW845" s="174"/>
      <c r="AX845" s="174"/>
      <c r="AY845" s="174"/>
      <c r="AZ845" s="174"/>
      <c r="BA845" s="174"/>
      <c r="BB845" s="174"/>
      <c r="BC845" s="174"/>
      <c r="BD845" s="174"/>
      <c r="BE845" s="174"/>
      <c r="BF845" s="174"/>
      <c r="BG845" s="174"/>
      <c r="BH845" s="174"/>
      <c r="BI845" s="174"/>
      <c r="BJ845" s="174"/>
      <c r="BK845" s="174"/>
      <c r="BL845" s="174"/>
      <c r="BM845" s="174"/>
      <c r="BN845" s="174"/>
      <c r="BO845" s="174"/>
      <c r="BP845" s="174"/>
      <c r="BQ845" s="174"/>
      <c r="BR845" s="174"/>
      <c r="BS845" s="174"/>
      <c r="BT845" s="174"/>
      <c r="BU845" s="174"/>
      <c r="BV845" s="174"/>
      <c r="BW845" s="174"/>
      <c r="BX845" s="174"/>
      <c r="BY845" s="174"/>
      <c r="BZ845" s="174"/>
      <c r="CA845" s="174"/>
      <c r="CB845" s="174"/>
      <c r="CC845" s="174"/>
      <c r="CD845" s="174"/>
      <c r="CE845" s="174"/>
      <c r="CF845" s="174"/>
      <c r="CG845" s="174"/>
      <c r="CH845" s="174"/>
      <c r="CI845" s="174"/>
      <c r="CJ845" s="174"/>
      <c r="CK845" s="174"/>
      <c r="CL845" s="174"/>
      <c r="CN845" s="201"/>
      <c r="CO845" s="174"/>
      <c r="CP845" s="174"/>
      <c r="CQ845" s="174"/>
      <c r="CR845" s="174"/>
      <c r="CS845" s="174"/>
      <c r="CT845" s="174"/>
      <c r="CU845" s="174"/>
      <c r="CV845" s="174"/>
      <c r="CW845" s="174"/>
      <c r="CX845" s="174"/>
      <c r="CY845" s="174"/>
      <c r="CZ845" s="174"/>
      <c r="DA845" s="174"/>
      <c r="DB845" s="174"/>
      <c r="DC845" s="174"/>
      <c r="DD845" s="174"/>
      <c r="DE845" s="174"/>
      <c r="DF845" s="174"/>
      <c r="DG845" s="174"/>
      <c r="DH845" s="174"/>
      <c r="DI845" s="174"/>
      <c r="DJ845" s="174"/>
      <c r="DK845" s="174"/>
      <c r="DL845" s="174"/>
    </row>
    <row r="846" spans="1:116" x14ac:dyDescent="0.4">
      <c r="A846" s="174"/>
      <c r="E846" s="8"/>
      <c r="G846" s="175" t="s">
        <v>505</v>
      </c>
      <c r="H846" s="200"/>
      <c r="I846" s="201"/>
      <c r="J846" s="201"/>
      <c r="K846" s="202"/>
      <c r="L846" s="202"/>
      <c r="M846" s="202"/>
      <c r="N846" s="202"/>
      <c r="O846" s="202"/>
      <c r="P846" s="202"/>
      <c r="R846" s="202"/>
      <c r="S846" s="190"/>
      <c r="T846" s="190"/>
      <c r="U846" s="190"/>
      <c r="V846" s="190"/>
      <c r="W846" s="190"/>
      <c r="X846" s="190"/>
      <c r="Y846" s="190"/>
      <c r="Z846" s="190"/>
      <c r="AA846" s="190"/>
      <c r="AB846" s="190"/>
      <c r="AC846" s="190"/>
      <c r="AD846" s="190"/>
      <c r="AE846" s="190"/>
      <c r="AF846" s="190"/>
      <c r="AG846" s="190"/>
      <c r="AH846" s="190"/>
      <c r="AI846" s="190"/>
      <c r="AJ846" s="190"/>
      <c r="AK846" s="190"/>
      <c r="AL846" s="190"/>
      <c r="AM846" s="190"/>
      <c r="AN846" s="190"/>
      <c r="AO846" s="190"/>
      <c r="AP846" s="190"/>
      <c r="AQ846" s="190"/>
      <c r="AR846" s="190"/>
      <c r="AS846" s="190"/>
      <c r="AT846" s="190"/>
      <c r="AU846" s="190"/>
      <c r="AV846" s="190"/>
      <c r="AW846" s="190"/>
      <c r="AX846" s="190"/>
      <c r="AY846" s="190"/>
      <c r="AZ846" s="190"/>
      <c r="BA846" s="190"/>
      <c r="BB846" s="190"/>
      <c r="BC846" s="190"/>
      <c r="BD846" s="190"/>
      <c r="BE846" s="190"/>
      <c r="BF846" s="190"/>
      <c r="BG846" s="190"/>
      <c r="BH846" s="190"/>
      <c r="BI846" s="190"/>
      <c r="BJ846" s="190"/>
      <c r="BK846" s="190"/>
      <c r="BL846" s="190"/>
      <c r="BM846" s="190"/>
      <c r="BN846" s="190"/>
      <c r="BO846" s="190"/>
      <c r="BP846" s="190"/>
      <c r="BQ846" s="190"/>
      <c r="BR846" s="190"/>
      <c r="BS846" s="190"/>
      <c r="BT846" s="190"/>
      <c r="BU846" s="190"/>
      <c r="BV846" s="190"/>
      <c r="BW846" s="190"/>
      <c r="BX846" s="190"/>
      <c r="BY846" s="190"/>
      <c r="BZ846" s="190"/>
      <c r="CA846" s="190"/>
      <c r="CB846" s="190"/>
      <c r="CC846" s="190"/>
      <c r="CD846" s="190"/>
      <c r="CE846" s="190"/>
      <c r="CF846" s="190"/>
      <c r="CG846" s="190"/>
      <c r="CH846" s="190"/>
      <c r="CI846" s="190"/>
      <c r="CJ846" s="190"/>
      <c r="CK846" s="190"/>
      <c r="CL846" s="190"/>
      <c r="CN846" s="201"/>
      <c r="CO846" s="190"/>
      <c r="CP846" s="190"/>
      <c r="CQ846" s="190"/>
      <c r="CR846" s="190"/>
      <c r="CS846" s="190"/>
      <c r="CT846" s="190"/>
      <c r="CU846" s="190"/>
      <c r="CV846" s="190"/>
      <c r="CW846" s="190"/>
      <c r="CX846" s="190"/>
      <c r="CY846" s="190"/>
      <c r="CZ846" s="190"/>
      <c r="DA846" s="190"/>
      <c r="DB846" s="190"/>
      <c r="DC846" s="190"/>
      <c r="DD846" s="190"/>
      <c r="DE846" s="190"/>
      <c r="DF846" s="190"/>
      <c r="DG846" s="190"/>
      <c r="DH846" s="190"/>
      <c r="DI846" s="190"/>
      <c r="DJ846" s="190"/>
      <c r="DK846" s="190"/>
      <c r="DL846" s="190"/>
    </row>
    <row r="847" spans="1:116" x14ac:dyDescent="0.4">
      <c r="A847" s="174"/>
      <c r="E847" s="8"/>
      <c r="G847" s="175" t="s">
        <v>463</v>
      </c>
      <c r="H847" s="200"/>
      <c r="I847" s="201"/>
      <c r="J847" s="201"/>
      <c r="K847" s="202"/>
      <c r="L847" s="202"/>
      <c r="M847" s="202"/>
      <c r="N847" s="202"/>
      <c r="O847" s="202"/>
      <c r="P847" s="202"/>
      <c r="R847" s="202"/>
      <c r="S847" s="190" t="str">
        <f t="shared" ref="S847:CD847" si="992">S$22</f>
        <v>S$18</v>
      </c>
      <c r="T847" s="190" t="str">
        <f t="shared" si="992"/>
        <v>T$18</v>
      </c>
      <c r="U847" s="190" t="str">
        <f t="shared" si="992"/>
        <v>U$18</v>
      </c>
      <c r="V847" s="190" t="str">
        <f t="shared" si="992"/>
        <v>V$18</v>
      </c>
      <c r="W847" s="190" t="str">
        <f t="shared" si="992"/>
        <v>W$18</v>
      </c>
      <c r="X847" s="190" t="str">
        <f t="shared" si="992"/>
        <v>X$18</v>
      </c>
      <c r="Y847" s="190" t="str">
        <f t="shared" si="992"/>
        <v>Y$18</v>
      </c>
      <c r="Z847" s="190" t="str">
        <f t="shared" si="992"/>
        <v>Z$18</v>
      </c>
      <c r="AA847" s="190" t="str">
        <f t="shared" si="992"/>
        <v>AA$18</v>
      </c>
      <c r="AB847" s="190" t="str">
        <f t="shared" si="992"/>
        <v>AB$18</v>
      </c>
      <c r="AC847" s="190" t="str">
        <f t="shared" si="992"/>
        <v>AC$18</v>
      </c>
      <c r="AD847" s="190" t="str">
        <f t="shared" si="992"/>
        <v>AD$18</v>
      </c>
      <c r="AE847" s="190" t="str">
        <f t="shared" si="992"/>
        <v>AE$18</v>
      </c>
      <c r="AF847" s="190" t="str">
        <f t="shared" si="992"/>
        <v>AF$18</v>
      </c>
      <c r="AG847" s="190" t="str">
        <f t="shared" si="992"/>
        <v>AG$18</v>
      </c>
      <c r="AH847" s="190" t="str">
        <f t="shared" si="992"/>
        <v>AH$18</v>
      </c>
      <c r="AI847" s="190" t="str">
        <f t="shared" si="992"/>
        <v>AI$18</v>
      </c>
      <c r="AJ847" s="190" t="str">
        <f t="shared" si="992"/>
        <v>AJ$18</v>
      </c>
      <c r="AK847" s="190" t="str">
        <f t="shared" si="992"/>
        <v>AK$18</v>
      </c>
      <c r="AL847" s="190" t="str">
        <f t="shared" si="992"/>
        <v>AL$18</v>
      </c>
      <c r="AM847" s="190" t="str">
        <f t="shared" si="992"/>
        <v>AM$18</v>
      </c>
      <c r="AN847" s="190" t="str">
        <f t="shared" si="992"/>
        <v>AN$18</v>
      </c>
      <c r="AO847" s="190" t="str">
        <f t="shared" si="992"/>
        <v>AO$18</v>
      </c>
      <c r="AP847" s="190" t="str">
        <f t="shared" si="992"/>
        <v>AP$18</v>
      </c>
      <c r="AQ847" s="190" t="str">
        <f t="shared" si="992"/>
        <v>AQ$18</v>
      </c>
      <c r="AR847" s="190" t="str">
        <f t="shared" si="992"/>
        <v>AR$18</v>
      </c>
      <c r="AS847" s="190" t="str">
        <f t="shared" si="992"/>
        <v>AS$18</v>
      </c>
      <c r="AT847" s="190" t="str">
        <f t="shared" si="992"/>
        <v>AT$18</v>
      </c>
      <c r="AU847" s="190" t="str">
        <f t="shared" si="992"/>
        <v>AU$18</v>
      </c>
      <c r="AV847" s="190" t="str">
        <f t="shared" si="992"/>
        <v>AV$18</v>
      </c>
      <c r="AW847" s="190" t="str">
        <f t="shared" si="992"/>
        <v>AW$18</v>
      </c>
      <c r="AX847" s="190" t="str">
        <f t="shared" si="992"/>
        <v>AX$18</v>
      </c>
      <c r="AY847" s="190" t="str">
        <f t="shared" si="992"/>
        <v>AY$18</v>
      </c>
      <c r="AZ847" s="190" t="str">
        <f t="shared" si="992"/>
        <v>AZ$18</v>
      </c>
      <c r="BA847" s="190" t="str">
        <f t="shared" si="992"/>
        <v>BA$18</v>
      </c>
      <c r="BB847" s="190" t="str">
        <f t="shared" si="992"/>
        <v>BB$18</v>
      </c>
      <c r="BC847" s="190" t="str">
        <f t="shared" si="992"/>
        <v>BC$18</v>
      </c>
      <c r="BD847" s="190" t="str">
        <f t="shared" si="992"/>
        <v>BD$18</v>
      </c>
      <c r="BE847" s="190" t="str">
        <f t="shared" si="992"/>
        <v>BE$18</v>
      </c>
      <c r="BF847" s="190" t="str">
        <f t="shared" si="992"/>
        <v>BF$18</v>
      </c>
      <c r="BG847" s="190" t="str">
        <f t="shared" si="992"/>
        <v>BG$18</v>
      </c>
      <c r="BH847" s="190" t="str">
        <f t="shared" si="992"/>
        <v>BH$18</v>
      </c>
      <c r="BI847" s="190" t="str">
        <f t="shared" si="992"/>
        <v>BI$18</v>
      </c>
      <c r="BJ847" s="190" t="str">
        <f t="shared" si="992"/>
        <v>BJ$18</v>
      </c>
      <c r="BK847" s="190" t="str">
        <f t="shared" si="992"/>
        <v>BK$18</v>
      </c>
      <c r="BL847" s="190" t="str">
        <f t="shared" si="992"/>
        <v>BL$18</v>
      </c>
      <c r="BM847" s="190" t="str">
        <f t="shared" si="992"/>
        <v>BM$18</v>
      </c>
      <c r="BN847" s="190" t="str">
        <f t="shared" si="992"/>
        <v>BN$18</v>
      </c>
      <c r="BO847" s="190" t="str">
        <f t="shared" si="992"/>
        <v>BO$18</v>
      </c>
      <c r="BP847" s="190" t="str">
        <f t="shared" si="992"/>
        <v>BP$18</v>
      </c>
      <c r="BQ847" s="190" t="str">
        <f t="shared" si="992"/>
        <v>BQ$18</v>
      </c>
      <c r="BR847" s="190" t="str">
        <f t="shared" si="992"/>
        <v>BR$18</v>
      </c>
      <c r="BS847" s="190" t="str">
        <f t="shared" si="992"/>
        <v>BS$18</v>
      </c>
      <c r="BT847" s="190" t="str">
        <f t="shared" si="992"/>
        <v>BT$18</v>
      </c>
      <c r="BU847" s="190" t="str">
        <f t="shared" si="992"/>
        <v>BU$18</v>
      </c>
      <c r="BV847" s="190" t="str">
        <f t="shared" si="992"/>
        <v>BV$18</v>
      </c>
      <c r="BW847" s="190" t="str">
        <f t="shared" si="992"/>
        <v>BW$18</v>
      </c>
      <c r="BX847" s="190" t="str">
        <f t="shared" si="992"/>
        <v>BX$18</v>
      </c>
      <c r="BY847" s="190" t="str">
        <f t="shared" si="992"/>
        <v>BY$18</v>
      </c>
      <c r="BZ847" s="190" t="str">
        <f t="shared" si="992"/>
        <v>BZ$18</v>
      </c>
      <c r="CA847" s="190" t="str">
        <f t="shared" si="992"/>
        <v>CA$18</v>
      </c>
      <c r="CB847" s="190" t="str">
        <f t="shared" si="992"/>
        <v>CB$18</v>
      </c>
      <c r="CC847" s="190" t="str">
        <f t="shared" si="992"/>
        <v>CC$18</v>
      </c>
      <c r="CD847" s="190" t="str">
        <f t="shared" si="992"/>
        <v>CD$18</v>
      </c>
      <c r="CE847" s="190" t="str">
        <f t="shared" ref="CE847:CL847" si="993">CE$22</f>
        <v>CE$18</v>
      </c>
      <c r="CF847" s="190" t="str">
        <f t="shared" si="993"/>
        <v>CF$18</v>
      </c>
      <c r="CG847" s="190" t="str">
        <f t="shared" si="993"/>
        <v>CG$18</v>
      </c>
      <c r="CH847" s="190" t="str">
        <f t="shared" si="993"/>
        <v>CH$18</v>
      </c>
      <c r="CI847" s="190" t="str">
        <f t="shared" si="993"/>
        <v>CI$18</v>
      </c>
      <c r="CJ847" s="190" t="str">
        <f t="shared" si="993"/>
        <v>CJ$18</v>
      </c>
      <c r="CK847" s="190" t="str">
        <f t="shared" si="993"/>
        <v>CK$18</v>
      </c>
      <c r="CL847" s="190" t="str">
        <f t="shared" si="993"/>
        <v>CL$18</v>
      </c>
      <c r="CN847" s="201"/>
      <c r="CO847" s="190" t="str">
        <f t="shared" ref="CO847:DL847" si="994">CO$22</f>
        <v>CO$18</v>
      </c>
      <c r="CP847" s="190" t="str">
        <f t="shared" si="994"/>
        <v>CP$18</v>
      </c>
      <c r="CQ847" s="190" t="str">
        <f t="shared" si="994"/>
        <v>CQ$18</v>
      </c>
      <c r="CR847" s="190" t="str">
        <f t="shared" si="994"/>
        <v>CR$18</v>
      </c>
      <c r="CS847" s="190" t="str">
        <f t="shared" si="994"/>
        <v>CS$18</v>
      </c>
      <c r="CT847" s="190" t="str">
        <f t="shared" si="994"/>
        <v>CT$18</v>
      </c>
      <c r="CU847" s="190" t="str">
        <f t="shared" si="994"/>
        <v>CU$18</v>
      </c>
      <c r="CV847" s="190" t="str">
        <f t="shared" si="994"/>
        <v>CV$18</v>
      </c>
      <c r="CW847" s="190" t="str">
        <f t="shared" si="994"/>
        <v>CW$18</v>
      </c>
      <c r="CX847" s="190" t="str">
        <f t="shared" si="994"/>
        <v>CX$18</v>
      </c>
      <c r="CY847" s="190" t="str">
        <f t="shared" si="994"/>
        <v>CY$18</v>
      </c>
      <c r="CZ847" s="190" t="str">
        <f t="shared" si="994"/>
        <v>CZ$18</v>
      </c>
      <c r="DA847" s="190" t="str">
        <f t="shared" si="994"/>
        <v>DA$18</v>
      </c>
      <c r="DB847" s="190" t="str">
        <f t="shared" si="994"/>
        <v>DB$18</v>
      </c>
      <c r="DC847" s="190" t="str">
        <f t="shared" si="994"/>
        <v>DC$18</v>
      </c>
      <c r="DD847" s="190" t="str">
        <f t="shared" si="994"/>
        <v>DD$18</v>
      </c>
      <c r="DE847" s="190" t="str">
        <f t="shared" si="994"/>
        <v>DE$18</v>
      </c>
      <c r="DF847" s="190" t="str">
        <f t="shared" si="994"/>
        <v>DF$18</v>
      </c>
      <c r="DG847" s="190" t="str">
        <f t="shared" si="994"/>
        <v>DG$18</v>
      </c>
      <c r="DH847" s="190" t="str">
        <f t="shared" si="994"/>
        <v>DH$18</v>
      </c>
      <c r="DI847" s="190" t="str">
        <f t="shared" si="994"/>
        <v>DI$18</v>
      </c>
      <c r="DJ847" s="190" t="str">
        <f t="shared" si="994"/>
        <v>DJ$18</v>
      </c>
      <c r="DK847" s="190" t="str">
        <f t="shared" si="994"/>
        <v>DK$18</v>
      </c>
      <c r="DL847" s="190" t="str">
        <f t="shared" si="994"/>
        <v>DL$18</v>
      </c>
    </row>
    <row r="848" spans="1:116" x14ac:dyDescent="0.4">
      <c r="A848" s="174"/>
      <c r="E848" s="8"/>
      <c r="G848" s="175" t="s">
        <v>464</v>
      </c>
      <c r="H848" s="200"/>
      <c r="I848" s="201"/>
      <c r="J848" s="201"/>
      <c r="K848" s="202"/>
      <c r="L848" s="202"/>
      <c r="M848" s="202"/>
      <c r="N848" s="202"/>
      <c r="O848" s="202"/>
      <c r="P848" s="202"/>
      <c r="R848" s="202"/>
      <c r="S848" s="190" t="str">
        <f t="shared" ref="S848:CD848" si="995">S$23</f>
        <v>S$19</v>
      </c>
      <c r="T848" s="190" t="str">
        <f t="shared" si="995"/>
        <v>T$19</v>
      </c>
      <c r="U848" s="190" t="str">
        <f t="shared" si="995"/>
        <v>U$19</v>
      </c>
      <c r="V848" s="190" t="str">
        <f t="shared" si="995"/>
        <v>V$19</v>
      </c>
      <c r="W848" s="190" t="str">
        <f t="shared" si="995"/>
        <v>W$19</v>
      </c>
      <c r="X848" s="190" t="str">
        <f t="shared" si="995"/>
        <v>X$19</v>
      </c>
      <c r="Y848" s="190" t="str">
        <f t="shared" si="995"/>
        <v>Y$19</v>
      </c>
      <c r="Z848" s="190" t="str">
        <f t="shared" si="995"/>
        <v>Z$19</v>
      </c>
      <c r="AA848" s="190" t="str">
        <f t="shared" si="995"/>
        <v>AA$19</v>
      </c>
      <c r="AB848" s="190" t="str">
        <f t="shared" si="995"/>
        <v>AB$19</v>
      </c>
      <c r="AC848" s="190" t="str">
        <f t="shared" si="995"/>
        <v>AC$19</v>
      </c>
      <c r="AD848" s="190" t="str">
        <f t="shared" si="995"/>
        <v>AD$19</v>
      </c>
      <c r="AE848" s="190" t="str">
        <f t="shared" si="995"/>
        <v>AE$19</v>
      </c>
      <c r="AF848" s="190" t="str">
        <f t="shared" si="995"/>
        <v>AF$19</v>
      </c>
      <c r="AG848" s="190" t="str">
        <f t="shared" si="995"/>
        <v>AG$19</v>
      </c>
      <c r="AH848" s="190" t="str">
        <f t="shared" si="995"/>
        <v>AH$19</v>
      </c>
      <c r="AI848" s="190" t="str">
        <f t="shared" si="995"/>
        <v>AI$19</v>
      </c>
      <c r="AJ848" s="190" t="str">
        <f t="shared" si="995"/>
        <v>AJ$19</v>
      </c>
      <c r="AK848" s="190" t="str">
        <f t="shared" si="995"/>
        <v>AK$19</v>
      </c>
      <c r="AL848" s="190" t="str">
        <f t="shared" si="995"/>
        <v>AL$19</v>
      </c>
      <c r="AM848" s="190" t="str">
        <f t="shared" si="995"/>
        <v>AM$19</v>
      </c>
      <c r="AN848" s="190" t="str">
        <f t="shared" si="995"/>
        <v>AN$19</v>
      </c>
      <c r="AO848" s="190" t="str">
        <f t="shared" si="995"/>
        <v>AO$19</v>
      </c>
      <c r="AP848" s="190" t="str">
        <f t="shared" si="995"/>
        <v>AP$19</v>
      </c>
      <c r="AQ848" s="190" t="str">
        <f t="shared" si="995"/>
        <v>AQ$19</v>
      </c>
      <c r="AR848" s="190" t="str">
        <f t="shared" si="995"/>
        <v>AR$19</v>
      </c>
      <c r="AS848" s="190" t="str">
        <f t="shared" si="995"/>
        <v>AS$19</v>
      </c>
      <c r="AT848" s="190" t="str">
        <f t="shared" si="995"/>
        <v>AT$19</v>
      </c>
      <c r="AU848" s="190" t="str">
        <f t="shared" si="995"/>
        <v>AU$19</v>
      </c>
      <c r="AV848" s="190" t="str">
        <f t="shared" si="995"/>
        <v>AV$19</v>
      </c>
      <c r="AW848" s="190" t="str">
        <f t="shared" si="995"/>
        <v>AW$19</v>
      </c>
      <c r="AX848" s="190" t="str">
        <f t="shared" si="995"/>
        <v>AX$19</v>
      </c>
      <c r="AY848" s="190" t="str">
        <f t="shared" si="995"/>
        <v>AY$19</v>
      </c>
      <c r="AZ848" s="190" t="str">
        <f t="shared" si="995"/>
        <v>AZ$19</v>
      </c>
      <c r="BA848" s="190" t="str">
        <f t="shared" si="995"/>
        <v>BA$19</v>
      </c>
      <c r="BB848" s="190" t="str">
        <f t="shared" si="995"/>
        <v>BB$19</v>
      </c>
      <c r="BC848" s="190" t="str">
        <f t="shared" si="995"/>
        <v>BC$19</v>
      </c>
      <c r="BD848" s="190" t="str">
        <f t="shared" si="995"/>
        <v>BD$19</v>
      </c>
      <c r="BE848" s="190" t="str">
        <f t="shared" si="995"/>
        <v>BE$19</v>
      </c>
      <c r="BF848" s="190" t="str">
        <f t="shared" si="995"/>
        <v>BF$19</v>
      </c>
      <c r="BG848" s="190" t="str">
        <f t="shared" si="995"/>
        <v>BG$19</v>
      </c>
      <c r="BH848" s="190" t="str">
        <f t="shared" si="995"/>
        <v>BH$19</v>
      </c>
      <c r="BI848" s="190" t="str">
        <f t="shared" si="995"/>
        <v>BI$19</v>
      </c>
      <c r="BJ848" s="190" t="str">
        <f t="shared" si="995"/>
        <v>BJ$19</v>
      </c>
      <c r="BK848" s="190" t="str">
        <f t="shared" si="995"/>
        <v>BK$19</v>
      </c>
      <c r="BL848" s="190" t="str">
        <f t="shared" si="995"/>
        <v>BL$19</v>
      </c>
      <c r="BM848" s="190" t="str">
        <f t="shared" si="995"/>
        <v>BM$19</v>
      </c>
      <c r="BN848" s="190" t="str">
        <f t="shared" si="995"/>
        <v>BN$19</v>
      </c>
      <c r="BO848" s="190" t="str">
        <f t="shared" si="995"/>
        <v>BO$19</v>
      </c>
      <c r="BP848" s="190" t="str">
        <f t="shared" si="995"/>
        <v>BP$19</v>
      </c>
      <c r="BQ848" s="190" t="str">
        <f t="shared" si="995"/>
        <v>BQ$19</v>
      </c>
      <c r="BR848" s="190" t="str">
        <f t="shared" si="995"/>
        <v>BR$19</v>
      </c>
      <c r="BS848" s="190" t="str">
        <f t="shared" si="995"/>
        <v>BS$19</v>
      </c>
      <c r="BT848" s="190" t="str">
        <f t="shared" si="995"/>
        <v>BT$19</v>
      </c>
      <c r="BU848" s="190" t="str">
        <f t="shared" si="995"/>
        <v>BU$19</v>
      </c>
      <c r="BV848" s="190" t="str">
        <f t="shared" si="995"/>
        <v>BV$19</v>
      </c>
      <c r="BW848" s="190" t="str">
        <f t="shared" si="995"/>
        <v>BW$19</v>
      </c>
      <c r="BX848" s="190" t="str">
        <f t="shared" si="995"/>
        <v>BX$19</v>
      </c>
      <c r="BY848" s="190" t="str">
        <f t="shared" si="995"/>
        <v>BY$19</v>
      </c>
      <c r="BZ848" s="190" t="str">
        <f t="shared" si="995"/>
        <v>BZ$19</v>
      </c>
      <c r="CA848" s="190" t="str">
        <f t="shared" si="995"/>
        <v>CA$19</v>
      </c>
      <c r="CB848" s="190" t="str">
        <f t="shared" si="995"/>
        <v>CB$19</v>
      </c>
      <c r="CC848" s="190" t="str">
        <f t="shared" si="995"/>
        <v>CC$19</v>
      </c>
      <c r="CD848" s="190" t="str">
        <f t="shared" si="995"/>
        <v>CD$19</v>
      </c>
      <c r="CE848" s="190" t="str">
        <f t="shared" ref="CE848:CL848" si="996">CE$23</f>
        <v>CE$19</v>
      </c>
      <c r="CF848" s="190" t="str">
        <f t="shared" si="996"/>
        <v>CF$19</v>
      </c>
      <c r="CG848" s="190" t="str">
        <f t="shared" si="996"/>
        <v>CG$19</v>
      </c>
      <c r="CH848" s="190" t="str">
        <f t="shared" si="996"/>
        <v>CH$19</v>
      </c>
      <c r="CI848" s="190" t="str">
        <f t="shared" si="996"/>
        <v>CI$19</v>
      </c>
      <c r="CJ848" s="190" t="str">
        <f t="shared" si="996"/>
        <v>CJ$19</v>
      </c>
      <c r="CK848" s="190" t="str">
        <f t="shared" si="996"/>
        <v>CK$19</v>
      </c>
      <c r="CL848" s="190" t="str">
        <f t="shared" si="996"/>
        <v>CL$19</v>
      </c>
      <c r="CN848" s="201"/>
      <c r="CO848" s="190" t="str">
        <f t="shared" ref="CO848:DL848" si="997">CO$23</f>
        <v>CO$19</v>
      </c>
      <c r="CP848" s="190" t="str">
        <f t="shared" si="997"/>
        <v>CP$19</v>
      </c>
      <c r="CQ848" s="190" t="str">
        <f t="shared" si="997"/>
        <v>CQ$19</v>
      </c>
      <c r="CR848" s="190" t="str">
        <f t="shared" si="997"/>
        <v>CR$19</v>
      </c>
      <c r="CS848" s="190" t="str">
        <f t="shared" si="997"/>
        <v>CS$19</v>
      </c>
      <c r="CT848" s="190" t="str">
        <f t="shared" si="997"/>
        <v>CT$19</v>
      </c>
      <c r="CU848" s="190" t="str">
        <f t="shared" si="997"/>
        <v>CU$19</v>
      </c>
      <c r="CV848" s="190" t="str">
        <f t="shared" si="997"/>
        <v>CV$19</v>
      </c>
      <c r="CW848" s="190" t="str">
        <f t="shared" si="997"/>
        <v>CW$19</v>
      </c>
      <c r="CX848" s="190" t="str">
        <f t="shared" si="997"/>
        <v>CX$19</v>
      </c>
      <c r="CY848" s="190" t="str">
        <f t="shared" si="997"/>
        <v>CY$19</v>
      </c>
      <c r="CZ848" s="190" t="str">
        <f t="shared" si="997"/>
        <v>CZ$19</v>
      </c>
      <c r="DA848" s="190" t="str">
        <f t="shared" si="997"/>
        <v>DA$19</v>
      </c>
      <c r="DB848" s="190" t="str">
        <f t="shared" si="997"/>
        <v>DB$19</v>
      </c>
      <c r="DC848" s="190" t="str">
        <f t="shared" si="997"/>
        <v>DC$19</v>
      </c>
      <c r="DD848" s="190" t="str">
        <f t="shared" si="997"/>
        <v>DD$19</v>
      </c>
      <c r="DE848" s="190" t="str">
        <f t="shared" si="997"/>
        <v>DE$19</v>
      </c>
      <c r="DF848" s="190" t="str">
        <f t="shared" si="997"/>
        <v>DF$19</v>
      </c>
      <c r="DG848" s="190" t="str">
        <f t="shared" si="997"/>
        <v>DG$19</v>
      </c>
      <c r="DH848" s="190" t="str">
        <f t="shared" si="997"/>
        <v>DH$19</v>
      </c>
      <c r="DI848" s="190" t="str">
        <f t="shared" si="997"/>
        <v>DI$19</v>
      </c>
      <c r="DJ848" s="190" t="str">
        <f t="shared" si="997"/>
        <v>DJ$19</v>
      </c>
      <c r="DK848" s="190" t="str">
        <f t="shared" si="997"/>
        <v>DK$19</v>
      </c>
      <c r="DL848" s="190" t="str">
        <f t="shared" si="997"/>
        <v>DL$19</v>
      </c>
    </row>
    <row r="849" spans="1:116" x14ac:dyDescent="0.4">
      <c r="A849" s="31" t="s">
        <v>218</v>
      </c>
      <c r="B849" s="31" t="s">
        <v>81</v>
      </c>
      <c r="C849" s="31"/>
      <c r="D849" t="s">
        <v>804</v>
      </c>
      <c r="E849" s="8" t="str">
        <f t="shared" ref="E849:E856" si="998">ROW()&amp;" "&amp;D849</f>
        <v>849 SUBCAC-S</v>
      </c>
      <c r="F849" t="s">
        <v>438</v>
      </c>
      <c r="G849" s="66" t="s">
        <v>803</v>
      </c>
      <c r="H849" s="22"/>
      <c r="I849" s="306"/>
      <c r="J849" s="306"/>
      <c r="K849" s="22"/>
      <c r="L849" s="22"/>
      <c r="M849" s="22"/>
      <c r="N849" s="22"/>
      <c r="O849" s="22"/>
      <c r="P849" s="22"/>
      <c r="R849" s="66"/>
      <c r="S849" s="307"/>
      <c r="T849" s="307"/>
      <c r="U849" s="307"/>
      <c r="V849" s="307"/>
      <c r="W849" s="307"/>
      <c r="X849" s="307"/>
      <c r="Y849" s="307"/>
      <c r="Z849" s="307"/>
      <c r="AA849" s="307"/>
      <c r="AB849" s="307"/>
      <c r="AC849" s="307"/>
      <c r="AD849" s="307"/>
      <c r="AE849" s="307"/>
      <c r="AF849" s="307"/>
      <c r="AG849" s="307"/>
      <c r="AH849" s="307"/>
      <c r="AI849" s="307"/>
      <c r="AJ849" s="307"/>
      <c r="AK849" s="307"/>
      <c r="AL849" s="307"/>
      <c r="AM849" s="307"/>
      <c r="AN849" s="307"/>
      <c r="AO849" s="307"/>
      <c r="AP849" s="307"/>
      <c r="AQ849" s="307"/>
      <c r="AR849" s="307"/>
      <c r="AS849" s="307"/>
      <c r="AT849" s="307"/>
      <c r="AU849" s="307"/>
      <c r="AV849" s="307"/>
      <c r="AW849" s="307"/>
      <c r="AX849" s="307"/>
      <c r="AY849" s="307"/>
      <c r="AZ849" s="307"/>
      <c r="BA849" s="307"/>
      <c r="BB849" s="307"/>
      <c r="BC849" s="307"/>
      <c r="BD849" s="307"/>
      <c r="BE849" s="307"/>
      <c r="BF849" s="307"/>
      <c r="BG849" s="307"/>
      <c r="BH849" s="307"/>
      <c r="BI849" s="307"/>
      <c r="BJ849" s="307"/>
      <c r="BK849" s="307"/>
      <c r="BL849" s="307"/>
      <c r="BM849" s="307"/>
      <c r="BN849" s="307"/>
      <c r="BO849" s="307"/>
      <c r="BP849" s="307"/>
      <c r="BQ849" s="307"/>
      <c r="BR849" s="307"/>
      <c r="BS849" s="307"/>
      <c r="BT849" s="307"/>
      <c r="BU849" s="307"/>
      <c r="BV849" s="307"/>
      <c r="BW849" s="307"/>
      <c r="BX849" s="307"/>
      <c r="BY849" s="307"/>
      <c r="BZ849" s="307"/>
      <c r="CA849" s="307"/>
      <c r="CB849" s="307"/>
      <c r="CC849" s="307"/>
      <c r="CD849" s="307"/>
      <c r="CE849" s="307"/>
      <c r="CF849" s="307"/>
      <c r="CG849" s="307"/>
      <c r="CH849" s="307"/>
      <c r="CI849" s="307"/>
      <c r="CJ849" s="307"/>
      <c r="CK849" s="307"/>
      <c r="CL849" s="307"/>
      <c r="CN849" s="306"/>
      <c r="CO849" s="307"/>
      <c r="CP849" s="307"/>
      <c r="CQ849" s="307"/>
      <c r="CR849" s="307"/>
      <c r="CS849" s="307"/>
      <c r="CT849" s="307"/>
      <c r="CU849" s="307"/>
      <c r="CV849" s="307"/>
      <c r="CW849" s="307"/>
      <c r="CX849" s="307"/>
      <c r="CY849" s="307"/>
      <c r="CZ849" s="307"/>
      <c r="DA849" s="307"/>
      <c r="DB849" s="307"/>
      <c r="DC849" s="307"/>
      <c r="DD849" s="307"/>
      <c r="DE849" s="307"/>
      <c r="DF849" s="307"/>
      <c r="DG849" s="307"/>
      <c r="DH849" s="307"/>
      <c r="DI849" s="307"/>
      <c r="DJ849" s="307"/>
      <c r="DK849" s="307"/>
      <c r="DL849" s="307"/>
    </row>
    <row r="850" spans="1:116" x14ac:dyDescent="0.4">
      <c r="A850" s="31"/>
      <c r="C850" s="31"/>
      <c r="D850" t="s">
        <v>804</v>
      </c>
      <c r="E850" s="8" t="str">
        <f t="shared" si="998"/>
        <v>850 SUBCAC-S</v>
      </c>
      <c r="G850" s="95" t="str">
        <f>G852&amp;":"</f>
        <v>New user acquisition cost - (Primary label):</v>
      </c>
      <c r="H850" s="31"/>
      <c r="I850" s="73"/>
      <c r="J850" s="73"/>
      <c r="K850" s="31"/>
      <c r="L850" s="31"/>
      <c r="M850" s="31"/>
      <c r="N850" s="31"/>
      <c r="O850" s="31"/>
      <c r="P850" s="31"/>
      <c r="R850" s="67"/>
      <c r="S850" s="156"/>
      <c r="T850" s="156"/>
      <c r="U850" s="156"/>
      <c r="V850" s="156"/>
      <c r="W850" s="156"/>
      <c r="X850" s="156"/>
      <c r="Y850" s="156"/>
      <c r="Z850" s="156"/>
      <c r="AA850" s="156"/>
      <c r="AB850" s="156"/>
      <c r="AC850" s="156"/>
      <c r="AD850" s="156"/>
      <c r="AE850" s="156"/>
      <c r="AF850" s="156"/>
      <c r="AG850" s="156"/>
      <c r="AH850" s="156"/>
      <c r="AI850" s="156"/>
      <c r="AJ850" s="156"/>
      <c r="AK850" s="156"/>
      <c r="AL850" s="156"/>
      <c r="AM850" s="156"/>
      <c r="AN850" s="156"/>
      <c r="AO850" s="156"/>
      <c r="AP850" s="156"/>
      <c r="AQ850" s="156"/>
      <c r="AR850" s="156"/>
      <c r="AS850" s="156"/>
      <c r="AT850" s="156"/>
      <c r="AU850" s="156"/>
      <c r="AV850" s="156"/>
      <c r="AW850" s="156"/>
      <c r="AX850" s="156"/>
      <c r="AY850" s="156"/>
      <c r="AZ850" s="156"/>
      <c r="BA850" s="156"/>
      <c r="BB850" s="156"/>
      <c r="BC850" s="156"/>
      <c r="BD850" s="156"/>
      <c r="BE850" s="156"/>
      <c r="BF850" s="156"/>
      <c r="BG850" s="156"/>
      <c r="BH850" s="156"/>
      <c r="BI850" s="156"/>
      <c r="BJ850" s="156"/>
      <c r="BK850" s="156"/>
      <c r="BL850" s="156"/>
      <c r="BM850" s="156"/>
      <c r="BN850" s="156"/>
      <c r="BO850" s="156"/>
      <c r="BP850" s="156"/>
      <c r="BQ850" s="156"/>
      <c r="BR850" s="156"/>
      <c r="BS850" s="156"/>
      <c r="BT850" s="156"/>
      <c r="BU850" s="156"/>
      <c r="BV850" s="156"/>
      <c r="BW850" s="156"/>
      <c r="BX850" s="156"/>
      <c r="BY850" s="156"/>
      <c r="BZ850" s="156"/>
      <c r="CA850" s="156"/>
      <c r="CB850" s="156"/>
      <c r="CC850" s="156"/>
      <c r="CD850" s="156"/>
      <c r="CE850" s="156"/>
      <c r="CF850" s="156"/>
      <c r="CG850" s="156"/>
      <c r="CH850" s="156"/>
      <c r="CI850" s="156"/>
      <c r="CJ850" s="156"/>
      <c r="CK850" s="156"/>
      <c r="CL850" s="156"/>
      <c r="CN850" s="73"/>
      <c r="CO850" s="156"/>
      <c r="CP850" s="156"/>
      <c r="CQ850" s="156"/>
      <c r="CR850" s="156"/>
      <c r="CS850" s="156"/>
      <c r="CT850" s="156"/>
      <c r="CU850" s="156"/>
      <c r="CV850" s="156"/>
      <c r="CW850" s="156"/>
      <c r="CX850" s="156"/>
      <c r="CY850" s="156"/>
      <c r="CZ850" s="156"/>
      <c r="DA850" s="156"/>
      <c r="DB850" s="156"/>
      <c r="DC850" s="156"/>
      <c r="DD850" s="156"/>
      <c r="DE850" s="156"/>
      <c r="DF850" s="156"/>
      <c r="DG850" s="156"/>
      <c r="DH850" s="156"/>
      <c r="DI850" s="156"/>
      <c r="DJ850" s="156"/>
      <c r="DK850" s="156"/>
      <c r="DL850" s="156"/>
    </row>
    <row r="851" spans="1:116" x14ac:dyDescent="0.4">
      <c r="B851" t="str">
        <f>E851</f>
        <v>851 SUBCAC-S</v>
      </c>
      <c r="D851" t="s">
        <v>804</v>
      </c>
      <c r="E851" s="8" t="str">
        <f t="shared" si="998"/>
        <v>851 SUBCAC-S</v>
      </c>
      <c r="G851" s="145" t="str">
        <f>"$ cost/new "&amp;G858</f>
        <v>$ cost/new primary unit</v>
      </c>
      <c r="H851" s="12"/>
      <c r="I851" s="60"/>
      <c r="J851" s="60"/>
      <c r="K851" s="18">
        <v>5</v>
      </c>
      <c r="L851" s="18">
        <v>5</v>
      </c>
      <c r="M851" s="18">
        <v>5</v>
      </c>
      <c r="N851" s="18">
        <v>5</v>
      </c>
      <c r="O851" s="18">
        <v>5</v>
      </c>
      <c r="P851" s="18">
        <v>5</v>
      </c>
      <c r="R851" s="19"/>
      <c r="S851" s="147" cm="1">
        <f t="array" ref="S851">INDEX($K:$P,ROW(),MATCH(S$3,$K$2:$P$2,0))</f>
        <v>5</v>
      </c>
      <c r="T851" s="147" cm="1">
        <f t="array" ref="T851">INDEX($K:$P,ROW(),MATCH(T$3,$K$2:$P$2,0))</f>
        <v>5</v>
      </c>
      <c r="U851" s="147" cm="1">
        <f t="array" ref="U851">INDEX($K:$P,ROW(),MATCH(U$3,$K$2:$P$2,0))</f>
        <v>5</v>
      </c>
      <c r="V851" s="147" cm="1">
        <f t="array" ref="V851">INDEX($K:$P,ROW(),MATCH(V$3,$K$2:$P$2,0))</f>
        <v>5</v>
      </c>
      <c r="W851" s="147" cm="1">
        <f t="array" ref="W851">INDEX($K:$P,ROW(),MATCH(W$3,$K$2:$P$2,0))</f>
        <v>5</v>
      </c>
      <c r="X851" s="147" cm="1">
        <f t="array" ref="X851">INDEX($K:$P,ROW(),MATCH(X$3,$K$2:$P$2,0))</f>
        <v>5</v>
      </c>
      <c r="Y851" s="147" cm="1">
        <f t="array" ref="Y851">INDEX($K:$P,ROW(),MATCH(Y$3,$K$2:$P$2,0))</f>
        <v>5</v>
      </c>
      <c r="Z851" s="147" cm="1">
        <f t="array" ref="Z851">INDEX($K:$P,ROW(),MATCH(Z$3,$K$2:$P$2,0))</f>
        <v>5</v>
      </c>
      <c r="AA851" s="147" cm="1">
        <f t="array" ref="AA851">INDEX($K:$P,ROW(),MATCH(AA$3,$K$2:$P$2,0))</f>
        <v>5</v>
      </c>
      <c r="AB851" s="147" cm="1">
        <f t="array" ref="AB851">INDEX($K:$P,ROW(),MATCH(AB$3,$K$2:$P$2,0))</f>
        <v>5</v>
      </c>
      <c r="AC851" s="147" cm="1">
        <f t="array" ref="AC851">INDEX($K:$P,ROW(),MATCH(AC$3,$K$2:$P$2,0))</f>
        <v>5</v>
      </c>
      <c r="AD851" s="147" cm="1">
        <f t="array" ref="AD851">INDEX($K:$P,ROW(),MATCH(AD$3,$K$2:$P$2,0))</f>
        <v>5</v>
      </c>
      <c r="AE851" s="147" cm="1">
        <f t="array" ref="AE851">INDEX($K:$P,ROW(),MATCH(AE$3,$K$2:$P$2,0))</f>
        <v>5</v>
      </c>
      <c r="AF851" s="147" cm="1">
        <f t="array" ref="AF851">INDEX($K:$P,ROW(),MATCH(AF$3,$K$2:$P$2,0))</f>
        <v>5</v>
      </c>
      <c r="AG851" s="147" cm="1">
        <f t="array" ref="AG851">INDEX($K:$P,ROW(),MATCH(AG$3,$K$2:$P$2,0))</f>
        <v>5</v>
      </c>
      <c r="AH851" s="147" cm="1">
        <f t="array" ref="AH851">INDEX($K:$P,ROW(),MATCH(AH$3,$K$2:$P$2,0))</f>
        <v>5</v>
      </c>
      <c r="AI851" s="147" cm="1">
        <f t="array" ref="AI851">INDEX($K:$P,ROW(),MATCH(AI$3,$K$2:$P$2,0))</f>
        <v>5</v>
      </c>
      <c r="AJ851" s="147" cm="1">
        <f t="array" ref="AJ851">INDEX($K:$P,ROW(),MATCH(AJ$3,$K$2:$P$2,0))</f>
        <v>5</v>
      </c>
      <c r="AK851" s="147" cm="1">
        <f t="array" ref="AK851">INDEX($K:$P,ROW(),MATCH(AK$3,$K$2:$P$2,0))</f>
        <v>5</v>
      </c>
      <c r="AL851" s="147" cm="1">
        <f t="array" ref="AL851">INDEX($K:$P,ROW(),MATCH(AL$3,$K$2:$P$2,0))</f>
        <v>5</v>
      </c>
      <c r="AM851" s="147" cm="1">
        <f t="array" ref="AM851">INDEX($K:$P,ROW(),MATCH(AM$3,$K$2:$P$2,0))</f>
        <v>5</v>
      </c>
      <c r="AN851" s="147" cm="1">
        <f t="array" ref="AN851">INDEX($K:$P,ROW(),MATCH(AN$3,$K$2:$P$2,0))</f>
        <v>5</v>
      </c>
      <c r="AO851" s="147" cm="1">
        <f t="array" ref="AO851">INDEX($K:$P,ROW(),MATCH(AO$3,$K$2:$P$2,0))</f>
        <v>5</v>
      </c>
      <c r="AP851" s="147" cm="1">
        <f t="array" ref="AP851">INDEX($K:$P,ROW(),MATCH(AP$3,$K$2:$P$2,0))</f>
        <v>5</v>
      </c>
      <c r="AQ851" s="147" cm="1">
        <f t="array" ref="AQ851">INDEX($K:$P,ROW(),MATCH(AQ$3,$K$2:$P$2,0))</f>
        <v>5</v>
      </c>
      <c r="AR851" s="147" cm="1">
        <f t="array" ref="AR851">INDEX($K:$P,ROW(),MATCH(AR$3,$K$2:$P$2,0))</f>
        <v>5</v>
      </c>
      <c r="AS851" s="147" cm="1">
        <f t="array" ref="AS851">INDEX($K:$P,ROW(),MATCH(AS$3,$K$2:$P$2,0))</f>
        <v>5</v>
      </c>
      <c r="AT851" s="147" cm="1">
        <f t="array" ref="AT851">INDEX($K:$P,ROW(),MATCH(AT$3,$K$2:$P$2,0))</f>
        <v>5</v>
      </c>
      <c r="AU851" s="147" cm="1">
        <f t="array" ref="AU851">INDEX($K:$P,ROW(),MATCH(AU$3,$K$2:$P$2,0))</f>
        <v>5</v>
      </c>
      <c r="AV851" s="147" cm="1">
        <f t="array" ref="AV851">INDEX($K:$P,ROW(),MATCH(AV$3,$K$2:$P$2,0))</f>
        <v>5</v>
      </c>
      <c r="AW851" s="147" cm="1">
        <f t="array" ref="AW851">INDEX($K:$P,ROW(),MATCH(AW$3,$K$2:$P$2,0))</f>
        <v>5</v>
      </c>
      <c r="AX851" s="147" cm="1">
        <f t="array" ref="AX851">INDEX($K:$P,ROW(),MATCH(AX$3,$K$2:$P$2,0))</f>
        <v>5</v>
      </c>
      <c r="AY851" s="147" cm="1">
        <f t="array" ref="AY851">INDEX($K:$P,ROW(),MATCH(AY$3,$K$2:$P$2,0))</f>
        <v>5</v>
      </c>
      <c r="AZ851" s="147" cm="1">
        <f t="array" ref="AZ851">INDEX($K:$P,ROW(),MATCH(AZ$3,$K$2:$P$2,0))</f>
        <v>5</v>
      </c>
      <c r="BA851" s="147" cm="1">
        <f t="array" ref="BA851">INDEX($K:$P,ROW(),MATCH(BA$3,$K$2:$P$2,0))</f>
        <v>5</v>
      </c>
      <c r="BB851" s="147" cm="1">
        <f t="array" ref="BB851">INDEX($K:$P,ROW(),MATCH(BB$3,$K$2:$P$2,0))</f>
        <v>5</v>
      </c>
      <c r="BC851" s="147" cm="1">
        <f t="array" ref="BC851">INDEX($K:$P,ROW(),MATCH(BC$3,$K$2:$P$2,0))</f>
        <v>5</v>
      </c>
      <c r="BD851" s="147" cm="1">
        <f t="array" ref="BD851">INDEX($K:$P,ROW(),MATCH(BD$3,$K$2:$P$2,0))</f>
        <v>5</v>
      </c>
      <c r="BE851" s="147" cm="1">
        <f t="array" ref="BE851">INDEX($K:$P,ROW(),MATCH(BE$3,$K$2:$P$2,0))</f>
        <v>5</v>
      </c>
      <c r="BF851" s="147" cm="1">
        <f t="array" ref="BF851">INDEX($K:$P,ROW(),MATCH(BF$3,$K$2:$P$2,0))</f>
        <v>5</v>
      </c>
      <c r="BG851" s="147" cm="1">
        <f t="array" ref="BG851">INDEX($K:$P,ROW(),MATCH(BG$3,$K$2:$P$2,0))</f>
        <v>5</v>
      </c>
      <c r="BH851" s="147" cm="1">
        <f t="array" ref="BH851">INDEX($K:$P,ROW(),MATCH(BH$3,$K$2:$P$2,0))</f>
        <v>5</v>
      </c>
      <c r="BI851" s="147" cm="1">
        <f t="array" ref="BI851">INDEX($K:$P,ROW(),MATCH(BI$3,$K$2:$P$2,0))</f>
        <v>5</v>
      </c>
      <c r="BJ851" s="147" cm="1">
        <f t="array" ref="BJ851">INDEX($K:$P,ROW(),MATCH(BJ$3,$K$2:$P$2,0))</f>
        <v>5</v>
      </c>
      <c r="BK851" s="147" cm="1">
        <f t="array" ref="BK851">INDEX($K:$P,ROW(),MATCH(BK$3,$K$2:$P$2,0))</f>
        <v>5</v>
      </c>
      <c r="BL851" s="147" cm="1">
        <f t="array" ref="BL851">INDEX($K:$P,ROW(),MATCH(BL$3,$K$2:$P$2,0))</f>
        <v>5</v>
      </c>
      <c r="BM851" s="147" cm="1">
        <f t="array" ref="BM851">INDEX($K:$P,ROW(),MATCH(BM$3,$K$2:$P$2,0))</f>
        <v>5</v>
      </c>
      <c r="BN851" s="147" cm="1">
        <f t="array" ref="BN851">INDEX($K:$P,ROW(),MATCH(BN$3,$K$2:$P$2,0))</f>
        <v>5</v>
      </c>
      <c r="BO851" s="147" cm="1">
        <f t="array" ref="BO851">INDEX($K:$P,ROW(),MATCH(BO$3,$K$2:$P$2,0))</f>
        <v>5</v>
      </c>
      <c r="BP851" s="147" cm="1">
        <f t="array" ref="BP851">INDEX($K:$P,ROW(),MATCH(BP$3,$K$2:$P$2,0))</f>
        <v>5</v>
      </c>
      <c r="BQ851" s="147" cm="1">
        <f t="array" ref="BQ851">INDEX($K:$P,ROW(),MATCH(BQ$3,$K$2:$P$2,0))</f>
        <v>5</v>
      </c>
      <c r="BR851" s="147" cm="1">
        <f t="array" ref="BR851">INDEX($K:$P,ROW(),MATCH(BR$3,$K$2:$P$2,0))</f>
        <v>5</v>
      </c>
      <c r="BS851" s="147" cm="1">
        <f t="array" ref="BS851">INDEX($K:$P,ROW(),MATCH(BS$3,$K$2:$P$2,0))</f>
        <v>5</v>
      </c>
      <c r="BT851" s="147" cm="1">
        <f t="array" ref="BT851">INDEX($K:$P,ROW(),MATCH(BT$3,$K$2:$P$2,0))</f>
        <v>5</v>
      </c>
      <c r="BU851" s="147" cm="1">
        <f t="array" ref="BU851">INDEX($K:$P,ROW(),MATCH(BU$3,$K$2:$P$2,0))</f>
        <v>5</v>
      </c>
      <c r="BV851" s="147" cm="1">
        <f t="array" ref="BV851">INDEX($K:$P,ROW(),MATCH(BV$3,$K$2:$P$2,0))</f>
        <v>5</v>
      </c>
      <c r="BW851" s="147" cm="1">
        <f t="array" ref="BW851">INDEX($K:$P,ROW(),MATCH(BW$3,$K$2:$P$2,0))</f>
        <v>5</v>
      </c>
      <c r="BX851" s="147" cm="1">
        <f t="array" ref="BX851">INDEX($K:$P,ROW(),MATCH(BX$3,$K$2:$P$2,0))</f>
        <v>5</v>
      </c>
      <c r="BY851" s="147" cm="1">
        <f t="array" ref="BY851">INDEX($K:$P,ROW(),MATCH(BY$3,$K$2:$P$2,0))</f>
        <v>5</v>
      </c>
      <c r="BZ851" s="147" cm="1">
        <f t="array" ref="BZ851">INDEX($K:$P,ROW(),MATCH(BZ$3,$K$2:$P$2,0))</f>
        <v>5</v>
      </c>
      <c r="CA851" s="147" cm="1">
        <f t="array" ref="CA851">INDEX($K:$P,ROW(),MATCH(CA$3,$K$2:$P$2,0))</f>
        <v>5</v>
      </c>
      <c r="CB851" s="147" cm="1">
        <f t="array" ref="CB851">INDEX($K:$P,ROW(),MATCH(CB$3,$K$2:$P$2,0))</f>
        <v>5</v>
      </c>
      <c r="CC851" s="147" cm="1">
        <f t="array" ref="CC851">INDEX($K:$P,ROW(),MATCH(CC$3,$K$2:$P$2,0))</f>
        <v>5</v>
      </c>
      <c r="CD851" s="147" cm="1">
        <f t="array" ref="CD851">INDEX($K:$P,ROW(),MATCH(CD$3,$K$2:$P$2,0))</f>
        <v>5</v>
      </c>
      <c r="CE851" s="147" cm="1">
        <f t="array" ref="CE851">INDEX($K:$P,ROW(),MATCH(CE$3,$K$2:$P$2,0))</f>
        <v>5</v>
      </c>
      <c r="CF851" s="147" cm="1">
        <f t="array" ref="CF851">INDEX($K:$P,ROW(),MATCH(CF$3,$K$2:$P$2,0))</f>
        <v>5</v>
      </c>
      <c r="CG851" s="147" cm="1">
        <f t="array" ref="CG851">INDEX($K:$P,ROW(),MATCH(CG$3,$K$2:$P$2,0))</f>
        <v>5</v>
      </c>
      <c r="CH851" s="147" cm="1">
        <f t="array" ref="CH851">INDEX($K:$P,ROW(),MATCH(CH$3,$K$2:$P$2,0))</f>
        <v>5</v>
      </c>
      <c r="CI851" s="147" cm="1">
        <f t="array" ref="CI851">INDEX($K:$P,ROW(),MATCH(CI$3,$K$2:$P$2,0))</f>
        <v>5</v>
      </c>
      <c r="CJ851" s="147" cm="1">
        <f t="array" ref="CJ851">INDEX($K:$P,ROW(),MATCH(CJ$3,$K$2:$P$2,0))</f>
        <v>5</v>
      </c>
      <c r="CK851" s="147" cm="1">
        <f t="array" ref="CK851">INDEX($K:$P,ROW(),MATCH(CK$3,$K$2:$P$2,0))</f>
        <v>5</v>
      </c>
      <c r="CL851" s="147" cm="1">
        <f t="array" ref="CL851">INDEX($K:$P,ROW(),MATCH(CL$3,$K$2:$P$2,0))</f>
        <v>5</v>
      </c>
      <c r="CN851" s="60"/>
      <c r="CO851" s="147" t="e" cm="1">
        <f t="array" ref="CO851">INDEX($K:$P,ROW(),MATCH(CO$3,$K$2:$P$2,0))</f>
        <v>#N/A</v>
      </c>
      <c r="CP851" s="147" t="e" cm="1">
        <f t="array" ref="CP851">INDEX($K:$P,ROW(),MATCH(CP$3,$K$2:$P$2,0))</f>
        <v>#N/A</v>
      </c>
      <c r="CQ851" s="147" t="e" cm="1">
        <f t="array" ref="CQ851">INDEX($K:$P,ROW(),MATCH(CQ$3,$K$2:$P$2,0))</f>
        <v>#N/A</v>
      </c>
      <c r="CR851" s="147" t="e" cm="1">
        <f t="array" ref="CR851">INDEX($K:$P,ROW(),MATCH(CR$3,$K$2:$P$2,0))</f>
        <v>#N/A</v>
      </c>
      <c r="CS851" s="147" t="e" cm="1">
        <f t="array" ref="CS851">INDEX($K:$P,ROW(),MATCH(CS$3,$K$2:$P$2,0))</f>
        <v>#N/A</v>
      </c>
      <c r="CT851" s="147" t="e" cm="1">
        <f t="array" ref="CT851">INDEX($K:$P,ROW(),MATCH(CT$3,$K$2:$P$2,0))</f>
        <v>#N/A</v>
      </c>
      <c r="CU851" s="147" t="e" cm="1">
        <f t="array" ref="CU851">INDEX($K:$P,ROW(),MATCH(CU$3,$K$2:$P$2,0))</f>
        <v>#N/A</v>
      </c>
      <c r="CV851" s="147" t="e" cm="1">
        <f t="array" ref="CV851">INDEX($K:$P,ROW(),MATCH(CV$3,$K$2:$P$2,0))</f>
        <v>#N/A</v>
      </c>
      <c r="CW851" s="147" t="e" cm="1">
        <f t="array" ref="CW851">INDEX($K:$P,ROW(),MATCH(CW$3,$K$2:$P$2,0))</f>
        <v>#N/A</v>
      </c>
      <c r="CX851" s="147" t="e" cm="1">
        <f t="array" ref="CX851">INDEX($K:$P,ROW(),MATCH(CX$3,$K$2:$P$2,0))</f>
        <v>#N/A</v>
      </c>
      <c r="CY851" s="147" t="e" cm="1">
        <f t="array" ref="CY851">INDEX($K:$P,ROW(),MATCH(CY$3,$K$2:$P$2,0))</f>
        <v>#N/A</v>
      </c>
      <c r="CZ851" s="147" t="e" cm="1">
        <f t="array" ref="CZ851">INDEX($K:$P,ROW(),MATCH(CZ$3,$K$2:$P$2,0))</f>
        <v>#N/A</v>
      </c>
      <c r="DA851" s="147" t="e" cm="1">
        <f t="array" ref="DA851">INDEX($K:$P,ROW(),MATCH(DA$3,$K$2:$P$2,0))</f>
        <v>#N/A</v>
      </c>
      <c r="DB851" s="147" t="e" cm="1">
        <f t="array" ref="DB851">INDEX($K:$P,ROW(),MATCH(DB$3,$K$2:$P$2,0))</f>
        <v>#N/A</v>
      </c>
      <c r="DC851" s="147" t="e" cm="1">
        <f t="array" ref="DC851">INDEX($K:$P,ROW(),MATCH(DC$3,$K$2:$P$2,0))</f>
        <v>#N/A</v>
      </c>
      <c r="DD851" s="147" t="e" cm="1">
        <f t="array" ref="DD851">INDEX($K:$P,ROW(),MATCH(DD$3,$K$2:$P$2,0))</f>
        <v>#N/A</v>
      </c>
      <c r="DE851" s="147" t="e" cm="1">
        <f t="array" ref="DE851">INDEX($K:$P,ROW(),MATCH(DE$3,$K$2:$P$2,0))</f>
        <v>#N/A</v>
      </c>
      <c r="DF851" s="147" t="e" cm="1">
        <f t="array" ref="DF851">INDEX($K:$P,ROW(),MATCH(DF$3,$K$2:$P$2,0))</f>
        <v>#N/A</v>
      </c>
      <c r="DG851" s="147" t="e" cm="1">
        <f t="array" ref="DG851">INDEX($K:$P,ROW(),MATCH(DG$3,$K$2:$P$2,0))</f>
        <v>#N/A</v>
      </c>
      <c r="DH851" s="147" t="e" cm="1">
        <f t="array" ref="DH851">INDEX($K:$P,ROW(),MATCH(DH$3,$K$2:$P$2,0))</f>
        <v>#N/A</v>
      </c>
      <c r="DI851" s="147" t="e" cm="1">
        <f t="array" ref="DI851">INDEX($K:$P,ROW(),MATCH(DI$3,$K$2:$P$2,0))</f>
        <v>#N/A</v>
      </c>
      <c r="DJ851" s="147" t="e" cm="1">
        <f t="array" ref="DJ851">INDEX($K:$P,ROW(),MATCH(DJ$3,$K$2:$P$2,0))</f>
        <v>#N/A</v>
      </c>
      <c r="DK851" s="147" t="e" cm="1">
        <f t="array" ref="DK851">INDEX($K:$P,ROW(),MATCH(DK$3,$K$2:$P$2,0))</f>
        <v>#N/A</v>
      </c>
      <c r="DL851" s="147" t="e" cm="1">
        <f t="array" ref="DL851">INDEX($K:$P,ROW(),MATCH(DL$3,$K$2:$P$2,0))</f>
        <v>#N/A</v>
      </c>
    </row>
    <row r="852" spans="1:116" x14ac:dyDescent="0.4">
      <c r="A852" s="27"/>
      <c r="B852" s="27"/>
      <c r="C852" s="27" t="s">
        <v>203</v>
      </c>
      <c r="D852" t="s">
        <v>804</v>
      </c>
      <c r="E852" s="8" t="str">
        <f t="shared" si="998"/>
        <v>852 SUBCAC-S</v>
      </c>
      <c r="F852" s="27"/>
      <c r="G852" s="126" t="str">
        <f>SUBSTITUTE(G849,":","")&amp;" - "&amp;G857</f>
        <v>New user acquisition cost - (Primary label)</v>
      </c>
      <c r="H852" s="27"/>
      <c r="I852" s="78"/>
      <c r="J852" s="78"/>
      <c r="K852" s="118">
        <f>SUMIF($3:$3,K$2,850:850)</f>
        <v>0</v>
      </c>
      <c r="L852" s="118">
        <f>SUMIF($3:$3,L$2,850:850)</f>
        <v>0</v>
      </c>
      <c r="M852" s="118">
        <f>SUMIF($3:$3,M$2,850:850)</f>
        <v>0</v>
      </c>
      <c r="N852" s="118">
        <f>SUMIF($3:$3,N$2,850:850)</f>
        <v>0</v>
      </c>
      <c r="O852" s="118">
        <f>SUMIF($3:$3,O$2,850:850)</f>
        <v>0</v>
      </c>
      <c r="P852" s="118">
        <f>SUMIF($3:$3,P$2,850:850)</f>
        <v>0</v>
      </c>
      <c r="R852" s="33"/>
      <c r="S852" s="148" cm="1">
        <f t="array" aca="1" ref="S852" ca="1">-S851*INDIRECT(S844)</f>
        <v>-25000</v>
      </c>
      <c r="T852" s="148" cm="1">
        <f t="array" aca="1" ref="T852" ca="1">-T851*(INDIRECT(T844)-INDIRECT(S844))</f>
        <v>0</v>
      </c>
      <c r="U852" s="148" cm="1">
        <f t="array" aca="1" ref="U852" ca="1">-U851*(INDIRECT(U844)-INDIRECT(T844))</f>
        <v>0</v>
      </c>
      <c r="V852" s="148" cm="1">
        <f t="array" aca="1" ref="V852" ca="1">-V851*(INDIRECT(V844)-INDIRECT(U844))</f>
        <v>0</v>
      </c>
      <c r="W852" s="148" cm="1">
        <f t="array" aca="1" ref="W852" ca="1">-W851*(INDIRECT(W844)-INDIRECT(V844))</f>
        <v>0</v>
      </c>
      <c r="X852" s="148" cm="1">
        <f t="array" aca="1" ref="X852" ca="1">-X851*(INDIRECT(X844)-INDIRECT(W844))</f>
        <v>0</v>
      </c>
      <c r="Y852" s="148" cm="1">
        <f t="array" aca="1" ref="Y852" ca="1">-Y851*(INDIRECT(Y844)-INDIRECT(X844))</f>
        <v>0</v>
      </c>
      <c r="Z852" s="148" cm="1">
        <f t="array" aca="1" ref="Z852" ca="1">-Z851*(INDIRECT(Z844)-INDIRECT(Y844))</f>
        <v>0</v>
      </c>
      <c r="AA852" s="148" cm="1">
        <f t="array" aca="1" ref="AA852" ca="1">-AA851*(INDIRECT(AA844)-INDIRECT(Z844))</f>
        <v>0</v>
      </c>
      <c r="AB852" s="148" cm="1">
        <f t="array" aca="1" ref="AB852" ca="1">-AB851*(INDIRECT(AB844)-INDIRECT(AA844))</f>
        <v>0</v>
      </c>
      <c r="AC852" s="148" cm="1">
        <f t="array" aca="1" ref="AC852" ca="1">-AC851*(INDIRECT(AC844)-INDIRECT(AB844))</f>
        <v>0</v>
      </c>
      <c r="AD852" s="148" cm="1">
        <f t="array" aca="1" ref="AD852" ca="1">-AD851*(INDIRECT(AD844)-INDIRECT(AC844))</f>
        <v>0</v>
      </c>
      <c r="AE852" s="148" cm="1">
        <f t="array" aca="1" ref="AE852" ca="1">-AE851*(INDIRECT(AE844)-INDIRECT(AD844))</f>
        <v>0</v>
      </c>
      <c r="AF852" s="148" cm="1">
        <f t="array" aca="1" ref="AF852" ca="1">-AF851*(INDIRECT(AF844)-INDIRECT(AE844))</f>
        <v>0</v>
      </c>
      <c r="AG852" s="148" cm="1">
        <f t="array" aca="1" ref="AG852" ca="1">-AG851*(INDIRECT(AG844)-INDIRECT(AF844))</f>
        <v>0</v>
      </c>
      <c r="AH852" s="148" cm="1">
        <f t="array" aca="1" ref="AH852" ca="1">-AH851*(INDIRECT(AH844)-INDIRECT(AG844))</f>
        <v>0</v>
      </c>
      <c r="AI852" s="148" cm="1">
        <f t="array" aca="1" ref="AI852" ca="1">-AI851*(INDIRECT(AI844)-INDIRECT(AH844))</f>
        <v>0</v>
      </c>
      <c r="AJ852" s="148" cm="1">
        <f t="array" aca="1" ref="AJ852" ca="1">-AJ851*(INDIRECT(AJ844)-INDIRECT(AI844))</f>
        <v>0</v>
      </c>
      <c r="AK852" s="148" cm="1">
        <f t="array" aca="1" ref="AK852" ca="1">-AK851*(INDIRECT(AK844)-INDIRECT(AJ844))</f>
        <v>0</v>
      </c>
      <c r="AL852" s="148" cm="1">
        <f t="array" aca="1" ref="AL852" ca="1">-AL851*(INDIRECT(AL844)-INDIRECT(AK844))</f>
        <v>0</v>
      </c>
      <c r="AM852" s="148" cm="1">
        <f t="array" aca="1" ref="AM852" ca="1">-AM851*(INDIRECT(AM844)-INDIRECT(AL844))</f>
        <v>0</v>
      </c>
      <c r="AN852" s="148" cm="1">
        <f t="array" aca="1" ref="AN852" ca="1">-AN851*(INDIRECT(AN844)-INDIRECT(AM844))</f>
        <v>0</v>
      </c>
      <c r="AO852" s="148" cm="1">
        <f t="array" aca="1" ref="AO852" ca="1">-AO851*(INDIRECT(AO844)-INDIRECT(AN844))</f>
        <v>0</v>
      </c>
      <c r="AP852" s="148" cm="1">
        <f t="array" aca="1" ref="AP852" ca="1">-AP851*(INDIRECT(AP844)-INDIRECT(AO844))</f>
        <v>0</v>
      </c>
      <c r="AQ852" s="148" cm="1">
        <f t="array" aca="1" ref="AQ852" ca="1">-AQ851*(INDIRECT(AQ844)-INDIRECT(AP844))</f>
        <v>0</v>
      </c>
      <c r="AR852" s="148" cm="1">
        <f t="array" aca="1" ref="AR852" ca="1">-AR851*(INDIRECT(AR844)-INDIRECT(AQ844))</f>
        <v>0</v>
      </c>
      <c r="AS852" s="148" cm="1">
        <f t="array" aca="1" ref="AS852" ca="1">-AS851*(INDIRECT(AS844)-INDIRECT(AR844))</f>
        <v>0</v>
      </c>
      <c r="AT852" s="148" cm="1">
        <f t="array" aca="1" ref="AT852" ca="1">-AT851*(INDIRECT(AT844)-INDIRECT(AS844))</f>
        <v>0</v>
      </c>
      <c r="AU852" s="148" cm="1">
        <f t="array" aca="1" ref="AU852" ca="1">-AU851*(INDIRECT(AU844)-INDIRECT(AT844))</f>
        <v>0</v>
      </c>
      <c r="AV852" s="148" cm="1">
        <f t="array" aca="1" ref="AV852" ca="1">-AV851*(INDIRECT(AV844)-INDIRECT(AU844))</f>
        <v>0</v>
      </c>
      <c r="AW852" s="148" cm="1">
        <f t="array" aca="1" ref="AW852" ca="1">-AW851*(INDIRECT(AW844)-INDIRECT(AV844))</f>
        <v>0</v>
      </c>
      <c r="AX852" s="148" cm="1">
        <f t="array" aca="1" ref="AX852" ca="1">-AX851*(INDIRECT(AX844)-INDIRECT(AW844))</f>
        <v>0</v>
      </c>
      <c r="AY852" s="148" cm="1">
        <f t="array" aca="1" ref="AY852" ca="1">-AY851*(INDIRECT(AY844)-INDIRECT(AX844))</f>
        <v>0</v>
      </c>
      <c r="AZ852" s="148" cm="1">
        <f t="array" aca="1" ref="AZ852" ca="1">-AZ851*(INDIRECT(AZ844)-INDIRECT(AY844))</f>
        <v>0</v>
      </c>
      <c r="BA852" s="148" cm="1">
        <f t="array" aca="1" ref="BA852" ca="1">-BA851*(INDIRECT(BA844)-INDIRECT(AZ844))</f>
        <v>0</v>
      </c>
      <c r="BB852" s="148" cm="1">
        <f t="array" aca="1" ref="BB852" ca="1">-BB851*(INDIRECT(BB844)-INDIRECT(BA844))</f>
        <v>0</v>
      </c>
      <c r="BC852" s="148" cm="1">
        <f t="array" aca="1" ref="BC852" ca="1">-BC851*(INDIRECT(BC844)-INDIRECT(BB844))</f>
        <v>0</v>
      </c>
      <c r="BD852" s="148" cm="1">
        <f t="array" aca="1" ref="BD852" ca="1">-BD851*(INDIRECT(BD844)-INDIRECT(BC844))</f>
        <v>0</v>
      </c>
      <c r="BE852" s="148" cm="1">
        <f t="array" aca="1" ref="BE852" ca="1">-BE851*(INDIRECT(BE844)-INDIRECT(BD844))</f>
        <v>0</v>
      </c>
      <c r="BF852" s="148" cm="1">
        <f t="array" aca="1" ref="BF852" ca="1">-BF851*(INDIRECT(BF844)-INDIRECT(BE844))</f>
        <v>0</v>
      </c>
      <c r="BG852" s="148" cm="1">
        <f t="array" aca="1" ref="BG852" ca="1">-BG851*(INDIRECT(BG844)-INDIRECT(BF844))</f>
        <v>0</v>
      </c>
      <c r="BH852" s="148" cm="1">
        <f t="array" aca="1" ref="BH852" ca="1">-BH851*(INDIRECT(BH844)-INDIRECT(BG844))</f>
        <v>0</v>
      </c>
      <c r="BI852" s="148" cm="1">
        <f t="array" aca="1" ref="BI852" ca="1">-BI851*(INDIRECT(BI844)-INDIRECT(BH844))</f>
        <v>0</v>
      </c>
      <c r="BJ852" s="148" cm="1">
        <f t="array" aca="1" ref="BJ852" ca="1">-BJ851*(INDIRECT(BJ844)-INDIRECT(BI844))</f>
        <v>0</v>
      </c>
      <c r="BK852" s="148" cm="1">
        <f t="array" aca="1" ref="BK852" ca="1">-BK851*(INDIRECT(BK844)-INDIRECT(BJ844))</f>
        <v>0</v>
      </c>
      <c r="BL852" s="148" cm="1">
        <f t="array" aca="1" ref="BL852" ca="1">-BL851*(INDIRECT(BL844)-INDIRECT(BK844))</f>
        <v>0</v>
      </c>
      <c r="BM852" s="148" cm="1">
        <f t="array" aca="1" ref="BM852" ca="1">-BM851*(INDIRECT(BM844)-INDIRECT(BL844))</f>
        <v>0</v>
      </c>
      <c r="BN852" s="148" cm="1">
        <f t="array" aca="1" ref="BN852" ca="1">-BN851*(INDIRECT(BN844)-INDIRECT(BM844))</f>
        <v>0</v>
      </c>
      <c r="BO852" s="148" cm="1">
        <f t="array" aca="1" ref="BO852" ca="1">-BO851*(INDIRECT(BO844)-INDIRECT(BN844))</f>
        <v>0</v>
      </c>
      <c r="BP852" s="148" cm="1">
        <f t="array" aca="1" ref="BP852" ca="1">-BP851*(INDIRECT(BP844)-INDIRECT(BO844))</f>
        <v>0</v>
      </c>
      <c r="BQ852" s="148" cm="1">
        <f t="array" aca="1" ref="BQ852" ca="1">-BQ851*(INDIRECT(BQ844)-INDIRECT(BP844))</f>
        <v>0</v>
      </c>
      <c r="BR852" s="148" cm="1">
        <f t="array" aca="1" ref="BR852" ca="1">-BR851*(INDIRECT(BR844)-INDIRECT(BQ844))</f>
        <v>0</v>
      </c>
      <c r="BS852" s="148" cm="1">
        <f t="array" aca="1" ref="BS852" ca="1">-BS851*(INDIRECT(BS844)-INDIRECT(BR844))</f>
        <v>0</v>
      </c>
      <c r="BT852" s="148" cm="1">
        <f t="array" aca="1" ref="BT852" ca="1">-BT851*(INDIRECT(BT844)-INDIRECT(BS844))</f>
        <v>0</v>
      </c>
      <c r="BU852" s="148" cm="1">
        <f t="array" aca="1" ref="BU852" ca="1">-BU851*(INDIRECT(BU844)-INDIRECT(BT844))</f>
        <v>0</v>
      </c>
      <c r="BV852" s="148" cm="1">
        <f t="array" aca="1" ref="BV852" ca="1">-BV851*(INDIRECT(BV844)-INDIRECT(BU844))</f>
        <v>0</v>
      </c>
      <c r="BW852" s="148" cm="1">
        <f t="array" aca="1" ref="BW852" ca="1">-BW851*(INDIRECT(BW844)-INDIRECT(BV844))</f>
        <v>0</v>
      </c>
      <c r="BX852" s="148" cm="1">
        <f t="array" aca="1" ref="BX852" ca="1">-BX851*(INDIRECT(BX844)-INDIRECT(BW844))</f>
        <v>0</v>
      </c>
      <c r="BY852" s="148" cm="1">
        <f t="array" aca="1" ref="BY852" ca="1">-BY851*(INDIRECT(BY844)-INDIRECT(BX844))</f>
        <v>0</v>
      </c>
      <c r="BZ852" s="148" cm="1">
        <f t="array" aca="1" ref="BZ852" ca="1">-BZ851*(INDIRECT(BZ844)-INDIRECT(BY844))</f>
        <v>0</v>
      </c>
      <c r="CA852" s="148" cm="1">
        <f t="array" aca="1" ref="CA852" ca="1">-CA851*(INDIRECT(CA844)-INDIRECT(BZ844))</f>
        <v>0</v>
      </c>
      <c r="CB852" s="148" cm="1">
        <f t="array" aca="1" ref="CB852" ca="1">-CB851*(INDIRECT(CB844)-INDIRECT(CA844))</f>
        <v>0</v>
      </c>
      <c r="CC852" s="148" cm="1">
        <f t="array" aca="1" ref="CC852" ca="1">-CC851*(INDIRECT(CC844)-INDIRECT(CB844))</f>
        <v>0</v>
      </c>
      <c r="CD852" s="148" cm="1">
        <f t="array" aca="1" ref="CD852" ca="1">-CD851*(INDIRECT(CD844)-INDIRECT(CC844))</f>
        <v>0</v>
      </c>
      <c r="CE852" s="148" cm="1">
        <f t="array" aca="1" ref="CE852" ca="1">-CE851*(INDIRECT(CE844)-INDIRECT(CD844))</f>
        <v>0</v>
      </c>
      <c r="CF852" s="148" cm="1">
        <f t="array" aca="1" ref="CF852" ca="1">-CF851*(INDIRECT(CF844)-INDIRECT(CE844))</f>
        <v>0</v>
      </c>
      <c r="CG852" s="148" cm="1">
        <f t="array" aca="1" ref="CG852" ca="1">-CG851*(INDIRECT(CG844)-INDIRECT(CF844))</f>
        <v>0</v>
      </c>
      <c r="CH852" s="148" cm="1">
        <f t="array" aca="1" ref="CH852" ca="1">-CH851*(INDIRECT(CH844)-INDIRECT(CG844))</f>
        <v>0</v>
      </c>
      <c r="CI852" s="148" cm="1">
        <f t="array" aca="1" ref="CI852" ca="1">-CI851*(INDIRECT(CI844)-INDIRECT(CH844))</f>
        <v>0</v>
      </c>
      <c r="CJ852" s="148" cm="1">
        <f t="array" aca="1" ref="CJ852" ca="1">-CJ851*(INDIRECT(CJ844)-INDIRECT(CI844))</f>
        <v>0</v>
      </c>
      <c r="CK852" s="148" cm="1">
        <f t="array" aca="1" ref="CK852" ca="1">-CK851*(INDIRECT(CK844)-INDIRECT(CJ844))</f>
        <v>0</v>
      </c>
      <c r="CL852" s="148" cm="1">
        <f t="array" aca="1" ref="CL852" ca="1">-CL851*(INDIRECT(CL844)-INDIRECT(CK844))</f>
        <v>0</v>
      </c>
      <c r="CM852" s="148" t="e" cm="1">
        <f t="array" aca="1" ref="CM852" ca="1">-CM851*(INDIRECT(CM844)-INDIRECT(CL844))</f>
        <v>#REF!</v>
      </c>
      <c r="CN852" s="148" t="e" cm="1">
        <f t="array" aca="1" ref="CN852" ca="1">-CN851*(INDIRECT(CN844)-INDIRECT(CM844))</f>
        <v>#REF!</v>
      </c>
      <c r="CO852" s="148" t="e" cm="1">
        <f t="array" aca="1" ref="CO852" ca="1">-CO851*(INDIRECT(CO844)-INDIRECT(CN844))</f>
        <v>#N/A</v>
      </c>
      <c r="CP852" s="148" t="e" cm="1">
        <f t="array" aca="1" ref="CP852" ca="1">-CP851*(INDIRECT(CP844)-INDIRECT(CO844))</f>
        <v>#N/A</v>
      </c>
      <c r="CQ852" s="148" t="e" cm="1">
        <f t="array" aca="1" ref="CQ852" ca="1">-CQ851*(INDIRECT(CQ844)-INDIRECT(CP844))</f>
        <v>#N/A</v>
      </c>
      <c r="CR852" s="148" t="e" cm="1">
        <f t="array" aca="1" ref="CR852" ca="1">-CR851*(INDIRECT(CR844)-INDIRECT(CQ844))</f>
        <v>#N/A</v>
      </c>
      <c r="CS852" s="148" t="e" cm="1">
        <f t="array" aca="1" ref="CS852" ca="1">-CS851*(INDIRECT(CS844)-INDIRECT(CR844))</f>
        <v>#N/A</v>
      </c>
      <c r="CT852" s="148" t="e" cm="1">
        <f t="array" aca="1" ref="CT852" ca="1">-CT851*(INDIRECT(CT844)-INDIRECT(CS844))</f>
        <v>#N/A</v>
      </c>
      <c r="CU852" s="148" t="e" cm="1">
        <f t="array" aca="1" ref="CU852" ca="1">-CU851*(INDIRECT(CU844)-INDIRECT(CT844))</f>
        <v>#N/A</v>
      </c>
      <c r="CV852" s="148" t="e" cm="1">
        <f t="array" aca="1" ref="CV852" ca="1">-CV851*(INDIRECT(CV844)-INDIRECT(CU844))</f>
        <v>#N/A</v>
      </c>
      <c r="CW852" s="148" t="e" cm="1">
        <f t="array" aca="1" ref="CW852" ca="1">-CW851*(INDIRECT(CW844)-INDIRECT(CV844))</f>
        <v>#N/A</v>
      </c>
      <c r="CX852" s="148" t="e" cm="1">
        <f t="array" aca="1" ref="CX852" ca="1">-CX851*(INDIRECT(CX844)-INDIRECT(CW844))</f>
        <v>#N/A</v>
      </c>
      <c r="CY852" s="148" t="e" cm="1">
        <f t="array" aca="1" ref="CY852" ca="1">-CY851*(INDIRECT(CY844)-INDIRECT(CX844))</f>
        <v>#N/A</v>
      </c>
      <c r="CZ852" s="148" t="e" cm="1">
        <f t="array" aca="1" ref="CZ852" ca="1">-CZ851*(INDIRECT(CZ844)-INDIRECT(CY844))</f>
        <v>#N/A</v>
      </c>
      <c r="DA852" s="148" t="e" cm="1">
        <f t="array" aca="1" ref="DA852" ca="1">-DA851*(INDIRECT(DA844)-INDIRECT(CZ844))</f>
        <v>#N/A</v>
      </c>
      <c r="DB852" s="148" t="e" cm="1">
        <f t="array" aca="1" ref="DB852" ca="1">-DB851*(INDIRECT(DB844)-INDIRECT(DA844))</f>
        <v>#N/A</v>
      </c>
      <c r="DC852" s="148" t="e" cm="1">
        <f t="array" aca="1" ref="DC852" ca="1">-DC851*(INDIRECT(DC844)-INDIRECT(DB844))</f>
        <v>#N/A</v>
      </c>
      <c r="DD852" s="148" t="e" cm="1">
        <f t="array" aca="1" ref="DD852" ca="1">-DD851*(INDIRECT(DD844)-INDIRECT(DC844))</f>
        <v>#N/A</v>
      </c>
      <c r="DE852" s="148" t="e" cm="1">
        <f t="array" aca="1" ref="DE852" ca="1">-DE851*(INDIRECT(DE844)-INDIRECT(DD844))</f>
        <v>#N/A</v>
      </c>
      <c r="DF852" s="148" t="e" cm="1">
        <f t="array" aca="1" ref="DF852" ca="1">-DF851*(INDIRECT(DF844)-INDIRECT(DE844))</f>
        <v>#N/A</v>
      </c>
      <c r="DG852" s="148" t="e" cm="1">
        <f t="array" aca="1" ref="DG852" ca="1">-DG851*(INDIRECT(DG844)-INDIRECT(DF844))</f>
        <v>#N/A</v>
      </c>
      <c r="DH852" s="148" t="e" cm="1">
        <f t="array" aca="1" ref="DH852" ca="1">-DH851*(INDIRECT(DH844)-INDIRECT(DG844))</f>
        <v>#N/A</v>
      </c>
      <c r="DI852" s="148" t="e" cm="1">
        <f t="array" aca="1" ref="DI852" ca="1">-DI851*(INDIRECT(DI844)-INDIRECT(DH844))</f>
        <v>#N/A</v>
      </c>
      <c r="DJ852" s="148" t="e" cm="1">
        <f t="array" aca="1" ref="DJ852" ca="1">-DJ851*(INDIRECT(DJ844)-INDIRECT(DI844))</f>
        <v>#N/A</v>
      </c>
      <c r="DK852" s="148" t="e" cm="1">
        <f t="array" aca="1" ref="DK852" ca="1">-DK851*(INDIRECT(DK844)-INDIRECT(DJ844))</f>
        <v>#N/A</v>
      </c>
      <c r="DL852" s="148" t="e" cm="1">
        <f t="array" aca="1" ref="DL852" ca="1">-DL851*(INDIRECT(DL844)-INDIRECT(DK844))</f>
        <v>#N/A</v>
      </c>
    </row>
    <row r="853" spans="1:116" x14ac:dyDescent="0.4">
      <c r="B853" t="s">
        <v>244</v>
      </c>
      <c r="D853" t="s">
        <v>804</v>
      </c>
      <c r="E853" s="8" t="str">
        <f t="shared" si="998"/>
        <v>853 SUBCAC-S</v>
      </c>
      <c r="G853" s="13"/>
      <c r="H853" s="12"/>
      <c r="I853" s="60"/>
      <c r="J853" s="60"/>
      <c r="R853" s="9"/>
      <c r="S853" s="149"/>
      <c r="T853" s="149"/>
      <c r="U853" s="149"/>
      <c r="V853" s="149"/>
      <c r="W853" s="149"/>
      <c r="X853" s="149"/>
      <c r="Y853" s="149"/>
      <c r="Z853" s="149"/>
      <c r="AA853" s="149"/>
      <c r="AB853" s="149"/>
      <c r="AC853" s="149"/>
      <c r="AD853" s="149"/>
      <c r="AE853" s="149"/>
      <c r="AF853" s="149"/>
      <c r="AG853" s="149"/>
      <c r="AH853" s="149"/>
      <c r="AI853" s="149"/>
      <c r="AJ853" s="149"/>
      <c r="AK853" s="149"/>
      <c r="AL853" s="149"/>
      <c r="AM853" s="149"/>
      <c r="AN853" s="149"/>
      <c r="AO853" s="149"/>
      <c r="AP853" s="149"/>
      <c r="AQ853" s="149"/>
      <c r="AR853" s="149"/>
      <c r="AS853" s="149"/>
      <c r="AT853" s="149"/>
      <c r="AU853" s="149"/>
      <c r="AV853" s="149"/>
      <c r="AW853" s="149"/>
      <c r="AX853" s="149"/>
      <c r="AY853" s="149"/>
      <c r="AZ853" s="149"/>
      <c r="BA853" s="149"/>
      <c r="BB853" s="149"/>
      <c r="BC853" s="149"/>
      <c r="BD853" s="149"/>
      <c r="BE853" s="149"/>
      <c r="BF853" s="149"/>
      <c r="BG853" s="149"/>
      <c r="BH853" s="149"/>
      <c r="BI853" s="149"/>
      <c r="BJ853" s="149"/>
      <c r="BK853" s="149"/>
      <c r="BL853" s="149"/>
      <c r="BM853" s="149"/>
      <c r="BN853" s="149"/>
      <c r="BO853" s="149"/>
      <c r="BP853" s="149"/>
      <c r="BQ853" s="149"/>
      <c r="BR853" s="149"/>
      <c r="BS853" s="149"/>
      <c r="BT853" s="149"/>
      <c r="BU853" s="149"/>
      <c r="BV853" s="149"/>
      <c r="BW853" s="149"/>
      <c r="BX853" s="149"/>
      <c r="BY853" s="149"/>
      <c r="BZ853" s="149"/>
      <c r="CA853" s="149"/>
      <c r="CB853" s="149"/>
      <c r="CC853" s="149"/>
      <c r="CD853" s="149"/>
      <c r="CE853" s="149"/>
      <c r="CF853" s="149"/>
      <c r="CG853" s="149"/>
      <c r="CH853" s="149"/>
      <c r="CI853" s="149"/>
      <c r="CJ853" s="149"/>
      <c r="CK853" s="149"/>
      <c r="CL853" s="149"/>
      <c r="CN853" s="60"/>
      <c r="CO853" s="149"/>
      <c r="CP853" s="149"/>
      <c r="CQ853" s="149"/>
      <c r="CR853" s="149"/>
      <c r="CS853" s="149"/>
      <c r="CT853" s="149"/>
      <c r="CU853" s="149"/>
      <c r="CV853" s="149"/>
      <c r="CW853" s="149"/>
      <c r="CX853" s="149"/>
      <c r="CY853" s="149"/>
      <c r="CZ853" s="149"/>
      <c r="DA853" s="149"/>
      <c r="DB853" s="149"/>
      <c r="DC853" s="149"/>
      <c r="DD853" s="149"/>
      <c r="DE853" s="149"/>
      <c r="DF853" s="149"/>
      <c r="DG853" s="149"/>
      <c r="DH853" s="149"/>
      <c r="DI853" s="149"/>
      <c r="DJ853" s="149"/>
      <c r="DK853" s="149"/>
      <c r="DL853" s="149"/>
    </row>
    <row r="854" spans="1:116" x14ac:dyDescent="0.4">
      <c r="D854" t="s">
        <v>804</v>
      </c>
      <c r="E854" s="8" t="str">
        <f t="shared" si="998"/>
        <v>854 SUBCAC-S</v>
      </c>
      <c r="G854" s="126" t="s">
        <v>68</v>
      </c>
      <c r="H854" s="12"/>
      <c r="I854" s="60"/>
      <c r="J854" s="60"/>
      <c r="K854" s="33">
        <f ca="1">SUMIF($3:$3,K$2,852:852)</f>
        <v>-25000</v>
      </c>
      <c r="L854" s="33">
        <f ca="1">SUMIF($3:$3,L$2,852:852)</f>
        <v>0</v>
      </c>
      <c r="M854" s="33">
        <f ca="1">SUMIF($3:$3,M$2,852:852)</f>
        <v>0</v>
      </c>
      <c r="N854" s="33">
        <f ca="1">SUMIF($3:$3,N$2,852:852)</f>
        <v>0</v>
      </c>
      <c r="O854" s="33">
        <f ca="1">SUMIF($3:$3,O$2,852:852)</f>
        <v>0</v>
      </c>
      <c r="P854" s="33">
        <f ca="1">SUMIF($3:$3,P$2,852:852)</f>
        <v>0</v>
      </c>
      <c r="R854" s="33"/>
      <c r="S854" s="77" cm="1">
        <f t="array" aca="1" ref="S854" ca="1">INDIRECT(S843)+S852</f>
        <v>-15000</v>
      </c>
      <c r="T854" s="77" cm="1">
        <f t="array" aca="1" ref="T854" ca="1">INDIRECT(T843)+T852</f>
        <v>10000</v>
      </c>
      <c r="U854" s="77" cm="1">
        <f t="array" aca="1" ref="U854" ca="1">INDIRECT(U843)+U852</f>
        <v>10000</v>
      </c>
      <c r="V854" s="77" cm="1">
        <f t="array" aca="1" ref="V854" ca="1">INDIRECT(V843)+V852</f>
        <v>10000</v>
      </c>
      <c r="W854" s="77" cm="1">
        <f t="array" aca="1" ref="W854" ca="1">INDIRECT(W843)+W852</f>
        <v>10000</v>
      </c>
      <c r="X854" s="77" cm="1">
        <f t="array" aca="1" ref="X854" ca="1">INDIRECT(X843)+X852</f>
        <v>10000</v>
      </c>
      <c r="Y854" s="77" cm="1">
        <f t="array" aca="1" ref="Y854" ca="1">INDIRECT(Y843)+Y852</f>
        <v>10000</v>
      </c>
      <c r="Z854" s="77" cm="1">
        <f t="array" aca="1" ref="Z854" ca="1">INDIRECT(Z843)+Z852</f>
        <v>10000</v>
      </c>
      <c r="AA854" s="77" cm="1">
        <f t="array" aca="1" ref="AA854" ca="1">INDIRECT(AA843)+AA852</f>
        <v>10000</v>
      </c>
      <c r="AB854" s="77" cm="1">
        <f t="array" aca="1" ref="AB854" ca="1">INDIRECT(AB843)+AB852</f>
        <v>10000</v>
      </c>
      <c r="AC854" s="77" cm="1">
        <f t="array" aca="1" ref="AC854" ca="1">INDIRECT(AC843)+AC852</f>
        <v>10000</v>
      </c>
      <c r="AD854" s="77" cm="1">
        <f t="array" aca="1" ref="AD854" ca="1">INDIRECT(AD843)+AD852</f>
        <v>10000</v>
      </c>
      <c r="AE854" s="77" cm="1">
        <f t="array" aca="1" ref="AE854" ca="1">INDIRECT(AE843)+AE852</f>
        <v>10000</v>
      </c>
      <c r="AF854" s="77" cm="1">
        <f t="array" aca="1" ref="AF854" ca="1">INDIRECT(AF843)+AF852</f>
        <v>10000</v>
      </c>
      <c r="AG854" s="77" cm="1">
        <f t="array" aca="1" ref="AG854" ca="1">INDIRECT(AG843)+AG852</f>
        <v>10000</v>
      </c>
      <c r="AH854" s="77" cm="1">
        <f t="array" aca="1" ref="AH854" ca="1">INDIRECT(AH843)+AH852</f>
        <v>10000</v>
      </c>
      <c r="AI854" s="77" cm="1">
        <f t="array" aca="1" ref="AI854" ca="1">INDIRECT(AI843)+AI852</f>
        <v>10000</v>
      </c>
      <c r="AJ854" s="77" cm="1">
        <f t="array" aca="1" ref="AJ854" ca="1">INDIRECT(AJ843)+AJ852</f>
        <v>10000</v>
      </c>
      <c r="AK854" s="77" cm="1">
        <f t="array" aca="1" ref="AK854" ca="1">INDIRECT(AK843)+AK852</f>
        <v>10000</v>
      </c>
      <c r="AL854" s="77" cm="1">
        <f t="array" aca="1" ref="AL854" ca="1">INDIRECT(AL843)+AL852</f>
        <v>10000</v>
      </c>
      <c r="AM854" s="77" cm="1">
        <f t="array" aca="1" ref="AM854" ca="1">INDIRECT(AM843)+AM852</f>
        <v>10000</v>
      </c>
      <c r="AN854" s="77" cm="1">
        <f t="array" aca="1" ref="AN854" ca="1">INDIRECT(AN843)+AN852</f>
        <v>10000</v>
      </c>
      <c r="AO854" s="77" cm="1">
        <f t="array" aca="1" ref="AO854" ca="1">INDIRECT(AO843)+AO852</f>
        <v>10000</v>
      </c>
      <c r="AP854" s="77" cm="1">
        <f t="array" aca="1" ref="AP854" ca="1">INDIRECT(AP843)+AP852</f>
        <v>10000</v>
      </c>
      <c r="AQ854" s="77" cm="1">
        <f t="array" aca="1" ref="AQ854" ca="1">INDIRECT(AQ843)+AQ852</f>
        <v>10000</v>
      </c>
      <c r="AR854" s="77" cm="1">
        <f t="array" aca="1" ref="AR854" ca="1">INDIRECT(AR843)+AR852</f>
        <v>10000</v>
      </c>
      <c r="AS854" s="77" cm="1">
        <f t="array" aca="1" ref="AS854" ca="1">INDIRECT(AS843)+AS852</f>
        <v>10000</v>
      </c>
      <c r="AT854" s="77" cm="1">
        <f t="array" aca="1" ref="AT854" ca="1">INDIRECT(AT843)+AT852</f>
        <v>10000</v>
      </c>
      <c r="AU854" s="77" cm="1">
        <f t="array" aca="1" ref="AU854" ca="1">INDIRECT(AU843)+AU852</f>
        <v>10000</v>
      </c>
      <c r="AV854" s="77" cm="1">
        <f t="array" aca="1" ref="AV854" ca="1">INDIRECT(AV843)+AV852</f>
        <v>10000</v>
      </c>
      <c r="AW854" s="77" cm="1">
        <f t="array" aca="1" ref="AW854" ca="1">INDIRECT(AW843)+AW852</f>
        <v>10000</v>
      </c>
      <c r="AX854" s="77" cm="1">
        <f t="array" aca="1" ref="AX854" ca="1">INDIRECT(AX843)+AX852</f>
        <v>10000</v>
      </c>
      <c r="AY854" s="77" cm="1">
        <f t="array" aca="1" ref="AY854" ca="1">INDIRECT(AY843)+AY852</f>
        <v>10000</v>
      </c>
      <c r="AZ854" s="77" cm="1">
        <f t="array" aca="1" ref="AZ854" ca="1">INDIRECT(AZ843)+AZ852</f>
        <v>10000</v>
      </c>
      <c r="BA854" s="77" cm="1">
        <f t="array" aca="1" ref="BA854" ca="1">INDIRECT(BA843)+BA852</f>
        <v>10000</v>
      </c>
      <c r="BB854" s="77" cm="1">
        <f t="array" aca="1" ref="BB854" ca="1">INDIRECT(BB843)+BB852</f>
        <v>10000</v>
      </c>
      <c r="BC854" s="77" cm="1">
        <f t="array" aca="1" ref="BC854" ca="1">INDIRECT(BC843)+BC852</f>
        <v>10000</v>
      </c>
      <c r="BD854" s="77" cm="1">
        <f t="array" aca="1" ref="BD854" ca="1">INDIRECT(BD843)+BD852</f>
        <v>10000</v>
      </c>
      <c r="BE854" s="77" cm="1">
        <f t="array" aca="1" ref="BE854" ca="1">INDIRECT(BE843)+BE852</f>
        <v>10000</v>
      </c>
      <c r="BF854" s="77" cm="1">
        <f t="array" aca="1" ref="BF854" ca="1">INDIRECT(BF843)+BF852</f>
        <v>10000</v>
      </c>
      <c r="BG854" s="77" cm="1">
        <f t="array" aca="1" ref="BG854" ca="1">INDIRECT(BG843)+BG852</f>
        <v>10000</v>
      </c>
      <c r="BH854" s="77" cm="1">
        <f t="array" aca="1" ref="BH854" ca="1">INDIRECT(BH843)+BH852</f>
        <v>10000</v>
      </c>
      <c r="BI854" s="77" cm="1">
        <f t="array" aca="1" ref="BI854" ca="1">INDIRECT(BI843)+BI852</f>
        <v>10000</v>
      </c>
      <c r="BJ854" s="77" cm="1">
        <f t="array" aca="1" ref="BJ854" ca="1">INDIRECT(BJ843)+BJ852</f>
        <v>10000</v>
      </c>
      <c r="BK854" s="77" cm="1">
        <f t="array" aca="1" ref="BK854" ca="1">INDIRECT(BK843)+BK852</f>
        <v>10000</v>
      </c>
      <c r="BL854" s="77" cm="1">
        <f t="array" aca="1" ref="BL854" ca="1">INDIRECT(BL843)+BL852</f>
        <v>10000</v>
      </c>
      <c r="BM854" s="77" cm="1">
        <f t="array" aca="1" ref="BM854" ca="1">INDIRECT(BM843)+BM852</f>
        <v>10000</v>
      </c>
      <c r="BN854" s="77" cm="1">
        <f t="array" aca="1" ref="BN854" ca="1">INDIRECT(BN843)+BN852</f>
        <v>10000</v>
      </c>
      <c r="BO854" s="77" cm="1">
        <f t="array" aca="1" ref="BO854" ca="1">INDIRECT(BO843)+BO852</f>
        <v>10000</v>
      </c>
      <c r="BP854" s="77" cm="1">
        <f t="array" aca="1" ref="BP854" ca="1">INDIRECT(BP843)+BP852</f>
        <v>10000</v>
      </c>
      <c r="BQ854" s="77" cm="1">
        <f t="array" aca="1" ref="BQ854" ca="1">INDIRECT(BQ843)+BQ852</f>
        <v>10000</v>
      </c>
      <c r="BR854" s="77" cm="1">
        <f t="array" aca="1" ref="BR854" ca="1">INDIRECT(BR843)+BR852</f>
        <v>10000</v>
      </c>
      <c r="BS854" s="77" cm="1">
        <f t="array" aca="1" ref="BS854" ca="1">INDIRECT(BS843)+BS852</f>
        <v>10000</v>
      </c>
      <c r="BT854" s="77" cm="1">
        <f t="array" aca="1" ref="BT854" ca="1">INDIRECT(BT843)+BT852</f>
        <v>10000</v>
      </c>
      <c r="BU854" s="77" cm="1">
        <f t="array" aca="1" ref="BU854" ca="1">INDIRECT(BU843)+BU852</f>
        <v>10000</v>
      </c>
      <c r="BV854" s="77" cm="1">
        <f t="array" aca="1" ref="BV854" ca="1">INDIRECT(BV843)+BV852</f>
        <v>10000</v>
      </c>
      <c r="BW854" s="77" cm="1">
        <f t="array" aca="1" ref="BW854" ca="1">INDIRECT(BW843)+BW852</f>
        <v>10000</v>
      </c>
      <c r="BX854" s="77" cm="1">
        <f t="array" aca="1" ref="BX854" ca="1">INDIRECT(BX843)+BX852</f>
        <v>10000</v>
      </c>
      <c r="BY854" s="77" cm="1">
        <f t="array" aca="1" ref="BY854" ca="1">INDIRECT(BY843)+BY852</f>
        <v>10000</v>
      </c>
      <c r="BZ854" s="77" cm="1">
        <f t="array" aca="1" ref="BZ854" ca="1">INDIRECT(BZ843)+BZ852</f>
        <v>10000</v>
      </c>
      <c r="CA854" s="77" cm="1">
        <f t="array" aca="1" ref="CA854" ca="1">INDIRECT(CA843)+CA852</f>
        <v>10000</v>
      </c>
      <c r="CB854" s="77" cm="1">
        <f t="array" aca="1" ref="CB854" ca="1">INDIRECT(CB843)+CB852</f>
        <v>10000</v>
      </c>
      <c r="CC854" s="77" cm="1">
        <f t="array" aca="1" ref="CC854" ca="1">INDIRECT(CC843)+CC852</f>
        <v>10000</v>
      </c>
      <c r="CD854" s="77" cm="1">
        <f t="array" aca="1" ref="CD854" ca="1">INDIRECT(CD843)+CD852</f>
        <v>10000</v>
      </c>
      <c r="CE854" s="77" cm="1">
        <f t="array" aca="1" ref="CE854" ca="1">INDIRECT(CE843)+CE852</f>
        <v>10000</v>
      </c>
      <c r="CF854" s="77" cm="1">
        <f t="array" aca="1" ref="CF854" ca="1">INDIRECT(CF843)+CF852</f>
        <v>10000</v>
      </c>
      <c r="CG854" s="77" cm="1">
        <f t="array" aca="1" ref="CG854" ca="1">INDIRECT(CG843)+CG852</f>
        <v>10000</v>
      </c>
      <c r="CH854" s="77" cm="1">
        <f t="array" aca="1" ref="CH854" ca="1">INDIRECT(CH843)+CH852</f>
        <v>10000</v>
      </c>
      <c r="CI854" s="77" cm="1">
        <f t="array" aca="1" ref="CI854" ca="1">INDIRECT(CI843)+CI852</f>
        <v>10000</v>
      </c>
      <c r="CJ854" s="77" cm="1">
        <f t="array" aca="1" ref="CJ854" ca="1">INDIRECT(CJ843)+CJ852</f>
        <v>10000</v>
      </c>
      <c r="CK854" s="77" cm="1">
        <f t="array" aca="1" ref="CK854" ca="1">INDIRECT(CK843)+CK852</f>
        <v>10000</v>
      </c>
      <c r="CL854" s="77" cm="1">
        <f t="array" aca="1" ref="CL854" ca="1">INDIRECT(CL843)+CL852</f>
        <v>10000</v>
      </c>
      <c r="CN854" s="60"/>
      <c r="CO854" s="77" t="e" cm="1">
        <f t="array" aca="1" ref="CO854" ca="1">INDIRECT(CO843)+CO852</f>
        <v>#N/A</v>
      </c>
      <c r="CP854" s="77" t="e" cm="1">
        <f t="array" aca="1" ref="CP854" ca="1">INDIRECT(CP843)+CP852</f>
        <v>#N/A</v>
      </c>
      <c r="CQ854" s="77" t="e" cm="1">
        <f t="array" aca="1" ref="CQ854" ca="1">INDIRECT(CQ843)+CQ852</f>
        <v>#N/A</v>
      </c>
      <c r="CR854" s="77" t="e" cm="1">
        <f t="array" aca="1" ref="CR854" ca="1">INDIRECT(CR843)+CR852</f>
        <v>#N/A</v>
      </c>
      <c r="CS854" s="77" t="e" cm="1">
        <f t="array" aca="1" ref="CS854" ca="1">INDIRECT(CS843)+CS852</f>
        <v>#N/A</v>
      </c>
      <c r="CT854" s="77" t="e" cm="1">
        <f t="array" aca="1" ref="CT854" ca="1">INDIRECT(CT843)+CT852</f>
        <v>#N/A</v>
      </c>
      <c r="CU854" s="77" t="e" cm="1">
        <f t="array" aca="1" ref="CU854" ca="1">INDIRECT(CU843)+CU852</f>
        <v>#N/A</v>
      </c>
      <c r="CV854" s="77" t="e" cm="1">
        <f t="array" aca="1" ref="CV854" ca="1">INDIRECT(CV843)+CV852</f>
        <v>#N/A</v>
      </c>
      <c r="CW854" s="77" t="e" cm="1">
        <f t="array" aca="1" ref="CW854" ca="1">INDIRECT(CW843)+CW852</f>
        <v>#N/A</v>
      </c>
      <c r="CX854" s="77" t="e" cm="1">
        <f t="array" aca="1" ref="CX854" ca="1">INDIRECT(CX843)+CX852</f>
        <v>#N/A</v>
      </c>
      <c r="CY854" s="77" t="e" cm="1">
        <f t="array" aca="1" ref="CY854" ca="1">INDIRECT(CY843)+CY852</f>
        <v>#N/A</v>
      </c>
      <c r="CZ854" s="77" t="e" cm="1">
        <f t="array" aca="1" ref="CZ854" ca="1">INDIRECT(CZ843)+CZ852</f>
        <v>#N/A</v>
      </c>
      <c r="DA854" s="77" t="e" cm="1">
        <f t="array" aca="1" ref="DA854" ca="1">INDIRECT(DA843)+DA852</f>
        <v>#N/A</v>
      </c>
      <c r="DB854" s="77" t="e" cm="1">
        <f t="array" aca="1" ref="DB854" ca="1">INDIRECT(DB843)+DB852</f>
        <v>#N/A</v>
      </c>
      <c r="DC854" s="77" t="e" cm="1">
        <f t="array" aca="1" ref="DC854" ca="1">INDIRECT(DC843)+DC852</f>
        <v>#N/A</v>
      </c>
      <c r="DD854" s="77" t="e" cm="1">
        <f t="array" aca="1" ref="DD854" ca="1">INDIRECT(DD843)+DD852</f>
        <v>#N/A</v>
      </c>
      <c r="DE854" s="77" t="e" cm="1">
        <f t="array" aca="1" ref="DE854" ca="1">INDIRECT(DE843)+DE852</f>
        <v>#N/A</v>
      </c>
      <c r="DF854" s="77" t="e" cm="1">
        <f t="array" aca="1" ref="DF854" ca="1">INDIRECT(DF843)+DF852</f>
        <v>#N/A</v>
      </c>
      <c r="DG854" s="77" t="e" cm="1">
        <f t="array" aca="1" ref="DG854" ca="1">INDIRECT(DG843)+DG852</f>
        <v>#N/A</v>
      </c>
      <c r="DH854" s="77" t="e" cm="1">
        <f t="array" aca="1" ref="DH854" ca="1">INDIRECT(DH843)+DH852</f>
        <v>#N/A</v>
      </c>
      <c r="DI854" s="77" t="e" cm="1">
        <f t="array" aca="1" ref="DI854" ca="1">INDIRECT(DI843)+DI852</f>
        <v>#N/A</v>
      </c>
      <c r="DJ854" s="77" t="e" cm="1">
        <f t="array" aca="1" ref="DJ854" ca="1">INDIRECT(DJ843)+DJ852</f>
        <v>#N/A</v>
      </c>
      <c r="DK854" s="77" t="e" cm="1">
        <f t="array" aca="1" ref="DK854" ca="1">INDIRECT(DK843)+DK852</f>
        <v>#N/A</v>
      </c>
      <c r="DL854" s="77" t="e" cm="1">
        <f t="array" aca="1" ref="DL854" ca="1">INDIRECT(DL843)+DL852</f>
        <v>#N/A</v>
      </c>
    </row>
    <row r="855" spans="1:116" x14ac:dyDescent="0.4">
      <c r="D855" t="s">
        <v>804</v>
      </c>
      <c r="E855" s="8" t="str">
        <f t="shared" si="998"/>
        <v>855 SUBCAC-S</v>
      </c>
      <c r="G855" s="145" t="s">
        <v>69</v>
      </c>
      <c r="H855" s="12"/>
      <c r="I855" s="60"/>
      <c r="J855" s="60"/>
      <c r="K855" s="20" t="e">
        <f>AVERAGEIF($3:$3,K$2,853:853)</f>
        <v>#DIV/0!</v>
      </c>
      <c r="L855" s="20" t="e">
        <f>AVERAGEIF($3:$3,L$2,853:853)</f>
        <v>#DIV/0!</v>
      </c>
      <c r="M855" s="20" t="e">
        <f>AVERAGEIF($3:$3,M$2,853:853)</f>
        <v>#DIV/0!</v>
      </c>
      <c r="N855" s="20" t="e">
        <f>AVERAGEIF($3:$3,N$2,853:853)</f>
        <v>#DIV/0!</v>
      </c>
      <c r="O855" s="20" t="e">
        <f>AVERAGEIF($3:$3,O$2,853:853)</f>
        <v>#DIV/0!</v>
      </c>
      <c r="P855" s="20" t="e">
        <f>AVERAGEIF($3:$3,P$2,853:853)</f>
        <v>#DIV/0!</v>
      </c>
      <c r="R855" s="20"/>
      <c r="S855" s="150" cm="1">
        <f t="array" aca="1" ref="S855" ca="1">S854/INDIRECT(S843)</f>
        <v>-1.5</v>
      </c>
      <c r="T855" s="150" cm="1">
        <f t="array" aca="1" ref="T855" ca="1">T854/INDIRECT(T843)</f>
        <v>1</v>
      </c>
      <c r="U855" s="150" cm="1">
        <f t="array" aca="1" ref="U855" ca="1">U854/INDIRECT(U843)</f>
        <v>1</v>
      </c>
      <c r="V855" s="150" cm="1">
        <f t="array" aca="1" ref="V855" ca="1">V854/INDIRECT(V843)</f>
        <v>1</v>
      </c>
      <c r="W855" s="150" cm="1">
        <f t="array" aca="1" ref="W855" ca="1">W854/INDIRECT(W843)</f>
        <v>1</v>
      </c>
      <c r="X855" s="150" cm="1">
        <f t="array" aca="1" ref="X855" ca="1">X854/INDIRECT(X843)</f>
        <v>1</v>
      </c>
      <c r="Y855" s="150" cm="1">
        <f t="array" aca="1" ref="Y855" ca="1">Y854/INDIRECT(Y843)</f>
        <v>1</v>
      </c>
      <c r="Z855" s="150" cm="1">
        <f t="array" aca="1" ref="Z855" ca="1">Z854/INDIRECT(Z843)</f>
        <v>1</v>
      </c>
      <c r="AA855" s="150" cm="1">
        <f t="array" aca="1" ref="AA855" ca="1">AA854/INDIRECT(AA843)</f>
        <v>1</v>
      </c>
      <c r="AB855" s="150" cm="1">
        <f t="array" aca="1" ref="AB855" ca="1">AB854/INDIRECT(AB843)</f>
        <v>1</v>
      </c>
      <c r="AC855" s="150" cm="1">
        <f t="array" aca="1" ref="AC855" ca="1">AC854/INDIRECT(AC843)</f>
        <v>1</v>
      </c>
      <c r="AD855" s="150" cm="1">
        <f t="array" aca="1" ref="AD855" ca="1">AD854/INDIRECT(AD843)</f>
        <v>1</v>
      </c>
      <c r="AE855" s="150" cm="1">
        <f t="array" aca="1" ref="AE855" ca="1">AE854/INDIRECT(AE843)</f>
        <v>1</v>
      </c>
      <c r="AF855" s="150" cm="1">
        <f t="array" aca="1" ref="AF855" ca="1">AF854/INDIRECT(AF843)</f>
        <v>1</v>
      </c>
      <c r="AG855" s="150" cm="1">
        <f t="array" aca="1" ref="AG855" ca="1">AG854/INDIRECT(AG843)</f>
        <v>1</v>
      </c>
      <c r="AH855" s="150" cm="1">
        <f t="array" aca="1" ref="AH855" ca="1">AH854/INDIRECT(AH843)</f>
        <v>1</v>
      </c>
      <c r="AI855" s="150" cm="1">
        <f t="array" aca="1" ref="AI855" ca="1">AI854/INDIRECT(AI843)</f>
        <v>1</v>
      </c>
      <c r="AJ855" s="150" cm="1">
        <f t="array" aca="1" ref="AJ855" ca="1">AJ854/INDIRECT(AJ843)</f>
        <v>1</v>
      </c>
      <c r="AK855" s="150" cm="1">
        <f t="array" aca="1" ref="AK855" ca="1">AK854/INDIRECT(AK843)</f>
        <v>1</v>
      </c>
      <c r="AL855" s="150" cm="1">
        <f t="array" aca="1" ref="AL855" ca="1">AL854/INDIRECT(AL843)</f>
        <v>1</v>
      </c>
      <c r="AM855" s="150" cm="1">
        <f t="array" aca="1" ref="AM855" ca="1">AM854/INDIRECT(AM843)</f>
        <v>1</v>
      </c>
      <c r="AN855" s="150" cm="1">
        <f t="array" aca="1" ref="AN855" ca="1">AN854/INDIRECT(AN843)</f>
        <v>1</v>
      </c>
      <c r="AO855" s="150" cm="1">
        <f t="array" aca="1" ref="AO855" ca="1">AO854/INDIRECT(AO843)</f>
        <v>1</v>
      </c>
      <c r="AP855" s="150" cm="1">
        <f t="array" aca="1" ref="AP855" ca="1">AP854/INDIRECT(AP843)</f>
        <v>1</v>
      </c>
      <c r="AQ855" s="150" cm="1">
        <f t="array" aca="1" ref="AQ855" ca="1">AQ854/INDIRECT(AQ843)</f>
        <v>1</v>
      </c>
      <c r="AR855" s="150" cm="1">
        <f t="array" aca="1" ref="AR855" ca="1">AR854/INDIRECT(AR843)</f>
        <v>1</v>
      </c>
      <c r="AS855" s="150" cm="1">
        <f t="array" aca="1" ref="AS855" ca="1">AS854/INDIRECT(AS843)</f>
        <v>1</v>
      </c>
      <c r="AT855" s="150" cm="1">
        <f t="array" aca="1" ref="AT855" ca="1">AT854/INDIRECT(AT843)</f>
        <v>1</v>
      </c>
      <c r="AU855" s="150" cm="1">
        <f t="array" aca="1" ref="AU855" ca="1">AU854/INDIRECT(AU843)</f>
        <v>1</v>
      </c>
      <c r="AV855" s="150" cm="1">
        <f t="array" aca="1" ref="AV855" ca="1">AV854/INDIRECT(AV843)</f>
        <v>1</v>
      </c>
      <c r="AW855" s="150" cm="1">
        <f t="array" aca="1" ref="AW855" ca="1">AW854/INDIRECT(AW843)</f>
        <v>1</v>
      </c>
      <c r="AX855" s="150" cm="1">
        <f t="array" aca="1" ref="AX855" ca="1">AX854/INDIRECT(AX843)</f>
        <v>1</v>
      </c>
      <c r="AY855" s="150" cm="1">
        <f t="array" aca="1" ref="AY855" ca="1">AY854/INDIRECT(AY843)</f>
        <v>1</v>
      </c>
      <c r="AZ855" s="150" cm="1">
        <f t="array" aca="1" ref="AZ855" ca="1">AZ854/INDIRECT(AZ843)</f>
        <v>1</v>
      </c>
      <c r="BA855" s="150" cm="1">
        <f t="array" aca="1" ref="BA855" ca="1">BA854/INDIRECT(BA843)</f>
        <v>1</v>
      </c>
      <c r="BB855" s="150" cm="1">
        <f t="array" aca="1" ref="BB855" ca="1">BB854/INDIRECT(BB843)</f>
        <v>1</v>
      </c>
      <c r="BC855" s="150" cm="1">
        <f t="array" aca="1" ref="BC855" ca="1">BC854/INDIRECT(BC843)</f>
        <v>1</v>
      </c>
      <c r="BD855" s="150" cm="1">
        <f t="array" aca="1" ref="BD855" ca="1">BD854/INDIRECT(BD843)</f>
        <v>1</v>
      </c>
      <c r="BE855" s="150" cm="1">
        <f t="array" aca="1" ref="BE855" ca="1">BE854/INDIRECT(BE843)</f>
        <v>1</v>
      </c>
      <c r="BF855" s="150" cm="1">
        <f t="array" aca="1" ref="BF855" ca="1">BF854/INDIRECT(BF843)</f>
        <v>1</v>
      </c>
      <c r="BG855" s="150" cm="1">
        <f t="array" aca="1" ref="BG855" ca="1">BG854/INDIRECT(BG843)</f>
        <v>1</v>
      </c>
      <c r="BH855" s="150" cm="1">
        <f t="array" aca="1" ref="BH855" ca="1">BH854/INDIRECT(BH843)</f>
        <v>1</v>
      </c>
      <c r="BI855" s="150" cm="1">
        <f t="array" aca="1" ref="BI855" ca="1">BI854/INDIRECT(BI843)</f>
        <v>1</v>
      </c>
      <c r="BJ855" s="150" cm="1">
        <f t="array" aca="1" ref="BJ855" ca="1">BJ854/INDIRECT(BJ843)</f>
        <v>1</v>
      </c>
      <c r="BK855" s="150" cm="1">
        <f t="array" aca="1" ref="BK855" ca="1">BK854/INDIRECT(BK843)</f>
        <v>1</v>
      </c>
      <c r="BL855" s="150" cm="1">
        <f t="array" aca="1" ref="BL855" ca="1">BL854/INDIRECT(BL843)</f>
        <v>1</v>
      </c>
      <c r="BM855" s="150" cm="1">
        <f t="array" aca="1" ref="BM855" ca="1">BM854/INDIRECT(BM843)</f>
        <v>1</v>
      </c>
      <c r="BN855" s="150" cm="1">
        <f t="array" aca="1" ref="BN855" ca="1">BN854/INDIRECT(BN843)</f>
        <v>1</v>
      </c>
      <c r="BO855" s="150" cm="1">
        <f t="array" aca="1" ref="BO855" ca="1">BO854/INDIRECT(BO843)</f>
        <v>1</v>
      </c>
      <c r="BP855" s="150" cm="1">
        <f t="array" aca="1" ref="BP855" ca="1">BP854/INDIRECT(BP843)</f>
        <v>1</v>
      </c>
      <c r="BQ855" s="150" cm="1">
        <f t="array" aca="1" ref="BQ855" ca="1">BQ854/INDIRECT(BQ843)</f>
        <v>1</v>
      </c>
      <c r="BR855" s="150" cm="1">
        <f t="array" aca="1" ref="BR855" ca="1">BR854/INDIRECT(BR843)</f>
        <v>1</v>
      </c>
      <c r="BS855" s="150" cm="1">
        <f t="array" aca="1" ref="BS855" ca="1">BS854/INDIRECT(BS843)</f>
        <v>1</v>
      </c>
      <c r="BT855" s="150" cm="1">
        <f t="array" aca="1" ref="BT855" ca="1">BT854/INDIRECT(BT843)</f>
        <v>1</v>
      </c>
      <c r="BU855" s="150" cm="1">
        <f t="array" aca="1" ref="BU855" ca="1">BU854/INDIRECT(BU843)</f>
        <v>1</v>
      </c>
      <c r="BV855" s="150" cm="1">
        <f t="array" aca="1" ref="BV855" ca="1">BV854/INDIRECT(BV843)</f>
        <v>1</v>
      </c>
      <c r="BW855" s="150" cm="1">
        <f t="array" aca="1" ref="BW855" ca="1">BW854/INDIRECT(BW843)</f>
        <v>1</v>
      </c>
      <c r="BX855" s="150" cm="1">
        <f t="array" aca="1" ref="BX855" ca="1">BX854/INDIRECT(BX843)</f>
        <v>1</v>
      </c>
      <c r="BY855" s="150" cm="1">
        <f t="array" aca="1" ref="BY855" ca="1">BY854/INDIRECT(BY843)</f>
        <v>1</v>
      </c>
      <c r="BZ855" s="150" cm="1">
        <f t="array" aca="1" ref="BZ855" ca="1">BZ854/INDIRECT(BZ843)</f>
        <v>1</v>
      </c>
      <c r="CA855" s="150" cm="1">
        <f t="array" aca="1" ref="CA855" ca="1">CA854/INDIRECT(CA843)</f>
        <v>1</v>
      </c>
      <c r="CB855" s="150" cm="1">
        <f t="array" aca="1" ref="CB855" ca="1">CB854/INDIRECT(CB843)</f>
        <v>1</v>
      </c>
      <c r="CC855" s="150" cm="1">
        <f t="array" aca="1" ref="CC855" ca="1">CC854/INDIRECT(CC843)</f>
        <v>1</v>
      </c>
      <c r="CD855" s="150" cm="1">
        <f t="array" aca="1" ref="CD855" ca="1">CD854/INDIRECT(CD843)</f>
        <v>1</v>
      </c>
      <c r="CE855" s="150" cm="1">
        <f t="array" aca="1" ref="CE855" ca="1">CE854/INDIRECT(CE843)</f>
        <v>1</v>
      </c>
      <c r="CF855" s="150" cm="1">
        <f t="array" aca="1" ref="CF855" ca="1">CF854/INDIRECT(CF843)</f>
        <v>1</v>
      </c>
      <c r="CG855" s="150" cm="1">
        <f t="array" aca="1" ref="CG855" ca="1">CG854/INDIRECT(CG843)</f>
        <v>1</v>
      </c>
      <c r="CH855" s="150" cm="1">
        <f t="array" aca="1" ref="CH855" ca="1">CH854/INDIRECT(CH843)</f>
        <v>1</v>
      </c>
      <c r="CI855" s="150" cm="1">
        <f t="array" aca="1" ref="CI855" ca="1">CI854/INDIRECT(CI843)</f>
        <v>1</v>
      </c>
      <c r="CJ855" s="150" cm="1">
        <f t="array" aca="1" ref="CJ855" ca="1">CJ854/INDIRECT(CJ843)</f>
        <v>1</v>
      </c>
      <c r="CK855" s="150" cm="1">
        <f t="array" aca="1" ref="CK855" ca="1">CK854/INDIRECT(CK843)</f>
        <v>1</v>
      </c>
      <c r="CL855" s="150" cm="1">
        <f t="array" aca="1" ref="CL855" ca="1">CL854/INDIRECT(CL843)</f>
        <v>1</v>
      </c>
      <c r="CN855" s="60"/>
      <c r="CO855" s="150" t="e" cm="1">
        <f t="array" aca="1" ref="CO855" ca="1">CO854/INDIRECT(CO843)</f>
        <v>#N/A</v>
      </c>
      <c r="CP855" s="150" t="e" cm="1">
        <f t="array" aca="1" ref="CP855" ca="1">CP854/INDIRECT(CP843)</f>
        <v>#N/A</v>
      </c>
      <c r="CQ855" s="150" t="e" cm="1">
        <f t="array" aca="1" ref="CQ855" ca="1">CQ854/INDIRECT(CQ843)</f>
        <v>#N/A</v>
      </c>
      <c r="CR855" s="150" t="e" cm="1">
        <f t="array" aca="1" ref="CR855" ca="1">CR854/INDIRECT(CR843)</f>
        <v>#N/A</v>
      </c>
      <c r="CS855" s="150" t="e" cm="1">
        <f t="array" aca="1" ref="CS855" ca="1">CS854/INDIRECT(CS843)</f>
        <v>#N/A</v>
      </c>
      <c r="CT855" s="150" t="e" cm="1">
        <f t="array" aca="1" ref="CT855" ca="1">CT854/INDIRECT(CT843)</f>
        <v>#N/A</v>
      </c>
      <c r="CU855" s="150" t="e" cm="1">
        <f t="array" aca="1" ref="CU855" ca="1">CU854/INDIRECT(CU843)</f>
        <v>#N/A</v>
      </c>
      <c r="CV855" s="150" t="e" cm="1">
        <f t="array" aca="1" ref="CV855" ca="1">CV854/INDIRECT(CV843)</f>
        <v>#N/A</v>
      </c>
      <c r="CW855" s="150" t="e" cm="1">
        <f t="array" aca="1" ref="CW855" ca="1">CW854/INDIRECT(CW843)</f>
        <v>#N/A</v>
      </c>
      <c r="CX855" s="150" t="e" cm="1">
        <f t="array" aca="1" ref="CX855" ca="1">CX854/INDIRECT(CX843)</f>
        <v>#N/A</v>
      </c>
      <c r="CY855" s="150" t="e" cm="1">
        <f t="array" aca="1" ref="CY855" ca="1">CY854/INDIRECT(CY843)</f>
        <v>#N/A</v>
      </c>
      <c r="CZ855" s="150" t="e" cm="1">
        <f t="array" aca="1" ref="CZ855" ca="1">CZ854/INDIRECT(CZ843)</f>
        <v>#N/A</v>
      </c>
      <c r="DA855" s="150" t="e" cm="1">
        <f t="array" aca="1" ref="DA855" ca="1">DA854/INDIRECT(DA843)</f>
        <v>#N/A</v>
      </c>
      <c r="DB855" s="150" t="e" cm="1">
        <f t="array" aca="1" ref="DB855" ca="1">DB854/INDIRECT(DB843)</f>
        <v>#N/A</v>
      </c>
      <c r="DC855" s="150" t="e" cm="1">
        <f t="array" aca="1" ref="DC855" ca="1">DC854/INDIRECT(DC843)</f>
        <v>#N/A</v>
      </c>
      <c r="DD855" s="150" t="e" cm="1">
        <f t="array" aca="1" ref="DD855" ca="1">DD854/INDIRECT(DD843)</f>
        <v>#N/A</v>
      </c>
      <c r="DE855" s="150" t="e" cm="1">
        <f t="array" aca="1" ref="DE855" ca="1">DE854/INDIRECT(DE843)</f>
        <v>#N/A</v>
      </c>
      <c r="DF855" s="150" t="e" cm="1">
        <f t="array" aca="1" ref="DF855" ca="1">DF854/INDIRECT(DF843)</f>
        <v>#N/A</v>
      </c>
      <c r="DG855" s="150" t="e" cm="1">
        <f t="array" aca="1" ref="DG855" ca="1">DG854/INDIRECT(DG843)</f>
        <v>#N/A</v>
      </c>
      <c r="DH855" s="150" t="e" cm="1">
        <f t="array" aca="1" ref="DH855" ca="1">DH854/INDIRECT(DH843)</f>
        <v>#N/A</v>
      </c>
      <c r="DI855" s="150" t="e" cm="1">
        <f t="array" aca="1" ref="DI855" ca="1">DI854/INDIRECT(DI843)</f>
        <v>#N/A</v>
      </c>
      <c r="DJ855" s="150" t="e" cm="1">
        <f t="array" aca="1" ref="DJ855" ca="1">DJ854/INDIRECT(DJ843)</f>
        <v>#N/A</v>
      </c>
      <c r="DK855" s="150" t="e" cm="1">
        <f t="array" aca="1" ref="DK855" ca="1">DK854/INDIRECT(DK843)</f>
        <v>#N/A</v>
      </c>
      <c r="DL855" s="150" t="e" cm="1">
        <f t="array" aca="1" ref="DL855" ca="1">DL854/INDIRECT(DL843)</f>
        <v>#N/A</v>
      </c>
    </row>
    <row r="856" spans="1:116" x14ac:dyDescent="0.4">
      <c r="D856" t="s">
        <v>804</v>
      </c>
      <c r="E856" s="8" t="str">
        <f t="shared" si="998"/>
        <v>856 SUBCAC-S</v>
      </c>
      <c r="G856" s="13"/>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4">
      <c r="B857" t="s">
        <v>332</v>
      </c>
      <c r="D857" t="s">
        <v>804</v>
      </c>
      <c r="E857" s="8" t="str">
        <f>ROW()&amp;" "&amp;D857</f>
        <v>857 SUBCAC-S</v>
      </c>
      <c r="G857" s="8" t="str">
        <f>G841</f>
        <v>(Primary label)</v>
      </c>
      <c r="H857" s="12"/>
      <c r="I857" s="60"/>
      <c r="J857" s="60"/>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N857" s="60"/>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c r="DK857" s="72"/>
      <c r="DL857" s="72"/>
    </row>
    <row r="858" spans="1:116" x14ac:dyDescent="0.4">
      <c r="B858" t="s">
        <v>332</v>
      </c>
      <c r="D858" t="s">
        <v>804</v>
      </c>
      <c r="E858" s="8" t="str">
        <f>ROW()&amp;" "&amp;D858</f>
        <v>858 SUBCAC-S</v>
      </c>
      <c r="G858" s="8" t="str">
        <f>G842</f>
        <v>primary unit</v>
      </c>
      <c r="H858" s="12"/>
      <c r="I858" s="60"/>
      <c r="J858" s="60"/>
      <c r="S858" s="72"/>
      <c r="T858" s="72"/>
      <c r="U858" s="72"/>
      <c r="V858" s="72"/>
      <c r="W858" s="72"/>
      <c r="X858" s="72"/>
      <c r="Y858" s="72"/>
      <c r="Z858" s="72"/>
      <c r="AA858" s="72"/>
      <c r="AB858" s="72"/>
      <c r="AC858" s="72"/>
      <c r="AD858" s="72"/>
      <c r="AE858" s="72"/>
      <c r="AF858" s="72"/>
      <c r="AG858" s="72"/>
      <c r="AH858" s="72"/>
      <c r="AI858" s="72"/>
      <c r="AJ858" s="72"/>
      <c r="AK858" s="72"/>
      <c r="AL858" s="72"/>
      <c r="AM858" s="72"/>
      <c r="AN858" s="72"/>
      <c r="AO858" s="72"/>
      <c r="AP858" s="72"/>
      <c r="AQ858" s="72"/>
      <c r="AR858" s="72"/>
      <c r="AS858" s="72"/>
      <c r="AT858" s="72"/>
      <c r="AU858" s="72"/>
      <c r="AV858" s="72"/>
      <c r="AW858" s="72"/>
      <c r="AX858" s="72"/>
      <c r="AY858" s="72"/>
      <c r="AZ858" s="72"/>
      <c r="BA858" s="72"/>
      <c r="BB858" s="72"/>
      <c r="BC858" s="72"/>
      <c r="BD858" s="72"/>
      <c r="BE858" s="72"/>
      <c r="BF858" s="72"/>
      <c r="BG858" s="72"/>
      <c r="BH858" s="72"/>
      <c r="BI858" s="72"/>
      <c r="BJ858" s="72"/>
      <c r="BK858" s="72"/>
      <c r="BL858" s="72"/>
      <c r="BM858" s="72"/>
      <c r="BN858" s="72"/>
      <c r="BO858" s="72"/>
      <c r="BP858" s="72"/>
      <c r="BQ858" s="72"/>
      <c r="BR858" s="72"/>
      <c r="BS858" s="72"/>
      <c r="BT858" s="72"/>
      <c r="BU858" s="72"/>
      <c r="BV858" s="72"/>
      <c r="BW858" s="72"/>
      <c r="BX858" s="72"/>
      <c r="BY858" s="72"/>
      <c r="BZ858" s="72"/>
      <c r="CA858" s="72"/>
      <c r="CB858" s="72"/>
      <c r="CC858" s="72"/>
      <c r="CD858" s="72"/>
      <c r="CE858" s="72"/>
      <c r="CF858" s="72"/>
      <c r="CG858" s="72"/>
      <c r="CH858" s="72"/>
      <c r="CI858" s="72"/>
      <c r="CJ858" s="72"/>
      <c r="CK858" s="72"/>
      <c r="CL858" s="72"/>
      <c r="CN858" s="60"/>
      <c r="CO858" s="72"/>
      <c r="CP858" s="72"/>
      <c r="CQ858" s="72"/>
      <c r="CR858" s="72"/>
      <c r="CS858" s="72"/>
      <c r="CT858" s="72"/>
      <c r="CU858" s="72"/>
      <c r="CV858" s="72"/>
      <c r="CW858" s="72"/>
      <c r="CX858" s="72"/>
      <c r="CY858" s="72"/>
      <c r="CZ858" s="72"/>
      <c r="DA858" s="72"/>
      <c r="DB858" s="72"/>
      <c r="DC858" s="72"/>
      <c r="DD858" s="72"/>
      <c r="DE858" s="72"/>
      <c r="DF858" s="72"/>
      <c r="DG858" s="72"/>
      <c r="DH858" s="72"/>
      <c r="DI858" s="72"/>
      <c r="DJ858" s="72"/>
      <c r="DK858" s="72"/>
      <c r="DL858" s="72"/>
    </row>
    <row r="859" spans="1:116" x14ac:dyDescent="0.4">
      <c r="B859" t="s">
        <v>332</v>
      </c>
      <c r="D859" t="s">
        <v>804</v>
      </c>
      <c r="E859" s="8" t="str">
        <f>ROW()&amp;" "&amp;D859</f>
        <v>859 SUBCAC-S</v>
      </c>
      <c r="G859" s="8" t="str">
        <f>G843</f>
        <v>Primary revenue driver</v>
      </c>
      <c r="K859" s="53"/>
      <c r="L859" s="53"/>
      <c r="M859" s="53"/>
      <c r="N859" s="53"/>
      <c r="O859" s="53"/>
      <c r="P859" s="53"/>
      <c r="R859" s="24"/>
      <c r="S859" s="215" t="str">
        <f t="shared" ref="S859:CD859" si="999">S843</f>
        <v>S$16</v>
      </c>
      <c r="T859" s="215" t="str">
        <f t="shared" si="999"/>
        <v>T$16</v>
      </c>
      <c r="U859" s="215" t="str">
        <f t="shared" si="999"/>
        <v>U$16</v>
      </c>
      <c r="V859" s="215" t="str">
        <f t="shared" si="999"/>
        <v>V$16</v>
      </c>
      <c r="W859" s="215" t="str">
        <f t="shared" si="999"/>
        <v>W$16</v>
      </c>
      <c r="X859" s="215" t="str">
        <f t="shared" si="999"/>
        <v>X$16</v>
      </c>
      <c r="Y859" s="215" t="str">
        <f t="shared" si="999"/>
        <v>Y$16</v>
      </c>
      <c r="Z859" s="215" t="str">
        <f t="shared" si="999"/>
        <v>Z$16</v>
      </c>
      <c r="AA859" s="215" t="str">
        <f t="shared" si="999"/>
        <v>AA$16</v>
      </c>
      <c r="AB859" s="215" t="str">
        <f t="shared" si="999"/>
        <v>AB$16</v>
      </c>
      <c r="AC859" s="215" t="str">
        <f t="shared" si="999"/>
        <v>AC$16</v>
      </c>
      <c r="AD859" s="215" t="str">
        <f t="shared" si="999"/>
        <v>AD$16</v>
      </c>
      <c r="AE859" s="215" t="str">
        <f t="shared" si="999"/>
        <v>AE$16</v>
      </c>
      <c r="AF859" s="215" t="str">
        <f t="shared" si="999"/>
        <v>AF$16</v>
      </c>
      <c r="AG859" s="215" t="str">
        <f t="shared" si="999"/>
        <v>AG$16</v>
      </c>
      <c r="AH859" s="215" t="str">
        <f t="shared" si="999"/>
        <v>AH$16</v>
      </c>
      <c r="AI859" s="215" t="str">
        <f t="shared" si="999"/>
        <v>AI$16</v>
      </c>
      <c r="AJ859" s="215" t="str">
        <f t="shared" si="999"/>
        <v>AJ$16</v>
      </c>
      <c r="AK859" s="215" t="str">
        <f t="shared" si="999"/>
        <v>AK$16</v>
      </c>
      <c r="AL859" s="215" t="str">
        <f t="shared" si="999"/>
        <v>AL$16</v>
      </c>
      <c r="AM859" s="215" t="str">
        <f t="shared" si="999"/>
        <v>AM$16</v>
      </c>
      <c r="AN859" s="215" t="str">
        <f t="shared" si="999"/>
        <v>AN$16</v>
      </c>
      <c r="AO859" s="215" t="str">
        <f t="shared" si="999"/>
        <v>AO$16</v>
      </c>
      <c r="AP859" s="215" t="str">
        <f t="shared" si="999"/>
        <v>AP$16</v>
      </c>
      <c r="AQ859" s="215" t="str">
        <f t="shared" si="999"/>
        <v>AQ$16</v>
      </c>
      <c r="AR859" s="215" t="str">
        <f t="shared" si="999"/>
        <v>AR$16</v>
      </c>
      <c r="AS859" s="215" t="str">
        <f t="shared" si="999"/>
        <v>AS$16</v>
      </c>
      <c r="AT859" s="215" t="str">
        <f t="shared" si="999"/>
        <v>AT$16</v>
      </c>
      <c r="AU859" s="215" t="str">
        <f t="shared" si="999"/>
        <v>AU$16</v>
      </c>
      <c r="AV859" s="215" t="str">
        <f t="shared" si="999"/>
        <v>AV$16</v>
      </c>
      <c r="AW859" s="215" t="str">
        <f t="shared" si="999"/>
        <v>AW$16</v>
      </c>
      <c r="AX859" s="215" t="str">
        <f t="shared" si="999"/>
        <v>AX$16</v>
      </c>
      <c r="AY859" s="215" t="str">
        <f t="shared" si="999"/>
        <v>AY$16</v>
      </c>
      <c r="AZ859" s="215" t="str">
        <f t="shared" si="999"/>
        <v>AZ$16</v>
      </c>
      <c r="BA859" s="215" t="str">
        <f t="shared" si="999"/>
        <v>BA$16</v>
      </c>
      <c r="BB859" s="215" t="str">
        <f t="shared" si="999"/>
        <v>BB$16</v>
      </c>
      <c r="BC859" s="215" t="str">
        <f t="shared" si="999"/>
        <v>BC$16</v>
      </c>
      <c r="BD859" s="215" t="str">
        <f t="shared" si="999"/>
        <v>BD$16</v>
      </c>
      <c r="BE859" s="215" t="str">
        <f t="shared" si="999"/>
        <v>BE$16</v>
      </c>
      <c r="BF859" s="215" t="str">
        <f t="shared" si="999"/>
        <v>BF$16</v>
      </c>
      <c r="BG859" s="215" t="str">
        <f t="shared" si="999"/>
        <v>BG$16</v>
      </c>
      <c r="BH859" s="215" t="str">
        <f t="shared" si="999"/>
        <v>BH$16</v>
      </c>
      <c r="BI859" s="215" t="str">
        <f t="shared" si="999"/>
        <v>BI$16</v>
      </c>
      <c r="BJ859" s="215" t="str">
        <f t="shared" si="999"/>
        <v>BJ$16</v>
      </c>
      <c r="BK859" s="215" t="str">
        <f t="shared" si="999"/>
        <v>BK$16</v>
      </c>
      <c r="BL859" s="215" t="str">
        <f t="shared" si="999"/>
        <v>BL$16</v>
      </c>
      <c r="BM859" s="215" t="str">
        <f t="shared" si="999"/>
        <v>BM$16</v>
      </c>
      <c r="BN859" s="215" t="str">
        <f t="shared" si="999"/>
        <v>BN$16</v>
      </c>
      <c r="BO859" s="215" t="str">
        <f t="shared" si="999"/>
        <v>BO$16</v>
      </c>
      <c r="BP859" s="215" t="str">
        <f t="shared" si="999"/>
        <v>BP$16</v>
      </c>
      <c r="BQ859" s="215" t="str">
        <f t="shared" si="999"/>
        <v>BQ$16</v>
      </c>
      <c r="BR859" s="215" t="str">
        <f t="shared" si="999"/>
        <v>BR$16</v>
      </c>
      <c r="BS859" s="215" t="str">
        <f t="shared" si="999"/>
        <v>BS$16</v>
      </c>
      <c r="BT859" s="215" t="str">
        <f t="shared" si="999"/>
        <v>BT$16</v>
      </c>
      <c r="BU859" s="215" t="str">
        <f t="shared" si="999"/>
        <v>BU$16</v>
      </c>
      <c r="BV859" s="215" t="str">
        <f t="shared" si="999"/>
        <v>BV$16</v>
      </c>
      <c r="BW859" s="215" t="str">
        <f t="shared" si="999"/>
        <v>BW$16</v>
      </c>
      <c r="BX859" s="215" t="str">
        <f t="shared" si="999"/>
        <v>BX$16</v>
      </c>
      <c r="BY859" s="215" t="str">
        <f t="shared" si="999"/>
        <v>BY$16</v>
      </c>
      <c r="BZ859" s="215" t="str">
        <f t="shared" si="999"/>
        <v>BZ$16</v>
      </c>
      <c r="CA859" s="215" t="str">
        <f t="shared" si="999"/>
        <v>CA$16</v>
      </c>
      <c r="CB859" s="215" t="str">
        <f t="shared" si="999"/>
        <v>CB$16</v>
      </c>
      <c r="CC859" s="215" t="str">
        <f t="shared" si="999"/>
        <v>CC$16</v>
      </c>
      <c r="CD859" s="215" t="str">
        <f t="shared" si="999"/>
        <v>CD$16</v>
      </c>
      <c r="CE859" s="215" t="str">
        <f t="shared" ref="CE859:CL859" si="1000">CE843</f>
        <v>CE$16</v>
      </c>
      <c r="CF859" s="215" t="str">
        <f t="shared" si="1000"/>
        <v>CF$16</v>
      </c>
      <c r="CG859" s="215" t="str">
        <f t="shared" si="1000"/>
        <v>CG$16</v>
      </c>
      <c r="CH859" s="215" t="str">
        <f t="shared" si="1000"/>
        <v>CH$16</v>
      </c>
      <c r="CI859" s="215" t="str">
        <f t="shared" si="1000"/>
        <v>CI$16</v>
      </c>
      <c r="CJ859" s="215" t="str">
        <f t="shared" si="1000"/>
        <v>CJ$16</v>
      </c>
      <c r="CK859" s="215" t="str">
        <f t="shared" si="1000"/>
        <v>CK$16</v>
      </c>
      <c r="CL859" s="215" t="str">
        <f t="shared" si="1000"/>
        <v>CL$16</v>
      </c>
      <c r="CO859" s="215" t="str">
        <f t="shared" ref="CO859:DL859" si="1001">CO843</f>
        <v>CO$16</v>
      </c>
      <c r="CP859" s="215" t="str">
        <f t="shared" si="1001"/>
        <v>CP$16</v>
      </c>
      <c r="CQ859" s="215" t="str">
        <f t="shared" si="1001"/>
        <v>CQ$16</v>
      </c>
      <c r="CR859" s="215" t="str">
        <f t="shared" si="1001"/>
        <v>CR$16</v>
      </c>
      <c r="CS859" s="215" t="str">
        <f t="shared" si="1001"/>
        <v>CS$16</v>
      </c>
      <c r="CT859" s="215" t="str">
        <f t="shared" si="1001"/>
        <v>CT$16</v>
      </c>
      <c r="CU859" s="215" t="str">
        <f t="shared" si="1001"/>
        <v>CU$16</v>
      </c>
      <c r="CV859" s="215" t="str">
        <f t="shared" si="1001"/>
        <v>CV$16</v>
      </c>
      <c r="CW859" s="215" t="str">
        <f t="shared" si="1001"/>
        <v>CW$16</v>
      </c>
      <c r="CX859" s="215" t="str">
        <f t="shared" si="1001"/>
        <v>CX$16</v>
      </c>
      <c r="CY859" s="215" t="str">
        <f t="shared" si="1001"/>
        <v>CY$16</v>
      </c>
      <c r="CZ859" s="215" t="str">
        <f t="shared" si="1001"/>
        <v>CZ$16</v>
      </c>
      <c r="DA859" s="215" t="str">
        <f t="shared" si="1001"/>
        <v>DA$16</v>
      </c>
      <c r="DB859" s="215" t="str">
        <f t="shared" si="1001"/>
        <v>DB$16</v>
      </c>
      <c r="DC859" s="215" t="str">
        <f t="shared" si="1001"/>
        <v>DC$16</v>
      </c>
      <c r="DD859" s="215" t="str">
        <f t="shared" si="1001"/>
        <v>DD$16</v>
      </c>
      <c r="DE859" s="215" t="str">
        <f t="shared" si="1001"/>
        <v>DE$16</v>
      </c>
      <c r="DF859" s="215" t="str">
        <f t="shared" si="1001"/>
        <v>DF$16</v>
      </c>
      <c r="DG859" s="215" t="str">
        <f t="shared" si="1001"/>
        <v>DG$16</v>
      </c>
      <c r="DH859" s="215" t="str">
        <f t="shared" si="1001"/>
        <v>DH$16</v>
      </c>
      <c r="DI859" s="215" t="str">
        <f t="shared" si="1001"/>
        <v>DI$16</v>
      </c>
      <c r="DJ859" s="215" t="str">
        <f t="shared" si="1001"/>
        <v>DJ$16</v>
      </c>
      <c r="DK859" s="215" t="str">
        <f t="shared" si="1001"/>
        <v>DK$16</v>
      </c>
      <c r="DL859" s="215" t="str">
        <f t="shared" si="1001"/>
        <v>DL$16</v>
      </c>
    </row>
    <row r="860" spans="1:116" x14ac:dyDescent="0.4">
      <c r="B860" t="s">
        <v>332</v>
      </c>
      <c r="D860" t="s">
        <v>804</v>
      </c>
      <c r="E860" s="8" t="str">
        <f>ROW()&amp;" "&amp;D860</f>
        <v>860 SUBCAC-S</v>
      </c>
      <c r="G860" s="8" t="str">
        <f>G844</f>
        <v>Primary volume driver</v>
      </c>
      <c r="H860" s="56"/>
      <c r="I860" s="79"/>
      <c r="J860" s="79"/>
      <c r="K860" s="15"/>
      <c r="L860" s="15"/>
      <c r="M860" s="15"/>
      <c r="N860" s="15"/>
      <c r="O860" s="15"/>
      <c r="P860" s="15"/>
      <c r="R860" s="15"/>
      <c r="S860" s="215" t="str">
        <f t="shared" ref="S860:CD860" si="1002">S844</f>
        <v>S$17</v>
      </c>
      <c r="T860" s="215" t="str">
        <f t="shared" si="1002"/>
        <v>T$17</v>
      </c>
      <c r="U860" s="215" t="str">
        <f t="shared" si="1002"/>
        <v>U$17</v>
      </c>
      <c r="V860" s="215" t="str">
        <f t="shared" si="1002"/>
        <v>V$17</v>
      </c>
      <c r="W860" s="215" t="str">
        <f t="shared" si="1002"/>
        <v>W$17</v>
      </c>
      <c r="X860" s="215" t="str">
        <f t="shared" si="1002"/>
        <v>X$17</v>
      </c>
      <c r="Y860" s="215" t="str">
        <f t="shared" si="1002"/>
        <v>Y$17</v>
      </c>
      <c r="Z860" s="215" t="str">
        <f t="shared" si="1002"/>
        <v>Z$17</v>
      </c>
      <c r="AA860" s="215" t="str">
        <f t="shared" si="1002"/>
        <v>AA$17</v>
      </c>
      <c r="AB860" s="215" t="str">
        <f t="shared" si="1002"/>
        <v>AB$17</v>
      </c>
      <c r="AC860" s="215" t="str">
        <f t="shared" si="1002"/>
        <v>AC$17</v>
      </c>
      <c r="AD860" s="215" t="str">
        <f t="shared" si="1002"/>
        <v>AD$17</v>
      </c>
      <c r="AE860" s="215" t="str">
        <f t="shared" si="1002"/>
        <v>AE$17</v>
      </c>
      <c r="AF860" s="215" t="str">
        <f t="shared" si="1002"/>
        <v>AF$17</v>
      </c>
      <c r="AG860" s="215" t="str">
        <f t="shared" si="1002"/>
        <v>AG$17</v>
      </c>
      <c r="AH860" s="215" t="str">
        <f t="shared" si="1002"/>
        <v>AH$17</v>
      </c>
      <c r="AI860" s="215" t="str">
        <f t="shared" si="1002"/>
        <v>AI$17</v>
      </c>
      <c r="AJ860" s="215" t="str">
        <f t="shared" si="1002"/>
        <v>AJ$17</v>
      </c>
      <c r="AK860" s="215" t="str">
        <f t="shared" si="1002"/>
        <v>AK$17</v>
      </c>
      <c r="AL860" s="215" t="str">
        <f t="shared" si="1002"/>
        <v>AL$17</v>
      </c>
      <c r="AM860" s="215" t="str">
        <f t="shared" si="1002"/>
        <v>AM$17</v>
      </c>
      <c r="AN860" s="215" t="str">
        <f t="shared" si="1002"/>
        <v>AN$17</v>
      </c>
      <c r="AO860" s="215" t="str">
        <f t="shared" si="1002"/>
        <v>AO$17</v>
      </c>
      <c r="AP860" s="215" t="str">
        <f t="shared" si="1002"/>
        <v>AP$17</v>
      </c>
      <c r="AQ860" s="215" t="str">
        <f t="shared" si="1002"/>
        <v>AQ$17</v>
      </c>
      <c r="AR860" s="215" t="str">
        <f t="shared" si="1002"/>
        <v>AR$17</v>
      </c>
      <c r="AS860" s="215" t="str">
        <f t="shared" si="1002"/>
        <v>AS$17</v>
      </c>
      <c r="AT860" s="215" t="str">
        <f t="shared" si="1002"/>
        <v>AT$17</v>
      </c>
      <c r="AU860" s="215" t="str">
        <f t="shared" si="1002"/>
        <v>AU$17</v>
      </c>
      <c r="AV860" s="215" t="str">
        <f t="shared" si="1002"/>
        <v>AV$17</v>
      </c>
      <c r="AW860" s="215" t="str">
        <f t="shared" si="1002"/>
        <v>AW$17</v>
      </c>
      <c r="AX860" s="215" t="str">
        <f t="shared" si="1002"/>
        <v>AX$17</v>
      </c>
      <c r="AY860" s="215" t="str">
        <f t="shared" si="1002"/>
        <v>AY$17</v>
      </c>
      <c r="AZ860" s="215" t="str">
        <f t="shared" si="1002"/>
        <v>AZ$17</v>
      </c>
      <c r="BA860" s="215" t="str">
        <f t="shared" si="1002"/>
        <v>BA$17</v>
      </c>
      <c r="BB860" s="215" t="str">
        <f t="shared" si="1002"/>
        <v>BB$17</v>
      </c>
      <c r="BC860" s="215" t="str">
        <f t="shared" si="1002"/>
        <v>BC$17</v>
      </c>
      <c r="BD860" s="215" t="str">
        <f t="shared" si="1002"/>
        <v>BD$17</v>
      </c>
      <c r="BE860" s="215" t="str">
        <f t="shared" si="1002"/>
        <v>BE$17</v>
      </c>
      <c r="BF860" s="215" t="str">
        <f t="shared" si="1002"/>
        <v>BF$17</v>
      </c>
      <c r="BG860" s="215" t="str">
        <f t="shared" si="1002"/>
        <v>BG$17</v>
      </c>
      <c r="BH860" s="215" t="str">
        <f t="shared" si="1002"/>
        <v>BH$17</v>
      </c>
      <c r="BI860" s="215" t="str">
        <f t="shared" si="1002"/>
        <v>BI$17</v>
      </c>
      <c r="BJ860" s="215" t="str">
        <f t="shared" si="1002"/>
        <v>BJ$17</v>
      </c>
      <c r="BK860" s="215" t="str">
        <f t="shared" si="1002"/>
        <v>BK$17</v>
      </c>
      <c r="BL860" s="215" t="str">
        <f t="shared" si="1002"/>
        <v>BL$17</v>
      </c>
      <c r="BM860" s="215" t="str">
        <f t="shared" si="1002"/>
        <v>BM$17</v>
      </c>
      <c r="BN860" s="215" t="str">
        <f t="shared" si="1002"/>
        <v>BN$17</v>
      </c>
      <c r="BO860" s="215" t="str">
        <f t="shared" si="1002"/>
        <v>BO$17</v>
      </c>
      <c r="BP860" s="215" t="str">
        <f t="shared" si="1002"/>
        <v>BP$17</v>
      </c>
      <c r="BQ860" s="215" t="str">
        <f t="shared" si="1002"/>
        <v>BQ$17</v>
      </c>
      <c r="BR860" s="215" t="str">
        <f t="shared" si="1002"/>
        <v>BR$17</v>
      </c>
      <c r="BS860" s="215" t="str">
        <f t="shared" si="1002"/>
        <v>BS$17</v>
      </c>
      <c r="BT860" s="215" t="str">
        <f t="shared" si="1002"/>
        <v>BT$17</v>
      </c>
      <c r="BU860" s="215" t="str">
        <f t="shared" si="1002"/>
        <v>BU$17</v>
      </c>
      <c r="BV860" s="215" t="str">
        <f t="shared" si="1002"/>
        <v>BV$17</v>
      </c>
      <c r="BW860" s="215" t="str">
        <f t="shared" si="1002"/>
        <v>BW$17</v>
      </c>
      <c r="BX860" s="215" t="str">
        <f t="shared" si="1002"/>
        <v>BX$17</v>
      </c>
      <c r="BY860" s="215" t="str">
        <f t="shared" si="1002"/>
        <v>BY$17</v>
      </c>
      <c r="BZ860" s="215" t="str">
        <f t="shared" si="1002"/>
        <v>BZ$17</v>
      </c>
      <c r="CA860" s="215" t="str">
        <f t="shared" si="1002"/>
        <v>CA$17</v>
      </c>
      <c r="CB860" s="215" t="str">
        <f t="shared" si="1002"/>
        <v>CB$17</v>
      </c>
      <c r="CC860" s="215" t="str">
        <f t="shared" si="1002"/>
        <v>CC$17</v>
      </c>
      <c r="CD860" s="215" t="str">
        <f t="shared" si="1002"/>
        <v>CD$17</v>
      </c>
      <c r="CE860" s="215" t="str">
        <f t="shared" ref="CE860:CL860" si="1003">CE844</f>
        <v>CE$17</v>
      </c>
      <c r="CF860" s="215" t="str">
        <f t="shared" si="1003"/>
        <v>CF$17</v>
      </c>
      <c r="CG860" s="215" t="str">
        <f t="shared" si="1003"/>
        <v>CG$17</v>
      </c>
      <c r="CH860" s="215" t="str">
        <f t="shared" si="1003"/>
        <v>CH$17</v>
      </c>
      <c r="CI860" s="215" t="str">
        <f t="shared" si="1003"/>
        <v>CI$17</v>
      </c>
      <c r="CJ860" s="215" t="str">
        <f t="shared" si="1003"/>
        <v>CJ$17</v>
      </c>
      <c r="CK860" s="215" t="str">
        <f t="shared" si="1003"/>
        <v>CK$17</v>
      </c>
      <c r="CL860" s="215" t="str">
        <f t="shared" si="1003"/>
        <v>CL$17</v>
      </c>
      <c r="CN860" s="79"/>
      <c r="CO860" s="215" t="str">
        <f t="shared" ref="CO860:DL860" si="1004">CO844</f>
        <v>CO$17</v>
      </c>
      <c r="CP860" s="215" t="str">
        <f t="shared" si="1004"/>
        <v>CP$17</v>
      </c>
      <c r="CQ860" s="215" t="str">
        <f t="shared" si="1004"/>
        <v>CQ$17</v>
      </c>
      <c r="CR860" s="215" t="str">
        <f t="shared" si="1004"/>
        <v>CR$17</v>
      </c>
      <c r="CS860" s="215" t="str">
        <f t="shared" si="1004"/>
        <v>CS$17</v>
      </c>
      <c r="CT860" s="215" t="str">
        <f t="shared" si="1004"/>
        <v>CT$17</v>
      </c>
      <c r="CU860" s="215" t="str">
        <f t="shared" si="1004"/>
        <v>CU$17</v>
      </c>
      <c r="CV860" s="215" t="str">
        <f t="shared" si="1004"/>
        <v>CV$17</v>
      </c>
      <c r="CW860" s="215" t="str">
        <f t="shared" si="1004"/>
        <v>CW$17</v>
      </c>
      <c r="CX860" s="215" t="str">
        <f t="shared" si="1004"/>
        <v>CX$17</v>
      </c>
      <c r="CY860" s="215" t="str">
        <f t="shared" si="1004"/>
        <v>CY$17</v>
      </c>
      <c r="CZ860" s="215" t="str">
        <f t="shared" si="1004"/>
        <v>CZ$17</v>
      </c>
      <c r="DA860" s="215" t="str">
        <f t="shared" si="1004"/>
        <v>DA$17</v>
      </c>
      <c r="DB860" s="215" t="str">
        <f t="shared" si="1004"/>
        <v>DB$17</v>
      </c>
      <c r="DC860" s="215" t="str">
        <f t="shared" si="1004"/>
        <v>DC$17</v>
      </c>
      <c r="DD860" s="215" t="str">
        <f t="shared" si="1004"/>
        <v>DD$17</v>
      </c>
      <c r="DE860" s="215" t="str">
        <f t="shared" si="1004"/>
        <v>DE$17</v>
      </c>
      <c r="DF860" s="215" t="str">
        <f t="shared" si="1004"/>
        <v>DF$17</v>
      </c>
      <c r="DG860" s="215" t="str">
        <f t="shared" si="1004"/>
        <v>DG$17</v>
      </c>
      <c r="DH860" s="215" t="str">
        <f t="shared" si="1004"/>
        <v>DH$17</v>
      </c>
      <c r="DI860" s="215" t="str">
        <f t="shared" si="1004"/>
        <v>DI$17</v>
      </c>
      <c r="DJ860" s="215" t="str">
        <f t="shared" si="1004"/>
        <v>DJ$17</v>
      </c>
      <c r="DK860" s="215" t="str">
        <f t="shared" si="1004"/>
        <v>DK$17</v>
      </c>
      <c r="DL860" s="215" t="str">
        <f t="shared" si="1004"/>
        <v>DL$17</v>
      </c>
    </row>
    <row r="861" spans="1:116" x14ac:dyDescent="0.4">
      <c r="B861" t="s">
        <v>332</v>
      </c>
      <c r="D861" t="s">
        <v>804</v>
      </c>
      <c r="E861" s="8" t="str">
        <f t="shared" ref="E861:E864" si="1005">ROW()&amp;" "&amp;D861</f>
        <v>861 SUBCAC-S</v>
      </c>
      <c r="G861" s="89" t="str">
        <f>G849</f>
        <v>New user acquisition cost</v>
      </c>
      <c r="H861" s="12"/>
      <c r="I861" s="60"/>
      <c r="J861" s="60"/>
      <c r="K861" s="15"/>
      <c r="L861" s="15"/>
      <c r="M861" s="15"/>
      <c r="N861" s="15"/>
      <c r="O861" s="15"/>
      <c r="P861" s="15"/>
      <c r="R861" s="15"/>
      <c r="S861" s="215">
        <f t="shared" ref="S861:CD861" si="1006">S846</f>
        <v>0</v>
      </c>
      <c r="T861" s="215">
        <f t="shared" si="1006"/>
        <v>0</v>
      </c>
      <c r="U861" s="215">
        <f t="shared" si="1006"/>
        <v>0</v>
      </c>
      <c r="V861" s="215">
        <f t="shared" si="1006"/>
        <v>0</v>
      </c>
      <c r="W861" s="215">
        <f t="shared" si="1006"/>
        <v>0</v>
      </c>
      <c r="X861" s="215">
        <f t="shared" si="1006"/>
        <v>0</v>
      </c>
      <c r="Y861" s="215">
        <f t="shared" si="1006"/>
        <v>0</v>
      </c>
      <c r="Z861" s="215">
        <f t="shared" si="1006"/>
        <v>0</v>
      </c>
      <c r="AA861" s="215">
        <f t="shared" si="1006"/>
        <v>0</v>
      </c>
      <c r="AB861" s="215">
        <f t="shared" si="1006"/>
        <v>0</v>
      </c>
      <c r="AC861" s="215">
        <f t="shared" si="1006"/>
        <v>0</v>
      </c>
      <c r="AD861" s="215">
        <f t="shared" si="1006"/>
        <v>0</v>
      </c>
      <c r="AE861" s="215">
        <f t="shared" si="1006"/>
        <v>0</v>
      </c>
      <c r="AF861" s="215">
        <f t="shared" si="1006"/>
        <v>0</v>
      </c>
      <c r="AG861" s="215">
        <f t="shared" si="1006"/>
        <v>0</v>
      </c>
      <c r="AH861" s="215">
        <f t="shared" si="1006"/>
        <v>0</v>
      </c>
      <c r="AI861" s="215">
        <f t="shared" si="1006"/>
        <v>0</v>
      </c>
      <c r="AJ861" s="215">
        <f t="shared" si="1006"/>
        <v>0</v>
      </c>
      <c r="AK861" s="215">
        <f t="shared" si="1006"/>
        <v>0</v>
      </c>
      <c r="AL861" s="215">
        <f t="shared" si="1006"/>
        <v>0</v>
      </c>
      <c r="AM861" s="215">
        <f t="shared" si="1006"/>
        <v>0</v>
      </c>
      <c r="AN861" s="215">
        <f t="shared" si="1006"/>
        <v>0</v>
      </c>
      <c r="AO861" s="215">
        <f t="shared" si="1006"/>
        <v>0</v>
      </c>
      <c r="AP861" s="215">
        <f t="shared" si="1006"/>
        <v>0</v>
      </c>
      <c r="AQ861" s="215">
        <f t="shared" si="1006"/>
        <v>0</v>
      </c>
      <c r="AR861" s="215">
        <f t="shared" si="1006"/>
        <v>0</v>
      </c>
      <c r="AS861" s="215">
        <f t="shared" si="1006"/>
        <v>0</v>
      </c>
      <c r="AT861" s="215">
        <f t="shared" si="1006"/>
        <v>0</v>
      </c>
      <c r="AU861" s="215">
        <f t="shared" si="1006"/>
        <v>0</v>
      </c>
      <c r="AV861" s="215">
        <f t="shared" si="1006"/>
        <v>0</v>
      </c>
      <c r="AW861" s="215">
        <f t="shared" si="1006"/>
        <v>0</v>
      </c>
      <c r="AX861" s="215">
        <f t="shared" si="1006"/>
        <v>0</v>
      </c>
      <c r="AY861" s="215">
        <f t="shared" si="1006"/>
        <v>0</v>
      </c>
      <c r="AZ861" s="215">
        <f t="shared" si="1006"/>
        <v>0</v>
      </c>
      <c r="BA861" s="215">
        <f t="shared" si="1006"/>
        <v>0</v>
      </c>
      <c r="BB861" s="215">
        <f t="shared" si="1006"/>
        <v>0</v>
      </c>
      <c r="BC861" s="215">
        <f t="shared" si="1006"/>
        <v>0</v>
      </c>
      <c r="BD861" s="215">
        <f t="shared" si="1006"/>
        <v>0</v>
      </c>
      <c r="BE861" s="215">
        <f t="shared" si="1006"/>
        <v>0</v>
      </c>
      <c r="BF861" s="215">
        <f t="shared" si="1006"/>
        <v>0</v>
      </c>
      <c r="BG861" s="215">
        <f t="shared" si="1006"/>
        <v>0</v>
      </c>
      <c r="BH861" s="215">
        <f t="shared" si="1006"/>
        <v>0</v>
      </c>
      <c r="BI861" s="215">
        <f t="shared" si="1006"/>
        <v>0</v>
      </c>
      <c r="BJ861" s="215">
        <f t="shared" si="1006"/>
        <v>0</v>
      </c>
      <c r="BK861" s="215">
        <f t="shared" si="1006"/>
        <v>0</v>
      </c>
      <c r="BL861" s="215">
        <f t="shared" si="1006"/>
        <v>0</v>
      </c>
      <c r="BM861" s="215">
        <f t="shared" si="1006"/>
        <v>0</v>
      </c>
      <c r="BN861" s="215">
        <f t="shared" si="1006"/>
        <v>0</v>
      </c>
      <c r="BO861" s="215">
        <f t="shared" si="1006"/>
        <v>0</v>
      </c>
      <c r="BP861" s="215">
        <f t="shared" si="1006"/>
        <v>0</v>
      </c>
      <c r="BQ861" s="215">
        <f t="shared" si="1006"/>
        <v>0</v>
      </c>
      <c r="BR861" s="215">
        <f t="shared" si="1006"/>
        <v>0</v>
      </c>
      <c r="BS861" s="215">
        <f t="shared" si="1006"/>
        <v>0</v>
      </c>
      <c r="BT861" s="215">
        <f t="shared" si="1006"/>
        <v>0</v>
      </c>
      <c r="BU861" s="215">
        <f t="shared" si="1006"/>
        <v>0</v>
      </c>
      <c r="BV861" s="215">
        <f t="shared" si="1006"/>
        <v>0</v>
      </c>
      <c r="BW861" s="215">
        <f t="shared" si="1006"/>
        <v>0</v>
      </c>
      <c r="BX861" s="215">
        <f t="shared" si="1006"/>
        <v>0</v>
      </c>
      <c r="BY861" s="215">
        <f t="shared" si="1006"/>
        <v>0</v>
      </c>
      <c r="BZ861" s="215">
        <f t="shared" si="1006"/>
        <v>0</v>
      </c>
      <c r="CA861" s="215">
        <f t="shared" si="1006"/>
        <v>0</v>
      </c>
      <c r="CB861" s="215">
        <f t="shared" si="1006"/>
        <v>0</v>
      </c>
      <c r="CC861" s="215">
        <f t="shared" si="1006"/>
        <v>0</v>
      </c>
      <c r="CD861" s="215">
        <f t="shared" si="1006"/>
        <v>0</v>
      </c>
      <c r="CE861" s="215">
        <f t="shared" ref="CE861:CL861" si="1007">CE846</f>
        <v>0</v>
      </c>
      <c r="CF861" s="215">
        <f t="shared" si="1007"/>
        <v>0</v>
      </c>
      <c r="CG861" s="215">
        <f t="shared" si="1007"/>
        <v>0</v>
      </c>
      <c r="CH861" s="215">
        <f t="shared" si="1007"/>
        <v>0</v>
      </c>
      <c r="CI861" s="215">
        <f t="shared" si="1007"/>
        <v>0</v>
      </c>
      <c r="CJ861" s="215">
        <f t="shared" si="1007"/>
        <v>0</v>
      </c>
      <c r="CK861" s="215">
        <f t="shared" si="1007"/>
        <v>0</v>
      </c>
      <c r="CL861" s="215">
        <f t="shared" si="1007"/>
        <v>0</v>
      </c>
      <c r="CN861" s="60"/>
      <c r="CO861" s="215">
        <f t="shared" ref="CO861:DL861" si="1008">CO846</f>
        <v>0</v>
      </c>
      <c r="CP861" s="215">
        <f t="shared" si="1008"/>
        <v>0</v>
      </c>
      <c r="CQ861" s="215">
        <f t="shared" si="1008"/>
        <v>0</v>
      </c>
      <c r="CR861" s="215">
        <f t="shared" si="1008"/>
        <v>0</v>
      </c>
      <c r="CS861" s="215">
        <f t="shared" si="1008"/>
        <v>0</v>
      </c>
      <c r="CT861" s="215">
        <f t="shared" si="1008"/>
        <v>0</v>
      </c>
      <c r="CU861" s="215">
        <f t="shared" si="1008"/>
        <v>0</v>
      </c>
      <c r="CV861" s="215">
        <f t="shared" si="1008"/>
        <v>0</v>
      </c>
      <c r="CW861" s="215">
        <f t="shared" si="1008"/>
        <v>0</v>
      </c>
      <c r="CX861" s="215">
        <f t="shared" si="1008"/>
        <v>0</v>
      </c>
      <c r="CY861" s="215">
        <f t="shared" si="1008"/>
        <v>0</v>
      </c>
      <c r="CZ861" s="215">
        <f t="shared" si="1008"/>
        <v>0</v>
      </c>
      <c r="DA861" s="215">
        <f t="shared" si="1008"/>
        <v>0</v>
      </c>
      <c r="DB861" s="215">
        <f t="shared" si="1008"/>
        <v>0</v>
      </c>
      <c r="DC861" s="215">
        <f t="shared" si="1008"/>
        <v>0</v>
      </c>
      <c r="DD861" s="215">
        <f t="shared" si="1008"/>
        <v>0</v>
      </c>
      <c r="DE861" s="215">
        <f t="shared" si="1008"/>
        <v>0</v>
      </c>
      <c r="DF861" s="215">
        <f t="shared" si="1008"/>
        <v>0</v>
      </c>
      <c r="DG861" s="215">
        <f t="shared" si="1008"/>
        <v>0</v>
      </c>
      <c r="DH861" s="215">
        <f t="shared" si="1008"/>
        <v>0</v>
      </c>
      <c r="DI861" s="215">
        <f t="shared" si="1008"/>
        <v>0</v>
      </c>
      <c r="DJ861" s="215">
        <f t="shared" si="1008"/>
        <v>0</v>
      </c>
      <c r="DK861" s="215">
        <f t="shared" si="1008"/>
        <v>0</v>
      </c>
      <c r="DL861" s="215">
        <f t="shared" si="1008"/>
        <v>0</v>
      </c>
    </row>
    <row r="862" spans="1:116" x14ac:dyDescent="0.4">
      <c r="B862" t="s">
        <v>332</v>
      </c>
      <c r="D862" t="s">
        <v>804</v>
      </c>
      <c r="E862" s="8" t="str">
        <f t="shared" si="1005"/>
        <v>862 SUBCAC-S</v>
      </c>
      <c r="G862" s="241" t="str">
        <f>IFERROR(SUBSTITUTE(TRIM(MID(G849, SEARCH("-", G849) + 1, LEN(G849))),":",""),"no unit")</f>
        <v>no unit</v>
      </c>
      <c r="H862" s="12"/>
      <c r="I862" s="60"/>
      <c r="J862" s="60"/>
      <c r="K862" s="15"/>
      <c r="L862" s="15"/>
      <c r="M862" s="15"/>
      <c r="N862" s="15"/>
      <c r="O862" s="15"/>
      <c r="P862" s="15"/>
      <c r="R862" s="15"/>
      <c r="S862" s="215"/>
      <c r="T862" s="215"/>
      <c r="U862" s="215"/>
      <c r="V862" s="215"/>
      <c r="W862" s="215"/>
      <c r="X862" s="215"/>
      <c r="Y862" s="215"/>
      <c r="Z862" s="215"/>
      <c r="AA862" s="215"/>
      <c r="AB862" s="215"/>
      <c r="AC862" s="215"/>
      <c r="AD862" s="215"/>
      <c r="AE862" s="215"/>
      <c r="AF862" s="215"/>
      <c r="AG862" s="215"/>
      <c r="AH862" s="215"/>
      <c r="AI862" s="215"/>
      <c r="AJ862" s="215"/>
      <c r="AK862" s="215"/>
      <c r="AL862" s="215"/>
      <c r="AM862" s="215"/>
      <c r="AN862" s="215"/>
      <c r="AO862" s="215"/>
      <c r="AP862" s="215"/>
      <c r="AQ862" s="215"/>
      <c r="AR862" s="215"/>
      <c r="AS862" s="215"/>
      <c r="AT862" s="215"/>
      <c r="AU862" s="215"/>
      <c r="AV862" s="215"/>
      <c r="AW862" s="215"/>
      <c r="AX862" s="215"/>
      <c r="AY862" s="215"/>
      <c r="AZ862" s="215"/>
      <c r="BA862" s="215"/>
      <c r="BB862" s="215"/>
      <c r="BC862" s="215"/>
      <c r="BD862" s="215"/>
      <c r="BE862" s="215"/>
      <c r="BF862" s="215"/>
      <c r="BG862" s="215"/>
      <c r="BH862" s="215"/>
      <c r="BI862" s="215"/>
      <c r="BJ862" s="215"/>
      <c r="BK862" s="215"/>
      <c r="BL862" s="215"/>
      <c r="BM862" s="215"/>
      <c r="BN862" s="215"/>
      <c r="BO862" s="215"/>
      <c r="BP862" s="215"/>
      <c r="BQ862" s="215"/>
      <c r="BR862" s="215"/>
      <c r="BS862" s="215"/>
      <c r="BT862" s="215"/>
      <c r="BU862" s="215"/>
      <c r="BV862" s="215"/>
      <c r="BW862" s="215"/>
      <c r="BX862" s="215"/>
      <c r="BY862" s="215"/>
      <c r="BZ862" s="215"/>
      <c r="CA862" s="215"/>
      <c r="CB862" s="215"/>
      <c r="CC862" s="215"/>
      <c r="CD862" s="215"/>
      <c r="CE862" s="215"/>
      <c r="CF862" s="215"/>
      <c r="CG862" s="215"/>
      <c r="CH862" s="215"/>
      <c r="CI862" s="215"/>
      <c r="CJ862" s="215"/>
      <c r="CK862" s="215"/>
      <c r="CL862" s="215"/>
      <c r="CN862" s="60"/>
      <c r="CO862" s="215"/>
      <c r="CP862" s="215"/>
      <c r="CQ862" s="215"/>
      <c r="CR862" s="215"/>
      <c r="CS862" s="215"/>
      <c r="CT862" s="215"/>
      <c r="CU862" s="215"/>
      <c r="CV862" s="215"/>
      <c r="CW862" s="215"/>
      <c r="CX862" s="215"/>
      <c r="CY862" s="215"/>
      <c r="CZ862" s="215"/>
      <c r="DA862" s="215"/>
      <c r="DB862" s="215"/>
      <c r="DC862" s="215"/>
      <c r="DD862" s="215"/>
      <c r="DE862" s="215"/>
      <c r="DF862" s="215"/>
      <c r="DG862" s="215"/>
      <c r="DH862" s="215"/>
      <c r="DI862" s="215"/>
      <c r="DJ862" s="215"/>
      <c r="DK862" s="215"/>
      <c r="DL862" s="215"/>
    </row>
    <row r="863" spans="1:116" x14ac:dyDescent="0.4">
      <c r="A863" s="3"/>
      <c r="B863" t="s">
        <v>332</v>
      </c>
      <c r="D863" t="s">
        <v>804</v>
      </c>
      <c r="E863" s="8" t="str">
        <f t="shared" si="1005"/>
        <v>863 SUBCAC-S</v>
      </c>
      <c r="G863" s="89" t="str">
        <f>G847</f>
        <v>Secondary revenue driver</v>
      </c>
      <c r="H863" s="90"/>
      <c r="I863" s="213"/>
      <c r="J863" s="213"/>
      <c r="K863" s="214"/>
      <c r="L863" s="214"/>
      <c r="M863" s="214"/>
      <c r="N863" s="214"/>
      <c r="O863" s="214"/>
      <c r="P863" s="214"/>
      <c r="R863" s="214"/>
      <c r="S863" s="4" t="str">
        <f t="shared" ref="S863:CD863" si="1009">ADDRESS(ROW(S852),COLUMN(S852),2)</f>
        <v>S$852</v>
      </c>
      <c r="T863" s="4" t="str">
        <f t="shared" si="1009"/>
        <v>T$852</v>
      </c>
      <c r="U863" s="4" t="str">
        <f t="shared" si="1009"/>
        <v>U$852</v>
      </c>
      <c r="V863" s="4" t="str">
        <f t="shared" si="1009"/>
        <v>V$852</v>
      </c>
      <c r="W863" s="4" t="str">
        <f t="shared" si="1009"/>
        <v>W$852</v>
      </c>
      <c r="X863" s="4" t="str">
        <f t="shared" si="1009"/>
        <v>X$852</v>
      </c>
      <c r="Y863" s="4" t="str">
        <f t="shared" si="1009"/>
        <v>Y$852</v>
      </c>
      <c r="Z863" s="4" t="str">
        <f t="shared" si="1009"/>
        <v>Z$852</v>
      </c>
      <c r="AA863" s="4" t="str">
        <f t="shared" si="1009"/>
        <v>AA$852</v>
      </c>
      <c r="AB863" s="4" t="str">
        <f t="shared" si="1009"/>
        <v>AB$852</v>
      </c>
      <c r="AC863" s="4" t="str">
        <f t="shared" si="1009"/>
        <v>AC$852</v>
      </c>
      <c r="AD863" s="4" t="str">
        <f t="shared" si="1009"/>
        <v>AD$852</v>
      </c>
      <c r="AE863" s="4" t="str">
        <f t="shared" si="1009"/>
        <v>AE$852</v>
      </c>
      <c r="AF863" s="4" t="str">
        <f t="shared" si="1009"/>
        <v>AF$852</v>
      </c>
      <c r="AG863" s="4" t="str">
        <f t="shared" si="1009"/>
        <v>AG$852</v>
      </c>
      <c r="AH863" s="4" t="str">
        <f t="shared" si="1009"/>
        <v>AH$852</v>
      </c>
      <c r="AI863" s="4" t="str">
        <f t="shared" si="1009"/>
        <v>AI$852</v>
      </c>
      <c r="AJ863" s="4" t="str">
        <f t="shared" si="1009"/>
        <v>AJ$852</v>
      </c>
      <c r="AK863" s="4" t="str">
        <f t="shared" si="1009"/>
        <v>AK$852</v>
      </c>
      <c r="AL863" s="4" t="str">
        <f t="shared" si="1009"/>
        <v>AL$852</v>
      </c>
      <c r="AM863" s="4" t="str">
        <f t="shared" si="1009"/>
        <v>AM$852</v>
      </c>
      <c r="AN863" s="4" t="str">
        <f t="shared" si="1009"/>
        <v>AN$852</v>
      </c>
      <c r="AO863" s="4" t="str">
        <f t="shared" si="1009"/>
        <v>AO$852</v>
      </c>
      <c r="AP863" s="4" t="str">
        <f t="shared" si="1009"/>
        <v>AP$852</v>
      </c>
      <c r="AQ863" s="4" t="str">
        <f t="shared" si="1009"/>
        <v>AQ$852</v>
      </c>
      <c r="AR863" s="4" t="str">
        <f t="shared" si="1009"/>
        <v>AR$852</v>
      </c>
      <c r="AS863" s="4" t="str">
        <f t="shared" si="1009"/>
        <v>AS$852</v>
      </c>
      <c r="AT863" s="4" t="str">
        <f t="shared" si="1009"/>
        <v>AT$852</v>
      </c>
      <c r="AU863" s="4" t="str">
        <f t="shared" si="1009"/>
        <v>AU$852</v>
      </c>
      <c r="AV863" s="4" t="str">
        <f t="shared" si="1009"/>
        <v>AV$852</v>
      </c>
      <c r="AW863" s="4" t="str">
        <f t="shared" si="1009"/>
        <v>AW$852</v>
      </c>
      <c r="AX863" s="4" t="str">
        <f t="shared" si="1009"/>
        <v>AX$852</v>
      </c>
      <c r="AY863" s="4" t="str">
        <f t="shared" si="1009"/>
        <v>AY$852</v>
      </c>
      <c r="AZ863" s="4" t="str">
        <f t="shared" si="1009"/>
        <v>AZ$852</v>
      </c>
      <c r="BA863" s="4" t="str">
        <f t="shared" si="1009"/>
        <v>BA$852</v>
      </c>
      <c r="BB863" s="4" t="str">
        <f t="shared" si="1009"/>
        <v>BB$852</v>
      </c>
      <c r="BC863" s="4" t="str">
        <f t="shared" si="1009"/>
        <v>BC$852</v>
      </c>
      <c r="BD863" s="4" t="str">
        <f t="shared" si="1009"/>
        <v>BD$852</v>
      </c>
      <c r="BE863" s="4" t="str">
        <f t="shared" si="1009"/>
        <v>BE$852</v>
      </c>
      <c r="BF863" s="4" t="str">
        <f t="shared" si="1009"/>
        <v>BF$852</v>
      </c>
      <c r="BG863" s="4" t="str">
        <f t="shared" si="1009"/>
        <v>BG$852</v>
      </c>
      <c r="BH863" s="4" t="str">
        <f t="shared" si="1009"/>
        <v>BH$852</v>
      </c>
      <c r="BI863" s="4" t="str">
        <f t="shared" si="1009"/>
        <v>BI$852</v>
      </c>
      <c r="BJ863" s="4" t="str">
        <f t="shared" si="1009"/>
        <v>BJ$852</v>
      </c>
      <c r="BK863" s="4" t="str">
        <f t="shared" si="1009"/>
        <v>BK$852</v>
      </c>
      <c r="BL863" s="4" t="str">
        <f t="shared" si="1009"/>
        <v>BL$852</v>
      </c>
      <c r="BM863" s="4" t="str">
        <f t="shared" si="1009"/>
        <v>BM$852</v>
      </c>
      <c r="BN863" s="4" t="str">
        <f t="shared" si="1009"/>
        <v>BN$852</v>
      </c>
      <c r="BO863" s="4" t="str">
        <f t="shared" si="1009"/>
        <v>BO$852</v>
      </c>
      <c r="BP863" s="4" t="str">
        <f t="shared" si="1009"/>
        <v>BP$852</v>
      </c>
      <c r="BQ863" s="4" t="str">
        <f t="shared" si="1009"/>
        <v>BQ$852</v>
      </c>
      <c r="BR863" s="4" t="str">
        <f t="shared" si="1009"/>
        <v>BR$852</v>
      </c>
      <c r="BS863" s="4" t="str">
        <f t="shared" si="1009"/>
        <v>BS$852</v>
      </c>
      <c r="BT863" s="4" t="str">
        <f t="shared" si="1009"/>
        <v>BT$852</v>
      </c>
      <c r="BU863" s="4" t="str">
        <f t="shared" si="1009"/>
        <v>BU$852</v>
      </c>
      <c r="BV863" s="4" t="str">
        <f t="shared" si="1009"/>
        <v>BV$852</v>
      </c>
      <c r="BW863" s="4" t="str">
        <f t="shared" si="1009"/>
        <v>BW$852</v>
      </c>
      <c r="BX863" s="4" t="str">
        <f t="shared" si="1009"/>
        <v>BX$852</v>
      </c>
      <c r="BY863" s="4" t="str">
        <f t="shared" si="1009"/>
        <v>BY$852</v>
      </c>
      <c r="BZ863" s="4" t="str">
        <f t="shared" si="1009"/>
        <v>BZ$852</v>
      </c>
      <c r="CA863" s="4" t="str">
        <f t="shared" si="1009"/>
        <v>CA$852</v>
      </c>
      <c r="CB863" s="4" t="str">
        <f t="shared" si="1009"/>
        <v>CB$852</v>
      </c>
      <c r="CC863" s="4" t="str">
        <f t="shared" si="1009"/>
        <v>CC$852</v>
      </c>
      <c r="CD863" s="4" t="str">
        <f t="shared" si="1009"/>
        <v>CD$852</v>
      </c>
      <c r="CE863" s="4" t="str">
        <f t="shared" ref="CE863:CL863" si="1010">ADDRESS(ROW(CE852),COLUMN(CE852),2)</f>
        <v>CE$852</v>
      </c>
      <c r="CF863" s="4" t="str">
        <f t="shared" si="1010"/>
        <v>CF$852</v>
      </c>
      <c r="CG863" s="4" t="str">
        <f t="shared" si="1010"/>
        <v>CG$852</v>
      </c>
      <c r="CH863" s="4" t="str">
        <f t="shared" si="1010"/>
        <v>CH$852</v>
      </c>
      <c r="CI863" s="4" t="str">
        <f t="shared" si="1010"/>
        <v>CI$852</v>
      </c>
      <c r="CJ863" s="4" t="str">
        <f t="shared" si="1010"/>
        <v>CJ$852</v>
      </c>
      <c r="CK863" s="4" t="str">
        <f t="shared" si="1010"/>
        <v>CK$852</v>
      </c>
      <c r="CL863" s="4" t="str">
        <f t="shared" si="1010"/>
        <v>CL$852</v>
      </c>
      <c r="CN863" s="213"/>
      <c r="CO863" s="4" t="str">
        <f t="shared" ref="CO863:DL863" si="1011">ADDRESS(ROW(CO852),COLUMN(CO852),2)</f>
        <v>CO$852</v>
      </c>
      <c r="CP863" s="4" t="str">
        <f t="shared" si="1011"/>
        <v>CP$852</v>
      </c>
      <c r="CQ863" s="4" t="str">
        <f t="shared" si="1011"/>
        <v>CQ$852</v>
      </c>
      <c r="CR863" s="4" t="str">
        <f t="shared" si="1011"/>
        <v>CR$852</v>
      </c>
      <c r="CS863" s="4" t="str">
        <f t="shared" si="1011"/>
        <v>CS$852</v>
      </c>
      <c r="CT863" s="4" t="str">
        <f t="shared" si="1011"/>
        <v>CT$852</v>
      </c>
      <c r="CU863" s="4" t="str">
        <f t="shared" si="1011"/>
        <v>CU$852</v>
      </c>
      <c r="CV863" s="4" t="str">
        <f t="shared" si="1011"/>
        <v>CV$852</v>
      </c>
      <c r="CW863" s="4" t="str">
        <f t="shared" si="1011"/>
        <v>CW$852</v>
      </c>
      <c r="CX863" s="4" t="str">
        <f t="shared" si="1011"/>
        <v>CX$852</v>
      </c>
      <c r="CY863" s="4" t="str">
        <f t="shared" si="1011"/>
        <v>CY$852</v>
      </c>
      <c r="CZ863" s="4" t="str">
        <f t="shared" si="1011"/>
        <v>CZ$852</v>
      </c>
      <c r="DA863" s="4" t="str">
        <f t="shared" si="1011"/>
        <v>DA$852</v>
      </c>
      <c r="DB863" s="4" t="str">
        <f t="shared" si="1011"/>
        <v>DB$852</v>
      </c>
      <c r="DC863" s="4" t="str">
        <f t="shared" si="1011"/>
        <v>DC$852</v>
      </c>
      <c r="DD863" s="4" t="str">
        <f t="shared" si="1011"/>
        <v>DD$852</v>
      </c>
      <c r="DE863" s="4" t="str">
        <f t="shared" si="1011"/>
        <v>DE$852</v>
      </c>
      <c r="DF863" s="4" t="str">
        <f t="shared" si="1011"/>
        <v>DF$852</v>
      </c>
      <c r="DG863" s="4" t="str">
        <f t="shared" si="1011"/>
        <v>DG$852</v>
      </c>
      <c r="DH863" s="4" t="str">
        <f t="shared" si="1011"/>
        <v>DH$852</v>
      </c>
      <c r="DI863" s="4" t="str">
        <f t="shared" si="1011"/>
        <v>DI$852</v>
      </c>
      <c r="DJ863" s="4" t="str">
        <f t="shared" si="1011"/>
        <v>DJ$852</v>
      </c>
      <c r="DK863" s="4" t="str">
        <f t="shared" si="1011"/>
        <v>DK$852</v>
      </c>
      <c r="DL863" s="4" t="str">
        <f t="shared" si="1011"/>
        <v>DL$852</v>
      </c>
    </row>
    <row r="864" spans="1:116" x14ac:dyDescent="0.4">
      <c r="B864" t="s">
        <v>332</v>
      </c>
      <c r="D864" t="s">
        <v>804</v>
      </c>
      <c r="E864" s="8" t="str">
        <f t="shared" si="1005"/>
        <v>864 SUBCAC-S</v>
      </c>
      <c r="G864" s="8" t="str">
        <f>G848</f>
        <v>Secondary volume driver</v>
      </c>
      <c r="H864" s="12"/>
      <c r="I864" s="60"/>
      <c r="J864" s="60"/>
      <c r="K864" s="15"/>
      <c r="L864" s="15"/>
      <c r="M864" s="15"/>
      <c r="N864" s="15"/>
      <c r="O864" s="15"/>
      <c r="P864" s="15"/>
      <c r="R864" s="15"/>
      <c r="S864" s="215" t="str">
        <f t="shared" ref="S864:CD864" si="1012">S848</f>
        <v>S$19</v>
      </c>
      <c r="T864" s="215" t="str">
        <f t="shared" si="1012"/>
        <v>T$19</v>
      </c>
      <c r="U864" s="215" t="str">
        <f t="shared" si="1012"/>
        <v>U$19</v>
      </c>
      <c r="V864" s="215" t="str">
        <f t="shared" si="1012"/>
        <v>V$19</v>
      </c>
      <c r="W864" s="215" t="str">
        <f t="shared" si="1012"/>
        <v>W$19</v>
      </c>
      <c r="X864" s="215" t="str">
        <f t="shared" si="1012"/>
        <v>X$19</v>
      </c>
      <c r="Y864" s="215" t="str">
        <f t="shared" si="1012"/>
        <v>Y$19</v>
      </c>
      <c r="Z864" s="215" t="str">
        <f t="shared" si="1012"/>
        <v>Z$19</v>
      </c>
      <c r="AA864" s="215" t="str">
        <f t="shared" si="1012"/>
        <v>AA$19</v>
      </c>
      <c r="AB864" s="215" t="str">
        <f t="shared" si="1012"/>
        <v>AB$19</v>
      </c>
      <c r="AC864" s="215" t="str">
        <f t="shared" si="1012"/>
        <v>AC$19</v>
      </c>
      <c r="AD864" s="215" t="str">
        <f t="shared" si="1012"/>
        <v>AD$19</v>
      </c>
      <c r="AE864" s="215" t="str">
        <f t="shared" si="1012"/>
        <v>AE$19</v>
      </c>
      <c r="AF864" s="215" t="str">
        <f t="shared" si="1012"/>
        <v>AF$19</v>
      </c>
      <c r="AG864" s="215" t="str">
        <f t="shared" si="1012"/>
        <v>AG$19</v>
      </c>
      <c r="AH864" s="215" t="str">
        <f t="shared" si="1012"/>
        <v>AH$19</v>
      </c>
      <c r="AI864" s="215" t="str">
        <f t="shared" si="1012"/>
        <v>AI$19</v>
      </c>
      <c r="AJ864" s="215" t="str">
        <f t="shared" si="1012"/>
        <v>AJ$19</v>
      </c>
      <c r="AK864" s="215" t="str">
        <f t="shared" si="1012"/>
        <v>AK$19</v>
      </c>
      <c r="AL864" s="215" t="str">
        <f t="shared" si="1012"/>
        <v>AL$19</v>
      </c>
      <c r="AM864" s="215" t="str">
        <f t="shared" si="1012"/>
        <v>AM$19</v>
      </c>
      <c r="AN864" s="215" t="str">
        <f t="shared" si="1012"/>
        <v>AN$19</v>
      </c>
      <c r="AO864" s="215" t="str">
        <f t="shared" si="1012"/>
        <v>AO$19</v>
      </c>
      <c r="AP864" s="215" t="str">
        <f t="shared" si="1012"/>
        <v>AP$19</v>
      </c>
      <c r="AQ864" s="215" t="str">
        <f t="shared" si="1012"/>
        <v>AQ$19</v>
      </c>
      <c r="AR864" s="215" t="str">
        <f t="shared" si="1012"/>
        <v>AR$19</v>
      </c>
      <c r="AS864" s="215" t="str">
        <f t="shared" si="1012"/>
        <v>AS$19</v>
      </c>
      <c r="AT864" s="215" t="str">
        <f t="shared" si="1012"/>
        <v>AT$19</v>
      </c>
      <c r="AU864" s="215" t="str">
        <f t="shared" si="1012"/>
        <v>AU$19</v>
      </c>
      <c r="AV864" s="215" t="str">
        <f t="shared" si="1012"/>
        <v>AV$19</v>
      </c>
      <c r="AW864" s="215" t="str">
        <f t="shared" si="1012"/>
        <v>AW$19</v>
      </c>
      <c r="AX864" s="215" t="str">
        <f t="shared" si="1012"/>
        <v>AX$19</v>
      </c>
      <c r="AY864" s="215" t="str">
        <f t="shared" si="1012"/>
        <v>AY$19</v>
      </c>
      <c r="AZ864" s="215" t="str">
        <f t="shared" si="1012"/>
        <v>AZ$19</v>
      </c>
      <c r="BA864" s="215" t="str">
        <f t="shared" si="1012"/>
        <v>BA$19</v>
      </c>
      <c r="BB864" s="215" t="str">
        <f t="shared" si="1012"/>
        <v>BB$19</v>
      </c>
      <c r="BC864" s="215" t="str">
        <f t="shared" si="1012"/>
        <v>BC$19</v>
      </c>
      <c r="BD864" s="215" t="str">
        <f t="shared" si="1012"/>
        <v>BD$19</v>
      </c>
      <c r="BE864" s="215" t="str">
        <f t="shared" si="1012"/>
        <v>BE$19</v>
      </c>
      <c r="BF864" s="215" t="str">
        <f t="shared" si="1012"/>
        <v>BF$19</v>
      </c>
      <c r="BG864" s="215" t="str">
        <f t="shared" si="1012"/>
        <v>BG$19</v>
      </c>
      <c r="BH864" s="215" t="str">
        <f t="shared" si="1012"/>
        <v>BH$19</v>
      </c>
      <c r="BI864" s="215" t="str">
        <f t="shared" si="1012"/>
        <v>BI$19</v>
      </c>
      <c r="BJ864" s="215" t="str">
        <f t="shared" si="1012"/>
        <v>BJ$19</v>
      </c>
      <c r="BK864" s="215" t="str">
        <f t="shared" si="1012"/>
        <v>BK$19</v>
      </c>
      <c r="BL864" s="215" t="str">
        <f t="shared" si="1012"/>
        <v>BL$19</v>
      </c>
      <c r="BM864" s="215" t="str">
        <f t="shared" si="1012"/>
        <v>BM$19</v>
      </c>
      <c r="BN864" s="215" t="str">
        <f t="shared" si="1012"/>
        <v>BN$19</v>
      </c>
      <c r="BO864" s="215" t="str">
        <f t="shared" si="1012"/>
        <v>BO$19</v>
      </c>
      <c r="BP864" s="215" t="str">
        <f t="shared" si="1012"/>
        <v>BP$19</v>
      </c>
      <c r="BQ864" s="215" t="str">
        <f t="shared" si="1012"/>
        <v>BQ$19</v>
      </c>
      <c r="BR864" s="215" t="str">
        <f t="shared" si="1012"/>
        <v>BR$19</v>
      </c>
      <c r="BS864" s="215" t="str">
        <f t="shared" si="1012"/>
        <v>BS$19</v>
      </c>
      <c r="BT864" s="215" t="str">
        <f t="shared" si="1012"/>
        <v>BT$19</v>
      </c>
      <c r="BU864" s="215" t="str">
        <f t="shared" si="1012"/>
        <v>BU$19</v>
      </c>
      <c r="BV864" s="215" t="str">
        <f t="shared" si="1012"/>
        <v>BV$19</v>
      </c>
      <c r="BW864" s="215" t="str">
        <f t="shared" si="1012"/>
        <v>BW$19</v>
      </c>
      <c r="BX864" s="215" t="str">
        <f t="shared" si="1012"/>
        <v>BX$19</v>
      </c>
      <c r="BY864" s="215" t="str">
        <f t="shared" si="1012"/>
        <v>BY$19</v>
      </c>
      <c r="BZ864" s="215" t="str">
        <f t="shared" si="1012"/>
        <v>BZ$19</v>
      </c>
      <c r="CA864" s="215" t="str">
        <f t="shared" si="1012"/>
        <v>CA$19</v>
      </c>
      <c r="CB864" s="215" t="str">
        <f t="shared" si="1012"/>
        <v>CB$19</v>
      </c>
      <c r="CC864" s="215" t="str">
        <f t="shared" si="1012"/>
        <v>CC$19</v>
      </c>
      <c r="CD864" s="215" t="str">
        <f t="shared" si="1012"/>
        <v>CD$19</v>
      </c>
      <c r="CE864" s="215" t="str">
        <f t="shared" ref="CE864:CL864" si="1013">CE848</f>
        <v>CE$19</v>
      </c>
      <c r="CF864" s="215" t="str">
        <f t="shared" si="1013"/>
        <v>CF$19</v>
      </c>
      <c r="CG864" s="215" t="str">
        <f t="shared" si="1013"/>
        <v>CG$19</v>
      </c>
      <c r="CH864" s="215" t="str">
        <f t="shared" si="1013"/>
        <v>CH$19</v>
      </c>
      <c r="CI864" s="215" t="str">
        <f t="shared" si="1013"/>
        <v>CI$19</v>
      </c>
      <c r="CJ864" s="215" t="str">
        <f t="shared" si="1013"/>
        <v>CJ$19</v>
      </c>
      <c r="CK864" s="215" t="str">
        <f t="shared" si="1013"/>
        <v>CK$19</v>
      </c>
      <c r="CL864" s="215" t="str">
        <f t="shared" si="1013"/>
        <v>CL$19</v>
      </c>
      <c r="CN864" s="60"/>
      <c r="CO864" s="215" t="str">
        <f t="shared" ref="CO864:DL864" si="1014">CO848</f>
        <v>CO$19</v>
      </c>
      <c r="CP864" s="215" t="str">
        <f t="shared" si="1014"/>
        <v>CP$19</v>
      </c>
      <c r="CQ864" s="215" t="str">
        <f t="shared" si="1014"/>
        <v>CQ$19</v>
      </c>
      <c r="CR864" s="215" t="str">
        <f t="shared" si="1014"/>
        <v>CR$19</v>
      </c>
      <c r="CS864" s="215" t="str">
        <f t="shared" si="1014"/>
        <v>CS$19</v>
      </c>
      <c r="CT864" s="215" t="str">
        <f t="shared" si="1014"/>
        <v>CT$19</v>
      </c>
      <c r="CU864" s="215" t="str">
        <f t="shared" si="1014"/>
        <v>CU$19</v>
      </c>
      <c r="CV864" s="215" t="str">
        <f t="shared" si="1014"/>
        <v>CV$19</v>
      </c>
      <c r="CW864" s="215" t="str">
        <f t="shared" si="1014"/>
        <v>CW$19</v>
      </c>
      <c r="CX864" s="215" t="str">
        <f t="shared" si="1014"/>
        <v>CX$19</v>
      </c>
      <c r="CY864" s="215" t="str">
        <f t="shared" si="1014"/>
        <v>CY$19</v>
      </c>
      <c r="CZ864" s="215" t="str">
        <f t="shared" si="1014"/>
        <v>CZ$19</v>
      </c>
      <c r="DA864" s="215" t="str">
        <f t="shared" si="1014"/>
        <v>DA$19</v>
      </c>
      <c r="DB864" s="215" t="str">
        <f t="shared" si="1014"/>
        <v>DB$19</v>
      </c>
      <c r="DC864" s="215" t="str">
        <f t="shared" si="1014"/>
        <v>DC$19</v>
      </c>
      <c r="DD864" s="215" t="str">
        <f t="shared" si="1014"/>
        <v>DD$19</v>
      </c>
      <c r="DE864" s="215" t="str">
        <f t="shared" si="1014"/>
        <v>DE$19</v>
      </c>
      <c r="DF864" s="215" t="str">
        <f t="shared" si="1014"/>
        <v>DF$19</v>
      </c>
      <c r="DG864" s="215" t="str">
        <f t="shared" si="1014"/>
        <v>DG$19</v>
      </c>
      <c r="DH864" s="215" t="str">
        <f t="shared" si="1014"/>
        <v>DH$19</v>
      </c>
      <c r="DI864" s="215" t="str">
        <f t="shared" si="1014"/>
        <v>DI$19</v>
      </c>
      <c r="DJ864" s="215" t="str">
        <f t="shared" si="1014"/>
        <v>DJ$19</v>
      </c>
      <c r="DK864" s="215" t="str">
        <f t="shared" si="1014"/>
        <v>DK$19</v>
      </c>
      <c r="DL864" s="215" t="str">
        <f t="shared" si="1014"/>
        <v>DL$19</v>
      </c>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1: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1: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1: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1: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1:116" x14ac:dyDescent="0.4">
      <c r="A909" s="174"/>
      <c r="E909" s="8"/>
      <c r="G909" s="175"/>
      <c r="H909" s="200"/>
      <c r="I909" s="201"/>
      <c r="J909" s="201"/>
      <c r="K909" s="202"/>
      <c r="L909" s="202"/>
      <c r="M909" s="202"/>
      <c r="N909" s="202"/>
      <c r="O909" s="202"/>
      <c r="P909" s="202"/>
      <c r="R909" s="202"/>
      <c r="S909" s="190">
        <v>-1000</v>
      </c>
      <c r="T909" s="190">
        <v>-1000</v>
      </c>
      <c r="U909" s="190">
        <v>-1000</v>
      </c>
      <c r="V909" s="190">
        <v>-1000</v>
      </c>
      <c r="W909" s="190">
        <v>-1000</v>
      </c>
      <c r="X909" s="190">
        <v>-1000</v>
      </c>
      <c r="Y909" s="190">
        <v>-1000</v>
      </c>
      <c r="Z909" s="190">
        <v>-1000</v>
      </c>
      <c r="AA909" s="190">
        <v>-1000</v>
      </c>
      <c r="AB909" s="190">
        <v>-1000</v>
      </c>
      <c r="AC909" s="190">
        <v>-1000</v>
      </c>
      <c r="AD909" s="190">
        <v>-1000</v>
      </c>
      <c r="AE909" s="190">
        <v>-1000</v>
      </c>
      <c r="AF909" s="190">
        <v>-1000</v>
      </c>
      <c r="AG909" s="190">
        <v>-1000</v>
      </c>
      <c r="AH909" s="190">
        <v>-1000</v>
      </c>
      <c r="AI909" s="190">
        <v>-1000</v>
      </c>
      <c r="AJ909" s="190">
        <v>-1000</v>
      </c>
      <c r="AK909" s="190">
        <v>-1000</v>
      </c>
      <c r="AL909" s="190">
        <v>-1000</v>
      </c>
      <c r="AM909" s="190">
        <v>-1000</v>
      </c>
      <c r="AN909" s="190">
        <v>-1000</v>
      </c>
      <c r="AO909" s="190">
        <v>-1000</v>
      </c>
      <c r="AP909" s="190">
        <v>-1000</v>
      </c>
      <c r="AQ909" s="190">
        <v>-1000</v>
      </c>
      <c r="AR909" s="190">
        <v>-1000</v>
      </c>
      <c r="AS909" s="190">
        <v>-1000</v>
      </c>
      <c r="AT909" s="190">
        <v>-1000</v>
      </c>
      <c r="AU909" s="190">
        <v>-1000</v>
      </c>
      <c r="AV909" s="190">
        <v>-1000</v>
      </c>
      <c r="AW909" s="190">
        <v>-1000</v>
      </c>
      <c r="AX909" s="190">
        <v>-1000</v>
      </c>
      <c r="AY909" s="190">
        <v>-1000</v>
      </c>
      <c r="AZ909" s="190">
        <v>-1000</v>
      </c>
      <c r="BA909" s="190">
        <v>-1000</v>
      </c>
      <c r="BB909" s="190">
        <v>-1000</v>
      </c>
      <c r="BC909" s="190">
        <v>-1000</v>
      </c>
      <c r="BD909" s="190">
        <v>-1000</v>
      </c>
      <c r="BE909" s="190">
        <v>-1000</v>
      </c>
      <c r="BF909" s="190">
        <v>-1000</v>
      </c>
      <c r="BG909" s="190">
        <v>-1000</v>
      </c>
      <c r="BH909" s="190">
        <v>-1000</v>
      </c>
      <c r="BI909" s="190">
        <v>-1000</v>
      </c>
      <c r="BJ909" s="190">
        <v>-1000</v>
      </c>
      <c r="BK909" s="190">
        <v>-1000</v>
      </c>
      <c r="BL909" s="190">
        <v>-1000</v>
      </c>
      <c r="BM909" s="190">
        <v>-1000</v>
      </c>
      <c r="BN909" s="190">
        <v>-1000</v>
      </c>
      <c r="BO909" s="190">
        <v>-1000</v>
      </c>
      <c r="BP909" s="190">
        <v>-1000</v>
      </c>
      <c r="BQ909" s="190">
        <v>-1000</v>
      </c>
      <c r="BR909" s="190">
        <v>-1000</v>
      </c>
      <c r="BS909" s="190">
        <v>-1000</v>
      </c>
      <c r="BT909" s="190">
        <v>-1000</v>
      </c>
      <c r="BU909" s="190">
        <v>-1000</v>
      </c>
      <c r="BV909" s="190">
        <v>-1000</v>
      </c>
      <c r="BW909" s="190">
        <v>-1000</v>
      </c>
      <c r="BX909" s="190">
        <v>-1000</v>
      </c>
      <c r="BY909" s="190">
        <v>-1000</v>
      </c>
      <c r="BZ909" s="190">
        <v>-1000</v>
      </c>
      <c r="CA909" s="190">
        <v>-1000</v>
      </c>
      <c r="CB909" s="190">
        <v>-1000</v>
      </c>
      <c r="CC909" s="190">
        <v>-1000</v>
      </c>
      <c r="CD909" s="190">
        <v>-1000</v>
      </c>
      <c r="CE909" s="190">
        <v>-1000</v>
      </c>
      <c r="CF909" s="190">
        <v>-1000</v>
      </c>
      <c r="CG909" s="190">
        <v>-1000</v>
      </c>
      <c r="CH909" s="190">
        <v>-1000</v>
      </c>
      <c r="CI909" s="190">
        <v>-1000</v>
      </c>
      <c r="CJ909" s="190">
        <v>-1000</v>
      </c>
      <c r="CK909" s="190">
        <v>-1000</v>
      </c>
      <c r="CL909" s="190">
        <v>-1000</v>
      </c>
      <c r="CN909" s="201"/>
      <c r="CO909" s="190">
        <v>-1000</v>
      </c>
      <c r="CP909" s="190">
        <v>-1000</v>
      </c>
      <c r="CQ909" s="190">
        <v>-1000</v>
      </c>
      <c r="CR909" s="190">
        <v>-1000</v>
      </c>
      <c r="CS909" s="190">
        <v>-1000</v>
      </c>
      <c r="CT909" s="190">
        <v>-1000</v>
      </c>
      <c r="CU909" s="190">
        <v>-1000</v>
      </c>
      <c r="CV909" s="190">
        <v>-1000</v>
      </c>
      <c r="CW909" s="190">
        <v>-1000</v>
      </c>
      <c r="CX909" s="190">
        <v>-1000</v>
      </c>
      <c r="CY909" s="190">
        <v>-1000</v>
      </c>
      <c r="CZ909" s="190">
        <v>-1000</v>
      </c>
      <c r="DA909" s="190">
        <v>-1000</v>
      </c>
      <c r="DB909" s="190">
        <v>-1000</v>
      </c>
      <c r="DC909" s="190">
        <v>-1000</v>
      </c>
      <c r="DD909" s="190">
        <v>-1000</v>
      </c>
      <c r="DE909" s="190">
        <v>-1000</v>
      </c>
      <c r="DF909" s="190">
        <v>-1000</v>
      </c>
      <c r="DG909" s="190">
        <v>-1000</v>
      </c>
      <c r="DH909" s="190">
        <v>-1000</v>
      </c>
      <c r="DI909" s="190">
        <v>-1000</v>
      </c>
      <c r="DJ909" s="190">
        <v>-1000</v>
      </c>
      <c r="DK909" s="190">
        <v>-1000</v>
      </c>
      <c r="DL909" s="190">
        <v>-1000</v>
      </c>
    </row>
    <row r="910" spans="1:116" x14ac:dyDescent="0.4">
      <c r="A910" s="174"/>
      <c r="E910" s="8"/>
      <c r="G910" s="175" t="s">
        <v>490</v>
      </c>
      <c r="H910" s="174"/>
      <c r="I910" s="176"/>
      <c r="J910" s="176"/>
      <c r="K910" s="197"/>
      <c r="L910" s="197"/>
      <c r="M910" s="197"/>
      <c r="N910" s="197"/>
      <c r="O910" s="197"/>
      <c r="P910" s="197"/>
      <c r="R910" s="198"/>
      <c r="S910" s="174"/>
      <c r="T910" s="174"/>
      <c r="U910" s="174"/>
      <c r="V910" s="174"/>
      <c r="W910" s="174"/>
      <c r="X910" s="174"/>
      <c r="Y910" s="174"/>
      <c r="Z910" s="174"/>
      <c r="AA910" s="174"/>
      <c r="AB910" s="174"/>
      <c r="AC910" s="174"/>
      <c r="AD910" s="174"/>
      <c r="AE910" s="174"/>
      <c r="AF910" s="174"/>
      <c r="AG910" s="174"/>
      <c r="AH910" s="174"/>
      <c r="AI910" s="174"/>
      <c r="AJ910" s="174"/>
      <c r="AK910" s="174"/>
      <c r="AL910" s="174"/>
      <c r="AM910" s="174"/>
      <c r="AN910" s="174"/>
      <c r="AO910" s="174"/>
      <c r="AP910" s="174"/>
      <c r="AQ910" s="174"/>
      <c r="AR910" s="174"/>
      <c r="AS910" s="174"/>
      <c r="AT910" s="174"/>
      <c r="AU910" s="174"/>
      <c r="AV910" s="174"/>
      <c r="AW910" s="174"/>
      <c r="AX910" s="174"/>
      <c r="AY910" s="174"/>
      <c r="AZ910" s="174"/>
      <c r="BA910" s="174"/>
      <c r="BB910" s="174"/>
      <c r="BC910" s="174"/>
      <c r="BD910" s="174"/>
      <c r="BE910" s="174"/>
      <c r="BF910" s="174"/>
      <c r="BG910" s="174"/>
      <c r="BH910" s="174"/>
      <c r="BI910" s="174"/>
      <c r="BJ910" s="174"/>
      <c r="BK910" s="174"/>
      <c r="BL910" s="174"/>
      <c r="BM910" s="174"/>
      <c r="BN910" s="174"/>
      <c r="BO910" s="174"/>
      <c r="BP910" s="174"/>
      <c r="BQ910" s="174"/>
      <c r="BR910" s="174"/>
      <c r="BS910" s="174"/>
      <c r="BT910" s="174"/>
      <c r="BU910" s="174"/>
      <c r="BV910" s="174"/>
      <c r="BW910" s="174"/>
      <c r="BX910" s="174"/>
      <c r="BY910" s="174"/>
      <c r="BZ910" s="174"/>
      <c r="CA910" s="174"/>
      <c r="CB910" s="174"/>
      <c r="CC910" s="174"/>
      <c r="CD910" s="174"/>
      <c r="CE910" s="174"/>
      <c r="CF910" s="174"/>
      <c r="CG910" s="174"/>
      <c r="CH910" s="174"/>
      <c r="CI910" s="174"/>
      <c r="CJ910" s="174"/>
      <c r="CK910" s="174"/>
      <c r="CL910" s="174"/>
      <c r="CN910" s="176"/>
      <c r="CO910" s="174"/>
      <c r="CP910" s="174"/>
      <c r="CQ910" s="174"/>
      <c r="CR910" s="174"/>
      <c r="CS910" s="174"/>
      <c r="CT910" s="174"/>
      <c r="CU910" s="174"/>
      <c r="CV910" s="174"/>
      <c r="CW910" s="174"/>
      <c r="CX910" s="174"/>
      <c r="CY910" s="174"/>
      <c r="CZ910" s="174"/>
      <c r="DA910" s="174"/>
      <c r="DB910" s="174"/>
      <c r="DC910" s="174"/>
      <c r="DD910" s="174"/>
      <c r="DE910" s="174"/>
      <c r="DF910" s="174"/>
      <c r="DG910" s="174"/>
      <c r="DH910" s="174"/>
      <c r="DI910" s="174"/>
      <c r="DJ910" s="174"/>
      <c r="DK910" s="174"/>
      <c r="DL910" s="174"/>
    </row>
    <row r="911" spans="1:116" x14ac:dyDescent="0.4">
      <c r="A911" s="174"/>
      <c r="E911" s="8"/>
      <c r="G911" s="175" t="s">
        <v>492</v>
      </c>
      <c r="H911" s="174"/>
      <c r="I911" s="176"/>
      <c r="J911" s="176"/>
      <c r="K911" s="197"/>
      <c r="L911" s="197"/>
      <c r="M911" s="197"/>
      <c r="N911" s="197"/>
      <c r="O911" s="197"/>
      <c r="P911" s="197"/>
      <c r="R911" s="198"/>
      <c r="S911" s="174"/>
      <c r="T911" s="174"/>
      <c r="U911" s="174"/>
      <c r="V911" s="174"/>
      <c r="W911" s="174"/>
      <c r="X911" s="174"/>
      <c r="Y911" s="174"/>
      <c r="Z911" s="174"/>
      <c r="AA911" s="174"/>
      <c r="AB911" s="174"/>
      <c r="AC911" s="174"/>
      <c r="AD911" s="174"/>
      <c r="AE911" s="174"/>
      <c r="AF911" s="174"/>
      <c r="AG911" s="174"/>
      <c r="AH911" s="174"/>
      <c r="AI911" s="174"/>
      <c r="AJ911" s="174"/>
      <c r="AK911" s="174"/>
      <c r="AL911" s="174"/>
      <c r="AM911" s="174"/>
      <c r="AN911" s="174"/>
      <c r="AO911" s="174"/>
      <c r="AP911" s="174"/>
      <c r="AQ911" s="174"/>
      <c r="AR911" s="174"/>
      <c r="AS911" s="174"/>
      <c r="AT911" s="174"/>
      <c r="AU911" s="174"/>
      <c r="AV911" s="174"/>
      <c r="AW911" s="174"/>
      <c r="AX911" s="174"/>
      <c r="AY911" s="174"/>
      <c r="AZ911" s="174"/>
      <c r="BA911" s="174"/>
      <c r="BB911" s="174"/>
      <c r="BC911" s="174"/>
      <c r="BD911" s="174"/>
      <c r="BE911" s="174"/>
      <c r="BF911" s="174"/>
      <c r="BG911" s="174"/>
      <c r="BH911" s="174"/>
      <c r="BI911" s="174"/>
      <c r="BJ911" s="174"/>
      <c r="BK911" s="174"/>
      <c r="BL911" s="174"/>
      <c r="BM911" s="174"/>
      <c r="BN911" s="174"/>
      <c r="BO911" s="174"/>
      <c r="BP911" s="174"/>
      <c r="BQ911" s="174"/>
      <c r="BR911" s="174"/>
      <c r="BS911" s="174"/>
      <c r="BT911" s="174"/>
      <c r="BU911" s="174"/>
      <c r="BV911" s="174"/>
      <c r="BW911" s="174"/>
      <c r="BX911" s="174"/>
      <c r="BY911" s="174"/>
      <c r="BZ911" s="174"/>
      <c r="CA911" s="174"/>
      <c r="CB911" s="174"/>
      <c r="CC911" s="174"/>
      <c r="CD911" s="174"/>
      <c r="CE911" s="174"/>
      <c r="CF911" s="174"/>
      <c r="CG911" s="174"/>
      <c r="CH911" s="174"/>
      <c r="CI911" s="174"/>
      <c r="CJ911" s="174"/>
      <c r="CK911" s="174"/>
      <c r="CL911" s="174"/>
      <c r="CN911" s="176"/>
      <c r="CO911" s="174"/>
      <c r="CP911" s="174"/>
      <c r="CQ911" s="174"/>
      <c r="CR911" s="174"/>
      <c r="CS911" s="174"/>
      <c r="CT911" s="174"/>
      <c r="CU911" s="174"/>
      <c r="CV911" s="174"/>
      <c r="CW911" s="174"/>
      <c r="CX911" s="174"/>
      <c r="CY911" s="174"/>
      <c r="CZ911" s="174"/>
      <c r="DA911" s="174"/>
      <c r="DB911" s="174"/>
      <c r="DC911" s="174"/>
      <c r="DD911" s="174"/>
      <c r="DE911" s="174"/>
      <c r="DF911" s="174"/>
      <c r="DG911" s="174"/>
      <c r="DH911" s="174"/>
      <c r="DI911" s="174"/>
      <c r="DJ911" s="174"/>
      <c r="DK911" s="174"/>
      <c r="DL911" s="174"/>
    </row>
    <row r="912" spans="1:116" x14ac:dyDescent="0.4">
      <c r="A912" s="174"/>
      <c r="E912" s="8"/>
      <c r="G912" s="175" t="s">
        <v>461</v>
      </c>
      <c r="H912" s="174"/>
      <c r="I912" s="176"/>
      <c r="J912" s="176"/>
      <c r="K912" s="197"/>
      <c r="L912" s="197"/>
      <c r="M912" s="197"/>
      <c r="N912" s="197"/>
      <c r="O912" s="197"/>
      <c r="P912" s="197"/>
      <c r="R912" s="198"/>
      <c r="S912" s="199" t="str">
        <f t="shared" ref="S912:AX912" si="1015">S$20</f>
        <v>S$16</v>
      </c>
      <c r="T912" s="199" t="str">
        <f t="shared" si="1015"/>
        <v>T$16</v>
      </c>
      <c r="U912" s="199" t="str">
        <f t="shared" si="1015"/>
        <v>U$16</v>
      </c>
      <c r="V912" s="199" t="str">
        <f t="shared" si="1015"/>
        <v>V$16</v>
      </c>
      <c r="W912" s="199" t="str">
        <f t="shared" si="1015"/>
        <v>W$16</v>
      </c>
      <c r="X912" s="199" t="str">
        <f t="shared" si="1015"/>
        <v>X$16</v>
      </c>
      <c r="Y912" s="199" t="str">
        <f t="shared" si="1015"/>
        <v>Y$16</v>
      </c>
      <c r="Z912" s="199" t="str">
        <f t="shared" si="1015"/>
        <v>Z$16</v>
      </c>
      <c r="AA912" s="199" t="str">
        <f t="shared" si="1015"/>
        <v>AA$16</v>
      </c>
      <c r="AB912" s="199" t="str">
        <f t="shared" si="1015"/>
        <v>AB$16</v>
      </c>
      <c r="AC912" s="199" t="str">
        <f t="shared" si="1015"/>
        <v>AC$16</v>
      </c>
      <c r="AD912" s="199" t="str">
        <f t="shared" si="1015"/>
        <v>AD$16</v>
      </c>
      <c r="AE912" s="199" t="str">
        <f t="shared" si="1015"/>
        <v>AE$16</v>
      </c>
      <c r="AF912" s="199" t="str">
        <f t="shared" si="1015"/>
        <v>AF$16</v>
      </c>
      <c r="AG912" s="199" t="str">
        <f t="shared" si="1015"/>
        <v>AG$16</v>
      </c>
      <c r="AH912" s="199" t="str">
        <f t="shared" si="1015"/>
        <v>AH$16</v>
      </c>
      <c r="AI912" s="199" t="str">
        <f t="shared" si="1015"/>
        <v>AI$16</v>
      </c>
      <c r="AJ912" s="199" t="str">
        <f t="shared" si="1015"/>
        <v>AJ$16</v>
      </c>
      <c r="AK912" s="199" t="str">
        <f t="shared" si="1015"/>
        <v>AK$16</v>
      </c>
      <c r="AL912" s="199" t="str">
        <f t="shared" si="1015"/>
        <v>AL$16</v>
      </c>
      <c r="AM912" s="199" t="str">
        <f t="shared" si="1015"/>
        <v>AM$16</v>
      </c>
      <c r="AN912" s="199" t="str">
        <f t="shared" si="1015"/>
        <v>AN$16</v>
      </c>
      <c r="AO912" s="199" t="str">
        <f t="shared" si="1015"/>
        <v>AO$16</v>
      </c>
      <c r="AP912" s="199" t="str">
        <f t="shared" si="1015"/>
        <v>AP$16</v>
      </c>
      <c r="AQ912" s="199" t="str">
        <f t="shared" si="1015"/>
        <v>AQ$16</v>
      </c>
      <c r="AR912" s="199" t="str">
        <f t="shared" si="1015"/>
        <v>AR$16</v>
      </c>
      <c r="AS912" s="199" t="str">
        <f t="shared" si="1015"/>
        <v>AS$16</v>
      </c>
      <c r="AT912" s="199" t="str">
        <f t="shared" si="1015"/>
        <v>AT$16</v>
      </c>
      <c r="AU912" s="199" t="str">
        <f t="shared" si="1015"/>
        <v>AU$16</v>
      </c>
      <c r="AV912" s="199" t="str">
        <f t="shared" si="1015"/>
        <v>AV$16</v>
      </c>
      <c r="AW912" s="199" t="str">
        <f t="shared" si="1015"/>
        <v>AW$16</v>
      </c>
      <c r="AX912" s="199" t="str">
        <f t="shared" si="1015"/>
        <v>AX$16</v>
      </c>
      <c r="AY912" s="199" t="str">
        <f t="shared" ref="AY912:CD912" si="1016">AY$20</f>
        <v>AY$16</v>
      </c>
      <c r="AZ912" s="199" t="str">
        <f t="shared" si="1016"/>
        <v>AZ$16</v>
      </c>
      <c r="BA912" s="199" t="str">
        <f t="shared" si="1016"/>
        <v>BA$16</v>
      </c>
      <c r="BB912" s="199" t="str">
        <f t="shared" si="1016"/>
        <v>BB$16</v>
      </c>
      <c r="BC912" s="199" t="str">
        <f t="shared" si="1016"/>
        <v>BC$16</v>
      </c>
      <c r="BD912" s="199" t="str">
        <f t="shared" si="1016"/>
        <v>BD$16</v>
      </c>
      <c r="BE912" s="199" t="str">
        <f t="shared" si="1016"/>
        <v>BE$16</v>
      </c>
      <c r="BF912" s="199" t="str">
        <f t="shared" si="1016"/>
        <v>BF$16</v>
      </c>
      <c r="BG912" s="199" t="str">
        <f t="shared" si="1016"/>
        <v>BG$16</v>
      </c>
      <c r="BH912" s="199" t="str">
        <f t="shared" si="1016"/>
        <v>BH$16</v>
      </c>
      <c r="BI912" s="199" t="str">
        <f t="shared" si="1016"/>
        <v>BI$16</v>
      </c>
      <c r="BJ912" s="199" t="str">
        <f t="shared" si="1016"/>
        <v>BJ$16</v>
      </c>
      <c r="BK912" s="199" t="str">
        <f t="shared" si="1016"/>
        <v>BK$16</v>
      </c>
      <c r="BL912" s="199" t="str">
        <f t="shared" si="1016"/>
        <v>BL$16</v>
      </c>
      <c r="BM912" s="199" t="str">
        <f t="shared" si="1016"/>
        <v>BM$16</v>
      </c>
      <c r="BN912" s="199" t="str">
        <f t="shared" si="1016"/>
        <v>BN$16</v>
      </c>
      <c r="BO912" s="199" t="str">
        <f t="shared" si="1016"/>
        <v>BO$16</v>
      </c>
      <c r="BP912" s="199" t="str">
        <f t="shared" si="1016"/>
        <v>BP$16</v>
      </c>
      <c r="BQ912" s="199" t="str">
        <f t="shared" si="1016"/>
        <v>BQ$16</v>
      </c>
      <c r="BR912" s="199" t="str">
        <f t="shared" si="1016"/>
        <v>BR$16</v>
      </c>
      <c r="BS912" s="199" t="str">
        <f t="shared" si="1016"/>
        <v>BS$16</v>
      </c>
      <c r="BT912" s="199" t="str">
        <f t="shared" si="1016"/>
        <v>BT$16</v>
      </c>
      <c r="BU912" s="199" t="str">
        <f t="shared" si="1016"/>
        <v>BU$16</v>
      </c>
      <c r="BV912" s="199" t="str">
        <f t="shared" si="1016"/>
        <v>BV$16</v>
      </c>
      <c r="BW912" s="199" t="str">
        <f t="shared" si="1016"/>
        <v>BW$16</v>
      </c>
      <c r="BX912" s="199" t="str">
        <f t="shared" si="1016"/>
        <v>BX$16</v>
      </c>
      <c r="BY912" s="199" t="str">
        <f t="shared" si="1016"/>
        <v>BY$16</v>
      </c>
      <c r="BZ912" s="199" t="str">
        <f t="shared" si="1016"/>
        <v>BZ$16</v>
      </c>
      <c r="CA912" s="199" t="str">
        <f t="shared" si="1016"/>
        <v>CA$16</v>
      </c>
      <c r="CB912" s="199" t="str">
        <f t="shared" si="1016"/>
        <v>CB$16</v>
      </c>
      <c r="CC912" s="199" t="str">
        <f t="shared" si="1016"/>
        <v>CC$16</v>
      </c>
      <c r="CD912" s="199" t="str">
        <f t="shared" si="1016"/>
        <v>CD$16</v>
      </c>
      <c r="CE912" s="199" t="str">
        <f t="shared" ref="CE912:CL912" si="1017">CE$20</f>
        <v>CE$16</v>
      </c>
      <c r="CF912" s="199" t="str">
        <f t="shared" si="1017"/>
        <v>CF$16</v>
      </c>
      <c r="CG912" s="199" t="str">
        <f t="shared" si="1017"/>
        <v>CG$16</v>
      </c>
      <c r="CH912" s="199" t="str">
        <f t="shared" si="1017"/>
        <v>CH$16</v>
      </c>
      <c r="CI912" s="199" t="str">
        <f t="shared" si="1017"/>
        <v>CI$16</v>
      </c>
      <c r="CJ912" s="199" t="str">
        <f t="shared" si="1017"/>
        <v>CJ$16</v>
      </c>
      <c r="CK912" s="199" t="str">
        <f t="shared" si="1017"/>
        <v>CK$16</v>
      </c>
      <c r="CL912" s="199" t="str">
        <f t="shared" si="1017"/>
        <v>CL$16</v>
      </c>
      <c r="CN912" s="176"/>
      <c r="CO912" s="199" t="str">
        <f t="shared" ref="CO912:DL912" si="1018">CO$20</f>
        <v>CO$16</v>
      </c>
      <c r="CP912" s="199" t="str">
        <f t="shared" si="1018"/>
        <v>CP$16</v>
      </c>
      <c r="CQ912" s="199" t="str">
        <f t="shared" si="1018"/>
        <v>CQ$16</v>
      </c>
      <c r="CR912" s="199" t="str">
        <f t="shared" si="1018"/>
        <v>CR$16</v>
      </c>
      <c r="CS912" s="199" t="str">
        <f t="shared" si="1018"/>
        <v>CS$16</v>
      </c>
      <c r="CT912" s="199" t="str">
        <f t="shared" si="1018"/>
        <v>CT$16</v>
      </c>
      <c r="CU912" s="199" t="str">
        <f t="shared" si="1018"/>
        <v>CU$16</v>
      </c>
      <c r="CV912" s="199" t="str">
        <f t="shared" si="1018"/>
        <v>CV$16</v>
      </c>
      <c r="CW912" s="199" t="str">
        <f t="shared" si="1018"/>
        <v>CW$16</v>
      </c>
      <c r="CX912" s="199" t="str">
        <f t="shared" si="1018"/>
        <v>CX$16</v>
      </c>
      <c r="CY912" s="199" t="str">
        <f t="shared" si="1018"/>
        <v>CY$16</v>
      </c>
      <c r="CZ912" s="199" t="str">
        <f t="shared" si="1018"/>
        <v>CZ$16</v>
      </c>
      <c r="DA912" s="199" t="str">
        <f t="shared" si="1018"/>
        <v>DA$16</v>
      </c>
      <c r="DB912" s="199" t="str">
        <f t="shared" si="1018"/>
        <v>DB$16</v>
      </c>
      <c r="DC912" s="199" t="str">
        <f t="shared" si="1018"/>
        <v>DC$16</v>
      </c>
      <c r="DD912" s="199" t="str">
        <f t="shared" si="1018"/>
        <v>DD$16</v>
      </c>
      <c r="DE912" s="199" t="str">
        <f t="shared" si="1018"/>
        <v>DE$16</v>
      </c>
      <c r="DF912" s="199" t="str">
        <f t="shared" si="1018"/>
        <v>DF$16</v>
      </c>
      <c r="DG912" s="199" t="str">
        <f t="shared" si="1018"/>
        <v>DG$16</v>
      </c>
      <c r="DH912" s="199" t="str">
        <f t="shared" si="1018"/>
        <v>DH$16</v>
      </c>
      <c r="DI912" s="199" t="str">
        <f t="shared" si="1018"/>
        <v>DI$16</v>
      </c>
      <c r="DJ912" s="199" t="str">
        <f t="shared" si="1018"/>
        <v>DJ$16</v>
      </c>
      <c r="DK912" s="199" t="str">
        <f t="shared" si="1018"/>
        <v>DK$16</v>
      </c>
      <c r="DL912" s="199" t="str">
        <f t="shared" si="1018"/>
        <v>DL$16</v>
      </c>
    </row>
    <row r="913" spans="1:116" x14ac:dyDescent="0.4">
      <c r="A913" s="174"/>
      <c r="E913" s="8"/>
      <c r="G913" s="175" t="s">
        <v>462</v>
      </c>
      <c r="H913" s="200"/>
      <c r="I913" s="201"/>
      <c r="J913" s="201"/>
      <c r="K913" s="202"/>
      <c r="L913" s="202"/>
      <c r="M913" s="202"/>
      <c r="N913" s="202"/>
      <c r="O913" s="202"/>
      <c r="P913" s="202"/>
      <c r="R913" s="202"/>
      <c r="S913" s="199" t="str">
        <f t="shared" ref="S913:AX913" si="1019">S$21</f>
        <v>S$17</v>
      </c>
      <c r="T913" s="199" t="str">
        <f t="shared" si="1019"/>
        <v>T$17</v>
      </c>
      <c r="U913" s="199" t="str">
        <f t="shared" si="1019"/>
        <v>U$17</v>
      </c>
      <c r="V913" s="199" t="str">
        <f t="shared" si="1019"/>
        <v>V$17</v>
      </c>
      <c r="W913" s="199" t="str">
        <f t="shared" si="1019"/>
        <v>W$17</v>
      </c>
      <c r="X913" s="199" t="str">
        <f t="shared" si="1019"/>
        <v>X$17</v>
      </c>
      <c r="Y913" s="199" t="str">
        <f t="shared" si="1019"/>
        <v>Y$17</v>
      </c>
      <c r="Z913" s="199" t="str">
        <f t="shared" si="1019"/>
        <v>Z$17</v>
      </c>
      <c r="AA913" s="199" t="str">
        <f t="shared" si="1019"/>
        <v>AA$17</v>
      </c>
      <c r="AB913" s="199" t="str">
        <f t="shared" si="1019"/>
        <v>AB$17</v>
      </c>
      <c r="AC913" s="199" t="str">
        <f t="shared" si="1019"/>
        <v>AC$17</v>
      </c>
      <c r="AD913" s="199" t="str">
        <f t="shared" si="1019"/>
        <v>AD$17</v>
      </c>
      <c r="AE913" s="199" t="str">
        <f t="shared" si="1019"/>
        <v>AE$17</v>
      </c>
      <c r="AF913" s="199" t="str">
        <f t="shared" si="1019"/>
        <v>AF$17</v>
      </c>
      <c r="AG913" s="199" t="str">
        <f t="shared" si="1019"/>
        <v>AG$17</v>
      </c>
      <c r="AH913" s="199" t="str">
        <f t="shared" si="1019"/>
        <v>AH$17</v>
      </c>
      <c r="AI913" s="199" t="str">
        <f t="shared" si="1019"/>
        <v>AI$17</v>
      </c>
      <c r="AJ913" s="199" t="str">
        <f t="shared" si="1019"/>
        <v>AJ$17</v>
      </c>
      <c r="AK913" s="199" t="str">
        <f t="shared" si="1019"/>
        <v>AK$17</v>
      </c>
      <c r="AL913" s="199" t="str">
        <f t="shared" si="1019"/>
        <v>AL$17</v>
      </c>
      <c r="AM913" s="199" t="str">
        <f t="shared" si="1019"/>
        <v>AM$17</v>
      </c>
      <c r="AN913" s="199" t="str">
        <f t="shared" si="1019"/>
        <v>AN$17</v>
      </c>
      <c r="AO913" s="199" t="str">
        <f t="shared" si="1019"/>
        <v>AO$17</v>
      </c>
      <c r="AP913" s="199" t="str">
        <f t="shared" si="1019"/>
        <v>AP$17</v>
      </c>
      <c r="AQ913" s="199" t="str">
        <f t="shared" si="1019"/>
        <v>AQ$17</v>
      </c>
      <c r="AR913" s="199" t="str">
        <f t="shared" si="1019"/>
        <v>AR$17</v>
      </c>
      <c r="AS913" s="199" t="str">
        <f t="shared" si="1019"/>
        <v>AS$17</v>
      </c>
      <c r="AT913" s="199" t="str">
        <f t="shared" si="1019"/>
        <v>AT$17</v>
      </c>
      <c r="AU913" s="199" t="str">
        <f t="shared" si="1019"/>
        <v>AU$17</v>
      </c>
      <c r="AV913" s="199" t="str">
        <f t="shared" si="1019"/>
        <v>AV$17</v>
      </c>
      <c r="AW913" s="199" t="str">
        <f t="shared" si="1019"/>
        <v>AW$17</v>
      </c>
      <c r="AX913" s="199" t="str">
        <f t="shared" si="1019"/>
        <v>AX$17</v>
      </c>
      <c r="AY913" s="199" t="str">
        <f t="shared" ref="AY913:CD913" si="1020">AY$21</f>
        <v>AY$17</v>
      </c>
      <c r="AZ913" s="199" t="str">
        <f t="shared" si="1020"/>
        <v>AZ$17</v>
      </c>
      <c r="BA913" s="199" t="str">
        <f t="shared" si="1020"/>
        <v>BA$17</v>
      </c>
      <c r="BB913" s="199" t="str">
        <f t="shared" si="1020"/>
        <v>BB$17</v>
      </c>
      <c r="BC913" s="199" t="str">
        <f t="shared" si="1020"/>
        <v>BC$17</v>
      </c>
      <c r="BD913" s="199" t="str">
        <f t="shared" si="1020"/>
        <v>BD$17</v>
      </c>
      <c r="BE913" s="199" t="str">
        <f t="shared" si="1020"/>
        <v>BE$17</v>
      </c>
      <c r="BF913" s="199" t="str">
        <f t="shared" si="1020"/>
        <v>BF$17</v>
      </c>
      <c r="BG913" s="199" t="str">
        <f t="shared" si="1020"/>
        <v>BG$17</v>
      </c>
      <c r="BH913" s="199" t="str">
        <f t="shared" si="1020"/>
        <v>BH$17</v>
      </c>
      <c r="BI913" s="199" t="str">
        <f t="shared" si="1020"/>
        <v>BI$17</v>
      </c>
      <c r="BJ913" s="199" t="str">
        <f t="shared" si="1020"/>
        <v>BJ$17</v>
      </c>
      <c r="BK913" s="199" t="str">
        <f t="shared" si="1020"/>
        <v>BK$17</v>
      </c>
      <c r="BL913" s="199" t="str">
        <f t="shared" si="1020"/>
        <v>BL$17</v>
      </c>
      <c r="BM913" s="199" t="str">
        <f t="shared" si="1020"/>
        <v>BM$17</v>
      </c>
      <c r="BN913" s="199" t="str">
        <f t="shared" si="1020"/>
        <v>BN$17</v>
      </c>
      <c r="BO913" s="199" t="str">
        <f t="shared" si="1020"/>
        <v>BO$17</v>
      </c>
      <c r="BP913" s="199" t="str">
        <f t="shared" si="1020"/>
        <v>BP$17</v>
      </c>
      <c r="BQ913" s="199" t="str">
        <f t="shared" si="1020"/>
        <v>BQ$17</v>
      </c>
      <c r="BR913" s="199" t="str">
        <f t="shared" si="1020"/>
        <v>BR$17</v>
      </c>
      <c r="BS913" s="199" t="str">
        <f t="shared" si="1020"/>
        <v>BS$17</v>
      </c>
      <c r="BT913" s="199" t="str">
        <f t="shared" si="1020"/>
        <v>BT$17</v>
      </c>
      <c r="BU913" s="199" t="str">
        <f t="shared" si="1020"/>
        <v>BU$17</v>
      </c>
      <c r="BV913" s="199" t="str">
        <f t="shared" si="1020"/>
        <v>BV$17</v>
      </c>
      <c r="BW913" s="199" t="str">
        <f t="shared" si="1020"/>
        <v>BW$17</v>
      </c>
      <c r="BX913" s="199" t="str">
        <f t="shared" si="1020"/>
        <v>BX$17</v>
      </c>
      <c r="BY913" s="199" t="str">
        <f t="shared" si="1020"/>
        <v>BY$17</v>
      </c>
      <c r="BZ913" s="199" t="str">
        <f t="shared" si="1020"/>
        <v>BZ$17</v>
      </c>
      <c r="CA913" s="199" t="str">
        <f t="shared" si="1020"/>
        <v>CA$17</v>
      </c>
      <c r="CB913" s="199" t="str">
        <f t="shared" si="1020"/>
        <v>CB$17</v>
      </c>
      <c r="CC913" s="199" t="str">
        <f t="shared" si="1020"/>
        <v>CC$17</v>
      </c>
      <c r="CD913" s="199" t="str">
        <f t="shared" si="1020"/>
        <v>CD$17</v>
      </c>
      <c r="CE913" s="199" t="str">
        <f t="shared" ref="CE913:CL913" si="1021">CE$21</f>
        <v>CE$17</v>
      </c>
      <c r="CF913" s="199" t="str">
        <f t="shared" si="1021"/>
        <v>CF$17</v>
      </c>
      <c r="CG913" s="199" t="str">
        <f t="shared" si="1021"/>
        <v>CG$17</v>
      </c>
      <c r="CH913" s="199" t="str">
        <f t="shared" si="1021"/>
        <v>CH$17</v>
      </c>
      <c r="CI913" s="199" t="str">
        <f t="shared" si="1021"/>
        <v>CI$17</v>
      </c>
      <c r="CJ913" s="199" t="str">
        <f t="shared" si="1021"/>
        <v>CJ$17</v>
      </c>
      <c r="CK913" s="199" t="str">
        <f t="shared" si="1021"/>
        <v>CK$17</v>
      </c>
      <c r="CL913" s="199" t="str">
        <f t="shared" si="1021"/>
        <v>CL$17</v>
      </c>
      <c r="CN913" s="201"/>
      <c r="CO913" s="199" t="str">
        <f t="shared" ref="CO913:DL913" si="1022">CO$21</f>
        <v>CO$17</v>
      </c>
      <c r="CP913" s="199" t="str">
        <f t="shared" si="1022"/>
        <v>CP$17</v>
      </c>
      <c r="CQ913" s="199" t="str">
        <f t="shared" si="1022"/>
        <v>CQ$17</v>
      </c>
      <c r="CR913" s="199" t="str">
        <f t="shared" si="1022"/>
        <v>CR$17</v>
      </c>
      <c r="CS913" s="199" t="str">
        <f t="shared" si="1022"/>
        <v>CS$17</v>
      </c>
      <c r="CT913" s="199" t="str">
        <f t="shared" si="1022"/>
        <v>CT$17</v>
      </c>
      <c r="CU913" s="199" t="str">
        <f t="shared" si="1022"/>
        <v>CU$17</v>
      </c>
      <c r="CV913" s="199" t="str">
        <f t="shared" si="1022"/>
        <v>CV$17</v>
      </c>
      <c r="CW913" s="199" t="str">
        <f t="shared" si="1022"/>
        <v>CW$17</v>
      </c>
      <c r="CX913" s="199" t="str">
        <f t="shared" si="1022"/>
        <v>CX$17</v>
      </c>
      <c r="CY913" s="199" t="str">
        <f t="shared" si="1022"/>
        <v>CY$17</v>
      </c>
      <c r="CZ913" s="199" t="str">
        <f t="shared" si="1022"/>
        <v>CZ$17</v>
      </c>
      <c r="DA913" s="199" t="str">
        <f t="shared" si="1022"/>
        <v>DA$17</v>
      </c>
      <c r="DB913" s="199" t="str">
        <f t="shared" si="1022"/>
        <v>DB$17</v>
      </c>
      <c r="DC913" s="199" t="str">
        <f t="shared" si="1022"/>
        <v>DC$17</v>
      </c>
      <c r="DD913" s="199" t="str">
        <f t="shared" si="1022"/>
        <v>DD$17</v>
      </c>
      <c r="DE913" s="199" t="str">
        <f t="shared" si="1022"/>
        <v>DE$17</v>
      </c>
      <c r="DF913" s="199" t="str">
        <f t="shared" si="1022"/>
        <v>DF$17</v>
      </c>
      <c r="DG913" s="199" t="str">
        <f t="shared" si="1022"/>
        <v>DG$17</v>
      </c>
      <c r="DH913" s="199" t="str">
        <f t="shared" si="1022"/>
        <v>DH$17</v>
      </c>
      <c r="DI913" s="199" t="str">
        <f t="shared" si="1022"/>
        <v>DI$17</v>
      </c>
      <c r="DJ913" s="199" t="str">
        <f t="shared" si="1022"/>
        <v>DJ$17</v>
      </c>
      <c r="DK913" s="199" t="str">
        <f t="shared" si="1022"/>
        <v>DK$17</v>
      </c>
      <c r="DL913" s="199" t="str">
        <f t="shared" si="1022"/>
        <v>DL$17</v>
      </c>
    </row>
    <row r="914" spans="1:116" x14ac:dyDescent="0.4">
      <c r="A914" s="174"/>
      <c r="E914" s="8"/>
      <c r="G914" s="175" t="s">
        <v>491</v>
      </c>
      <c r="H914" s="200"/>
      <c r="I914" s="201"/>
      <c r="J914" s="201"/>
      <c r="K914" s="202"/>
      <c r="L914" s="202"/>
      <c r="M914" s="202"/>
      <c r="N914" s="202"/>
      <c r="O914" s="202"/>
      <c r="P914" s="202"/>
      <c r="R914" s="202"/>
      <c r="S914" s="190"/>
      <c r="T914" s="190"/>
      <c r="U914" s="190"/>
      <c r="V914" s="190"/>
      <c r="W914" s="190"/>
      <c r="X914" s="190"/>
      <c r="Y914" s="190"/>
      <c r="Z914" s="190"/>
      <c r="AA914" s="190"/>
      <c r="AB914" s="190"/>
      <c r="AC914" s="190"/>
      <c r="AD914" s="190"/>
      <c r="AE914" s="190"/>
      <c r="AF914" s="190"/>
      <c r="AG914" s="190"/>
      <c r="AH914" s="190"/>
      <c r="AI914" s="190"/>
      <c r="AJ914" s="190"/>
      <c r="AK914" s="190"/>
      <c r="AL914" s="190"/>
      <c r="AM914" s="190"/>
      <c r="AN914" s="190"/>
      <c r="AO914" s="190"/>
      <c r="AP914" s="190"/>
      <c r="AQ914" s="190"/>
      <c r="AR914" s="190"/>
      <c r="AS914" s="190"/>
      <c r="AT914" s="190"/>
      <c r="AU914" s="190"/>
      <c r="AV914" s="190"/>
      <c r="AW914" s="190"/>
      <c r="AX914" s="190"/>
      <c r="AY914" s="190"/>
      <c r="AZ914" s="190"/>
      <c r="BA914" s="190"/>
      <c r="BB914" s="190"/>
      <c r="BC914" s="190"/>
      <c r="BD914" s="190"/>
      <c r="BE914" s="190"/>
      <c r="BF914" s="190"/>
      <c r="BG914" s="190"/>
      <c r="BH914" s="190"/>
      <c r="BI914" s="190"/>
      <c r="BJ914" s="190"/>
      <c r="BK914" s="190"/>
      <c r="BL914" s="190"/>
      <c r="BM914" s="190"/>
      <c r="BN914" s="190"/>
      <c r="BO914" s="190"/>
      <c r="BP914" s="190"/>
      <c r="BQ914" s="190"/>
      <c r="BR914" s="190"/>
      <c r="BS914" s="190"/>
      <c r="BT914" s="190"/>
      <c r="BU914" s="190"/>
      <c r="BV914" s="190"/>
      <c r="BW914" s="190"/>
      <c r="BX914" s="190"/>
      <c r="BY914" s="190"/>
      <c r="BZ914" s="190"/>
      <c r="CA914" s="190"/>
      <c r="CB914" s="190"/>
      <c r="CC914" s="190"/>
      <c r="CD914" s="190"/>
      <c r="CE914" s="190"/>
      <c r="CF914" s="190"/>
      <c r="CG914" s="190"/>
      <c r="CH914" s="190"/>
      <c r="CI914" s="190"/>
      <c r="CJ914" s="190"/>
      <c r="CK914" s="190"/>
      <c r="CL914" s="190"/>
      <c r="CN914" s="201"/>
      <c r="CO914" s="190"/>
      <c r="CP914" s="190"/>
      <c r="CQ914" s="190"/>
      <c r="CR914" s="190"/>
      <c r="CS914" s="190"/>
      <c r="CT914" s="190"/>
      <c r="CU914" s="190"/>
      <c r="CV914" s="190"/>
      <c r="CW914" s="190"/>
      <c r="CX914" s="190"/>
      <c r="CY914" s="190"/>
      <c r="CZ914" s="190"/>
      <c r="DA914" s="190"/>
      <c r="DB914" s="190"/>
      <c r="DC914" s="190"/>
      <c r="DD914" s="190"/>
      <c r="DE914" s="190"/>
      <c r="DF914" s="190"/>
      <c r="DG914" s="190"/>
      <c r="DH914" s="190"/>
      <c r="DI914" s="190"/>
      <c r="DJ914" s="190"/>
      <c r="DK914" s="190"/>
      <c r="DL914" s="190"/>
    </row>
    <row r="915" spans="1:116" x14ac:dyDescent="0.4">
      <c r="A915" s="174"/>
      <c r="E915" s="8"/>
      <c r="G915" s="175" t="s">
        <v>505</v>
      </c>
      <c r="H915" s="200"/>
      <c r="I915" s="201"/>
      <c r="J915" s="201"/>
      <c r="K915" s="202"/>
      <c r="L915" s="202"/>
      <c r="M915" s="202"/>
      <c r="N915" s="202"/>
      <c r="O915" s="202"/>
      <c r="P915" s="202"/>
      <c r="R915" s="202"/>
      <c r="S915" s="190"/>
      <c r="T915" s="190"/>
      <c r="U915" s="190"/>
      <c r="V915" s="190"/>
      <c r="W915" s="190"/>
      <c r="X915" s="190"/>
      <c r="Y915" s="190"/>
      <c r="Z915" s="190"/>
      <c r="AA915" s="190"/>
      <c r="AB915" s="190"/>
      <c r="AC915" s="190"/>
      <c r="AD915" s="190"/>
      <c r="AE915" s="190"/>
      <c r="AF915" s="190"/>
      <c r="AG915" s="190"/>
      <c r="AH915" s="190"/>
      <c r="AI915" s="190"/>
      <c r="AJ915" s="190"/>
      <c r="AK915" s="190"/>
      <c r="AL915" s="190"/>
      <c r="AM915" s="190"/>
      <c r="AN915" s="190"/>
      <c r="AO915" s="190"/>
      <c r="AP915" s="190"/>
      <c r="AQ915" s="190"/>
      <c r="AR915" s="190"/>
      <c r="AS915" s="190"/>
      <c r="AT915" s="190"/>
      <c r="AU915" s="190"/>
      <c r="AV915" s="190"/>
      <c r="AW915" s="190"/>
      <c r="AX915" s="190"/>
      <c r="AY915" s="190"/>
      <c r="AZ915" s="190"/>
      <c r="BA915" s="190"/>
      <c r="BB915" s="190"/>
      <c r="BC915" s="190"/>
      <c r="BD915" s="190"/>
      <c r="BE915" s="190"/>
      <c r="BF915" s="190"/>
      <c r="BG915" s="190"/>
      <c r="BH915" s="190"/>
      <c r="BI915" s="190"/>
      <c r="BJ915" s="190"/>
      <c r="BK915" s="190"/>
      <c r="BL915" s="190"/>
      <c r="BM915" s="190"/>
      <c r="BN915" s="190"/>
      <c r="BO915" s="190"/>
      <c r="BP915" s="190"/>
      <c r="BQ915" s="190"/>
      <c r="BR915" s="190"/>
      <c r="BS915" s="190"/>
      <c r="BT915" s="190"/>
      <c r="BU915" s="190"/>
      <c r="BV915" s="190"/>
      <c r="BW915" s="190"/>
      <c r="BX915" s="190"/>
      <c r="BY915" s="190"/>
      <c r="BZ915" s="190"/>
      <c r="CA915" s="190"/>
      <c r="CB915" s="190"/>
      <c r="CC915" s="190"/>
      <c r="CD915" s="190"/>
      <c r="CE915" s="190"/>
      <c r="CF915" s="190"/>
      <c r="CG915" s="190"/>
      <c r="CH915" s="190"/>
      <c r="CI915" s="190"/>
      <c r="CJ915" s="190"/>
      <c r="CK915" s="190"/>
      <c r="CL915" s="190"/>
      <c r="CN915" s="201"/>
      <c r="CO915" s="190"/>
      <c r="CP915" s="190"/>
      <c r="CQ915" s="190"/>
      <c r="CR915" s="190"/>
      <c r="CS915" s="190"/>
      <c r="CT915" s="190"/>
      <c r="CU915" s="190"/>
      <c r="CV915" s="190"/>
      <c r="CW915" s="190"/>
      <c r="CX915" s="190"/>
      <c r="CY915" s="190"/>
      <c r="CZ915" s="190"/>
      <c r="DA915" s="190"/>
      <c r="DB915" s="190"/>
      <c r="DC915" s="190"/>
      <c r="DD915" s="190"/>
      <c r="DE915" s="190"/>
      <c r="DF915" s="190"/>
      <c r="DG915" s="190"/>
      <c r="DH915" s="190"/>
      <c r="DI915" s="190"/>
      <c r="DJ915" s="190"/>
      <c r="DK915" s="190"/>
      <c r="DL915" s="190"/>
    </row>
    <row r="916" spans="1:116" x14ac:dyDescent="0.4">
      <c r="A916" s="174"/>
      <c r="E916" s="8"/>
      <c r="G916" s="175" t="s">
        <v>463</v>
      </c>
      <c r="H916" s="200"/>
      <c r="I916" s="201"/>
      <c r="J916" s="201"/>
      <c r="K916" s="202"/>
      <c r="L916" s="202"/>
      <c r="M916" s="202"/>
      <c r="N916" s="202"/>
      <c r="O916" s="202"/>
      <c r="P916" s="202"/>
      <c r="R916" s="202"/>
      <c r="S916" s="176" t="str">
        <f>ADDRESS(ROW(S909),COLUMN(S909),2)</f>
        <v>S$909</v>
      </c>
      <c r="T916" s="176" t="str">
        <f t="shared" ref="T916:CE916" si="1023">ADDRESS(ROW(T909),COLUMN(T909),2)</f>
        <v>T$909</v>
      </c>
      <c r="U916" s="176" t="str">
        <f t="shared" si="1023"/>
        <v>U$909</v>
      </c>
      <c r="V916" s="176" t="str">
        <f t="shared" si="1023"/>
        <v>V$909</v>
      </c>
      <c r="W916" s="176" t="str">
        <f t="shared" si="1023"/>
        <v>W$909</v>
      </c>
      <c r="X916" s="176" t="str">
        <f t="shared" si="1023"/>
        <v>X$909</v>
      </c>
      <c r="Y916" s="176" t="str">
        <f t="shared" si="1023"/>
        <v>Y$909</v>
      </c>
      <c r="Z916" s="176" t="str">
        <f t="shared" si="1023"/>
        <v>Z$909</v>
      </c>
      <c r="AA916" s="176" t="str">
        <f t="shared" si="1023"/>
        <v>AA$909</v>
      </c>
      <c r="AB916" s="176" t="str">
        <f t="shared" si="1023"/>
        <v>AB$909</v>
      </c>
      <c r="AC916" s="176" t="str">
        <f t="shared" si="1023"/>
        <v>AC$909</v>
      </c>
      <c r="AD916" s="176" t="str">
        <f t="shared" si="1023"/>
        <v>AD$909</v>
      </c>
      <c r="AE916" s="176" t="str">
        <f t="shared" si="1023"/>
        <v>AE$909</v>
      </c>
      <c r="AF916" s="176" t="str">
        <f t="shared" si="1023"/>
        <v>AF$909</v>
      </c>
      <c r="AG916" s="176" t="str">
        <f t="shared" si="1023"/>
        <v>AG$909</v>
      </c>
      <c r="AH916" s="176" t="str">
        <f t="shared" si="1023"/>
        <v>AH$909</v>
      </c>
      <c r="AI916" s="176" t="str">
        <f t="shared" si="1023"/>
        <v>AI$909</v>
      </c>
      <c r="AJ916" s="176" t="str">
        <f t="shared" si="1023"/>
        <v>AJ$909</v>
      </c>
      <c r="AK916" s="176" t="str">
        <f t="shared" si="1023"/>
        <v>AK$909</v>
      </c>
      <c r="AL916" s="176" t="str">
        <f t="shared" si="1023"/>
        <v>AL$909</v>
      </c>
      <c r="AM916" s="176" t="str">
        <f t="shared" si="1023"/>
        <v>AM$909</v>
      </c>
      <c r="AN916" s="176" t="str">
        <f t="shared" si="1023"/>
        <v>AN$909</v>
      </c>
      <c r="AO916" s="176" t="str">
        <f t="shared" si="1023"/>
        <v>AO$909</v>
      </c>
      <c r="AP916" s="176" t="str">
        <f t="shared" si="1023"/>
        <v>AP$909</v>
      </c>
      <c r="AQ916" s="176" t="str">
        <f t="shared" si="1023"/>
        <v>AQ$909</v>
      </c>
      <c r="AR916" s="176" t="str">
        <f t="shared" si="1023"/>
        <v>AR$909</v>
      </c>
      <c r="AS916" s="176" t="str">
        <f t="shared" si="1023"/>
        <v>AS$909</v>
      </c>
      <c r="AT916" s="176" t="str">
        <f t="shared" si="1023"/>
        <v>AT$909</v>
      </c>
      <c r="AU916" s="176" t="str">
        <f t="shared" si="1023"/>
        <v>AU$909</v>
      </c>
      <c r="AV916" s="176" t="str">
        <f t="shared" si="1023"/>
        <v>AV$909</v>
      </c>
      <c r="AW916" s="176" t="str">
        <f t="shared" si="1023"/>
        <v>AW$909</v>
      </c>
      <c r="AX916" s="176" t="str">
        <f t="shared" si="1023"/>
        <v>AX$909</v>
      </c>
      <c r="AY916" s="176" t="str">
        <f t="shared" si="1023"/>
        <v>AY$909</v>
      </c>
      <c r="AZ916" s="176" t="str">
        <f t="shared" si="1023"/>
        <v>AZ$909</v>
      </c>
      <c r="BA916" s="176" t="str">
        <f t="shared" si="1023"/>
        <v>BA$909</v>
      </c>
      <c r="BB916" s="176" t="str">
        <f t="shared" si="1023"/>
        <v>BB$909</v>
      </c>
      <c r="BC916" s="176" t="str">
        <f t="shared" si="1023"/>
        <v>BC$909</v>
      </c>
      <c r="BD916" s="176" t="str">
        <f t="shared" si="1023"/>
        <v>BD$909</v>
      </c>
      <c r="BE916" s="176" t="str">
        <f t="shared" si="1023"/>
        <v>BE$909</v>
      </c>
      <c r="BF916" s="176" t="str">
        <f t="shared" si="1023"/>
        <v>BF$909</v>
      </c>
      <c r="BG916" s="176" t="str">
        <f t="shared" si="1023"/>
        <v>BG$909</v>
      </c>
      <c r="BH916" s="176" t="str">
        <f t="shared" si="1023"/>
        <v>BH$909</v>
      </c>
      <c r="BI916" s="176" t="str">
        <f t="shared" si="1023"/>
        <v>BI$909</v>
      </c>
      <c r="BJ916" s="176" t="str">
        <f t="shared" si="1023"/>
        <v>BJ$909</v>
      </c>
      <c r="BK916" s="176" t="str">
        <f t="shared" si="1023"/>
        <v>BK$909</v>
      </c>
      <c r="BL916" s="176" t="str">
        <f t="shared" si="1023"/>
        <v>BL$909</v>
      </c>
      <c r="BM916" s="176" t="str">
        <f t="shared" si="1023"/>
        <v>BM$909</v>
      </c>
      <c r="BN916" s="176" t="str">
        <f t="shared" si="1023"/>
        <v>BN$909</v>
      </c>
      <c r="BO916" s="176" t="str">
        <f t="shared" si="1023"/>
        <v>BO$909</v>
      </c>
      <c r="BP916" s="176" t="str">
        <f t="shared" si="1023"/>
        <v>BP$909</v>
      </c>
      <c r="BQ916" s="176" t="str">
        <f t="shared" si="1023"/>
        <v>BQ$909</v>
      </c>
      <c r="BR916" s="176" t="str">
        <f t="shared" si="1023"/>
        <v>BR$909</v>
      </c>
      <c r="BS916" s="176" t="str">
        <f t="shared" si="1023"/>
        <v>BS$909</v>
      </c>
      <c r="BT916" s="176" t="str">
        <f t="shared" si="1023"/>
        <v>BT$909</v>
      </c>
      <c r="BU916" s="176" t="str">
        <f t="shared" si="1023"/>
        <v>BU$909</v>
      </c>
      <c r="BV916" s="176" t="str">
        <f t="shared" si="1023"/>
        <v>BV$909</v>
      </c>
      <c r="BW916" s="176" t="str">
        <f t="shared" si="1023"/>
        <v>BW$909</v>
      </c>
      <c r="BX916" s="176" t="str">
        <f t="shared" si="1023"/>
        <v>BX$909</v>
      </c>
      <c r="BY916" s="176" t="str">
        <f t="shared" si="1023"/>
        <v>BY$909</v>
      </c>
      <c r="BZ916" s="176" t="str">
        <f t="shared" si="1023"/>
        <v>BZ$909</v>
      </c>
      <c r="CA916" s="176" t="str">
        <f t="shared" si="1023"/>
        <v>CA$909</v>
      </c>
      <c r="CB916" s="176" t="str">
        <f t="shared" si="1023"/>
        <v>CB$909</v>
      </c>
      <c r="CC916" s="176" t="str">
        <f t="shared" si="1023"/>
        <v>CC$909</v>
      </c>
      <c r="CD916" s="176" t="str">
        <f t="shared" si="1023"/>
        <v>CD$909</v>
      </c>
      <c r="CE916" s="176" t="str">
        <f t="shared" si="1023"/>
        <v>CE$909</v>
      </c>
      <c r="CF916" s="176" t="str">
        <f t="shared" ref="CF916:CL916" si="1024">ADDRESS(ROW(CF909),COLUMN(CF909),2)</f>
        <v>CF$909</v>
      </c>
      <c r="CG916" s="176" t="str">
        <f t="shared" si="1024"/>
        <v>CG$909</v>
      </c>
      <c r="CH916" s="176" t="str">
        <f t="shared" si="1024"/>
        <v>CH$909</v>
      </c>
      <c r="CI916" s="176" t="str">
        <f t="shared" si="1024"/>
        <v>CI$909</v>
      </c>
      <c r="CJ916" s="176" t="str">
        <f t="shared" si="1024"/>
        <v>CJ$909</v>
      </c>
      <c r="CK916" s="176" t="str">
        <f t="shared" si="1024"/>
        <v>CK$909</v>
      </c>
      <c r="CL916" s="176" t="str">
        <f t="shared" si="1024"/>
        <v>CL$909</v>
      </c>
      <c r="CN916" s="201"/>
      <c r="CO916" s="176" t="str">
        <f t="shared" ref="CO916:DK916" si="1025">ADDRESS(ROW(CO909),COLUMN(CO909),2)</f>
        <v>CO$909</v>
      </c>
      <c r="CP916" s="176" t="str">
        <f t="shared" si="1025"/>
        <v>CP$909</v>
      </c>
      <c r="CQ916" s="176" t="str">
        <f t="shared" si="1025"/>
        <v>CQ$909</v>
      </c>
      <c r="CR916" s="176" t="str">
        <f t="shared" si="1025"/>
        <v>CR$909</v>
      </c>
      <c r="CS916" s="176" t="str">
        <f t="shared" si="1025"/>
        <v>CS$909</v>
      </c>
      <c r="CT916" s="176" t="str">
        <f t="shared" si="1025"/>
        <v>CT$909</v>
      </c>
      <c r="CU916" s="176" t="str">
        <f t="shared" si="1025"/>
        <v>CU$909</v>
      </c>
      <c r="CV916" s="176" t="str">
        <f t="shared" si="1025"/>
        <v>CV$909</v>
      </c>
      <c r="CW916" s="176" t="str">
        <f t="shared" si="1025"/>
        <v>CW$909</v>
      </c>
      <c r="CX916" s="176" t="str">
        <f t="shared" si="1025"/>
        <v>CX$909</v>
      </c>
      <c r="CY916" s="176" t="str">
        <f t="shared" si="1025"/>
        <v>CY$909</v>
      </c>
      <c r="CZ916" s="176" t="str">
        <f t="shared" si="1025"/>
        <v>CZ$909</v>
      </c>
      <c r="DA916" s="176" t="str">
        <f t="shared" si="1025"/>
        <v>DA$909</v>
      </c>
      <c r="DB916" s="176" t="str">
        <f t="shared" si="1025"/>
        <v>DB$909</v>
      </c>
      <c r="DC916" s="176" t="str">
        <f t="shared" si="1025"/>
        <v>DC$909</v>
      </c>
      <c r="DD916" s="176" t="str">
        <f t="shared" si="1025"/>
        <v>DD$909</v>
      </c>
      <c r="DE916" s="176" t="str">
        <f t="shared" si="1025"/>
        <v>DE$909</v>
      </c>
      <c r="DF916" s="176" t="str">
        <f t="shared" si="1025"/>
        <v>DF$909</v>
      </c>
      <c r="DG916" s="176" t="str">
        <f t="shared" si="1025"/>
        <v>DG$909</v>
      </c>
      <c r="DH916" s="176" t="str">
        <f t="shared" si="1025"/>
        <v>DH$909</v>
      </c>
      <c r="DI916" s="176" t="str">
        <f t="shared" si="1025"/>
        <v>DI$909</v>
      </c>
      <c r="DJ916" s="176" t="str">
        <f t="shared" si="1025"/>
        <v>DJ$909</v>
      </c>
      <c r="DK916" s="176" t="str">
        <f t="shared" si="1025"/>
        <v>DK$909</v>
      </c>
      <c r="DL916" s="176" t="str">
        <f t="shared" ref="DL916" si="1026">ADDRESS(ROW(DL909),COLUMN(DL909),2)</f>
        <v>DL$909</v>
      </c>
    </row>
    <row r="917" spans="1:116" x14ac:dyDescent="0.4">
      <c r="A917" s="174"/>
      <c r="E917" s="8"/>
      <c r="G917" s="175" t="s">
        <v>464</v>
      </c>
      <c r="H917" s="200"/>
      <c r="I917" s="201"/>
      <c r="J917" s="201"/>
      <c r="K917" s="202"/>
      <c r="L917" s="202"/>
      <c r="M917" s="202"/>
      <c r="N917" s="202"/>
      <c r="O917" s="202"/>
      <c r="P917" s="202"/>
      <c r="R917" s="202"/>
      <c r="S917" s="190" t="str">
        <f t="shared" ref="S917:AX917" si="1027">S$23</f>
        <v>S$19</v>
      </c>
      <c r="T917" s="190" t="str">
        <f t="shared" si="1027"/>
        <v>T$19</v>
      </c>
      <c r="U917" s="190" t="str">
        <f t="shared" si="1027"/>
        <v>U$19</v>
      </c>
      <c r="V917" s="190" t="str">
        <f t="shared" si="1027"/>
        <v>V$19</v>
      </c>
      <c r="W917" s="190" t="str">
        <f t="shared" si="1027"/>
        <v>W$19</v>
      </c>
      <c r="X917" s="190" t="str">
        <f t="shared" si="1027"/>
        <v>X$19</v>
      </c>
      <c r="Y917" s="190" t="str">
        <f t="shared" si="1027"/>
        <v>Y$19</v>
      </c>
      <c r="Z917" s="190" t="str">
        <f t="shared" si="1027"/>
        <v>Z$19</v>
      </c>
      <c r="AA917" s="190" t="str">
        <f t="shared" si="1027"/>
        <v>AA$19</v>
      </c>
      <c r="AB917" s="190" t="str">
        <f t="shared" si="1027"/>
        <v>AB$19</v>
      </c>
      <c r="AC917" s="190" t="str">
        <f t="shared" si="1027"/>
        <v>AC$19</v>
      </c>
      <c r="AD917" s="190" t="str">
        <f t="shared" si="1027"/>
        <v>AD$19</v>
      </c>
      <c r="AE917" s="190" t="str">
        <f t="shared" si="1027"/>
        <v>AE$19</v>
      </c>
      <c r="AF917" s="190" t="str">
        <f t="shared" si="1027"/>
        <v>AF$19</v>
      </c>
      <c r="AG917" s="190" t="str">
        <f t="shared" si="1027"/>
        <v>AG$19</v>
      </c>
      <c r="AH917" s="190" t="str">
        <f t="shared" si="1027"/>
        <v>AH$19</v>
      </c>
      <c r="AI917" s="190" t="str">
        <f t="shared" si="1027"/>
        <v>AI$19</v>
      </c>
      <c r="AJ917" s="190" t="str">
        <f t="shared" si="1027"/>
        <v>AJ$19</v>
      </c>
      <c r="AK917" s="190" t="str">
        <f t="shared" si="1027"/>
        <v>AK$19</v>
      </c>
      <c r="AL917" s="190" t="str">
        <f t="shared" si="1027"/>
        <v>AL$19</v>
      </c>
      <c r="AM917" s="190" t="str">
        <f t="shared" si="1027"/>
        <v>AM$19</v>
      </c>
      <c r="AN917" s="190" t="str">
        <f t="shared" si="1027"/>
        <v>AN$19</v>
      </c>
      <c r="AO917" s="190" t="str">
        <f t="shared" si="1027"/>
        <v>AO$19</v>
      </c>
      <c r="AP917" s="190" t="str">
        <f t="shared" si="1027"/>
        <v>AP$19</v>
      </c>
      <c r="AQ917" s="190" t="str">
        <f t="shared" si="1027"/>
        <v>AQ$19</v>
      </c>
      <c r="AR917" s="190" t="str">
        <f t="shared" si="1027"/>
        <v>AR$19</v>
      </c>
      <c r="AS917" s="190" t="str">
        <f t="shared" si="1027"/>
        <v>AS$19</v>
      </c>
      <c r="AT917" s="190" t="str">
        <f t="shared" si="1027"/>
        <v>AT$19</v>
      </c>
      <c r="AU917" s="190" t="str">
        <f t="shared" si="1027"/>
        <v>AU$19</v>
      </c>
      <c r="AV917" s="190" t="str">
        <f t="shared" si="1027"/>
        <v>AV$19</v>
      </c>
      <c r="AW917" s="190" t="str">
        <f t="shared" si="1027"/>
        <v>AW$19</v>
      </c>
      <c r="AX917" s="190" t="str">
        <f t="shared" si="1027"/>
        <v>AX$19</v>
      </c>
      <c r="AY917" s="190" t="str">
        <f t="shared" ref="AY917:CD917" si="1028">AY$23</f>
        <v>AY$19</v>
      </c>
      <c r="AZ917" s="190" t="str">
        <f t="shared" si="1028"/>
        <v>AZ$19</v>
      </c>
      <c r="BA917" s="190" t="str">
        <f t="shared" si="1028"/>
        <v>BA$19</v>
      </c>
      <c r="BB917" s="190" t="str">
        <f t="shared" si="1028"/>
        <v>BB$19</v>
      </c>
      <c r="BC917" s="190" t="str">
        <f t="shared" si="1028"/>
        <v>BC$19</v>
      </c>
      <c r="BD917" s="190" t="str">
        <f t="shared" si="1028"/>
        <v>BD$19</v>
      </c>
      <c r="BE917" s="190" t="str">
        <f t="shared" si="1028"/>
        <v>BE$19</v>
      </c>
      <c r="BF917" s="190" t="str">
        <f t="shared" si="1028"/>
        <v>BF$19</v>
      </c>
      <c r="BG917" s="190" t="str">
        <f t="shared" si="1028"/>
        <v>BG$19</v>
      </c>
      <c r="BH917" s="190" t="str">
        <f t="shared" si="1028"/>
        <v>BH$19</v>
      </c>
      <c r="BI917" s="190" t="str">
        <f t="shared" si="1028"/>
        <v>BI$19</v>
      </c>
      <c r="BJ917" s="190" t="str">
        <f t="shared" si="1028"/>
        <v>BJ$19</v>
      </c>
      <c r="BK917" s="190" t="str">
        <f t="shared" si="1028"/>
        <v>BK$19</v>
      </c>
      <c r="BL917" s="190" t="str">
        <f t="shared" si="1028"/>
        <v>BL$19</v>
      </c>
      <c r="BM917" s="190" t="str">
        <f t="shared" si="1028"/>
        <v>BM$19</v>
      </c>
      <c r="BN917" s="190" t="str">
        <f t="shared" si="1028"/>
        <v>BN$19</v>
      </c>
      <c r="BO917" s="190" t="str">
        <f t="shared" si="1028"/>
        <v>BO$19</v>
      </c>
      <c r="BP917" s="190" t="str">
        <f t="shared" si="1028"/>
        <v>BP$19</v>
      </c>
      <c r="BQ917" s="190" t="str">
        <f t="shared" si="1028"/>
        <v>BQ$19</v>
      </c>
      <c r="BR917" s="190" t="str">
        <f t="shared" si="1028"/>
        <v>BR$19</v>
      </c>
      <c r="BS917" s="190" t="str">
        <f t="shared" si="1028"/>
        <v>BS$19</v>
      </c>
      <c r="BT917" s="190" t="str">
        <f t="shared" si="1028"/>
        <v>BT$19</v>
      </c>
      <c r="BU917" s="190" t="str">
        <f t="shared" si="1028"/>
        <v>BU$19</v>
      </c>
      <c r="BV917" s="190" t="str">
        <f t="shared" si="1028"/>
        <v>BV$19</v>
      </c>
      <c r="BW917" s="190" t="str">
        <f t="shared" si="1028"/>
        <v>BW$19</v>
      </c>
      <c r="BX917" s="190" t="str">
        <f t="shared" si="1028"/>
        <v>BX$19</v>
      </c>
      <c r="BY917" s="190" t="str">
        <f t="shared" si="1028"/>
        <v>BY$19</v>
      </c>
      <c r="BZ917" s="190" t="str">
        <f t="shared" si="1028"/>
        <v>BZ$19</v>
      </c>
      <c r="CA917" s="190" t="str">
        <f t="shared" si="1028"/>
        <v>CA$19</v>
      </c>
      <c r="CB917" s="190" t="str">
        <f t="shared" si="1028"/>
        <v>CB$19</v>
      </c>
      <c r="CC917" s="190" t="str">
        <f t="shared" si="1028"/>
        <v>CC$19</v>
      </c>
      <c r="CD917" s="190" t="str">
        <f t="shared" si="1028"/>
        <v>CD$19</v>
      </c>
      <c r="CE917" s="190" t="str">
        <f t="shared" ref="CE917:CL917" si="1029">CE$23</f>
        <v>CE$19</v>
      </c>
      <c r="CF917" s="190" t="str">
        <f t="shared" si="1029"/>
        <v>CF$19</v>
      </c>
      <c r="CG917" s="190" t="str">
        <f t="shared" si="1029"/>
        <v>CG$19</v>
      </c>
      <c r="CH917" s="190" t="str">
        <f t="shared" si="1029"/>
        <v>CH$19</v>
      </c>
      <c r="CI917" s="190" t="str">
        <f t="shared" si="1029"/>
        <v>CI$19</v>
      </c>
      <c r="CJ917" s="190" t="str">
        <f t="shared" si="1029"/>
        <v>CJ$19</v>
      </c>
      <c r="CK917" s="190" t="str">
        <f t="shared" si="1029"/>
        <v>CK$19</v>
      </c>
      <c r="CL917" s="190" t="str">
        <f t="shared" si="1029"/>
        <v>CL$19</v>
      </c>
      <c r="CN917" s="201"/>
      <c r="CO917" s="190" t="str">
        <f t="shared" ref="CO917:DL917" si="1030">CO$23</f>
        <v>CO$19</v>
      </c>
      <c r="CP917" s="190" t="str">
        <f t="shared" si="1030"/>
        <v>CP$19</v>
      </c>
      <c r="CQ917" s="190" t="str">
        <f t="shared" si="1030"/>
        <v>CQ$19</v>
      </c>
      <c r="CR917" s="190" t="str">
        <f t="shared" si="1030"/>
        <v>CR$19</v>
      </c>
      <c r="CS917" s="190" t="str">
        <f t="shared" si="1030"/>
        <v>CS$19</v>
      </c>
      <c r="CT917" s="190" t="str">
        <f t="shared" si="1030"/>
        <v>CT$19</v>
      </c>
      <c r="CU917" s="190" t="str">
        <f t="shared" si="1030"/>
        <v>CU$19</v>
      </c>
      <c r="CV917" s="190" t="str">
        <f t="shared" si="1030"/>
        <v>CV$19</v>
      </c>
      <c r="CW917" s="190" t="str">
        <f t="shared" si="1030"/>
        <v>CW$19</v>
      </c>
      <c r="CX917" s="190" t="str">
        <f t="shared" si="1030"/>
        <v>CX$19</v>
      </c>
      <c r="CY917" s="190" t="str">
        <f t="shared" si="1030"/>
        <v>CY$19</v>
      </c>
      <c r="CZ917" s="190" t="str">
        <f t="shared" si="1030"/>
        <v>CZ$19</v>
      </c>
      <c r="DA917" s="190" t="str">
        <f t="shared" si="1030"/>
        <v>DA$19</v>
      </c>
      <c r="DB917" s="190" t="str">
        <f t="shared" si="1030"/>
        <v>DB$19</v>
      </c>
      <c r="DC917" s="190" t="str">
        <f t="shared" si="1030"/>
        <v>DC$19</v>
      </c>
      <c r="DD917" s="190" t="str">
        <f t="shared" si="1030"/>
        <v>DD$19</v>
      </c>
      <c r="DE917" s="190" t="str">
        <f t="shared" si="1030"/>
        <v>DE$19</v>
      </c>
      <c r="DF917" s="190" t="str">
        <f t="shared" si="1030"/>
        <v>DF$19</v>
      </c>
      <c r="DG917" s="190" t="str">
        <f t="shared" si="1030"/>
        <v>DG$19</v>
      </c>
      <c r="DH917" s="190" t="str">
        <f t="shared" si="1030"/>
        <v>DH$19</v>
      </c>
      <c r="DI917" s="190" t="str">
        <f t="shared" si="1030"/>
        <v>DI$19</v>
      </c>
      <c r="DJ917" s="190" t="str">
        <f t="shared" si="1030"/>
        <v>DJ$19</v>
      </c>
      <c r="DK917" s="190" t="str">
        <f t="shared" si="1030"/>
        <v>DK$19</v>
      </c>
      <c r="DL917" s="190" t="str">
        <f t="shared" si="1030"/>
        <v>DL$19</v>
      </c>
    </row>
    <row r="918" spans="1:116" x14ac:dyDescent="0.4">
      <c r="A918" s="142" t="s">
        <v>218</v>
      </c>
      <c r="B918" s="31" t="s">
        <v>81</v>
      </c>
      <c r="C918" s="31"/>
      <c r="D918" t="s">
        <v>496</v>
      </c>
      <c r="E918" s="8" t="str">
        <f t="shared" ref="E918:E921" si="1031">ROW()&amp;" "&amp;D918</f>
        <v>918 WCINV-SSV</v>
      </c>
      <c r="F918" t="s">
        <v>439</v>
      </c>
      <c r="G918" s="143" t="s">
        <v>265</v>
      </c>
      <c r="H918" s="142"/>
      <c r="I918" s="144"/>
      <c r="J918" s="144"/>
      <c r="K918" s="142"/>
      <c r="L918" s="142"/>
      <c r="M918" s="142"/>
      <c r="N918" s="142"/>
      <c r="O918" s="142"/>
      <c r="P918" s="142"/>
      <c r="R918" s="143"/>
      <c r="S918" s="143"/>
      <c r="T918" s="143"/>
      <c r="U918" s="143"/>
      <c r="V918" s="143"/>
      <c r="W918" s="143"/>
      <c r="X918" s="143"/>
      <c r="Y918" s="143"/>
      <c r="Z918" s="143"/>
      <c r="AA918" s="143"/>
      <c r="AB918" s="143"/>
      <c r="AC918" s="143"/>
      <c r="AD918" s="143"/>
      <c r="AE918" s="143"/>
      <c r="AF918" s="143"/>
      <c r="AG918" s="143"/>
      <c r="AH918" s="143"/>
      <c r="AI918" s="143"/>
      <c r="AJ918" s="143"/>
      <c r="AK918" s="143"/>
      <c r="AL918" s="143"/>
      <c r="AM918" s="143"/>
      <c r="AN918" s="143"/>
      <c r="AO918" s="143"/>
      <c r="AP918" s="143"/>
      <c r="AQ918" s="143"/>
      <c r="AR918" s="143"/>
      <c r="AS918" s="143"/>
      <c r="AT918" s="143"/>
      <c r="AU918" s="143"/>
      <c r="AV918" s="143"/>
      <c r="AW918" s="143"/>
      <c r="AX918" s="143"/>
      <c r="AY918" s="143"/>
      <c r="AZ918" s="143"/>
      <c r="BA918" s="143"/>
      <c r="BB918" s="143"/>
      <c r="BC918" s="143"/>
      <c r="BD918" s="143"/>
      <c r="BE918" s="143"/>
      <c r="BF918" s="143"/>
      <c r="BG918" s="143"/>
      <c r="BH918" s="143"/>
      <c r="BI918" s="143"/>
      <c r="BJ918" s="143"/>
      <c r="BK918" s="143"/>
      <c r="BL918" s="143"/>
      <c r="BM918" s="143"/>
      <c r="BN918" s="143"/>
      <c r="BO918" s="143"/>
      <c r="BP918" s="143"/>
      <c r="BQ918" s="143"/>
      <c r="BR918" s="143"/>
      <c r="BS918" s="143"/>
      <c r="BT918" s="143"/>
      <c r="BU918" s="143"/>
      <c r="BV918" s="143"/>
      <c r="BW918" s="143"/>
      <c r="BX918" s="143"/>
      <c r="BY918" s="143"/>
      <c r="BZ918" s="143"/>
      <c r="CA918" s="143"/>
      <c r="CB918" s="143"/>
      <c r="CC918" s="143"/>
      <c r="CD918" s="143"/>
      <c r="CE918" s="143"/>
      <c r="CF918" s="143"/>
      <c r="CG918" s="143"/>
      <c r="CH918" s="143"/>
      <c r="CI918" s="143"/>
      <c r="CJ918" s="143"/>
      <c r="CK918" s="143"/>
      <c r="CL918" s="143"/>
      <c r="CN918" s="144"/>
      <c r="CO918" s="143"/>
      <c r="CP918" s="143"/>
      <c r="CQ918" s="143"/>
      <c r="CR918" s="143"/>
      <c r="CS918" s="143"/>
      <c r="CT918" s="143"/>
      <c r="CU918" s="143"/>
      <c r="CV918" s="143"/>
      <c r="CW918" s="143"/>
      <c r="CX918" s="143"/>
      <c r="CY918" s="143"/>
      <c r="CZ918" s="143"/>
      <c r="DA918" s="143"/>
      <c r="DB918" s="143"/>
      <c r="DC918" s="143"/>
      <c r="DD918" s="143"/>
      <c r="DE918" s="143"/>
      <c r="DF918" s="143"/>
      <c r="DG918" s="143"/>
      <c r="DH918" s="143"/>
      <c r="DI918" s="143"/>
      <c r="DJ918" s="143"/>
      <c r="DK918" s="143"/>
      <c r="DL918" s="143"/>
    </row>
    <row r="919" spans="1:116" x14ac:dyDescent="0.4">
      <c r="B919" t="str">
        <f>E919</f>
        <v>919 WCINV-SSV</v>
      </c>
      <c r="D919" t="s">
        <v>496</v>
      </c>
      <c r="E919" s="8" t="str">
        <f t="shared" si="1031"/>
        <v>919 WCINV-SSV</v>
      </c>
      <c r="G919" s="95" t="str">
        <f>G921&amp;":"</f>
        <v>Inventory - (Secondary label):</v>
      </c>
      <c r="H919" s="12"/>
      <c r="I919" s="60"/>
      <c r="J919" s="60"/>
      <c r="K919" s="20"/>
      <c r="L919" s="20"/>
      <c r="M919" s="20"/>
      <c r="N919" s="20"/>
      <c r="O919" s="20"/>
      <c r="P919" s="20"/>
      <c r="R919" s="20"/>
      <c r="S919" s="20"/>
      <c r="T919" s="20"/>
      <c r="U919" s="20"/>
      <c r="V919" s="20"/>
      <c r="W919" s="20"/>
      <c r="X919" s="20"/>
      <c r="Y919" s="20"/>
      <c r="Z919" s="20"/>
      <c r="AA919" s="20"/>
      <c r="AB919" s="20"/>
      <c r="AC919" s="20"/>
      <c r="AD919" s="20"/>
      <c r="AE919" s="20"/>
      <c r="AF919" s="20"/>
      <c r="AG919" s="20"/>
      <c r="AH919" s="20"/>
      <c r="AI919" s="20"/>
      <c r="AJ919" s="20"/>
      <c r="AK919" s="20"/>
      <c r="AL919" s="20"/>
      <c r="AM919" s="20"/>
      <c r="AN919" s="20"/>
      <c r="AO919" s="20"/>
      <c r="AP919" s="20"/>
      <c r="AQ919" s="20"/>
      <c r="AR919" s="20"/>
      <c r="AS919" s="20"/>
      <c r="AT919" s="20"/>
      <c r="AU919" s="20"/>
      <c r="AV919" s="20"/>
      <c r="AW919" s="20"/>
      <c r="AX919" s="20"/>
      <c r="AY919" s="20"/>
      <c r="AZ919" s="20"/>
      <c r="BA919" s="20"/>
      <c r="BB919" s="20"/>
      <c r="BC919" s="20"/>
      <c r="BD919" s="20"/>
      <c r="BE919" s="20"/>
      <c r="BF919" s="20"/>
      <c r="BG919" s="20"/>
      <c r="BH919" s="20"/>
      <c r="BI919" s="20"/>
      <c r="BJ919" s="20"/>
      <c r="BK919" s="20"/>
      <c r="BL919" s="20"/>
      <c r="BM919" s="20"/>
      <c r="BN919" s="20"/>
      <c r="BO919" s="20"/>
      <c r="BP919" s="20"/>
      <c r="BQ919" s="20"/>
      <c r="BR919" s="20"/>
      <c r="BS919" s="20"/>
      <c r="BT919" s="20"/>
      <c r="BU919" s="20"/>
      <c r="BV919" s="20"/>
      <c r="BW919" s="20"/>
      <c r="BX919" s="20"/>
      <c r="BY919" s="20"/>
      <c r="BZ919" s="20"/>
      <c r="CA919" s="20"/>
      <c r="CB919" s="20"/>
      <c r="CC919" s="20"/>
      <c r="CD919" s="20"/>
      <c r="CE919" s="20"/>
      <c r="CF919" s="20"/>
      <c r="CG919" s="20"/>
      <c r="CH919" s="20"/>
      <c r="CI919" s="20"/>
      <c r="CJ919" s="20"/>
      <c r="CK919" s="20"/>
      <c r="CL919" s="20"/>
      <c r="CN919" s="60"/>
      <c r="CO919" s="20"/>
      <c r="CP919" s="20"/>
      <c r="CQ919" s="20"/>
      <c r="CR919" s="20"/>
      <c r="CS919" s="20"/>
      <c r="CT919" s="20"/>
      <c r="CU919" s="20"/>
      <c r="CV919" s="20"/>
      <c r="CW919" s="20"/>
      <c r="CX919" s="20"/>
      <c r="CY919" s="20"/>
      <c r="CZ919" s="20"/>
      <c r="DA919" s="20"/>
      <c r="DB919" s="20"/>
      <c r="DC919" s="20"/>
      <c r="DD919" s="20"/>
      <c r="DE919" s="20"/>
      <c r="DF919" s="20"/>
      <c r="DG919" s="20"/>
      <c r="DH919" s="20"/>
      <c r="DI919" s="20"/>
      <c r="DJ919" s="20"/>
      <c r="DK919" s="20"/>
      <c r="DL919" s="20"/>
    </row>
    <row r="920" spans="1:116" x14ac:dyDescent="0.4">
      <c r="B920" t="str">
        <f>E920</f>
        <v>920 WCINV-SSV</v>
      </c>
      <c r="D920" t="s">
        <v>496</v>
      </c>
      <c r="E920" s="8" t="str">
        <f t="shared" si="1031"/>
        <v>920 WCINV-SSV</v>
      </c>
      <c r="G920" s="145" t="s">
        <v>238</v>
      </c>
      <c r="H920" s="12"/>
      <c r="I920" s="60"/>
      <c r="J920" s="60"/>
      <c r="K920" s="17">
        <v>30</v>
      </c>
      <c r="L920" s="17">
        <v>30</v>
      </c>
      <c r="M920" s="17">
        <v>30</v>
      </c>
      <c r="N920" s="17">
        <v>30</v>
      </c>
      <c r="O920" s="17">
        <v>30</v>
      </c>
      <c r="P920" s="17">
        <v>30</v>
      </c>
      <c r="R920" s="15"/>
      <c r="S920" s="15" cm="1">
        <f t="array" ref="S920">INDEX($K:$P,ROW(),MATCH(S$3,$K$2:$P$2,0))</f>
        <v>30</v>
      </c>
      <c r="T920" s="15" cm="1">
        <f t="array" ref="T920">INDEX($K:$P,ROW(),MATCH(T$3,$K$2:$P$2,0))</f>
        <v>30</v>
      </c>
      <c r="U920" s="15" cm="1">
        <f t="array" ref="U920">INDEX($K:$P,ROW(),MATCH(U$3,$K$2:$P$2,0))</f>
        <v>30</v>
      </c>
      <c r="V920" s="15" cm="1">
        <f t="array" ref="V920">INDEX($K:$P,ROW(),MATCH(V$3,$K$2:$P$2,0))</f>
        <v>30</v>
      </c>
      <c r="W920" s="15" cm="1">
        <f t="array" ref="W920">INDEX($K:$P,ROW(),MATCH(W$3,$K$2:$P$2,0))</f>
        <v>30</v>
      </c>
      <c r="X920" s="15" cm="1">
        <f t="array" ref="X920">INDEX($K:$P,ROW(),MATCH(X$3,$K$2:$P$2,0))</f>
        <v>30</v>
      </c>
      <c r="Y920" s="15" cm="1">
        <f t="array" ref="Y920">INDEX($K:$P,ROW(),MATCH(Y$3,$K$2:$P$2,0))</f>
        <v>30</v>
      </c>
      <c r="Z920" s="15" cm="1">
        <f t="array" ref="Z920">INDEX($K:$P,ROW(),MATCH(Z$3,$K$2:$P$2,0))</f>
        <v>30</v>
      </c>
      <c r="AA920" s="15" cm="1">
        <f t="array" ref="AA920">INDEX($K:$P,ROW(),MATCH(AA$3,$K$2:$P$2,0))</f>
        <v>30</v>
      </c>
      <c r="AB920" s="15" cm="1">
        <f t="array" ref="AB920">INDEX($K:$P,ROW(),MATCH(AB$3,$K$2:$P$2,0))</f>
        <v>30</v>
      </c>
      <c r="AC920" s="15" cm="1">
        <f t="array" ref="AC920">INDEX($K:$P,ROW(),MATCH(AC$3,$K$2:$P$2,0))</f>
        <v>30</v>
      </c>
      <c r="AD920" s="15" cm="1">
        <f t="array" ref="AD920">INDEX($K:$P,ROW(),MATCH(AD$3,$K$2:$P$2,0))</f>
        <v>30</v>
      </c>
      <c r="AE920" s="15" cm="1">
        <f t="array" ref="AE920">INDEX($K:$P,ROW(),MATCH(AE$3,$K$2:$P$2,0))</f>
        <v>30</v>
      </c>
      <c r="AF920" s="15" cm="1">
        <f t="array" ref="AF920">INDEX($K:$P,ROW(),MATCH(AF$3,$K$2:$P$2,0))</f>
        <v>30</v>
      </c>
      <c r="AG920" s="15" cm="1">
        <f t="array" ref="AG920">INDEX($K:$P,ROW(),MATCH(AG$3,$K$2:$P$2,0))</f>
        <v>30</v>
      </c>
      <c r="AH920" s="15" cm="1">
        <f t="array" ref="AH920">INDEX($K:$P,ROW(),MATCH(AH$3,$K$2:$P$2,0))</f>
        <v>30</v>
      </c>
      <c r="AI920" s="15" cm="1">
        <f t="array" ref="AI920">INDEX($K:$P,ROW(),MATCH(AI$3,$K$2:$P$2,0))</f>
        <v>30</v>
      </c>
      <c r="AJ920" s="15" cm="1">
        <f t="array" ref="AJ920">INDEX($K:$P,ROW(),MATCH(AJ$3,$K$2:$P$2,0))</f>
        <v>30</v>
      </c>
      <c r="AK920" s="15" cm="1">
        <f t="array" ref="AK920">INDEX($K:$P,ROW(),MATCH(AK$3,$K$2:$P$2,0))</f>
        <v>30</v>
      </c>
      <c r="AL920" s="15" cm="1">
        <f t="array" ref="AL920">INDEX($K:$P,ROW(),MATCH(AL$3,$K$2:$P$2,0))</f>
        <v>30</v>
      </c>
      <c r="AM920" s="15" cm="1">
        <f t="array" ref="AM920">INDEX($K:$P,ROW(),MATCH(AM$3,$K$2:$P$2,0))</f>
        <v>30</v>
      </c>
      <c r="AN920" s="15" cm="1">
        <f t="array" ref="AN920">INDEX($K:$P,ROW(),MATCH(AN$3,$K$2:$P$2,0))</f>
        <v>30</v>
      </c>
      <c r="AO920" s="15" cm="1">
        <f t="array" ref="AO920">INDEX($K:$P,ROW(),MATCH(AO$3,$K$2:$P$2,0))</f>
        <v>30</v>
      </c>
      <c r="AP920" s="15" cm="1">
        <f t="array" ref="AP920">INDEX($K:$P,ROW(),MATCH(AP$3,$K$2:$P$2,0))</f>
        <v>30</v>
      </c>
      <c r="AQ920" s="15" cm="1">
        <f t="array" ref="AQ920">INDEX($K:$P,ROW(),MATCH(AQ$3,$K$2:$P$2,0))</f>
        <v>30</v>
      </c>
      <c r="AR920" s="15" cm="1">
        <f t="array" ref="AR920">INDEX($K:$P,ROW(),MATCH(AR$3,$K$2:$P$2,0))</f>
        <v>30</v>
      </c>
      <c r="AS920" s="15" cm="1">
        <f t="array" ref="AS920">INDEX($K:$P,ROW(),MATCH(AS$3,$K$2:$P$2,0))</f>
        <v>30</v>
      </c>
      <c r="AT920" s="15" cm="1">
        <f t="array" ref="AT920">INDEX($K:$P,ROW(),MATCH(AT$3,$K$2:$P$2,0))</f>
        <v>30</v>
      </c>
      <c r="AU920" s="15" cm="1">
        <f t="array" ref="AU920">INDEX($K:$P,ROW(),MATCH(AU$3,$K$2:$P$2,0))</f>
        <v>30</v>
      </c>
      <c r="AV920" s="15" cm="1">
        <f t="array" ref="AV920">INDEX($K:$P,ROW(),MATCH(AV$3,$K$2:$P$2,0))</f>
        <v>30</v>
      </c>
      <c r="AW920" s="15" cm="1">
        <f t="array" ref="AW920">INDEX($K:$P,ROW(),MATCH(AW$3,$K$2:$P$2,0))</f>
        <v>30</v>
      </c>
      <c r="AX920" s="15" cm="1">
        <f t="array" ref="AX920">INDEX($K:$P,ROW(),MATCH(AX$3,$K$2:$P$2,0))</f>
        <v>30</v>
      </c>
      <c r="AY920" s="15" cm="1">
        <f t="array" ref="AY920">INDEX($K:$P,ROW(),MATCH(AY$3,$K$2:$P$2,0))</f>
        <v>30</v>
      </c>
      <c r="AZ920" s="15" cm="1">
        <f t="array" ref="AZ920">INDEX($K:$P,ROW(),MATCH(AZ$3,$K$2:$P$2,0))</f>
        <v>30</v>
      </c>
      <c r="BA920" s="15" cm="1">
        <f t="array" ref="BA920">INDEX($K:$P,ROW(),MATCH(BA$3,$K$2:$P$2,0))</f>
        <v>30</v>
      </c>
      <c r="BB920" s="15" cm="1">
        <f t="array" ref="BB920">INDEX($K:$P,ROW(),MATCH(BB$3,$K$2:$P$2,0))</f>
        <v>30</v>
      </c>
      <c r="BC920" s="15" cm="1">
        <f t="array" ref="BC920">INDEX($K:$P,ROW(),MATCH(BC$3,$K$2:$P$2,0))</f>
        <v>30</v>
      </c>
      <c r="BD920" s="15" cm="1">
        <f t="array" ref="BD920">INDEX($K:$P,ROW(),MATCH(BD$3,$K$2:$P$2,0))</f>
        <v>30</v>
      </c>
      <c r="BE920" s="15" cm="1">
        <f t="array" ref="BE920">INDEX($K:$P,ROW(),MATCH(BE$3,$K$2:$P$2,0))</f>
        <v>30</v>
      </c>
      <c r="BF920" s="15" cm="1">
        <f t="array" ref="BF920">INDEX($K:$P,ROW(),MATCH(BF$3,$K$2:$P$2,0))</f>
        <v>30</v>
      </c>
      <c r="BG920" s="15" cm="1">
        <f t="array" ref="BG920">INDEX($K:$P,ROW(),MATCH(BG$3,$K$2:$P$2,0))</f>
        <v>30</v>
      </c>
      <c r="BH920" s="15" cm="1">
        <f t="array" ref="BH920">INDEX($K:$P,ROW(),MATCH(BH$3,$K$2:$P$2,0))</f>
        <v>30</v>
      </c>
      <c r="BI920" s="15" cm="1">
        <f t="array" ref="BI920">INDEX($K:$P,ROW(),MATCH(BI$3,$K$2:$P$2,0))</f>
        <v>30</v>
      </c>
      <c r="BJ920" s="15" cm="1">
        <f t="array" ref="BJ920">INDEX($K:$P,ROW(),MATCH(BJ$3,$K$2:$P$2,0))</f>
        <v>30</v>
      </c>
      <c r="BK920" s="15" cm="1">
        <f t="array" ref="BK920">INDEX($K:$P,ROW(),MATCH(BK$3,$K$2:$P$2,0))</f>
        <v>30</v>
      </c>
      <c r="BL920" s="15" cm="1">
        <f t="array" ref="BL920">INDEX($K:$P,ROW(),MATCH(BL$3,$K$2:$P$2,0))</f>
        <v>30</v>
      </c>
      <c r="BM920" s="15" cm="1">
        <f t="array" ref="BM920">INDEX($K:$P,ROW(),MATCH(BM$3,$K$2:$P$2,0))</f>
        <v>30</v>
      </c>
      <c r="BN920" s="15" cm="1">
        <f t="array" ref="BN920">INDEX($K:$P,ROW(),MATCH(BN$3,$K$2:$P$2,0))</f>
        <v>30</v>
      </c>
      <c r="BO920" s="15" cm="1">
        <f t="array" ref="BO920">INDEX($K:$P,ROW(),MATCH(BO$3,$K$2:$P$2,0))</f>
        <v>30</v>
      </c>
      <c r="BP920" s="15" cm="1">
        <f t="array" ref="BP920">INDEX($K:$P,ROW(),MATCH(BP$3,$K$2:$P$2,0))</f>
        <v>30</v>
      </c>
      <c r="BQ920" s="15" cm="1">
        <f t="array" ref="BQ920">INDEX($K:$P,ROW(),MATCH(BQ$3,$K$2:$P$2,0))</f>
        <v>30</v>
      </c>
      <c r="BR920" s="15" cm="1">
        <f t="array" ref="BR920">INDEX($K:$P,ROW(),MATCH(BR$3,$K$2:$P$2,0))</f>
        <v>30</v>
      </c>
      <c r="BS920" s="15" cm="1">
        <f t="array" ref="BS920">INDEX($K:$P,ROW(),MATCH(BS$3,$K$2:$P$2,0))</f>
        <v>30</v>
      </c>
      <c r="BT920" s="15" cm="1">
        <f t="array" ref="BT920">INDEX($K:$P,ROW(),MATCH(BT$3,$K$2:$P$2,0))</f>
        <v>30</v>
      </c>
      <c r="BU920" s="15" cm="1">
        <f t="array" ref="BU920">INDEX($K:$P,ROW(),MATCH(BU$3,$K$2:$P$2,0))</f>
        <v>30</v>
      </c>
      <c r="BV920" s="15" cm="1">
        <f t="array" ref="BV920">INDEX($K:$P,ROW(),MATCH(BV$3,$K$2:$P$2,0))</f>
        <v>30</v>
      </c>
      <c r="BW920" s="15" cm="1">
        <f t="array" ref="BW920">INDEX($K:$P,ROW(),MATCH(BW$3,$K$2:$P$2,0))</f>
        <v>30</v>
      </c>
      <c r="BX920" s="15" cm="1">
        <f t="array" ref="BX920">INDEX($K:$P,ROW(),MATCH(BX$3,$K$2:$P$2,0))</f>
        <v>30</v>
      </c>
      <c r="BY920" s="15" cm="1">
        <f t="array" ref="BY920">INDEX($K:$P,ROW(),MATCH(BY$3,$K$2:$P$2,0))</f>
        <v>30</v>
      </c>
      <c r="BZ920" s="15" cm="1">
        <f t="array" ref="BZ920">INDEX($K:$P,ROW(),MATCH(BZ$3,$K$2:$P$2,0))</f>
        <v>30</v>
      </c>
      <c r="CA920" s="15" cm="1">
        <f t="array" ref="CA920">INDEX($K:$P,ROW(),MATCH(CA$3,$K$2:$P$2,0))</f>
        <v>30</v>
      </c>
      <c r="CB920" s="15" cm="1">
        <f t="array" ref="CB920">INDEX($K:$P,ROW(),MATCH(CB$3,$K$2:$P$2,0))</f>
        <v>30</v>
      </c>
      <c r="CC920" s="15" cm="1">
        <f t="array" ref="CC920">INDEX($K:$P,ROW(),MATCH(CC$3,$K$2:$P$2,0))</f>
        <v>30</v>
      </c>
      <c r="CD920" s="15" cm="1">
        <f t="array" ref="CD920">INDEX($K:$P,ROW(),MATCH(CD$3,$K$2:$P$2,0))</f>
        <v>30</v>
      </c>
      <c r="CE920" s="15" cm="1">
        <f t="array" ref="CE920">INDEX($K:$P,ROW(),MATCH(CE$3,$K$2:$P$2,0))</f>
        <v>30</v>
      </c>
      <c r="CF920" s="15" cm="1">
        <f t="array" ref="CF920">INDEX($K:$P,ROW(),MATCH(CF$3,$K$2:$P$2,0))</f>
        <v>30</v>
      </c>
      <c r="CG920" s="15" cm="1">
        <f t="array" ref="CG920">INDEX($K:$P,ROW(),MATCH(CG$3,$K$2:$P$2,0))</f>
        <v>30</v>
      </c>
      <c r="CH920" s="15" cm="1">
        <f t="array" ref="CH920">INDEX($K:$P,ROW(),MATCH(CH$3,$K$2:$P$2,0))</f>
        <v>30</v>
      </c>
      <c r="CI920" s="15" cm="1">
        <f t="array" ref="CI920">INDEX($K:$P,ROW(),MATCH(CI$3,$K$2:$P$2,0))</f>
        <v>30</v>
      </c>
      <c r="CJ920" s="15" cm="1">
        <f t="array" ref="CJ920">INDEX($K:$P,ROW(),MATCH(CJ$3,$K$2:$P$2,0))</f>
        <v>30</v>
      </c>
      <c r="CK920" s="15" cm="1">
        <f t="array" ref="CK920">INDEX($K:$P,ROW(),MATCH(CK$3,$K$2:$P$2,0))</f>
        <v>30</v>
      </c>
      <c r="CL920" s="15" cm="1">
        <f t="array" ref="CL920">INDEX($K:$P,ROW(),MATCH(CL$3,$K$2:$P$2,0))</f>
        <v>30</v>
      </c>
      <c r="CN920" s="60"/>
      <c r="CO920" s="15" t="e" cm="1">
        <f t="array" ref="CO920">INDEX($K:$P,ROW(),MATCH(CO$3,$K$2:$P$2,0))</f>
        <v>#N/A</v>
      </c>
      <c r="CP920" s="15" t="e" cm="1">
        <f t="array" ref="CP920">INDEX($K:$P,ROW(),MATCH(CP$3,$K$2:$P$2,0))</f>
        <v>#N/A</v>
      </c>
      <c r="CQ920" s="15" t="e" cm="1">
        <f t="array" ref="CQ920">INDEX($K:$P,ROW(),MATCH(CQ$3,$K$2:$P$2,0))</f>
        <v>#N/A</v>
      </c>
      <c r="CR920" s="15" t="e" cm="1">
        <f t="array" ref="CR920">INDEX($K:$P,ROW(),MATCH(CR$3,$K$2:$P$2,0))</f>
        <v>#N/A</v>
      </c>
      <c r="CS920" s="15" t="e" cm="1">
        <f t="array" ref="CS920">INDEX($K:$P,ROW(),MATCH(CS$3,$K$2:$P$2,0))</f>
        <v>#N/A</v>
      </c>
      <c r="CT920" s="15" t="e" cm="1">
        <f t="array" ref="CT920">INDEX($K:$P,ROW(),MATCH(CT$3,$K$2:$P$2,0))</f>
        <v>#N/A</v>
      </c>
      <c r="CU920" s="15" t="e" cm="1">
        <f t="array" ref="CU920">INDEX($K:$P,ROW(),MATCH(CU$3,$K$2:$P$2,0))</f>
        <v>#N/A</v>
      </c>
      <c r="CV920" s="15" t="e" cm="1">
        <f t="array" ref="CV920">INDEX($K:$P,ROW(),MATCH(CV$3,$K$2:$P$2,0))</f>
        <v>#N/A</v>
      </c>
      <c r="CW920" s="15" t="e" cm="1">
        <f t="array" ref="CW920">INDEX($K:$P,ROW(),MATCH(CW$3,$K$2:$P$2,0))</f>
        <v>#N/A</v>
      </c>
      <c r="CX920" s="15" t="e" cm="1">
        <f t="array" ref="CX920">INDEX($K:$P,ROW(),MATCH(CX$3,$K$2:$P$2,0))</f>
        <v>#N/A</v>
      </c>
      <c r="CY920" s="15" t="e" cm="1">
        <f t="array" ref="CY920">INDEX($K:$P,ROW(),MATCH(CY$3,$K$2:$P$2,0))</f>
        <v>#N/A</v>
      </c>
      <c r="CZ920" s="15" t="e" cm="1">
        <f t="array" ref="CZ920">INDEX($K:$P,ROW(),MATCH(CZ$3,$K$2:$P$2,0))</f>
        <v>#N/A</v>
      </c>
      <c r="DA920" s="15" t="e" cm="1">
        <f t="array" ref="DA920">INDEX($K:$P,ROW(),MATCH(DA$3,$K$2:$P$2,0))</f>
        <v>#N/A</v>
      </c>
      <c r="DB920" s="15" t="e" cm="1">
        <f t="array" ref="DB920">INDEX($K:$P,ROW(),MATCH(DB$3,$K$2:$P$2,0))</f>
        <v>#N/A</v>
      </c>
      <c r="DC920" s="15" t="e" cm="1">
        <f t="array" ref="DC920">INDEX($K:$P,ROW(),MATCH(DC$3,$K$2:$P$2,0))</f>
        <v>#N/A</v>
      </c>
      <c r="DD920" s="15" t="e" cm="1">
        <f t="array" ref="DD920">INDEX($K:$P,ROW(),MATCH(DD$3,$K$2:$P$2,0))</f>
        <v>#N/A</v>
      </c>
      <c r="DE920" s="15" t="e" cm="1">
        <f t="array" ref="DE920">INDEX($K:$P,ROW(),MATCH(DE$3,$K$2:$P$2,0))</f>
        <v>#N/A</v>
      </c>
      <c r="DF920" s="15" t="e" cm="1">
        <f t="array" ref="DF920">INDEX($K:$P,ROW(),MATCH(DF$3,$K$2:$P$2,0))</f>
        <v>#N/A</v>
      </c>
      <c r="DG920" s="15" t="e" cm="1">
        <f t="array" ref="DG920">INDEX($K:$P,ROW(),MATCH(DG$3,$K$2:$P$2,0))</f>
        <v>#N/A</v>
      </c>
      <c r="DH920" s="15" t="e" cm="1">
        <f t="array" ref="DH920">INDEX($K:$P,ROW(),MATCH(DH$3,$K$2:$P$2,0))</f>
        <v>#N/A</v>
      </c>
      <c r="DI920" s="15" t="e" cm="1">
        <f t="array" ref="DI920">INDEX($K:$P,ROW(),MATCH(DI$3,$K$2:$P$2,0))</f>
        <v>#N/A</v>
      </c>
      <c r="DJ920" s="15" t="e" cm="1">
        <f t="array" ref="DJ920">INDEX($K:$P,ROW(),MATCH(DJ$3,$K$2:$P$2,0))</f>
        <v>#N/A</v>
      </c>
      <c r="DK920" s="15" t="e" cm="1">
        <f t="array" ref="DK920">INDEX($K:$P,ROW(),MATCH(DK$3,$K$2:$P$2,0))</f>
        <v>#N/A</v>
      </c>
      <c r="DL920" s="15" t="e" cm="1">
        <f t="array" ref="DL920">INDEX($K:$P,ROW(),MATCH(DL$3,$K$2:$P$2,0))</f>
        <v>#N/A</v>
      </c>
    </row>
    <row r="921" spans="1:116" x14ac:dyDescent="0.4">
      <c r="C921" t="s">
        <v>224</v>
      </c>
      <c r="D921" t="s">
        <v>496</v>
      </c>
      <c r="E921" s="8" t="str">
        <f t="shared" si="1031"/>
        <v>921 WCINV-SSV</v>
      </c>
      <c r="G921" s="126" t="str">
        <f>"Inventory - "&amp;G914</f>
        <v>Inventory - (Secondary label)</v>
      </c>
      <c r="H921" s="27"/>
      <c r="I921" s="78"/>
      <c r="J921" s="78"/>
      <c r="K921" s="118">
        <f>SUMIF($3:$3,K$2,919:919)</f>
        <v>0</v>
      </c>
      <c r="L921" s="118">
        <f>SUMIF($3:$3,L$2,919:919)</f>
        <v>0</v>
      </c>
      <c r="M921" s="118">
        <f>SUMIF($3:$3,M$2,919:919)</f>
        <v>0</v>
      </c>
      <c r="N921" s="118">
        <f>SUMIF($3:$3,N$2,919:919)</f>
        <v>0</v>
      </c>
      <c r="O921" s="118">
        <f>SUMIF($3:$3,O$2,919:919)</f>
        <v>0</v>
      </c>
      <c r="P921" s="118">
        <f>SUMIF($3:$3,P$2,919:919)</f>
        <v>0</v>
      </c>
      <c r="R921" s="33"/>
      <c r="S921" s="118" cm="1">
        <f t="array" aca="1" ref="S921" ca="1">-MIN(S920/365*INDIRECT(S916),R921-INDIRECT(S916))</f>
        <v>82.191780821917803</v>
      </c>
      <c r="T921" s="118" cm="1">
        <f t="array" aca="1" ref="T921" ca="1">-MIN(T920/365*INDIRECT(T916),S921-INDIRECT(T916))</f>
        <v>82.191780821917803</v>
      </c>
      <c r="U921" s="118" cm="1">
        <f t="array" aca="1" ref="U921" ca="1">-MIN(U920/365*INDIRECT(U916),T921-INDIRECT(U916))</f>
        <v>82.191780821917803</v>
      </c>
      <c r="V921" s="118" cm="1">
        <f t="array" aca="1" ref="V921" ca="1">-MIN(V920/365*INDIRECT(V916),U921-INDIRECT(V916))</f>
        <v>82.191780821917803</v>
      </c>
      <c r="W921" s="118" cm="1">
        <f t="array" aca="1" ref="W921" ca="1">-MIN(W920/365*INDIRECT(W916),V921-INDIRECT(W916))</f>
        <v>82.191780821917803</v>
      </c>
      <c r="X921" s="118" cm="1">
        <f t="array" aca="1" ref="X921" ca="1">-MIN(X920/365*INDIRECT(X916),W921-INDIRECT(X916))</f>
        <v>82.191780821917803</v>
      </c>
      <c r="Y921" s="118" cm="1">
        <f t="array" aca="1" ref="Y921" ca="1">-MIN(Y920/365*INDIRECT(Y916),X921-INDIRECT(Y916))</f>
        <v>82.191780821917803</v>
      </c>
      <c r="Z921" s="118" cm="1">
        <f t="array" aca="1" ref="Z921" ca="1">-MIN(Z920/365*INDIRECT(Z916),Y921-INDIRECT(Z916))</f>
        <v>82.191780821917803</v>
      </c>
      <c r="AA921" s="118" cm="1">
        <f t="array" aca="1" ref="AA921" ca="1">-MIN(AA920/365*INDIRECT(AA916),Z921-INDIRECT(AA916))</f>
        <v>82.191780821917803</v>
      </c>
      <c r="AB921" s="118" cm="1">
        <f t="array" aca="1" ref="AB921" ca="1">-MIN(AB920/365*INDIRECT(AB916),AA921-INDIRECT(AB916))</f>
        <v>82.191780821917803</v>
      </c>
      <c r="AC921" s="118" cm="1">
        <f t="array" aca="1" ref="AC921" ca="1">-MIN(AC920/365*INDIRECT(AC916),AB921-INDIRECT(AC916))</f>
        <v>82.191780821917803</v>
      </c>
      <c r="AD921" s="118" cm="1">
        <f t="array" aca="1" ref="AD921" ca="1">-MIN(AD920/365*INDIRECT(AD916),AC921-INDIRECT(AD916))</f>
        <v>82.191780821917803</v>
      </c>
      <c r="AE921" s="118" cm="1">
        <f t="array" aca="1" ref="AE921" ca="1">-MIN(AE920/365*INDIRECT(AE916),AD921-INDIRECT(AE916))</f>
        <v>82.191780821917803</v>
      </c>
      <c r="AF921" s="118" cm="1">
        <f t="array" aca="1" ref="AF921" ca="1">-MIN(AF920/365*INDIRECT(AF916),AE921-INDIRECT(AF916))</f>
        <v>82.191780821917803</v>
      </c>
      <c r="AG921" s="118" cm="1">
        <f t="array" aca="1" ref="AG921" ca="1">-MIN(AG920/365*INDIRECT(AG916),AF921-INDIRECT(AG916))</f>
        <v>82.191780821917803</v>
      </c>
      <c r="AH921" s="118" cm="1">
        <f t="array" aca="1" ref="AH921" ca="1">-MIN(AH920/365*INDIRECT(AH916),AG921-INDIRECT(AH916))</f>
        <v>82.191780821917803</v>
      </c>
      <c r="AI921" s="118" cm="1">
        <f t="array" aca="1" ref="AI921" ca="1">-MIN(AI920/365*INDIRECT(AI916),AH921-INDIRECT(AI916))</f>
        <v>82.191780821917803</v>
      </c>
      <c r="AJ921" s="118" cm="1">
        <f t="array" aca="1" ref="AJ921" ca="1">-MIN(AJ920/365*INDIRECT(AJ916),AI921-INDIRECT(AJ916))</f>
        <v>82.191780821917803</v>
      </c>
      <c r="AK921" s="118" cm="1">
        <f t="array" aca="1" ref="AK921" ca="1">-MIN(AK920/365*INDIRECT(AK916),AJ921-INDIRECT(AK916))</f>
        <v>82.191780821917803</v>
      </c>
      <c r="AL921" s="118" cm="1">
        <f t="array" aca="1" ref="AL921" ca="1">-MIN(AL920/365*INDIRECT(AL916),AK921-INDIRECT(AL916))</f>
        <v>82.191780821917803</v>
      </c>
      <c r="AM921" s="118" cm="1">
        <f t="array" aca="1" ref="AM921" ca="1">-MIN(AM920/365*INDIRECT(AM916),AL921-INDIRECT(AM916))</f>
        <v>82.191780821917803</v>
      </c>
      <c r="AN921" s="118" cm="1">
        <f t="array" aca="1" ref="AN921" ca="1">-MIN(AN920/365*INDIRECT(AN916),AM921-INDIRECT(AN916))</f>
        <v>82.191780821917803</v>
      </c>
      <c r="AO921" s="118" cm="1">
        <f t="array" aca="1" ref="AO921" ca="1">-MIN(AO920/365*INDIRECT(AO916),AN921-INDIRECT(AO916))</f>
        <v>82.191780821917803</v>
      </c>
      <c r="AP921" s="118" cm="1">
        <f t="array" aca="1" ref="AP921" ca="1">-MIN(AP920/365*INDIRECT(AP916),AO921-INDIRECT(AP916))</f>
        <v>82.191780821917803</v>
      </c>
      <c r="AQ921" s="118" cm="1">
        <f t="array" aca="1" ref="AQ921" ca="1">-MIN(AQ920/365*INDIRECT(AQ916),AP921-INDIRECT(AQ916))</f>
        <v>82.191780821917803</v>
      </c>
      <c r="AR921" s="118" cm="1">
        <f t="array" aca="1" ref="AR921" ca="1">-MIN(AR920/365*INDIRECT(AR916),AQ921-INDIRECT(AR916))</f>
        <v>82.191780821917803</v>
      </c>
      <c r="AS921" s="118" cm="1">
        <f t="array" aca="1" ref="AS921" ca="1">-MIN(AS920/365*INDIRECT(AS916),AR921-INDIRECT(AS916))</f>
        <v>82.191780821917803</v>
      </c>
      <c r="AT921" s="118" cm="1">
        <f t="array" aca="1" ref="AT921" ca="1">-MIN(AT920/365*INDIRECT(AT916),AS921-INDIRECT(AT916))</f>
        <v>82.191780821917803</v>
      </c>
      <c r="AU921" s="118" cm="1">
        <f t="array" aca="1" ref="AU921" ca="1">-MIN(AU920/365*INDIRECT(AU916),AT921-INDIRECT(AU916))</f>
        <v>82.191780821917803</v>
      </c>
      <c r="AV921" s="118" cm="1">
        <f t="array" aca="1" ref="AV921" ca="1">-MIN(AV920/365*INDIRECT(AV916),AU921-INDIRECT(AV916))</f>
        <v>82.191780821917803</v>
      </c>
      <c r="AW921" s="118" cm="1">
        <f t="array" aca="1" ref="AW921" ca="1">-MIN(AW920/365*INDIRECT(AW916),AV921-INDIRECT(AW916))</f>
        <v>82.191780821917803</v>
      </c>
      <c r="AX921" s="118" cm="1">
        <f t="array" aca="1" ref="AX921" ca="1">-MIN(AX920/365*INDIRECT(AX916),AW921-INDIRECT(AX916))</f>
        <v>82.191780821917803</v>
      </c>
      <c r="AY921" s="118" cm="1">
        <f t="array" aca="1" ref="AY921" ca="1">-MIN(AY920/365*INDIRECT(AY916),AX921-INDIRECT(AY916))</f>
        <v>82.191780821917803</v>
      </c>
      <c r="AZ921" s="118" cm="1">
        <f t="array" aca="1" ref="AZ921" ca="1">-MIN(AZ920/365*INDIRECT(AZ916),AY921-INDIRECT(AZ916))</f>
        <v>82.191780821917803</v>
      </c>
      <c r="BA921" s="118" cm="1">
        <f t="array" aca="1" ref="BA921" ca="1">-MIN(BA920/365*INDIRECT(BA916),AZ921-INDIRECT(BA916))</f>
        <v>82.191780821917803</v>
      </c>
      <c r="BB921" s="118" cm="1">
        <f t="array" aca="1" ref="BB921" ca="1">-MIN(BB920/365*INDIRECT(BB916),BA921-INDIRECT(BB916))</f>
        <v>82.191780821917803</v>
      </c>
      <c r="BC921" s="118" cm="1">
        <f t="array" aca="1" ref="BC921" ca="1">-MIN(BC920/365*INDIRECT(BC916),BB921-INDIRECT(BC916))</f>
        <v>82.191780821917803</v>
      </c>
      <c r="BD921" s="118" cm="1">
        <f t="array" aca="1" ref="BD921" ca="1">-MIN(BD920/365*INDIRECT(BD916),BC921-INDIRECT(BD916))</f>
        <v>82.191780821917803</v>
      </c>
      <c r="BE921" s="118" cm="1">
        <f t="array" aca="1" ref="BE921" ca="1">-MIN(BE920/365*INDIRECT(BE916),BD921-INDIRECT(BE916))</f>
        <v>82.191780821917803</v>
      </c>
      <c r="BF921" s="118" cm="1">
        <f t="array" aca="1" ref="BF921" ca="1">-MIN(BF920/365*INDIRECT(BF916),BE921-INDIRECT(BF916))</f>
        <v>82.191780821917803</v>
      </c>
      <c r="BG921" s="118" cm="1">
        <f t="array" aca="1" ref="BG921" ca="1">-MIN(BG920/365*INDIRECT(BG916),BF921-INDIRECT(BG916))</f>
        <v>82.191780821917803</v>
      </c>
      <c r="BH921" s="118" cm="1">
        <f t="array" aca="1" ref="BH921" ca="1">-MIN(BH920/365*INDIRECT(BH916),BG921-INDIRECT(BH916))</f>
        <v>82.191780821917803</v>
      </c>
      <c r="BI921" s="118" cm="1">
        <f t="array" aca="1" ref="BI921" ca="1">-MIN(BI920/365*INDIRECT(BI916),BH921-INDIRECT(BI916))</f>
        <v>82.191780821917803</v>
      </c>
      <c r="BJ921" s="118" cm="1">
        <f t="array" aca="1" ref="BJ921" ca="1">-MIN(BJ920/365*INDIRECT(BJ916),BI921-INDIRECT(BJ916))</f>
        <v>82.191780821917803</v>
      </c>
      <c r="BK921" s="118" cm="1">
        <f t="array" aca="1" ref="BK921" ca="1">-MIN(BK920/365*INDIRECT(BK916),BJ921-INDIRECT(BK916))</f>
        <v>82.191780821917803</v>
      </c>
      <c r="BL921" s="118" cm="1">
        <f t="array" aca="1" ref="BL921" ca="1">-MIN(BL920/365*INDIRECT(BL916),BK921-INDIRECT(BL916))</f>
        <v>82.191780821917803</v>
      </c>
      <c r="BM921" s="118" cm="1">
        <f t="array" aca="1" ref="BM921" ca="1">-MIN(BM920/365*INDIRECT(BM916),BL921-INDIRECT(BM916))</f>
        <v>82.191780821917803</v>
      </c>
      <c r="BN921" s="118" cm="1">
        <f t="array" aca="1" ref="BN921" ca="1">-MIN(BN920/365*INDIRECT(BN916),BM921-INDIRECT(BN916))</f>
        <v>82.191780821917803</v>
      </c>
      <c r="BO921" s="118" cm="1">
        <f t="array" aca="1" ref="BO921" ca="1">-MIN(BO920/365*INDIRECT(BO916),BN921-INDIRECT(BO916))</f>
        <v>82.191780821917803</v>
      </c>
      <c r="BP921" s="118" cm="1">
        <f t="array" aca="1" ref="BP921" ca="1">-MIN(BP920/365*INDIRECT(BP916),BO921-INDIRECT(BP916))</f>
        <v>82.191780821917803</v>
      </c>
      <c r="BQ921" s="118" cm="1">
        <f t="array" aca="1" ref="BQ921" ca="1">-MIN(BQ920/365*INDIRECT(BQ916),BP921-INDIRECT(BQ916))</f>
        <v>82.191780821917803</v>
      </c>
      <c r="BR921" s="118" cm="1">
        <f t="array" aca="1" ref="BR921" ca="1">-MIN(BR920/365*INDIRECT(BR916),BQ921-INDIRECT(BR916))</f>
        <v>82.191780821917803</v>
      </c>
      <c r="BS921" s="118" cm="1">
        <f t="array" aca="1" ref="BS921" ca="1">-MIN(BS920/365*INDIRECT(BS916),BR921-INDIRECT(BS916))</f>
        <v>82.191780821917803</v>
      </c>
      <c r="BT921" s="118" cm="1">
        <f t="array" aca="1" ref="BT921" ca="1">-MIN(BT920/365*INDIRECT(BT916),BS921-INDIRECT(BT916))</f>
        <v>82.191780821917803</v>
      </c>
      <c r="BU921" s="118" cm="1">
        <f t="array" aca="1" ref="BU921" ca="1">-MIN(BU920/365*INDIRECT(BU916),BT921-INDIRECT(BU916))</f>
        <v>82.191780821917803</v>
      </c>
      <c r="BV921" s="118" cm="1">
        <f t="array" aca="1" ref="BV921" ca="1">-MIN(BV920/365*INDIRECT(BV916),BU921-INDIRECT(BV916))</f>
        <v>82.191780821917803</v>
      </c>
      <c r="BW921" s="118" cm="1">
        <f t="array" aca="1" ref="BW921" ca="1">-MIN(BW920/365*INDIRECT(BW916),BV921-INDIRECT(BW916))</f>
        <v>82.191780821917803</v>
      </c>
      <c r="BX921" s="118" cm="1">
        <f t="array" aca="1" ref="BX921" ca="1">-MIN(BX920/365*INDIRECT(BX916),BW921-INDIRECT(BX916))</f>
        <v>82.191780821917803</v>
      </c>
      <c r="BY921" s="118" cm="1">
        <f t="array" aca="1" ref="BY921" ca="1">-MIN(BY920/365*INDIRECT(BY916),BX921-INDIRECT(BY916))</f>
        <v>82.191780821917803</v>
      </c>
      <c r="BZ921" s="118" cm="1">
        <f t="array" aca="1" ref="BZ921" ca="1">-MIN(BZ920/365*INDIRECT(BZ916),BY921-INDIRECT(BZ916))</f>
        <v>82.191780821917803</v>
      </c>
      <c r="CA921" s="118" cm="1">
        <f t="array" aca="1" ref="CA921" ca="1">-MIN(CA920/365*INDIRECT(CA916),BZ921-INDIRECT(CA916))</f>
        <v>82.191780821917803</v>
      </c>
      <c r="CB921" s="118" cm="1">
        <f t="array" aca="1" ref="CB921" ca="1">-MIN(CB920/365*INDIRECT(CB916),CA921-INDIRECT(CB916))</f>
        <v>82.191780821917803</v>
      </c>
      <c r="CC921" s="118" cm="1">
        <f t="array" aca="1" ref="CC921" ca="1">-MIN(CC920/365*INDIRECT(CC916),CB921-INDIRECT(CC916))</f>
        <v>82.191780821917803</v>
      </c>
      <c r="CD921" s="118" cm="1">
        <f t="array" aca="1" ref="CD921" ca="1">-MIN(CD920/365*INDIRECT(CD916),CC921-INDIRECT(CD916))</f>
        <v>82.191780821917803</v>
      </c>
      <c r="CE921" s="118" cm="1">
        <f t="array" aca="1" ref="CE921" ca="1">-MIN(CE920/365*INDIRECT(CE916),CD921-INDIRECT(CE916))</f>
        <v>82.191780821917803</v>
      </c>
      <c r="CF921" s="118" cm="1">
        <f t="array" aca="1" ref="CF921" ca="1">-MIN(CF920/365*INDIRECT(CF916),CE921-INDIRECT(CF916))</f>
        <v>82.191780821917803</v>
      </c>
      <c r="CG921" s="118" cm="1">
        <f t="array" aca="1" ref="CG921" ca="1">-MIN(CG920/365*INDIRECT(CG916),CF921-INDIRECT(CG916))</f>
        <v>82.191780821917803</v>
      </c>
      <c r="CH921" s="118" cm="1">
        <f t="array" aca="1" ref="CH921" ca="1">-MIN(CH920/365*INDIRECT(CH916),CG921-INDIRECT(CH916))</f>
        <v>82.191780821917803</v>
      </c>
      <c r="CI921" s="118" cm="1">
        <f t="array" aca="1" ref="CI921" ca="1">-MIN(CI920/365*INDIRECT(CI916),CH921-INDIRECT(CI916))</f>
        <v>82.191780821917803</v>
      </c>
      <c r="CJ921" s="118" cm="1">
        <f t="array" aca="1" ref="CJ921" ca="1">-MIN(CJ920/365*INDIRECT(CJ916),CI921-INDIRECT(CJ916))</f>
        <v>82.191780821917803</v>
      </c>
      <c r="CK921" s="118" cm="1">
        <f t="array" aca="1" ref="CK921" ca="1">-MIN(CK920/365*INDIRECT(CK916),CJ921-INDIRECT(CK916))</f>
        <v>82.191780821917803</v>
      </c>
      <c r="CL921" s="118" cm="1">
        <f t="array" aca="1" ref="CL921" ca="1">-MIN(CL920/365*INDIRECT(CL916),CK921-INDIRECT(CL916))</f>
        <v>82.191780821917803</v>
      </c>
      <c r="CN921" s="78"/>
      <c r="CO921" s="118" t="e" cm="1">
        <f t="array" aca="1" ref="CO921" ca="1">-MIN(CO920/365*INDIRECT(CO916),CN921-INDIRECT(CO916))</f>
        <v>#N/A</v>
      </c>
      <c r="CP921" s="118" t="e" cm="1">
        <f t="array" aca="1" ref="CP921" ca="1">-MIN(CP920/365*INDIRECT(CP916),CO921-INDIRECT(CP916))</f>
        <v>#N/A</v>
      </c>
      <c r="CQ921" s="118" t="e" cm="1">
        <f t="array" aca="1" ref="CQ921" ca="1">-MIN(CQ920/365*INDIRECT(CQ916),CP921-INDIRECT(CQ916))</f>
        <v>#N/A</v>
      </c>
      <c r="CR921" s="118" t="e" cm="1">
        <f t="array" aca="1" ref="CR921" ca="1">-MIN(CR920/365*INDIRECT(CR916),CQ921-INDIRECT(CR916))</f>
        <v>#N/A</v>
      </c>
      <c r="CS921" s="118" t="e" cm="1">
        <f t="array" aca="1" ref="CS921" ca="1">-MIN(CS920/365*INDIRECT(CS916),CR921-INDIRECT(CS916))</f>
        <v>#N/A</v>
      </c>
      <c r="CT921" s="118" t="e" cm="1">
        <f t="array" aca="1" ref="CT921" ca="1">-MIN(CT920/365*INDIRECT(CT916),CS921-INDIRECT(CT916))</f>
        <v>#N/A</v>
      </c>
      <c r="CU921" s="118" t="e" cm="1">
        <f t="array" aca="1" ref="CU921" ca="1">-MIN(CU920/365*INDIRECT(CU916),CT921-INDIRECT(CU916))</f>
        <v>#N/A</v>
      </c>
      <c r="CV921" s="118" t="e" cm="1">
        <f t="array" aca="1" ref="CV921" ca="1">-MIN(CV920/365*INDIRECT(CV916),CU921-INDIRECT(CV916))</f>
        <v>#N/A</v>
      </c>
      <c r="CW921" s="118" t="e" cm="1">
        <f t="array" aca="1" ref="CW921" ca="1">-MIN(CW920/365*INDIRECT(CW916),CV921-INDIRECT(CW916))</f>
        <v>#N/A</v>
      </c>
      <c r="CX921" s="118" t="e" cm="1">
        <f t="array" aca="1" ref="CX921" ca="1">-MIN(CX920/365*INDIRECT(CX916),CW921-INDIRECT(CX916))</f>
        <v>#N/A</v>
      </c>
      <c r="CY921" s="118" t="e" cm="1">
        <f t="array" aca="1" ref="CY921" ca="1">-MIN(CY920/365*INDIRECT(CY916),CX921-INDIRECT(CY916))</f>
        <v>#N/A</v>
      </c>
      <c r="CZ921" s="118" t="e" cm="1">
        <f t="array" aca="1" ref="CZ921" ca="1">-MIN(CZ920/365*INDIRECT(CZ916),CY921-INDIRECT(CZ916))</f>
        <v>#N/A</v>
      </c>
      <c r="DA921" s="118" t="e" cm="1">
        <f t="array" aca="1" ref="DA921" ca="1">-MIN(DA920/365*INDIRECT(DA916),CZ921-INDIRECT(DA916))</f>
        <v>#N/A</v>
      </c>
      <c r="DB921" s="118" t="e" cm="1">
        <f t="array" aca="1" ref="DB921" ca="1">-MIN(DB920/365*INDIRECT(DB916),DA921-INDIRECT(DB916))</f>
        <v>#N/A</v>
      </c>
      <c r="DC921" s="118" t="e" cm="1">
        <f t="array" aca="1" ref="DC921" ca="1">-MIN(DC920/365*INDIRECT(DC916),DB921-INDIRECT(DC916))</f>
        <v>#N/A</v>
      </c>
      <c r="DD921" s="118" t="e" cm="1">
        <f t="array" aca="1" ref="DD921" ca="1">-MIN(DD920/365*INDIRECT(DD916),DC921-INDIRECT(DD916))</f>
        <v>#N/A</v>
      </c>
      <c r="DE921" s="118" t="e" cm="1">
        <f t="array" aca="1" ref="DE921" ca="1">-MIN(DE920/365*INDIRECT(DE916),DD921-INDIRECT(DE916))</f>
        <v>#N/A</v>
      </c>
      <c r="DF921" s="118" t="e" cm="1">
        <f t="array" aca="1" ref="DF921" ca="1">-MIN(DF920/365*INDIRECT(DF916),DE921-INDIRECT(DF916))</f>
        <v>#N/A</v>
      </c>
      <c r="DG921" s="118" t="e" cm="1">
        <f t="array" aca="1" ref="DG921" ca="1">-MIN(DG920/365*INDIRECT(DG916),DF921-INDIRECT(DG916))</f>
        <v>#N/A</v>
      </c>
      <c r="DH921" s="118" t="e" cm="1">
        <f t="array" aca="1" ref="DH921" ca="1">-MIN(DH920/365*INDIRECT(DH916),DG921-INDIRECT(DH916))</f>
        <v>#N/A</v>
      </c>
      <c r="DI921" s="118" t="e" cm="1">
        <f t="array" aca="1" ref="DI921" ca="1">-MIN(DI920/365*INDIRECT(DI916),DH921-INDIRECT(DI916))</f>
        <v>#N/A</v>
      </c>
      <c r="DJ921" s="118" t="e" cm="1">
        <f t="array" aca="1" ref="DJ921" ca="1">-MIN(DJ920/365*INDIRECT(DJ916),DI921-INDIRECT(DJ916))</f>
        <v>#N/A</v>
      </c>
      <c r="DK921" s="118" t="e" cm="1">
        <f t="array" aca="1" ref="DK921" ca="1">-MIN(DK920/365*INDIRECT(DK916),DJ921-INDIRECT(DK916))</f>
        <v>#N/A</v>
      </c>
      <c r="DL921" s="118" t="e" cm="1">
        <f t="array" aca="1" ref="DL921" ca="1">-MIN(DL920/365*INDIRECT(DL916),DK921-INDIRECT(DL916))</f>
        <v>#N/A</v>
      </c>
    </row>
    <row r="922" spans="1:116" x14ac:dyDescent="0.4">
      <c r="B922" t="s">
        <v>244</v>
      </c>
      <c r="D922" t="s">
        <v>496</v>
      </c>
      <c r="E922" s="8" t="str">
        <f t="shared" ref="E922:E932" si="1032">ROW()&amp;" "&amp;D922</f>
        <v>922 WCINV-SSV</v>
      </c>
      <c r="G922" s="9"/>
      <c r="H922" s="27"/>
      <c r="I922" s="78"/>
      <c r="J922" s="78"/>
      <c r="K922" s="33"/>
      <c r="L922" s="33"/>
      <c r="M922" s="33"/>
      <c r="N922" s="33"/>
      <c r="O922" s="33"/>
      <c r="P922" s="33"/>
      <c r="R922" s="33"/>
      <c r="S922" s="33"/>
      <c r="T922" s="33"/>
      <c r="U922" s="33"/>
      <c r="V922" s="33"/>
      <c r="W922" s="33"/>
      <c r="X922" s="33"/>
      <c r="Y922" s="33"/>
      <c r="Z922" s="33"/>
      <c r="AA922" s="33"/>
      <c r="AB922" s="33"/>
      <c r="AC922" s="33"/>
      <c r="AD922" s="33"/>
      <c r="AE922" s="33"/>
      <c r="AF922" s="33"/>
      <c r="AG922" s="33"/>
      <c r="AH922" s="33"/>
      <c r="AI922" s="33"/>
      <c r="AJ922" s="33"/>
      <c r="AK922" s="33"/>
      <c r="AL922" s="33"/>
      <c r="AM922" s="33"/>
      <c r="AN922" s="33"/>
      <c r="AO922" s="33"/>
      <c r="AP922" s="33"/>
      <c r="AQ922" s="33"/>
      <c r="AR922" s="33"/>
      <c r="AS922" s="33"/>
      <c r="AT922" s="33"/>
      <c r="AU922" s="33"/>
      <c r="AV922" s="33"/>
      <c r="AW922" s="33"/>
      <c r="AX922" s="33"/>
      <c r="AY922" s="33"/>
      <c r="AZ922" s="33"/>
      <c r="BA922" s="33"/>
      <c r="BB922" s="33"/>
      <c r="BC922" s="33"/>
      <c r="BD922" s="33"/>
      <c r="BE922" s="33"/>
      <c r="BF922" s="33"/>
      <c r="BG922" s="33"/>
      <c r="BH922" s="33"/>
      <c r="BI922" s="33"/>
      <c r="BJ922" s="33"/>
      <c r="BK922" s="33"/>
      <c r="BL922" s="33"/>
      <c r="BM922" s="33"/>
      <c r="BN922" s="33"/>
      <c r="BO922" s="33"/>
      <c r="BP922" s="33"/>
      <c r="BQ922" s="33"/>
      <c r="BR922" s="33"/>
      <c r="BS922" s="33"/>
      <c r="BT922" s="33"/>
      <c r="BU922" s="33"/>
      <c r="BV922" s="33"/>
      <c r="BW922" s="33"/>
      <c r="BX922" s="33"/>
      <c r="BY922" s="33"/>
      <c r="BZ922" s="33"/>
      <c r="CA922" s="33"/>
      <c r="CB922" s="33"/>
      <c r="CC922" s="33"/>
      <c r="CD922" s="33"/>
      <c r="CE922" s="33"/>
      <c r="CF922" s="33"/>
      <c r="CG922" s="33"/>
      <c r="CH922" s="33"/>
      <c r="CI922" s="33"/>
      <c r="CJ922" s="33"/>
      <c r="CK922" s="33"/>
      <c r="CL922" s="33"/>
      <c r="CN922" s="78"/>
      <c r="CO922" s="33"/>
      <c r="CP922" s="33"/>
      <c r="CQ922" s="33"/>
      <c r="CR922" s="33"/>
      <c r="CS922" s="33"/>
      <c r="CT922" s="33"/>
      <c r="CU922" s="33"/>
      <c r="CV922" s="33"/>
      <c r="CW922" s="33"/>
      <c r="CX922" s="33"/>
      <c r="CY922" s="33"/>
      <c r="CZ922" s="33"/>
      <c r="DA922" s="33"/>
      <c r="DB922" s="33"/>
      <c r="DC922" s="33"/>
      <c r="DD922" s="33"/>
      <c r="DE922" s="33"/>
      <c r="DF922" s="33"/>
      <c r="DG922" s="33"/>
      <c r="DH922" s="33"/>
      <c r="DI922" s="33"/>
      <c r="DJ922" s="33"/>
      <c r="DK922" s="33"/>
      <c r="DL922" s="33"/>
    </row>
    <row r="923" spans="1:116" x14ac:dyDescent="0.4">
      <c r="C923" t="s">
        <v>234</v>
      </c>
      <c r="D923" t="s">
        <v>496</v>
      </c>
      <c r="E923" s="8" t="str">
        <f t="shared" si="1032"/>
        <v>923 WCINV-SSV</v>
      </c>
      <c r="G923" s="126" t="str">
        <f>"Change in "&amp;G921</f>
        <v>Change in Inventory - (Secondary label)</v>
      </c>
      <c r="K923" s="33">
        <f ca="1">SUMIF($3:$3,K$2,921:921)</f>
        <v>986.30136986301341</v>
      </c>
      <c r="L923" s="33">
        <f ca="1">SUMIF($3:$3,L$2,921:921)</f>
        <v>986.30136986301341</v>
      </c>
      <c r="M923" s="33">
        <f ca="1">SUMIF($3:$3,M$2,921:921)</f>
        <v>986.30136986301341</v>
      </c>
      <c r="N923" s="33">
        <f ca="1">SUMIF($3:$3,N$2,921:921)</f>
        <v>986.30136986301341</v>
      </c>
      <c r="O923" s="33">
        <f ca="1">SUMIF($3:$3,O$2,921:921)</f>
        <v>986.30136986301341</v>
      </c>
      <c r="P923" s="33">
        <f ca="1">SUMIF($3:$3,P$2,921:921)</f>
        <v>986.30136986301341</v>
      </c>
      <c r="R923" s="33"/>
      <c r="S923" s="33">
        <f t="shared" ref="S923:AX923" ca="1" si="1033">R921-S921</f>
        <v>-82.191780821917803</v>
      </c>
      <c r="T923" s="33">
        <f t="shared" ca="1" si="1033"/>
        <v>0</v>
      </c>
      <c r="U923" s="33">
        <f t="shared" ca="1" si="1033"/>
        <v>0</v>
      </c>
      <c r="V923" s="33">
        <f t="shared" ca="1" si="1033"/>
        <v>0</v>
      </c>
      <c r="W923" s="33">
        <f t="shared" ca="1" si="1033"/>
        <v>0</v>
      </c>
      <c r="X923" s="33">
        <f t="shared" ca="1" si="1033"/>
        <v>0</v>
      </c>
      <c r="Y923" s="33">
        <f t="shared" ca="1" si="1033"/>
        <v>0</v>
      </c>
      <c r="Z923" s="33">
        <f t="shared" ca="1" si="1033"/>
        <v>0</v>
      </c>
      <c r="AA923" s="33">
        <f t="shared" ca="1" si="1033"/>
        <v>0</v>
      </c>
      <c r="AB923" s="33">
        <f t="shared" ca="1" si="1033"/>
        <v>0</v>
      </c>
      <c r="AC923" s="33">
        <f t="shared" ca="1" si="1033"/>
        <v>0</v>
      </c>
      <c r="AD923" s="33">
        <f t="shared" ca="1" si="1033"/>
        <v>0</v>
      </c>
      <c r="AE923" s="33">
        <f t="shared" ca="1" si="1033"/>
        <v>0</v>
      </c>
      <c r="AF923" s="33">
        <f t="shared" ca="1" si="1033"/>
        <v>0</v>
      </c>
      <c r="AG923" s="33">
        <f t="shared" ca="1" si="1033"/>
        <v>0</v>
      </c>
      <c r="AH923" s="33">
        <f t="shared" ca="1" si="1033"/>
        <v>0</v>
      </c>
      <c r="AI923" s="33">
        <f t="shared" ca="1" si="1033"/>
        <v>0</v>
      </c>
      <c r="AJ923" s="33">
        <f t="shared" ca="1" si="1033"/>
        <v>0</v>
      </c>
      <c r="AK923" s="33">
        <f t="shared" ca="1" si="1033"/>
        <v>0</v>
      </c>
      <c r="AL923" s="33">
        <f t="shared" ca="1" si="1033"/>
        <v>0</v>
      </c>
      <c r="AM923" s="33">
        <f t="shared" ca="1" si="1033"/>
        <v>0</v>
      </c>
      <c r="AN923" s="33">
        <f t="shared" ca="1" si="1033"/>
        <v>0</v>
      </c>
      <c r="AO923" s="33">
        <f t="shared" ca="1" si="1033"/>
        <v>0</v>
      </c>
      <c r="AP923" s="33">
        <f t="shared" ca="1" si="1033"/>
        <v>0</v>
      </c>
      <c r="AQ923" s="33">
        <f t="shared" ca="1" si="1033"/>
        <v>0</v>
      </c>
      <c r="AR923" s="33">
        <f t="shared" ca="1" si="1033"/>
        <v>0</v>
      </c>
      <c r="AS923" s="33">
        <f t="shared" ca="1" si="1033"/>
        <v>0</v>
      </c>
      <c r="AT923" s="33">
        <f t="shared" ca="1" si="1033"/>
        <v>0</v>
      </c>
      <c r="AU923" s="33">
        <f t="shared" ca="1" si="1033"/>
        <v>0</v>
      </c>
      <c r="AV923" s="33">
        <f t="shared" ca="1" si="1033"/>
        <v>0</v>
      </c>
      <c r="AW923" s="33">
        <f t="shared" ca="1" si="1033"/>
        <v>0</v>
      </c>
      <c r="AX923" s="33">
        <f t="shared" ca="1" si="1033"/>
        <v>0</v>
      </c>
      <c r="AY923" s="33">
        <f t="shared" ref="AY923:CD923" ca="1" si="1034">AX921-AY921</f>
        <v>0</v>
      </c>
      <c r="AZ923" s="33">
        <f t="shared" ca="1" si="1034"/>
        <v>0</v>
      </c>
      <c r="BA923" s="33">
        <f t="shared" ca="1" si="1034"/>
        <v>0</v>
      </c>
      <c r="BB923" s="33">
        <f t="shared" ca="1" si="1034"/>
        <v>0</v>
      </c>
      <c r="BC923" s="33">
        <f t="shared" ca="1" si="1034"/>
        <v>0</v>
      </c>
      <c r="BD923" s="33">
        <f t="shared" ca="1" si="1034"/>
        <v>0</v>
      </c>
      <c r="BE923" s="33">
        <f t="shared" ca="1" si="1034"/>
        <v>0</v>
      </c>
      <c r="BF923" s="33">
        <f t="shared" ca="1" si="1034"/>
        <v>0</v>
      </c>
      <c r="BG923" s="33">
        <f t="shared" ca="1" si="1034"/>
        <v>0</v>
      </c>
      <c r="BH923" s="33">
        <f t="shared" ca="1" si="1034"/>
        <v>0</v>
      </c>
      <c r="BI923" s="33">
        <f t="shared" ca="1" si="1034"/>
        <v>0</v>
      </c>
      <c r="BJ923" s="33">
        <f t="shared" ca="1" si="1034"/>
        <v>0</v>
      </c>
      <c r="BK923" s="33">
        <f t="shared" ca="1" si="1034"/>
        <v>0</v>
      </c>
      <c r="BL923" s="33">
        <f t="shared" ca="1" si="1034"/>
        <v>0</v>
      </c>
      <c r="BM923" s="33">
        <f t="shared" ca="1" si="1034"/>
        <v>0</v>
      </c>
      <c r="BN923" s="33">
        <f t="shared" ca="1" si="1034"/>
        <v>0</v>
      </c>
      <c r="BO923" s="33">
        <f t="shared" ca="1" si="1034"/>
        <v>0</v>
      </c>
      <c r="BP923" s="33">
        <f t="shared" ca="1" si="1034"/>
        <v>0</v>
      </c>
      <c r="BQ923" s="33">
        <f t="shared" ca="1" si="1034"/>
        <v>0</v>
      </c>
      <c r="BR923" s="33">
        <f t="shared" ca="1" si="1034"/>
        <v>0</v>
      </c>
      <c r="BS923" s="33">
        <f t="shared" ca="1" si="1034"/>
        <v>0</v>
      </c>
      <c r="BT923" s="33">
        <f t="shared" ca="1" si="1034"/>
        <v>0</v>
      </c>
      <c r="BU923" s="33">
        <f t="shared" ca="1" si="1034"/>
        <v>0</v>
      </c>
      <c r="BV923" s="33">
        <f t="shared" ca="1" si="1034"/>
        <v>0</v>
      </c>
      <c r="BW923" s="33">
        <f t="shared" ca="1" si="1034"/>
        <v>0</v>
      </c>
      <c r="BX923" s="33">
        <f t="shared" ca="1" si="1034"/>
        <v>0</v>
      </c>
      <c r="BY923" s="33">
        <f t="shared" ca="1" si="1034"/>
        <v>0</v>
      </c>
      <c r="BZ923" s="33">
        <f t="shared" ca="1" si="1034"/>
        <v>0</v>
      </c>
      <c r="CA923" s="33">
        <f t="shared" ca="1" si="1034"/>
        <v>0</v>
      </c>
      <c r="CB923" s="33">
        <f t="shared" ca="1" si="1034"/>
        <v>0</v>
      </c>
      <c r="CC923" s="33">
        <f t="shared" ca="1" si="1034"/>
        <v>0</v>
      </c>
      <c r="CD923" s="33">
        <f t="shared" ca="1" si="1034"/>
        <v>0</v>
      </c>
      <c r="CE923" s="33">
        <f t="shared" ref="CE923:CL923" ca="1" si="1035">CD921-CE921</f>
        <v>0</v>
      </c>
      <c r="CF923" s="33">
        <f t="shared" ca="1" si="1035"/>
        <v>0</v>
      </c>
      <c r="CG923" s="33">
        <f t="shared" ca="1" si="1035"/>
        <v>0</v>
      </c>
      <c r="CH923" s="33">
        <f t="shared" ca="1" si="1035"/>
        <v>0</v>
      </c>
      <c r="CI923" s="33">
        <f t="shared" ca="1" si="1035"/>
        <v>0</v>
      </c>
      <c r="CJ923" s="33">
        <f t="shared" ca="1" si="1035"/>
        <v>0</v>
      </c>
      <c r="CK923" s="33">
        <f t="shared" ca="1" si="1035"/>
        <v>0</v>
      </c>
      <c r="CL923" s="33">
        <f t="shared" ca="1" si="1035"/>
        <v>0</v>
      </c>
      <c r="CO923" s="33" t="e">
        <f t="shared" ref="CO923:DL923" ca="1" si="1036">CN921-CO921</f>
        <v>#N/A</v>
      </c>
      <c r="CP923" s="33" t="e">
        <f t="shared" ca="1" si="1036"/>
        <v>#N/A</v>
      </c>
      <c r="CQ923" s="33" t="e">
        <f t="shared" ca="1" si="1036"/>
        <v>#N/A</v>
      </c>
      <c r="CR923" s="33" t="e">
        <f t="shared" ca="1" si="1036"/>
        <v>#N/A</v>
      </c>
      <c r="CS923" s="33" t="e">
        <f t="shared" ca="1" si="1036"/>
        <v>#N/A</v>
      </c>
      <c r="CT923" s="33" t="e">
        <f t="shared" ca="1" si="1036"/>
        <v>#N/A</v>
      </c>
      <c r="CU923" s="33" t="e">
        <f t="shared" ca="1" si="1036"/>
        <v>#N/A</v>
      </c>
      <c r="CV923" s="33" t="e">
        <f t="shared" ca="1" si="1036"/>
        <v>#N/A</v>
      </c>
      <c r="CW923" s="33" t="e">
        <f t="shared" ca="1" si="1036"/>
        <v>#N/A</v>
      </c>
      <c r="CX923" s="33" t="e">
        <f t="shared" ca="1" si="1036"/>
        <v>#N/A</v>
      </c>
      <c r="CY923" s="33" t="e">
        <f t="shared" ca="1" si="1036"/>
        <v>#N/A</v>
      </c>
      <c r="CZ923" s="33" t="e">
        <f t="shared" ca="1" si="1036"/>
        <v>#N/A</v>
      </c>
      <c r="DA923" s="33" t="e">
        <f t="shared" ca="1" si="1036"/>
        <v>#N/A</v>
      </c>
      <c r="DB923" s="33" t="e">
        <f t="shared" ca="1" si="1036"/>
        <v>#N/A</v>
      </c>
      <c r="DC923" s="33" t="e">
        <f t="shared" ca="1" si="1036"/>
        <v>#N/A</v>
      </c>
      <c r="DD923" s="33" t="e">
        <f t="shared" ca="1" si="1036"/>
        <v>#N/A</v>
      </c>
      <c r="DE923" s="33" t="e">
        <f t="shared" ca="1" si="1036"/>
        <v>#N/A</v>
      </c>
      <c r="DF923" s="33" t="e">
        <f t="shared" ca="1" si="1036"/>
        <v>#N/A</v>
      </c>
      <c r="DG923" s="33" t="e">
        <f t="shared" ca="1" si="1036"/>
        <v>#N/A</v>
      </c>
      <c r="DH923" s="33" t="e">
        <f t="shared" ca="1" si="1036"/>
        <v>#N/A</v>
      </c>
      <c r="DI923" s="33" t="e">
        <f t="shared" ca="1" si="1036"/>
        <v>#N/A</v>
      </c>
      <c r="DJ923" s="33" t="e">
        <f t="shared" ca="1" si="1036"/>
        <v>#N/A</v>
      </c>
      <c r="DK923" s="33" t="e">
        <f t="shared" ca="1" si="1036"/>
        <v>#N/A</v>
      </c>
      <c r="DL923" s="33" t="e">
        <f t="shared" ca="1" si="1036"/>
        <v>#N/A</v>
      </c>
    </row>
    <row r="924" spans="1:116" x14ac:dyDescent="0.4">
      <c r="B924" t="s">
        <v>244</v>
      </c>
      <c r="D924" t="s">
        <v>496</v>
      </c>
      <c r="E924" s="8" t="str">
        <f t="shared" ref="E924" si="1037">ROW()&amp;" "&amp;D924</f>
        <v>924 WCINV-SSV</v>
      </c>
      <c r="G924" s="126"/>
      <c r="K924" s="33"/>
      <c r="L924" s="33"/>
      <c r="M924" s="33"/>
      <c r="N924" s="33"/>
      <c r="O924" s="33"/>
      <c r="P924" s="33"/>
      <c r="R924" s="33"/>
      <c r="S924" s="33"/>
      <c r="T924" s="33"/>
      <c r="U924" s="33"/>
      <c r="V924" s="33"/>
      <c r="W924" s="33"/>
      <c r="X924" s="33"/>
      <c r="Y924" s="33"/>
      <c r="Z924" s="33"/>
      <c r="AA924" s="33"/>
      <c r="AB924" s="33"/>
      <c r="AC924" s="33"/>
      <c r="AD924" s="33"/>
      <c r="AE924" s="33"/>
      <c r="AF924" s="33"/>
      <c r="AG924" s="33"/>
      <c r="AH924" s="33"/>
      <c r="AI924" s="33"/>
      <c r="AJ924" s="33"/>
      <c r="AK924" s="33"/>
      <c r="AL924" s="33"/>
      <c r="AM924" s="33"/>
      <c r="AN924" s="33"/>
      <c r="AO924" s="33"/>
      <c r="AP924" s="33"/>
      <c r="AQ924" s="33"/>
      <c r="AR924" s="33"/>
      <c r="AS924" s="33"/>
      <c r="AT924" s="33"/>
      <c r="AU924" s="33"/>
      <c r="AV924" s="33"/>
      <c r="AW924" s="33"/>
      <c r="AX924" s="33"/>
      <c r="AY924" s="33"/>
      <c r="AZ924" s="33"/>
      <c r="BA924" s="33"/>
      <c r="BB924" s="33"/>
      <c r="BC924" s="33"/>
      <c r="BD924" s="33"/>
      <c r="BE924" s="33"/>
      <c r="BF924" s="33"/>
      <c r="BG924" s="33"/>
      <c r="BH924" s="33"/>
      <c r="BI924" s="33"/>
      <c r="BJ924" s="33"/>
      <c r="BK924" s="33"/>
      <c r="BL924" s="33"/>
      <c r="BM924" s="33"/>
      <c r="BN924" s="33"/>
      <c r="BO924" s="33"/>
      <c r="BP924" s="33"/>
      <c r="BQ924" s="33"/>
      <c r="BR924" s="33"/>
      <c r="BS924" s="33"/>
      <c r="BT924" s="33"/>
      <c r="BU924" s="33"/>
      <c r="BV924" s="33"/>
      <c r="BW924" s="33"/>
      <c r="BX924" s="33"/>
      <c r="BY924" s="33"/>
      <c r="BZ924" s="33"/>
      <c r="CA924" s="33"/>
      <c r="CB924" s="33"/>
      <c r="CC924" s="33"/>
      <c r="CD924" s="33"/>
      <c r="CE924" s="33"/>
      <c r="CF924" s="33"/>
      <c r="CG924" s="33"/>
      <c r="CH924" s="33"/>
      <c r="CI924" s="33"/>
      <c r="CJ924" s="33"/>
      <c r="CK924" s="33"/>
      <c r="CL924" s="33"/>
      <c r="CO924" s="33"/>
      <c r="CP924" s="33"/>
      <c r="CQ924" s="33"/>
      <c r="CR924" s="33"/>
      <c r="CS924" s="33"/>
      <c r="CT924" s="33"/>
      <c r="CU924" s="33"/>
      <c r="CV924" s="33"/>
      <c r="CW924" s="33"/>
      <c r="CX924" s="33"/>
      <c r="CY924" s="33"/>
      <c r="CZ924" s="33"/>
      <c r="DA924" s="33"/>
      <c r="DB924" s="33"/>
      <c r="DC924" s="33"/>
      <c r="DD924" s="33"/>
      <c r="DE924" s="33"/>
      <c r="DF924" s="33"/>
      <c r="DG924" s="33"/>
      <c r="DH924" s="33"/>
      <c r="DI924" s="33"/>
      <c r="DJ924" s="33"/>
      <c r="DK924" s="33"/>
      <c r="DL924" s="33"/>
    </row>
    <row r="925" spans="1:116" x14ac:dyDescent="0.4">
      <c r="B925" t="s">
        <v>332</v>
      </c>
      <c r="D925" t="s">
        <v>496</v>
      </c>
      <c r="E925" s="8" t="str">
        <f>ROW()&amp;" "&amp;D925</f>
        <v>925 WCINV-SSV</v>
      </c>
      <c r="G925" s="8" t="str">
        <f>G910</f>
        <v>(Primary label)</v>
      </c>
      <c r="K925" s="53"/>
      <c r="L925" s="53"/>
      <c r="M925" s="53"/>
      <c r="N925" s="53"/>
      <c r="O925" s="53"/>
      <c r="P925" s="53"/>
      <c r="R925" s="24"/>
      <c r="S925" s="24"/>
      <c r="T925" s="24"/>
      <c r="U925" s="24"/>
      <c r="V925" s="24"/>
      <c r="W925" s="24"/>
      <c r="X925" s="24"/>
      <c r="Y925" s="24"/>
      <c r="Z925" s="24"/>
      <c r="AA925" s="24"/>
      <c r="AB925" s="24"/>
      <c r="AC925" s="24"/>
      <c r="AD925" s="24"/>
      <c r="AE925" s="24"/>
      <c r="AF925" s="24"/>
      <c r="AG925" s="24"/>
      <c r="AH925" s="24"/>
      <c r="AI925" s="24"/>
      <c r="AJ925" s="24"/>
      <c r="AK925" s="24"/>
      <c r="AL925" s="24"/>
      <c r="AM925" s="24"/>
      <c r="AN925" s="24"/>
      <c r="AO925" s="24"/>
      <c r="AP925" s="24"/>
      <c r="AQ925" s="24"/>
      <c r="AR925" s="24"/>
      <c r="AS925" s="24"/>
      <c r="AT925" s="24"/>
      <c r="AU925" s="24"/>
      <c r="AV925" s="24"/>
      <c r="AW925" s="24"/>
      <c r="AX925" s="24"/>
      <c r="AY925" s="24"/>
      <c r="AZ925" s="24"/>
      <c r="BA925" s="24"/>
      <c r="BB925" s="24"/>
      <c r="BC925" s="24"/>
      <c r="BD925" s="24"/>
      <c r="BE925" s="24"/>
      <c r="BF925" s="24"/>
      <c r="BG925" s="24"/>
      <c r="BH925" s="24"/>
      <c r="BI925" s="24"/>
      <c r="BJ925" s="24"/>
      <c r="BK925" s="24"/>
      <c r="BL925" s="24"/>
      <c r="BM925" s="24"/>
      <c r="BN925" s="24"/>
      <c r="BO925" s="24"/>
      <c r="BP925" s="24"/>
      <c r="BQ925" s="24"/>
      <c r="BR925" s="24"/>
      <c r="BS925" s="24"/>
      <c r="BT925" s="24"/>
      <c r="BU925" s="24"/>
      <c r="BV925" s="24"/>
      <c r="BW925" s="24"/>
      <c r="BX925" s="24"/>
      <c r="BY925" s="24"/>
      <c r="BZ925" s="24"/>
      <c r="CA925" s="24"/>
      <c r="CB925" s="24"/>
      <c r="CC925" s="24"/>
      <c r="CD925" s="24"/>
      <c r="CE925" s="24"/>
      <c r="CF925" s="24"/>
      <c r="CG925" s="24"/>
      <c r="CH925" s="24"/>
      <c r="CI925" s="24"/>
      <c r="CJ925" s="24"/>
      <c r="CK925" s="24"/>
      <c r="CL925" s="24"/>
      <c r="CO925" s="24"/>
      <c r="CP925" s="24"/>
      <c r="CQ925" s="24"/>
      <c r="CR925" s="24"/>
      <c r="CS925" s="24"/>
      <c r="CT925" s="24"/>
      <c r="CU925" s="24"/>
      <c r="CV925" s="24"/>
      <c r="CW925" s="24"/>
      <c r="CX925" s="24"/>
      <c r="CY925" s="24"/>
      <c r="CZ925" s="24"/>
      <c r="DA925" s="24"/>
      <c r="DB925" s="24"/>
      <c r="DC925" s="24"/>
      <c r="DD925" s="24"/>
      <c r="DE925" s="24"/>
      <c r="DF925" s="24"/>
      <c r="DG925" s="24"/>
      <c r="DH925" s="24"/>
      <c r="DI925" s="24"/>
      <c r="DJ925" s="24"/>
      <c r="DK925" s="24"/>
      <c r="DL925" s="24"/>
    </row>
    <row r="926" spans="1:116" x14ac:dyDescent="0.4">
      <c r="B926" t="s">
        <v>332</v>
      </c>
      <c r="D926" t="s">
        <v>496</v>
      </c>
      <c r="E926" s="8" t="str">
        <f>ROW()&amp;" "&amp;D926</f>
        <v>926 WCINV-SSV</v>
      </c>
      <c r="G926" s="8" t="str">
        <f>G911</f>
        <v>primary unit</v>
      </c>
      <c r="K926" s="53"/>
      <c r="L926" s="53"/>
      <c r="M926" s="53"/>
      <c r="N926" s="53"/>
      <c r="O926" s="53"/>
      <c r="P926" s="53"/>
      <c r="R926" s="24"/>
      <c r="S926" s="24"/>
      <c r="T926" s="24"/>
      <c r="U926" s="24"/>
      <c r="V926" s="24"/>
      <c r="W926" s="24"/>
      <c r="X926" s="24"/>
      <c r="Y926" s="24"/>
      <c r="Z926" s="24"/>
      <c r="AA926" s="24"/>
      <c r="AB926" s="24"/>
      <c r="AC926" s="24"/>
      <c r="AD926" s="24"/>
      <c r="AE926" s="24"/>
      <c r="AF926" s="24"/>
      <c r="AG926" s="24"/>
      <c r="AH926" s="24"/>
      <c r="AI926" s="24"/>
      <c r="AJ926" s="24"/>
      <c r="AK926" s="24"/>
      <c r="AL926" s="24"/>
      <c r="AM926" s="24"/>
      <c r="AN926" s="24"/>
      <c r="AO926" s="24"/>
      <c r="AP926" s="24"/>
      <c r="AQ926" s="24"/>
      <c r="AR926" s="24"/>
      <c r="AS926" s="24"/>
      <c r="AT926" s="24"/>
      <c r="AU926" s="24"/>
      <c r="AV926" s="24"/>
      <c r="AW926" s="24"/>
      <c r="AX926" s="24"/>
      <c r="AY926" s="24"/>
      <c r="AZ926" s="24"/>
      <c r="BA926" s="24"/>
      <c r="BB926" s="24"/>
      <c r="BC926" s="24"/>
      <c r="BD926" s="24"/>
      <c r="BE926" s="24"/>
      <c r="BF926" s="24"/>
      <c r="BG926" s="24"/>
      <c r="BH926" s="24"/>
      <c r="BI926" s="24"/>
      <c r="BJ926" s="24"/>
      <c r="BK926" s="24"/>
      <c r="BL926" s="24"/>
      <c r="BM926" s="24"/>
      <c r="BN926" s="24"/>
      <c r="BO926" s="24"/>
      <c r="BP926" s="24"/>
      <c r="BQ926" s="24"/>
      <c r="BR926" s="24"/>
      <c r="BS926" s="24"/>
      <c r="BT926" s="24"/>
      <c r="BU926" s="24"/>
      <c r="BV926" s="24"/>
      <c r="BW926" s="24"/>
      <c r="BX926" s="24"/>
      <c r="BY926" s="24"/>
      <c r="BZ926" s="24"/>
      <c r="CA926" s="24"/>
      <c r="CB926" s="24"/>
      <c r="CC926" s="24"/>
      <c r="CD926" s="24"/>
      <c r="CE926" s="24"/>
      <c r="CF926" s="24"/>
      <c r="CG926" s="24"/>
      <c r="CH926" s="24"/>
      <c r="CI926" s="24"/>
      <c r="CJ926" s="24"/>
      <c r="CK926" s="24"/>
      <c r="CL926" s="24"/>
      <c r="CO926" s="24"/>
      <c r="CP926" s="24"/>
      <c r="CQ926" s="24"/>
      <c r="CR926" s="24"/>
      <c r="CS926" s="24"/>
      <c r="CT926" s="24"/>
      <c r="CU926" s="24"/>
      <c r="CV926" s="24"/>
      <c r="CW926" s="24"/>
      <c r="CX926" s="24"/>
      <c r="CY926" s="24"/>
      <c r="CZ926" s="24"/>
      <c r="DA926" s="24"/>
      <c r="DB926" s="24"/>
      <c r="DC926" s="24"/>
      <c r="DD926" s="24"/>
      <c r="DE926" s="24"/>
      <c r="DF926" s="24"/>
      <c r="DG926" s="24"/>
      <c r="DH926" s="24"/>
      <c r="DI926" s="24"/>
      <c r="DJ926" s="24"/>
      <c r="DK926" s="24"/>
      <c r="DL926" s="24"/>
    </row>
    <row r="927" spans="1:116" x14ac:dyDescent="0.4">
      <c r="B927" t="s">
        <v>332</v>
      </c>
      <c r="D927" t="s">
        <v>496</v>
      </c>
      <c r="E927" s="8" t="str">
        <f t="shared" si="1032"/>
        <v>927 WCINV-SSV</v>
      </c>
      <c r="G927" s="8" t="str">
        <f>G912</f>
        <v>Primary revenue driver</v>
      </c>
      <c r="K927" s="53"/>
      <c r="L927" s="53"/>
      <c r="M927" s="53"/>
      <c r="N927" s="53"/>
      <c r="O927" s="53"/>
      <c r="P927" s="53"/>
      <c r="R927" s="24"/>
      <c r="S927" s="215" t="str">
        <f t="shared" ref="S927:AX927" si="1038">S912</f>
        <v>S$16</v>
      </c>
      <c r="T927" s="215" t="str">
        <f t="shared" si="1038"/>
        <v>T$16</v>
      </c>
      <c r="U927" s="215" t="str">
        <f t="shared" si="1038"/>
        <v>U$16</v>
      </c>
      <c r="V927" s="215" t="str">
        <f t="shared" si="1038"/>
        <v>V$16</v>
      </c>
      <c r="W927" s="215" t="str">
        <f t="shared" si="1038"/>
        <v>W$16</v>
      </c>
      <c r="X927" s="215" t="str">
        <f t="shared" si="1038"/>
        <v>X$16</v>
      </c>
      <c r="Y927" s="215" t="str">
        <f t="shared" si="1038"/>
        <v>Y$16</v>
      </c>
      <c r="Z927" s="215" t="str">
        <f t="shared" si="1038"/>
        <v>Z$16</v>
      </c>
      <c r="AA927" s="215" t="str">
        <f t="shared" si="1038"/>
        <v>AA$16</v>
      </c>
      <c r="AB927" s="215" t="str">
        <f t="shared" si="1038"/>
        <v>AB$16</v>
      </c>
      <c r="AC927" s="215" t="str">
        <f t="shared" si="1038"/>
        <v>AC$16</v>
      </c>
      <c r="AD927" s="215" t="str">
        <f t="shared" si="1038"/>
        <v>AD$16</v>
      </c>
      <c r="AE927" s="215" t="str">
        <f t="shared" si="1038"/>
        <v>AE$16</v>
      </c>
      <c r="AF927" s="215" t="str">
        <f t="shared" si="1038"/>
        <v>AF$16</v>
      </c>
      <c r="AG927" s="215" t="str">
        <f t="shared" si="1038"/>
        <v>AG$16</v>
      </c>
      <c r="AH927" s="215" t="str">
        <f t="shared" si="1038"/>
        <v>AH$16</v>
      </c>
      <c r="AI927" s="215" t="str">
        <f t="shared" si="1038"/>
        <v>AI$16</v>
      </c>
      <c r="AJ927" s="215" t="str">
        <f t="shared" si="1038"/>
        <v>AJ$16</v>
      </c>
      <c r="AK927" s="215" t="str">
        <f t="shared" si="1038"/>
        <v>AK$16</v>
      </c>
      <c r="AL927" s="215" t="str">
        <f t="shared" si="1038"/>
        <v>AL$16</v>
      </c>
      <c r="AM927" s="215" t="str">
        <f t="shared" si="1038"/>
        <v>AM$16</v>
      </c>
      <c r="AN927" s="215" t="str">
        <f t="shared" si="1038"/>
        <v>AN$16</v>
      </c>
      <c r="AO927" s="215" t="str">
        <f t="shared" si="1038"/>
        <v>AO$16</v>
      </c>
      <c r="AP927" s="215" t="str">
        <f t="shared" si="1038"/>
        <v>AP$16</v>
      </c>
      <c r="AQ927" s="215" t="str">
        <f t="shared" si="1038"/>
        <v>AQ$16</v>
      </c>
      <c r="AR927" s="215" t="str">
        <f t="shared" si="1038"/>
        <v>AR$16</v>
      </c>
      <c r="AS927" s="215" t="str">
        <f t="shared" si="1038"/>
        <v>AS$16</v>
      </c>
      <c r="AT927" s="215" t="str">
        <f t="shared" si="1038"/>
        <v>AT$16</v>
      </c>
      <c r="AU927" s="215" t="str">
        <f t="shared" si="1038"/>
        <v>AU$16</v>
      </c>
      <c r="AV927" s="215" t="str">
        <f t="shared" si="1038"/>
        <v>AV$16</v>
      </c>
      <c r="AW927" s="215" t="str">
        <f t="shared" si="1038"/>
        <v>AW$16</v>
      </c>
      <c r="AX927" s="215" t="str">
        <f t="shared" si="1038"/>
        <v>AX$16</v>
      </c>
      <c r="AY927" s="215" t="str">
        <f t="shared" ref="AY927:CD927" si="1039">AY912</f>
        <v>AY$16</v>
      </c>
      <c r="AZ927" s="215" t="str">
        <f t="shared" si="1039"/>
        <v>AZ$16</v>
      </c>
      <c r="BA927" s="215" t="str">
        <f t="shared" si="1039"/>
        <v>BA$16</v>
      </c>
      <c r="BB927" s="215" t="str">
        <f t="shared" si="1039"/>
        <v>BB$16</v>
      </c>
      <c r="BC927" s="215" t="str">
        <f t="shared" si="1039"/>
        <v>BC$16</v>
      </c>
      <c r="BD927" s="215" t="str">
        <f t="shared" si="1039"/>
        <v>BD$16</v>
      </c>
      <c r="BE927" s="215" t="str">
        <f t="shared" si="1039"/>
        <v>BE$16</v>
      </c>
      <c r="BF927" s="215" t="str">
        <f t="shared" si="1039"/>
        <v>BF$16</v>
      </c>
      <c r="BG927" s="215" t="str">
        <f t="shared" si="1039"/>
        <v>BG$16</v>
      </c>
      <c r="BH927" s="215" t="str">
        <f t="shared" si="1039"/>
        <v>BH$16</v>
      </c>
      <c r="BI927" s="215" t="str">
        <f t="shared" si="1039"/>
        <v>BI$16</v>
      </c>
      <c r="BJ927" s="215" t="str">
        <f t="shared" si="1039"/>
        <v>BJ$16</v>
      </c>
      <c r="BK927" s="215" t="str">
        <f t="shared" si="1039"/>
        <v>BK$16</v>
      </c>
      <c r="BL927" s="215" t="str">
        <f t="shared" si="1039"/>
        <v>BL$16</v>
      </c>
      <c r="BM927" s="215" t="str">
        <f t="shared" si="1039"/>
        <v>BM$16</v>
      </c>
      <c r="BN927" s="215" t="str">
        <f t="shared" si="1039"/>
        <v>BN$16</v>
      </c>
      <c r="BO927" s="215" t="str">
        <f t="shared" si="1039"/>
        <v>BO$16</v>
      </c>
      <c r="BP927" s="215" t="str">
        <f t="shared" si="1039"/>
        <v>BP$16</v>
      </c>
      <c r="BQ927" s="215" t="str">
        <f t="shared" si="1039"/>
        <v>BQ$16</v>
      </c>
      <c r="BR927" s="215" t="str">
        <f t="shared" si="1039"/>
        <v>BR$16</v>
      </c>
      <c r="BS927" s="215" t="str">
        <f t="shared" si="1039"/>
        <v>BS$16</v>
      </c>
      <c r="BT927" s="215" t="str">
        <f t="shared" si="1039"/>
        <v>BT$16</v>
      </c>
      <c r="BU927" s="215" t="str">
        <f t="shared" si="1039"/>
        <v>BU$16</v>
      </c>
      <c r="BV927" s="215" t="str">
        <f t="shared" si="1039"/>
        <v>BV$16</v>
      </c>
      <c r="BW927" s="215" t="str">
        <f t="shared" si="1039"/>
        <v>BW$16</v>
      </c>
      <c r="BX927" s="215" t="str">
        <f t="shared" si="1039"/>
        <v>BX$16</v>
      </c>
      <c r="BY927" s="215" t="str">
        <f t="shared" si="1039"/>
        <v>BY$16</v>
      </c>
      <c r="BZ927" s="215" t="str">
        <f t="shared" si="1039"/>
        <v>BZ$16</v>
      </c>
      <c r="CA927" s="215" t="str">
        <f t="shared" si="1039"/>
        <v>CA$16</v>
      </c>
      <c r="CB927" s="215" t="str">
        <f t="shared" si="1039"/>
        <v>CB$16</v>
      </c>
      <c r="CC927" s="215" t="str">
        <f t="shared" si="1039"/>
        <v>CC$16</v>
      </c>
      <c r="CD927" s="215" t="str">
        <f t="shared" si="1039"/>
        <v>CD$16</v>
      </c>
      <c r="CE927" s="215" t="str">
        <f t="shared" ref="CE927:CL927" si="1040">CE912</f>
        <v>CE$16</v>
      </c>
      <c r="CF927" s="215" t="str">
        <f t="shared" si="1040"/>
        <v>CF$16</v>
      </c>
      <c r="CG927" s="215" t="str">
        <f t="shared" si="1040"/>
        <v>CG$16</v>
      </c>
      <c r="CH927" s="215" t="str">
        <f t="shared" si="1040"/>
        <v>CH$16</v>
      </c>
      <c r="CI927" s="215" t="str">
        <f t="shared" si="1040"/>
        <v>CI$16</v>
      </c>
      <c r="CJ927" s="215" t="str">
        <f t="shared" si="1040"/>
        <v>CJ$16</v>
      </c>
      <c r="CK927" s="215" t="str">
        <f t="shared" si="1040"/>
        <v>CK$16</v>
      </c>
      <c r="CL927" s="215" t="str">
        <f t="shared" si="1040"/>
        <v>CL$16</v>
      </c>
      <c r="CO927" s="215" t="str">
        <f t="shared" ref="CO927:DL927" si="1041">CO912</f>
        <v>CO$16</v>
      </c>
      <c r="CP927" s="215" t="str">
        <f t="shared" si="1041"/>
        <v>CP$16</v>
      </c>
      <c r="CQ927" s="215" t="str">
        <f t="shared" si="1041"/>
        <v>CQ$16</v>
      </c>
      <c r="CR927" s="215" t="str">
        <f t="shared" si="1041"/>
        <v>CR$16</v>
      </c>
      <c r="CS927" s="215" t="str">
        <f t="shared" si="1041"/>
        <v>CS$16</v>
      </c>
      <c r="CT927" s="215" t="str">
        <f t="shared" si="1041"/>
        <v>CT$16</v>
      </c>
      <c r="CU927" s="215" t="str">
        <f t="shared" si="1041"/>
        <v>CU$16</v>
      </c>
      <c r="CV927" s="215" t="str">
        <f t="shared" si="1041"/>
        <v>CV$16</v>
      </c>
      <c r="CW927" s="215" t="str">
        <f t="shared" si="1041"/>
        <v>CW$16</v>
      </c>
      <c r="CX927" s="215" t="str">
        <f t="shared" si="1041"/>
        <v>CX$16</v>
      </c>
      <c r="CY927" s="215" t="str">
        <f t="shared" si="1041"/>
        <v>CY$16</v>
      </c>
      <c r="CZ927" s="215" t="str">
        <f t="shared" si="1041"/>
        <v>CZ$16</v>
      </c>
      <c r="DA927" s="215" t="str">
        <f t="shared" si="1041"/>
        <v>DA$16</v>
      </c>
      <c r="DB927" s="215" t="str">
        <f t="shared" si="1041"/>
        <v>DB$16</v>
      </c>
      <c r="DC927" s="215" t="str">
        <f t="shared" si="1041"/>
        <v>DC$16</v>
      </c>
      <c r="DD927" s="215" t="str">
        <f t="shared" si="1041"/>
        <v>DD$16</v>
      </c>
      <c r="DE927" s="215" t="str">
        <f t="shared" si="1041"/>
        <v>DE$16</v>
      </c>
      <c r="DF927" s="215" t="str">
        <f t="shared" si="1041"/>
        <v>DF$16</v>
      </c>
      <c r="DG927" s="215" t="str">
        <f t="shared" si="1041"/>
        <v>DG$16</v>
      </c>
      <c r="DH927" s="215" t="str">
        <f t="shared" si="1041"/>
        <v>DH$16</v>
      </c>
      <c r="DI927" s="215" t="str">
        <f t="shared" si="1041"/>
        <v>DI$16</v>
      </c>
      <c r="DJ927" s="215" t="str">
        <f t="shared" si="1041"/>
        <v>DJ$16</v>
      </c>
      <c r="DK927" s="215" t="str">
        <f t="shared" si="1041"/>
        <v>DK$16</v>
      </c>
      <c r="DL927" s="215" t="str">
        <f t="shared" si="1041"/>
        <v>DL$16</v>
      </c>
    </row>
    <row r="928" spans="1:116" x14ac:dyDescent="0.4">
      <c r="B928" t="s">
        <v>332</v>
      </c>
      <c r="D928" t="s">
        <v>496</v>
      </c>
      <c r="E928" s="8" t="str">
        <f t="shared" si="1032"/>
        <v>928 WCINV-SSV</v>
      </c>
      <c r="G928" s="8" t="str">
        <f>G913</f>
        <v>Primary volume driver</v>
      </c>
      <c r="H928" s="56"/>
      <c r="I928" s="79"/>
      <c r="J928" s="79"/>
      <c r="K928" s="15"/>
      <c r="L928" s="15"/>
      <c r="M928" s="15"/>
      <c r="N928" s="15"/>
      <c r="O928" s="15"/>
      <c r="P928" s="15"/>
      <c r="R928" s="15"/>
      <c r="S928" s="215" t="str">
        <f t="shared" ref="S928:AX928" si="1042">S913</f>
        <v>S$17</v>
      </c>
      <c r="T928" s="215" t="str">
        <f t="shared" si="1042"/>
        <v>T$17</v>
      </c>
      <c r="U928" s="215" t="str">
        <f t="shared" si="1042"/>
        <v>U$17</v>
      </c>
      <c r="V928" s="215" t="str">
        <f t="shared" si="1042"/>
        <v>V$17</v>
      </c>
      <c r="W928" s="215" t="str">
        <f t="shared" si="1042"/>
        <v>W$17</v>
      </c>
      <c r="X928" s="215" t="str">
        <f t="shared" si="1042"/>
        <v>X$17</v>
      </c>
      <c r="Y928" s="215" t="str">
        <f t="shared" si="1042"/>
        <v>Y$17</v>
      </c>
      <c r="Z928" s="215" t="str">
        <f t="shared" si="1042"/>
        <v>Z$17</v>
      </c>
      <c r="AA928" s="215" t="str">
        <f t="shared" si="1042"/>
        <v>AA$17</v>
      </c>
      <c r="AB928" s="215" t="str">
        <f t="shared" si="1042"/>
        <v>AB$17</v>
      </c>
      <c r="AC928" s="215" t="str">
        <f t="shared" si="1042"/>
        <v>AC$17</v>
      </c>
      <c r="AD928" s="215" t="str">
        <f t="shared" si="1042"/>
        <v>AD$17</v>
      </c>
      <c r="AE928" s="215" t="str">
        <f t="shared" si="1042"/>
        <v>AE$17</v>
      </c>
      <c r="AF928" s="215" t="str">
        <f t="shared" si="1042"/>
        <v>AF$17</v>
      </c>
      <c r="AG928" s="215" t="str">
        <f t="shared" si="1042"/>
        <v>AG$17</v>
      </c>
      <c r="AH928" s="215" t="str">
        <f t="shared" si="1042"/>
        <v>AH$17</v>
      </c>
      <c r="AI928" s="215" t="str">
        <f t="shared" si="1042"/>
        <v>AI$17</v>
      </c>
      <c r="AJ928" s="215" t="str">
        <f t="shared" si="1042"/>
        <v>AJ$17</v>
      </c>
      <c r="AK928" s="215" t="str">
        <f t="shared" si="1042"/>
        <v>AK$17</v>
      </c>
      <c r="AL928" s="215" t="str">
        <f t="shared" si="1042"/>
        <v>AL$17</v>
      </c>
      <c r="AM928" s="215" t="str">
        <f t="shared" si="1042"/>
        <v>AM$17</v>
      </c>
      <c r="AN928" s="215" t="str">
        <f t="shared" si="1042"/>
        <v>AN$17</v>
      </c>
      <c r="AO928" s="215" t="str">
        <f t="shared" si="1042"/>
        <v>AO$17</v>
      </c>
      <c r="AP928" s="215" t="str">
        <f t="shared" si="1042"/>
        <v>AP$17</v>
      </c>
      <c r="AQ928" s="215" t="str">
        <f t="shared" si="1042"/>
        <v>AQ$17</v>
      </c>
      <c r="AR928" s="215" t="str">
        <f t="shared" si="1042"/>
        <v>AR$17</v>
      </c>
      <c r="AS928" s="215" t="str">
        <f t="shared" si="1042"/>
        <v>AS$17</v>
      </c>
      <c r="AT928" s="215" t="str">
        <f t="shared" si="1042"/>
        <v>AT$17</v>
      </c>
      <c r="AU928" s="215" t="str">
        <f t="shared" si="1042"/>
        <v>AU$17</v>
      </c>
      <c r="AV928" s="215" t="str">
        <f t="shared" si="1042"/>
        <v>AV$17</v>
      </c>
      <c r="AW928" s="215" t="str">
        <f t="shared" si="1042"/>
        <v>AW$17</v>
      </c>
      <c r="AX928" s="215" t="str">
        <f t="shared" si="1042"/>
        <v>AX$17</v>
      </c>
      <c r="AY928" s="215" t="str">
        <f t="shared" ref="AY928:CD928" si="1043">AY913</f>
        <v>AY$17</v>
      </c>
      <c r="AZ928" s="215" t="str">
        <f t="shared" si="1043"/>
        <v>AZ$17</v>
      </c>
      <c r="BA928" s="215" t="str">
        <f t="shared" si="1043"/>
        <v>BA$17</v>
      </c>
      <c r="BB928" s="215" t="str">
        <f t="shared" si="1043"/>
        <v>BB$17</v>
      </c>
      <c r="BC928" s="215" t="str">
        <f t="shared" si="1043"/>
        <v>BC$17</v>
      </c>
      <c r="BD928" s="215" t="str">
        <f t="shared" si="1043"/>
        <v>BD$17</v>
      </c>
      <c r="BE928" s="215" t="str">
        <f t="shared" si="1043"/>
        <v>BE$17</v>
      </c>
      <c r="BF928" s="215" t="str">
        <f t="shared" si="1043"/>
        <v>BF$17</v>
      </c>
      <c r="BG928" s="215" t="str">
        <f t="shared" si="1043"/>
        <v>BG$17</v>
      </c>
      <c r="BH928" s="215" t="str">
        <f t="shared" si="1043"/>
        <v>BH$17</v>
      </c>
      <c r="BI928" s="215" t="str">
        <f t="shared" si="1043"/>
        <v>BI$17</v>
      </c>
      <c r="BJ928" s="215" t="str">
        <f t="shared" si="1043"/>
        <v>BJ$17</v>
      </c>
      <c r="BK928" s="215" t="str">
        <f t="shared" si="1043"/>
        <v>BK$17</v>
      </c>
      <c r="BL928" s="215" t="str">
        <f t="shared" si="1043"/>
        <v>BL$17</v>
      </c>
      <c r="BM928" s="215" t="str">
        <f t="shared" si="1043"/>
        <v>BM$17</v>
      </c>
      <c r="BN928" s="215" t="str">
        <f t="shared" si="1043"/>
        <v>BN$17</v>
      </c>
      <c r="BO928" s="215" t="str">
        <f t="shared" si="1043"/>
        <v>BO$17</v>
      </c>
      <c r="BP928" s="215" t="str">
        <f t="shared" si="1043"/>
        <v>BP$17</v>
      </c>
      <c r="BQ928" s="215" t="str">
        <f t="shared" si="1043"/>
        <v>BQ$17</v>
      </c>
      <c r="BR928" s="215" t="str">
        <f t="shared" si="1043"/>
        <v>BR$17</v>
      </c>
      <c r="BS928" s="215" t="str">
        <f t="shared" si="1043"/>
        <v>BS$17</v>
      </c>
      <c r="BT928" s="215" t="str">
        <f t="shared" si="1043"/>
        <v>BT$17</v>
      </c>
      <c r="BU928" s="215" t="str">
        <f t="shared" si="1043"/>
        <v>BU$17</v>
      </c>
      <c r="BV928" s="215" t="str">
        <f t="shared" si="1043"/>
        <v>BV$17</v>
      </c>
      <c r="BW928" s="215" t="str">
        <f t="shared" si="1043"/>
        <v>BW$17</v>
      </c>
      <c r="BX928" s="215" t="str">
        <f t="shared" si="1043"/>
        <v>BX$17</v>
      </c>
      <c r="BY928" s="215" t="str">
        <f t="shared" si="1043"/>
        <v>BY$17</v>
      </c>
      <c r="BZ928" s="215" t="str">
        <f t="shared" si="1043"/>
        <v>BZ$17</v>
      </c>
      <c r="CA928" s="215" t="str">
        <f t="shared" si="1043"/>
        <v>CA$17</v>
      </c>
      <c r="CB928" s="215" t="str">
        <f t="shared" si="1043"/>
        <v>CB$17</v>
      </c>
      <c r="CC928" s="215" t="str">
        <f t="shared" si="1043"/>
        <v>CC$17</v>
      </c>
      <c r="CD928" s="215" t="str">
        <f t="shared" si="1043"/>
        <v>CD$17</v>
      </c>
      <c r="CE928" s="215" t="str">
        <f t="shared" ref="CE928:CL928" si="1044">CE913</f>
        <v>CE$17</v>
      </c>
      <c r="CF928" s="215" t="str">
        <f t="shared" si="1044"/>
        <v>CF$17</v>
      </c>
      <c r="CG928" s="215" t="str">
        <f t="shared" si="1044"/>
        <v>CG$17</v>
      </c>
      <c r="CH928" s="215" t="str">
        <f t="shared" si="1044"/>
        <v>CH$17</v>
      </c>
      <c r="CI928" s="215" t="str">
        <f t="shared" si="1044"/>
        <v>CI$17</v>
      </c>
      <c r="CJ928" s="215" t="str">
        <f t="shared" si="1044"/>
        <v>CJ$17</v>
      </c>
      <c r="CK928" s="215" t="str">
        <f t="shared" si="1044"/>
        <v>CK$17</v>
      </c>
      <c r="CL928" s="215" t="str">
        <f t="shared" si="1044"/>
        <v>CL$17</v>
      </c>
      <c r="CN928" s="79"/>
      <c r="CO928" s="215" t="str">
        <f t="shared" ref="CO928:DL928" si="1045">CO913</f>
        <v>CO$17</v>
      </c>
      <c r="CP928" s="215" t="str">
        <f t="shared" si="1045"/>
        <v>CP$17</v>
      </c>
      <c r="CQ928" s="215" t="str">
        <f t="shared" si="1045"/>
        <v>CQ$17</v>
      </c>
      <c r="CR928" s="215" t="str">
        <f t="shared" si="1045"/>
        <v>CR$17</v>
      </c>
      <c r="CS928" s="215" t="str">
        <f t="shared" si="1045"/>
        <v>CS$17</v>
      </c>
      <c r="CT928" s="215" t="str">
        <f t="shared" si="1045"/>
        <v>CT$17</v>
      </c>
      <c r="CU928" s="215" t="str">
        <f t="shared" si="1045"/>
        <v>CU$17</v>
      </c>
      <c r="CV928" s="215" t="str">
        <f t="shared" si="1045"/>
        <v>CV$17</v>
      </c>
      <c r="CW928" s="215" t="str">
        <f t="shared" si="1045"/>
        <v>CW$17</v>
      </c>
      <c r="CX928" s="215" t="str">
        <f t="shared" si="1045"/>
        <v>CX$17</v>
      </c>
      <c r="CY928" s="215" t="str">
        <f t="shared" si="1045"/>
        <v>CY$17</v>
      </c>
      <c r="CZ928" s="215" t="str">
        <f t="shared" si="1045"/>
        <v>CZ$17</v>
      </c>
      <c r="DA928" s="215" t="str">
        <f t="shared" si="1045"/>
        <v>DA$17</v>
      </c>
      <c r="DB928" s="215" t="str">
        <f t="shared" si="1045"/>
        <v>DB$17</v>
      </c>
      <c r="DC928" s="215" t="str">
        <f t="shared" si="1045"/>
        <v>DC$17</v>
      </c>
      <c r="DD928" s="215" t="str">
        <f t="shared" si="1045"/>
        <v>DD$17</v>
      </c>
      <c r="DE928" s="215" t="str">
        <f t="shared" si="1045"/>
        <v>DE$17</v>
      </c>
      <c r="DF928" s="215" t="str">
        <f t="shared" si="1045"/>
        <v>DF$17</v>
      </c>
      <c r="DG928" s="215" t="str">
        <f t="shared" si="1045"/>
        <v>DG$17</v>
      </c>
      <c r="DH928" s="215" t="str">
        <f t="shared" si="1045"/>
        <v>DH$17</v>
      </c>
      <c r="DI928" s="215" t="str">
        <f t="shared" si="1045"/>
        <v>DI$17</v>
      </c>
      <c r="DJ928" s="215" t="str">
        <f t="shared" si="1045"/>
        <v>DJ$17</v>
      </c>
      <c r="DK928" s="215" t="str">
        <f t="shared" si="1045"/>
        <v>DK$17</v>
      </c>
      <c r="DL928" s="215" t="str">
        <f t="shared" si="1045"/>
        <v>DL$17</v>
      </c>
    </row>
    <row r="929" spans="1:116" x14ac:dyDescent="0.4">
      <c r="B929" t="s">
        <v>332</v>
      </c>
      <c r="D929" t="s">
        <v>496</v>
      </c>
      <c r="E929" s="8" t="str">
        <f t="shared" si="1032"/>
        <v>929 WCINV-SSV</v>
      </c>
      <c r="G929" s="89" t="str">
        <f>G918</f>
        <v xml:space="preserve">COGS w/ inventory - volume driven: </v>
      </c>
      <c r="H929" s="12"/>
      <c r="I929" s="60"/>
      <c r="J929" s="60"/>
      <c r="K929" s="15"/>
      <c r="L929" s="15"/>
      <c r="M929" s="15"/>
      <c r="N929" s="15"/>
      <c r="O929" s="15"/>
      <c r="P929" s="15"/>
      <c r="R929" s="15"/>
      <c r="S929" s="215">
        <f t="shared" ref="S929:AX929" si="1046">S914</f>
        <v>0</v>
      </c>
      <c r="T929" s="215">
        <f t="shared" si="1046"/>
        <v>0</v>
      </c>
      <c r="U929" s="215">
        <f t="shared" si="1046"/>
        <v>0</v>
      </c>
      <c r="V929" s="215">
        <f t="shared" si="1046"/>
        <v>0</v>
      </c>
      <c r="W929" s="215">
        <f t="shared" si="1046"/>
        <v>0</v>
      </c>
      <c r="X929" s="215">
        <f t="shared" si="1046"/>
        <v>0</v>
      </c>
      <c r="Y929" s="215">
        <f t="shared" si="1046"/>
        <v>0</v>
      </c>
      <c r="Z929" s="215">
        <f t="shared" si="1046"/>
        <v>0</v>
      </c>
      <c r="AA929" s="215">
        <f t="shared" si="1046"/>
        <v>0</v>
      </c>
      <c r="AB929" s="215">
        <f t="shared" si="1046"/>
        <v>0</v>
      </c>
      <c r="AC929" s="215">
        <f t="shared" si="1046"/>
        <v>0</v>
      </c>
      <c r="AD929" s="215">
        <f t="shared" si="1046"/>
        <v>0</v>
      </c>
      <c r="AE929" s="215">
        <f t="shared" si="1046"/>
        <v>0</v>
      </c>
      <c r="AF929" s="215">
        <f t="shared" si="1046"/>
        <v>0</v>
      </c>
      <c r="AG929" s="215">
        <f t="shared" si="1046"/>
        <v>0</v>
      </c>
      <c r="AH929" s="215">
        <f t="shared" si="1046"/>
        <v>0</v>
      </c>
      <c r="AI929" s="215">
        <f t="shared" si="1046"/>
        <v>0</v>
      </c>
      <c r="AJ929" s="215">
        <f t="shared" si="1046"/>
        <v>0</v>
      </c>
      <c r="AK929" s="215">
        <f t="shared" si="1046"/>
        <v>0</v>
      </c>
      <c r="AL929" s="215">
        <f t="shared" si="1046"/>
        <v>0</v>
      </c>
      <c r="AM929" s="215">
        <f t="shared" si="1046"/>
        <v>0</v>
      </c>
      <c r="AN929" s="215">
        <f t="shared" si="1046"/>
        <v>0</v>
      </c>
      <c r="AO929" s="215">
        <f t="shared" si="1046"/>
        <v>0</v>
      </c>
      <c r="AP929" s="215">
        <f t="shared" si="1046"/>
        <v>0</v>
      </c>
      <c r="AQ929" s="215">
        <f t="shared" si="1046"/>
        <v>0</v>
      </c>
      <c r="AR929" s="215">
        <f t="shared" si="1046"/>
        <v>0</v>
      </c>
      <c r="AS929" s="215">
        <f t="shared" si="1046"/>
        <v>0</v>
      </c>
      <c r="AT929" s="215">
        <f t="shared" si="1046"/>
        <v>0</v>
      </c>
      <c r="AU929" s="215">
        <f t="shared" si="1046"/>
        <v>0</v>
      </c>
      <c r="AV929" s="215">
        <f t="shared" si="1046"/>
        <v>0</v>
      </c>
      <c r="AW929" s="215">
        <f t="shared" si="1046"/>
        <v>0</v>
      </c>
      <c r="AX929" s="215">
        <f t="shared" si="1046"/>
        <v>0</v>
      </c>
      <c r="AY929" s="215">
        <f t="shared" ref="AY929:CD929" si="1047">AY914</f>
        <v>0</v>
      </c>
      <c r="AZ929" s="215">
        <f t="shared" si="1047"/>
        <v>0</v>
      </c>
      <c r="BA929" s="215">
        <f t="shared" si="1047"/>
        <v>0</v>
      </c>
      <c r="BB929" s="215">
        <f t="shared" si="1047"/>
        <v>0</v>
      </c>
      <c r="BC929" s="215">
        <f t="shared" si="1047"/>
        <v>0</v>
      </c>
      <c r="BD929" s="215">
        <f t="shared" si="1047"/>
        <v>0</v>
      </c>
      <c r="BE929" s="215">
        <f t="shared" si="1047"/>
        <v>0</v>
      </c>
      <c r="BF929" s="215">
        <f t="shared" si="1047"/>
        <v>0</v>
      </c>
      <c r="BG929" s="215">
        <f t="shared" si="1047"/>
        <v>0</v>
      </c>
      <c r="BH929" s="215">
        <f t="shared" si="1047"/>
        <v>0</v>
      </c>
      <c r="BI929" s="215">
        <f t="shared" si="1047"/>
        <v>0</v>
      </c>
      <c r="BJ929" s="215">
        <f t="shared" si="1047"/>
        <v>0</v>
      </c>
      <c r="BK929" s="215">
        <f t="shared" si="1047"/>
        <v>0</v>
      </c>
      <c r="BL929" s="215">
        <f t="shared" si="1047"/>
        <v>0</v>
      </c>
      <c r="BM929" s="215">
        <f t="shared" si="1047"/>
        <v>0</v>
      </c>
      <c r="BN929" s="215">
        <f t="shared" si="1047"/>
        <v>0</v>
      </c>
      <c r="BO929" s="215">
        <f t="shared" si="1047"/>
        <v>0</v>
      </c>
      <c r="BP929" s="215">
        <f t="shared" si="1047"/>
        <v>0</v>
      </c>
      <c r="BQ929" s="215">
        <f t="shared" si="1047"/>
        <v>0</v>
      </c>
      <c r="BR929" s="215">
        <f t="shared" si="1047"/>
        <v>0</v>
      </c>
      <c r="BS929" s="215">
        <f t="shared" si="1047"/>
        <v>0</v>
      </c>
      <c r="BT929" s="215">
        <f t="shared" si="1047"/>
        <v>0</v>
      </c>
      <c r="BU929" s="215">
        <f t="shared" si="1047"/>
        <v>0</v>
      </c>
      <c r="BV929" s="215">
        <f t="shared" si="1047"/>
        <v>0</v>
      </c>
      <c r="BW929" s="215">
        <f t="shared" si="1047"/>
        <v>0</v>
      </c>
      <c r="BX929" s="215">
        <f t="shared" si="1047"/>
        <v>0</v>
      </c>
      <c r="BY929" s="215">
        <f t="shared" si="1047"/>
        <v>0</v>
      </c>
      <c r="BZ929" s="215">
        <f t="shared" si="1047"/>
        <v>0</v>
      </c>
      <c r="CA929" s="215">
        <f t="shared" si="1047"/>
        <v>0</v>
      </c>
      <c r="CB929" s="215">
        <f t="shared" si="1047"/>
        <v>0</v>
      </c>
      <c r="CC929" s="215">
        <f t="shared" si="1047"/>
        <v>0</v>
      </c>
      <c r="CD929" s="215">
        <f t="shared" si="1047"/>
        <v>0</v>
      </c>
      <c r="CE929" s="215">
        <f t="shared" ref="CE929:CL929" si="1048">CE914</f>
        <v>0</v>
      </c>
      <c r="CF929" s="215">
        <f t="shared" si="1048"/>
        <v>0</v>
      </c>
      <c r="CG929" s="215">
        <f t="shared" si="1048"/>
        <v>0</v>
      </c>
      <c r="CH929" s="215">
        <f t="shared" si="1048"/>
        <v>0</v>
      </c>
      <c r="CI929" s="215">
        <f t="shared" si="1048"/>
        <v>0</v>
      </c>
      <c r="CJ929" s="215">
        <f t="shared" si="1048"/>
        <v>0</v>
      </c>
      <c r="CK929" s="215">
        <f t="shared" si="1048"/>
        <v>0</v>
      </c>
      <c r="CL929" s="215">
        <f t="shared" si="1048"/>
        <v>0</v>
      </c>
      <c r="CN929" s="60"/>
      <c r="CO929" s="215">
        <f t="shared" ref="CO929:DL929" si="1049">CO914</f>
        <v>0</v>
      </c>
      <c r="CP929" s="215">
        <f t="shared" si="1049"/>
        <v>0</v>
      </c>
      <c r="CQ929" s="215">
        <f t="shared" si="1049"/>
        <v>0</v>
      </c>
      <c r="CR929" s="215">
        <f t="shared" si="1049"/>
        <v>0</v>
      </c>
      <c r="CS929" s="215">
        <f t="shared" si="1049"/>
        <v>0</v>
      </c>
      <c r="CT929" s="215">
        <f t="shared" si="1049"/>
        <v>0</v>
      </c>
      <c r="CU929" s="215">
        <f t="shared" si="1049"/>
        <v>0</v>
      </c>
      <c r="CV929" s="215">
        <f t="shared" si="1049"/>
        <v>0</v>
      </c>
      <c r="CW929" s="215">
        <f t="shared" si="1049"/>
        <v>0</v>
      </c>
      <c r="CX929" s="215">
        <f t="shared" si="1049"/>
        <v>0</v>
      </c>
      <c r="CY929" s="215">
        <f t="shared" si="1049"/>
        <v>0</v>
      </c>
      <c r="CZ929" s="215">
        <f t="shared" si="1049"/>
        <v>0</v>
      </c>
      <c r="DA929" s="215">
        <f t="shared" si="1049"/>
        <v>0</v>
      </c>
      <c r="DB929" s="215">
        <f t="shared" si="1049"/>
        <v>0</v>
      </c>
      <c r="DC929" s="215">
        <f t="shared" si="1049"/>
        <v>0</v>
      </c>
      <c r="DD929" s="215">
        <f t="shared" si="1049"/>
        <v>0</v>
      </c>
      <c r="DE929" s="215">
        <f t="shared" si="1049"/>
        <v>0</v>
      </c>
      <c r="DF929" s="215">
        <f t="shared" si="1049"/>
        <v>0</v>
      </c>
      <c r="DG929" s="215">
        <f t="shared" si="1049"/>
        <v>0</v>
      </c>
      <c r="DH929" s="215">
        <f t="shared" si="1049"/>
        <v>0</v>
      </c>
      <c r="DI929" s="215">
        <f t="shared" si="1049"/>
        <v>0</v>
      </c>
      <c r="DJ929" s="215">
        <f t="shared" si="1049"/>
        <v>0</v>
      </c>
      <c r="DK929" s="215">
        <f t="shared" si="1049"/>
        <v>0</v>
      </c>
      <c r="DL929" s="215">
        <f t="shared" si="1049"/>
        <v>0</v>
      </c>
    </row>
    <row r="930" spans="1:116" x14ac:dyDescent="0.4">
      <c r="B930" t="s">
        <v>332</v>
      </c>
      <c r="D930" t="s">
        <v>496</v>
      </c>
      <c r="E930" s="8" t="str">
        <f t="shared" ref="E930" si="1050">ROW()&amp;" "&amp;D930</f>
        <v>930 WCINV-SSV</v>
      </c>
      <c r="G930" s="241" t="str">
        <f>IFERROR(SUBSTITUTE(TRIM(MID(G918, SEARCH("-", G918) + 1, LEN(G918))),":",""),"no unit")</f>
        <v>volume driven</v>
      </c>
      <c r="H930" s="12"/>
      <c r="I930" s="60"/>
      <c r="J930" s="60"/>
      <c r="K930" s="15"/>
      <c r="L930" s="15"/>
      <c r="M930" s="15"/>
      <c r="N930" s="15"/>
      <c r="O930" s="15"/>
      <c r="P930" s="15"/>
      <c r="R930" s="15"/>
      <c r="S930" s="215"/>
      <c r="T930" s="215"/>
      <c r="U930" s="215"/>
      <c r="V930" s="215"/>
      <c r="W930" s="215"/>
      <c r="X930" s="215"/>
      <c r="Y930" s="215"/>
      <c r="Z930" s="215"/>
      <c r="AA930" s="215"/>
      <c r="AB930" s="215"/>
      <c r="AC930" s="215"/>
      <c r="AD930" s="215"/>
      <c r="AE930" s="215"/>
      <c r="AF930" s="215"/>
      <c r="AG930" s="215"/>
      <c r="AH930" s="215"/>
      <c r="AI930" s="215"/>
      <c r="AJ930" s="215"/>
      <c r="AK930" s="215"/>
      <c r="AL930" s="215"/>
      <c r="AM930" s="215"/>
      <c r="AN930" s="215"/>
      <c r="AO930" s="215"/>
      <c r="AP930" s="215"/>
      <c r="AQ930" s="215"/>
      <c r="AR930" s="215"/>
      <c r="AS930" s="215"/>
      <c r="AT930" s="215"/>
      <c r="AU930" s="215"/>
      <c r="AV930" s="215"/>
      <c r="AW930" s="215"/>
      <c r="AX930" s="215"/>
      <c r="AY930" s="215"/>
      <c r="AZ930" s="215"/>
      <c r="BA930" s="215"/>
      <c r="BB930" s="215"/>
      <c r="BC930" s="215"/>
      <c r="BD930" s="215"/>
      <c r="BE930" s="215"/>
      <c r="BF930" s="215"/>
      <c r="BG930" s="215"/>
      <c r="BH930" s="215"/>
      <c r="BI930" s="215"/>
      <c r="BJ930" s="215"/>
      <c r="BK930" s="215"/>
      <c r="BL930" s="215"/>
      <c r="BM930" s="215"/>
      <c r="BN930" s="215"/>
      <c r="BO930" s="215"/>
      <c r="BP930" s="215"/>
      <c r="BQ930" s="215"/>
      <c r="BR930" s="215"/>
      <c r="BS930" s="215"/>
      <c r="BT930" s="215"/>
      <c r="BU930" s="215"/>
      <c r="BV930" s="215"/>
      <c r="BW930" s="215"/>
      <c r="BX930" s="215"/>
      <c r="BY930" s="215"/>
      <c r="BZ930" s="215"/>
      <c r="CA930" s="215"/>
      <c r="CB930" s="215"/>
      <c r="CC930" s="215"/>
      <c r="CD930" s="215"/>
      <c r="CE930" s="215"/>
      <c r="CF930" s="215"/>
      <c r="CG930" s="215"/>
      <c r="CH930" s="215"/>
      <c r="CI930" s="215"/>
      <c r="CJ930" s="215"/>
      <c r="CK930" s="215"/>
      <c r="CL930" s="215"/>
      <c r="CN930" s="60"/>
      <c r="CO930" s="215"/>
      <c r="CP930" s="215"/>
      <c r="CQ930" s="215"/>
      <c r="CR930" s="215"/>
      <c r="CS930" s="215"/>
      <c r="CT930" s="215"/>
      <c r="CU930" s="215"/>
      <c r="CV930" s="215"/>
      <c r="CW930" s="215"/>
      <c r="CX930" s="215"/>
      <c r="CY930" s="215"/>
      <c r="CZ930" s="215"/>
      <c r="DA930" s="215"/>
      <c r="DB930" s="215"/>
      <c r="DC930" s="215"/>
      <c r="DD930" s="215"/>
      <c r="DE930" s="215"/>
      <c r="DF930" s="215"/>
      <c r="DG930" s="215"/>
      <c r="DH930" s="215"/>
      <c r="DI930" s="215"/>
      <c r="DJ930" s="215"/>
      <c r="DK930" s="215"/>
      <c r="DL930" s="215"/>
    </row>
    <row r="931" spans="1:116" x14ac:dyDescent="0.4">
      <c r="B931" t="s">
        <v>332</v>
      </c>
      <c r="D931" t="s">
        <v>496</v>
      </c>
      <c r="E931" s="8" t="str">
        <f t="shared" si="1032"/>
        <v>931 WCINV-SSV</v>
      </c>
      <c r="G931" s="89" t="str">
        <f>G916</f>
        <v>Secondary revenue driver</v>
      </c>
      <c r="H931" s="12"/>
      <c r="I931" s="60"/>
      <c r="J931" s="60"/>
      <c r="K931" s="15"/>
      <c r="L931" s="15"/>
      <c r="M931" s="15"/>
      <c r="N931" s="15"/>
      <c r="O931" s="15"/>
      <c r="P931" s="15"/>
      <c r="R931" s="15"/>
      <c r="S931" s="4" t="str">
        <f t="shared" ref="S931:AX931" si="1051">ADDRESS(ROW(S921),COLUMN(S921),2)</f>
        <v>S$921</v>
      </c>
      <c r="T931" s="4" t="str">
        <f t="shared" si="1051"/>
        <v>T$921</v>
      </c>
      <c r="U931" s="4" t="str">
        <f t="shared" si="1051"/>
        <v>U$921</v>
      </c>
      <c r="V931" s="4" t="str">
        <f t="shared" si="1051"/>
        <v>V$921</v>
      </c>
      <c r="W931" s="4" t="str">
        <f t="shared" si="1051"/>
        <v>W$921</v>
      </c>
      <c r="X931" s="4" t="str">
        <f t="shared" si="1051"/>
        <v>X$921</v>
      </c>
      <c r="Y931" s="4" t="str">
        <f t="shared" si="1051"/>
        <v>Y$921</v>
      </c>
      <c r="Z931" s="4" t="str">
        <f t="shared" si="1051"/>
        <v>Z$921</v>
      </c>
      <c r="AA931" s="4" t="str">
        <f t="shared" si="1051"/>
        <v>AA$921</v>
      </c>
      <c r="AB931" s="4" t="str">
        <f t="shared" si="1051"/>
        <v>AB$921</v>
      </c>
      <c r="AC931" s="4" t="str">
        <f t="shared" si="1051"/>
        <v>AC$921</v>
      </c>
      <c r="AD931" s="4" t="str">
        <f t="shared" si="1051"/>
        <v>AD$921</v>
      </c>
      <c r="AE931" s="4" t="str">
        <f t="shared" si="1051"/>
        <v>AE$921</v>
      </c>
      <c r="AF931" s="4" t="str">
        <f t="shared" si="1051"/>
        <v>AF$921</v>
      </c>
      <c r="AG931" s="4" t="str">
        <f t="shared" si="1051"/>
        <v>AG$921</v>
      </c>
      <c r="AH931" s="4" t="str">
        <f t="shared" si="1051"/>
        <v>AH$921</v>
      </c>
      <c r="AI931" s="4" t="str">
        <f t="shared" si="1051"/>
        <v>AI$921</v>
      </c>
      <c r="AJ931" s="4" t="str">
        <f t="shared" si="1051"/>
        <v>AJ$921</v>
      </c>
      <c r="AK931" s="4" t="str">
        <f t="shared" si="1051"/>
        <v>AK$921</v>
      </c>
      <c r="AL931" s="4" t="str">
        <f t="shared" si="1051"/>
        <v>AL$921</v>
      </c>
      <c r="AM931" s="4" t="str">
        <f t="shared" si="1051"/>
        <v>AM$921</v>
      </c>
      <c r="AN931" s="4" t="str">
        <f t="shared" si="1051"/>
        <v>AN$921</v>
      </c>
      <c r="AO931" s="4" t="str">
        <f t="shared" si="1051"/>
        <v>AO$921</v>
      </c>
      <c r="AP931" s="4" t="str">
        <f t="shared" si="1051"/>
        <v>AP$921</v>
      </c>
      <c r="AQ931" s="4" t="str">
        <f t="shared" si="1051"/>
        <v>AQ$921</v>
      </c>
      <c r="AR931" s="4" t="str">
        <f t="shared" si="1051"/>
        <v>AR$921</v>
      </c>
      <c r="AS931" s="4" t="str">
        <f t="shared" si="1051"/>
        <v>AS$921</v>
      </c>
      <c r="AT931" s="4" t="str">
        <f t="shared" si="1051"/>
        <v>AT$921</v>
      </c>
      <c r="AU931" s="4" t="str">
        <f t="shared" si="1051"/>
        <v>AU$921</v>
      </c>
      <c r="AV931" s="4" t="str">
        <f t="shared" si="1051"/>
        <v>AV$921</v>
      </c>
      <c r="AW931" s="4" t="str">
        <f t="shared" si="1051"/>
        <v>AW$921</v>
      </c>
      <c r="AX931" s="4" t="str">
        <f t="shared" si="1051"/>
        <v>AX$921</v>
      </c>
      <c r="AY931" s="4" t="str">
        <f t="shared" ref="AY931:CD931" si="1052">ADDRESS(ROW(AY921),COLUMN(AY921),2)</f>
        <v>AY$921</v>
      </c>
      <c r="AZ931" s="4" t="str">
        <f t="shared" si="1052"/>
        <v>AZ$921</v>
      </c>
      <c r="BA931" s="4" t="str">
        <f t="shared" si="1052"/>
        <v>BA$921</v>
      </c>
      <c r="BB931" s="4" t="str">
        <f t="shared" si="1052"/>
        <v>BB$921</v>
      </c>
      <c r="BC931" s="4" t="str">
        <f t="shared" si="1052"/>
        <v>BC$921</v>
      </c>
      <c r="BD931" s="4" t="str">
        <f t="shared" si="1052"/>
        <v>BD$921</v>
      </c>
      <c r="BE931" s="4" t="str">
        <f t="shared" si="1052"/>
        <v>BE$921</v>
      </c>
      <c r="BF931" s="4" t="str">
        <f t="shared" si="1052"/>
        <v>BF$921</v>
      </c>
      <c r="BG931" s="4" t="str">
        <f t="shared" si="1052"/>
        <v>BG$921</v>
      </c>
      <c r="BH931" s="4" t="str">
        <f t="shared" si="1052"/>
        <v>BH$921</v>
      </c>
      <c r="BI931" s="4" t="str">
        <f t="shared" si="1052"/>
        <v>BI$921</v>
      </c>
      <c r="BJ931" s="4" t="str">
        <f t="shared" si="1052"/>
        <v>BJ$921</v>
      </c>
      <c r="BK931" s="4" t="str">
        <f t="shared" si="1052"/>
        <v>BK$921</v>
      </c>
      <c r="BL931" s="4" t="str">
        <f t="shared" si="1052"/>
        <v>BL$921</v>
      </c>
      <c r="BM931" s="4" t="str">
        <f t="shared" si="1052"/>
        <v>BM$921</v>
      </c>
      <c r="BN931" s="4" t="str">
        <f t="shared" si="1052"/>
        <v>BN$921</v>
      </c>
      <c r="BO931" s="4" t="str">
        <f t="shared" si="1052"/>
        <v>BO$921</v>
      </c>
      <c r="BP931" s="4" t="str">
        <f t="shared" si="1052"/>
        <v>BP$921</v>
      </c>
      <c r="BQ931" s="4" t="str">
        <f t="shared" si="1052"/>
        <v>BQ$921</v>
      </c>
      <c r="BR931" s="4" t="str">
        <f t="shared" si="1052"/>
        <v>BR$921</v>
      </c>
      <c r="BS931" s="4" t="str">
        <f t="shared" si="1052"/>
        <v>BS$921</v>
      </c>
      <c r="BT931" s="4" t="str">
        <f t="shared" si="1052"/>
        <v>BT$921</v>
      </c>
      <c r="BU931" s="4" t="str">
        <f t="shared" si="1052"/>
        <v>BU$921</v>
      </c>
      <c r="BV931" s="4" t="str">
        <f t="shared" si="1052"/>
        <v>BV$921</v>
      </c>
      <c r="BW931" s="4" t="str">
        <f t="shared" si="1052"/>
        <v>BW$921</v>
      </c>
      <c r="BX931" s="4" t="str">
        <f t="shared" si="1052"/>
        <v>BX$921</v>
      </c>
      <c r="BY931" s="4" t="str">
        <f t="shared" si="1052"/>
        <v>BY$921</v>
      </c>
      <c r="BZ931" s="4" t="str">
        <f t="shared" si="1052"/>
        <v>BZ$921</v>
      </c>
      <c r="CA931" s="4" t="str">
        <f t="shared" si="1052"/>
        <v>CA$921</v>
      </c>
      <c r="CB931" s="4" t="str">
        <f t="shared" si="1052"/>
        <v>CB$921</v>
      </c>
      <c r="CC931" s="4" t="str">
        <f t="shared" si="1052"/>
        <v>CC$921</v>
      </c>
      <c r="CD931" s="4" t="str">
        <f t="shared" si="1052"/>
        <v>CD$921</v>
      </c>
      <c r="CE931" s="4" t="str">
        <f t="shared" ref="CE931:CL931" si="1053">ADDRESS(ROW(CE921),COLUMN(CE921),2)</f>
        <v>CE$921</v>
      </c>
      <c r="CF931" s="4" t="str">
        <f t="shared" si="1053"/>
        <v>CF$921</v>
      </c>
      <c r="CG931" s="4" t="str">
        <f t="shared" si="1053"/>
        <v>CG$921</v>
      </c>
      <c r="CH931" s="4" t="str">
        <f t="shared" si="1053"/>
        <v>CH$921</v>
      </c>
      <c r="CI931" s="4" t="str">
        <f t="shared" si="1053"/>
        <v>CI$921</v>
      </c>
      <c r="CJ931" s="4" t="str">
        <f t="shared" si="1053"/>
        <v>CJ$921</v>
      </c>
      <c r="CK931" s="4" t="str">
        <f t="shared" si="1053"/>
        <v>CK$921</v>
      </c>
      <c r="CL931" s="4" t="str">
        <f t="shared" si="1053"/>
        <v>CL$921</v>
      </c>
      <c r="CN931" s="60"/>
      <c r="CO931" s="4" t="str">
        <f t="shared" ref="CO931:DL931" si="1054">ADDRESS(ROW(CO921),COLUMN(CO921),2)</f>
        <v>CO$921</v>
      </c>
      <c r="CP931" s="4" t="str">
        <f t="shared" si="1054"/>
        <v>CP$921</v>
      </c>
      <c r="CQ931" s="4" t="str">
        <f t="shared" si="1054"/>
        <v>CQ$921</v>
      </c>
      <c r="CR931" s="4" t="str">
        <f t="shared" si="1054"/>
        <v>CR$921</v>
      </c>
      <c r="CS931" s="4" t="str">
        <f t="shared" si="1054"/>
        <v>CS$921</v>
      </c>
      <c r="CT931" s="4" t="str">
        <f t="shared" si="1054"/>
        <v>CT$921</v>
      </c>
      <c r="CU931" s="4" t="str">
        <f t="shared" si="1054"/>
        <v>CU$921</v>
      </c>
      <c r="CV931" s="4" t="str">
        <f t="shared" si="1054"/>
        <v>CV$921</v>
      </c>
      <c r="CW931" s="4" t="str">
        <f t="shared" si="1054"/>
        <v>CW$921</v>
      </c>
      <c r="CX931" s="4" t="str">
        <f t="shared" si="1054"/>
        <v>CX$921</v>
      </c>
      <c r="CY931" s="4" t="str">
        <f t="shared" si="1054"/>
        <v>CY$921</v>
      </c>
      <c r="CZ931" s="4" t="str">
        <f t="shared" si="1054"/>
        <v>CZ$921</v>
      </c>
      <c r="DA931" s="4" t="str">
        <f t="shared" si="1054"/>
        <v>DA$921</v>
      </c>
      <c r="DB931" s="4" t="str">
        <f t="shared" si="1054"/>
        <v>DB$921</v>
      </c>
      <c r="DC931" s="4" t="str">
        <f t="shared" si="1054"/>
        <v>DC$921</v>
      </c>
      <c r="DD931" s="4" t="str">
        <f t="shared" si="1054"/>
        <v>DD$921</v>
      </c>
      <c r="DE931" s="4" t="str">
        <f t="shared" si="1054"/>
        <v>DE$921</v>
      </c>
      <c r="DF931" s="4" t="str">
        <f t="shared" si="1054"/>
        <v>DF$921</v>
      </c>
      <c r="DG931" s="4" t="str">
        <f t="shared" si="1054"/>
        <v>DG$921</v>
      </c>
      <c r="DH931" s="4" t="str">
        <f t="shared" si="1054"/>
        <v>DH$921</v>
      </c>
      <c r="DI931" s="4" t="str">
        <f t="shared" si="1054"/>
        <v>DI$921</v>
      </c>
      <c r="DJ931" s="4" t="str">
        <f t="shared" si="1054"/>
        <v>DJ$921</v>
      </c>
      <c r="DK931" s="4" t="str">
        <f t="shared" si="1054"/>
        <v>DK$921</v>
      </c>
      <c r="DL931" s="4" t="str">
        <f t="shared" si="1054"/>
        <v>DL$921</v>
      </c>
    </row>
    <row r="932" spans="1:116" x14ac:dyDescent="0.4">
      <c r="B932" t="s">
        <v>332</v>
      </c>
      <c r="D932" t="s">
        <v>496</v>
      </c>
      <c r="E932" s="8" t="str">
        <f t="shared" si="1032"/>
        <v>932 WCINV-SSV</v>
      </c>
      <c r="G932" s="8" t="str">
        <f>G917</f>
        <v>Secondary volume driver</v>
      </c>
      <c r="H932" s="12"/>
      <c r="I932" s="60"/>
      <c r="J932" s="60"/>
      <c r="K932" s="15"/>
      <c r="L932" s="15"/>
      <c r="M932" s="15"/>
      <c r="N932" s="15"/>
      <c r="O932" s="15"/>
      <c r="P932" s="15"/>
      <c r="R932" s="15"/>
      <c r="S932" s="215" t="str">
        <f t="shared" ref="S932:AX932" si="1055">S917</f>
        <v>S$19</v>
      </c>
      <c r="T932" s="215" t="str">
        <f t="shared" si="1055"/>
        <v>T$19</v>
      </c>
      <c r="U932" s="215" t="str">
        <f t="shared" si="1055"/>
        <v>U$19</v>
      </c>
      <c r="V932" s="215" t="str">
        <f t="shared" si="1055"/>
        <v>V$19</v>
      </c>
      <c r="W932" s="215" t="str">
        <f t="shared" si="1055"/>
        <v>W$19</v>
      </c>
      <c r="X932" s="215" t="str">
        <f t="shared" si="1055"/>
        <v>X$19</v>
      </c>
      <c r="Y932" s="215" t="str">
        <f t="shared" si="1055"/>
        <v>Y$19</v>
      </c>
      <c r="Z932" s="215" t="str">
        <f t="shared" si="1055"/>
        <v>Z$19</v>
      </c>
      <c r="AA932" s="215" t="str">
        <f t="shared" si="1055"/>
        <v>AA$19</v>
      </c>
      <c r="AB932" s="215" t="str">
        <f t="shared" si="1055"/>
        <v>AB$19</v>
      </c>
      <c r="AC932" s="215" t="str">
        <f t="shared" si="1055"/>
        <v>AC$19</v>
      </c>
      <c r="AD932" s="215" t="str">
        <f t="shared" si="1055"/>
        <v>AD$19</v>
      </c>
      <c r="AE932" s="215" t="str">
        <f t="shared" si="1055"/>
        <v>AE$19</v>
      </c>
      <c r="AF932" s="215" t="str">
        <f t="shared" si="1055"/>
        <v>AF$19</v>
      </c>
      <c r="AG932" s="215" t="str">
        <f t="shared" si="1055"/>
        <v>AG$19</v>
      </c>
      <c r="AH932" s="215" t="str">
        <f t="shared" si="1055"/>
        <v>AH$19</v>
      </c>
      <c r="AI932" s="215" t="str">
        <f t="shared" si="1055"/>
        <v>AI$19</v>
      </c>
      <c r="AJ932" s="215" t="str">
        <f t="shared" si="1055"/>
        <v>AJ$19</v>
      </c>
      <c r="AK932" s="215" t="str">
        <f t="shared" si="1055"/>
        <v>AK$19</v>
      </c>
      <c r="AL932" s="215" t="str">
        <f t="shared" si="1055"/>
        <v>AL$19</v>
      </c>
      <c r="AM932" s="215" t="str">
        <f t="shared" si="1055"/>
        <v>AM$19</v>
      </c>
      <c r="AN932" s="215" t="str">
        <f t="shared" si="1055"/>
        <v>AN$19</v>
      </c>
      <c r="AO932" s="215" t="str">
        <f t="shared" si="1055"/>
        <v>AO$19</v>
      </c>
      <c r="AP932" s="215" t="str">
        <f t="shared" si="1055"/>
        <v>AP$19</v>
      </c>
      <c r="AQ932" s="215" t="str">
        <f t="shared" si="1055"/>
        <v>AQ$19</v>
      </c>
      <c r="AR932" s="215" t="str">
        <f t="shared" si="1055"/>
        <v>AR$19</v>
      </c>
      <c r="AS932" s="215" t="str">
        <f t="shared" si="1055"/>
        <v>AS$19</v>
      </c>
      <c r="AT932" s="215" t="str">
        <f t="shared" si="1055"/>
        <v>AT$19</v>
      </c>
      <c r="AU932" s="215" t="str">
        <f t="shared" si="1055"/>
        <v>AU$19</v>
      </c>
      <c r="AV932" s="215" t="str">
        <f t="shared" si="1055"/>
        <v>AV$19</v>
      </c>
      <c r="AW932" s="215" t="str">
        <f t="shared" si="1055"/>
        <v>AW$19</v>
      </c>
      <c r="AX932" s="215" t="str">
        <f t="shared" si="1055"/>
        <v>AX$19</v>
      </c>
      <c r="AY932" s="215" t="str">
        <f t="shared" ref="AY932:CD932" si="1056">AY917</f>
        <v>AY$19</v>
      </c>
      <c r="AZ932" s="215" t="str">
        <f t="shared" si="1056"/>
        <v>AZ$19</v>
      </c>
      <c r="BA932" s="215" t="str">
        <f t="shared" si="1056"/>
        <v>BA$19</v>
      </c>
      <c r="BB932" s="215" t="str">
        <f t="shared" si="1056"/>
        <v>BB$19</v>
      </c>
      <c r="BC932" s="215" t="str">
        <f t="shared" si="1056"/>
        <v>BC$19</v>
      </c>
      <c r="BD932" s="215" t="str">
        <f t="shared" si="1056"/>
        <v>BD$19</v>
      </c>
      <c r="BE932" s="215" t="str">
        <f t="shared" si="1056"/>
        <v>BE$19</v>
      </c>
      <c r="BF932" s="215" t="str">
        <f t="shared" si="1056"/>
        <v>BF$19</v>
      </c>
      <c r="BG932" s="215" t="str">
        <f t="shared" si="1056"/>
        <v>BG$19</v>
      </c>
      <c r="BH932" s="215" t="str">
        <f t="shared" si="1056"/>
        <v>BH$19</v>
      </c>
      <c r="BI932" s="215" t="str">
        <f t="shared" si="1056"/>
        <v>BI$19</v>
      </c>
      <c r="BJ932" s="215" t="str">
        <f t="shared" si="1056"/>
        <v>BJ$19</v>
      </c>
      <c r="BK932" s="215" t="str">
        <f t="shared" si="1056"/>
        <v>BK$19</v>
      </c>
      <c r="BL932" s="215" t="str">
        <f t="shared" si="1056"/>
        <v>BL$19</v>
      </c>
      <c r="BM932" s="215" t="str">
        <f t="shared" si="1056"/>
        <v>BM$19</v>
      </c>
      <c r="BN932" s="215" t="str">
        <f t="shared" si="1056"/>
        <v>BN$19</v>
      </c>
      <c r="BO932" s="215" t="str">
        <f t="shared" si="1056"/>
        <v>BO$19</v>
      </c>
      <c r="BP932" s="215" t="str">
        <f t="shared" si="1056"/>
        <v>BP$19</v>
      </c>
      <c r="BQ932" s="215" t="str">
        <f t="shared" si="1056"/>
        <v>BQ$19</v>
      </c>
      <c r="BR932" s="215" t="str">
        <f t="shared" si="1056"/>
        <v>BR$19</v>
      </c>
      <c r="BS932" s="215" t="str">
        <f t="shared" si="1056"/>
        <v>BS$19</v>
      </c>
      <c r="BT932" s="215" t="str">
        <f t="shared" si="1056"/>
        <v>BT$19</v>
      </c>
      <c r="BU932" s="215" t="str">
        <f t="shared" si="1056"/>
        <v>BU$19</v>
      </c>
      <c r="BV932" s="215" t="str">
        <f t="shared" si="1056"/>
        <v>BV$19</v>
      </c>
      <c r="BW932" s="215" t="str">
        <f t="shared" si="1056"/>
        <v>BW$19</v>
      </c>
      <c r="BX932" s="215" t="str">
        <f t="shared" si="1056"/>
        <v>BX$19</v>
      </c>
      <c r="BY932" s="215" t="str">
        <f t="shared" si="1056"/>
        <v>BY$19</v>
      </c>
      <c r="BZ932" s="215" t="str">
        <f t="shared" si="1056"/>
        <v>BZ$19</v>
      </c>
      <c r="CA932" s="215" t="str">
        <f t="shared" si="1056"/>
        <v>CA$19</v>
      </c>
      <c r="CB932" s="215" t="str">
        <f t="shared" si="1056"/>
        <v>CB$19</v>
      </c>
      <c r="CC932" s="215" t="str">
        <f t="shared" si="1056"/>
        <v>CC$19</v>
      </c>
      <c r="CD932" s="215" t="str">
        <f t="shared" si="1056"/>
        <v>CD$19</v>
      </c>
      <c r="CE932" s="215" t="str">
        <f t="shared" ref="CE932:CL932" si="1057">CE917</f>
        <v>CE$19</v>
      </c>
      <c r="CF932" s="215" t="str">
        <f t="shared" si="1057"/>
        <v>CF$19</v>
      </c>
      <c r="CG932" s="215" t="str">
        <f t="shared" si="1057"/>
        <v>CG$19</v>
      </c>
      <c r="CH932" s="215" t="str">
        <f t="shared" si="1057"/>
        <v>CH$19</v>
      </c>
      <c r="CI932" s="215" t="str">
        <f t="shared" si="1057"/>
        <v>CI$19</v>
      </c>
      <c r="CJ932" s="215" t="str">
        <f t="shared" si="1057"/>
        <v>CJ$19</v>
      </c>
      <c r="CK932" s="215" t="str">
        <f t="shared" si="1057"/>
        <v>CK$19</v>
      </c>
      <c r="CL932" s="215" t="str">
        <f t="shared" si="1057"/>
        <v>CL$19</v>
      </c>
      <c r="CN932" s="60"/>
      <c r="CO932" s="215" t="str">
        <f t="shared" ref="CO932:DL932" si="1058">CO917</f>
        <v>CO$19</v>
      </c>
      <c r="CP932" s="215" t="str">
        <f t="shared" si="1058"/>
        <v>CP$19</v>
      </c>
      <c r="CQ932" s="215" t="str">
        <f t="shared" si="1058"/>
        <v>CQ$19</v>
      </c>
      <c r="CR932" s="215" t="str">
        <f t="shared" si="1058"/>
        <v>CR$19</v>
      </c>
      <c r="CS932" s="215" t="str">
        <f t="shared" si="1058"/>
        <v>CS$19</v>
      </c>
      <c r="CT932" s="215" t="str">
        <f t="shared" si="1058"/>
        <v>CT$19</v>
      </c>
      <c r="CU932" s="215" t="str">
        <f t="shared" si="1058"/>
        <v>CU$19</v>
      </c>
      <c r="CV932" s="215" t="str">
        <f t="shared" si="1058"/>
        <v>CV$19</v>
      </c>
      <c r="CW932" s="215" t="str">
        <f t="shared" si="1058"/>
        <v>CW$19</v>
      </c>
      <c r="CX932" s="215" t="str">
        <f t="shared" si="1058"/>
        <v>CX$19</v>
      </c>
      <c r="CY932" s="215" t="str">
        <f t="shared" si="1058"/>
        <v>CY$19</v>
      </c>
      <c r="CZ932" s="215" t="str">
        <f t="shared" si="1058"/>
        <v>CZ$19</v>
      </c>
      <c r="DA932" s="215" t="str">
        <f t="shared" si="1058"/>
        <v>DA$19</v>
      </c>
      <c r="DB932" s="215" t="str">
        <f t="shared" si="1058"/>
        <v>DB$19</v>
      </c>
      <c r="DC932" s="215" t="str">
        <f t="shared" si="1058"/>
        <v>DC$19</v>
      </c>
      <c r="DD932" s="215" t="str">
        <f t="shared" si="1058"/>
        <v>DD$19</v>
      </c>
      <c r="DE932" s="215" t="str">
        <f t="shared" si="1058"/>
        <v>DE$19</v>
      </c>
      <c r="DF932" s="215" t="str">
        <f t="shared" si="1058"/>
        <v>DF$19</v>
      </c>
      <c r="DG932" s="215" t="str">
        <f t="shared" si="1058"/>
        <v>DG$19</v>
      </c>
      <c r="DH932" s="215" t="str">
        <f t="shared" si="1058"/>
        <v>DH$19</v>
      </c>
      <c r="DI932" s="215" t="str">
        <f t="shared" si="1058"/>
        <v>DI$19</v>
      </c>
      <c r="DJ932" s="215" t="str">
        <f t="shared" si="1058"/>
        <v>DJ$19</v>
      </c>
      <c r="DK932" s="215" t="str">
        <f t="shared" si="1058"/>
        <v>DK$19</v>
      </c>
      <c r="DL932" s="215" t="str">
        <f t="shared" si="1058"/>
        <v>DL$19</v>
      </c>
    </row>
    <row r="933" spans="1:116" x14ac:dyDescent="0.4">
      <c r="E933" s="8"/>
      <c r="H933" s="12"/>
      <c r="I933" s="60"/>
      <c r="J933" s="60"/>
      <c r="K933" s="15"/>
      <c r="L933" s="15"/>
      <c r="M933" s="15"/>
      <c r="N933" s="15"/>
      <c r="O933" s="15"/>
      <c r="P933" s="15"/>
      <c r="R933" s="15"/>
      <c r="S933" s="76"/>
      <c r="T933" s="76"/>
      <c r="U933" s="76"/>
      <c r="V933" s="76"/>
      <c r="W933" s="76"/>
      <c r="X933" s="76"/>
      <c r="Y933" s="76"/>
      <c r="Z933" s="76"/>
      <c r="AA933" s="76"/>
      <c r="AB933" s="76"/>
      <c r="AC933" s="76"/>
      <c r="AD933" s="76"/>
      <c r="AE933" s="76"/>
      <c r="AF933" s="76"/>
      <c r="AG933" s="76"/>
      <c r="AH933" s="76"/>
      <c r="AI933" s="76"/>
      <c r="AJ933" s="76"/>
      <c r="AK933" s="76"/>
      <c r="AL933" s="76"/>
      <c r="AM933" s="76"/>
      <c r="AN933" s="76"/>
      <c r="AO933" s="76"/>
      <c r="AP933" s="76"/>
      <c r="AQ933" s="76"/>
      <c r="AR933" s="76"/>
      <c r="AS933" s="76"/>
      <c r="AT933" s="76"/>
      <c r="AU933" s="76"/>
      <c r="AV933" s="76"/>
      <c r="AW933" s="76"/>
      <c r="AX933" s="76"/>
      <c r="AY933" s="76"/>
      <c r="AZ933" s="76"/>
      <c r="BA933" s="76"/>
      <c r="BB933" s="76"/>
      <c r="BC933" s="76"/>
      <c r="BD933" s="76"/>
      <c r="BE933" s="76"/>
      <c r="BF933" s="76"/>
      <c r="BG933" s="76"/>
      <c r="BH933" s="76"/>
      <c r="BI933" s="76"/>
      <c r="BJ933" s="76"/>
      <c r="BK933" s="76"/>
      <c r="BL933" s="76"/>
      <c r="BM933" s="76"/>
      <c r="BN933" s="76"/>
      <c r="BO933" s="76"/>
      <c r="BP933" s="76"/>
      <c r="BQ933" s="76"/>
      <c r="BR933" s="76"/>
      <c r="BS933" s="76"/>
      <c r="BT933" s="76"/>
      <c r="BU933" s="76"/>
      <c r="BV933" s="76"/>
      <c r="BW933" s="76"/>
      <c r="BX933" s="76"/>
      <c r="BY933" s="76"/>
      <c r="BZ933" s="76"/>
      <c r="CA933" s="76"/>
      <c r="CB933" s="76"/>
      <c r="CC933" s="76"/>
      <c r="CD933" s="76"/>
      <c r="CE933" s="76"/>
      <c r="CF933" s="76"/>
      <c r="CG933" s="76"/>
      <c r="CH933" s="76"/>
      <c r="CI933" s="76"/>
      <c r="CJ933" s="76"/>
      <c r="CK933" s="76"/>
      <c r="CL933" s="76"/>
      <c r="CN933" s="60"/>
      <c r="CO933" s="76"/>
      <c r="CP933" s="76"/>
      <c r="CQ933" s="76"/>
      <c r="CR933" s="76"/>
      <c r="CS933" s="76"/>
      <c r="CT933" s="76"/>
      <c r="CU933" s="76"/>
      <c r="CV933" s="76"/>
      <c r="CW933" s="76"/>
      <c r="CX933" s="76"/>
      <c r="CY933" s="76"/>
      <c r="CZ933" s="76"/>
      <c r="DA933" s="76"/>
      <c r="DB933" s="76"/>
      <c r="DC933" s="76"/>
      <c r="DD933" s="76"/>
      <c r="DE933" s="76"/>
      <c r="DF933" s="76"/>
      <c r="DG933" s="76"/>
      <c r="DH933" s="76"/>
      <c r="DI933" s="76"/>
      <c r="DJ933" s="76"/>
      <c r="DK933" s="76"/>
      <c r="DL933" s="76"/>
    </row>
    <row r="934" spans="1:116" x14ac:dyDescent="0.4">
      <c r="A934" s="174"/>
      <c r="E934" s="8"/>
      <c r="G934" s="175" t="s">
        <v>490</v>
      </c>
      <c r="H934" s="174"/>
      <c r="I934" s="176"/>
      <c r="J934" s="176"/>
      <c r="K934" s="197"/>
      <c r="L934" s="197"/>
      <c r="M934" s="197"/>
      <c r="N934" s="197"/>
      <c r="O934" s="197"/>
      <c r="P934" s="197"/>
      <c r="R934" s="198"/>
      <c r="S934" s="174"/>
      <c r="T934" s="174"/>
      <c r="U934" s="174"/>
      <c r="V934" s="174"/>
      <c r="W934" s="174"/>
      <c r="X934" s="174"/>
      <c r="Y934" s="174"/>
      <c r="Z934" s="174"/>
      <c r="AA934" s="174"/>
      <c r="AB934" s="174"/>
      <c r="AC934" s="174"/>
      <c r="AD934" s="174"/>
      <c r="AE934" s="174"/>
      <c r="AF934" s="174"/>
      <c r="AG934" s="174"/>
      <c r="AH934" s="174"/>
      <c r="AI934" s="174"/>
      <c r="AJ934" s="174"/>
      <c r="AK934" s="174"/>
      <c r="AL934" s="174"/>
      <c r="AM934" s="174"/>
      <c r="AN934" s="174"/>
      <c r="AO934" s="174"/>
      <c r="AP934" s="174"/>
      <c r="AQ934" s="174"/>
      <c r="AR934" s="174"/>
      <c r="AS934" s="174"/>
      <c r="AT934" s="174"/>
      <c r="AU934" s="174"/>
      <c r="AV934" s="174"/>
      <c r="AW934" s="174"/>
      <c r="AX934" s="174"/>
      <c r="AY934" s="174"/>
      <c r="AZ934" s="174"/>
      <c r="BA934" s="174"/>
      <c r="BB934" s="174"/>
      <c r="BC934" s="174"/>
      <c r="BD934" s="174"/>
      <c r="BE934" s="174"/>
      <c r="BF934" s="174"/>
      <c r="BG934" s="174"/>
      <c r="BH934" s="174"/>
      <c r="BI934" s="174"/>
      <c r="BJ934" s="174"/>
      <c r="BK934" s="174"/>
      <c r="BL934" s="174"/>
      <c r="BM934" s="174"/>
      <c r="BN934" s="174"/>
      <c r="BO934" s="174"/>
      <c r="BP934" s="174"/>
      <c r="BQ934" s="174"/>
      <c r="BR934" s="174"/>
      <c r="BS934" s="174"/>
      <c r="BT934" s="174"/>
      <c r="BU934" s="174"/>
      <c r="BV934" s="174"/>
      <c r="BW934" s="174"/>
      <c r="BX934" s="174"/>
      <c r="BY934" s="174"/>
      <c r="BZ934" s="174"/>
      <c r="CA934" s="174"/>
      <c r="CB934" s="174"/>
      <c r="CC934" s="174"/>
      <c r="CD934" s="174"/>
      <c r="CE934" s="174"/>
      <c r="CF934" s="174"/>
      <c r="CG934" s="174"/>
      <c r="CH934" s="174"/>
      <c r="CI934" s="174"/>
      <c r="CJ934" s="174"/>
      <c r="CK934" s="174"/>
      <c r="CL934" s="174"/>
      <c r="CN934" s="176"/>
      <c r="CO934" s="174"/>
      <c r="CP934" s="174"/>
      <c r="CQ934" s="174"/>
      <c r="CR934" s="174"/>
      <c r="CS934" s="174"/>
      <c r="CT934" s="174"/>
      <c r="CU934" s="174"/>
      <c r="CV934" s="174"/>
      <c r="CW934" s="174"/>
      <c r="CX934" s="174"/>
      <c r="CY934" s="174"/>
      <c r="CZ934" s="174"/>
      <c r="DA934" s="174"/>
      <c r="DB934" s="174"/>
      <c r="DC934" s="174"/>
      <c r="DD934" s="174"/>
      <c r="DE934" s="174"/>
      <c r="DF934" s="174"/>
      <c r="DG934" s="174"/>
      <c r="DH934" s="174"/>
      <c r="DI934" s="174"/>
      <c r="DJ934" s="174"/>
      <c r="DK934" s="174"/>
      <c r="DL934" s="174"/>
    </row>
    <row r="935" spans="1:116" x14ac:dyDescent="0.4">
      <c r="A935" s="174"/>
      <c r="E935" s="8"/>
      <c r="G935" s="175" t="s">
        <v>492</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461</v>
      </c>
      <c r="H936" s="174"/>
      <c r="I936" s="176"/>
      <c r="J936" s="176"/>
      <c r="K936" s="197"/>
      <c r="L936" s="197"/>
      <c r="M936" s="197"/>
      <c r="N936" s="197"/>
      <c r="O936" s="197"/>
      <c r="P936" s="197"/>
      <c r="R936" s="198"/>
      <c r="S936" s="199" t="str">
        <f t="shared" ref="S936:AX936" si="1059">S$20</f>
        <v>S$16</v>
      </c>
      <c r="T936" s="199" t="str">
        <f t="shared" si="1059"/>
        <v>T$16</v>
      </c>
      <c r="U936" s="199" t="str">
        <f t="shared" si="1059"/>
        <v>U$16</v>
      </c>
      <c r="V936" s="199" t="str">
        <f t="shared" si="1059"/>
        <v>V$16</v>
      </c>
      <c r="W936" s="199" t="str">
        <f t="shared" si="1059"/>
        <v>W$16</v>
      </c>
      <c r="X936" s="199" t="str">
        <f t="shared" si="1059"/>
        <v>X$16</v>
      </c>
      <c r="Y936" s="199" t="str">
        <f t="shared" si="1059"/>
        <v>Y$16</v>
      </c>
      <c r="Z936" s="199" t="str">
        <f t="shared" si="1059"/>
        <v>Z$16</v>
      </c>
      <c r="AA936" s="199" t="str">
        <f t="shared" si="1059"/>
        <v>AA$16</v>
      </c>
      <c r="AB936" s="199" t="str">
        <f t="shared" si="1059"/>
        <v>AB$16</v>
      </c>
      <c r="AC936" s="199" t="str">
        <f t="shared" si="1059"/>
        <v>AC$16</v>
      </c>
      <c r="AD936" s="199" t="str">
        <f t="shared" si="1059"/>
        <v>AD$16</v>
      </c>
      <c r="AE936" s="199" t="str">
        <f t="shared" si="1059"/>
        <v>AE$16</v>
      </c>
      <c r="AF936" s="199" t="str">
        <f t="shared" si="1059"/>
        <v>AF$16</v>
      </c>
      <c r="AG936" s="199" t="str">
        <f t="shared" si="1059"/>
        <v>AG$16</v>
      </c>
      <c r="AH936" s="199" t="str">
        <f t="shared" si="1059"/>
        <v>AH$16</v>
      </c>
      <c r="AI936" s="199" t="str">
        <f t="shared" si="1059"/>
        <v>AI$16</v>
      </c>
      <c r="AJ936" s="199" t="str">
        <f t="shared" si="1059"/>
        <v>AJ$16</v>
      </c>
      <c r="AK936" s="199" t="str">
        <f t="shared" si="1059"/>
        <v>AK$16</v>
      </c>
      <c r="AL936" s="199" t="str">
        <f t="shared" si="1059"/>
        <v>AL$16</v>
      </c>
      <c r="AM936" s="199" t="str">
        <f t="shared" si="1059"/>
        <v>AM$16</v>
      </c>
      <c r="AN936" s="199" t="str">
        <f t="shared" si="1059"/>
        <v>AN$16</v>
      </c>
      <c r="AO936" s="199" t="str">
        <f t="shared" si="1059"/>
        <v>AO$16</v>
      </c>
      <c r="AP936" s="199" t="str">
        <f t="shared" si="1059"/>
        <v>AP$16</v>
      </c>
      <c r="AQ936" s="199" t="str">
        <f t="shared" si="1059"/>
        <v>AQ$16</v>
      </c>
      <c r="AR936" s="199" t="str">
        <f t="shared" si="1059"/>
        <v>AR$16</v>
      </c>
      <c r="AS936" s="199" t="str">
        <f t="shared" si="1059"/>
        <v>AS$16</v>
      </c>
      <c r="AT936" s="199" t="str">
        <f t="shared" si="1059"/>
        <v>AT$16</v>
      </c>
      <c r="AU936" s="199" t="str">
        <f t="shared" si="1059"/>
        <v>AU$16</v>
      </c>
      <c r="AV936" s="199" t="str">
        <f t="shared" si="1059"/>
        <v>AV$16</v>
      </c>
      <c r="AW936" s="199" t="str">
        <f t="shared" si="1059"/>
        <v>AW$16</v>
      </c>
      <c r="AX936" s="199" t="str">
        <f t="shared" si="1059"/>
        <v>AX$16</v>
      </c>
      <c r="AY936" s="199" t="str">
        <f t="shared" ref="AY936:CD936" si="1060">AY$20</f>
        <v>AY$16</v>
      </c>
      <c r="AZ936" s="199" t="str">
        <f t="shared" si="1060"/>
        <v>AZ$16</v>
      </c>
      <c r="BA936" s="199" t="str">
        <f t="shared" si="1060"/>
        <v>BA$16</v>
      </c>
      <c r="BB936" s="199" t="str">
        <f t="shared" si="1060"/>
        <v>BB$16</v>
      </c>
      <c r="BC936" s="199" t="str">
        <f t="shared" si="1060"/>
        <v>BC$16</v>
      </c>
      <c r="BD936" s="199" t="str">
        <f t="shared" si="1060"/>
        <v>BD$16</v>
      </c>
      <c r="BE936" s="199" t="str">
        <f t="shared" si="1060"/>
        <v>BE$16</v>
      </c>
      <c r="BF936" s="199" t="str">
        <f t="shared" si="1060"/>
        <v>BF$16</v>
      </c>
      <c r="BG936" s="199" t="str">
        <f t="shared" si="1060"/>
        <v>BG$16</v>
      </c>
      <c r="BH936" s="199" t="str">
        <f t="shared" si="1060"/>
        <v>BH$16</v>
      </c>
      <c r="BI936" s="199" t="str">
        <f t="shared" si="1060"/>
        <v>BI$16</v>
      </c>
      <c r="BJ936" s="199" t="str">
        <f t="shared" si="1060"/>
        <v>BJ$16</v>
      </c>
      <c r="BK936" s="199" t="str">
        <f t="shared" si="1060"/>
        <v>BK$16</v>
      </c>
      <c r="BL936" s="199" t="str">
        <f t="shared" si="1060"/>
        <v>BL$16</v>
      </c>
      <c r="BM936" s="199" t="str">
        <f t="shared" si="1060"/>
        <v>BM$16</v>
      </c>
      <c r="BN936" s="199" t="str">
        <f t="shared" si="1060"/>
        <v>BN$16</v>
      </c>
      <c r="BO936" s="199" t="str">
        <f t="shared" si="1060"/>
        <v>BO$16</v>
      </c>
      <c r="BP936" s="199" t="str">
        <f t="shared" si="1060"/>
        <v>BP$16</v>
      </c>
      <c r="BQ936" s="199" t="str">
        <f t="shared" si="1060"/>
        <v>BQ$16</v>
      </c>
      <c r="BR936" s="199" t="str">
        <f t="shared" si="1060"/>
        <v>BR$16</v>
      </c>
      <c r="BS936" s="199" t="str">
        <f t="shared" si="1060"/>
        <v>BS$16</v>
      </c>
      <c r="BT936" s="199" t="str">
        <f t="shared" si="1060"/>
        <v>BT$16</v>
      </c>
      <c r="BU936" s="199" t="str">
        <f t="shared" si="1060"/>
        <v>BU$16</v>
      </c>
      <c r="BV936" s="199" t="str">
        <f t="shared" si="1060"/>
        <v>BV$16</v>
      </c>
      <c r="BW936" s="199" t="str">
        <f t="shared" si="1060"/>
        <v>BW$16</v>
      </c>
      <c r="BX936" s="199" t="str">
        <f t="shared" si="1060"/>
        <v>BX$16</v>
      </c>
      <c r="BY936" s="199" t="str">
        <f t="shared" si="1060"/>
        <v>BY$16</v>
      </c>
      <c r="BZ936" s="199" t="str">
        <f t="shared" si="1060"/>
        <v>BZ$16</v>
      </c>
      <c r="CA936" s="199" t="str">
        <f t="shared" si="1060"/>
        <v>CA$16</v>
      </c>
      <c r="CB936" s="199" t="str">
        <f t="shared" si="1060"/>
        <v>CB$16</v>
      </c>
      <c r="CC936" s="199" t="str">
        <f t="shared" si="1060"/>
        <v>CC$16</v>
      </c>
      <c r="CD936" s="199" t="str">
        <f t="shared" si="1060"/>
        <v>CD$16</v>
      </c>
      <c r="CE936" s="199" t="str">
        <f t="shared" ref="CE936:CL936" si="1061">CE$20</f>
        <v>CE$16</v>
      </c>
      <c r="CF936" s="199" t="str">
        <f t="shared" si="1061"/>
        <v>CF$16</v>
      </c>
      <c r="CG936" s="199" t="str">
        <f t="shared" si="1061"/>
        <v>CG$16</v>
      </c>
      <c r="CH936" s="199" t="str">
        <f t="shared" si="1061"/>
        <v>CH$16</v>
      </c>
      <c r="CI936" s="199" t="str">
        <f t="shared" si="1061"/>
        <v>CI$16</v>
      </c>
      <c r="CJ936" s="199" t="str">
        <f t="shared" si="1061"/>
        <v>CJ$16</v>
      </c>
      <c r="CK936" s="199" t="str">
        <f t="shared" si="1061"/>
        <v>CK$16</v>
      </c>
      <c r="CL936" s="199" t="str">
        <f t="shared" si="1061"/>
        <v>CL$16</v>
      </c>
      <c r="CN936" s="176"/>
      <c r="CO936" s="199" t="str">
        <f t="shared" ref="CO936:DL936" si="1062">CO$20</f>
        <v>CO$16</v>
      </c>
      <c r="CP936" s="199" t="str">
        <f t="shared" si="1062"/>
        <v>CP$16</v>
      </c>
      <c r="CQ936" s="199" t="str">
        <f t="shared" si="1062"/>
        <v>CQ$16</v>
      </c>
      <c r="CR936" s="199" t="str">
        <f t="shared" si="1062"/>
        <v>CR$16</v>
      </c>
      <c r="CS936" s="199" t="str">
        <f t="shared" si="1062"/>
        <v>CS$16</v>
      </c>
      <c r="CT936" s="199" t="str">
        <f t="shared" si="1062"/>
        <v>CT$16</v>
      </c>
      <c r="CU936" s="199" t="str">
        <f t="shared" si="1062"/>
        <v>CU$16</v>
      </c>
      <c r="CV936" s="199" t="str">
        <f t="shared" si="1062"/>
        <v>CV$16</v>
      </c>
      <c r="CW936" s="199" t="str">
        <f t="shared" si="1062"/>
        <v>CW$16</v>
      </c>
      <c r="CX936" s="199" t="str">
        <f t="shared" si="1062"/>
        <v>CX$16</v>
      </c>
      <c r="CY936" s="199" t="str">
        <f t="shared" si="1062"/>
        <v>CY$16</v>
      </c>
      <c r="CZ936" s="199" t="str">
        <f t="shared" si="1062"/>
        <v>CZ$16</v>
      </c>
      <c r="DA936" s="199" t="str">
        <f t="shared" si="1062"/>
        <v>DA$16</v>
      </c>
      <c r="DB936" s="199" t="str">
        <f t="shared" si="1062"/>
        <v>DB$16</v>
      </c>
      <c r="DC936" s="199" t="str">
        <f t="shared" si="1062"/>
        <v>DC$16</v>
      </c>
      <c r="DD936" s="199" t="str">
        <f t="shared" si="1062"/>
        <v>DD$16</v>
      </c>
      <c r="DE936" s="199" t="str">
        <f t="shared" si="1062"/>
        <v>DE$16</v>
      </c>
      <c r="DF936" s="199" t="str">
        <f t="shared" si="1062"/>
        <v>DF$16</v>
      </c>
      <c r="DG936" s="199" t="str">
        <f t="shared" si="1062"/>
        <v>DG$16</v>
      </c>
      <c r="DH936" s="199" t="str">
        <f t="shared" si="1062"/>
        <v>DH$16</v>
      </c>
      <c r="DI936" s="199" t="str">
        <f t="shared" si="1062"/>
        <v>DI$16</v>
      </c>
      <c r="DJ936" s="199" t="str">
        <f t="shared" si="1062"/>
        <v>DJ$16</v>
      </c>
      <c r="DK936" s="199" t="str">
        <f t="shared" si="1062"/>
        <v>DK$16</v>
      </c>
      <c r="DL936" s="199" t="str">
        <f t="shared" si="1062"/>
        <v>DL$16</v>
      </c>
    </row>
    <row r="937" spans="1:116" x14ac:dyDescent="0.4">
      <c r="A937" s="174"/>
      <c r="E937" s="8"/>
      <c r="G937" s="175" t="s">
        <v>462</v>
      </c>
      <c r="H937" s="200"/>
      <c r="I937" s="201"/>
      <c r="J937" s="201"/>
      <c r="K937" s="202"/>
      <c r="L937" s="202"/>
      <c r="M937" s="202"/>
      <c r="N937" s="202"/>
      <c r="O937" s="202"/>
      <c r="P937" s="202"/>
      <c r="R937" s="202"/>
      <c r="S937" s="199" t="str">
        <f t="shared" ref="S937:AX937" si="1063">S$21</f>
        <v>S$17</v>
      </c>
      <c r="T937" s="199" t="str">
        <f t="shared" si="1063"/>
        <v>T$17</v>
      </c>
      <c r="U937" s="199" t="str">
        <f t="shared" si="1063"/>
        <v>U$17</v>
      </c>
      <c r="V937" s="199" t="str">
        <f t="shared" si="1063"/>
        <v>V$17</v>
      </c>
      <c r="W937" s="199" t="str">
        <f t="shared" si="1063"/>
        <v>W$17</v>
      </c>
      <c r="X937" s="199" t="str">
        <f t="shared" si="1063"/>
        <v>X$17</v>
      </c>
      <c r="Y937" s="199" t="str">
        <f t="shared" si="1063"/>
        <v>Y$17</v>
      </c>
      <c r="Z937" s="199" t="str">
        <f t="shared" si="1063"/>
        <v>Z$17</v>
      </c>
      <c r="AA937" s="199" t="str">
        <f t="shared" si="1063"/>
        <v>AA$17</v>
      </c>
      <c r="AB937" s="199" t="str">
        <f t="shared" si="1063"/>
        <v>AB$17</v>
      </c>
      <c r="AC937" s="199" t="str">
        <f t="shared" si="1063"/>
        <v>AC$17</v>
      </c>
      <c r="AD937" s="199" t="str">
        <f t="shared" si="1063"/>
        <v>AD$17</v>
      </c>
      <c r="AE937" s="199" t="str">
        <f t="shared" si="1063"/>
        <v>AE$17</v>
      </c>
      <c r="AF937" s="199" t="str">
        <f t="shared" si="1063"/>
        <v>AF$17</v>
      </c>
      <c r="AG937" s="199" t="str">
        <f t="shared" si="1063"/>
        <v>AG$17</v>
      </c>
      <c r="AH937" s="199" t="str">
        <f t="shared" si="1063"/>
        <v>AH$17</v>
      </c>
      <c r="AI937" s="199" t="str">
        <f t="shared" si="1063"/>
        <v>AI$17</v>
      </c>
      <c r="AJ937" s="199" t="str">
        <f t="shared" si="1063"/>
        <v>AJ$17</v>
      </c>
      <c r="AK937" s="199" t="str">
        <f t="shared" si="1063"/>
        <v>AK$17</v>
      </c>
      <c r="AL937" s="199" t="str">
        <f t="shared" si="1063"/>
        <v>AL$17</v>
      </c>
      <c r="AM937" s="199" t="str">
        <f t="shared" si="1063"/>
        <v>AM$17</v>
      </c>
      <c r="AN937" s="199" t="str">
        <f t="shared" si="1063"/>
        <v>AN$17</v>
      </c>
      <c r="AO937" s="199" t="str">
        <f t="shared" si="1063"/>
        <v>AO$17</v>
      </c>
      <c r="AP937" s="199" t="str">
        <f t="shared" si="1063"/>
        <v>AP$17</v>
      </c>
      <c r="AQ937" s="199" t="str">
        <f t="shared" si="1063"/>
        <v>AQ$17</v>
      </c>
      <c r="AR937" s="199" t="str">
        <f t="shared" si="1063"/>
        <v>AR$17</v>
      </c>
      <c r="AS937" s="199" t="str">
        <f t="shared" si="1063"/>
        <v>AS$17</v>
      </c>
      <c r="AT937" s="199" t="str">
        <f t="shared" si="1063"/>
        <v>AT$17</v>
      </c>
      <c r="AU937" s="199" t="str">
        <f t="shared" si="1063"/>
        <v>AU$17</v>
      </c>
      <c r="AV937" s="199" t="str">
        <f t="shared" si="1063"/>
        <v>AV$17</v>
      </c>
      <c r="AW937" s="199" t="str">
        <f t="shared" si="1063"/>
        <v>AW$17</v>
      </c>
      <c r="AX937" s="199" t="str">
        <f t="shared" si="1063"/>
        <v>AX$17</v>
      </c>
      <c r="AY937" s="199" t="str">
        <f t="shared" ref="AY937:CD937" si="1064">AY$21</f>
        <v>AY$17</v>
      </c>
      <c r="AZ937" s="199" t="str">
        <f t="shared" si="1064"/>
        <v>AZ$17</v>
      </c>
      <c r="BA937" s="199" t="str">
        <f t="shared" si="1064"/>
        <v>BA$17</v>
      </c>
      <c r="BB937" s="199" t="str">
        <f t="shared" si="1064"/>
        <v>BB$17</v>
      </c>
      <c r="BC937" s="199" t="str">
        <f t="shared" si="1064"/>
        <v>BC$17</v>
      </c>
      <c r="BD937" s="199" t="str">
        <f t="shared" si="1064"/>
        <v>BD$17</v>
      </c>
      <c r="BE937" s="199" t="str">
        <f t="shared" si="1064"/>
        <v>BE$17</v>
      </c>
      <c r="BF937" s="199" t="str">
        <f t="shared" si="1064"/>
        <v>BF$17</v>
      </c>
      <c r="BG937" s="199" t="str">
        <f t="shared" si="1064"/>
        <v>BG$17</v>
      </c>
      <c r="BH937" s="199" t="str">
        <f t="shared" si="1064"/>
        <v>BH$17</v>
      </c>
      <c r="BI937" s="199" t="str">
        <f t="shared" si="1064"/>
        <v>BI$17</v>
      </c>
      <c r="BJ937" s="199" t="str">
        <f t="shared" si="1064"/>
        <v>BJ$17</v>
      </c>
      <c r="BK937" s="199" t="str">
        <f t="shared" si="1064"/>
        <v>BK$17</v>
      </c>
      <c r="BL937" s="199" t="str">
        <f t="shared" si="1064"/>
        <v>BL$17</v>
      </c>
      <c r="BM937" s="199" t="str">
        <f t="shared" si="1064"/>
        <v>BM$17</v>
      </c>
      <c r="BN937" s="199" t="str">
        <f t="shared" si="1064"/>
        <v>BN$17</v>
      </c>
      <c r="BO937" s="199" t="str">
        <f t="shared" si="1064"/>
        <v>BO$17</v>
      </c>
      <c r="BP937" s="199" t="str">
        <f t="shared" si="1064"/>
        <v>BP$17</v>
      </c>
      <c r="BQ937" s="199" t="str">
        <f t="shared" si="1064"/>
        <v>BQ$17</v>
      </c>
      <c r="BR937" s="199" t="str">
        <f t="shared" si="1064"/>
        <v>BR$17</v>
      </c>
      <c r="BS937" s="199" t="str">
        <f t="shared" si="1064"/>
        <v>BS$17</v>
      </c>
      <c r="BT937" s="199" t="str">
        <f t="shared" si="1064"/>
        <v>BT$17</v>
      </c>
      <c r="BU937" s="199" t="str">
        <f t="shared" si="1064"/>
        <v>BU$17</v>
      </c>
      <c r="BV937" s="199" t="str">
        <f t="shared" si="1064"/>
        <v>BV$17</v>
      </c>
      <c r="BW937" s="199" t="str">
        <f t="shared" si="1064"/>
        <v>BW$17</v>
      </c>
      <c r="BX937" s="199" t="str">
        <f t="shared" si="1064"/>
        <v>BX$17</v>
      </c>
      <c r="BY937" s="199" t="str">
        <f t="shared" si="1064"/>
        <v>BY$17</v>
      </c>
      <c r="BZ937" s="199" t="str">
        <f t="shared" si="1064"/>
        <v>BZ$17</v>
      </c>
      <c r="CA937" s="199" t="str">
        <f t="shared" si="1064"/>
        <v>CA$17</v>
      </c>
      <c r="CB937" s="199" t="str">
        <f t="shared" si="1064"/>
        <v>CB$17</v>
      </c>
      <c r="CC937" s="199" t="str">
        <f t="shared" si="1064"/>
        <v>CC$17</v>
      </c>
      <c r="CD937" s="199" t="str">
        <f t="shared" si="1064"/>
        <v>CD$17</v>
      </c>
      <c r="CE937" s="199" t="str">
        <f t="shared" ref="CE937:CL937" si="1065">CE$21</f>
        <v>CE$17</v>
      </c>
      <c r="CF937" s="199" t="str">
        <f t="shared" si="1065"/>
        <v>CF$17</v>
      </c>
      <c r="CG937" s="199" t="str">
        <f t="shared" si="1065"/>
        <v>CG$17</v>
      </c>
      <c r="CH937" s="199" t="str">
        <f t="shared" si="1065"/>
        <v>CH$17</v>
      </c>
      <c r="CI937" s="199" t="str">
        <f t="shared" si="1065"/>
        <v>CI$17</v>
      </c>
      <c r="CJ937" s="199" t="str">
        <f t="shared" si="1065"/>
        <v>CJ$17</v>
      </c>
      <c r="CK937" s="199" t="str">
        <f t="shared" si="1065"/>
        <v>CK$17</v>
      </c>
      <c r="CL937" s="199" t="str">
        <f t="shared" si="1065"/>
        <v>CL$17</v>
      </c>
      <c r="CN937" s="201"/>
      <c r="CO937" s="199" t="str">
        <f t="shared" ref="CO937:DL937" si="1066">CO$21</f>
        <v>CO$17</v>
      </c>
      <c r="CP937" s="199" t="str">
        <f t="shared" si="1066"/>
        <v>CP$17</v>
      </c>
      <c r="CQ937" s="199" t="str">
        <f t="shared" si="1066"/>
        <v>CQ$17</v>
      </c>
      <c r="CR937" s="199" t="str">
        <f t="shared" si="1066"/>
        <v>CR$17</v>
      </c>
      <c r="CS937" s="199" t="str">
        <f t="shared" si="1066"/>
        <v>CS$17</v>
      </c>
      <c r="CT937" s="199" t="str">
        <f t="shared" si="1066"/>
        <v>CT$17</v>
      </c>
      <c r="CU937" s="199" t="str">
        <f t="shared" si="1066"/>
        <v>CU$17</v>
      </c>
      <c r="CV937" s="199" t="str">
        <f t="shared" si="1066"/>
        <v>CV$17</v>
      </c>
      <c r="CW937" s="199" t="str">
        <f t="shared" si="1066"/>
        <v>CW$17</v>
      </c>
      <c r="CX937" s="199" t="str">
        <f t="shared" si="1066"/>
        <v>CX$17</v>
      </c>
      <c r="CY937" s="199" t="str">
        <f t="shared" si="1066"/>
        <v>CY$17</v>
      </c>
      <c r="CZ937" s="199" t="str">
        <f t="shared" si="1066"/>
        <v>CZ$17</v>
      </c>
      <c r="DA937" s="199" t="str">
        <f t="shared" si="1066"/>
        <v>DA$17</v>
      </c>
      <c r="DB937" s="199" t="str">
        <f t="shared" si="1066"/>
        <v>DB$17</v>
      </c>
      <c r="DC937" s="199" t="str">
        <f t="shared" si="1066"/>
        <v>DC$17</v>
      </c>
      <c r="DD937" s="199" t="str">
        <f t="shared" si="1066"/>
        <v>DD$17</v>
      </c>
      <c r="DE937" s="199" t="str">
        <f t="shared" si="1066"/>
        <v>DE$17</v>
      </c>
      <c r="DF937" s="199" t="str">
        <f t="shared" si="1066"/>
        <v>DF$17</v>
      </c>
      <c r="DG937" s="199" t="str">
        <f t="shared" si="1066"/>
        <v>DG$17</v>
      </c>
      <c r="DH937" s="199" t="str">
        <f t="shared" si="1066"/>
        <v>DH$17</v>
      </c>
      <c r="DI937" s="199" t="str">
        <f t="shared" si="1066"/>
        <v>DI$17</v>
      </c>
      <c r="DJ937" s="199" t="str">
        <f t="shared" si="1066"/>
        <v>DJ$17</v>
      </c>
      <c r="DK937" s="199" t="str">
        <f t="shared" si="1066"/>
        <v>DK$17</v>
      </c>
      <c r="DL937" s="199" t="str">
        <f t="shared" si="1066"/>
        <v>DL$17</v>
      </c>
    </row>
    <row r="938" spans="1:116" x14ac:dyDescent="0.4">
      <c r="A938" s="174"/>
      <c r="E938" s="8"/>
      <c r="G938" s="175" t="s">
        <v>491</v>
      </c>
      <c r="H938" s="200"/>
      <c r="I938" s="201"/>
      <c r="J938" s="201"/>
      <c r="K938" s="202"/>
      <c r="L938" s="202"/>
      <c r="M938" s="202"/>
      <c r="N938" s="202"/>
      <c r="O938" s="202"/>
      <c r="P938" s="202"/>
      <c r="R938" s="202"/>
      <c r="S938" s="190"/>
      <c r="T938" s="190"/>
      <c r="U938" s="190"/>
      <c r="V938" s="190"/>
      <c r="W938" s="190"/>
      <c r="X938" s="190"/>
      <c r="Y938" s="190"/>
      <c r="Z938" s="190"/>
      <c r="AA938" s="190"/>
      <c r="AB938" s="190"/>
      <c r="AC938" s="190"/>
      <c r="AD938" s="190"/>
      <c r="AE938" s="190"/>
      <c r="AF938" s="190"/>
      <c r="AG938" s="190"/>
      <c r="AH938" s="190"/>
      <c r="AI938" s="190"/>
      <c r="AJ938" s="190"/>
      <c r="AK938" s="190"/>
      <c r="AL938" s="190"/>
      <c r="AM938" s="190"/>
      <c r="AN938" s="190"/>
      <c r="AO938" s="190"/>
      <c r="AP938" s="190"/>
      <c r="AQ938" s="190"/>
      <c r="AR938" s="190"/>
      <c r="AS938" s="190"/>
      <c r="AT938" s="190"/>
      <c r="AU938" s="190"/>
      <c r="AV938" s="190"/>
      <c r="AW938" s="190"/>
      <c r="AX938" s="190"/>
      <c r="AY938" s="190"/>
      <c r="AZ938" s="190"/>
      <c r="BA938" s="190"/>
      <c r="BB938" s="190"/>
      <c r="BC938" s="190"/>
      <c r="BD938" s="190"/>
      <c r="BE938" s="190"/>
      <c r="BF938" s="190"/>
      <c r="BG938" s="190"/>
      <c r="BH938" s="190"/>
      <c r="BI938" s="190"/>
      <c r="BJ938" s="190"/>
      <c r="BK938" s="190"/>
      <c r="BL938" s="190"/>
      <c r="BM938" s="190"/>
      <c r="BN938" s="190"/>
      <c r="BO938" s="190"/>
      <c r="BP938" s="190"/>
      <c r="BQ938" s="190"/>
      <c r="BR938" s="190"/>
      <c r="BS938" s="190"/>
      <c r="BT938" s="190"/>
      <c r="BU938" s="190"/>
      <c r="BV938" s="190"/>
      <c r="BW938" s="190"/>
      <c r="BX938" s="190"/>
      <c r="BY938" s="190"/>
      <c r="BZ938" s="190"/>
      <c r="CA938" s="190"/>
      <c r="CB938" s="190"/>
      <c r="CC938" s="190"/>
      <c r="CD938" s="190"/>
      <c r="CE938" s="190"/>
      <c r="CF938" s="190"/>
      <c r="CG938" s="190"/>
      <c r="CH938" s="190"/>
      <c r="CI938" s="190"/>
      <c r="CJ938" s="190"/>
      <c r="CK938" s="190"/>
      <c r="CL938" s="190"/>
      <c r="CN938" s="201"/>
      <c r="CO938" s="190"/>
      <c r="CP938" s="190"/>
      <c r="CQ938" s="190"/>
      <c r="CR938" s="190"/>
      <c r="CS938" s="190"/>
      <c r="CT938" s="190"/>
      <c r="CU938" s="190"/>
      <c r="CV938" s="190"/>
      <c r="CW938" s="190"/>
      <c r="CX938" s="190"/>
      <c r="CY938" s="190"/>
      <c r="CZ938" s="190"/>
      <c r="DA938" s="190"/>
      <c r="DB938" s="190"/>
      <c r="DC938" s="190"/>
      <c r="DD938" s="190"/>
      <c r="DE938" s="190"/>
      <c r="DF938" s="190"/>
      <c r="DG938" s="190"/>
      <c r="DH938" s="190"/>
      <c r="DI938" s="190"/>
      <c r="DJ938" s="190"/>
      <c r="DK938" s="190"/>
      <c r="DL938" s="190"/>
    </row>
    <row r="939" spans="1:116" x14ac:dyDescent="0.4">
      <c r="A939" s="174"/>
      <c r="E939" s="8"/>
      <c r="G939" s="175" t="s">
        <v>505</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463</v>
      </c>
      <c r="H940" s="200"/>
      <c r="I940" s="201"/>
      <c r="J940" s="201"/>
      <c r="K940" s="202"/>
      <c r="L940" s="202"/>
      <c r="M940" s="202"/>
      <c r="N940" s="202"/>
      <c r="O940" s="202"/>
      <c r="P940" s="202"/>
      <c r="R940" s="202"/>
      <c r="S940" s="190" t="str">
        <f t="shared" ref="S940:AX940" si="1067">S$22</f>
        <v>S$18</v>
      </c>
      <c r="T940" s="190" t="str">
        <f t="shared" si="1067"/>
        <v>T$18</v>
      </c>
      <c r="U940" s="190" t="str">
        <f t="shared" si="1067"/>
        <v>U$18</v>
      </c>
      <c r="V940" s="190" t="str">
        <f t="shared" si="1067"/>
        <v>V$18</v>
      </c>
      <c r="W940" s="190" t="str">
        <f t="shared" si="1067"/>
        <v>W$18</v>
      </c>
      <c r="X940" s="190" t="str">
        <f t="shared" si="1067"/>
        <v>X$18</v>
      </c>
      <c r="Y940" s="190" t="str">
        <f t="shared" si="1067"/>
        <v>Y$18</v>
      </c>
      <c r="Z940" s="190" t="str">
        <f t="shared" si="1067"/>
        <v>Z$18</v>
      </c>
      <c r="AA940" s="190" t="str">
        <f t="shared" si="1067"/>
        <v>AA$18</v>
      </c>
      <c r="AB940" s="190" t="str">
        <f t="shared" si="1067"/>
        <v>AB$18</v>
      </c>
      <c r="AC940" s="190" t="str">
        <f t="shared" si="1067"/>
        <v>AC$18</v>
      </c>
      <c r="AD940" s="190" t="str">
        <f t="shared" si="1067"/>
        <v>AD$18</v>
      </c>
      <c r="AE940" s="190" t="str">
        <f t="shared" si="1067"/>
        <v>AE$18</v>
      </c>
      <c r="AF940" s="190" t="str">
        <f t="shared" si="1067"/>
        <v>AF$18</v>
      </c>
      <c r="AG940" s="190" t="str">
        <f t="shared" si="1067"/>
        <v>AG$18</v>
      </c>
      <c r="AH940" s="190" t="str">
        <f t="shared" si="1067"/>
        <v>AH$18</v>
      </c>
      <c r="AI940" s="190" t="str">
        <f t="shared" si="1067"/>
        <v>AI$18</v>
      </c>
      <c r="AJ940" s="190" t="str">
        <f t="shared" si="1067"/>
        <v>AJ$18</v>
      </c>
      <c r="AK940" s="190" t="str">
        <f t="shared" si="1067"/>
        <v>AK$18</v>
      </c>
      <c r="AL940" s="190" t="str">
        <f t="shared" si="1067"/>
        <v>AL$18</v>
      </c>
      <c r="AM940" s="190" t="str">
        <f t="shared" si="1067"/>
        <v>AM$18</v>
      </c>
      <c r="AN940" s="190" t="str">
        <f t="shared" si="1067"/>
        <v>AN$18</v>
      </c>
      <c r="AO940" s="190" t="str">
        <f t="shared" si="1067"/>
        <v>AO$18</v>
      </c>
      <c r="AP940" s="190" t="str">
        <f t="shared" si="1067"/>
        <v>AP$18</v>
      </c>
      <c r="AQ940" s="190" t="str">
        <f t="shared" si="1067"/>
        <v>AQ$18</v>
      </c>
      <c r="AR940" s="190" t="str">
        <f t="shared" si="1067"/>
        <v>AR$18</v>
      </c>
      <c r="AS940" s="190" t="str">
        <f t="shared" si="1067"/>
        <v>AS$18</v>
      </c>
      <c r="AT940" s="190" t="str">
        <f t="shared" si="1067"/>
        <v>AT$18</v>
      </c>
      <c r="AU940" s="190" t="str">
        <f t="shared" si="1067"/>
        <v>AU$18</v>
      </c>
      <c r="AV940" s="190" t="str">
        <f t="shared" si="1067"/>
        <v>AV$18</v>
      </c>
      <c r="AW940" s="190" t="str">
        <f t="shared" si="1067"/>
        <v>AW$18</v>
      </c>
      <c r="AX940" s="190" t="str">
        <f t="shared" si="1067"/>
        <v>AX$18</v>
      </c>
      <c r="AY940" s="190" t="str">
        <f t="shared" ref="AY940:CD940" si="1068">AY$22</f>
        <v>AY$18</v>
      </c>
      <c r="AZ940" s="190" t="str">
        <f t="shared" si="1068"/>
        <v>AZ$18</v>
      </c>
      <c r="BA940" s="190" t="str">
        <f t="shared" si="1068"/>
        <v>BA$18</v>
      </c>
      <c r="BB940" s="190" t="str">
        <f t="shared" si="1068"/>
        <v>BB$18</v>
      </c>
      <c r="BC940" s="190" t="str">
        <f t="shared" si="1068"/>
        <v>BC$18</v>
      </c>
      <c r="BD940" s="190" t="str">
        <f t="shared" si="1068"/>
        <v>BD$18</v>
      </c>
      <c r="BE940" s="190" t="str">
        <f t="shared" si="1068"/>
        <v>BE$18</v>
      </c>
      <c r="BF940" s="190" t="str">
        <f t="shared" si="1068"/>
        <v>BF$18</v>
      </c>
      <c r="BG940" s="190" t="str">
        <f t="shared" si="1068"/>
        <v>BG$18</v>
      </c>
      <c r="BH940" s="190" t="str">
        <f t="shared" si="1068"/>
        <v>BH$18</v>
      </c>
      <c r="BI940" s="190" t="str">
        <f t="shared" si="1068"/>
        <v>BI$18</v>
      </c>
      <c r="BJ940" s="190" t="str">
        <f t="shared" si="1068"/>
        <v>BJ$18</v>
      </c>
      <c r="BK940" s="190" t="str">
        <f t="shared" si="1068"/>
        <v>BK$18</v>
      </c>
      <c r="BL940" s="190" t="str">
        <f t="shared" si="1068"/>
        <v>BL$18</v>
      </c>
      <c r="BM940" s="190" t="str">
        <f t="shared" si="1068"/>
        <v>BM$18</v>
      </c>
      <c r="BN940" s="190" t="str">
        <f t="shared" si="1068"/>
        <v>BN$18</v>
      </c>
      <c r="BO940" s="190" t="str">
        <f t="shared" si="1068"/>
        <v>BO$18</v>
      </c>
      <c r="BP940" s="190" t="str">
        <f t="shared" si="1068"/>
        <v>BP$18</v>
      </c>
      <c r="BQ940" s="190" t="str">
        <f t="shared" si="1068"/>
        <v>BQ$18</v>
      </c>
      <c r="BR940" s="190" t="str">
        <f t="shared" si="1068"/>
        <v>BR$18</v>
      </c>
      <c r="BS940" s="190" t="str">
        <f t="shared" si="1068"/>
        <v>BS$18</v>
      </c>
      <c r="BT940" s="190" t="str">
        <f t="shared" si="1068"/>
        <v>BT$18</v>
      </c>
      <c r="BU940" s="190" t="str">
        <f t="shared" si="1068"/>
        <v>BU$18</v>
      </c>
      <c r="BV940" s="190" t="str">
        <f t="shared" si="1068"/>
        <v>BV$18</v>
      </c>
      <c r="BW940" s="190" t="str">
        <f t="shared" si="1068"/>
        <v>BW$18</v>
      </c>
      <c r="BX940" s="190" t="str">
        <f t="shared" si="1068"/>
        <v>BX$18</v>
      </c>
      <c r="BY940" s="190" t="str">
        <f t="shared" si="1068"/>
        <v>BY$18</v>
      </c>
      <c r="BZ940" s="190" t="str">
        <f t="shared" si="1068"/>
        <v>BZ$18</v>
      </c>
      <c r="CA940" s="190" t="str">
        <f t="shared" si="1068"/>
        <v>CA$18</v>
      </c>
      <c r="CB940" s="190" t="str">
        <f t="shared" si="1068"/>
        <v>CB$18</v>
      </c>
      <c r="CC940" s="190" t="str">
        <f t="shared" si="1068"/>
        <v>CC$18</v>
      </c>
      <c r="CD940" s="190" t="str">
        <f t="shared" si="1068"/>
        <v>CD$18</v>
      </c>
      <c r="CE940" s="190" t="str">
        <f t="shared" ref="CE940:CL940" si="1069">CE$22</f>
        <v>CE$18</v>
      </c>
      <c r="CF940" s="190" t="str">
        <f t="shared" si="1069"/>
        <v>CF$18</v>
      </c>
      <c r="CG940" s="190" t="str">
        <f t="shared" si="1069"/>
        <v>CG$18</v>
      </c>
      <c r="CH940" s="190" t="str">
        <f t="shared" si="1069"/>
        <v>CH$18</v>
      </c>
      <c r="CI940" s="190" t="str">
        <f t="shared" si="1069"/>
        <v>CI$18</v>
      </c>
      <c r="CJ940" s="190" t="str">
        <f t="shared" si="1069"/>
        <v>CJ$18</v>
      </c>
      <c r="CK940" s="190" t="str">
        <f t="shared" si="1069"/>
        <v>CK$18</v>
      </c>
      <c r="CL940" s="190" t="str">
        <f t="shared" si="1069"/>
        <v>CL$18</v>
      </c>
      <c r="CN940" s="201"/>
      <c r="CO940" s="190" t="str">
        <f t="shared" ref="CO940:DL940" si="1070">CO$22</f>
        <v>CO$18</v>
      </c>
      <c r="CP940" s="190" t="str">
        <f t="shared" si="1070"/>
        <v>CP$18</v>
      </c>
      <c r="CQ940" s="190" t="str">
        <f t="shared" si="1070"/>
        <v>CQ$18</v>
      </c>
      <c r="CR940" s="190" t="str">
        <f t="shared" si="1070"/>
        <v>CR$18</v>
      </c>
      <c r="CS940" s="190" t="str">
        <f t="shared" si="1070"/>
        <v>CS$18</v>
      </c>
      <c r="CT940" s="190" t="str">
        <f t="shared" si="1070"/>
        <v>CT$18</v>
      </c>
      <c r="CU940" s="190" t="str">
        <f t="shared" si="1070"/>
        <v>CU$18</v>
      </c>
      <c r="CV940" s="190" t="str">
        <f t="shared" si="1070"/>
        <v>CV$18</v>
      </c>
      <c r="CW940" s="190" t="str">
        <f t="shared" si="1070"/>
        <v>CW$18</v>
      </c>
      <c r="CX940" s="190" t="str">
        <f t="shared" si="1070"/>
        <v>CX$18</v>
      </c>
      <c r="CY940" s="190" t="str">
        <f t="shared" si="1070"/>
        <v>CY$18</v>
      </c>
      <c r="CZ940" s="190" t="str">
        <f t="shared" si="1070"/>
        <v>CZ$18</v>
      </c>
      <c r="DA940" s="190" t="str">
        <f t="shared" si="1070"/>
        <v>DA$18</v>
      </c>
      <c r="DB940" s="190" t="str">
        <f t="shared" si="1070"/>
        <v>DB$18</v>
      </c>
      <c r="DC940" s="190" t="str">
        <f t="shared" si="1070"/>
        <v>DC$18</v>
      </c>
      <c r="DD940" s="190" t="str">
        <f t="shared" si="1070"/>
        <v>DD$18</v>
      </c>
      <c r="DE940" s="190" t="str">
        <f t="shared" si="1070"/>
        <v>DE$18</v>
      </c>
      <c r="DF940" s="190" t="str">
        <f t="shared" si="1070"/>
        <v>DF$18</v>
      </c>
      <c r="DG940" s="190" t="str">
        <f t="shared" si="1070"/>
        <v>DG$18</v>
      </c>
      <c r="DH940" s="190" t="str">
        <f t="shared" si="1070"/>
        <v>DH$18</v>
      </c>
      <c r="DI940" s="190" t="str">
        <f t="shared" si="1070"/>
        <v>DI$18</v>
      </c>
      <c r="DJ940" s="190" t="str">
        <f t="shared" si="1070"/>
        <v>DJ$18</v>
      </c>
      <c r="DK940" s="190" t="str">
        <f t="shared" si="1070"/>
        <v>DK$18</v>
      </c>
      <c r="DL940" s="190" t="str">
        <f t="shared" si="1070"/>
        <v>DL$18</v>
      </c>
    </row>
    <row r="941" spans="1:116" x14ac:dyDescent="0.4">
      <c r="A941" s="174"/>
      <c r="E941" s="8"/>
      <c r="G941" s="175" t="s">
        <v>464</v>
      </c>
      <c r="H941" s="200"/>
      <c r="I941" s="201"/>
      <c r="J941" s="201"/>
      <c r="K941" s="202"/>
      <c r="L941" s="202"/>
      <c r="M941" s="202"/>
      <c r="N941" s="202"/>
      <c r="O941" s="202"/>
      <c r="P941" s="202"/>
      <c r="R941" s="202"/>
      <c r="S941" s="190" t="str">
        <f t="shared" ref="S941:AX941" si="1071">S$23</f>
        <v>S$19</v>
      </c>
      <c r="T941" s="190" t="str">
        <f t="shared" si="1071"/>
        <v>T$19</v>
      </c>
      <c r="U941" s="190" t="str">
        <f t="shared" si="1071"/>
        <v>U$19</v>
      </c>
      <c r="V941" s="190" t="str">
        <f t="shared" si="1071"/>
        <v>V$19</v>
      </c>
      <c r="W941" s="190" t="str">
        <f t="shared" si="1071"/>
        <v>W$19</v>
      </c>
      <c r="X941" s="190" t="str">
        <f t="shared" si="1071"/>
        <v>X$19</v>
      </c>
      <c r="Y941" s="190" t="str">
        <f t="shared" si="1071"/>
        <v>Y$19</v>
      </c>
      <c r="Z941" s="190" t="str">
        <f t="shared" si="1071"/>
        <v>Z$19</v>
      </c>
      <c r="AA941" s="190" t="str">
        <f t="shared" si="1071"/>
        <v>AA$19</v>
      </c>
      <c r="AB941" s="190" t="str">
        <f t="shared" si="1071"/>
        <v>AB$19</v>
      </c>
      <c r="AC941" s="190" t="str">
        <f t="shared" si="1071"/>
        <v>AC$19</v>
      </c>
      <c r="AD941" s="190" t="str">
        <f t="shared" si="1071"/>
        <v>AD$19</v>
      </c>
      <c r="AE941" s="190" t="str">
        <f t="shared" si="1071"/>
        <v>AE$19</v>
      </c>
      <c r="AF941" s="190" t="str">
        <f t="shared" si="1071"/>
        <v>AF$19</v>
      </c>
      <c r="AG941" s="190" t="str">
        <f t="shared" si="1071"/>
        <v>AG$19</v>
      </c>
      <c r="AH941" s="190" t="str">
        <f t="shared" si="1071"/>
        <v>AH$19</v>
      </c>
      <c r="AI941" s="190" t="str">
        <f t="shared" si="1071"/>
        <v>AI$19</v>
      </c>
      <c r="AJ941" s="190" t="str">
        <f t="shared" si="1071"/>
        <v>AJ$19</v>
      </c>
      <c r="AK941" s="190" t="str">
        <f t="shared" si="1071"/>
        <v>AK$19</v>
      </c>
      <c r="AL941" s="190" t="str">
        <f t="shared" si="1071"/>
        <v>AL$19</v>
      </c>
      <c r="AM941" s="190" t="str">
        <f t="shared" si="1071"/>
        <v>AM$19</v>
      </c>
      <c r="AN941" s="190" t="str">
        <f t="shared" si="1071"/>
        <v>AN$19</v>
      </c>
      <c r="AO941" s="190" t="str">
        <f t="shared" si="1071"/>
        <v>AO$19</v>
      </c>
      <c r="AP941" s="190" t="str">
        <f t="shared" si="1071"/>
        <v>AP$19</v>
      </c>
      <c r="AQ941" s="190" t="str">
        <f t="shared" si="1071"/>
        <v>AQ$19</v>
      </c>
      <c r="AR941" s="190" t="str">
        <f t="shared" si="1071"/>
        <v>AR$19</v>
      </c>
      <c r="AS941" s="190" t="str">
        <f t="shared" si="1071"/>
        <v>AS$19</v>
      </c>
      <c r="AT941" s="190" t="str">
        <f t="shared" si="1071"/>
        <v>AT$19</v>
      </c>
      <c r="AU941" s="190" t="str">
        <f t="shared" si="1071"/>
        <v>AU$19</v>
      </c>
      <c r="AV941" s="190" t="str">
        <f t="shared" si="1071"/>
        <v>AV$19</v>
      </c>
      <c r="AW941" s="190" t="str">
        <f t="shared" si="1071"/>
        <v>AW$19</v>
      </c>
      <c r="AX941" s="190" t="str">
        <f t="shared" si="1071"/>
        <v>AX$19</v>
      </c>
      <c r="AY941" s="190" t="str">
        <f t="shared" ref="AY941:CD941" si="1072">AY$23</f>
        <v>AY$19</v>
      </c>
      <c r="AZ941" s="190" t="str">
        <f t="shared" si="1072"/>
        <v>AZ$19</v>
      </c>
      <c r="BA941" s="190" t="str">
        <f t="shared" si="1072"/>
        <v>BA$19</v>
      </c>
      <c r="BB941" s="190" t="str">
        <f t="shared" si="1072"/>
        <v>BB$19</v>
      </c>
      <c r="BC941" s="190" t="str">
        <f t="shared" si="1072"/>
        <v>BC$19</v>
      </c>
      <c r="BD941" s="190" t="str">
        <f t="shared" si="1072"/>
        <v>BD$19</v>
      </c>
      <c r="BE941" s="190" t="str">
        <f t="shared" si="1072"/>
        <v>BE$19</v>
      </c>
      <c r="BF941" s="190" t="str">
        <f t="shared" si="1072"/>
        <v>BF$19</v>
      </c>
      <c r="BG941" s="190" t="str">
        <f t="shared" si="1072"/>
        <v>BG$19</v>
      </c>
      <c r="BH941" s="190" t="str">
        <f t="shared" si="1072"/>
        <v>BH$19</v>
      </c>
      <c r="BI941" s="190" t="str">
        <f t="shared" si="1072"/>
        <v>BI$19</v>
      </c>
      <c r="BJ941" s="190" t="str">
        <f t="shared" si="1072"/>
        <v>BJ$19</v>
      </c>
      <c r="BK941" s="190" t="str">
        <f t="shared" si="1072"/>
        <v>BK$19</v>
      </c>
      <c r="BL941" s="190" t="str">
        <f t="shared" si="1072"/>
        <v>BL$19</v>
      </c>
      <c r="BM941" s="190" t="str">
        <f t="shared" si="1072"/>
        <v>BM$19</v>
      </c>
      <c r="BN941" s="190" t="str">
        <f t="shared" si="1072"/>
        <v>BN$19</v>
      </c>
      <c r="BO941" s="190" t="str">
        <f t="shared" si="1072"/>
        <v>BO$19</v>
      </c>
      <c r="BP941" s="190" t="str">
        <f t="shared" si="1072"/>
        <v>BP$19</v>
      </c>
      <c r="BQ941" s="190" t="str">
        <f t="shared" si="1072"/>
        <v>BQ$19</v>
      </c>
      <c r="BR941" s="190" t="str">
        <f t="shared" si="1072"/>
        <v>BR$19</v>
      </c>
      <c r="BS941" s="190" t="str">
        <f t="shared" si="1072"/>
        <v>BS$19</v>
      </c>
      <c r="BT941" s="190" t="str">
        <f t="shared" si="1072"/>
        <v>BT$19</v>
      </c>
      <c r="BU941" s="190" t="str">
        <f t="shared" si="1072"/>
        <v>BU$19</v>
      </c>
      <c r="BV941" s="190" t="str">
        <f t="shared" si="1072"/>
        <v>BV$19</v>
      </c>
      <c r="BW941" s="190" t="str">
        <f t="shared" si="1072"/>
        <v>BW$19</v>
      </c>
      <c r="BX941" s="190" t="str">
        <f t="shared" si="1072"/>
        <v>BX$19</v>
      </c>
      <c r="BY941" s="190" t="str">
        <f t="shared" si="1072"/>
        <v>BY$19</v>
      </c>
      <c r="BZ941" s="190" t="str">
        <f t="shared" si="1072"/>
        <v>BZ$19</v>
      </c>
      <c r="CA941" s="190" t="str">
        <f t="shared" si="1072"/>
        <v>CA$19</v>
      </c>
      <c r="CB941" s="190" t="str">
        <f t="shared" si="1072"/>
        <v>CB$19</v>
      </c>
      <c r="CC941" s="190" t="str">
        <f t="shared" si="1072"/>
        <v>CC$19</v>
      </c>
      <c r="CD941" s="190" t="str">
        <f t="shared" si="1072"/>
        <v>CD$19</v>
      </c>
      <c r="CE941" s="190" t="str">
        <f t="shared" ref="CE941:CL941" si="1073">CE$23</f>
        <v>CE$19</v>
      </c>
      <c r="CF941" s="190" t="str">
        <f t="shared" si="1073"/>
        <v>CF$19</v>
      </c>
      <c r="CG941" s="190" t="str">
        <f t="shared" si="1073"/>
        <v>CG$19</v>
      </c>
      <c r="CH941" s="190" t="str">
        <f t="shared" si="1073"/>
        <v>CH$19</v>
      </c>
      <c r="CI941" s="190" t="str">
        <f t="shared" si="1073"/>
        <v>CI$19</v>
      </c>
      <c r="CJ941" s="190" t="str">
        <f t="shared" si="1073"/>
        <v>CJ$19</v>
      </c>
      <c r="CK941" s="190" t="str">
        <f t="shared" si="1073"/>
        <v>CK$19</v>
      </c>
      <c r="CL941" s="190" t="str">
        <f t="shared" si="1073"/>
        <v>CL$19</v>
      </c>
      <c r="CN941" s="201"/>
      <c r="CO941" s="190" t="str">
        <f t="shared" ref="CO941:DL941" si="1074">CO$23</f>
        <v>CO$19</v>
      </c>
      <c r="CP941" s="190" t="str">
        <f t="shared" si="1074"/>
        <v>CP$19</v>
      </c>
      <c r="CQ941" s="190" t="str">
        <f t="shared" si="1074"/>
        <v>CQ$19</v>
      </c>
      <c r="CR941" s="190" t="str">
        <f t="shared" si="1074"/>
        <v>CR$19</v>
      </c>
      <c r="CS941" s="190" t="str">
        <f t="shared" si="1074"/>
        <v>CS$19</v>
      </c>
      <c r="CT941" s="190" t="str">
        <f t="shared" si="1074"/>
        <v>CT$19</v>
      </c>
      <c r="CU941" s="190" t="str">
        <f t="shared" si="1074"/>
        <v>CU$19</v>
      </c>
      <c r="CV941" s="190" t="str">
        <f t="shared" si="1074"/>
        <v>CV$19</v>
      </c>
      <c r="CW941" s="190" t="str">
        <f t="shared" si="1074"/>
        <v>CW$19</v>
      </c>
      <c r="CX941" s="190" t="str">
        <f t="shared" si="1074"/>
        <v>CX$19</v>
      </c>
      <c r="CY941" s="190" t="str">
        <f t="shared" si="1074"/>
        <v>CY$19</v>
      </c>
      <c r="CZ941" s="190" t="str">
        <f t="shared" si="1074"/>
        <v>CZ$19</v>
      </c>
      <c r="DA941" s="190" t="str">
        <f t="shared" si="1074"/>
        <v>DA$19</v>
      </c>
      <c r="DB941" s="190" t="str">
        <f t="shared" si="1074"/>
        <v>DB$19</v>
      </c>
      <c r="DC941" s="190" t="str">
        <f t="shared" si="1074"/>
        <v>DC$19</v>
      </c>
      <c r="DD941" s="190" t="str">
        <f t="shared" si="1074"/>
        <v>DD$19</v>
      </c>
      <c r="DE941" s="190" t="str">
        <f t="shared" si="1074"/>
        <v>DE$19</v>
      </c>
      <c r="DF941" s="190" t="str">
        <f t="shared" si="1074"/>
        <v>DF$19</v>
      </c>
      <c r="DG941" s="190" t="str">
        <f t="shared" si="1074"/>
        <v>DG$19</v>
      </c>
      <c r="DH941" s="190" t="str">
        <f t="shared" si="1074"/>
        <v>DH$19</v>
      </c>
      <c r="DI941" s="190" t="str">
        <f t="shared" si="1074"/>
        <v>DI$19</v>
      </c>
      <c r="DJ941" s="190" t="str">
        <f t="shared" si="1074"/>
        <v>DJ$19</v>
      </c>
      <c r="DK941" s="190" t="str">
        <f t="shared" si="1074"/>
        <v>DK$19</v>
      </c>
      <c r="DL941" s="190" t="str">
        <f t="shared" si="1074"/>
        <v>DL$19</v>
      </c>
    </row>
    <row r="942" spans="1:116" x14ac:dyDescent="0.4">
      <c r="A942" s="142"/>
      <c r="B942" s="31" t="s">
        <v>81</v>
      </c>
      <c r="C942" s="170"/>
      <c r="D942" t="s">
        <v>763</v>
      </c>
      <c r="E942" s="8"/>
      <c r="F942" t="s">
        <v>346</v>
      </c>
      <c r="G942" s="143" t="s">
        <v>328</v>
      </c>
      <c r="H942" s="142"/>
      <c r="I942" s="144"/>
      <c r="J942" s="144"/>
      <c r="K942" s="142"/>
      <c r="L942" s="142"/>
      <c r="M942" s="142"/>
      <c r="N942" s="142"/>
      <c r="O942" s="142"/>
      <c r="P942" s="142"/>
      <c r="R942" s="143"/>
      <c r="S942" s="143"/>
      <c r="T942" s="143"/>
      <c r="U942" s="143"/>
      <c r="V942" s="143"/>
      <c r="W942" s="143"/>
      <c r="X942" s="143"/>
      <c r="Y942" s="143"/>
      <c r="Z942" s="143"/>
      <c r="AA942" s="143"/>
      <c r="AB942" s="143"/>
      <c r="AC942" s="143"/>
      <c r="AD942" s="143"/>
      <c r="AE942" s="143"/>
      <c r="AF942" s="143"/>
      <c r="AG942" s="143"/>
      <c r="AH942" s="143"/>
      <c r="AI942" s="143"/>
      <c r="AJ942" s="143"/>
      <c r="AK942" s="143"/>
      <c r="AL942" s="143"/>
      <c r="AM942" s="143"/>
      <c r="AN942" s="143"/>
      <c r="AO942" s="143"/>
      <c r="AP942" s="143"/>
      <c r="AQ942" s="143"/>
      <c r="AR942" s="143"/>
      <c r="AS942" s="143"/>
      <c r="AT942" s="143"/>
      <c r="AU942" s="143"/>
      <c r="AV942" s="143"/>
      <c r="AW942" s="143"/>
      <c r="AX942" s="143"/>
      <c r="AY942" s="143"/>
      <c r="AZ942" s="143"/>
      <c r="BA942" s="143"/>
      <c r="BB942" s="143"/>
      <c r="BC942" s="143"/>
      <c r="BD942" s="143"/>
      <c r="BE942" s="143"/>
      <c r="BF942" s="143"/>
      <c r="BG942" s="143"/>
      <c r="BH942" s="143"/>
      <c r="BI942" s="143"/>
      <c r="BJ942" s="143"/>
      <c r="BK942" s="143"/>
      <c r="BL942" s="143"/>
      <c r="BM942" s="143"/>
      <c r="BN942" s="143"/>
      <c r="BO942" s="143"/>
      <c r="BP942" s="143"/>
      <c r="BQ942" s="143"/>
      <c r="BR942" s="143"/>
      <c r="BS942" s="143"/>
      <c r="BT942" s="143"/>
      <c r="BU942" s="143"/>
      <c r="BV942" s="143"/>
      <c r="BW942" s="143"/>
      <c r="BX942" s="143"/>
      <c r="BY942" s="143"/>
      <c r="BZ942" s="143"/>
      <c r="CA942" s="143"/>
      <c r="CB942" s="143"/>
      <c r="CC942" s="143"/>
      <c r="CD942" s="143"/>
      <c r="CE942" s="143"/>
      <c r="CF942" s="143"/>
      <c r="CG942" s="143"/>
      <c r="CH942" s="143"/>
      <c r="CI942" s="143"/>
      <c r="CJ942" s="143"/>
      <c r="CK942" s="143"/>
      <c r="CL942" s="143"/>
      <c r="CN942" s="144"/>
      <c r="CO942" s="143"/>
      <c r="CP942" s="143"/>
      <c r="CQ942" s="143"/>
      <c r="CR942" s="143"/>
      <c r="CS942" s="143"/>
      <c r="CT942" s="143"/>
      <c r="CU942" s="143"/>
      <c r="CV942" s="143"/>
      <c r="CW942" s="143"/>
      <c r="CX942" s="143"/>
      <c r="CY942" s="143"/>
      <c r="CZ942" s="143"/>
      <c r="DA942" s="143"/>
      <c r="DB942" s="143"/>
      <c r="DC942" s="143"/>
      <c r="DD942" s="143"/>
      <c r="DE942" s="143"/>
      <c r="DF942" s="143"/>
      <c r="DG942" s="143"/>
      <c r="DH942" s="143"/>
      <c r="DI942" s="143"/>
      <c r="DJ942" s="143"/>
      <c r="DK942" s="143"/>
      <c r="DL942" s="143"/>
    </row>
    <row r="943" spans="1:116" x14ac:dyDescent="0.4">
      <c r="B943" t="str">
        <f>E943</f>
        <v>943 ADREV-S</v>
      </c>
      <c r="C943" s="169"/>
      <c r="D943" t="s">
        <v>763</v>
      </c>
      <c r="E943" s="8" t="str">
        <f>ROW()&amp;" "&amp;D943</f>
        <v>943 ADREV-S</v>
      </c>
      <c r="G943" s="95" t="str">
        <f>G947&amp;":"</f>
        <v xml:space="preserve"> Revenue - (Primary label):</v>
      </c>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1:116" x14ac:dyDescent="0.4">
      <c r="B944" t="str">
        <f>E944</f>
        <v>944 ADREV-S</v>
      </c>
      <c r="C944" s="169"/>
      <c r="D944" t="s">
        <v>763</v>
      </c>
      <c r="E944" s="8" t="str">
        <f t="shared" ref="E944:E956" si="1075">ROW()&amp;" "&amp;D944</f>
        <v>944 ADREV-S</v>
      </c>
      <c r="G944" s="145" t="str">
        <f>"# of impressions/"&amp;G950&amp;"/month"</f>
        <v># of impressions/primary unit/month</v>
      </c>
      <c r="H944" s="12"/>
      <c r="I944" s="60"/>
      <c r="J944" s="60"/>
      <c r="K944" s="17">
        <v>30</v>
      </c>
      <c r="L944" s="17">
        <v>30</v>
      </c>
      <c r="M944" s="17">
        <v>30</v>
      </c>
      <c r="N944" s="17">
        <v>30</v>
      </c>
      <c r="O944" s="17">
        <v>30</v>
      </c>
      <c r="P944" s="17">
        <v>30</v>
      </c>
      <c r="R944" s="15"/>
      <c r="S944" s="76" cm="1">
        <f t="array" ref="S944">INDEX($K:$P,ROW(),MATCH(S$3,$K$2:$P$2,0))</f>
        <v>30</v>
      </c>
      <c r="T944" s="76" cm="1">
        <f t="array" ref="T944">INDEX($K:$P,ROW(),MATCH(T$3,$K$2:$P$2,0))</f>
        <v>30</v>
      </c>
      <c r="U944" s="76" cm="1">
        <f t="array" ref="U944">INDEX($K:$P,ROW(),MATCH(U$3,$K$2:$P$2,0))</f>
        <v>30</v>
      </c>
      <c r="V944" s="76" cm="1">
        <f t="array" ref="V944">INDEX($K:$P,ROW(),MATCH(V$3,$K$2:$P$2,0))</f>
        <v>30</v>
      </c>
      <c r="W944" s="76" cm="1">
        <f t="array" ref="W944">INDEX($K:$P,ROW(),MATCH(W$3,$K$2:$P$2,0))</f>
        <v>30</v>
      </c>
      <c r="X944" s="76" cm="1">
        <f t="array" ref="X944">INDEX($K:$P,ROW(),MATCH(X$3,$K$2:$P$2,0))</f>
        <v>30</v>
      </c>
      <c r="Y944" s="76" cm="1">
        <f t="array" ref="Y944">INDEX($K:$P,ROW(),MATCH(Y$3,$K$2:$P$2,0))</f>
        <v>30</v>
      </c>
      <c r="Z944" s="76" cm="1">
        <f t="array" ref="Z944">INDEX($K:$P,ROW(),MATCH(Z$3,$K$2:$P$2,0))</f>
        <v>30</v>
      </c>
      <c r="AA944" s="76" cm="1">
        <f t="array" ref="AA944">INDEX($K:$P,ROW(),MATCH(AA$3,$K$2:$P$2,0))</f>
        <v>30</v>
      </c>
      <c r="AB944" s="76" cm="1">
        <f t="array" ref="AB944">INDEX($K:$P,ROW(),MATCH(AB$3,$K$2:$P$2,0))</f>
        <v>30</v>
      </c>
      <c r="AC944" s="76" cm="1">
        <f t="array" ref="AC944">INDEX($K:$P,ROW(),MATCH(AC$3,$K$2:$P$2,0))</f>
        <v>30</v>
      </c>
      <c r="AD944" s="76" cm="1">
        <f t="array" ref="AD944">INDEX($K:$P,ROW(),MATCH(AD$3,$K$2:$P$2,0))</f>
        <v>30</v>
      </c>
      <c r="AE944" s="76" cm="1">
        <f t="array" ref="AE944">INDEX($K:$P,ROW(),MATCH(AE$3,$K$2:$P$2,0))</f>
        <v>30</v>
      </c>
      <c r="AF944" s="76" cm="1">
        <f t="array" ref="AF944">INDEX($K:$P,ROW(),MATCH(AF$3,$K$2:$P$2,0))</f>
        <v>30</v>
      </c>
      <c r="AG944" s="76" cm="1">
        <f t="array" ref="AG944">INDEX($K:$P,ROW(),MATCH(AG$3,$K$2:$P$2,0))</f>
        <v>30</v>
      </c>
      <c r="AH944" s="76" cm="1">
        <f t="array" ref="AH944">INDEX($K:$P,ROW(),MATCH(AH$3,$K$2:$P$2,0))</f>
        <v>30</v>
      </c>
      <c r="AI944" s="76" cm="1">
        <f t="array" ref="AI944">INDEX($K:$P,ROW(),MATCH(AI$3,$K$2:$P$2,0))</f>
        <v>30</v>
      </c>
      <c r="AJ944" s="76" cm="1">
        <f t="array" ref="AJ944">INDEX($K:$P,ROW(),MATCH(AJ$3,$K$2:$P$2,0))</f>
        <v>30</v>
      </c>
      <c r="AK944" s="76" cm="1">
        <f t="array" ref="AK944">INDEX($K:$P,ROW(),MATCH(AK$3,$K$2:$P$2,0))</f>
        <v>30</v>
      </c>
      <c r="AL944" s="76" cm="1">
        <f t="array" ref="AL944">INDEX($K:$P,ROW(),MATCH(AL$3,$K$2:$P$2,0))</f>
        <v>30</v>
      </c>
      <c r="AM944" s="76" cm="1">
        <f t="array" ref="AM944">INDEX($K:$P,ROW(),MATCH(AM$3,$K$2:$P$2,0))</f>
        <v>30</v>
      </c>
      <c r="AN944" s="76" cm="1">
        <f t="array" ref="AN944">INDEX($K:$P,ROW(),MATCH(AN$3,$K$2:$P$2,0))</f>
        <v>30</v>
      </c>
      <c r="AO944" s="76" cm="1">
        <f t="array" ref="AO944">INDEX($K:$P,ROW(),MATCH(AO$3,$K$2:$P$2,0))</f>
        <v>30</v>
      </c>
      <c r="AP944" s="76" cm="1">
        <f t="array" ref="AP944">INDEX($K:$P,ROW(),MATCH(AP$3,$K$2:$P$2,0))</f>
        <v>30</v>
      </c>
      <c r="AQ944" s="76" cm="1">
        <f t="array" ref="AQ944">INDEX($K:$P,ROW(),MATCH(AQ$3,$K$2:$P$2,0))</f>
        <v>30</v>
      </c>
      <c r="AR944" s="76" cm="1">
        <f t="array" ref="AR944">INDEX($K:$P,ROW(),MATCH(AR$3,$K$2:$P$2,0))</f>
        <v>30</v>
      </c>
      <c r="AS944" s="76" cm="1">
        <f t="array" ref="AS944">INDEX($K:$P,ROW(),MATCH(AS$3,$K$2:$P$2,0))</f>
        <v>30</v>
      </c>
      <c r="AT944" s="76" cm="1">
        <f t="array" ref="AT944">INDEX($K:$P,ROW(),MATCH(AT$3,$K$2:$P$2,0))</f>
        <v>30</v>
      </c>
      <c r="AU944" s="76" cm="1">
        <f t="array" ref="AU944">INDEX($K:$P,ROW(),MATCH(AU$3,$K$2:$P$2,0))</f>
        <v>30</v>
      </c>
      <c r="AV944" s="76" cm="1">
        <f t="array" ref="AV944">INDEX($K:$P,ROW(),MATCH(AV$3,$K$2:$P$2,0))</f>
        <v>30</v>
      </c>
      <c r="AW944" s="76" cm="1">
        <f t="array" ref="AW944">INDEX($K:$P,ROW(),MATCH(AW$3,$K$2:$P$2,0))</f>
        <v>30</v>
      </c>
      <c r="AX944" s="76" cm="1">
        <f t="array" ref="AX944">INDEX($K:$P,ROW(),MATCH(AX$3,$K$2:$P$2,0))</f>
        <v>30</v>
      </c>
      <c r="AY944" s="76" cm="1">
        <f t="array" ref="AY944">INDEX($K:$P,ROW(),MATCH(AY$3,$K$2:$P$2,0))</f>
        <v>30</v>
      </c>
      <c r="AZ944" s="76" cm="1">
        <f t="array" ref="AZ944">INDEX($K:$P,ROW(),MATCH(AZ$3,$K$2:$P$2,0))</f>
        <v>30</v>
      </c>
      <c r="BA944" s="76" cm="1">
        <f t="array" ref="BA944">INDEX($K:$P,ROW(),MATCH(BA$3,$K$2:$P$2,0))</f>
        <v>30</v>
      </c>
      <c r="BB944" s="76" cm="1">
        <f t="array" ref="BB944">INDEX($K:$P,ROW(),MATCH(BB$3,$K$2:$P$2,0))</f>
        <v>30</v>
      </c>
      <c r="BC944" s="76" cm="1">
        <f t="array" ref="BC944">INDEX($K:$P,ROW(),MATCH(BC$3,$K$2:$P$2,0))</f>
        <v>30</v>
      </c>
      <c r="BD944" s="76" cm="1">
        <f t="array" ref="BD944">INDEX($K:$P,ROW(),MATCH(BD$3,$K$2:$P$2,0))</f>
        <v>30</v>
      </c>
      <c r="BE944" s="76" cm="1">
        <f t="array" ref="BE944">INDEX($K:$P,ROW(),MATCH(BE$3,$K$2:$P$2,0))</f>
        <v>30</v>
      </c>
      <c r="BF944" s="76" cm="1">
        <f t="array" ref="BF944">INDEX($K:$P,ROW(),MATCH(BF$3,$K$2:$P$2,0))</f>
        <v>30</v>
      </c>
      <c r="BG944" s="76" cm="1">
        <f t="array" ref="BG944">INDEX($K:$P,ROW(),MATCH(BG$3,$K$2:$P$2,0))</f>
        <v>30</v>
      </c>
      <c r="BH944" s="76" cm="1">
        <f t="array" ref="BH944">INDEX($K:$P,ROW(),MATCH(BH$3,$K$2:$P$2,0))</f>
        <v>30</v>
      </c>
      <c r="BI944" s="76" cm="1">
        <f t="array" ref="BI944">INDEX($K:$P,ROW(),MATCH(BI$3,$K$2:$P$2,0))</f>
        <v>30</v>
      </c>
      <c r="BJ944" s="76" cm="1">
        <f t="array" ref="BJ944">INDEX($K:$P,ROW(),MATCH(BJ$3,$K$2:$P$2,0))</f>
        <v>30</v>
      </c>
      <c r="BK944" s="76" cm="1">
        <f t="array" ref="BK944">INDEX($K:$P,ROW(),MATCH(BK$3,$K$2:$P$2,0))</f>
        <v>30</v>
      </c>
      <c r="BL944" s="76" cm="1">
        <f t="array" ref="BL944">INDEX($K:$P,ROW(),MATCH(BL$3,$K$2:$P$2,0))</f>
        <v>30</v>
      </c>
      <c r="BM944" s="76" cm="1">
        <f t="array" ref="BM944">INDEX($K:$P,ROW(),MATCH(BM$3,$K$2:$P$2,0))</f>
        <v>30</v>
      </c>
      <c r="BN944" s="76" cm="1">
        <f t="array" ref="BN944">INDEX($K:$P,ROW(),MATCH(BN$3,$K$2:$P$2,0))</f>
        <v>30</v>
      </c>
      <c r="BO944" s="76" cm="1">
        <f t="array" ref="BO944">INDEX($K:$P,ROW(),MATCH(BO$3,$K$2:$P$2,0))</f>
        <v>30</v>
      </c>
      <c r="BP944" s="76" cm="1">
        <f t="array" ref="BP944">INDEX($K:$P,ROW(),MATCH(BP$3,$K$2:$P$2,0))</f>
        <v>30</v>
      </c>
      <c r="BQ944" s="76" cm="1">
        <f t="array" ref="BQ944">INDEX($K:$P,ROW(),MATCH(BQ$3,$K$2:$P$2,0))</f>
        <v>30</v>
      </c>
      <c r="BR944" s="76" cm="1">
        <f t="array" ref="BR944">INDEX($K:$P,ROW(),MATCH(BR$3,$K$2:$P$2,0))</f>
        <v>30</v>
      </c>
      <c r="BS944" s="76" cm="1">
        <f t="array" ref="BS944">INDEX($K:$P,ROW(),MATCH(BS$3,$K$2:$P$2,0))</f>
        <v>30</v>
      </c>
      <c r="BT944" s="76" cm="1">
        <f t="array" ref="BT944">INDEX($K:$P,ROW(),MATCH(BT$3,$K$2:$P$2,0))</f>
        <v>30</v>
      </c>
      <c r="BU944" s="76" cm="1">
        <f t="array" ref="BU944">INDEX($K:$P,ROW(),MATCH(BU$3,$K$2:$P$2,0))</f>
        <v>30</v>
      </c>
      <c r="BV944" s="76" cm="1">
        <f t="array" ref="BV944">INDEX($K:$P,ROW(),MATCH(BV$3,$K$2:$P$2,0))</f>
        <v>30</v>
      </c>
      <c r="BW944" s="76" cm="1">
        <f t="array" ref="BW944">INDEX($K:$P,ROW(),MATCH(BW$3,$K$2:$P$2,0))</f>
        <v>30</v>
      </c>
      <c r="BX944" s="76" cm="1">
        <f t="array" ref="BX944">INDEX($K:$P,ROW(),MATCH(BX$3,$K$2:$P$2,0))</f>
        <v>30</v>
      </c>
      <c r="BY944" s="76" cm="1">
        <f t="array" ref="BY944">INDEX($K:$P,ROW(),MATCH(BY$3,$K$2:$P$2,0))</f>
        <v>30</v>
      </c>
      <c r="BZ944" s="76" cm="1">
        <f t="array" ref="BZ944">INDEX($K:$P,ROW(),MATCH(BZ$3,$K$2:$P$2,0))</f>
        <v>30</v>
      </c>
      <c r="CA944" s="76" cm="1">
        <f t="array" ref="CA944">INDEX($K:$P,ROW(),MATCH(CA$3,$K$2:$P$2,0))</f>
        <v>30</v>
      </c>
      <c r="CB944" s="76" cm="1">
        <f t="array" ref="CB944">INDEX($K:$P,ROW(),MATCH(CB$3,$K$2:$P$2,0))</f>
        <v>30</v>
      </c>
      <c r="CC944" s="76" cm="1">
        <f t="array" ref="CC944">INDEX($K:$P,ROW(),MATCH(CC$3,$K$2:$P$2,0))</f>
        <v>30</v>
      </c>
      <c r="CD944" s="76" cm="1">
        <f t="array" ref="CD944">INDEX($K:$P,ROW(),MATCH(CD$3,$K$2:$P$2,0))</f>
        <v>30</v>
      </c>
      <c r="CE944" s="76" cm="1">
        <f t="array" ref="CE944">INDEX($K:$P,ROW(),MATCH(CE$3,$K$2:$P$2,0))</f>
        <v>30</v>
      </c>
      <c r="CF944" s="76" cm="1">
        <f t="array" ref="CF944">INDEX($K:$P,ROW(),MATCH(CF$3,$K$2:$P$2,0))</f>
        <v>30</v>
      </c>
      <c r="CG944" s="76" cm="1">
        <f t="array" ref="CG944">INDEX($K:$P,ROW(),MATCH(CG$3,$K$2:$P$2,0))</f>
        <v>30</v>
      </c>
      <c r="CH944" s="76" cm="1">
        <f t="array" ref="CH944">INDEX($K:$P,ROW(),MATCH(CH$3,$K$2:$P$2,0))</f>
        <v>30</v>
      </c>
      <c r="CI944" s="76" cm="1">
        <f t="array" ref="CI944">INDEX($K:$P,ROW(),MATCH(CI$3,$K$2:$P$2,0))</f>
        <v>30</v>
      </c>
      <c r="CJ944" s="76" cm="1">
        <f t="array" ref="CJ944">INDEX($K:$P,ROW(),MATCH(CJ$3,$K$2:$P$2,0))</f>
        <v>30</v>
      </c>
      <c r="CK944" s="76" cm="1">
        <f t="array" ref="CK944">INDEX($K:$P,ROW(),MATCH(CK$3,$K$2:$P$2,0))</f>
        <v>30</v>
      </c>
      <c r="CL944" s="76" cm="1">
        <f t="array" ref="CL944">INDEX($K:$P,ROW(),MATCH(CL$3,$K$2:$P$2,0))</f>
        <v>30</v>
      </c>
      <c r="CN944" s="60"/>
      <c r="CO944" s="76" t="e" cm="1">
        <f t="array" ref="CO944">INDEX($K:$P,ROW(),MATCH(CO$3,$K$2:$P$2,0))</f>
        <v>#N/A</v>
      </c>
      <c r="CP944" s="76" t="e" cm="1">
        <f t="array" ref="CP944">INDEX($K:$P,ROW(),MATCH(CP$3,$K$2:$P$2,0))</f>
        <v>#N/A</v>
      </c>
      <c r="CQ944" s="76" t="e" cm="1">
        <f t="array" ref="CQ944">INDEX($K:$P,ROW(),MATCH(CQ$3,$K$2:$P$2,0))</f>
        <v>#N/A</v>
      </c>
      <c r="CR944" s="76" t="e" cm="1">
        <f t="array" ref="CR944">INDEX($K:$P,ROW(),MATCH(CR$3,$K$2:$P$2,0))</f>
        <v>#N/A</v>
      </c>
      <c r="CS944" s="76" t="e" cm="1">
        <f t="array" ref="CS944">INDEX($K:$P,ROW(),MATCH(CS$3,$K$2:$P$2,0))</f>
        <v>#N/A</v>
      </c>
      <c r="CT944" s="76" t="e" cm="1">
        <f t="array" ref="CT944">INDEX($K:$P,ROW(),MATCH(CT$3,$K$2:$P$2,0))</f>
        <v>#N/A</v>
      </c>
      <c r="CU944" s="76" t="e" cm="1">
        <f t="array" ref="CU944">INDEX($K:$P,ROW(),MATCH(CU$3,$K$2:$P$2,0))</f>
        <v>#N/A</v>
      </c>
      <c r="CV944" s="76" t="e" cm="1">
        <f t="array" ref="CV944">INDEX($K:$P,ROW(),MATCH(CV$3,$K$2:$P$2,0))</f>
        <v>#N/A</v>
      </c>
      <c r="CW944" s="76" t="e" cm="1">
        <f t="array" ref="CW944">INDEX($K:$P,ROW(),MATCH(CW$3,$K$2:$P$2,0))</f>
        <v>#N/A</v>
      </c>
      <c r="CX944" s="76" t="e" cm="1">
        <f t="array" ref="CX944">INDEX($K:$P,ROW(),MATCH(CX$3,$K$2:$P$2,0))</f>
        <v>#N/A</v>
      </c>
      <c r="CY944" s="76" t="e" cm="1">
        <f t="array" ref="CY944">INDEX($K:$P,ROW(),MATCH(CY$3,$K$2:$P$2,0))</f>
        <v>#N/A</v>
      </c>
      <c r="CZ944" s="76" t="e" cm="1">
        <f t="array" ref="CZ944">INDEX($K:$P,ROW(),MATCH(CZ$3,$K$2:$P$2,0))</f>
        <v>#N/A</v>
      </c>
      <c r="DA944" s="76" t="e" cm="1">
        <f t="array" ref="DA944">INDEX($K:$P,ROW(),MATCH(DA$3,$K$2:$P$2,0))</f>
        <v>#N/A</v>
      </c>
      <c r="DB944" s="76" t="e" cm="1">
        <f t="array" ref="DB944">INDEX($K:$P,ROW(),MATCH(DB$3,$K$2:$P$2,0))</f>
        <v>#N/A</v>
      </c>
      <c r="DC944" s="76" t="e" cm="1">
        <f t="array" ref="DC944">INDEX($K:$P,ROW(),MATCH(DC$3,$K$2:$P$2,0))</f>
        <v>#N/A</v>
      </c>
      <c r="DD944" s="76" t="e" cm="1">
        <f t="array" ref="DD944">INDEX($K:$P,ROW(),MATCH(DD$3,$K$2:$P$2,0))</f>
        <v>#N/A</v>
      </c>
      <c r="DE944" s="76" t="e" cm="1">
        <f t="array" ref="DE944">INDEX($K:$P,ROW(),MATCH(DE$3,$K$2:$P$2,0))</f>
        <v>#N/A</v>
      </c>
      <c r="DF944" s="76" t="e" cm="1">
        <f t="array" ref="DF944">INDEX($K:$P,ROW(),MATCH(DF$3,$K$2:$P$2,0))</f>
        <v>#N/A</v>
      </c>
      <c r="DG944" s="76" t="e" cm="1">
        <f t="array" ref="DG944">INDEX($K:$P,ROW(),MATCH(DG$3,$K$2:$P$2,0))</f>
        <v>#N/A</v>
      </c>
      <c r="DH944" s="76" t="e" cm="1">
        <f t="array" ref="DH944">INDEX($K:$P,ROW(),MATCH(DH$3,$K$2:$P$2,0))</f>
        <v>#N/A</v>
      </c>
      <c r="DI944" s="76" t="e" cm="1">
        <f t="array" ref="DI944">INDEX($K:$P,ROW(),MATCH(DI$3,$K$2:$P$2,0))</f>
        <v>#N/A</v>
      </c>
      <c r="DJ944" s="76" t="e" cm="1">
        <f t="array" ref="DJ944">INDEX($K:$P,ROW(),MATCH(DJ$3,$K$2:$P$2,0))</f>
        <v>#N/A</v>
      </c>
      <c r="DK944" s="76" t="e" cm="1">
        <f t="array" ref="DK944">INDEX($K:$P,ROW(),MATCH(DK$3,$K$2:$P$2,0))</f>
        <v>#N/A</v>
      </c>
      <c r="DL944" s="76" t="e" cm="1">
        <f t="array" ref="DL944">INDEX($K:$P,ROW(),MATCH(DL$3,$K$2:$P$2,0))</f>
        <v>#N/A</v>
      </c>
    </row>
    <row r="945" spans="1:116" x14ac:dyDescent="0.4">
      <c r="C945" s="169" t="s">
        <v>80</v>
      </c>
      <c r="D945" t="s">
        <v>763</v>
      </c>
      <c r="E945" s="8" t="str">
        <f t="shared" si="1075"/>
        <v>945 ADREV-S</v>
      </c>
      <c r="G945" s="145" t="s">
        <v>172</v>
      </c>
      <c r="H945" s="12"/>
      <c r="I945" s="60"/>
      <c r="J945" s="60"/>
      <c r="K945" s="15">
        <f>SUMIF($3:$3,K$2,943:943)</f>
        <v>0</v>
      </c>
      <c r="L945" s="15">
        <f>SUMIF($3:$3,L$2,943:943)</f>
        <v>0</v>
      </c>
      <c r="M945" s="15">
        <f>SUMIF($3:$3,M$2,943:943)</f>
        <v>0</v>
      </c>
      <c r="N945" s="15">
        <f>SUMIF($3:$3,N$2,943:943)</f>
        <v>0</v>
      </c>
      <c r="O945" s="15">
        <f>SUMIF($3:$3,O$2,943:943)</f>
        <v>0</v>
      </c>
      <c r="P945" s="15">
        <f>SUMIF($3:$3,P$2,943:943)</f>
        <v>0</v>
      </c>
      <c r="R945" s="15"/>
      <c r="S945" s="76" cm="1">
        <f t="array" aca="1" ref="S945" ca="1">S944*INDIRECT(S937)</f>
        <v>150000</v>
      </c>
      <c r="T945" s="76" cm="1">
        <f t="array" aca="1" ref="T945" ca="1">T944*INDIRECT(T937)</f>
        <v>150000</v>
      </c>
      <c r="U945" s="76" cm="1">
        <f t="array" aca="1" ref="U945" ca="1">U944*INDIRECT(U937)</f>
        <v>150000</v>
      </c>
      <c r="V945" s="76" cm="1">
        <f t="array" aca="1" ref="V945" ca="1">V944*INDIRECT(V937)</f>
        <v>150000</v>
      </c>
      <c r="W945" s="76" cm="1">
        <f t="array" aca="1" ref="W945" ca="1">W944*INDIRECT(W937)</f>
        <v>150000</v>
      </c>
      <c r="X945" s="76" cm="1">
        <f t="array" aca="1" ref="X945" ca="1">X944*INDIRECT(X937)</f>
        <v>150000</v>
      </c>
      <c r="Y945" s="76" cm="1">
        <f t="array" aca="1" ref="Y945" ca="1">Y944*INDIRECT(Y937)</f>
        <v>150000</v>
      </c>
      <c r="Z945" s="76" cm="1">
        <f t="array" aca="1" ref="Z945" ca="1">Z944*INDIRECT(Z937)</f>
        <v>150000</v>
      </c>
      <c r="AA945" s="76" cm="1">
        <f t="array" aca="1" ref="AA945" ca="1">AA944*INDIRECT(AA937)</f>
        <v>150000</v>
      </c>
      <c r="AB945" s="76" cm="1">
        <f t="array" aca="1" ref="AB945" ca="1">AB944*INDIRECT(AB937)</f>
        <v>150000</v>
      </c>
      <c r="AC945" s="76" cm="1">
        <f t="array" aca="1" ref="AC945" ca="1">AC944*INDIRECT(AC937)</f>
        <v>150000</v>
      </c>
      <c r="AD945" s="76" cm="1">
        <f t="array" aca="1" ref="AD945" ca="1">AD944*INDIRECT(AD937)</f>
        <v>150000</v>
      </c>
      <c r="AE945" s="76" cm="1">
        <f t="array" aca="1" ref="AE945" ca="1">AE944*INDIRECT(AE937)</f>
        <v>150000</v>
      </c>
      <c r="AF945" s="76" cm="1">
        <f t="array" aca="1" ref="AF945" ca="1">AF944*INDIRECT(AF937)</f>
        <v>150000</v>
      </c>
      <c r="AG945" s="76" cm="1">
        <f t="array" aca="1" ref="AG945" ca="1">AG944*INDIRECT(AG937)</f>
        <v>150000</v>
      </c>
      <c r="AH945" s="76" cm="1">
        <f t="array" aca="1" ref="AH945" ca="1">AH944*INDIRECT(AH937)</f>
        <v>150000</v>
      </c>
      <c r="AI945" s="76" cm="1">
        <f t="array" aca="1" ref="AI945" ca="1">AI944*INDIRECT(AI937)</f>
        <v>150000</v>
      </c>
      <c r="AJ945" s="76" cm="1">
        <f t="array" aca="1" ref="AJ945" ca="1">AJ944*INDIRECT(AJ937)</f>
        <v>150000</v>
      </c>
      <c r="AK945" s="76" cm="1">
        <f t="array" aca="1" ref="AK945" ca="1">AK944*INDIRECT(AK937)</f>
        <v>150000</v>
      </c>
      <c r="AL945" s="76" cm="1">
        <f t="array" aca="1" ref="AL945" ca="1">AL944*INDIRECT(AL937)</f>
        <v>150000</v>
      </c>
      <c r="AM945" s="76" cm="1">
        <f t="array" aca="1" ref="AM945" ca="1">AM944*INDIRECT(AM937)</f>
        <v>150000</v>
      </c>
      <c r="AN945" s="76" cm="1">
        <f t="array" aca="1" ref="AN945" ca="1">AN944*INDIRECT(AN937)</f>
        <v>150000</v>
      </c>
      <c r="AO945" s="76" cm="1">
        <f t="array" aca="1" ref="AO945" ca="1">AO944*INDIRECT(AO937)</f>
        <v>150000</v>
      </c>
      <c r="AP945" s="76" cm="1">
        <f t="array" aca="1" ref="AP945" ca="1">AP944*INDIRECT(AP937)</f>
        <v>150000</v>
      </c>
      <c r="AQ945" s="76" cm="1">
        <f t="array" aca="1" ref="AQ945" ca="1">AQ944*INDIRECT(AQ937)</f>
        <v>150000</v>
      </c>
      <c r="AR945" s="76" cm="1">
        <f t="array" aca="1" ref="AR945" ca="1">AR944*INDIRECT(AR937)</f>
        <v>150000</v>
      </c>
      <c r="AS945" s="76" cm="1">
        <f t="array" aca="1" ref="AS945" ca="1">AS944*INDIRECT(AS937)</f>
        <v>150000</v>
      </c>
      <c r="AT945" s="76" cm="1">
        <f t="array" aca="1" ref="AT945" ca="1">AT944*INDIRECT(AT937)</f>
        <v>150000</v>
      </c>
      <c r="AU945" s="76" cm="1">
        <f t="array" aca="1" ref="AU945" ca="1">AU944*INDIRECT(AU937)</f>
        <v>150000</v>
      </c>
      <c r="AV945" s="76" cm="1">
        <f t="array" aca="1" ref="AV945" ca="1">AV944*INDIRECT(AV937)</f>
        <v>150000</v>
      </c>
      <c r="AW945" s="76" cm="1">
        <f t="array" aca="1" ref="AW945" ca="1">AW944*INDIRECT(AW937)</f>
        <v>150000</v>
      </c>
      <c r="AX945" s="76" cm="1">
        <f t="array" aca="1" ref="AX945" ca="1">AX944*INDIRECT(AX937)</f>
        <v>150000</v>
      </c>
      <c r="AY945" s="76" cm="1">
        <f t="array" aca="1" ref="AY945" ca="1">AY944*INDIRECT(AY937)</f>
        <v>150000</v>
      </c>
      <c r="AZ945" s="76" cm="1">
        <f t="array" aca="1" ref="AZ945" ca="1">AZ944*INDIRECT(AZ937)</f>
        <v>150000</v>
      </c>
      <c r="BA945" s="76" cm="1">
        <f t="array" aca="1" ref="BA945" ca="1">BA944*INDIRECT(BA937)</f>
        <v>150000</v>
      </c>
      <c r="BB945" s="76" cm="1">
        <f t="array" aca="1" ref="BB945" ca="1">BB944*INDIRECT(BB937)</f>
        <v>150000</v>
      </c>
      <c r="BC945" s="76" cm="1">
        <f t="array" aca="1" ref="BC945" ca="1">BC944*INDIRECT(BC937)</f>
        <v>150000</v>
      </c>
      <c r="BD945" s="76" cm="1">
        <f t="array" aca="1" ref="BD945" ca="1">BD944*INDIRECT(BD937)</f>
        <v>150000</v>
      </c>
      <c r="BE945" s="76" cm="1">
        <f t="array" aca="1" ref="BE945" ca="1">BE944*INDIRECT(BE937)</f>
        <v>150000</v>
      </c>
      <c r="BF945" s="76" cm="1">
        <f t="array" aca="1" ref="BF945" ca="1">BF944*INDIRECT(BF937)</f>
        <v>150000</v>
      </c>
      <c r="BG945" s="76" cm="1">
        <f t="array" aca="1" ref="BG945" ca="1">BG944*INDIRECT(BG937)</f>
        <v>150000</v>
      </c>
      <c r="BH945" s="76" cm="1">
        <f t="array" aca="1" ref="BH945" ca="1">BH944*INDIRECT(BH937)</f>
        <v>150000</v>
      </c>
      <c r="BI945" s="76" cm="1">
        <f t="array" aca="1" ref="BI945" ca="1">BI944*INDIRECT(BI937)</f>
        <v>150000</v>
      </c>
      <c r="BJ945" s="76" cm="1">
        <f t="array" aca="1" ref="BJ945" ca="1">BJ944*INDIRECT(BJ937)</f>
        <v>150000</v>
      </c>
      <c r="BK945" s="76" cm="1">
        <f t="array" aca="1" ref="BK945" ca="1">BK944*INDIRECT(BK937)</f>
        <v>150000</v>
      </c>
      <c r="BL945" s="76" cm="1">
        <f t="array" aca="1" ref="BL945" ca="1">BL944*INDIRECT(BL937)</f>
        <v>150000</v>
      </c>
      <c r="BM945" s="76" cm="1">
        <f t="array" aca="1" ref="BM945" ca="1">BM944*INDIRECT(BM937)</f>
        <v>150000</v>
      </c>
      <c r="BN945" s="76" cm="1">
        <f t="array" aca="1" ref="BN945" ca="1">BN944*INDIRECT(BN937)</f>
        <v>150000</v>
      </c>
      <c r="BO945" s="76" cm="1">
        <f t="array" aca="1" ref="BO945" ca="1">BO944*INDIRECT(BO937)</f>
        <v>150000</v>
      </c>
      <c r="BP945" s="76" cm="1">
        <f t="array" aca="1" ref="BP945" ca="1">BP944*INDIRECT(BP937)</f>
        <v>150000</v>
      </c>
      <c r="BQ945" s="76" cm="1">
        <f t="array" aca="1" ref="BQ945" ca="1">BQ944*INDIRECT(BQ937)</f>
        <v>150000</v>
      </c>
      <c r="BR945" s="76" cm="1">
        <f t="array" aca="1" ref="BR945" ca="1">BR944*INDIRECT(BR937)</f>
        <v>150000</v>
      </c>
      <c r="BS945" s="76" cm="1">
        <f t="array" aca="1" ref="BS945" ca="1">BS944*INDIRECT(BS937)</f>
        <v>150000</v>
      </c>
      <c r="BT945" s="76" cm="1">
        <f t="array" aca="1" ref="BT945" ca="1">BT944*INDIRECT(BT937)</f>
        <v>150000</v>
      </c>
      <c r="BU945" s="76" cm="1">
        <f t="array" aca="1" ref="BU945" ca="1">BU944*INDIRECT(BU937)</f>
        <v>150000</v>
      </c>
      <c r="BV945" s="76" cm="1">
        <f t="array" aca="1" ref="BV945" ca="1">BV944*INDIRECT(BV937)</f>
        <v>150000</v>
      </c>
      <c r="BW945" s="76" cm="1">
        <f t="array" aca="1" ref="BW945" ca="1">BW944*INDIRECT(BW937)</f>
        <v>150000</v>
      </c>
      <c r="BX945" s="76" cm="1">
        <f t="array" aca="1" ref="BX945" ca="1">BX944*INDIRECT(BX937)</f>
        <v>150000</v>
      </c>
      <c r="BY945" s="76" cm="1">
        <f t="array" aca="1" ref="BY945" ca="1">BY944*INDIRECT(BY937)</f>
        <v>150000</v>
      </c>
      <c r="BZ945" s="76" cm="1">
        <f t="array" aca="1" ref="BZ945" ca="1">BZ944*INDIRECT(BZ937)</f>
        <v>150000</v>
      </c>
      <c r="CA945" s="76" cm="1">
        <f t="array" aca="1" ref="CA945" ca="1">CA944*INDIRECT(CA937)</f>
        <v>150000</v>
      </c>
      <c r="CB945" s="76" cm="1">
        <f t="array" aca="1" ref="CB945" ca="1">CB944*INDIRECT(CB937)</f>
        <v>150000</v>
      </c>
      <c r="CC945" s="76" cm="1">
        <f t="array" aca="1" ref="CC945" ca="1">CC944*INDIRECT(CC937)</f>
        <v>150000</v>
      </c>
      <c r="CD945" s="76" cm="1">
        <f t="array" aca="1" ref="CD945" ca="1">CD944*INDIRECT(CD937)</f>
        <v>150000</v>
      </c>
      <c r="CE945" s="76" cm="1">
        <f t="array" aca="1" ref="CE945" ca="1">CE944*INDIRECT(CE937)</f>
        <v>150000</v>
      </c>
      <c r="CF945" s="76" cm="1">
        <f t="array" aca="1" ref="CF945" ca="1">CF944*INDIRECT(CF937)</f>
        <v>150000</v>
      </c>
      <c r="CG945" s="76" cm="1">
        <f t="array" aca="1" ref="CG945" ca="1">CG944*INDIRECT(CG937)</f>
        <v>150000</v>
      </c>
      <c r="CH945" s="76" cm="1">
        <f t="array" aca="1" ref="CH945" ca="1">CH944*INDIRECT(CH937)</f>
        <v>150000</v>
      </c>
      <c r="CI945" s="76" cm="1">
        <f t="array" aca="1" ref="CI945" ca="1">CI944*INDIRECT(CI937)</f>
        <v>150000</v>
      </c>
      <c r="CJ945" s="76" cm="1">
        <f t="array" aca="1" ref="CJ945" ca="1">CJ944*INDIRECT(CJ937)</f>
        <v>150000</v>
      </c>
      <c r="CK945" s="76" cm="1">
        <f t="array" aca="1" ref="CK945" ca="1">CK944*INDIRECT(CK937)</f>
        <v>150000</v>
      </c>
      <c r="CL945" s="76" cm="1">
        <f t="array" aca="1" ref="CL945" ca="1">CL944*INDIRECT(CL937)</f>
        <v>150000</v>
      </c>
      <c r="CN945" s="60"/>
      <c r="CO945" s="76" t="e" cm="1">
        <f t="array" aca="1" ref="CO945" ca="1">CO944*INDIRECT(CO937)</f>
        <v>#N/A</v>
      </c>
      <c r="CP945" s="76" t="e" cm="1">
        <f t="array" aca="1" ref="CP945" ca="1">CP944*INDIRECT(CP937)</f>
        <v>#N/A</v>
      </c>
      <c r="CQ945" s="76" t="e" cm="1">
        <f t="array" aca="1" ref="CQ945" ca="1">CQ944*INDIRECT(CQ937)</f>
        <v>#N/A</v>
      </c>
      <c r="CR945" s="76" t="e" cm="1">
        <f t="array" aca="1" ref="CR945" ca="1">CR944*INDIRECT(CR937)</f>
        <v>#N/A</v>
      </c>
      <c r="CS945" s="76" t="e" cm="1">
        <f t="array" aca="1" ref="CS945" ca="1">CS944*INDIRECT(CS937)</f>
        <v>#N/A</v>
      </c>
      <c r="CT945" s="76" t="e" cm="1">
        <f t="array" aca="1" ref="CT945" ca="1">CT944*INDIRECT(CT937)</f>
        <v>#N/A</v>
      </c>
      <c r="CU945" s="76" t="e" cm="1">
        <f t="array" aca="1" ref="CU945" ca="1">CU944*INDIRECT(CU937)</f>
        <v>#N/A</v>
      </c>
      <c r="CV945" s="76" t="e" cm="1">
        <f t="array" aca="1" ref="CV945" ca="1">CV944*INDIRECT(CV937)</f>
        <v>#N/A</v>
      </c>
      <c r="CW945" s="76" t="e" cm="1">
        <f t="array" aca="1" ref="CW945" ca="1">CW944*INDIRECT(CW937)</f>
        <v>#N/A</v>
      </c>
      <c r="CX945" s="76" t="e" cm="1">
        <f t="array" aca="1" ref="CX945" ca="1">CX944*INDIRECT(CX937)</f>
        <v>#N/A</v>
      </c>
      <c r="CY945" s="76" t="e" cm="1">
        <f t="array" aca="1" ref="CY945" ca="1">CY944*INDIRECT(CY937)</f>
        <v>#N/A</v>
      </c>
      <c r="CZ945" s="76" t="e" cm="1">
        <f t="array" aca="1" ref="CZ945" ca="1">CZ944*INDIRECT(CZ937)</f>
        <v>#N/A</v>
      </c>
      <c r="DA945" s="76" t="e" cm="1">
        <f t="array" aca="1" ref="DA945" ca="1">DA944*INDIRECT(DA937)</f>
        <v>#N/A</v>
      </c>
      <c r="DB945" s="76" t="e" cm="1">
        <f t="array" aca="1" ref="DB945" ca="1">DB944*INDIRECT(DB937)</f>
        <v>#N/A</v>
      </c>
      <c r="DC945" s="76" t="e" cm="1">
        <f t="array" aca="1" ref="DC945" ca="1">DC944*INDIRECT(DC937)</f>
        <v>#N/A</v>
      </c>
      <c r="DD945" s="76" t="e" cm="1">
        <f t="array" aca="1" ref="DD945" ca="1">DD944*INDIRECT(DD937)</f>
        <v>#N/A</v>
      </c>
      <c r="DE945" s="76" t="e" cm="1">
        <f t="array" aca="1" ref="DE945" ca="1">DE944*INDIRECT(DE937)</f>
        <v>#N/A</v>
      </c>
      <c r="DF945" s="76" t="e" cm="1">
        <f t="array" aca="1" ref="DF945" ca="1">DF944*INDIRECT(DF937)</f>
        <v>#N/A</v>
      </c>
      <c r="DG945" s="76" t="e" cm="1">
        <f t="array" aca="1" ref="DG945" ca="1">DG944*INDIRECT(DG937)</f>
        <v>#N/A</v>
      </c>
      <c r="DH945" s="76" t="e" cm="1">
        <f t="array" aca="1" ref="DH945" ca="1">DH944*INDIRECT(DH937)</f>
        <v>#N/A</v>
      </c>
      <c r="DI945" s="76" t="e" cm="1">
        <f t="array" aca="1" ref="DI945" ca="1">DI944*INDIRECT(DI937)</f>
        <v>#N/A</v>
      </c>
      <c r="DJ945" s="76" t="e" cm="1">
        <f t="array" aca="1" ref="DJ945" ca="1">DJ944*INDIRECT(DJ937)</f>
        <v>#N/A</v>
      </c>
      <c r="DK945" s="76" t="e" cm="1">
        <f t="array" aca="1" ref="DK945" ca="1">DK944*INDIRECT(DK937)</f>
        <v>#N/A</v>
      </c>
      <c r="DL945" s="76" t="e" cm="1">
        <f t="array" aca="1" ref="DL945" ca="1">DL944*INDIRECT(DL937)</f>
        <v>#N/A</v>
      </c>
    </row>
    <row r="946" spans="1:116" x14ac:dyDescent="0.4">
      <c r="B946" t="str">
        <f>E946</f>
        <v>946 ADREV-S</v>
      </c>
      <c r="C946" s="169"/>
      <c r="D946" t="s">
        <v>763</v>
      </c>
      <c r="E946" s="8" t="str">
        <f t="shared" si="1075"/>
        <v>946 ADREV-S</v>
      </c>
      <c r="G946" s="145" t="s">
        <v>173</v>
      </c>
      <c r="H946" s="12"/>
      <c r="I946" s="60"/>
      <c r="J946" s="60"/>
      <c r="K946" s="162">
        <v>0.1</v>
      </c>
      <c r="L946" s="162">
        <v>0.1</v>
      </c>
      <c r="M946" s="162">
        <v>0.1</v>
      </c>
      <c r="N946" s="162">
        <v>0.1</v>
      </c>
      <c r="O946" s="162">
        <v>0.1</v>
      </c>
      <c r="P946" s="162">
        <v>0.1</v>
      </c>
      <c r="R946" s="121"/>
      <c r="S946" s="163" cm="1">
        <f t="array" ref="S946">INDEX($K:$P,ROW(),MATCH(S$3,$K$2:$P$2,0))</f>
        <v>0.1</v>
      </c>
      <c r="T946" s="163" cm="1">
        <f t="array" ref="T946">INDEX($K:$P,ROW(),MATCH(T$3,$K$2:$P$2,0))</f>
        <v>0.1</v>
      </c>
      <c r="U946" s="163" cm="1">
        <f t="array" ref="U946">INDEX($K:$P,ROW(),MATCH(U$3,$K$2:$P$2,0))</f>
        <v>0.1</v>
      </c>
      <c r="V946" s="163" cm="1">
        <f t="array" ref="V946">INDEX($K:$P,ROW(),MATCH(V$3,$K$2:$P$2,0))</f>
        <v>0.1</v>
      </c>
      <c r="W946" s="163" cm="1">
        <f t="array" ref="W946">INDEX($K:$P,ROW(),MATCH(W$3,$K$2:$P$2,0))</f>
        <v>0.1</v>
      </c>
      <c r="X946" s="163" cm="1">
        <f t="array" ref="X946">INDEX($K:$P,ROW(),MATCH(X$3,$K$2:$P$2,0))</f>
        <v>0.1</v>
      </c>
      <c r="Y946" s="163" cm="1">
        <f t="array" ref="Y946">INDEX($K:$P,ROW(),MATCH(Y$3,$K$2:$P$2,0))</f>
        <v>0.1</v>
      </c>
      <c r="Z946" s="163" cm="1">
        <f t="array" ref="Z946">INDEX($K:$P,ROW(),MATCH(Z$3,$K$2:$P$2,0))</f>
        <v>0.1</v>
      </c>
      <c r="AA946" s="163" cm="1">
        <f t="array" ref="AA946">INDEX($K:$P,ROW(),MATCH(AA$3,$K$2:$P$2,0))</f>
        <v>0.1</v>
      </c>
      <c r="AB946" s="163" cm="1">
        <f t="array" ref="AB946">INDEX($K:$P,ROW(),MATCH(AB$3,$K$2:$P$2,0))</f>
        <v>0.1</v>
      </c>
      <c r="AC946" s="163" cm="1">
        <f t="array" ref="AC946">INDEX($K:$P,ROW(),MATCH(AC$3,$K$2:$P$2,0))</f>
        <v>0.1</v>
      </c>
      <c r="AD946" s="163" cm="1">
        <f t="array" ref="AD946">INDEX($K:$P,ROW(),MATCH(AD$3,$K$2:$P$2,0))</f>
        <v>0.1</v>
      </c>
      <c r="AE946" s="163" cm="1">
        <f t="array" ref="AE946">INDEX($K:$P,ROW(),MATCH(AE$3,$K$2:$P$2,0))</f>
        <v>0.1</v>
      </c>
      <c r="AF946" s="163" cm="1">
        <f t="array" ref="AF946">INDEX($K:$P,ROW(),MATCH(AF$3,$K$2:$P$2,0))</f>
        <v>0.1</v>
      </c>
      <c r="AG946" s="163" cm="1">
        <f t="array" ref="AG946">INDEX($K:$P,ROW(),MATCH(AG$3,$K$2:$P$2,0))</f>
        <v>0.1</v>
      </c>
      <c r="AH946" s="163" cm="1">
        <f t="array" ref="AH946">INDEX($K:$P,ROW(),MATCH(AH$3,$K$2:$P$2,0))</f>
        <v>0.1</v>
      </c>
      <c r="AI946" s="163" cm="1">
        <f t="array" ref="AI946">INDEX($K:$P,ROW(),MATCH(AI$3,$K$2:$P$2,0))</f>
        <v>0.1</v>
      </c>
      <c r="AJ946" s="163" cm="1">
        <f t="array" ref="AJ946">INDEX($K:$P,ROW(),MATCH(AJ$3,$K$2:$P$2,0))</f>
        <v>0.1</v>
      </c>
      <c r="AK946" s="163" cm="1">
        <f t="array" ref="AK946">INDEX($K:$P,ROW(),MATCH(AK$3,$K$2:$P$2,0))</f>
        <v>0.1</v>
      </c>
      <c r="AL946" s="163" cm="1">
        <f t="array" ref="AL946">INDEX($K:$P,ROW(),MATCH(AL$3,$K$2:$P$2,0))</f>
        <v>0.1</v>
      </c>
      <c r="AM946" s="163" cm="1">
        <f t="array" ref="AM946">INDEX($K:$P,ROW(),MATCH(AM$3,$K$2:$P$2,0))</f>
        <v>0.1</v>
      </c>
      <c r="AN946" s="163" cm="1">
        <f t="array" ref="AN946">INDEX($K:$P,ROW(),MATCH(AN$3,$K$2:$P$2,0))</f>
        <v>0.1</v>
      </c>
      <c r="AO946" s="163" cm="1">
        <f t="array" ref="AO946">INDEX($K:$P,ROW(),MATCH(AO$3,$K$2:$P$2,0))</f>
        <v>0.1</v>
      </c>
      <c r="AP946" s="163" cm="1">
        <f t="array" ref="AP946">INDEX($K:$P,ROW(),MATCH(AP$3,$K$2:$P$2,0))</f>
        <v>0.1</v>
      </c>
      <c r="AQ946" s="163" cm="1">
        <f t="array" ref="AQ946">INDEX($K:$P,ROW(),MATCH(AQ$3,$K$2:$P$2,0))</f>
        <v>0.1</v>
      </c>
      <c r="AR946" s="163" cm="1">
        <f t="array" ref="AR946">INDEX($K:$P,ROW(),MATCH(AR$3,$K$2:$P$2,0))</f>
        <v>0.1</v>
      </c>
      <c r="AS946" s="163" cm="1">
        <f t="array" ref="AS946">INDEX($K:$P,ROW(),MATCH(AS$3,$K$2:$P$2,0))</f>
        <v>0.1</v>
      </c>
      <c r="AT946" s="163" cm="1">
        <f t="array" ref="AT946">INDEX($K:$P,ROW(),MATCH(AT$3,$K$2:$P$2,0))</f>
        <v>0.1</v>
      </c>
      <c r="AU946" s="163" cm="1">
        <f t="array" ref="AU946">INDEX($K:$P,ROW(),MATCH(AU$3,$K$2:$P$2,0))</f>
        <v>0.1</v>
      </c>
      <c r="AV946" s="163" cm="1">
        <f t="array" ref="AV946">INDEX($K:$P,ROW(),MATCH(AV$3,$K$2:$P$2,0))</f>
        <v>0.1</v>
      </c>
      <c r="AW946" s="163" cm="1">
        <f t="array" ref="AW946">INDEX($K:$P,ROW(),MATCH(AW$3,$K$2:$P$2,0))</f>
        <v>0.1</v>
      </c>
      <c r="AX946" s="163" cm="1">
        <f t="array" ref="AX946">INDEX($K:$P,ROW(),MATCH(AX$3,$K$2:$P$2,0))</f>
        <v>0.1</v>
      </c>
      <c r="AY946" s="163" cm="1">
        <f t="array" ref="AY946">INDEX($K:$P,ROW(),MATCH(AY$3,$K$2:$P$2,0))</f>
        <v>0.1</v>
      </c>
      <c r="AZ946" s="163" cm="1">
        <f t="array" ref="AZ946">INDEX($K:$P,ROW(),MATCH(AZ$3,$K$2:$P$2,0))</f>
        <v>0.1</v>
      </c>
      <c r="BA946" s="163" cm="1">
        <f t="array" ref="BA946">INDEX($K:$P,ROW(),MATCH(BA$3,$K$2:$P$2,0))</f>
        <v>0.1</v>
      </c>
      <c r="BB946" s="163" cm="1">
        <f t="array" ref="BB946">INDEX($K:$P,ROW(),MATCH(BB$3,$K$2:$P$2,0))</f>
        <v>0.1</v>
      </c>
      <c r="BC946" s="163" cm="1">
        <f t="array" ref="BC946">INDEX($K:$P,ROW(),MATCH(BC$3,$K$2:$P$2,0))</f>
        <v>0.1</v>
      </c>
      <c r="BD946" s="163" cm="1">
        <f t="array" ref="BD946">INDEX($K:$P,ROW(),MATCH(BD$3,$K$2:$P$2,0))</f>
        <v>0.1</v>
      </c>
      <c r="BE946" s="163" cm="1">
        <f t="array" ref="BE946">INDEX($K:$P,ROW(),MATCH(BE$3,$K$2:$P$2,0))</f>
        <v>0.1</v>
      </c>
      <c r="BF946" s="163" cm="1">
        <f t="array" ref="BF946">INDEX($K:$P,ROW(),MATCH(BF$3,$K$2:$P$2,0))</f>
        <v>0.1</v>
      </c>
      <c r="BG946" s="163" cm="1">
        <f t="array" ref="BG946">INDEX($K:$P,ROW(),MATCH(BG$3,$K$2:$P$2,0))</f>
        <v>0.1</v>
      </c>
      <c r="BH946" s="163" cm="1">
        <f t="array" ref="BH946">INDEX($K:$P,ROW(),MATCH(BH$3,$K$2:$P$2,0))</f>
        <v>0.1</v>
      </c>
      <c r="BI946" s="163" cm="1">
        <f t="array" ref="BI946">INDEX($K:$P,ROW(),MATCH(BI$3,$K$2:$P$2,0))</f>
        <v>0.1</v>
      </c>
      <c r="BJ946" s="163" cm="1">
        <f t="array" ref="BJ946">INDEX($K:$P,ROW(),MATCH(BJ$3,$K$2:$P$2,0))</f>
        <v>0.1</v>
      </c>
      <c r="BK946" s="163" cm="1">
        <f t="array" ref="BK946">INDEX($K:$P,ROW(),MATCH(BK$3,$K$2:$P$2,0))</f>
        <v>0.1</v>
      </c>
      <c r="BL946" s="163" cm="1">
        <f t="array" ref="BL946">INDEX($K:$P,ROW(),MATCH(BL$3,$K$2:$P$2,0))</f>
        <v>0.1</v>
      </c>
      <c r="BM946" s="163" cm="1">
        <f t="array" ref="BM946">INDEX($K:$P,ROW(),MATCH(BM$3,$K$2:$P$2,0))</f>
        <v>0.1</v>
      </c>
      <c r="BN946" s="163" cm="1">
        <f t="array" ref="BN946">INDEX($K:$P,ROW(),MATCH(BN$3,$K$2:$P$2,0))</f>
        <v>0.1</v>
      </c>
      <c r="BO946" s="163" cm="1">
        <f t="array" ref="BO946">INDEX($K:$P,ROW(),MATCH(BO$3,$K$2:$P$2,0))</f>
        <v>0.1</v>
      </c>
      <c r="BP946" s="163" cm="1">
        <f t="array" ref="BP946">INDEX($K:$P,ROW(),MATCH(BP$3,$K$2:$P$2,0))</f>
        <v>0.1</v>
      </c>
      <c r="BQ946" s="163" cm="1">
        <f t="array" ref="BQ946">INDEX($K:$P,ROW(),MATCH(BQ$3,$K$2:$P$2,0))</f>
        <v>0.1</v>
      </c>
      <c r="BR946" s="163" cm="1">
        <f t="array" ref="BR946">INDEX($K:$P,ROW(),MATCH(BR$3,$K$2:$P$2,0))</f>
        <v>0.1</v>
      </c>
      <c r="BS946" s="163" cm="1">
        <f t="array" ref="BS946">INDEX($K:$P,ROW(),MATCH(BS$3,$K$2:$P$2,0))</f>
        <v>0.1</v>
      </c>
      <c r="BT946" s="163" cm="1">
        <f t="array" ref="BT946">INDEX($K:$P,ROW(),MATCH(BT$3,$K$2:$P$2,0))</f>
        <v>0.1</v>
      </c>
      <c r="BU946" s="163" cm="1">
        <f t="array" ref="BU946">INDEX($K:$P,ROW(),MATCH(BU$3,$K$2:$P$2,0))</f>
        <v>0.1</v>
      </c>
      <c r="BV946" s="163" cm="1">
        <f t="array" ref="BV946">INDEX($K:$P,ROW(),MATCH(BV$3,$K$2:$P$2,0))</f>
        <v>0.1</v>
      </c>
      <c r="BW946" s="163" cm="1">
        <f t="array" ref="BW946">INDEX($K:$P,ROW(),MATCH(BW$3,$K$2:$P$2,0))</f>
        <v>0.1</v>
      </c>
      <c r="BX946" s="163" cm="1">
        <f t="array" ref="BX946">INDEX($K:$P,ROW(),MATCH(BX$3,$K$2:$P$2,0))</f>
        <v>0.1</v>
      </c>
      <c r="BY946" s="163" cm="1">
        <f t="array" ref="BY946">INDEX($K:$P,ROW(),MATCH(BY$3,$K$2:$P$2,0))</f>
        <v>0.1</v>
      </c>
      <c r="BZ946" s="163" cm="1">
        <f t="array" ref="BZ946">INDEX($K:$P,ROW(),MATCH(BZ$3,$K$2:$P$2,0))</f>
        <v>0.1</v>
      </c>
      <c r="CA946" s="163" cm="1">
        <f t="array" ref="CA946">INDEX($K:$P,ROW(),MATCH(CA$3,$K$2:$P$2,0))</f>
        <v>0.1</v>
      </c>
      <c r="CB946" s="163" cm="1">
        <f t="array" ref="CB946">INDEX($K:$P,ROW(),MATCH(CB$3,$K$2:$P$2,0))</f>
        <v>0.1</v>
      </c>
      <c r="CC946" s="163" cm="1">
        <f t="array" ref="CC946">INDEX($K:$P,ROW(),MATCH(CC$3,$K$2:$P$2,0))</f>
        <v>0.1</v>
      </c>
      <c r="CD946" s="163" cm="1">
        <f t="array" ref="CD946">INDEX($K:$P,ROW(),MATCH(CD$3,$K$2:$P$2,0))</f>
        <v>0.1</v>
      </c>
      <c r="CE946" s="163" cm="1">
        <f t="array" ref="CE946">INDEX($K:$P,ROW(),MATCH(CE$3,$K$2:$P$2,0))</f>
        <v>0.1</v>
      </c>
      <c r="CF946" s="163" cm="1">
        <f t="array" ref="CF946">INDEX($K:$P,ROW(),MATCH(CF$3,$K$2:$P$2,0))</f>
        <v>0.1</v>
      </c>
      <c r="CG946" s="163" cm="1">
        <f t="array" ref="CG946">INDEX($K:$P,ROW(),MATCH(CG$3,$K$2:$P$2,0))</f>
        <v>0.1</v>
      </c>
      <c r="CH946" s="163" cm="1">
        <f t="array" ref="CH946">INDEX($K:$P,ROW(),MATCH(CH$3,$K$2:$P$2,0))</f>
        <v>0.1</v>
      </c>
      <c r="CI946" s="163" cm="1">
        <f t="array" ref="CI946">INDEX($K:$P,ROW(),MATCH(CI$3,$K$2:$P$2,0))</f>
        <v>0.1</v>
      </c>
      <c r="CJ946" s="163" cm="1">
        <f t="array" ref="CJ946">INDEX($K:$P,ROW(),MATCH(CJ$3,$K$2:$P$2,0))</f>
        <v>0.1</v>
      </c>
      <c r="CK946" s="163" cm="1">
        <f t="array" ref="CK946">INDEX($K:$P,ROW(),MATCH(CK$3,$K$2:$P$2,0))</f>
        <v>0.1</v>
      </c>
      <c r="CL946" s="163" cm="1">
        <f t="array" ref="CL946">INDEX($K:$P,ROW(),MATCH(CL$3,$K$2:$P$2,0))</f>
        <v>0.1</v>
      </c>
      <c r="CN946" s="60"/>
      <c r="CO946" s="163" t="e" cm="1">
        <f t="array" ref="CO946">INDEX($K:$P,ROW(),MATCH(CO$3,$K$2:$P$2,0))</f>
        <v>#N/A</v>
      </c>
      <c r="CP946" s="163" t="e" cm="1">
        <f t="array" ref="CP946">INDEX($K:$P,ROW(),MATCH(CP$3,$K$2:$P$2,0))</f>
        <v>#N/A</v>
      </c>
      <c r="CQ946" s="163" t="e" cm="1">
        <f t="array" ref="CQ946">INDEX($K:$P,ROW(),MATCH(CQ$3,$K$2:$P$2,0))</f>
        <v>#N/A</v>
      </c>
      <c r="CR946" s="163" t="e" cm="1">
        <f t="array" ref="CR946">INDEX($K:$P,ROW(),MATCH(CR$3,$K$2:$P$2,0))</f>
        <v>#N/A</v>
      </c>
      <c r="CS946" s="163" t="e" cm="1">
        <f t="array" ref="CS946">INDEX($K:$P,ROW(),MATCH(CS$3,$K$2:$P$2,0))</f>
        <v>#N/A</v>
      </c>
      <c r="CT946" s="163" t="e" cm="1">
        <f t="array" ref="CT946">INDEX($K:$P,ROW(),MATCH(CT$3,$K$2:$P$2,0))</f>
        <v>#N/A</v>
      </c>
      <c r="CU946" s="163" t="e" cm="1">
        <f t="array" ref="CU946">INDEX($K:$P,ROW(),MATCH(CU$3,$K$2:$P$2,0))</f>
        <v>#N/A</v>
      </c>
      <c r="CV946" s="163" t="e" cm="1">
        <f t="array" ref="CV946">INDEX($K:$P,ROW(),MATCH(CV$3,$K$2:$P$2,0))</f>
        <v>#N/A</v>
      </c>
      <c r="CW946" s="163" t="e" cm="1">
        <f t="array" ref="CW946">INDEX($K:$P,ROW(),MATCH(CW$3,$K$2:$P$2,0))</f>
        <v>#N/A</v>
      </c>
      <c r="CX946" s="163" t="e" cm="1">
        <f t="array" ref="CX946">INDEX($K:$P,ROW(),MATCH(CX$3,$K$2:$P$2,0))</f>
        <v>#N/A</v>
      </c>
      <c r="CY946" s="163" t="e" cm="1">
        <f t="array" ref="CY946">INDEX($K:$P,ROW(),MATCH(CY$3,$K$2:$P$2,0))</f>
        <v>#N/A</v>
      </c>
      <c r="CZ946" s="163" t="e" cm="1">
        <f t="array" ref="CZ946">INDEX($K:$P,ROW(),MATCH(CZ$3,$K$2:$P$2,0))</f>
        <v>#N/A</v>
      </c>
      <c r="DA946" s="163" t="e" cm="1">
        <f t="array" ref="DA946">INDEX($K:$P,ROW(),MATCH(DA$3,$K$2:$P$2,0))</f>
        <v>#N/A</v>
      </c>
      <c r="DB946" s="163" t="e" cm="1">
        <f t="array" ref="DB946">INDEX($K:$P,ROW(),MATCH(DB$3,$K$2:$P$2,0))</f>
        <v>#N/A</v>
      </c>
      <c r="DC946" s="163" t="e" cm="1">
        <f t="array" ref="DC946">INDEX($K:$P,ROW(),MATCH(DC$3,$K$2:$P$2,0))</f>
        <v>#N/A</v>
      </c>
      <c r="DD946" s="163" t="e" cm="1">
        <f t="array" ref="DD946">INDEX($K:$P,ROW(),MATCH(DD$3,$K$2:$P$2,0))</f>
        <v>#N/A</v>
      </c>
      <c r="DE946" s="163" t="e" cm="1">
        <f t="array" ref="DE946">INDEX($K:$P,ROW(),MATCH(DE$3,$K$2:$P$2,0))</f>
        <v>#N/A</v>
      </c>
      <c r="DF946" s="163" t="e" cm="1">
        <f t="array" ref="DF946">INDEX($K:$P,ROW(),MATCH(DF$3,$K$2:$P$2,0))</f>
        <v>#N/A</v>
      </c>
      <c r="DG946" s="163" t="e" cm="1">
        <f t="array" ref="DG946">INDEX($K:$P,ROW(),MATCH(DG$3,$K$2:$P$2,0))</f>
        <v>#N/A</v>
      </c>
      <c r="DH946" s="163" t="e" cm="1">
        <f t="array" ref="DH946">INDEX($K:$P,ROW(),MATCH(DH$3,$K$2:$P$2,0))</f>
        <v>#N/A</v>
      </c>
      <c r="DI946" s="163" t="e" cm="1">
        <f t="array" ref="DI946">INDEX($K:$P,ROW(),MATCH(DI$3,$K$2:$P$2,0))</f>
        <v>#N/A</v>
      </c>
      <c r="DJ946" s="163" t="e" cm="1">
        <f t="array" ref="DJ946">INDEX($K:$P,ROW(),MATCH(DJ$3,$K$2:$P$2,0))</f>
        <v>#N/A</v>
      </c>
      <c r="DK946" s="163" t="e" cm="1">
        <f t="array" ref="DK946">INDEX($K:$P,ROW(),MATCH(DK$3,$K$2:$P$2,0))</f>
        <v>#N/A</v>
      </c>
      <c r="DL946" s="163" t="e" cm="1">
        <f t="array" ref="DL946">INDEX($K:$P,ROW(),MATCH(DL$3,$K$2:$P$2,0))</f>
        <v>#N/A</v>
      </c>
    </row>
    <row r="947" spans="1:116" x14ac:dyDescent="0.4">
      <c r="C947" s="169" t="s">
        <v>198</v>
      </c>
      <c r="D947" t="s">
        <v>763</v>
      </c>
      <c r="E947" s="8" t="str">
        <f t="shared" si="1075"/>
        <v>947 ADREV-S</v>
      </c>
      <c r="G947" s="126" t="str">
        <f>" Revenue - "&amp;G949</f>
        <v xml:space="preserve"> Revenue - (Primary label)</v>
      </c>
      <c r="H947" s="27"/>
      <c r="I947" s="78"/>
      <c r="J947" s="78"/>
      <c r="K947" s="33">
        <f ca="1">SUMIF($3:$3,K$2,945:945)</f>
        <v>1800000</v>
      </c>
      <c r="L947" s="33">
        <f ca="1">SUMIF($3:$3,L$2,945:945)</f>
        <v>1800000</v>
      </c>
      <c r="M947" s="33">
        <f ca="1">SUMIF($3:$3,M$2,945:945)</f>
        <v>1800000</v>
      </c>
      <c r="N947" s="33">
        <f ca="1">SUMIF($3:$3,N$2,945:945)</f>
        <v>1800000</v>
      </c>
      <c r="O947" s="33">
        <f ca="1">SUMIF($3:$3,O$2,945:945)</f>
        <v>1800000</v>
      </c>
      <c r="P947" s="33">
        <f ca="1">SUMIF($3:$3,P$2,945:945)</f>
        <v>1800000</v>
      </c>
      <c r="R947" s="33"/>
      <c r="S947" s="77">
        <f t="shared" ref="S947:AX947" ca="1" si="1076">S946*S945</f>
        <v>15000</v>
      </c>
      <c r="T947" s="77">
        <f t="shared" ca="1" si="1076"/>
        <v>15000</v>
      </c>
      <c r="U947" s="77">
        <f t="shared" ca="1" si="1076"/>
        <v>15000</v>
      </c>
      <c r="V947" s="77">
        <f t="shared" ca="1" si="1076"/>
        <v>15000</v>
      </c>
      <c r="W947" s="77">
        <f t="shared" ca="1" si="1076"/>
        <v>15000</v>
      </c>
      <c r="X947" s="77">
        <f t="shared" ca="1" si="1076"/>
        <v>15000</v>
      </c>
      <c r="Y947" s="77">
        <f t="shared" ca="1" si="1076"/>
        <v>15000</v>
      </c>
      <c r="Z947" s="77">
        <f t="shared" ca="1" si="1076"/>
        <v>15000</v>
      </c>
      <c r="AA947" s="77">
        <f t="shared" ca="1" si="1076"/>
        <v>15000</v>
      </c>
      <c r="AB947" s="77">
        <f t="shared" ca="1" si="1076"/>
        <v>15000</v>
      </c>
      <c r="AC947" s="77">
        <f t="shared" ca="1" si="1076"/>
        <v>15000</v>
      </c>
      <c r="AD947" s="77">
        <f t="shared" ca="1" si="1076"/>
        <v>15000</v>
      </c>
      <c r="AE947" s="77">
        <f t="shared" ca="1" si="1076"/>
        <v>15000</v>
      </c>
      <c r="AF947" s="77">
        <f t="shared" ca="1" si="1076"/>
        <v>15000</v>
      </c>
      <c r="AG947" s="77">
        <f t="shared" ca="1" si="1076"/>
        <v>15000</v>
      </c>
      <c r="AH947" s="77">
        <f t="shared" ca="1" si="1076"/>
        <v>15000</v>
      </c>
      <c r="AI947" s="77">
        <f t="shared" ca="1" si="1076"/>
        <v>15000</v>
      </c>
      <c r="AJ947" s="77">
        <f t="shared" ca="1" si="1076"/>
        <v>15000</v>
      </c>
      <c r="AK947" s="77">
        <f t="shared" ca="1" si="1076"/>
        <v>15000</v>
      </c>
      <c r="AL947" s="77">
        <f t="shared" ca="1" si="1076"/>
        <v>15000</v>
      </c>
      <c r="AM947" s="77">
        <f t="shared" ca="1" si="1076"/>
        <v>15000</v>
      </c>
      <c r="AN947" s="77">
        <f t="shared" ca="1" si="1076"/>
        <v>15000</v>
      </c>
      <c r="AO947" s="77">
        <f t="shared" ca="1" si="1076"/>
        <v>15000</v>
      </c>
      <c r="AP947" s="77">
        <f t="shared" ca="1" si="1076"/>
        <v>15000</v>
      </c>
      <c r="AQ947" s="77">
        <f t="shared" ca="1" si="1076"/>
        <v>15000</v>
      </c>
      <c r="AR947" s="77">
        <f t="shared" ca="1" si="1076"/>
        <v>15000</v>
      </c>
      <c r="AS947" s="77">
        <f t="shared" ca="1" si="1076"/>
        <v>15000</v>
      </c>
      <c r="AT947" s="77">
        <f t="shared" ca="1" si="1076"/>
        <v>15000</v>
      </c>
      <c r="AU947" s="77">
        <f t="shared" ca="1" si="1076"/>
        <v>15000</v>
      </c>
      <c r="AV947" s="77">
        <f t="shared" ca="1" si="1076"/>
        <v>15000</v>
      </c>
      <c r="AW947" s="77">
        <f t="shared" ca="1" si="1076"/>
        <v>15000</v>
      </c>
      <c r="AX947" s="77">
        <f t="shared" ca="1" si="1076"/>
        <v>15000</v>
      </c>
      <c r="AY947" s="77">
        <f t="shared" ref="AY947:CD947" ca="1" si="1077">AY946*AY945</f>
        <v>15000</v>
      </c>
      <c r="AZ947" s="77">
        <f t="shared" ca="1" si="1077"/>
        <v>15000</v>
      </c>
      <c r="BA947" s="77">
        <f t="shared" ca="1" si="1077"/>
        <v>15000</v>
      </c>
      <c r="BB947" s="77">
        <f t="shared" ca="1" si="1077"/>
        <v>15000</v>
      </c>
      <c r="BC947" s="77">
        <f t="shared" ca="1" si="1077"/>
        <v>15000</v>
      </c>
      <c r="BD947" s="77">
        <f t="shared" ca="1" si="1077"/>
        <v>15000</v>
      </c>
      <c r="BE947" s="77">
        <f t="shared" ca="1" si="1077"/>
        <v>15000</v>
      </c>
      <c r="BF947" s="77">
        <f t="shared" ca="1" si="1077"/>
        <v>15000</v>
      </c>
      <c r="BG947" s="77">
        <f t="shared" ca="1" si="1077"/>
        <v>15000</v>
      </c>
      <c r="BH947" s="77">
        <f t="shared" ca="1" si="1077"/>
        <v>15000</v>
      </c>
      <c r="BI947" s="77">
        <f t="shared" ca="1" si="1077"/>
        <v>15000</v>
      </c>
      <c r="BJ947" s="77">
        <f t="shared" ca="1" si="1077"/>
        <v>15000</v>
      </c>
      <c r="BK947" s="77">
        <f t="shared" ca="1" si="1077"/>
        <v>15000</v>
      </c>
      <c r="BL947" s="77">
        <f t="shared" ca="1" si="1077"/>
        <v>15000</v>
      </c>
      <c r="BM947" s="77">
        <f t="shared" ca="1" si="1077"/>
        <v>15000</v>
      </c>
      <c r="BN947" s="77">
        <f t="shared" ca="1" si="1077"/>
        <v>15000</v>
      </c>
      <c r="BO947" s="77">
        <f t="shared" ca="1" si="1077"/>
        <v>15000</v>
      </c>
      <c r="BP947" s="77">
        <f t="shared" ca="1" si="1077"/>
        <v>15000</v>
      </c>
      <c r="BQ947" s="77">
        <f t="shared" ca="1" si="1077"/>
        <v>15000</v>
      </c>
      <c r="BR947" s="77">
        <f t="shared" ca="1" si="1077"/>
        <v>15000</v>
      </c>
      <c r="BS947" s="77">
        <f t="shared" ca="1" si="1077"/>
        <v>15000</v>
      </c>
      <c r="BT947" s="77">
        <f t="shared" ca="1" si="1077"/>
        <v>15000</v>
      </c>
      <c r="BU947" s="77">
        <f t="shared" ca="1" si="1077"/>
        <v>15000</v>
      </c>
      <c r="BV947" s="77">
        <f t="shared" ca="1" si="1077"/>
        <v>15000</v>
      </c>
      <c r="BW947" s="77">
        <f t="shared" ca="1" si="1077"/>
        <v>15000</v>
      </c>
      <c r="BX947" s="77">
        <f t="shared" ca="1" si="1077"/>
        <v>15000</v>
      </c>
      <c r="BY947" s="77">
        <f t="shared" ca="1" si="1077"/>
        <v>15000</v>
      </c>
      <c r="BZ947" s="77">
        <f t="shared" ca="1" si="1077"/>
        <v>15000</v>
      </c>
      <c r="CA947" s="77">
        <f t="shared" ca="1" si="1077"/>
        <v>15000</v>
      </c>
      <c r="CB947" s="77">
        <f t="shared" ca="1" si="1077"/>
        <v>15000</v>
      </c>
      <c r="CC947" s="77">
        <f t="shared" ca="1" si="1077"/>
        <v>15000</v>
      </c>
      <c r="CD947" s="77">
        <f t="shared" ca="1" si="1077"/>
        <v>15000</v>
      </c>
      <c r="CE947" s="77">
        <f t="shared" ref="CE947:CL947" ca="1" si="1078">CE946*CE945</f>
        <v>15000</v>
      </c>
      <c r="CF947" s="77">
        <f t="shared" ca="1" si="1078"/>
        <v>15000</v>
      </c>
      <c r="CG947" s="77">
        <f t="shared" ca="1" si="1078"/>
        <v>15000</v>
      </c>
      <c r="CH947" s="77">
        <f t="shared" ca="1" si="1078"/>
        <v>15000</v>
      </c>
      <c r="CI947" s="77">
        <f t="shared" ca="1" si="1078"/>
        <v>15000</v>
      </c>
      <c r="CJ947" s="77">
        <f t="shared" ca="1" si="1078"/>
        <v>15000</v>
      </c>
      <c r="CK947" s="77">
        <f t="shared" ca="1" si="1078"/>
        <v>15000</v>
      </c>
      <c r="CL947" s="77">
        <f t="shared" ca="1" si="1078"/>
        <v>15000</v>
      </c>
      <c r="CN947" s="78"/>
      <c r="CO947" s="77" t="e">
        <f t="shared" ref="CO947:DK947" ca="1" si="1079">CO946*CO945</f>
        <v>#N/A</v>
      </c>
      <c r="CP947" s="77" t="e">
        <f t="shared" ca="1" si="1079"/>
        <v>#N/A</v>
      </c>
      <c r="CQ947" s="77" t="e">
        <f t="shared" ca="1" si="1079"/>
        <v>#N/A</v>
      </c>
      <c r="CR947" s="77" t="e">
        <f t="shared" ca="1" si="1079"/>
        <v>#N/A</v>
      </c>
      <c r="CS947" s="77" t="e">
        <f t="shared" ca="1" si="1079"/>
        <v>#N/A</v>
      </c>
      <c r="CT947" s="77" t="e">
        <f t="shared" ca="1" si="1079"/>
        <v>#N/A</v>
      </c>
      <c r="CU947" s="77" t="e">
        <f t="shared" ca="1" si="1079"/>
        <v>#N/A</v>
      </c>
      <c r="CV947" s="77" t="e">
        <f t="shared" ca="1" si="1079"/>
        <v>#N/A</v>
      </c>
      <c r="CW947" s="77" t="e">
        <f t="shared" ca="1" si="1079"/>
        <v>#N/A</v>
      </c>
      <c r="CX947" s="77" t="e">
        <f t="shared" ca="1" si="1079"/>
        <v>#N/A</v>
      </c>
      <c r="CY947" s="77" t="e">
        <f t="shared" ca="1" si="1079"/>
        <v>#N/A</v>
      </c>
      <c r="CZ947" s="77" t="e">
        <f t="shared" ca="1" si="1079"/>
        <v>#N/A</v>
      </c>
      <c r="DA947" s="77" t="e">
        <f t="shared" ca="1" si="1079"/>
        <v>#N/A</v>
      </c>
      <c r="DB947" s="77" t="e">
        <f t="shared" ca="1" si="1079"/>
        <v>#N/A</v>
      </c>
      <c r="DC947" s="77" t="e">
        <f t="shared" ca="1" si="1079"/>
        <v>#N/A</v>
      </c>
      <c r="DD947" s="77" t="e">
        <f t="shared" ca="1" si="1079"/>
        <v>#N/A</v>
      </c>
      <c r="DE947" s="77" t="e">
        <f t="shared" ca="1" si="1079"/>
        <v>#N/A</v>
      </c>
      <c r="DF947" s="77" t="e">
        <f t="shared" ca="1" si="1079"/>
        <v>#N/A</v>
      </c>
      <c r="DG947" s="77" t="e">
        <f t="shared" ca="1" si="1079"/>
        <v>#N/A</v>
      </c>
      <c r="DH947" s="77" t="e">
        <f t="shared" ca="1" si="1079"/>
        <v>#N/A</v>
      </c>
      <c r="DI947" s="77" t="e">
        <f t="shared" ca="1" si="1079"/>
        <v>#N/A</v>
      </c>
      <c r="DJ947" s="77" t="e">
        <f t="shared" ca="1" si="1079"/>
        <v>#N/A</v>
      </c>
      <c r="DK947" s="77" t="e">
        <f t="shared" ca="1" si="1079"/>
        <v>#N/A</v>
      </c>
      <c r="DL947" s="77" t="e">
        <f t="shared" ref="DL947" ca="1" si="1080">DL946*DL945</f>
        <v>#N/A</v>
      </c>
    </row>
    <row r="948" spans="1:116" x14ac:dyDescent="0.4">
      <c r="B948" s="169" t="s">
        <v>244</v>
      </c>
      <c r="C948" s="169"/>
      <c r="D948" t="s">
        <v>763</v>
      </c>
      <c r="E948" s="8" t="str">
        <f t="shared" si="1075"/>
        <v>948 ADREV-S</v>
      </c>
      <c r="G948" s="13"/>
      <c r="H948" s="12"/>
      <c r="I948" s="60"/>
      <c r="J948" s="60"/>
      <c r="K948" s="21"/>
      <c r="L948" s="21"/>
      <c r="M948" s="21"/>
      <c r="N948" s="21"/>
      <c r="O948" s="21"/>
      <c r="P948" s="21"/>
      <c r="R948" s="20"/>
      <c r="S948" s="150"/>
      <c r="T948" s="150"/>
      <c r="U948" s="150"/>
      <c r="V948" s="150"/>
      <c r="W948" s="150"/>
      <c r="X948" s="150"/>
      <c r="Y948" s="150"/>
      <c r="Z948" s="150"/>
      <c r="AA948" s="150"/>
      <c r="AB948" s="150"/>
      <c r="AC948" s="150"/>
      <c r="AD948" s="150"/>
      <c r="AE948" s="150"/>
      <c r="AF948" s="150"/>
      <c r="AG948" s="150"/>
      <c r="AH948" s="150"/>
      <c r="AI948" s="150"/>
      <c r="AJ948" s="150"/>
      <c r="AK948" s="150"/>
      <c r="AL948" s="150"/>
      <c r="AM948" s="150"/>
      <c r="AN948" s="150"/>
      <c r="AO948" s="150"/>
      <c r="AP948" s="150"/>
      <c r="AQ948" s="150"/>
      <c r="AR948" s="150"/>
      <c r="AS948" s="150"/>
      <c r="AT948" s="150"/>
      <c r="AU948" s="150"/>
      <c r="AV948" s="150"/>
      <c r="AW948" s="150"/>
      <c r="AX948" s="150"/>
      <c r="AY948" s="150"/>
      <c r="AZ948" s="150"/>
      <c r="BA948" s="150"/>
      <c r="BB948" s="150"/>
      <c r="BC948" s="150"/>
      <c r="BD948" s="150"/>
      <c r="BE948" s="150"/>
      <c r="BF948" s="150"/>
      <c r="BG948" s="150"/>
      <c r="BH948" s="150"/>
      <c r="BI948" s="150"/>
      <c r="BJ948" s="150"/>
      <c r="BK948" s="150"/>
      <c r="BL948" s="150"/>
      <c r="BM948" s="150"/>
      <c r="BN948" s="150"/>
      <c r="BO948" s="150"/>
      <c r="BP948" s="150"/>
      <c r="BQ948" s="150"/>
      <c r="BR948" s="150"/>
      <c r="BS948" s="150"/>
      <c r="BT948" s="150"/>
      <c r="BU948" s="150"/>
      <c r="BV948" s="150"/>
      <c r="BW948" s="150"/>
      <c r="BX948" s="150"/>
      <c r="BY948" s="150"/>
      <c r="BZ948" s="150"/>
      <c r="CA948" s="150"/>
      <c r="CB948" s="150"/>
      <c r="CC948" s="150"/>
      <c r="CD948" s="150"/>
      <c r="CE948" s="150"/>
      <c r="CF948" s="150"/>
      <c r="CG948" s="150"/>
      <c r="CH948" s="150"/>
      <c r="CI948" s="150"/>
      <c r="CJ948" s="150"/>
      <c r="CK948" s="150"/>
      <c r="CL948" s="150"/>
      <c r="CN948" s="60"/>
      <c r="CO948" s="150"/>
      <c r="CP948" s="150"/>
      <c r="CQ948" s="150"/>
      <c r="CR948" s="150"/>
      <c r="CS948" s="150"/>
      <c r="CT948" s="150"/>
      <c r="CU948" s="150"/>
      <c r="CV948" s="150"/>
      <c r="CW948" s="150"/>
      <c r="CX948" s="150"/>
      <c r="CY948" s="150"/>
      <c r="CZ948" s="150"/>
      <c r="DA948" s="150"/>
      <c r="DB948" s="150"/>
      <c r="DC948" s="150"/>
      <c r="DD948" s="150"/>
      <c r="DE948" s="150"/>
      <c r="DF948" s="150"/>
      <c r="DG948" s="150"/>
      <c r="DH948" s="150"/>
      <c r="DI948" s="150"/>
      <c r="DJ948" s="150"/>
      <c r="DK948" s="150"/>
      <c r="DL948" s="150"/>
    </row>
    <row r="949" spans="1:116" x14ac:dyDescent="0.4">
      <c r="B949" s="169" t="s">
        <v>332</v>
      </c>
      <c r="D949" t="s">
        <v>763</v>
      </c>
      <c r="E949" s="8" t="str">
        <f t="shared" si="1075"/>
        <v>949 ADREV-S</v>
      </c>
      <c r="G949" s="136" t="str">
        <f>G934</f>
        <v>(Primary label)</v>
      </c>
      <c r="H949" s="27"/>
      <c r="I949" s="78"/>
      <c r="J949" s="78"/>
      <c r="K949" s="33"/>
      <c r="L949" s="33"/>
      <c r="M949" s="33"/>
      <c r="N949" s="33"/>
      <c r="O949" s="33"/>
      <c r="P949" s="33"/>
      <c r="R949" s="33"/>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c r="BT949" s="77"/>
      <c r="BU949" s="77"/>
      <c r="BV949" s="77"/>
      <c r="BW949" s="77"/>
      <c r="BX949" s="77"/>
      <c r="BY949" s="77"/>
      <c r="BZ949" s="77"/>
      <c r="CA949" s="77"/>
      <c r="CB949" s="77"/>
      <c r="CC949" s="77"/>
      <c r="CD949" s="77"/>
      <c r="CE949" s="77"/>
      <c r="CF949" s="77"/>
      <c r="CG949" s="77"/>
      <c r="CH949" s="77"/>
      <c r="CI949" s="77"/>
      <c r="CJ949" s="77"/>
      <c r="CK949" s="77"/>
      <c r="CL949" s="77"/>
      <c r="CN949" s="78"/>
      <c r="CO949" s="77"/>
      <c r="CP949" s="77"/>
      <c r="CQ949" s="77"/>
      <c r="CR949" s="77"/>
      <c r="CS949" s="77"/>
      <c r="CT949" s="77"/>
      <c r="CU949" s="77"/>
      <c r="CV949" s="77"/>
      <c r="CW949" s="77"/>
      <c r="CX949" s="77"/>
      <c r="CY949" s="77"/>
      <c r="CZ949" s="77"/>
      <c r="DA949" s="77"/>
      <c r="DB949" s="77"/>
      <c r="DC949" s="77"/>
      <c r="DD949" s="77"/>
      <c r="DE949" s="77"/>
      <c r="DF949" s="77"/>
      <c r="DG949" s="77"/>
      <c r="DH949" s="77"/>
      <c r="DI949" s="77"/>
      <c r="DJ949" s="77"/>
      <c r="DK949" s="77"/>
      <c r="DL949" s="77"/>
    </row>
    <row r="950" spans="1:116" x14ac:dyDescent="0.4">
      <c r="B950" s="169" t="s">
        <v>332</v>
      </c>
      <c r="D950" t="s">
        <v>763</v>
      </c>
      <c r="E950" s="8" t="str">
        <f>ROW()&amp;" "&amp;D950</f>
        <v>950 ADREV-S</v>
      </c>
      <c r="G950" s="136" t="str">
        <f>G935</f>
        <v>primary unit</v>
      </c>
      <c r="H950" s="12"/>
      <c r="I950" s="60"/>
      <c r="J950" s="60"/>
      <c r="K950" s="21"/>
      <c r="L950" s="21"/>
      <c r="M950" s="21"/>
      <c r="N950" s="21"/>
      <c r="O950" s="21"/>
      <c r="P950" s="21"/>
      <c r="R950" s="20"/>
      <c r="S950" s="150"/>
      <c r="T950" s="150"/>
      <c r="U950" s="150"/>
      <c r="V950" s="150"/>
      <c r="W950" s="150"/>
      <c r="X950" s="150"/>
      <c r="Y950" s="150"/>
      <c r="Z950" s="150"/>
      <c r="AA950" s="150"/>
      <c r="AB950" s="150"/>
      <c r="AC950" s="150"/>
      <c r="AD950" s="150"/>
      <c r="AE950" s="150"/>
      <c r="AF950" s="150"/>
      <c r="AG950" s="150"/>
      <c r="AH950" s="150"/>
      <c r="AI950" s="150"/>
      <c r="AJ950" s="150"/>
      <c r="AK950" s="150"/>
      <c r="AL950" s="150"/>
      <c r="AM950" s="150"/>
      <c r="AN950" s="150"/>
      <c r="AO950" s="150"/>
      <c r="AP950" s="150"/>
      <c r="AQ950" s="150"/>
      <c r="AR950" s="150"/>
      <c r="AS950" s="150"/>
      <c r="AT950" s="150"/>
      <c r="AU950" s="150"/>
      <c r="AV950" s="150"/>
      <c r="AW950" s="150"/>
      <c r="AX950" s="150"/>
      <c r="AY950" s="150"/>
      <c r="AZ950" s="150"/>
      <c r="BA950" s="150"/>
      <c r="BB950" s="150"/>
      <c r="BC950" s="150"/>
      <c r="BD950" s="150"/>
      <c r="BE950" s="150"/>
      <c r="BF950" s="150"/>
      <c r="BG950" s="150"/>
      <c r="BH950" s="150"/>
      <c r="BI950" s="150"/>
      <c r="BJ950" s="150"/>
      <c r="BK950" s="150"/>
      <c r="BL950" s="150"/>
      <c r="BM950" s="150"/>
      <c r="BN950" s="150"/>
      <c r="BO950" s="150"/>
      <c r="BP950" s="150"/>
      <c r="BQ950" s="150"/>
      <c r="BR950" s="150"/>
      <c r="BS950" s="150"/>
      <c r="BT950" s="150"/>
      <c r="BU950" s="150"/>
      <c r="BV950" s="150"/>
      <c r="BW950" s="150"/>
      <c r="BX950" s="150"/>
      <c r="BY950" s="150"/>
      <c r="BZ950" s="150"/>
      <c r="CA950" s="150"/>
      <c r="CB950" s="150"/>
      <c r="CC950" s="150"/>
      <c r="CD950" s="150"/>
      <c r="CE950" s="150"/>
      <c r="CF950" s="150"/>
      <c r="CG950" s="150"/>
      <c r="CH950" s="150"/>
      <c r="CI950" s="150"/>
      <c r="CJ950" s="150"/>
      <c r="CK950" s="150"/>
      <c r="CL950" s="150"/>
      <c r="CN950" s="60"/>
      <c r="CO950" s="150"/>
      <c r="CP950" s="150"/>
      <c r="CQ950" s="150"/>
      <c r="CR950" s="150"/>
      <c r="CS950" s="150"/>
      <c r="CT950" s="150"/>
      <c r="CU950" s="150"/>
      <c r="CV950" s="150"/>
      <c r="CW950" s="150"/>
      <c r="CX950" s="150"/>
      <c r="CY950" s="150"/>
      <c r="CZ950" s="150"/>
      <c r="DA950" s="150"/>
      <c r="DB950" s="150"/>
      <c r="DC950" s="150"/>
      <c r="DD950" s="150"/>
      <c r="DE950" s="150"/>
      <c r="DF950" s="150"/>
      <c r="DG950" s="150"/>
      <c r="DH950" s="150"/>
      <c r="DI950" s="150"/>
      <c r="DJ950" s="150"/>
      <c r="DK950" s="150"/>
      <c r="DL950" s="150"/>
    </row>
    <row r="951" spans="1:116" x14ac:dyDescent="0.4">
      <c r="B951" s="169" t="s">
        <v>332</v>
      </c>
      <c r="D951" t="s">
        <v>763</v>
      </c>
      <c r="E951" s="8" t="str">
        <f t="shared" si="1075"/>
        <v>951 ADREV-S</v>
      </c>
      <c r="G951" s="136" t="str">
        <f>G936</f>
        <v>Primary revenue driver</v>
      </c>
      <c r="K951" s="53"/>
      <c r="L951" s="53"/>
      <c r="M951" s="53"/>
      <c r="N951" s="53"/>
      <c r="O951" s="53"/>
      <c r="P951" s="53"/>
      <c r="R951" s="24"/>
      <c r="S951" s="179" t="str">
        <f t="shared" ref="S951:AX951" si="1081">S936</f>
        <v>S$16</v>
      </c>
      <c r="T951" s="179" t="str">
        <f t="shared" si="1081"/>
        <v>T$16</v>
      </c>
      <c r="U951" s="179" t="str">
        <f t="shared" si="1081"/>
        <v>U$16</v>
      </c>
      <c r="V951" s="179" t="str">
        <f t="shared" si="1081"/>
        <v>V$16</v>
      </c>
      <c r="W951" s="179" t="str">
        <f t="shared" si="1081"/>
        <v>W$16</v>
      </c>
      <c r="X951" s="179" t="str">
        <f t="shared" si="1081"/>
        <v>X$16</v>
      </c>
      <c r="Y951" s="179" t="str">
        <f t="shared" si="1081"/>
        <v>Y$16</v>
      </c>
      <c r="Z951" s="179" t="str">
        <f t="shared" si="1081"/>
        <v>Z$16</v>
      </c>
      <c r="AA951" s="179" t="str">
        <f t="shared" si="1081"/>
        <v>AA$16</v>
      </c>
      <c r="AB951" s="179" t="str">
        <f t="shared" si="1081"/>
        <v>AB$16</v>
      </c>
      <c r="AC951" s="179" t="str">
        <f t="shared" si="1081"/>
        <v>AC$16</v>
      </c>
      <c r="AD951" s="179" t="str">
        <f t="shared" si="1081"/>
        <v>AD$16</v>
      </c>
      <c r="AE951" s="179" t="str">
        <f t="shared" si="1081"/>
        <v>AE$16</v>
      </c>
      <c r="AF951" s="179" t="str">
        <f t="shared" si="1081"/>
        <v>AF$16</v>
      </c>
      <c r="AG951" s="179" t="str">
        <f t="shared" si="1081"/>
        <v>AG$16</v>
      </c>
      <c r="AH951" s="179" t="str">
        <f t="shared" si="1081"/>
        <v>AH$16</v>
      </c>
      <c r="AI951" s="179" t="str">
        <f t="shared" si="1081"/>
        <v>AI$16</v>
      </c>
      <c r="AJ951" s="179" t="str">
        <f t="shared" si="1081"/>
        <v>AJ$16</v>
      </c>
      <c r="AK951" s="179" t="str">
        <f t="shared" si="1081"/>
        <v>AK$16</v>
      </c>
      <c r="AL951" s="179" t="str">
        <f t="shared" si="1081"/>
        <v>AL$16</v>
      </c>
      <c r="AM951" s="179" t="str">
        <f t="shared" si="1081"/>
        <v>AM$16</v>
      </c>
      <c r="AN951" s="179" t="str">
        <f t="shared" si="1081"/>
        <v>AN$16</v>
      </c>
      <c r="AO951" s="179" t="str">
        <f t="shared" si="1081"/>
        <v>AO$16</v>
      </c>
      <c r="AP951" s="179" t="str">
        <f t="shared" si="1081"/>
        <v>AP$16</v>
      </c>
      <c r="AQ951" s="179" t="str">
        <f t="shared" si="1081"/>
        <v>AQ$16</v>
      </c>
      <c r="AR951" s="179" t="str">
        <f t="shared" si="1081"/>
        <v>AR$16</v>
      </c>
      <c r="AS951" s="179" t="str">
        <f t="shared" si="1081"/>
        <v>AS$16</v>
      </c>
      <c r="AT951" s="179" t="str">
        <f t="shared" si="1081"/>
        <v>AT$16</v>
      </c>
      <c r="AU951" s="179" t="str">
        <f t="shared" si="1081"/>
        <v>AU$16</v>
      </c>
      <c r="AV951" s="179" t="str">
        <f t="shared" si="1081"/>
        <v>AV$16</v>
      </c>
      <c r="AW951" s="179" t="str">
        <f t="shared" si="1081"/>
        <v>AW$16</v>
      </c>
      <c r="AX951" s="179" t="str">
        <f t="shared" si="1081"/>
        <v>AX$16</v>
      </c>
      <c r="AY951" s="179" t="str">
        <f t="shared" ref="AY951:CD951" si="1082">AY936</f>
        <v>AY$16</v>
      </c>
      <c r="AZ951" s="179" t="str">
        <f t="shared" si="1082"/>
        <v>AZ$16</v>
      </c>
      <c r="BA951" s="179" t="str">
        <f t="shared" si="1082"/>
        <v>BA$16</v>
      </c>
      <c r="BB951" s="179" t="str">
        <f t="shared" si="1082"/>
        <v>BB$16</v>
      </c>
      <c r="BC951" s="179" t="str">
        <f t="shared" si="1082"/>
        <v>BC$16</v>
      </c>
      <c r="BD951" s="179" t="str">
        <f t="shared" si="1082"/>
        <v>BD$16</v>
      </c>
      <c r="BE951" s="179" t="str">
        <f t="shared" si="1082"/>
        <v>BE$16</v>
      </c>
      <c r="BF951" s="179" t="str">
        <f t="shared" si="1082"/>
        <v>BF$16</v>
      </c>
      <c r="BG951" s="179" t="str">
        <f t="shared" si="1082"/>
        <v>BG$16</v>
      </c>
      <c r="BH951" s="179" t="str">
        <f t="shared" si="1082"/>
        <v>BH$16</v>
      </c>
      <c r="BI951" s="179" t="str">
        <f t="shared" si="1082"/>
        <v>BI$16</v>
      </c>
      <c r="BJ951" s="179" t="str">
        <f t="shared" si="1082"/>
        <v>BJ$16</v>
      </c>
      <c r="BK951" s="179" t="str">
        <f t="shared" si="1082"/>
        <v>BK$16</v>
      </c>
      <c r="BL951" s="179" t="str">
        <f t="shared" si="1082"/>
        <v>BL$16</v>
      </c>
      <c r="BM951" s="179" t="str">
        <f t="shared" si="1082"/>
        <v>BM$16</v>
      </c>
      <c r="BN951" s="179" t="str">
        <f t="shared" si="1082"/>
        <v>BN$16</v>
      </c>
      <c r="BO951" s="179" t="str">
        <f t="shared" si="1082"/>
        <v>BO$16</v>
      </c>
      <c r="BP951" s="179" t="str">
        <f t="shared" si="1082"/>
        <v>BP$16</v>
      </c>
      <c r="BQ951" s="179" t="str">
        <f t="shared" si="1082"/>
        <v>BQ$16</v>
      </c>
      <c r="BR951" s="179" t="str">
        <f t="shared" si="1082"/>
        <v>BR$16</v>
      </c>
      <c r="BS951" s="179" t="str">
        <f t="shared" si="1082"/>
        <v>BS$16</v>
      </c>
      <c r="BT951" s="179" t="str">
        <f t="shared" si="1082"/>
        <v>BT$16</v>
      </c>
      <c r="BU951" s="179" t="str">
        <f t="shared" si="1082"/>
        <v>BU$16</v>
      </c>
      <c r="BV951" s="179" t="str">
        <f t="shared" si="1082"/>
        <v>BV$16</v>
      </c>
      <c r="BW951" s="179" t="str">
        <f t="shared" si="1082"/>
        <v>BW$16</v>
      </c>
      <c r="BX951" s="179" t="str">
        <f t="shared" si="1082"/>
        <v>BX$16</v>
      </c>
      <c r="BY951" s="179" t="str">
        <f t="shared" si="1082"/>
        <v>BY$16</v>
      </c>
      <c r="BZ951" s="179" t="str">
        <f t="shared" si="1082"/>
        <v>BZ$16</v>
      </c>
      <c r="CA951" s="179" t="str">
        <f t="shared" si="1082"/>
        <v>CA$16</v>
      </c>
      <c r="CB951" s="179" t="str">
        <f t="shared" si="1082"/>
        <v>CB$16</v>
      </c>
      <c r="CC951" s="179" t="str">
        <f t="shared" si="1082"/>
        <v>CC$16</v>
      </c>
      <c r="CD951" s="179" t="str">
        <f t="shared" si="1082"/>
        <v>CD$16</v>
      </c>
      <c r="CE951" s="179" t="str">
        <f t="shared" ref="CE951:CL951" si="1083">CE936</f>
        <v>CE$16</v>
      </c>
      <c r="CF951" s="179" t="str">
        <f t="shared" si="1083"/>
        <v>CF$16</v>
      </c>
      <c r="CG951" s="179" t="str">
        <f t="shared" si="1083"/>
        <v>CG$16</v>
      </c>
      <c r="CH951" s="179" t="str">
        <f t="shared" si="1083"/>
        <v>CH$16</v>
      </c>
      <c r="CI951" s="179" t="str">
        <f t="shared" si="1083"/>
        <v>CI$16</v>
      </c>
      <c r="CJ951" s="179" t="str">
        <f t="shared" si="1083"/>
        <v>CJ$16</v>
      </c>
      <c r="CK951" s="179" t="str">
        <f t="shared" si="1083"/>
        <v>CK$16</v>
      </c>
      <c r="CL951" s="179" t="str">
        <f t="shared" si="1083"/>
        <v>CL$16</v>
      </c>
      <c r="CO951" s="179" t="str">
        <f t="shared" ref="CO951:DL951" si="1084">CO936</f>
        <v>CO$16</v>
      </c>
      <c r="CP951" s="179" t="str">
        <f t="shared" si="1084"/>
        <v>CP$16</v>
      </c>
      <c r="CQ951" s="179" t="str">
        <f t="shared" si="1084"/>
        <v>CQ$16</v>
      </c>
      <c r="CR951" s="179" t="str">
        <f t="shared" si="1084"/>
        <v>CR$16</v>
      </c>
      <c r="CS951" s="179" t="str">
        <f t="shared" si="1084"/>
        <v>CS$16</v>
      </c>
      <c r="CT951" s="179" t="str">
        <f t="shared" si="1084"/>
        <v>CT$16</v>
      </c>
      <c r="CU951" s="179" t="str">
        <f t="shared" si="1084"/>
        <v>CU$16</v>
      </c>
      <c r="CV951" s="179" t="str">
        <f t="shared" si="1084"/>
        <v>CV$16</v>
      </c>
      <c r="CW951" s="179" t="str">
        <f t="shared" si="1084"/>
        <v>CW$16</v>
      </c>
      <c r="CX951" s="179" t="str">
        <f t="shared" si="1084"/>
        <v>CX$16</v>
      </c>
      <c r="CY951" s="179" t="str">
        <f t="shared" si="1084"/>
        <v>CY$16</v>
      </c>
      <c r="CZ951" s="179" t="str">
        <f t="shared" si="1084"/>
        <v>CZ$16</v>
      </c>
      <c r="DA951" s="179" t="str">
        <f t="shared" si="1084"/>
        <v>DA$16</v>
      </c>
      <c r="DB951" s="179" t="str">
        <f t="shared" si="1084"/>
        <v>DB$16</v>
      </c>
      <c r="DC951" s="179" t="str">
        <f t="shared" si="1084"/>
        <v>DC$16</v>
      </c>
      <c r="DD951" s="179" t="str">
        <f t="shared" si="1084"/>
        <v>DD$16</v>
      </c>
      <c r="DE951" s="179" t="str">
        <f t="shared" si="1084"/>
        <v>DE$16</v>
      </c>
      <c r="DF951" s="179" t="str">
        <f t="shared" si="1084"/>
        <v>DF$16</v>
      </c>
      <c r="DG951" s="179" t="str">
        <f t="shared" si="1084"/>
        <v>DG$16</v>
      </c>
      <c r="DH951" s="179" t="str">
        <f t="shared" si="1084"/>
        <v>DH$16</v>
      </c>
      <c r="DI951" s="179" t="str">
        <f t="shared" si="1084"/>
        <v>DI$16</v>
      </c>
      <c r="DJ951" s="179" t="str">
        <f t="shared" si="1084"/>
        <v>DJ$16</v>
      </c>
      <c r="DK951" s="179" t="str">
        <f t="shared" si="1084"/>
        <v>DK$16</v>
      </c>
      <c r="DL951" s="179" t="str">
        <f t="shared" si="1084"/>
        <v>DL$16</v>
      </c>
    </row>
    <row r="952" spans="1:116" x14ac:dyDescent="0.4">
      <c r="B952" s="169" t="s">
        <v>332</v>
      </c>
      <c r="D952" t="s">
        <v>763</v>
      </c>
      <c r="E952" s="8" t="str">
        <f t="shared" si="1075"/>
        <v>952 ADREV-S</v>
      </c>
      <c r="G952" s="136" t="str">
        <f>G937</f>
        <v>Primary volume driver</v>
      </c>
      <c r="H952" s="12"/>
      <c r="I952" s="60"/>
      <c r="J952" s="60"/>
      <c r="K952" s="15"/>
      <c r="L952" s="15"/>
      <c r="M952" s="15"/>
      <c r="N952" s="15"/>
      <c r="O952" s="15"/>
      <c r="P952" s="15"/>
      <c r="R952" s="15"/>
      <c r="S952" s="179" t="str">
        <f t="shared" ref="S952:AX952" si="1085">S937</f>
        <v>S$17</v>
      </c>
      <c r="T952" s="179" t="str">
        <f t="shared" si="1085"/>
        <v>T$17</v>
      </c>
      <c r="U952" s="179" t="str">
        <f t="shared" si="1085"/>
        <v>U$17</v>
      </c>
      <c r="V952" s="179" t="str">
        <f t="shared" si="1085"/>
        <v>V$17</v>
      </c>
      <c r="W952" s="179" t="str">
        <f t="shared" si="1085"/>
        <v>W$17</v>
      </c>
      <c r="X952" s="179" t="str">
        <f t="shared" si="1085"/>
        <v>X$17</v>
      </c>
      <c r="Y952" s="179" t="str">
        <f t="shared" si="1085"/>
        <v>Y$17</v>
      </c>
      <c r="Z952" s="179" t="str">
        <f t="shared" si="1085"/>
        <v>Z$17</v>
      </c>
      <c r="AA952" s="179" t="str">
        <f t="shared" si="1085"/>
        <v>AA$17</v>
      </c>
      <c r="AB952" s="179" t="str">
        <f t="shared" si="1085"/>
        <v>AB$17</v>
      </c>
      <c r="AC952" s="179" t="str">
        <f t="shared" si="1085"/>
        <v>AC$17</v>
      </c>
      <c r="AD952" s="179" t="str">
        <f t="shared" si="1085"/>
        <v>AD$17</v>
      </c>
      <c r="AE952" s="179" t="str">
        <f t="shared" si="1085"/>
        <v>AE$17</v>
      </c>
      <c r="AF952" s="179" t="str">
        <f t="shared" si="1085"/>
        <v>AF$17</v>
      </c>
      <c r="AG952" s="179" t="str">
        <f t="shared" si="1085"/>
        <v>AG$17</v>
      </c>
      <c r="AH952" s="179" t="str">
        <f t="shared" si="1085"/>
        <v>AH$17</v>
      </c>
      <c r="AI952" s="179" t="str">
        <f t="shared" si="1085"/>
        <v>AI$17</v>
      </c>
      <c r="AJ952" s="179" t="str">
        <f t="shared" si="1085"/>
        <v>AJ$17</v>
      </c>
      <c r="AK952" s="179" t="str">
        <f t="shared" si="1085"/>
        <v>AK$17</v>
      </c>
      <c r="AL952" s="179" t="str">
        <f t="shared" si="1085"/>
        <v>AL$17</v>
      </c>
      <c r="AM952" s="179" t="str">
        <f t="shared" si="1085"/>
        <v>AM$17</v>
      </c>
      <c r="AN952" s="179" t="str">
        <f t="shared" si="1085"/>
        <v>AN$17</v>
      </c>
      <c r="AO952" s="179" t="str">
        <f t="shared" si="1085"/>
        <v>AO$17</v>
      </c>
      <c r="AP952" s="179" t="str">
        <f t="shared" si="1085"/>
        <v>AP$17</v>
      </c>
      <c r="AQ952" s="179" t="str">
        <f t="shared" si="1085"/>
        <v>AQ$17</v>
      </c>
      <c r="AR952" s="179" t="str">
        <f t="shared" si="1085"/>
        <v>AR$17</v>
      </c>
      <c r="AS952" s="179" t="str">
        <f t="shared" si="1085"/>
        <v>AS$17</v>
      </c>
      <c r="AT952" s="179" t="str">
        <f t="shared" si="1085"/>
        <v>AT$17</v>
      </c>
      <c r="AU952" s="179" t="str">
        <f t="shared" si="1085"/>
        <v>AU$17</v>
      </c>
      <c r="AV952" s="179" t="str">
        <f t="shared" si="1085"/>
        <v>AV$17</v>
      </c>
      <c r="AW952" s="179" t="str">
        <f t="shared" si="1085"/>
        <v>AW$17</v>
      </c>
      <c r="AX952" s="179" t="str">
        <f t="shared" si="1085"/>
        <v>AX$17</v>
      </c>
      <c r="AY952" s="179" t="str">
        <f t="shared" ref="AY952:CD952" si="1086">AY937</f>
        <v>AY$17</v>
      </c>
      <c r="AZ952" s="179" t="str">
        <f t="shared" si="1086"/>
        <v>AZ$17</v>
      </c>
      <c r="BA952" s="179" t="str">
        <f t="shared" si="1086"/>
        <v>BA$17</v>
      </c>
      <c r="BB952" s="179" t="str">
        <f t="shared" si="1086"/>
        <v>BB$17</v>
      </c>
      <c r="BC952" s="179" t="str">
        <f t="shared" si="1086"/>
        <v>BC$17</v>
      </c>
      <c r="BD952" s="179" t="str">
        <f t="shared" si="1086"/>
        <v>BD$17</v>
      </c>
      <c r="BE952" s="179" t="str">
        <f t="shared" si="1086"/>
        <v>BE$17</v>
      </c>
      <c r="BF952" s="179" t="str">
        <f t="shared" si="1086"/>
        <v>BF$17</v>
      </c>
      <c r="BG952" s="179" t="str">
        <f t="shared" si="1086"/>
        <v>BG$17</v>
      </c>
      <c r="BH952" s="179" t="str">
        <f t="shared" si="1086"/>
        <v>BH$17</v>
      </c>
      <c r="BI952" s="179" t="str">
        <f t="shared" si="1086"/>
        <v>BI$17</v>
      </c>
      <c r="BJ952" s="179" t="str">
        <f t="shared" si="1086"/>
        <v>BJ$17</v>
      </c>
      <c r="BK952" s="179" t="str">
        <f t="shared" si="1086"/>
        <v>BK$17</v>
      </c>
      <c r="BL952" s="179" t="str">
        <f t="shared" si="1086"/>
        <v>BL$17</v>
      </c>
      <c r="BM952" s="179" t="str">
        <f t="shared" si="1086"/>
        <v>BM$17</v>
      </c>
      <c r="BN952" s="179" t="str">
        <f t="shared" si="1086"/>
        <v>BN$17</v>
      </c>
      <c r="BO952" s="179" t="str">
        <f t="shared" si="1086"/>
        <v>BO$17</v>
      </c>
      <c r="BP952" s="179" t="str">
        <f t="shared" si="1086"/>
        <v>BP$17</v>
      </c>
      <c r="BQ952" s="179" t="str">
        <f t="shared" si="1086"/>
        <v>BQ$17</v>
      </c>
      <c r="BR952" s="179" t="str">
        <f t="shared" si="1086"/>
        <v>BR$17</v>
      </c>
      <c r="BS952" s="179" t="str">
        <f t="shared" si="1086"/>
        <v>BS$17</v>
      </c>
      <c r="BT952" s="179" t="str">
        <f t="shared" si="1086"/>
        <v>BT$17</v>
      </c>
      <c r="BU952" s="179" t="str">
        <f t="shared" si="1086"/>
        <v>BU$17</v>
      </c>
      <c r="BV952" s="179" t="str">
        <f t="shared" si="1086"/>
        <v>BV$17</v>
      </c>
      <c r="BW952" s="179" t="str">
        <f t="shared" si="1086"/>
        <v>BW$17</v>
      </c>
      <c r="BX952" s="179" t="str">
        <f t="shared" si="1086"/>
        <v>BX$17</v>
      </c>
      <c r="BY952" s="179" t="str">
        <f t="shared" si="1086"/>
        <v>BY$17</v>
      </c>
      <c r="BZ952" s="179" t="str">
        <f t="shared" si="1086"/>
        <v>BZ$17</v>
      </c>
      <c r="CA952" s="179" t="str">
        <f t="shared" si="1086"/>
        <v>CA$17</v>
      </c>
      <c r="CB952" s="179" t="str">
        <f t="shared" si="1086"/>
        <v>CB$17</v>
      </c>
      <c r="CC952" s="179" t="str">
        <f t="shared" si="1086"/>
        <v>CC$17</v>
      </c>
      <c r="CD952" s="179" t="str">
        <f t="shared" si="1086"/>
        <v>CD$17</v>
      </c>
      <c r="CE952" s="179" t="str">
        <f t="shared" ref="CE952:CL952" si="1087">CE937</f>
        <v>CE$17</v>
      </c>
      <c r="CF952" s="179" t="str">
        <f t="shared" si="1087"/>
        <v>CF$17</v>
      </c>
      <c r="CG952" s="179" t="str">
        <f t="shared" si="1087"/>
        <v>CG$17</v>
      </c>
      <c r="CH952" s="179" t="str">
        <f t="shared" si="1087"/>
        <v>CH$17</v>
      </c>
      <c r="CI952" s="179" t="str">
        <f t="shared" si="1087"/>
        <v>CI$17</v>
      </c>
      <c r="CJ952" s="179" t="str">
        <f t="shared" si="1087"/>
        <v>CJ$17</v>
      </c>
      <c r="CK952" s="179" t="str">
        <f t="shared" si="1087"/>
        <v>CK$17</v>
      </c>
      <c r="CL952" s="179" t="str">
        <f t="shared" si="1087"/>
        <v>CL$17</v>
      </c>
      <c r="CN952" s="60"/>
      <c r="CO952" s="179" t="str">
        <f t="shared" ref="CO952:DL952" si="1088">CO937</f>
        <v>CO$17</v>
      </c>
      <c r="CP952" s="179" t="str">
        <f t="shared" si="1088"/>
        <v>CP$17</v>
      </c>
      <c r="CQ952" s="179" t="str">
        <f t="shared" si="1088"/>
        <v>CQ$17</v>
      </c>
      <c r="CR952" s="179" t="str">
        <f t="shared" si="1088"/>
        <v>CR$17</v>
      </c>
      <c r="CS952" s="179" t="str">
        <f t="shared" si="1088"/>
        <v>CS$17</v>
      </c>
      <c r="CT952" s="179" t="str">
        <f t="shared" si="1088"/>
        <v>CT$17</v>
      </c>
      <c r="CU952" s="179" t="str">
        <f t="shared" si="1088"/>
        <v>CU$17</v>
      </c>
      <c r="CV952" s="179" t="str">
        <f t="shared" si="1088"/>
        <v>CV$17</v>
      </c>
      <c r="CW952" s="179" t="str">
        <f t="shared" si="1088"/>
        <v>CW$17</v>
      </c>
      <c r="CX952" s="179" t="str">
        <f t="shared" si="1088"/>
        <v>CX$17</v>
      </c>
      <c r="CY952" s="179" t="str">
        <f t="shared" si="1088"/>
        <v>CY$17</v>
      </c>
      <c r="CZ952" s="179" t="str">
        <f t="shared" si="1088"/>
        <v>CZ$17</v>
      </c>
      <c r="DA952" s="179" t="str">
        <f t="shared" si="1088"/>
        <v>DA$17</v>
      </c>
      <c r="DB952" s="179" t="str">
        <f t="shared" si="1088"/>
        <v>DB$17</v>
      </c>
      <c r="DC952" s="179" t="str">
        <f t="shared" si="1088"/>
        <v>DC$17</v>
      </c>
      <c r="DD952" s="179" t="str">
        <f t="shared" si="1088"/>
        <v>DD$17</v>
      </c>
      <c r="DE952" s="179" t="str">
        <f t="shared" si="1088"/>
        <v>DE$17</v>
      </c>
      <c r="DF952" s="179" t="str">
        <f t="shared" si="1088"/>
        <v>DF$17</v>
      </c>
      <c r="DG952" s="179" t="str">
        <f t="shared" si="1088"/>
        <v>DG$17</v>
      </c>
      <c r="DH952" s="179" t="str">
        <f t="shared" si="1088"/>
        <v>DH$17</v>
      </c>
      <c r="DI952" s="179" t="str">
        <f t="shared" si="1088"/>
        <v>DI$17</v>
      </c>
      <c r="DJ952" s="179" t="str">
        <f t="shared" si="1088"/>
        <v>DJ$17</v>
      </c>
      <c r="DK952" s="179" t="str">
        <f t="shared" si="1088"/>
        <v>DK$17</v>
      </c>
      <c r="DL952" s="179" t="str">
        <f t="shared" si="1088"/>
        <v>DL$17</v>
      </c>
    </row>
    <row r="953" spans="1:116" x14ac:dyDescent="0.4">
      <c r="B953" t="s">
        <v>332</v>
      </c>
      <c r="D953" t="s">
        <v>763</v>
      </c>
      <c r="E953" s="8" t="str">
        <f t="shared" si="1075"/>
        <v>953 ADREV-S</v>
      </c>
      <c r="G953" s="136" t="str">
        <f>G942</f>
        <v>Advertising revenue - secondary:</v>
      </c>
      <c r="H953" s="12"/>
      <c r="I953" s="60"/>
      <c r="J953" s="60"/>
      <c r="K953" s="15"/>
      <c r="L953" s="15"/>
      <c r="M953" s="15"/>
      <c r="N953" s="15"/>
      <c r="O953" s="15"/>
      <c r="P953" s="15"/>
      <c r="R953" s="15"/>
      <c r="S953" s="179">
        <f t="shared" ref="S953:AX953" si="1089">S938</f>
        <v>0</v>
      </c>
      <c r="T953" s="179">
        <f t="shared" si="1089"/>
        <v>0</v>
      </c>
      <c r="U953" s="179">
        <f t="shared" si="1089"/>
        <v>0</v>
      </c>
      <c r="V953" s="179">
        <f t="shared" si="1089"/>
        <v>0</v>
      </c>
      <c r="W953" s="179">
        <f t="shared" si="1089"/>
        <v>0</v>
      </c>
      <c r="X953" s="179">
        <f t="shared" si="1089"/>
        <v>0</v>
      </c>
      <c r="Y953" s="179">
        <f t="shared" si="1089"/>
        <v>0</v>
      </c>
      <c r="Z953" s="179">
        <f t="shared" si="1089"/>
        <v>0</v>
      </c>
      <c r="AA953" s="179">
        <f t="shared" si="1089"/>
        <v>0</v>
      </c>
      <c r="AB953" s="179">
        <f t="shared" si="1089"/>
        <v>0</v>
      </c>
      <c r="AC953" s="179">
        <f t="shared" si="1089"/>
        <v>0</v>
      </c>
      <c r="AD953" s="179">
        <f t="shared" si="1089"/>
        <v>0</v>
      </c>
      <c r="AE953" s="179">
        <f t="shared" si="1089"/>
        <v>0</v>
      </c>
      <c r="AF953" s="179">
        <f t="shared" si="1089"/>
        <v>0</v>
      </c>
      <c r="AG953" s="179">
        <f t="shared" si="1089"/>
        <v>0</v>
      </c>
      <c r="AH953" s="179">
        <f t="shared" si="1089"/>
        <v>0</v>
      </c>
      <c r="AI953" s="179">
        <f t="shared" si="1089"/>
        <v>0</v>
      </c>
      <c r="AJ953" s="179">
        <f t="shared" si="1089"/>
        <v>0</v>
      </c>
      <c r="AK953" s="179">
        <f t="shared" si="1089"/>
        <v>0</v>
      </c>
      <c r="AL953" s="179">
        <f t="shared" si="1089"/>
        <v>0</v>
      </c>
      <c r="AM953" s="179">
        <f t="shared" si="1089"/>
        <v>0</v>
      </c>
      <c r="AN953" s="179">
        <f t="shared" si="1089"/>
        <v>0</v>
      </c>
      <c r="AO953" s="179">
        <f t="shared" si="1089"/>
        <v>0</v>
      </c>
      <c r="AP953" s="179">
        <f t="shared" si="1089"/>
        <v>0</v>
      </c>
      <c r="AQ953" s="179">
        <f t="shared" si="1089"/>
        <v>0</v>
      </c>
      <c r="AR953" s="179">
        <f t="shared" si="1089"/>
        <v>0</v>
      </c>
      <c r="AS953" s="179">
        <f t="shared" si="1089"/>
        <v>0</v>
      </c>
      <c r="AT953" s="179">
        <f t="shared" si="1089"/>
        <v>0</v>
      </c>
      <c r="AU953" s="179">
        <f t="shared" si="1089"/>
        <v>0</v>
      </c>
      <c r="AV953" s="179">
        <f t="shared" si="1089"/>
        <v>0</v>
      </c>
      <c r="AW953" s="179">
        <f t="shared" si="1089"/>
        <v>0</v>
      </c>
      <c r="AX953" s="179">
        <f t="shared" si="1089"/>
        <v>0</v>
      </c>
      <c r="AY953" s="179">
        <f t="shared" ref="AY953:CD953" si="1090">AY938</f>
        <v>0</v>
      </c>
      <c r="AZ953" s="179">
        <f t="shared" si="1090"/>
        <v>0</v>
      </c>
      <c r="BA953" s="179">
        <f t="shared" si="1090"/>
        <v>0</v>
      </c>
      <c r="BB953" s="179">
        <f t="shared" si="1090"/>
        <v>0</v>
      </c>
      <c r="BC953" s="179">
        <f t="shared" si="1090"/>
        <v>0</v>
      </c>
      <c r="BD953" s="179">
        <f t="shared" si="1090"/>
        <v>0</v>
      </c>
      <c r="BE953" s="179">
        <f t="shared" si="1090"/>
        <v>0</v>
      </c>
      <c r="BF953" s="179">
        <f t="shared" si="1090"/>
        <v>0</v>
      </c>
      <c r="BG953" s="179">
        <f t="shared" si="1090"/>
        <v>0</v>
      </c>
      <c r="BH953" s="179">
        <f t="shared" si="1090"/>
        <v>0</v>
      </c>
      <c r="BI953" s="179">
        <f t="shared" si="1090"/>
        <v>0</v>
      </c>
      <c r="BJ953" s="179">
        <f t="shared" si="1090"/>
        <v>0</v>
      </c>
      <c r="BK953" s="179">
        <f t="shared" si="1090"/>
        <v>0</v>
      </c>
      <c r="BL953" s="179">
        <f t="shared" si="1090"/>
        <v>0</v>
      </c>
      <c r="BM953" s="179">
        <f t="shared" si="1090"/>
        <v>0</v>
      </c>
      <c r="BN953" s="179">
        <f t="shared" si="1090"/>
        <v>0</v>
      </c>
      <c r="BO953" s="179">
        <f t="shared" si="1090"/>
        <v>0</v>
      </c>
      <c r="BP953" s="179">
        <f t="shared" si="1090"/>
        <v>0</v>
      </c>
      <c r="BQ953" s="179">
        <f t="shared" si="1090"/>
        <v>0</v>
      </c>
      <c r="BR953" s="179">
        <f t="shared" si="1090"/>
        <v>0</v>
      </c>
      <c r="BS953" s="179">
        <f t="shared" si="1090"/>
        <v>0</v>
      </c>
      <c r="BT953" s="179">
        <f t="shared" si="1090"/>
        <v>0</v>
      </c>
      <c r="BU953" s="179">
        <f t="shared" si="1090"/>
        <v>0</v>
      </c>
      <c r="BV953" s="179">
        <f t="shared" si="1090"/>
        <v>0</v>
      </c>
      <c r="BW953" s="179">
        <f t="shared" si="1090"/>
        <v>0</v>
      </c>
      <c r="BX953" s="179">
        <f t="shared" si="1090"/>
        <v>0</v>
      </c>
      <c r="BY953" s="179">
        <f t="shared" si="1090"/>
        <v>0</v>
      </c>
      <c r="BZ953" s="179">
        <f t="shared" si="1090"/>
        <v>0</v>
      </c>
      <c r="CA953" s="179">
        <f t="shared" si="1090"/>
        <v>0</v>
      </c>
      <c r="CB953" s="179">
        <f t="shared" si="1090"/>
        <v>0</v>
      </c>
      <c r="CC953" s="179">
        <f t="shared" si="1090"/>
        <v>0</v>
      </c>
      <c r="CD953" s="179">
        <f t="shared" si="1090"/>
        <v>0</v>
      </c>
      <c r="CE953" s="179">
        <f t="shared" ref="CE953:CL953" si="1091">CE938</f>
        <v>0</v>
      </c>
      <c r="CF953" s="179">
        <f t="shared" si="1091"/>
        <v>0</v>
      </c>
      <c r="CG953" s="179">
        <f t="shared" si="1091"/>
        <v>0</v>
      </c>
      <c r="CH953" s="179">
        <f t="shared" si="1091"/>
        <v>0</v>
      </c>
      <c r="CI953" s="179">
        <f t="shared" si="1091"/>
        <v>0</v>
      </c>
      <c r="CJ953" s="179">
        <f t="shared" si="1091"/>
        <v>0</v>
      </c>
      <c r="CK953" s="179">
        <f t="shared" si="1091"/>
        <v>0</v>
      </c>
      <c r="CL953" s="179">
        <f t="shared" si="1091"/>
        <v>0</v>
      </c>
      <c r="CN953" s="60"/>
      <c r="CO953" s="179">
        <f t="shared" ref="CO953:DL953" si="1092">CO938</f>
        <v>0</v>
      </c>
      <c r="CP953" s="179">
        <f t="shared" si="1092"/>
        <v>0</v>
      </c>
      <c r="CQ953" s="179">
        <f t="shared" si="1092"/>
        <v>0</v>
      </c>
      <c r="CR953" s="179">
        <f t="shared" si="1092"/>
        <v>0</v>
      </c>
      <c r="CS953" s="179">
        <f t="shared" si="1092"/>
        <v>0</v>
      </c>
      <c r="CT953" s="179">
        <f t="shared" si="1092"/>
        <v>0</v>
      </c>
      <c r="CU953" s="179">
        <f t="shared" si="1092"/>
        <v>0</v>
      </c>
      <c r="CV953" s="179">
        <f t="shared" si="1092"/>
        <v>0</v>
      </c>
      <c r="CW953" s="179">
        <f t="shared" si="1092"/>
        <v>0</v>
      </c>
      <c r="CX953" s="179">
        <f t="shared" si="1092"/>
        <v>0</v>
      </c>
      <c r="CY953" s="179">
        <f t="shared" si="1092"/>
        <v>0</v>
      </c>
      <c r="CZ953" s="179">
        <f t="shared" si="1092"/>
        <v>0</v>
      </c>
      <c r="DA953" s="179">
        <f t="shared" si="1092"/>
        <v>0</v>
      </c>
      <c r="DB953" s="179">
        <f t="shared" si="1092"/>
        <v>0</v>
      </c>
      <c r="DC953" s="179">
        <f t="shared" si="1092"/>
        <v>0</v>
      </c>
      <c r="DD953" s="179">
        <f t="shared" si="1092"/>
        <v>0</v>
      </c>
      <c r="DE953" s="179">
        <f t="shared" si="1092"/>
        <v>0</v>
      </c>
      <c r="DF953" s="179">
        <f t="shared" si="1092"/>
        <v>0</v>
      </c>
      <c r="DG953" s="179">
        <f t="shared" si="1092"/>
        <v>0</v>
      </c>
      <c r="DH953" s="179">
        <f t="shared" si="1092"/>
        <v>0</v>
      </c>
      <c r="DI953" s="179">
        <f t="shared" si="1092"/>
        <v>0</v>
      </c>
      <c r="DJ953" s="179">
        <f t="shared" si="1092"/>
        <v>0</v>
      </c>
      <c r="DK953" s="179">
        <f t="shared" si="1092"/>
        <v>0</v>
      </c>
      <c r="DL953" s="179">
        <f t="shared" si="1092"/>
        <v>0</v>
      </c>
    </row>
    <row r="954" spans="1:116" x14ac:dyDescent="0.4">
      <c r="B954" t="s">
        <v>332</v>
      </c>
      <c r="D954" t="s">
        <v>763</v>
      </c>
      <c r="E954" s="8" t="str">
        <f t="shared" ref="E954" si="1093">ROW()&amp;" "&amp;D954</f>
        <v>954 ADREV-S</v>
      </c>
      <c r="G954" s="241" t="str">
        <f>IFERROR(SUBSTITUTE(TRIM(MID(G942, SEARCH("-", G942) + 1, LEN(G942))),":",""),"no unit")</f>
        <v>secondary</v>
      </c>
      <c r="H954" s="12"/>
      <c r="I954" s="60"/>
      <c r="J954" s="60"/>
      <c r="K954" s="15"/>
      <c r="L954" s="15"/>
      <c r="M954" s="15"/>
      <c r="N954" s="15"/>
      <c r="O954" s="15"/>
      <c r="P954" s="15"/>
      <c r="R954" s="15"/>
      <c r="S954" s="179"/>
      <c r="T954" s="179"/>
      <c r="U954" s="179"/>
      <c r="V954" s="179"/>
      <c r="W954" s="179"/>
      <c r="X954" s="179"/>
      <c r="Y954" s="179"/>
      <c r="Z954" s="179"/>
      <c r="AA954" s="179"/>
      <c r="AB954" s="179"/>
      <c r="AC954" s="179"/>
      <c r="AD954" s="179"/>
      <c r="AE954" s="179"/>
      <c r="AF954" s="179"/>
      <c r="AG954" s="179"/>
      <c r="AH954" s="179"/>
      <c r="AI954" s="179"/>
      <c r="AJ954" s="179"/>
      <c r="AK954" s="179"/>
      <c r="AL954" s="179"/>
      <c r="AM954" s="179"/>
      <c r="AN954" s="179"/>
      <c r="AO954" s="179"/>
      <c r="AP954" s="179"/>
      <c r="AQ954" s="179"/>
      <c r="AR954" s="179"/>
      <c r="AS954" s="179"/>
      <c r="AT954" s="179"/>
      <c r="AU954" s="179"/>
      <c r="AV954" s="179"/>
      <c r="AW954" s="179"/>
      <c r="AX954" s="179"/>
      <c r="AY954" s="179"/>
      <c r="AZ954" s="179"/>
      <c r="BA954" s="179"/>
      <c r="BB954" s="179"/>
      <c r="BC954" s="179"/>
      <c r="BD954" s="179"/>
      <c r="BE954" s="179"/>
      <c r="BF954" s="179"/>
      <c r="BG954" s="179"/>
      <c r="BH954" s="179"/>
      <c r="BI954" s="179"/>
      <c r="BJ954" s="179"/>
      <c r="BK954" s="179"/>
      <c r="BL954" s="179"/>
      <c r="BM954" s="179"/>
      <c r="BN954" s="179"/>
      <c r="BO954" s="179"/>
      <c r="BP954" s="179"/>
      <c r="BQ954" s="179"/>
      <c r="BR954" s="179"/>
      <c r="BS954" s="179"/>
      <c r="BT954" s="179"/>
      <c r="BU954" s="179"/>
      <c r="BV954" s="179"/>
      <c r="BW954" s="179"/>
      <c r="BX954" s="179"/>
      <c r="BY954" s="179"/>
      <c r="BZ954" s="179"/>
      <c r="CA954" s="179"/>
      <c r="CB954" s="179"/>
      <c r="CC954" s="179"/>
      <c r="CD954" s="179"/>
      <c r="CE954" s="179"/>
      <c r="CF954" s="179"/>
      <c r="CG954" s="179"/>
      <c r="CH954" s="179"/>
      <c r="CI954" s="179"/>
      <c r="CJ954" s="179"/>
      <c r="CK954" s="179"/>
      <c r="CL954" s="179"/>
      <c r="CN954" s="60"/>
      <c r="CO954" s="179"/>
      <c r="CP954" s="179"/>
      <c r="CQ954" s="179"/>
      <c r="CR954" s="179"/>
      <c r="CS954" s="179"/>
      <c r="CT954" s="179"/>
      <c r="CU954" s="179"/>
      <c r="CV954" s="179"/>
      <c r="CW954" s="179"/>
      <c r="CX954" s="179"/>
      <c r="CY954" s="179"/>
      <c r="CZ954" s="179"/>
      <c r="DA954" s="179"/>
      <c r="DB954" s="179"/>
      <c r="DC954" s="179"/>
      <c r="DD954" s="179"/>
      <c r="DE954" s="179"/>
      <c r="DF954" s="179"/>
      <c r="DG954" s="179"/>
      <c r="DH954" s="179"/>
      <c r="DI954" s="179"/>
      <c r="DJ954" s="179"/>
      <c r="DK954" s="179"/>
      <c r="DL954" s="179"/>
    </row>
    <row r="955" spans="1:116" x14ac:dyDescent="0.4">
      <c r="B955" t="s">
        <v>332</v>
      </c>
      <c r="D955" t="s">
        <v>763</v>
      </c>
      <c r="E955" s="8" t="str">
        <f t="shared" si="1075"/>
        <v>955 ADREV-S</v>
      </c>
      <c r="G955" s="136" t="str">
        <f>G940</f>
        <v>Secondary revenue driver</v>
      </c>
      <c r="H955" s="12"/>
      <c r="I955" s="60"/>
      <c r="J955" s="60"/>
      <c r="K955" s="15"/>
      <c r="L955" s="15"/>
      <c r="M955" s="15"/>
      <c r="N955" s="15"/>
      <c r="O955" s="15"/>
      <c r="P955" s="15"/>
      <c r="R955" s="15"/>
      <c r="S955" s="179" t="str">
        <f t="shared" ref="S955:AX955" si="1094">S940</f>
        <v>S$18</v>
      </c>
      <c r="T955" s="179" t="str">
        <f t="shared" si="1094"/>
        <v>T$18</v>
      </c>
      <c r="U955" s="179" t="str">
        <f t="shared" si="1094"/>
        <v>U$18</v>
      </c>
      <c r="V955" s="179" t="str">
        <f t="shared" si="1094"/>
        <v>V$18</v>
      </c>
      <c r="W955" s="179" t="str">
        <f t="shared" si="1094"/>
        <v>W$18</v>
      </c>
      <c r="X955" s="179" t="str">
        <f t="shared" si="1094"/>
        <v>X$18</v>
      </c>
      <c r="Y955" s="179" t="str">
        <f t="shared" si="1094"/>
        <v>Y$18</v>
      </c>
      <c r="Z955" s="179" t="str">
        <f t="shared" si="1094"/>
        <v>Z$18</v>
      </c>
      <c r="AA955" s="179" t="str">
        <f t="shared" si="1094"/>
        <v>AA$18</v>
      </c>
      <c r="AB955" s="179" t="str">
        <f t="shared" si="1094"/>
        <v>AB$18</v>
      </c>
      <c r="AC955" s="179" t="str">
        <f t="shared" si="1094"/>
        <v>AC$18</v>
      </c>
      <c r="AD955" s="179" t="str">
        <f t="shared" si="1094"/>
        <v>AD$18</v>
      </c>
      <c r="AE955" s="179" t="str">
        <f t="shared" si="1094"/>
        <v>AE$18</v>
      </c>
      <c r="AF955" s="179" t="str">
        <f t="shared" si="1094"/>
        <v>AF$18</v>
      </c>
      <c r="AG955" s="179" t="str">
        <f t="shared" si="1094"/>
        <v>AG$18</v>
      </c>
      <c r="AH955" s="179" t="str">
        <f t="shared" si="1094"/>
        <v>AH$18</v>
      </c>
      <c r="AI955" s="179" t="str">
        <f t="shared" si="1094"/>
        <v>AI$18</v>
      </c>
      <c r="AJ955" s="179" t="str">
        <f t="shared" si="1094"/>
        <v>AJ$18</v>
      </c>
      <c r="AK955" s="179" t="str">
        <f t="shared" si="1094"/>
        <v>AK$18</v>
      </c>
      <c r="AL955" s="179" t="str">
        <f t="shared" si="1094"/>
        <v>AL$18</v>
      </c>
      <c r="AM955" s="179" t="str">
        <f t="shared" si="1094"/>
        <v>AM$18</v>
      </c>
      <c r="AN955" s="179" t="str">
        <f t="shared" si="1094"/>
        <v>AN$18</v>
      </c>
      <c r="AO955" s="179" t="str">
        <f t="shared" si="1094"/>
        <v>AO$18</v>
      </c>
      <c r="AP955" s="179" t="str">
        <f t="shared" si="1094"/>
        <v>AP$18</v>
      </c>
      <c r="AQ955" s="179" t="str">
        <f t="shared" si="1094"/>
        <v>AQ$18</v>
      </c>
      <c r="AR955" s="179" t="str">
        <f t="shared" si="1094"/>
        <v>AR$18</v>
      </c>
      <c r="AS955" s="179" t="str">
        <f t="shared" si="1094"/>
        <v>AS$18</v>
      </c>
      <c r="AT955" s="179" t="str">
        <f t="shared" si="1094"/>
        <v>AT$18</v>
      </c>
      <c r="AU955" s="179" t="str">
        <f t="shared" si="1094"/>
        <v>AU$18</v>
      </c>
      <c r="AV955" s="179" t="str">
        <f t="shared" si="1094"/>
        <v>AV$18</v>
      </c>
      <c r="AW955" s="179" t="str">
        <f t="shared" si="1094"/>
        <v>AW$18</v>
      </c>
      <c r="AX955" s="179" t="str">
        <f t="shared" si="1094"/>
        <v>AX$18</v>
      </c>
      <c r="AY955" s="179" t="str">
        <f t="shared" ref="AY955:CD955" si="1095">AY940</f>
        <v>AY$18</v>
      </c>
      <c r="AZ955" s="179" t="str">
        <f t="shared" si="1095"/>
        <v>AZ$18</v>
      </c>
      <c r="BA955" s="179" t="str">
        <f t="shared" si="1095"/>
        <v>BA$18</v>
      </c>
      <c r="BB955" s="179" t="str">
        <f t="shared" si="1095"/>
        <v>BB$18</v>
      </c>
      <c r="BC955" s="179" t="str">
        <f t="shared" si="1095"/>
        <v>BC$18</v>
      </c>
      <c r="BD955" s="179" t="str">
        <f t="shared" si="1095"/>
        <v>BD$18</v>
      </c>
      <c r="BE955" s="179" t="str">
        <f t="shared" si="1095"/>
        <v>BE$18</v>
      </c>
      <c r="BF955" s="179" t="str">
        <f t="shared" si="1095"/>
        <v>BF$18</v>
      </c>
      <c r="BG955" s="179" t="str">
        <f t="shared" si="1095"/>
        <v>BG$18</v>
      </c>
      <c r="BH955" s="179" t="str">
        <f t="shared" si="1095"/>
        <v>BH$18</v>
      </c>
      <c r="BI955" s="179" t="str">
        <f t="shared" si="1095"/>
        <v>BI$18</v>
      </c>
      <c r="BJ955" s="179" t="str">
        <f t="shared" si="1095"/>
        <v>BJ$18</v>
      </c>
      <c r="BK955" s="179" t="str">
        <f t="shared" si="1095"/>
        <v>BK$18</v>
      </c>
      <c r="BL955" s="179" t="str">
        <f t="shared" si="1095"/>
        <v>BL$18</v>
      </c>
      <c r="BM955" s="179" t="str">
        <f t="shared" si="1095"/>
        <v>BM$18</v>
      </c>
      <c r="BN955" s="179" t="str">
        <f t="shared" si="1095"/>
        <v>BN$18</v>
      </c>
      <c r="BO955" s="179" t="str">
        <f t="shared" si="1095"/>
        <v>BO$18</v>
      </c>
      <c r="BP955" s="179" t="str">
        <f t="shared" si="1095"/>
        <v>BP$18</v>
      </c>
      <c r="BQ955" s="179" t="str">
        <f t="shared" si="1095"/>
        <v>BQ$18</v>
      </c>
      <c r="BR955" s="179" t="str">
        <f t="shared" si="1095"/>
        <v>BR$18</v>
      </c>
      <c r="BS955" s="179" t="str">
        <f t="shared" si="1095"/>
        <v>BS$18</v>
      </c>
      <c r="BT955" s="179" t="str">
        <f t="shared" si="1095"/>
        <v>BT$18</v>
      </c>
      <c r="BU955" s="179" t="str">
        <f t="shared" si="1095"/>
        <v>BU$18</v>
      </c>
      <c r="BV955" s="179" t="str">
        <f t="shared" si="1095"/>
        <v>BV$18</v>
      </c>
      <c r="BW955" s="179" t="str">
        <f t="shared" si="1095"/>
        <v>BW$18</v>
      </c>
      <c r="BX955" s="179" t="str">
        <f t="shared" si="1095"/>
        <v>BX$18</v>
      </c>
      <c r="BY955" s="179" t="str">
        <f t="shared" si="1095"/>
        <v>BY$18</v>
      </c>
      <c r="BZ955" s="179" t="str">
        <f t="shared" si="1095"/>
        <v>BZ$18</v>
      </c>
      <c r="CA955" s="179" t="str">
        <f t="shared" si="1095"/>
        <v>CA$18</v>
      </c>
      <c r="CB955" s="179" t="str">
        <f t="shared" si="1095"/>
        <v>CB$18</v>
      </c>
      <c r="CC955" s="179" t="str">
        <f t="shared" si="1095"/>
        <v>CC$18</v>
      </c>
      <c r="CD955" s="179" t="str">
        <f t="shared" si="1095"/>
        <v>CD$18</v>
      </c>
      <c r="CE955" s="179" t="str">
        <f t="shared" ref="CE955:CL955" si="1096">CE940</f>
        <v>CE$18</v>
      </c>
      <c r="CF955" s="179" t="str">
        <f t="shared" si="1096"/>
        <v>CF$18</v>
      </c>
      <c r="CG955" s="179" t="str">
        <f t="shared" si="1096"/>
        <v>CG$18</v>
      </c>
      <c r="CH955" s="179" t="str">
        <f t="shared" si="1096"/>
        <v>CH$18</v>
      </c>
      <c r="CI955" s="179" t="str">
        <f t="shared" si="1096"/>
        <v>CI$18</v>
      </c>
      <c r="CJ955" s="179" t="str">
        <f t="shared" si="1096"/>
        <v>CJ$18</v>
      </c>
      <c r="CK955" s="179" t="str">
        <f t="shared" si="1096"/>
        <v>CK$18</v>
      </c>
      <c r="CL955" s="179" t="str">
        <f t="shared" si="1096"/>
        <v>CL$18</v>
      </c>
      <c r="CN955" s="60"/>
      <c r="CO955" s="179" t="str">
        <f t="shared" ref="CO955:DL955" si="1097">CO940</f>
        <v>CO$18</v>
      </c>
      <c r="CP955" s="179" t="str">
        <f t="shared" si="1097"/>
        <v>CP$18</v>
      </c>
      <c r="CQ955" s="179" t="str">
        <f t="shared" si="1097"/>
        <v>CQ$18</v>
      </c>
      <c r="CR955" s="179" t="str">
        <f t="shared" si="1097"/>
        <v>CR$18</v>
      </c>
      <c r="CS955" s="179" t="str">
        <f t="shared" si="1097"/>
        <v>CS$18</v>
      </c>
      <c r="CT955" s="179" t="str">
        <f t="shared" si="1097"/>
        <v>CT$18</v>
      </c>
      <c r="CU955" s="179" t="str">
        <f t="shared" si="1097"/>
        <v>CU$18</v>
      </c>
      <c r="CV955" s="179" t="str">
        <f t="shared" si="1097"/>
        <v>CV$18</v>
      </c>
      <c r="CW955" s="179" t="str">
        <f t="shared" si="1097"/>
        <v>CW$18</v>
      </c>
      <c r="CX955" s="179" t="str">
        <f t="shared" si="1097"/>
        <v>CX$18</v>
      </c>
      <c r="CY955" s="179" t="str">
        <f t="shared" si="1097"/>
        <v>CY$18</v>
      </c>
      <c r="CZ955" s="179" t="str">
        <f t="shared" si="1097"/>
        <v>CZ$18</v>
      </c>
      <c r="DA955" s="179" t="str">
        <f t="shared" si="1097"/>
        <v>DA$18</v>
      </c>
      <c r="DB955" s="179" t="str">
        <f t="shared" si="1097"/>
        <v>DB$18</v>
      </c>
      <c r="DC955" s="179" t="str">
        <f t="shared" si="1097"/>
        <v>DC$18</v>
      </c>
      <c r="DD955" s="179" t="str">
        <f t="shared" si="1097"/>
        <v>DD$18</v>
      </c>
      <c r="DE955" s="179" t="str">
        <f t="shared" si="1097"/>
        <v>DE$18</v>
      </c>
      <c r="DF955" s="179" t="str">
        <f t="shared" si="1097"/>
        <v>DF$18</v>
      </c>
      <c r="DG955" s="179" t="str">
        <f t="shared" si="1097"/>
        <v>DG$18</v>
      </c>
      <c r="DH955" s="179" t="str">
        <f t="shared" si="1097"/>
        <v>DH$18</v>
      </c>
      <c r="DI955" s="179" t="str">
        <f t="shared" si="1097"/>
        <v>DI$18</v>
      </c>
      <c r="DJ955" s="179" t="str">
        <f t="shared" si="1097"/>
        <v>DJ$18</v>
      </c>
      <c r="DK955" s="179" t="str">
        <f t="shared" si="1097"/>
        <v>DK$18</v>
      </c>
      <c r="DL955" s="179" t="str">
        <f t="shared" si="1097"/>
        <v>DL$18</v>
      </c>
    </row>
    <row r="956" spans="1:116" x14ac:dyDescent="0.4">
      <c r="B956" t="s">
        <v>332</v>
      </c>
      <c r="D956" t="s">
        <v>763</v>
      </c>
      <c r="E956" s="8" t="str">
        <f t="shared" si="1075"/>
        <v>956 ADREV-S</v>
      </c>
      <c r="G956" s="136" t="str">
        <f>G941</f>
        <v>Secondary volume driver</v>
      </c>
      <c r="H956" s="12"/>
      <c r="I956" s="60"/>
      <c r="J956" s="60"/>
      <c r="K956" s="15"/>
      <c r="L956" s="15"/>
      <c r="M956" s="15"/>
      <c r="N956" s="15"/>
      <c r="O956" s="15"/>
      <c r="P956" s="15"/>
      <c r="R956" s="15"/>
      <c r="S956" s="179" t="str">
        <f t="shared" ref="S956:AX956" si="1098">S941</f>
        <v>S$19</v>
      </c>
      <c r="T956" s="179" t="str">
        <f t="shared" si="1098"/>
        <v>T$19</v>
      </c>
      <c r="U956" s="179" t="str">
        <f t="shared" si="1098"/>
        <v>U$19</v>
      </c>
      <c r="V956" s="179" t="str">
        <f t="shared" si="1098"/>
        <v>V$19</v>
      </c>
      <c r="W956" s="179" t="str">
        <f t="shared" si="1098"/>
        <v>W$19</v>
      </c>
      <c r="X956" s="179" t="str">
        <f t="shared" si="1098"/>
        <v>X$19</v>
      </c>
      <c r="Y956" s="179" t="str">
        <f t="shared" si="1098"/>
        <v>Y$19</v>
      </c>
      <c r="Z956" s="179" t="str">
        <f t="shared" si="1098"/>
        <v>Z$19</v>
      </c>
      <c r="AA956" s="179" t="str">
        <f t="shared" si="1098"/>
        <v>AA$19</v>
      </c>
      <c r="AB956" s="179" t="str">
        <f t="shared" si="1098"/>
        <v>AB$19</v>
      </c>
      <c r="AC956" s="179" t="str">
        <f t="shared" si="1098"/>
        <v>AC$19</v>
      </c>
      <c r="AD956" s="179" t="str">
        <f t="shared" si="1098"/>
        <v>AD$19</v>
      </c>
      <c r="AE956" s="179" t="str">
        <f t="shared" si="1098"/>
        <v>AE$19</v>
      </c>
      <c r="AF956" s="179" t="str">
        <f t="shared" si="1098"/>
        <v>AF$19</v>
      </c>
      <c r="AG956" s="179" t="str">
        <f t="shared" si="1098"/>
        <v>AG$19</v>
      </c>
      <c r="AH956" s="179" t="str">
        <f t="shared" si="1098"/>
        <v>AH$19</v>
      </c>
      <c r="AI956" s="179" t="str">
        <f t="shared" si="1098"/>
        <v>AI$19</v>
      </c>
      <c r="AJ956" s="179" t="str">
        <f t="shared" si="1098"/>
        <v>AJ$19</v>
      </c>
      <c r="AK956" s="179" t="str">
        <f t="shared" si="1098"/>
        <v>AK$19</v>
      </c>
      <c r="AL956" s="179" t="str">
        <f t="shared" si="1098"/>
        <v>AL$19</v>
      </c>
      <c r="AM956" s="179" t="str">
        <f t="shared" si="1098"/>
        <v>AM$19</v>
      </c>
      <c r="AN956" s="179" t="str">
        <f t="shared" si="1098"/>
        <v>AN$19</v>
      </c>
      <c r="AO956" s="179" t="str">
        <f t="shared" si="1098"/>
        <v>AO$19</v>
      </c>
      <c r="AP956" s="179" t="str">
        <f t="shared" si="1098"/>
        <v>AP$19</v>
      </c>
      <c r="AQ956" s="179" t="str">
        <f t="shared" si="1098"/>
        <v>AQ$19</v>
      </c>
      <c r="AR956" s="179" t="str">
        <f t="shared" si="1098"/>
        <v>AR$19</v>
      </c>
      <c r="AS956" s="179" t="str">
        <f t="shared" si="1098"/>
        <v>AS$19</v>
      </c>
      <c r="AT956" s="179" t="str">
        <f t="shared" si="1098"/>
        <v>AT$19</v>
      </c>
      <c r="AU956" s="179" t="str">
        <f t="shared" si="1098"/>
        <v>AU$19</v>
      </c>
      <c r="AV956" s="179" t="str">
        <f t="shared" si="1098"/>
        <v>AV$19</v>
      </c>
      <c r="AW956" s="179" t="str">
        <f t="shared" si="1098"/>
        <v>AW$19</v>
      </c>
      <c r="AX956" s="179" t="str">
        <f t="shared" si="1098"/>
        <v>AX$19</v>
      </c>
      <c r="AY956" s="179" t="str">
        <f t="shared" ref="AY956:CD956" si="1099">AY941</f>
        <v>AY$19</v>
      </c>
      <c r="AZ956" s="179" t="str">
        <f t="shared" si="1099"/>
        <v>AZ$19</v>
      </c>
      <c r="BA956" s="179" t="str">
        <f t="shared" si="1099"/>
        <v>BA$19</v>
      </c>
      <c r="BB956" s="179" t="str">
        <f t="shared" si="1099"/>
        <v>BB$19</v>
      </c>
      <c r="BC956" s="179" t="str">
        <f t="shared" si="1099"/>
        <v>BC$19</v>
      </c>
      <c r="BD956" s="179" t="str">
        <f t="shared" si="1099"/>
        <v>BD$19</v>
      </c>
      <c r="BE956" s="179" t="str">
        <f t="shared" si="1099"/>
        <v>BE$19</v>
      </c>
      <c r="BF956" s="179" t="str">
        <f t="shared" si="1099"/>
        <v>BF$19</v>
      </c>
      <c r="BG956" s="179" t="str">
        <f t="shared" si="1099"/>
        <v>BG$19</v>
      </c>
      <c r="BH956" s="179" t="str">
        <f t="shared" si="1099"/>
        <v>BH$19</v>
      </c>
      <c r="BI956" s="179" t="str">
        <f t="shared" si="1099"/>
        <v>BI$19</v>
      </c>
      <c r="BJ956" s="179" t="str">
        <f t="shared" si="1099"/>
        <v>BJ$19</v>
      </c>
      <c r="BK956" s="179" t="str">
        <f t="shared" si="1099"/>
        <v>BK$19</v>
      </c>
      <c r="BL956" s="179" t="str">
        <f t="shared" si="1099"/>
        <v>BL$19</v>
      </c>
      <c r="BM956" s="179" t="str">
        <f t="shared" si="1099"/>
        <v>BM$19</v>
      </c>
      <c r="BN956" s="179" t="str">
        <f t="shared" si="1099"/>
        <v>BN$19</v>
      </c>
      <c r="BO956" s="179" t="str">
        <f t="shared" si="1099"/>
        <v>BO$19</v>
      </c>
      <c r="BP956" s="179" t="str">
        <f t="shared" si="1099"/>
        <v>BP$19</v>
      </c>
      <c r="BQ956" s="179" t="str">
        <f t="shared" si="1099"/>
        <v>BQ$19</v>
      </c>
      <c r="BR956" s="179" t="str">
        <f t="shared" si="1099"/>
        <v>BR$19</v>
      </c>
      <c r="BS956" s="179" t="str">
        <f t="shared" si="1099"/>
        <v>BS$19</v>
      </c>
      <c r="BT956" s="179" t="str">
        <f t="shared" si="1099"/>
        <v>BT$19</v>
      </c>
      <c r="BU956" s="179" t="str">
        <f t="shared" si="1099"/>
        <v>BU$19</v>
      </c>
      <c r="BV956" s="179" t="str">
        <f t="shared" si="1099"/>
        <v>BV$19</v>
      </c>
      <c r="BW956" s="179" t="str">
        <f t="shared" si="1099"/>
        <v>BW$19</v>
      </c>
      <c r="BX956" s="179" t="str">
        <f t="shared" si="1099"/>
        <v>BX$19</v>
      </c>
      <c r="BY956" s="179" t="str">
        <f t="shared" si="1099"/>
        <v>BY$19</v>
      </c>
      <c r="BZ956" s="179" t="str">
        <f t="shared" si="1099"/>
        <v>BZ$19</v>
      </c>
      <c r="CA956" s="179" t="str">
        <f t="shared" si="1099"/>
        <v>CA$19</v>
      </c>
      <c r="CB956" s="179" t="str">
        <f t="shared" si="1099"/>
        <v>CB$19</v>
      </c>
      <c r="CC956" s="179" t="str">
        <f t="shared" si="1099"/>
        <v>CC$19</v>
      </c>
      <c r="CD956" s="179" t="str">
        <f t="shared" si="1099"/>
        <v>CD$19</v>
      </c>
      <c r="CE956" s="179" t="str">
        <f t="shared" ref="CE956:CL956" si="1100">CE941</f>
        <v>CE$19</v>
      </c>
      <c r="CF956" s="179" t="str">
        <f t="shared" si="1100"/>
        <v>CF$19</v>
      </c>
      <c r="CG956" s="179" t="str">
        <f t="shared" si="1100"/>
        <v>CG$19</v>
      </c>
      <c r="CH956" s="179" t="str">
        <f t="shared" si="1100"/>
        <v>CH$19</v>
      </c>
      <c r="CI956" s="179" t="str">
        <f t="shared" si="1100"/>
        <v>CI$19</v>
      </c>
      <c r="CJ956" s="179" t="str">
        <f t="shared" si="1100"/>
        <v>CJ$19</v>
      </c>
      <c r="CK956" s="179" t="str">
        <f t="shared" si="1100"/>
        <v>CK$19</v>
      </c>
      <c r="CL956" s="179" t="str">
        <f t="shared" si="1100"/>
        <v>CL$19</v>
      </c>
      <c r="CN956" s="60"/>
      <c r="CO956" s="179" t="str">
        <f t="shared" ref="CO956:DL956" si="1101">CO941</f>
        <v>CO$19</v>
      </c>
      <c r="CP956" s="179" t="str">
        <f t="shared" si="1101"/>
        <v>CP$19</v>
      </c>
      <c r="CQ956" s="179" t="str">
        <f t="shared" si="1101"/>
        <v>CQ$19</v>
      </c>
      <c r="CR956" s="179" t="str">
        <f t="shared" si="1101"/>
        <v>CR$19</v>
      </c>
      <c r="CS956" s="179" t="str">
        <f t="shared" si="1101"/>
        <v>CS$19</v>
      </c>
      <c r="CT956" s="179" t="str">
        <f t="shared" si="1101"/>
        <v>CT$19</v>
      </c>
      <c r="CU956" s="179" t="str">
        <f t="shared" si="1101"/>
        <v>CU$19</v>
      </c>
      <c r="CV956" s="179" t="str">
        <f t="shared" si="1101"/>
        <v>CV$19</v>
      </c>
      <c r="CW956" s="179" t="str">
        <f t="shared" si="1101"/>
        <v>CW$19</v>
      </c>
      <c r="CX956" s="179" t="str">
        <f t="shared" si="1101"/>
        <v>CX$19</v>
      </c>
      <c r="CY956" s="179" t="str">
        <f t="shared" si="1101"/>
        <v>CY$19</v>
      </c>
      <c r="CZ956" s="179" t="str">
        <f t="shared" si="1101"/>
        <v>CZ$19</v>
      </c>
      <c r="DA956" s="179" t="str">
        <f t="shared" si="1101"/>
        <v>DA$19</v>
      </c>
      <c r="DB956" s="179" t="str">
        <f t="shared" si="1101"/>
        <v>DB$19</v>
      </c>
      <c r="DC956" s="179" t="str">
        <f t="shared" si="1101"/>
        <v>DC$19</v>
      </c>
      <c r="DD956" s="179" t="str">
        <f t="shared" si="1101"/>
        <v>DD$19</v>
      </c>
      <c r="DE956" s="179" t="str">
        <f t="shared" si="1101"/>
        <v>DE$19</v>
      </c>
      <c r="DF956" s="179" t="str">
        <f t="shared" si="1101"/>
        <v>DF$19</v>
      </c>
      <c r="DG956" s="179" t="str">
        <f t="shared" si="1101"/>
        <v>DG$19</v>
      </c>
      <c r="DH956" s="179" t="str">
        <f t="shared" si="1101"/>
        <v>DH$19</v>
      </c>
      <c r="DI956" s="179" t="str">
        <f t="shared" si="1101"/>
        <v>DI$19</v>
      </c>
      <c r="DJ956" s="179" t="str">
        <f t="shared" si="1101"/>
        <v>DJ$19</v>
      </c>
      <c r="DK956" s="179" t="str">
        <f t="shared" si="1101"/>
        <v>DK$19</v>
      </c>
      <c r="DL956" s="179" t="str">
        <f t="shared" si="1101"/>
        <v>DL$19</v>
      </c>
    </row>
    <row r="957" spans="1:116" x14ac:dyDescent="0.4">
      <c r="E957" s="8"/>
      <c r="H957" s="12"/>
      <c r="I957" s="60"/>
      <c r="J957" s="60"/>
      <c r="K957" s="15"/>
      <c r="L957" s="15"/>
      <c r="M957" s="15"/>
      <c r="N957" s="15"/>
      <c r="O957" s="15"/>
      <c r="P957" s="15"/>
      <c r="R957" s="15"/>
      <c r="S957" s="76"/>
      <c r="T957" s="76"/>
      <c r="U957" s="76"/>
      <c r="V957" s="76"/>
      <c r="W957" s="76"/>
      <c r="X957" s="76"/>
      <c r="Y957" s="76"/>
      <c r="Z957" s="76"/>
      <c r="AA957" s="76"/>
      <c r="AB957" s="76"/>
      <c r="AC957" s="76"/>
      <c r="AD957" s="76"/>
      <c r="AE957" s="76"/>
      <c r="AF957" s="76"/>
      <c r="AG957" s="76"/>
      <c r="AH957" s="76"/>
      <c r="AI957" s="76"/>
      <c r="AJ957" s="76"/>
      <c r="AK957" s="76"/>
      <c r="AL957" s="76"/>
      <c r="AM957" s="76"/>
      <c r="AN957" s="76"/>
      <c r="AO957" s="76"/>
      <c r="AP957" s="76"/>
      <c r="AQ957" s="76"/>
      <c r="AR957" s="76"/>
      <c r="AS957" s="76"/>
      <c r="AT957" s="76"/>
      <c r="AU957" s="76"/>
      <c r="AV957" s="76"/>
      <c r="AW957" s="76"/>
      <c r="AX957" s="76"/>
      <c r="AY957" s="76"/>
      <c r="AZ957" s="76"/>
      <c r="BA957" s="76"/>
      <c r="BB957" s="76"/>
      <c r="BC957" s="76"/>
      <c r="BD957" s="76"/>
      <c r="BE957" s="76"/>
      <c r="BF957" s="76"/>
      <c r="BG957" s="76"/>
      <c r="BH957" s="76"/>
      <c r="BI957" s="76"/>
      <c r="BJ957" s="76"/>
      <c r="BK957" s="76"/>
      <c r="BL957" s="76"/>
      <c r="BM957" s="76"/>
      <c r="BN957" s="76"/>
      <c r="BO957" s="76"/>
      <c r="BP957" s="76"/>
      <c r="BQ957" s="76"/>
      <c r="BR957" s="76"/>
      <c r="BS957" s="76"/>
      <c r="BT957" s="76"/>
      <c r="BU957" s="76"/>
      <c r="BV957" s="76"/>
      <c r="BW957" s="76"/>
      <c r="BX957" s="76"/>
      <c r="BY957" s="76"/>
      <c r="BZ957" s="76"/>
      <c r="CA957" s="76"/>
      <c r="CB957" s="76"/>
      <c r="CC957" s="76"/>
      <c r="CD957" s="76"/>
      <c r="CE957" s="76"/>
      <c r="CF957" s="76"/>
      <c r="CG957" s="76"/>
      <c r="CH957" s="76"/>
      <c r="CI957" s="76"/>
      <c r="CJ957" s="76"/>
      <c r="CK957" s="76"/>
      <c r="CL957" s="76"/>
      <c r="CN957" s="60"/>
      <c r="CO957" s="76"/>
      <c r="CP957" s="76"/>
      <c r="CQ957" s="76"/>
      <c r="CR957" s="76"/>
      <c r="CS957" s="76"/>
      <c r="CT957" s="76"/>
      <c r="CU957" s="76"/>
      <c r="CV957" s="76"/>
      <c r="CW957" s="76"/>
      <c r="CX957" s="76"/>
      <c r="CY957" s="76"/>
      <c r="CZ957" s="76"/>
      <c r="DA957" s="76"/>
      <c r="DB957" s="76"/>
      <c r="DC957" s="76"/>
      <c r="DD957" s="76"/>
      <c r="DE957" s="76"/>
      <c r="DF957" s="76"/>
      <c r="DG957" s="76"/>
      <c r="DH957" s="76"/>
      <c r="DI957" s="76"/>
      <c r="DJ957" s="76"/>
      <c r="DK957" s="76"/>
      <c r="DL957" s="76"/>
    </row>
    <row r="958" spans="1:116" x14ac:dyDescent="0.4">
      <c r="A958" s="174"/>
      <c r="E958" s="8"/>
      <c r="G958" s="175" t="s">
        <v>490</v>
      </c>
      <c r="H958" s="174"/>
      <c r="I958" s="176"/>
      <c r="J958" s="176"/>
      <c r="K958" s="197"/>
      <c r="L958" s="197"/>
      <c r="M958" s="197"/>
      <c r="N958" s="197"/>
      <c r="O958" s="197"/>
      <c r="P958" s="197"/>
      <c r="R958" s="198"/>
      <c r="S958" s="174"/>
      <c r="T958" s="174"/>
      <c r="U958" s="174"/>
      <c r="V958" s="174"/>
      <c r="W958" s="174"/>
      <c r="X958" s="174"/>
      <c r="Y958" s="174"/>
      <c r="Z958" s="174"/>
      <c r="AA958" s="174"/>
      <c r="AB958" s="174"/>
      <c r="AC958" s="174"/>
      <c r="AD958" s="174"/>
      <c r="AE958" s="174"/>
      <c r="AF958" s="174"/>
      <c r="AG958" s="174"/>
      <c r="AH958" s="174"/>
      <c r="AI958" s="174"/>
      <c r="AJ958" s="174"/>
      <c r="AK958" s="174"/>
      <c r="AL958" s="174"/>
      <c r="AM958" s="174"/>
      <c r="AN958" s="174"/>
      <c r="AO958" s="174"/>
      <c r="AP958" s="174"/>
      <c r="AQ958" s="174"/>
      <c r="AR958" s="174"/>
      <c r="AS958" s="174"/>
      <c r="AT958" s="174"/>
      <c r="AU958" s="174"/>
      <c r="AV958" s="174"/>
      <c r="AW958" s="174"/>
      <c r="AX958" s="174"/>
      <c r="AY958" s="174"/>
      <c r="AZ958" s="174"/>
      <c r="BA958" s="174"/>
      <c r="BB958" s="174"/>
      <c r="BC958" s="174"/>
      <c r="BD958" s="174"/>
      <c r="BE958" s="174"/>
      <c r="BF958" s="174"/>
      <c r="BG958" s="174"/>
      <c r="BH958" s="174"/>
      <c r="BI958" s="174"/>
      <c r="BJ958" s="174"/>
      <c r="BK958" s="174"/>
      <c r="BL958" s="174"/>
      <c r="BM958" s="174"/>
      <c r="BN958" s="174"/>
      <c r="BO958" s="174"/>
      <c r="BP958" s="174"/>
      <c r="BQ958" s="174"/>
      <c r="BR958" s="174"/>
      <c r="BS958" s="174"/>
      <c r="BT958" s="174"/>
      <c r="BU958" s="174"/>
      <c r="BV958" s="174"/>
      <c r="BW958" s="174"/>
      <c r="BX958" s="174"/>
      <c r="BY958" s="174"/>
      <c r="BZ958" s="174"/>
      <c r="CA958" s="174"/>
      <c r="CB958" s="174"/>
      <c r="CC958" s="174"/>
      <c r="CD958" s="174"/>
      <c r="CE958" s="174"/>
      <c r="CF958" s="174"/>
      <c r="CG958" s="174"/>
      <c r="CH958" s="174"/>
      <c r="CI958" s="174"/>
      <c r="CJ958" s="174"/>
      <c r="CK958" s="174"/>
      <c r="CL958" s="174"/>
      <c r="CN958" s="176"/>
      <c r="CO958" s="174"/>
      <c r="CP958" s="174"/>
      <c r="CQ958" s="174"/>
      <c r="CR958" s="174"/>
      <c r="CS958" s="174"/>
      <c r="CT958" s="174"/>
      <c r="CU958" s="174"/>
      <c r="CV958" s="174"/>
      <c r="CW958" s="174"/>
      <c r="CX958" s="174"/>
      <c r="CY958" s="174"/>
      <c r="CZ958" s="174"/>
      <c r="DA958" s="174"/>
      <c r="DB958" s="174"/>
      <c r="DC958" s="174"/>
      <c r="DD958" s="174"/>
      <c r="DE958" s="174"/>
      <c r="DF958" s="174"/>
      <c r="DG958" s="174"/>
      <c r="DH958" s="174"/>
      <c r="DI958" s="174"/>
      <c r="DJ958" s="174"/>
      <c r="DK958" s="174"/>
      <c r="DL958" s="174"/>
    </row>
    <row r="959" spans="1:116" x14ac:dyDescent="0.4">
      <c r="A959" s="174"/>
      <c r="E959" s="8"/>
      <c r="G959" s="175" t="s">
        <v>492</v>
      </c>
      <c r="H959" s="174"/>
      <c r="I959" s="176"/>
      <c r="J959" s="176"/>
      <c r="K959" s="197"/>
      <c r="L959" s="197"/>
      <c r="M959" s="197"/>
      <c r="N959" s="197"/>
      <c r="O959" s="197"/>
      <c r="P959" s="197"/>
      <c r="R959" s="198"/>
      <c r="S959" s="174"/>
      <c r="T959" s="174"/>
      <c r="U959" s="174"/>
      <c r="V959" s="174"/>
      <c r="W959" s="174"/>
      <c r="X959" s="174"/>
      <c r="Y959" s="174"/>
      <c r="Z959" s="174"/>
      <c r="AA959" s="174"/>
      <c r="AB959" s="174"/>
      <c r="AC959" s="174"/>
      <c r="AD959" s="174"/>
      <c r="AE959" s="174"/>
      <c r="AF959" s="174"/>
      <c r="AG959" s="174"/>
      <c r="AH959" s="174"/>
      <c r="AI959" s="174"/>
      <c r="AJ959" s="174"/>
      <c r="AK959" s="174"/>
      <c r="AL959" s="174"/>
      <c r="AM959" s="174"/>
      <c r="AN959" s="174"/>
      <c r="AO959" s="174"/>
      <c r="AP959" s="174"/>
      <c r="AQ959" s="174"/>
      <c r="AR959" s="174"/>
      <c r="AS959" s="174"/>
      <c r="AT959" s="174"/>
      <c r="AU959" s="174"/>
      <c r="AV959" s="174"/>
      <c r="AW959" s="174"/>
      <c r="AX959" s="174"/>
      <c r="AY959" s="174"/>
      <c r="AZ959" s="174"/>
      <c r="BA959" s="174"/>
      <c r="BB959" s="174"/>
      <c r="BC959" s="174"/>
      <c r="BD959" s="174"/>
      <c r="BE959" s="174"/>
      <c r="BF959" s="174"/>
      <c r="BG959" s="174"/>
      <c r="BH959" s="174"/>
      <c r="BI959" s="174"/>
      <c r="BJ959" s="174"/>
      <c r="BK959" s="174"/>
      <c r="BL959" s="174"/>
      <c r="BM959" s="174"/>
      <c r="BN959" s="174"/>
      <c r="BO959" s="174"/>
      <c r="BP959" s="174"/>
      <c r="BQ959" s="174"/>
      <c r="BR959" s="174"/>
      <c r="BS959" s="174"/>
      <c r="BT959" s="174"/>
      <c r="BU959" s="174"/>
      <c r="BV959" s="174"/>
      <c r="BW959" s="174"/>
      <c r="BX959" s="174"/>
      <c r="BY959" s="174"/>
      <c r="BZ959" s="174"/>
      <c r="CA959" s="174"/>
      <c r="CB959" s="174"/>
      <c r="CC959" s="174"/>
      <c r="CD959" s="174"/>
      <c r="CE959" s="174"/>
      <c r="CF959" s="174"/>
      <c r="CG959" s="174"/>
      <c r="CH959" s="174"/>
      <c r="CI959" s="174"/>
      <c r="CJ959" s="174"/>
      <c r="CK959" s="174"/>
      <c r="CL959" s="174"/>
      <c r="CN959" s="176"/>
      <c r="CO959" s="174"/>
      <c r="CP959" s="174"/>
      <c r="CQ959" s="174"/>
      <c r="CR959" s="174"/>
      <c r="CS959" s="174"/>
      <c r="CT959" s="174"/>
      <c r="CU959" s="174"/>
      <c r="CV959" s="174"/>
      <c r="CW959" s="174"/>
      <c r="CX959" s="174"/>
      <c r="CY959" s="174"/>
      <c r="CZ959" s="174"/>
      <c r="DA959" s="174"/>
      <c r="DB959" s="174"/>
      <c r="DC959" s="174"/>
      <c r="DD959" s="174"/>
      <c r="DE959" s="174"/>
      <c r="DF959" s="174"/>
      <c r="DG959" s="174"/>
      <c r="DH959" s="174"/>
      <c r="DI959" s="174"/>
      <c r="DJ959" s="174"/>
      <c r="DK959" s="174"/>
      <c r="DL959" s="174"/>
    </row>
    <row r="960" spans="1:116" x14ac:dyDescent="0.4">
      <c r="A960" s="174"/>
      <c r="E960" s="8"/>
      <c r="G960" s="175" t="s">
        <v>461</v>
      </c>
      <c r="H960" s="174"/>
      <c r="I960" s="176"/>
      <c r="J960" s="176"/>
      <c r="K960" s="197"/>
      <c r="L960" s="197"/>
      <c r="M960" s="197"/>
      <c r="N960" s="197"/>
      <c r="O960" s="197"/>
      <c r="P960" s="197"/>
      <c r="R960" s="198"/>
      <c r="S960" s="199" t="str">
        <f t="shared" ref="S960:AX960" si="1102">S$20</f>
        <v>S$16</v>
      </c>
      <c r="T960" s="199" t="str">
        <f t="shared" si="1102"/>
        <v>T$16</v>
      </c>
      <c r="U960" s="199" t="str">
        <f t="shared" si="1102"/>
        <v>U$16</v>
      </c>
      <c r="V960" s="199" t="str">
        <f t="shared" si="1102"/>
        <v>V$16</v>
      </c>
      <c r="W960" s="199" t="str">
        <f t="shared" si="1102"/>
        <v>W$16</v>
      </c>
      <c r="X960" s="199" t="str">
        <f t="shared" si="1102"/>
        <v>X$16</v>
      </c>
      <c r="Y960" s="199" t="str">
        <f t="shared" si="1102"/>
        <v>Y$16</v>
      </c>
      <c r="Z960" s="199" t="str">
        <f t="shared" si="1102"/>
        <v>Z$16</v>
      </c>
      <c r="AA960" s="199" t="str">
        <f t="shared" si="1102"/>
        <v>AA$16</v>
      </c>
      <c r="AB960" s="199" t="str">
        <f t="shared" si="1102"/>
        <v>AB$16</v>
      </c>
      <c r="AC960" s="199" t="str">
        <f t="shared" si="1102"/>
        <v>AC$16</v>
      </c>
      <c r="AD960" s="199" t="str">
        <f t="shared" si="1102"/>
        <v>AD$16</v>
      </c>
      <c r="AE960" s="199" t="str">
        <f t="shared" si="1102"/>
        <v>AE$16</v>
      </c>
      <c r="AF960" s="199" t="str">
        <f t="shared" si="1102"/>
        <v>AF$16</v>
      </c>
      <c r="AG960" s="199" t="str">
        <f t="shared" si="1102"/>
        <v>AG$16</v>
      </c>
      <c r="AH960" s="199" t="str">
        <f t="shared" si="1102"/>
        <v>AH$16</v>
      </c>
      <c r="AI960" s="199" t="str">
        <f t="shared" si="1102"/>
        <v>AI$16</v>
      </c>
      <c r="AJ960" s="199" t="str">
        <f t="shared" si="1102"/>
        <v>AJ$16</v>
      </c>
      <c r="AK960" s="199" t="str">
        <f t="shared" si="1102"/>
        <v>AK$16</v>
      </c>
      <c r="AL960" s="199" t="str">
        <f t="shared" si="1102"/>
        <v>AL$16</v>
      </c>
      <c r="AM960" s="199" t="str">
        <f t="shared" si="1102"/>
        <v>AM$16</v>
      </c>
      <c r="AN960" s="199" t="str">
        <f t="shared" si="1102"/>
        <v>AN$16</v>
      </c>
      <c r="AO960" s="199" t="str">
        <f t="shared" si="1102"/>
        <v>AO$16</v>
      </c>
      <c r="AP960" s="199" t="str">
        <f t="shared" si="1102"/>
        <v>AP$16</v>
      </c>
      <c r="AQ960" s="199" t="str">
        <f t="shared" si="1102"/>
        <v>AQ$16</v>
      </c>
      <c r="AR960" s="199" t="str">
        <f t="shared" si="1102"/>
        <v>AR$16</v>
      </c>
      <c r="AS960" s="199" t="str">
        <f t="shared" si="1102"/>
        <v>AS$16</v>
      </c>
      <c r="AT960" s="199" t="str">
        <f t="shared" si="1102"/>
        <v>AT$16</v>
      </c>
      <c r="AU960" s="199" t="str">
        <f t="shared" si="1102"/>
        <v>AU$16</v>
      </c>
      <c r="AV960" s="199" t="str">
        <f t="shared" si="1102"/>
        <v>AV$16</v>
      </c>
      <c r="AW960" s="199" t="str">
        <f t="shared" si="1102"/>
        <v>AW$16</v>
      </c>
      <c r="AX960" s="199" t="str">
        <f t="shared" si="1102"/>
        <v>AX$16</v>
      </c>
      <c r="AY960" s="199" t="str">
        <f t="shared" ref="AY960:CD960" si="1103">AY$20</f>
        <v>AY$16</v>
      </c>
      <c r="AZ960" s="199" t="str">
        <f t="shared" si="1103"/>
        <v>AZ$16</v>
      </c>
      <c r="BA960" s="199" t="str">
        <f t="shared" si="1103"/>
        <v>BA$16</v>
      </c>
      <c r="BB960" s="199" t="str">
        <f t="shared" si="1103"/>
        <v>BB$16</v>
      </c>
      <c r="BC960" s="199" t="str">
        <f t="shared" si="1103"/>
        <v>BC$16</v>
      </c>
      <c r="BD960" s="199" t="str">
        <f t="shared" si="1103"/>
        <v>BD$16</v>
      </c>
      <c r="BE960" s="199" t="str">
        <f t="shared" si="1103"/>
        <v>BE$16</v>
      </c>
      <c r="BF960" s="199" t="str">
        <f t="shared" si="1103"/>
        <v>BF$16</v>
      </c>
      <c r="BG960" s="199" t="str">
        <f t="shared" si="1103"/>
        <v>BG$16</v>
      </c>
      <c r="BH960" s="199" t="str">
        <f t="shared" si="1103"/>
        <v>BH$16</v>
      </c>
      <c r="BI960" s="199" t="str">
        <f t="shared" si="1103"/>
        <v>BI$16</v>
      </c>
      <c r="BJ960" s="199" t="str">
        <f t="shared" si="1103"/>
        <v>BJ$16</v>
      </c>
      <c r="BK960" s="199" t="str">
        <f t="shared" si="1103"/>
        <v>BK$16</v>
      </c>
      <c r="BL960" s="199" t="str">
        <f t="shared" si="1103"/>
        <v>BL$16</v>
      </c>
      <c r="BM960" s="199" t="str">
        <f t="shared" si="1103"/>
        <v>BM$16</v>
      </c>
      <c r="BN960" s="199" t="str">
        <f t="shared" si="1103"/>
        <v>BN$16</v>
      </c>
      <c r="BO960" s="199" t="str">
        <f t="shared" si="1103"/>
        <v>BO$16</v>
      </c>
      <c r="BP960" s="199" t="str">
        <f t="shared" si="1103"/>
        <v>BP$16</v>
      </c>
      <c r="BQ960" s="199" t="str">
        <f t="shared" si="1103"/>
        <v>BQ$16</v>
      </c>
      <c r="BR960" s="199" t="str">
        <f t="shared" si="1103"/>
        <v>BR$16</v>
      </c>
      <c r="BS960" s="199" t="str">
        <f t="shared" si="1103"/>
        <v>BS$16</v>
      </c>
      <c r="BT960" s="199" t="str">
        <f t="shared" si="1103"/>
        <v>BT$16</v>
      </c>
      <c r="BU960" s="199" t="str">
        <f t="shared" si="1103"/>
        <v>BU$16</v>
      </c>
      <c r="BV960" s="199" t="str">
        <f t="shared" si="1103"/>
        <v>BV$16</v>
      </c>
      <c r="BW960" s="199" t="str">
        <f t="shared" si="1103"/>
        <v>BW$16</v>
      </c>
      <c r="BX960" s="199" t="str">
        <f t="shared" si="1103"/>
        <v>BX$16</v>
      </c>
      <c r="BY960" s="199" t="str">
        <f t="shared" si="1103"/>
        <v>BY$16</v>
      </c>
      <c r="BZ960" s="199" t="str">
        <f t="shared" si="1103"/>
        <v>BZ$16</v>
      </c>
      <c r="CA960" s="199" t="str">
        <f t="shared" si="1103"/>
        <v>CA$16</v>
      </c>
      <c r="CB960" s="199" t="str">
        <f t="shared" si="1103"/>
        <v>CB$16</v>
      </c>
      <c r="CC960" s="199" t="str">
        <f t="shared" si="1103"/>
        <v>CC$16</v>
      </c>
      <c r="CD960" s="199" t="str">
        <f t="shared" si="1103"/>
        <v>CD$16</v>
      </c>
      <c r="CE960" s="199" t="str">
        <f t="shared" ref="CE960:CL960" si="1104">CE$20</f>
        <v>CE$16</v>
      </c>
      <c r="CF960" s="199" t="str">
        <f t="shared" si="1104"/>
        <v>CF$16</v>
      </c>
      <c r="CG960" s="199" t="str">
        <f t="shared" si="1104"/>
        <v>CG$16</v>
      </c>
      <c r="CH960" s="199" t="str">
        <f t="shared" si="1104"/>
        <v>CH$16</v>
      </c>
      <c r="CI960" s="199" t="str">
        <f t="shared" si="1104"/>
        <v>CI$16</v>
      </c>
      <c r="CJ960" s="199" t="str">
        <f t="shared" si="1104"/>
        <v>CJ$16</v>
      </c>
      <c r="CK960" s="199" t="str">
        <f t="shared" si="1104"/>
        <v>CK$16</v>
      </c>
      <c r="CL960" s="199" t="str">
        <f t="shared" si="1104"/>
        <v>CL$16</v>
      </c>
      <c r="CN960" s="176"/>
      <c r="CO960" s="199" t="str">
        <f t="shared" ref="CO960:DL960" si="1105">CO$20</f>
        <v>CO$16</v>
      </c>
      <c r="CP960" s="199" t="str">
        <f t="shared" si="1105"/>
        <v>CP$16</v>
      </c>
      <c r="CQ960" s="199" t="str">
        <f t="shared" si="1105"/>
        <v>CQ$16</v>
      </c>
      <c r="CR960" s="199" t="str">
        <f t="shared" si="1105"/>
        <v>CR$16</v>
      </c>
      <c r="CS960" s="199" t="str">
        <f t="shared" si="1105"/>
        <v>CS$16</v>
      </c>
      <c r="CT960" s="199" t="str">
        <f t="shared" si="1105"/>
        <v>CT$16</v>
      </c>
      <c r="CU960" s="199" t="str">
        <f t="shared" si="1105"/>
        <v>CU$16</v>
      </c>
      <c r="CV960" s="199" t="str">
        <f t="shared" si="1105"/>
        <v>CV$16</v>
      </c>
      <c r="CW960" s="199" t="str">
        <f t="shared" si="1105"/>
        <v>CW$16</v>
      </c>
      <c r="CX960" s="199" t="str">
        <f t="shared" si="1105"/>
        <v>CX$16</v>
      </c>
      <c r="CY960" s="199" t="str">
        <f t="shared" si="1105"/>
        <v>CY$16</v>
      </c>
      <c r="CZ960" s="199" t="str">
        <f t="shared" si="1105"/>
        <v>CZ$16</v>
      </c>
      <c r="DA960" s="199" t="str">
        <f t="shared" si="1105"/>
        <v>DA$16</v>
      </c>
      <c r="DB960" s="199" t="str">
        <f t="shared" si="1105"/>
        <v>DB$16</v>
      </c>
      <c r="DC960" s="199" t="str">
        <f t="shared" si="1105"/>
        <v>DC$16</v>
      </c>
      <c r="DD960" s="199" t="str">
        <f t="shared" si="1105"/>
        <v>DD$16</v>
      </c>
      <c r="DE960" s="199" t="str">
        <f t="shared" si="1105"/>
        <v>DE$16</v>
      </c>
      <c r="DF960" s="199" t="str">
        <f t="shared" si="1105"/>
        <v>DF$16</v>
      </c>
      <c r="DG960" s="199" t="str">
        <f t="shared" si="1105"/>
        <v>DG$16</v>
      </c>
      <c r="DH960" s="199" t="str">
        <f t="shared" si="1105"/>
        <v>DH$16</v>
      </c>
      <c r="DI960" s="199" t="str">
        <f t="shared" si="1105"/>
        <v>DI$16</v>
      </c>
      <c r="DJ960" s="199" t="str">
        <f t="shared" si="1105"/>
        <v>DJ$16</v>
      </c>
      <c r="DK960" s="199" t="str">
        <f t="shared" si="1105"/>
        <v>DK$16</v>
      </c>
      <c r="DL960" s="199" t="str">
        <f t="shared" si="1105"/>
        <v>DL$16</v>
      </c>
    </row>
    <row r="961" spans="1:116" x14ac:dyDescent="0.4">
      <c r="A961" s="174"/>
      <c r="E961" s="8"/>
      <c r="G961" s="175" t="s">
        <v>462</v>
      </c>
      <c r="H961" s="200"/>
      <c r="I961" s="201"/>
      <c r="J961" s="201"/>
      <c r="K961" s="202"/>
      <c r="L961" s="202"/>
      <c r="M961" s="202"/>
      <c r="N961" s="202"/>
      <c r="O961" s="202"/>
      <c r="P961" s="202"/>
      <c r="R961" s="202"/>
      <c r="S961" s="199" t="str">
        <f t="shared" ref="S961:AX961" si="1106">S$21</f>
        <v>S$17</v>
      </c>
      <c r="T961" s="199" t="str">
        <f t="shared" si="1106"/>
        <v>T$17</v>
      </c>
      <c r="U961" s="199" t="str">
        <f t="shared" si="1106"/>
        <v>U$17</v>
      </c>
      <c r="V961" s="199" t="str">
        <f t="shared" si="1106"/>
        <v>V$17</v>
      </c>
      <c r="W961" s="199" t="str">
        <f t="shared" si="1106"/>
        <v>W$17</v>
      </c>
      <c r="X961" s="199" t="str">
        <f t="shared" si="1106"/>
        <v>X$17</v>
      </c>
      <c r="Y961" s="199" t="str">
        <f t="shared" si="1106"/>
        <v>Y$17</v>
      </c>
      <c r="Z961" s="199" t="str">
        <f t="shared" si="1106"/>
        <v>Z$17</v>
      </c>
      <c r="AA961" s="199" t="str">
        <f t="shared" si="1106"/>
        <v>AA$17</v>
      </c>
      <c r="AB961" s="199" t="str">
        <f t="shared" si="1106"/>
        <v>AB$17</v>
      </c>
      <c r="AC961" s="199" t="str">
        <f t="shared" si="1106"/>
        <v>AC$17</v>
      </c>
      <c r="AD961" s="199" t="str">
        <f t="shared" si="1106"/>
        <v>AD$17</v>
      </c>
      <c r="AE961" s="199" t="str">
        <f t="shared" si="1106"/>
        <v>AE$17</v>
      </c>
      <c r="AF961" s="199" t="str">
        <f t="shared" si="1106"/>
        <v>AF$17</v>
      </c>
      <c r="AG961" s="199" t="str">
        <f t="shared" si="1106"/>
        <v>AG$17</v>
      </c>
      <c r="AH961" s="199" t="str">
        <f t="shared" si="1106"/>
        <v>AH$17</v>
      </c>
      <c r="AI961" s="199" t="str">
        <f t="shared" si="1106"/>
        <v>AI$17</v>
      </c>
      <c r="AJ961" s="199" t="str">
        <f t="shared" si="1106"/>
        <v>AJ$17</v>
      </c>
      <c r="AK961" s="199" t="str">
        <f t="shared" si="1106"/>
        <v>AK$17</v>
      </c>
      <c r="AL961" s="199" t="str">
        <f t="shared" si="1106"/>
        <v>AL$17</v>
      </c>
      <c r="AM961" s="199" t="str">
        <f t="shared" si="1106"/>
        <v>AM$17</v>
      </c>
      <c r="AN961" s="199" t="str">
        <f t="shared" si="1106"/>
        <v>AN$17</v>
      </c>
      <c r="AO961" s="199" t="str">
        <f t="shared" si="1106"/>
        <v>AO$17</v>
      </c>
      <c r="AP961" s="199" t="str">
        <f t="shared" si="1106"/>
        <v>AP$17</v>
      </c>
      <c r="AQ961" s="199" t="str">
        <f t="shared" si="1106"/>
        <v>AQ$17</v>
      </c>
      <c r="AR961" s="199" t="str">
        <f t="shared" si="1106"/>
        <v>AR$17</v>
      </c>
      <c r="AS961" s="199" t="str">
        <f t="shared" si="1106"/>
        <v>AS$17</v>
      </c>
      <c r="AT961" s="199" t="str">
        <f t="shared" si="1106"/>
        <v>AT$17</v>
      </c>
      <c r="AU961" s="199" t="str">
        <f t="shared" si="1106"/>
        <v>AU$17</v>
      </c>
      <c r="AV961" s="199" t="str">
        <f t="shared" si="1106"/>
        <v>AV$17</v>
      </c>
      <c r="AW961" s="199" t="str">
        <f t="shared" si="1106"/>
        <v>AW$17</v>
      </c>
      <c r="AX961" s="199" t="str">
        <f t="shared" si="1106"/>
        <v>AX$17</v>
      </c>
      <c r="AY961" s="199" t="str">
        <f t="shared" ref="AY961:CD961" si="1107">AY$21</f>
        <v>AY$17</v>
      </c>
      <c r="AZ961" s="199" t="str">
        <f t="shared" si="1107"/>
        <v>AZ$17</v>
      </c>
      <c r="BA961" s="199" t="str">
        <f t="shared" si="1107"/>
        <v>BA$17</v>
      </c>
      <c r="BB961" s="199" t="str">
        <f t="shared" si="1107"/>
        <v>BB$17</v>
      </c>
      <c r="BC961" s="199" t="str">
        <f t="shared" si="1107"/>
        <v>BC$17</v>
      </c>
      <c r="BD961" s="199" t="str">
        <f t="shared" si="1107"/>
        <v>BD$17</v>
      </c>
      <c r="BE961" s="199" t="str">
        <f t="shared" si="1107"/>
        <v>BE$17</v>
      </c>
      <c r="BF961" s="199" t="str">
        <f t="shared" si="1107"/>
        <v>BF$17</v>
      </c>
      <c r="BG961" s="199" t="str">
        <f t="shared" si="1107"/>
        <v>BG$17</v>
      </c>
      <c r="BH961" s="199" t="str">
        <f t="shared" si="1107"/>
        <v>BH$17</v>
      </c>
      <c r="BI961" s="199" t="str">
        <f t="shared" si="1107"/>
        <v>BI$17</v>
      </c>
      <c r="BJ961" s="199" t="str">
        <f t="shared" si="1107"/>
        <v>BJ$17</v>
      </c>
      <c r="BK961" s="199" t="str">
        <f t="shared" si="1107"/>
        <v>BK$17</v>
      </c>
      <c r="BL961" s="199" t="str">
        <f t="shared" si="1107"/>
        <v>BL$17</v>
      </c>
      <c r="BM961" s="199" t="str">
        <f t="shared" si="1107"/>
        <v>BM$17</v>
      </c>
      <c r="BN961" s="199" t="str">
        <f t="shared" si="1107"/>
        <v>BN$17</v>
      </c>
      <c r="BO961" s="199" t="str">
        <f t="shared" si="1107"/>
        <v>BO$17</v>
      </c>
      <c r="BP961" s="199" t="str">
        <f t="shared" si="1107"/>
        <v>BP$17</v>
      </c>
      <c r="BQ961" s="199" t="str">
        <f t="shared" si="1107"/>
        <v>BQ$17</v>
      </c>
      <c r="BR961" s="199" t="str">
        <f t="shared" si="1107"/>
        <v>BR$17</v>
      </c>
      <c r="BS961" s="199" t="str">
        <f t="shared" si="1107"/>
        <v>BS$17</v>
      </c>
      <c r="BT961" s="199" t="str">
        <f t="shared" si="1107"/>
        <v>BT$17</v>
      </c>
      <c r="BU961" s="199" t="str">
        <f t="shared" si="1107"/>
        <v>BU$17</v>
      </c>
      <c r="BV961" s="199" t="str">
        <f t="shared" si="1107"/>
        <v>BV$17</v>
      </c>
      <c r="BW961" s="199" t="str">
        <f t="shared" si="1107"/>
        <v>BW$17</v>
      </c>
      <c r="BX961" s="199" t="str">
        <f t="shared" si="1107"/>
        <v>BX$17</v>
      </c>
      <c r="BY961" s="199" t="str">
        <f t="shared" si="1107"/>
        <v>BY$17</v>
      </c>
      <c r="BZ961" s="199" t="str">
        <f t="shared" si="1107"/>
        <v>BZ$17</v>
      </c>
      <c r="CA961" s="199" t="str">
        <f t="shared" si="1107"/>
        <v>CA$17</v>
      </c>
      <c r="CB961" s="199" t="str">
        <f t="shared" si="1107"/>
        <v>CB$17</v>
      </c>
      <c r="CC961" s="199" t="str">
        <f t="shared" si="1107"/>
        <v>CC$17</v>
      </c>
      <c r="CD961" s="199" t="str">
        <f t="shared" si="1107"/>
        <v>CD$17</v>
      </c>
      <c r="CE961" s="199" t="str">
        <f t="shared" ref="CE961:CL961" si="1108">CE$21</f>
        <v>CE$17</v>
      </c>
      <c r="CF961" s="199" t="str">
        <f t="shared" si="1108"/>
        <v>CF$17</v>
      </c>
      <c r="CG961" s="199" t="str">
        <f t="shared" si="1108"/>
        <v>CG$17</v>
      </c>
      <c r="CH961" s="199" t="str">
        <f t="shared" si="1108"/>
        <v>CH$17</v>
      </c>
      <c r="CI961" s="199" t="str">
        <f t="shared" si="1108"/>
        <v>CI$17</v>
      </c>
      <c r="CJ961" s="199" t="str">
        <f t="shared" si="1108"/>
        <v>CJ$17</v>
      </c>
      <c r="CK961" s="199" t="str">
        <f t="shared" si="1108"/>
        <v>CK$17</v>
      </c>
      <c r="CL961" s="199" t="str">
        <f t="shared" si="1108"/>
        <v>CL$17</v>
      </c>
      <c r="CN961" s="201"/>
      <c r="CO961" s="199" t="str">
        <f t="shared" ref="CO961:DL961" si="1109">CO$21</f>
        <v>CO$17</v>
      </c>
      <c r="CP961" s="199" t="str">
        <f t="shared" si="1109"/>
        <v>CP$17</v>
      </c>
      <c r="CQ961" s="199" t="str">
        <f t="shared" si="1109"/>
        <v>CQ$17</v>
      </c>
      <c r="CR961" s="199" t="str">
        <f t="shared" si="1109"/>
        <v>CR$17</v>
      </c>
      <c r="CS961" s="199" t="str">
        <f t="shared" si="1109"/>
        <v>CS$17</v>
      </c>
      <c r="CT961" s="199" t="str">
        <f t="shared" si="1109"/>
        <v>CT$17</v>
      </c>
      <c r="CU961" s="199" t="str">
        <f t="shared" si="1109"/>
        <v>CU$17</v>
      </c>
      <c r="CV961" s="199" t="str">
        <f t="shared" si="1109"/>
        <v>CV$17</v>
      </c>
      <c r="CW961" s="199" t="str">
        <f t="shared" si="1109"/>
        <v>CW$17</v>
      </c>
      <c r="CX961" s="199" t="str">
        <f t="shared" si="1109"/>
        <v>CX$17</v>
      </c>
      <c r="CY961" s="199" t="str">
        <f t="shared" si="1109"/>
        <v>CY$17</v>
      </c>
      <c r="CZ961" s="199" t="str">
        <f t="shared" si="1109"/>
        <v>CZ$17</v>
      </c>
      <c r="DA961" s="199" t="str">
        <f t="shared" si="1109"/>
        <v>DA$17</v>
      </c>
      <c r="DB961" s="199" t="str">
        <f t="shared" si="1109"/>
        <v>DB$17</v>
      </c>
      <c r="DC961" s="199" t="str">
        <f t="shared" si="1109"/>
        <v>DC$17</v>
      </c>
      <c r="DD961" s="199" t="str">
        <f t="shared" si="1109"/>
        <v>DD$17</v>
      </c>
      <c r="DE961" s="199" t="str">
        <f t="shared" si="1109"/>
        <v>DE$17</v>
      </c>
      <c r="DF961" s="199" t="str">
        <f t="shared" si="1109"/>
        <v>DF$17</v>
      </c>
      <c r="DG961" s="199" t="str">
        <f t="shared" si="1109"/>
        <v>DG$17</v>
      </c>
      <c r="DH961" s="199" t="str">
        <f t="shared" si="1109"/>
        <v>DH$17</v>
      </c>
      <c r="DI961" s="199" t="str">
        <f t="shared" si="1109"/>
        <v>DI$17</v>
      </c>
      <c r="DJ961" s="199" t="str">
        <f t="shared" si="1109"/>
        <v>DJ$17</v>
      </c>
      <c r="DK961" s="199" t="str">
        <f t="shared" si="1109"/>
        <v>DK$17</v>
      </c>
      <c r="DL961" s="199" t="str">
        <f t="shared" si="1109"/>
        <v>DL$17</v>
      </c>
    </row>
    <row r="962" spans="1:116" x14ac:dyDescent="0.4">
      <c r="A962" s="174"/>
      <c r="E962" s="8"/>
      <c r="G962" s="175" t="s">
        <v>491</v>
      </c>
      <c r="H962" s="200"/>
      <c r="I962" s="201"/>
      <c r="J962" s="201"/>
      <c r="K962" s="202"/>
      <c r="L962" s="202"/>
      <c r="M962" s="202"/>
      <c r="N962" s="202"/>
      <c r="O962" s="202"/>
      <c r="P962" s="202"/>
      <c r="R962" s="202"/>
      <c r="S962" s="190"/>
      <c r="T962" s="190"/>
      <c r="U962" s="190"/>
      <c r="V962" s="190"/>
      <c r="W962" s="190"/>
      <c r="X962" s="190"/>
      <c r="Y962" s="190"/>
      <c r="Z962" s="190"/>
      <c r="AA962" s="190"/>
      <c r="AB962" s="190"/>
      <c r="AC962" s="190"/>
      <c r="AD962" s="190"/>
      <c r="AE962" s="190"/>
      <c r="AF962" s="190"/>
      <c r="AG962" s="190"/>
      <c r="AH962" s="190"/>
      <c r="AI962" s="190"/>
      <c r="AJ962" s="190"/>
      <c r="AK962" s="190"/>
      <c r="AL962" s="190"/>
      <c r="AM962" s="190"/>
      <c r="AN962" s="190"/>
      <c r="AO962" s="190"/>
      <c r="AP962" s="190"/>
      <c r="AQ962" s="190"/>
      <c r="AR962" s="190"/>
      <c r="AS962" s="190"/>
      <c r="AT962" s="190"/>
      <c r="AU962" s="190"/>
      <c r="AV962" s="190"/>
      <c r="AW962" s="190"/>
      <c r="AX962" s="190"/>
      <c r="AY962" s="190"/>
      <c r="AZ962" s="190"/>
      <c r="BA962" s="190"/>
      <c r="BB962" s="190"/>
      <c r="BC962" s="190"/>
      <c r="BD962" s="190"/>
      <c r="BE962" s="190"/>
      <c r="BF962" s="190"/>
      <c r="BG962" s="190"/>
      <c r="BH962" s="190"/>
      <c r="BI962" s="190"/>
      <c r="BJ962" s="190"/>
      <c r="BK962" s="190"/>
      <c r="BL962" s="190"/>
      <c r="BM962" s="190"/>
      <c r="BN962" s="190"/>
      <c r="BO962" s="190"/>
      <c r="BP962" s="190"/>
      <c r="BQ962" s="190"/>
      <c r="BR962" s="190"/>
      <c r="BS962" s="190"/>
      <c r="BT962" s="190"/>
      <c r="BU962" s="190"/>
      <c r="BV962" s="190"/>
      <c r="BW962" s="190"/>
      <c r="BX962" s="190"/>
      <c r="BY962" s="190"/>
      <c r="BZ962" s="190"/>
      <c r="CA962" s="190"/>
      <c r="CB962" s="190"/>
      <c r="CC962" s="190"/>
      <c r="CD962" s="190"/>
      <c r="CE962" s="190"/>
      <c r="CF962" s="190"/>
      <c r="CG962" s="190"/>
      <c r="CH962" s="190"/>
      <c r="CI962" s="190"/>
      <c r="CJ962" s="190"/>
      <c r="CK962" s="190"/>
      <c r="CL962" s="190"/>
      <c r="CN962" s="201"/>
      <c r="CO962" s="190"/>
      <c r="CP962" s="190"/>
      <c r="CQ962" s="190"/>
      <c r="CR962" s="190"/>
      <c r="CS962" s="190"/>
      <c r="CT962" s="190"/>
      <c r="CU962" s="190"/>
      <c r="CV962" s="190"/>
      <c r="CW962" s="190"/>
      <c r="CX962" s="190"/>
      <c r="CY962" s="190"/>
      <c r="CZ962" s="190"/>
      <c r="DA962" s="190"/>
      <c r="DB962" s="190"/>
      <c r="DC962" s="190"/>
      <c r="DD962" s="190"/>
      <c r="DE962" s="190"/>
      <c r="DF962" s="190"/>
      <c r="DG962" s="190"/>
      <c r="DH962" s="190"/>
      <c r="DI962" s="190"/>
      <c r="DJ962" s="190"/>
      <c r="DK962" s="190"/>
      <c r="DL962" s="190"/>
    </row>
    <row r="963" spans="1:116" x14ac:dyDescent="0.4">
      <c r="A963" s="174"/>
      <c r="E963" s="8"/>
      <c r="G963" s="175" t="s">
        <v>505</v>
      </c>
      <c r="H963" s="200"/>
      <c r="I963" s="201"/>
      <c r="J963" s="201"/>
      <c r="K963" s="202"/>
      <c r="L963" s="202"/>
      <c r="M963" s="202"/>
      <c r="N963" s="202"/>
      <c r="O963" s="202"/>
      <c r="P963" s="202"/>
      <c r="R963" s="202"/>
      <c r="S963" s="190"/>
      <c r="T963" s="190"/>
      <c r="U963" s="190"/>
      <c r="V963" s="190"/>
      <c r="W963" s="190"/>
      <c r="X963" s="190"/>
      <c r="Y963" s="190"/>
      <c r="Z963" s="190"/>
      <c r="AA963" s="190"/>
      <c r="AB963" s="190"/>
      <c r="AC963" s="190"/>
      <c r="AD963" s="190"/>
      <c r="AE963" s="190"/>
      <c r="AF963" s="190"/>
      <c r="AG963" s="190"/>
      <c r="AH963" s="190"/>
      <c r="AI963" s="190"/>
      <c r="AJ963" s="190"/>
      <c r="AK963" s="190"/>
      <c r="AL963" s="190"/>
      <c r="AM963" s="190"/>
      <c r="AN963" s="190"/>
      <c r="AO963" s="190"/>
      <c r="AP963" s="190"/>
      <c r="AQ963" s="190"/>
      <c r="AR963" s="190"/>
      <c r="AS963" s="190"/>
      <c r="AT963" s="190"/>
      <c r="AU963" s="190"/>
      <c r="AV963" s="190"/>
      <c r="AW963" s="190"/>
      <c r="AX963" s="190"/>
      <c r="AY963" s="190"/>
      <c r="AZ963" s="190"/>
      <c r="BA963" s="190"/>
      <c r="BB963" s="190"/>
      <c r="BC963" s="190"/>
      <c r="BD963" s="190"/>
      <c r="BE963" s="190"/>
      <c r="BF963" s="190"/>
      <c r="BG963" s="190"/>
      <c r="BH963" s="190"/>
      <c r="BI963" s="190"/>
      <c r="BJ963" s="190"/>
      <c r="BK963" s="190"/>
      <c r="BL963" s="190"/>
      <c r="BM963" s="190"/>
      <c r="BN963" s="190"/>
      <c r="BO963" s="190"/>
      <c r="BP963" s="190"/>
      <c r="BQ963" s="190"/>
      <c r="BR963" s="190"/>
      <c r="BS963" s="190"/>
      <c r="BT963" s="190"/>
      <c r="BU963" s="190"/>
      <c r="BV963" s="190"/>
      <c r="BW963" s="190"/>
      <c r="BX963" s="190"/>
      <c r="BY963" s="190"/>
      <c r="BZ963" s="190"/>
      <c r="CA963" s="190"/>
      <c r="CB963" s="190"/>
      <c r="CC963" s="190"/>
      <c r="CD963" s="190"/>
      <c r="CE963" s="190"/>
      <c r="CF963" s="190"/>
      <c r="CG963" s="190"/>
      <c r="CH963" s="190"/>
      <c r="CI963" s="190"/>
      <c r="CJ963" s="190"/>
      <c r="CK963" s="190"/>
      <c r="CL963" s="190"/>
      <c r="CN963" s="201"/>
      <c r="CO963" s="190"/>
      <c r="CP963" s="190"/>
      <c r="CQ963" s="190"/>
      <c r="CR963" s="190"/>
      <c r="CS963" s="190"/>
      <c r="CT963" s="190"/>
      <c r="CU963" s="190"/>
      <c r="CV963" s="190"/>
      <c r="CW963" s="190"/>
      <c r="CX963" s="190"/>
      <c r="CY963" s="190"/>
      <c r="CZ963" s="190"/>
      <c r="DA963" s="190"/>
      <c r="DB963" s="190"/>
      <c r="DC963" s="190"/>
      <c r="DD963" s="190"/>
      <c r="DE963" s="190"/>
      <c r="DF963" s="190"/>
      <c r="DG963" s="190"/>
      <c r="DH963" s="190"/>
      <c r="DI963" s="190"/>
      <c r="DJ963" s="190"/>
      <c r="DK963" s="190"/>
      <c r="DL963" s="190"/>
    </row>
    <row r="964" spans="1:116" x14ac:dyDescent="0.4">
      <c r="A964" s="174"/>
      <c r="E964" s="8"/>
      <c r="G964" s="175" t="s">
        <v>463</v>
      </c>
      <c r="H964" s="200"/>
      <c r="I964" s="201"/>
      <c r="J964" s="201"/>
      <c r="K964" s="202"/>
      <c r="L964" s="202"/>
      <c r="M964" s="202"/>
      <c r="N964" s="202"/>
      <c r="O964" s="202"/>
      <c r="P964" s="202"/>
      <c r="R964" s="202"/>
      <c r="S964" s="190" t="str">
        <f t="shared" ref="S964:AX964" si="1110">S$22</f>
        <v>S$18</v>
      </c>
      <c r="T964" s="190" t="str">
        <f t="shared" si="1110"/>
        <v>T$18</v>
      </c>
      <c r="U964" s="190" t="str">
        <f t="shared" si="1110"/>
        <v>U$18</v>
      </c>
      <c r="V964" s="190" t="str">
        <f t="shared" si="1110"/>
        <v>V$18</v>
      </c>
      <c r="W964" s="190" t="str">
        <f t="shared" si="1110"/>
        <v>W$18</v>
      </c>
      <c r="X964" s="190" t="str">
        <f t="shared" si="1110"/>
        <v>X$18</v>
      </c>
      <c r="Y964" s="190" t="str">
        <f t="shared" si="1110"/>
        <v>Y$18</v>
      </c>
      <c r="Z964" s="190" t="str">
        <f t="shared" si="1110"/>
        <v>Z$18</v>
      </c>
      <c r="AA964" s="190" t="str">
        <f t="shared" si="1110"/>
        <v>AA$18</v>
      </c>
      <c r="AB964" s="190" t="str">
        <f t="shared" si="1110"/>
        <v>AB$18</v>
      </c>
      <c r="AC964" s="190" t="str">
        <f t="shared" si="1110"/>
        <v>AC$18</v>
      </c>
      <c r="AD964" s="190" t="str">
        <f t="shared" si="1110"/>
        <v>AD$18</v>
      </c>
      <c r="AE964" s="190" t="str">
        <f t="shared" si="1110"/>
        <v>AE$18</v>
      </c>
      <c r="AF964" s="190" t="str">
        <f t="shared" si="1110"/>
        <v>AF$18</v>
      </c>
      <c r="AG964" s="190" t="str">
        <f t="shared" si="1110"/>
        <v>AG$18</v>
      </c>
      <c r="AH964" s="190" t="str">
        <f t="shared" si="1110"/>
        <v>AH$18</v>
      </c>
      <c r="AI964" s="190" t="str">
        <f t="shared" si="1110"/>
        <v>AI$18</v>
      </c>
      <c r="AJ964" s="190" t="str">
        <f t="shared" si="1110"/>
        <v>AJ$18</v>
      </c>
      <c r="AK964" s="190" t="str">
        <f t="shared" si="1110"/>
        <v>AK$18</v>
      </c>
      <c r="AL964" s="190" t="str">
        <f t="shared" si="1110"/>
        <v>AL$18</v>
      </c>
      <c r="AM964" s="190" t="str">
        <f t="shared" si="1110"/>
        <v>AM$18</v>
      </c>
      <c r="AN964" s="190" t="str">
        <f t="shared" si="1110"/>
        <v>AN$18</v>
      </c>
      <c r="AO964" s="190" t="str">
        <f t="shared" si="1110"/>
        <v>AO$18</v>
      </c>
      <c r="AP964" s="190" t="str">
        <f t="shared" si="1110"/>
        <v>AP$18</v>
      </c>
      <c r="AQ964" s="190" t="str">
        <f t="shared" si="1110"/>
        <v>AQ$18</v>
      </c>
      <c r="AR964" s="190" t="str">
        <f t="shared" si="1110"/>
        <v>AR$18</v>
      </c>
      <c r="AS964" s="190" t="str">
        <f t="shared" si="1110"/>
        <v>AS$18</v>
      </c>
      <c r="AT964" s="190" t="str">
        <f t="shared" si="1110"/>
        <v>AT$18</v>
      </c>
      <c r="AU964" s="190" t="str">
        <f t="shared" si="1110"/>
        <v>AU$18</v>
      </c>
      <c r="AV964" s="190" t="str">
        <f t="shared" si="1110"/>
        <v>AV$18</v>
      </c>
      <c r="AW964" s="190" t="str">
        <f t="shared" si="1110"/>
        <v>AW$18</v>
      </c>
      <c r="AX964" s="190" t="str">
        <f t="shared" si="1110"/>
        <v>AX$18</v>
      </c>
      <c r="AY964" s="190" t="str">
        <f t="shared" ref="AY964:CD964" si="1111">AY$22</f>
        <v>AY$18</v>
      </c>
      <c r="AZ964" s="190" t="str">
        <f t="shared" si="1111"/>
        <v>AZ$18</v>
      </c>
      <c r="BA964" s="190" t="str">
        <f t="shared" si="1111"/>
        <v>BA$18</v>
      </c>
      <c r="BB964" s="190" t="str">
        <f t="shared" si="1111"/>
        <v>BB$18</v>
      </c>
      <c r="BC964" s="190" t="str">
        <f t="shared" si="1111"/>
        <v>BC$18</v>
      </c>
      <c r="BD964" s="190" t="str">
        <f t="shared" si="1111"/>
        <v>BD$18</v>
      </c>
      <c r="BE964" s="190" t="str">
        <f t="shared" si="1111"/>
        <v>BE$18</v>
      </c>
      <c r="BF964" s="190" t="str">
        <f t="shared" si="1111"/>
        <v>BF$18</v>
      </c>
      <c r="BG964" s="190" t="str">
        <f t="shared" si="1111"/>
        <v>BG$18</v>
      </c>
      <c r="BH964" s="190" t="str">
        <f t="shared" si="1111"/>
        <v>BH$18</v>
      </c>
      <c r="BI964" s="190" t="str">
        <f t="shared" si="1111"/>
        <v>BI$18</v>
      </c>
      <c r="BJ964" s="190" t="str">
        <f t="shared" si="1111"/>
        <v>BJ$18</v>
      </c>
      <c r="BK964" s="190" t="str">
        <f t="shared" si="1111"/>
        <v>BK$18</v>
      </c>
      <c r="BL964" s="190" t="str">
        <f t="shared" si="1111"/>
        <v>BL$18</v>
      </c>
      <c r="BM964" s="190" t="str">
        <f t="shared" si="1111"/>
        <v>BM$18</v>
      </c>
      <c r="BN964" s="190" t="str">
        <f t="shared" si="1111"/>
        <v>BN$18</v>
      </c>
      <c r="BO964" s="190" t="str">
        <f t="shared" si="1111"/>
        <v>BO$18</v>
      </c>
      <c r="BP964" s="190" t="str">
        <f t="shared" si="1111"/>
        <v>BP$18</v>
      </c>
      <c r="BQ964" s="190" t="str">
        <f t="shared" si="1111"/>
        <v>BQ$18</v>
      </c>
      <c r="BR964" s="190" t="str">
        <f t="shared" si="1111"/>
        <v>BR$18</v>
      </c>
      <c r="BS964" s="190" t="str">
        <f t="shared" si="1111"/>
        <v>BS$18</v>
      </c>
      <c r="BT964" s="190" t="str">
        <f t="shared" si="1111"/>
        <v>BT$18</v>
      </c>
      <c r="BU964" s="190" t="str">
        <f t="shared" si="1111"/>
        <v>BU$18</v>
      </c>
      <c r="BV964" s="190" t="str">
        <f t="shared" si="1111"/>
        <v>BV$18</v>
      </c>
      <c r="BW964" s="190" t="str">
        <f t="shared" si="1111"/>
        <v>BW$18</v>
      </c>
      <c r="BX964" s="190" t="str">
        <f t="shared" si="1111"/>
        <v>BX$18</v>
      </c>
      <c r="BY964" s="190" t="str">
        <f t="shared" si="1111"/>
        <v>BY$18</v>
      </c>
      <c r="BZ964" s="190" t="str">
        <f t="shared" si="1111"/>
        <v>BZ$18</v>
      </c>
      <c r="CA964" s="190" t="str">
        <f t="shared" si="1111"/>
        <v>CA$18</v>
      </c>
      <c r="CB964" s="190" t="str">
        <f t="shared" si="1111"/>
        <v>CB$18</v>
      </c>
      <c r="CC964" s="190" t="str">
        <f t="shared" si="1111"/>
        <v>CC$18</v>
      </c>
      <c r="CD964" s="190" t="str">
        <f t="shared" si="1111"/>
        <v>CD$18</v>
      </c>
      <c r="CE964" s="190" t="str">
        <f t="shared" ref="CE964:CL964" si="1112">CE$22</f>
        <v>CE$18</v>
      </c>
      <c r="CF964" s="190" t="str">
        <f t="shared" si="1112"/>
        <v>CF$18</v>
      </c>
      <c r="CG964" s="190" t="str">
        <f t="shared" si="1112"/>
        <v>CG$18</v>
      </c>
      <c r="CH964" s="190" t="str">
        <f t="shared" si="1112"/>
        <v>CH$18</v>
      </c>
      <c r="CI964" s="190" t="str">
        <f t="shared" si="1112"/>
        <v>CI$18</v>
      </c>
      <c r="CJ964" s="190" t="str">
        <f t="shared" si="1112"/>
        <v>CJ$18</v>
      </c>
      <c r="CK964" s="190" t="str">
        <f t="shared" si="1112"/>
        <v>CK$18</v>
      </c>
      <c r="CL964" s="190" t="str">
        <f t="shared" si="1112"/>
        <v>CL$18</v>
      </c>
      <c r="CN964" s="201"/>
      <c r="CO964" s="190" t="str">
        <f t="shared" ref="CO964:DL964" si="1113">CO$22</f>
        <v>CO$18</v>
      </c>
      <c r="CP964" s="190" t="str">
        <f t="shared" si="1113"/>
        <v>CP$18</v>
      </c>
      <c r="CQ964" s="190" t="str">
        <f t="shared" si="1113"/>
        <v>CQ$18</v>
      </c>
      <c r="CR964" s="190" t="str">
        <f t="shared" si="1113"/>
        <v>CR$18</v>
      </c>
      <c r="CS964" s="190" t="str">
        <f t="shared" si="1113"/>
        <v>CS$18</v>
      </c>
      <c r="CT964" s="190" t="str">
        <f t="shared" si="1113"/>
        <v>CT$18</v>
      </c>
      <c r="CU964" s="190" t="str">
        <f t="shared" si="1113"/>
        <v>CU$18</v>
      </c>
      <c r="CV964" s="190" t="str">
        <f t="shared" si="1113"/>
        <v>CV$18</v>
      </c>
      <c r="CW964" s="190" t="str">
        <f t="shared" si="1113"/>
        <v>CW$18</v>
      </c>
      <c r="CX964" s="190" t="str">
        <f t="shared" si="1113"/>
        <v>CX$18</v>
      </c>
      <c r="CY964" s="190" t="str">
        <f t="shared" si="1113"/>
        <v>CY$18</v>
      </c>
      <c r="CZ964" s="190" t="str">
        <f t="shared" si="1113"/>
        <v>CZ$18</v>
      </c>
      <c r="DA964" s="190" t="str">
        <f t="shared" si="1113"/>
        <v>DA$18</v>
      </c>
      <c r="DB964" s="190" t="str">
        <f t="shared" si="1113"/>
        <v>DB$18</v>
      </c>
      <c r="DC964" s="190" t="str">
        <f t="shared" si="1113"/>
        <v>DC$18</v>
      </c>
      <c r="DD964" s="190" t="str">
        <f t="shared" si="1113"/>
        <v>DD$18</v>
      </c>
      <c r="DE964" s="190" t="str">
        <f t="shared" si="1113"/>
        <v>DE$18</v>
      </c>
      <c r="DF964" s="190" t="str">
        <f t="shared" si="1113"/>
        <v>DF$18</v>
      </c>
      <c r="DG964" s="190" t="str">
        <f t="shared" si="1113"/>
        <v>DG$18</v>
      </c>
      <c r="DH964" s="190" t="str">
        <f t="shared" si="1113"/>
        <v>DH$18</v>
      </c>
      <c r="DI964" s="190" t="str">
        <f t="shared" si="1113"/>
        <v>DI$18</v>
      </c>
      <c r="DJ964" s="190" t="str">
        <f t="shared" si="1113"/>
        <v>DJ$18</v>
      </c>
      <c r="DK964" s="190" t="str">
        <f t="shared" si="1113"/>
        <v>DK$18</v>
      </c>
      <c r="DL964" s="190" t="str">
        <f t="shared" si="1113"/>
        <v>DL$18</v>
      </c>
    </row>
    <row r="965" spans="1:116" x14ac:dyDescent="0.4">
      <c r="A965" s="174"/>
      <c r="E965" s="8"/>
      <c r="G965" s="175" t="s">
        <v>464</v>
      </c>
      <c r="H965" s="200"/>
      <c r="I965" s="201"/>
      <c r="J965" s="201"/>
      <c r="K965" s="202"/>
      <c r="L965" s="202"/>
      <c r="M965" s="202"/>
      <c r="N965" s="202"/>
      <c r="O965" s="202"/>
      <c r="P965" s="202"/>
      <c r="R965" s="202"/>
      <c r="S965" s="190" t="str">
        <f t="shared" ref="S965:AX965" si="1114">S$23</f>
        <v>S$19</v>
      </c>
      <c r="T965" s="190" t="str">
        <f t="shared" si="1114"/>
        <v>T$19</v>
      </c>
      <c r="U965" s="190" t="str">
        <f t="shared" si="1114"/>
        <v>U$19</v>
      </c>
      <c r="V965" s="190" t="str">
        <f t="shared" si="1114"/>
        <v>V$19</v>
      </c>
      <c r="W965" s="190" t="str">
        <f t="shared" si="1114"/>
        <v>W$19</v>
      </c>
      <c r="X965" s="190" t="str">
        <f t="shared" si="1114"/>
        <v>X$19</v>
      </c>
      <c r="Y965" s="190" t="str">
        <f t="shared" si="1114"/>
        <v>Y$19</v>
      </c>
      <c r="Z965" s="190" t="str">
        <f t="shared" si="1114"/>
        <v>Z$19</v>
      </c>
      <c r="AA965" s="190" t="str">
        <f t="shared" si="1114"/>
        <v>AA$19</v>
      </c>
      <c r="AB965" s="190" t="str">
        <f t="shared" si="1114"/>
        <v>AB$19</v>
      </c>
      <c r="AC965" s="190" t="str">
        <f t="shared" si="1114"/>
        <v>AC$19</v>
      </c>
      <c r="AD965" s="190" t="str">
        <f t="shared" si="1114"/>
        <v>AD$19</v>
      </c>
      <c r="AE965" s="190" t="str">
        <f t="shared" si="1114"/>
        <v>AE$19</v>
      </c>
      <c r="AF965" s="190" t="str">
        <f t="shared" si="1114"/>
        <v>AF$19</v>
      </c>
      <c r="AG965" s="190" t="str">
        <f t="shared" si="1114"/>
        <v>AG$19</v>
      </c>
      <c r="AH965" s="190" t="str">
        <f t="shared" si="1114"/>
        <v>AH$19</v>
      </c>
      <c r="AI965" s="190" t="str">
        <f t="shared" si="1114"/>
        <v>AI$19</v>
      </c>
      <c r="AJ965" s="190" t="str">
        <f t="shared" si="1114"/>
        <v>AJ$19</v>
      </c>
      <c r="AK965" s="190" t="str">
        <f t="shared" si="1114"/>
        <v>AK$19</v>
      </c>
      <c r="AL965" s="190" t="str">
        <f t="shared" si="1114"/>
        <v>AL$19</v>
      </c>
      <c r="AM965" s="190" t="str">
        <f t="shared" si="1114"/>
        <v>AM$19</v>
      </c>
      <c r="AN965" s="190" t="str">
        <f t="shared" si="1114"/>
        <v>AN$19</v>
      </c>
      <c r="AO965" s="190" t="str">
        <f t="shared" si="1114"/>
        <v>AO$19</v>
      </c>
      <c r="AP965" s="190" t="str">
        <f t="shared" si="1114"/>
        <v>AP$19</v>
      </c>
      <c r="AQ965" s="190" t="str">
        <f t="shared" si="1114"/>
        <v>AQ$19</v>
      </c>
      <c r="AR965" s="190" t="str">
        <f t="shared" si="1114"/>
        <v>AR$19</v>
      </c>
      <c r="AS965" s="190" t="str">
        <f t="shared" si="1114"/>
        <v>AS$19</v>
      </c>
      <c r="AT965" s="190" t="str">
        <f t="shared" si="1114"/>
        <v>AT$19</v>
      </c>
      <c r="AU965" s="190" t="str">
        <f t="shared" si="1114"/>
        <v>AU$19</v>
      </c>
      <c r="AV965" s="190" t="str">
        <f t="shared" si="1114"/>
        <v>AV$19</v>
      </c>
      <c r="AW965" s="190" t="str">
        <f t="shared" si="1114"/>
        <v>AW$19</v>
      </c>
      <c r="AX965" s="190" t="str">
        <f t="shared" si="1114"/>
        <v>AX$19</v>
      </c>
      <c r="AY965" s="190" t="str">
        <f t="shared" ref="AY965:CD965" si="1115">AY$23</f>
        <v>AY$19</v>
      </c>
      <c r="AZ965" s="190" t="str">
        <f t="shared" si="1115"/>
        <v>AZ$19</v>
      </c>
      <c r="BA965" s="190" t="str">
        <f t="shared" si="1115"/>
        <v>BA$19</v>
      </c>
      <c r="BB965" s="190" t="str">
        <f t="shared" si="1115"/>
        <v>BB$19</v>
      </c>
      <c r="BC965" s="190" t="str">
        <f t="shared" si="1115"/>
        <v>BC$19</v>
      </c>
      <c r="BD965" s="190" t="str">
        <f t="shared" si="1115"/>
        <v>BD$19</v>
      </c>
      <c r="BE965" s="190" t="str">
        <f t="shared" si="1115"/>
        <v>BE$19</v>
      </c>
      <c r="BF965" s="190" t="str">
        <f t="shared" si="1115"/>
        <v>BF$19</v>
      </c>
      <c r="BG965" s="190" t="str">
        <f t="shared" si="1115"/>
        <v>BG$19</v>
      </c>
      <c r="BH965" s="190" t="str">
        <f t="shared" si="1115"/>
        <v>BH$19</v>
      </c>
      <c r="BI965" s="190" t="str">
        <f t="shared" si="1115"/>
        <v>BI$19</v>
      </c>
      <c r="BJ965" s="190" t="str">
        <f t="shared" si="1115"/>
        <v>BJ$19</v>
      </c>
      <c r="BK965" s="190" t="str">
        <f t="shared" si="1115"/>
        <v>BK$19</v>
      </c>
      <c r="BL965" s="190" t="str">
        <f t="shared" si="1115"/>
        <v>BL$19</v>
      </c>
      <c r="BM965" s="190" t="str">
        <f t="shared" si="1115"/>
        <v>BM$19</v>
      </c>
      <c r="BN965" s="190" t="str">
        <f t="shared" si="1115"/>
        <v>BN$19</v>
      </c>
      <c r="BO965" s="190" t="str">
        <f t="shared" si="1115"/>
        <v>BO$19</v>
      </c>
      <c r="BP965" s="190" t="str">
        <f t="shared" si="1115"/>
        <v>BP$19</v>
      </c>
      <c r="BQ965" s="190" t="str">
        <f t="shared" si="1115"/>
        <v>BQ$19</v>
      </c>
      <c r="BR965" s="190" t="str">
        <f t="shared" si="1115"/>
        <v>BR$19</v>
      </c>
      <c r="BS965" s="190" t="str">
        <f t="shared" si="1115"/>
        <v>BS$19</v>
      </c>
      <c r="BT965" s="190" t="str">
        <f t="shared" si="1115"/>
        <v>BT$19</v>
      </c>
      <c r="BU965" s="190" t="str">
        <f t="shared" si="1115"/>
        <v>BU$19</v>
      </c>
      <c r="BV965" s="190" t="str">
        <f t="shared" si="1115"/>
        <v>BV$19</v>
      </c>
      <c r="BW965" s="190" t="str">
        <f t="shared" si="1115"/>
        <v>BW$19</v>
      </c>
      <c r="BX965" s="190" t="str">
        <f t="shared" si="1115"/>
        <v>BX$19</v>
      </c>
      <c r="BY965" s="190" t="str">
        <f t="shared" si="1115"/>
        <v>BY$19</v>
      </c>
      <c r="BZ965" s="190" t="str">
        <f t="shared" si="1115"/>
        <v>BZ$19</v>
      </c>
      <c r="CA965" s="190" t="str">
        <f t="shared" si="1115"/>
        <v>CA$19</v>
      </c>
      <c r="CB965" s="190" t="str">
        <f t="shared" si="1115"/>
        <v>CB$19</v>
      </c>
      <c r="CC965" s="190" t="str">
        <f t="shared" si="1115"/>
        <v>CC$19</v>
      </c>
      <c r="CD965" s="190" t="str">
        <f t="shared" si="1115"/>
        <v>CD$19</v>
      </c>
      <c r="CE965" s="190" t="str">
        <f t="shared" ref="CE965:CL965" si="1116">CE$23</f>
        <v>CE$19</v>
      </c>
      <c r="CF965" s="190" t="str">
        <f t="shared" si="1116"/>
        <v>CF$19</v>
      </c>
      <c r="CG965" s="190" t="str">
        <f t="shared" si="1116"/>
        <v>CG$19</v>
      </c>
      <c r="CH965" s="190" t="str">
        <f t="shared" si="1116"/>
        <v>CH$19</v>
      </c>
      <c r="CI965" s="190" t="str">
        <f t="shared" si="1116"/>
        <v>CI$19</v>
      </c>
      <c r="CJ965" s="190" t="str">
        <f t="shared" si="1116"/>
        <v>CJ$19</v>
      </c>
      <c r="CK965" s="190" t="str">
        <f t="shared" si="1116"/>
        <v>CK$19</v>
      </c>
      <c r="CL965" s="190" t="str">
        <f t="shared" si="1116"/>
        <v>CL$19</v>
      </c>
      <c r="CN965" s="201"/>
      <c r="CO965" s="190" t="str">
        <f t="shared" ref="CO965:DL965" si="1117">CO$23</f>
        <v>CO$19</v>
      </c>
      <c r="CP965" s="190" t="str">
        <f t="shared" si="1117"/>
        <v>CP$19</v>
      </c>
      <c r="CQ965" s="190" t="str">
        <f t="shared" si="1117"/>
        <v>CQ$19</v>
      </c>
      <c r="CR965" s="190" t="str">
        <f t="shared" si="1117"/>
        <v>CR$19</v>
      </c>
      <c r="CS965" s="190" t="str">
        <f t="shared" si="1117"/>
        <v>CS$19</v>
      </c>
      <c r="CT965" s="190" t="str">
        <f t="shared" si="1117"/>
        <v>CT$19</v>
      </c>
      <c r="CU965" s="190" t="str">
        <f t="shared" si="1117"/>
        <v>CU$19</v>
      </c>
      <c r="CV965" s="190" t="str">
        <f t="shared" si="1117"/>
        <v>CV$19</v>
      </c>
      <c r="CW965" s="190" t="str">
        <f t="shared" si="1117"/>
        <v>CW$19</v>
      </c>
      <c r="CX965" s="190" t="str">
        <f t="shared" si="1117"/>
        <v>CX$19</v>
      </c>
      <c r="CY965" s="190" t="str">
        <f t="shared" si="1117"/>
        <v>CY$19</v>
      </c>
      <c r="CZ965" s="190" t="str">
        <f t="shared" si="1117"/>
        <v>CZ$19</v>
      </c>
      <c r="DA965" s="190" t="str">
        <f t="shared" si="1117"/>
        <v>DA$19</v>
      </c>
      <c r="DB965" s="190" t="str">
        <f t="shared" si="1117"/>
        <v>DB$19</v>
      </c>
      <c r="DC965" s="190" t="str">
        <f t="shared" si="1117"/>
        <v>DC$19</v>
      </c>
      <c r="DD965" s="190" t="str">
        <f t="shared" si="1117"/>
        <v>DD$19</v>
      </c>
      <c r="DE965" s="190" t="str">
        <f t="shared" si="1117"/>
        <v>DE$19</v>
      </c>
      <c r="DF965" s="190" t="str">
        <f t="shared" si="1117"/>
        <v>DF$19</v>
      </c>
      <c r="DG965" s="190" t="str">
        <f t="shared" si="1117"/>
        <v>DG$19</v>
      </c>
      <c r="DH965" s="190" t="str">
        <f t="shared" si="1117"/>
        <v>DH$19</v>
      </c>
      <c r="DI965" s="190" t="str">
        <f t="shared" si="1117"/>
        <v>DI$19</v>
      </c>
      <c r="DJ965" s="190" t="str">
        <f t="shared" si="1117"/>
        <v>DJ$19</v>
      </c>
      <c r="DK965" s="190" t="str">
        <f t="shared" si="1117"/>
        <v>DK$19</v>
      </c>
      <c r="DL965" s="190" t="str">
        <f t="shared" si="1117"/>
        <v>DL$19</v>
      </c>
    </row>
    <row r="966" spans="1:116" x14ac:dyDescent="0.4">
      <c r="A966" s="142" t="s">
        <v>218</v>
      </c>
      <c r="B966" s="31" t="s">
        <v>81</v>
      </c>
      <c r="C966" s="31"/>
      <c r="D966" t="s">
        <v>764</v>
      </c>
      <c r="E966" s="8" t="str">
        <f t="shared" ref="E966:E980" si="1118">ROW()&amp;" "&amp;D966</f>
        <v>966 DCHC-S</v>
      </c>
      <c r="F966" t="s">
        <v>153</v>
      </c>
      <c r="G966" s="143" t="s">
        <v>188</v>
      </c>
      <c r="H966" s="142"/>
      <c r="I966" s="144"/>
      <c r="J966" s="144"/>
      <c r="K966" s="142"/>
      <c r="L966" s="142"/>
      <c r="M966" s="142"/>
      <c r="N966" s="142"/>
      <c r="O966" s="142"/>
      <c r="P966" s="142"/>
      <c r="R966" s="143"/>
      <c r="S966" s="143"/>
      <c r="T966" s="143"/>
      <c r="U966" s="143"/>
      <c r="V966" s="143"/>
      <c r="W966" s="143"/>
      <c r="X966" s="143"/>
      <c r="Y966" s="143"/>
      <c r="Z966" s="143"/>
      <c r="AA966" s="143"/>
      <c r="AB966" s="143"/>
      <c r="AC966" s="143"/>
      <c r="AD966" s="143"/>
      <c r="AE966" s="143"/>
      <c r="AF966" s="143"/>
      <c r="AG966" s="143"/>
      <c r="AH966" s="143"/>
      <c r="AI966" s="143"/>
      <c r="AJ966" s="143"/>
      <c r="AK966" s="143"/>
      <c r="AL966" s="143"/>
      <c r="AM966" s="143"/>
      <c r="AN966" s="143"/>
      <c r="AO966" s="143"/>
      <c r="AP966" s="143"/>
      <c r="AQ966" s="143"/>
      <c r="AR966" s="143"/>
      <c r="AS966" s="143"/>
      <c r="AT966" s="143"/>
      <c r="AU966" s="143"/>
      <c r="AV966" s="143"/>
      <c r="AW966" s="143"/>
      <c r="AX966" s="143"/>
      <c r="AY966" s="143"/>
      <c r="AZ966" s="143"/>
      <c r="BA966" s="143"/>
      <c r="BB966" s="143"/>
      <c r="BC966" s="143"/>
      <c r="BD966" s="143"/>
      <c r="BE966" s="143"/>
      <c r="BF966" s="143"/>
      <c r="BG966" s="143"/>
      <c r="BH966" s="143"/>
      <c r="BI966" s="143"/>
      <c r="BJ966" s="143"/>
      <c r="BK966" s="143"/>
      <c r="BL966" s="143"/>
      <c r="BM966" s="143"/>
      <c r="BN966" s="143"/>
      <c r="BO966" s="143"/>
      <c r="BP966" s="143"/>
      <c r="BQ966" s="143"/>
      <c r="BR966" s="143"/>
      <c r="BS966" s="143"/>
      <c r="BT966" s="143"/>
      <c r="BU966" s="143"/>
      <c r="BV966" s="143"/>
      <c r="BW966" s="143"/>
      <c r="BX966" s="143"/>
      <c r="BY966" s="143"/>
      <c r="BZ966" s="143"/>
      <c r="CA966" s="143"/>
      <c r="CB966" s="143"/>
      <c r="CC966" s="143"/>
      <c r="CD966" s="143"/>
      <c r="CE966" s="143"/>
      <c r="CF966" s="143"/>
      <c r="CG966" s="143"/>
      <c r="CH966" s="143"/>
      <c r="CI966" s="143"/>
      <c r="CJ966" s="143"/>
      <c r="CK966" s="143"/>
      <c r="CL966" s="143"/>
      <c r="CN966" s="144"/>
      <c r="CO966" s="143"/>
      <c r="CP966" s="143"/>
      <c r="CQ966" s="143"/>
      <c r="CR966" s="143"/>
      <c r="CS966" s="143"/>
      <c r="CT966" s="143"/>
      <c r="CU966" s="143"/>
      <c r="CV966" s="143"/>
      <c r="CW966" s="143"/>
      <c r="CX966" s="143"/>
      <c r="CY966" s="143"/>
      <c r="CZ966" s="143"/>
      <c r="DA966" s="143"/>
      <c r="DB966" s="143"/>
      <c r="DC966" s="143"/>
      <c r="DD966" s="143"/>
      <c r="DE966" s="143"/>
      <c r="DF966" s="143"/>
      <c r="DG966" s="143"/>
      <c r="DH966" s="143"/>
      <c r="DI966" s="143"/>
      <c r="DJ966" s="143"/>
      <c r="DK966" s="143"/>
      <c r="DL966" s="143"/>
    </row>
    <row r="967" spans="1:116" x14ac:dyDescent="0.4">
      <c r="A967" s="31"/>
      <c r="B967" t="str">
        <f>E967</f>
        <v>967 DCHC-S</v>
      </c>
      <c r="D967" t="s">
        <v>764</v>
      </c>
      <c r="E967" s="8" t="str">
        <f>ROW()&amp;" "&amp;D967</f>
        <v>967 DCHC-S</v>
      </c>
      <c r="G967" s="95" t="str">
        <f>G971&amp;":"</f>
        <v>Expense - Headcount - revenue driven:</v>
      </c>
      <c r="H967" s="31"/>
      <c r="I967" s="73"/>
      <c r="J967" s="73"/>
      <c r="K967" s="31"/>
      <c r="L967" s="31"/>
      <c r="M967" s="31"/>
      <c r="N967" s="31"/>
      <c r="O967" s="31"/>
      <c r="P967" s="31"/>
      <c r="R967" s="67"/>
      <c r="S967" s="67"/>
      <c r="T967" s="67"/>
      <c r="U967" s="67"/>
      <c r="V967" s="67"/>
      <c r="W967" s="67"/>
      <c r="X967" s="67"/>
      <c r="Y967" s="67"/>
      <c r="Z967" s="67"/>
      <c r="AA967" s="67"/>
      <c r="AB967" s="67"/>
      <c r="AC967" s="67"/>
      <c r="AD967" s="67"/>
      <c r="AE967" s="67"/>
      <c r="AF967" s="67"/>
      <c r="AG967" s="67"/>
      <c r="AH967" s="67"/>
      <c r="AI967" s="67"/>
      <c r="AJ967" s="67"/>
      <c r="AK967" s="67"/>
      <c r="AL967" s="67"/>
      <c r="AM967" s="67"/>
      <c r="AN967" s="67"/>
      <c r="AO967" s="67"/>
      <c r="AP967" s="67"/>
      <c r="AQ967" s="67"/>
      <c r="AR967" s="67"/>
      <c r="AS967" s="67"/>
      <c r="AT967" s="67"/>
      <c r="AU967" s="67"/>
      <c r="AV967" s="67"/>
      <c r="AW967" s="67"/>
      <c r="AX967" s="67"/>
      <c r="AY967" s="67"/>
      <c r="AZ967" s="67"/>
      <c r="BA967" s="67"/>
      <c r="BB967" s="67"/>
      <c r="BC967" s="67"/>
      <c r="BD967" s="67"/>
      <c r="BE967" s="67"/>
      <c r="BF967" s="67"/>
      <c r="BG967" s="67"/>
      <c r="BH967" s="67"/>
      <c r="BI967" s="67"/>
      <c r="BJ967" s="67"/>
      <c r="BK967" s="67"/>
      <c r="BL967" s="67"/>
      <c r="BM967" s="67"/>
      <c r="BN967" s="67"/>
      <c r="BO967" s="67"/>
      <c r="BP967" s="67"/>
      <c r="BQ967" s="67"/>
      <c r="BR967" s="67"/>
      <c r="BS967" s="67"/>
      <c r="BT967" s="67"/>
      <c r="BU967" s="67"/>
      <c r="BV967" s="67"/>
      <c r="BW967" s="67"/>
      <c r="BX967" s="67"/>
      <c r="BY967" s="67"/>
      <c r="BZ967" s="67"/>
      <c r="CA967" s="67"/>
      <c r="CB967" s="67"/>
      <c r="CC967" s="67"/>
      <c r="CD967" s="67"/>
      <c r="CE967" s="67"/>
      <c r="CF967" s="67"/>
      <c r="CG967" s="67"/>
      <c r="CH967" s="67"/>
      <c r="CI967" s="67"/>
      <c r="CJ967" s="67"/>
      <c r="CK967" s="67"/>
      <c r="CL967" s="67"/>
      <c r="CN967" s="73"/>
      <c r="CO967" s="67"/>
      <c r="CP967" s="67"/>
      <c r="CQ967" s="67"/>
      <c r="CR967" s="67"/>
      <c r="CS967" s="67"/>
      <c r="CT967" s="67"/>
      <c r="CU967" s="67"/>
      <c r="CV967" s="67"/>
      <c r="CW967" s="67"/>
      <c r="CX967" s="67"/>
      <c r="CY967" s="67"/>
      <c r="CZ967" s="67"/>
      <c r="DA967" s="67"/>
      <c r="DB967" s="67"/>
      <c r="DC967" s="67"/>
      <c r="DD967" s="67"/>
      <c r="DE967" s="67"/>
      <c r="DF967" s="67"/>
      <c r="DG967" s="67"/>
      <c r="DH967" s="67"/>
      <c r="DI967" s="67"/>
      <c r="DJ967" s="67"/>
      <c r="DK967" s="67"/>
      <c r="DL967" s="67"/>
    </row>
    <row r="968" spans="1:116" x14ac:dyDescent="0.4">
      <c r="B968" t="str">
        <f>E968</f>
        <v>968 DCHC-S</v>
      </c>
      <c r="D968" t="s">
        <v>764</v>
      </c>
      <c r="E968" s="8" t="str">
        <f t="shared" si="1118"/>
        <v>968 DCHC-S</v>
      </c>
      <c r="G968" s="145" t="s">
        <v>189</v>
      </c>
      <c r="H968" s="12"/>
      <c r="I968" s="60"/>
      <c r="J968" s="60"/>
      <c r="K968" s="18">
        <v>500000</v>
      </c>
      <c r="L968" s="18">
        <v>500000</v>
      </c>
      <c r="M968" s="18">
        <v>500000</v>
      </c>
      <c r="N968" s="18">
        <v>500000</v>
      </c>
      <c r="O968" s="18">
        <v>500000</v>
      </c>
      <c r="P968" s="18">
        <v>500000</v>
      </c>
      <c r="R968" s="19"/>
      <c r="S968" s="147" cm="1">
        <f t="array" ref="S968">INDEX($K:$P,ROW(),MATCH(S$3,$K$2:$P$2,0))/12</f>
        <v>41666.666666666664</v>
      </c>
      <c r="T968" s="147" cm="1">
        <f t="array" ref="T968">INDEX($K:$P,ROW(),MATCH(T$3,$K$2:$P$2,0))/12</f>
        <v>41666.666666666664</v>
      </c>
      <c r="U968" s="147" cm="1">
        <f t="array" ref="U968">INDEX($K:$P,ROW(),MATCH(U$3,$K$2:$P$2,0))/12</f>
        <v>41666.666666666664</v>
      </c>
      <c r="V968" s="147" cm="1">
        <f t="array" ref="V968">INDEX($K:$P,ROW(),MATCH(V$3,$K$2:$P$2,0))/12</f>
        <v>41666.666666666664</v>
      </c>
      <c r="W968" s="147" cm="1">
        <f t="array" ref="W968">INDEX($K:$P,ROW(),MATCH(W$3,$K$2:$P$2,0))/12</f>
        <v>41666.666666666664</v>
      </c>
      <c r="X968" s="147" cm="1">
        <f t="array" ref="X968">INDEX($K:$P,ROW(),MATCH(X$3,$K$2:$P$2,0))/12</f>
        <v>41666.666666666664</v>
      </c>
      <c r="Y968" s="147" cm="1">
        <f t="array" ref="Y968">INDEX($K:$P,ROW(),MATCH(Y$3,$K$2:$P$2,0))/12</f>
        <v>41666.666666666664</v>
      </c>
      <c r="Z968" s="147" cm="1">
        <f t="array" ref="Z968">INDEX($K:$P,ROW(),MATCH(Z$3,$K$2:$P$2,0))/12</f>
        <v>41666.666666666664</v>
      </c>
      <c r="AA968" s="147" cm="1">
        <f t="array" ref="AA968">INDEX($K:$P,ROW(),MATCH(AA$3,$K$2:$P$2,0))/12</f>
        <v>41666.666666666664</v>
      </c>
      <c r="AB968" s="147" cm="1">
        <f t="array" ref="AB968">INDEX($K:$P,ROW(),MATCH(AB$3,$K$2:$P$2,0))/12</f>
        <v>41666.666666666664</v>
      </c>
      <c r="AC968" s="147" cm="1">
        <f t="array" ref="AC968">INDEX($K:$P,ROW(),MATCH(AC$3,$K$2:$P$2,0))/12</f>
        <v>41666.666666666664</v>
      </c>
      <c r="AD968" s="147" cm="1">
        <f t="array" ref="AD968">INDEX($K:$P,ROW(),MATCH(AD$3,$K$2:$P$2,0))/12</f>
        <v>41666.666666666664</v>
      </c>
      <c r="AE968" s="147" cm="1">
        <f t="array" ref="AE968">INDEX($K:$P,ROW(),MATCH(AE$3,$K$2:$P$2,0))/12</f>
        <v>41666.666666666664</v>
      </c>
      <c r="AF968" s="147" cm="1">
        <f t="array" ref="AF968">INDEX($K:$P,ROW(),MATCH(AF$3,$K$2:$P$2,0))/12</f>
        <v>41666.666666666664</v>
      </c>
      <c r="AG968" s="147" cm="1">
        <f t="array" ref="AG968">INDEX($K:$P,ROW(),MATCH(AG$3,$K$2:$P$2,0))/12</f>
        <v>41666.666666666664</v>
      </c>
      <c r="AH968" s="147" cm="1">
        <f t="array" ref="AH968">INDEX($K:$P,ROW(),MATCH(AH$3,$K$2:$P$2,0))/12</f>
        <v>41666.666666666664</v>
      </c>
      <c r="AI968" s="147" cm="1">
        <f t="array" ref="AI968">INDEX($K:$P,ROW(),MATCH(AI$3,$K$2:$P$2,0))/12</f>
        <v>41666.666666666664</v>
      </c>
      <c r="AJ968" s="147" cm="1">
        <f t="array" ref="AJ968">INDEX($K:$P,ROW(),MATCH(AJ$3,$K$2:$P$2,0))/12</f>
        <v>41666.666666666664</v>
      </c>
      <c r="AK968" s="147" cm="1">
        <f t="array" ref="AK968">INDEX($K:$P,ROW(),MATCH(AK$3,$K$2:$P$2,0))/12</f>
        <v>41666.666666666664</v>
      </c>
      <c r="AL968" s="147" cm="1">
        <f t="array" ref="AL968">INDEX($K:$P,ROW(),MATCH(AL$3,$K$2:$P$2,0))/12</f>
        <v>41666.666666666664</v>
      </c>
      <c r="AM968" s="147" cm="1">
        <f t="array" ref="AM968">INDEX($K:$P,ROW(),MATCH(AM$3,$K$2:$P$2,0))/12</f>
        <v>41666.666666666664</v>
      </c>
      <c r="AN968" s="147" cm="1">
        <f t="array" ref="AN968">INDEX($K:$P,ROW(),MATCH(AN$3,$K$2:$P$2,0))/12</f>
        <v>41666.666666666664</v>
      </c>
      <c r="AO968" s="147" cm="1">
        <f t="array" ref="AO968">INDEX($K:$P,ROW(),MATCH(AO$3,$K$2:$P$2,0))/12</f>
        <v>41666.666666666664</v>
      </c>
      <c r="AP968" s="147" cm="1">
        <f t="array" ref="AP968">INDEX($K:$P,ROW(),MATCH(AP$3,$K$2:$P$2,0))/12</f>
        <v>41666.666666666664</v>
      </c>
      <c r="AQ968" s="147" cm="1">
        <f t="array" ref="AQ968">INDEX($K:$P,ROW(),MATCH(AQ$3,$K$2:$P$2,0))/12</f>
        <v>41666.666666666664</v>
      </c>
      <c r="AR968" s="147" cm="1">
        <f t="array" ref="AR968">INDEX($K:$P,ROW(),MATCH(AR$3,$K$2:$P$2,0))/12</f>
        <v>41666.666666666664</v>
      </c>
      <c r="AS968" s="147" cm="1">
        <f t="array" ref="AS968">INDEX($K:$P,ROW(),MATCH(AS$3,$K$2:$P$2,0))/12</f>
        <v>41666.666666666664</v>
      </c>
      <c r="AT968" s="147" cm="1">
        <f t="array" ref="AT968">INDEX($K:$P,ROW(),MATCH(AT$3,$K$2:$P$2,0))/12</f>
        <v>41666.666666666664</v>
      </c>
      <c r="AU968" s="147" cm="1">
        <f t="array" ref="AU968">INDEX($K:$P,ROW(),MATCH(AU$3,$K$2:$P$2,0))/12</f>
        <v>41666.666666666664</v>
      </c>
      <c r="AV968" s="147" cm="1">
        <f t="array" ref="AV968">INDEX($K:$P,ROW(),MATCH(AV$3,$K$2:$P$2,0))/12</f>
        <v>41666.666666666664</v>
      </c>
      <c r="AW968" s="147" cm="1">
        <f t="array" ref="AW968">INDEX($K:$P,ROW(),MATCH(AW$3,$K$2:$P$2,0))/12</f>
        <v>41666.666666666664</v>
      </c>
      <c r="AX968" s="147" cm="1">
        <f t="array" ref="AX968">INDEX($K:$P,ROW(),MATCH(AX$3,$K$2:$P$2,0))/12</f>
        <v>41666.666666666664</v>
      </c>
      <c r="AY968" s="147" cm="1">
        <f t="array" ref="AY968">INDEX($K:$P,ROW(),MATCH(AY$3,$K$2:$P$2,0))/12</f>
        <v>41666.666666666664</v>
      </c>
      <c r="AZ968" s="147" cm="1">
        <f t="array" ref="AZ968">INDEX($K:$P,ROW(),MATCH(AZ$3,$K$2:$P$2,0))/12</f>
        <v>41666.666666666664</v>
      </c>
      <c r="BA968" s="147" cm="1">
        <f t="array" ref="BA968">INDEX($K:$P,ROW(),MATCH(BA$3,$K$2:$P$2,0))/12</f>
        <v>41666.666666666664</v>
      </c>
      <c r="BB968" s="147" cm="1">
        <f t="array" ref="BB968">INDEX($K:$P,ROW(),MATCH(BB$3,$K$2:$P$2,0))/12</f>
        <v>41666.666666666664</v>
      </c>
      <c r="BC968" s="147" cm="1">
        <f t="array" ref="BC968">INDEX($K:$P,ROW(),MATCH(BC$3,$K$2:$P$2,0))/12</f>
        <v>41666.666666666664</v>
      </c>
      <c r="BD968" s="147" cm="1">
        <f t="array" ref="BD968">INDEX($K:$P,ROW(),MATCH(BD$3,$K$2:$P$2,0))/12</f>
        <v>41666.666666666664</v>
      </c>
      <c r="BE968" s="147" cm="1">
        <f t="array" ref="BE968">INDEX($K:$P,ROW(),MATCH(BE$3,$K$2:$P$2,0))/12</f>
        <v>41666.666666666664</v>
      </c>
      <c r="BF968" s="147" cm="1">
        <f t="array" ref="BF968">INDEX($K:$P,ROW(),MATCH(BF$3,$K$2:$P$2,0))/12</f>
        <v>41666.666666666664</v>
      </c>
      <c r="BG968" s="147" cm="1">
        <f t="array" ref="BG968">INDEX($K:$P,ROW(),MATCH(BG$3,$K$2:$P$2,0))/12</f>
        <v>41666.666666666664</v>
      </c>
      <c r="BH968" s="147" cm="1">
        <f t="array" ref="BH968">INDEX($K:$P,ROW(),MATCH(BH$3,$K$2:$P$2,0))/12</f>
        <v>41666.666666666664</v>
      </c>
      <c r="BI968" s="147" cm="1">
        <f t="array" ref="BI968">INDEX($K:$P,ROW(),MATCH(BI$3,$K$2:$P$2,0))/12</f>
        <v>41666.666666666664</v>
      </c>
      <c r="BJ968" s="147" cm="1">
        <f t="array" ref="BJ968">INDEX($K:$P,ROW(),MATCH(BJ$3,$K$2:$P$2,0))/12</f>
        <v>41666.666666666664</v>
      </c>
      <c r="BK968" s="147" cm="1">
        <f t="array" ref="BK968">INDEX($K:$P,ROW(),MATCH(BK$3,$K$2:$P$2,0))/12</f>
        <v>41666.666666666664</v>
      </c>
      <c r="BL968" s="147" cm="1">
        <f t="array" ref="BL968">INDEX($K:$P,ROW(),MATCH(BL$3,$K$2:$P$2,0))/12</f>
        <v>41666.666666666664</v>
      </c>
      <c r="BM968" s="147" cm="1">
        <f t="array" ref="BM968">INDEX($K:$P,ROW(),MATCH(BM$3,$K$2:$P$2,0))/12</f>
        <v>41666.666666666664</v>
      </c>
      <c r="BN968" s="147" cm="1">
        <f t="array" ref="BN968">INDEX($K:$P,ROW(),MATCH(BN$3,$K$2:$P$2,0))/12</f>
        <v>41666.666666666664</v>
      </c>
      <c r="BO968" s="147" cm="1">
        <f t="array" ref="BO968">INDEX($K:$P,ROW(),MATCH(BO$3,$K$2:$P$2,0))/12</f>
        <v>41666.666666666664</v>
      </c>
      <c r="BP968" s="147" cm="1">
        <f t="array" ref="BP968">INDEX($K:$P,ROW(),MATCH(BP$3,$K$2:$P$2,0))/12</f>
        <v>41666.666666666664</v>
      </c>
      <c r="BQ968" s="147" cm="1">
        <f t="array" ref="BQ968">INDEX($K:$P,ROW(),MATCH(BQ$3,$K$2:$P$2,0))/12</f>
        <v>41666.666666666664</v>
      </c>
      <c r="BR968" s="147" cm="1">
        <f t="array" ref="BR968">INDEX($K:$P,ROW(),MATCH(BR$3,$K$2:$P$2,0))/12</f>
        <v>41666.666666666664</v>
      </c>
      <c r="BS968" s="147" cm="1">
        <f t="array" ref="BS968">INDEX($K:$P,ROW(),MATCH(BS$3,$K$2:$P$2,0))/12</f>
        <v>41666.666666666664</v>
      </c>
      <c r="BT968" s="147" cm="1">
        <f t="array" ref="BT968">INDEX($K:$P,ROW(),MATCH(BT$3,$K$2:$P$2,0))/12</f>
        <v>41666.666666666664</v>
      </c>
      <c r="BU968" s="147" cm="1">
        <f t="array" ref="BU968">INDEX($K:$P,ROW(),MATCH(BU$3,$K$2:$P$2,0))/12</f>
        <v>41666.666666666664</v>
      </c>
      <c r="BV968" s="147" cm="1">
        <f t="array" ref="BV968">INDEX($K:$P,ROW(),MATCH(BV$3,$K$2:$P$2,0))/12</f>
        <v>41666.666666666664</v>
      </c>
      <c r="BW968" s="147" cm="1">
        <f t="array" ref="BW968">INDEX($K:$P,ROW(),MATCH(BW$3,$K$2:$P$2,0))/12</f>
        <v>41666.666666666664</v>
      </c>
      <c r="BX968" s="147" cm="1">
        <f t="array" ref="BX968">INDEX($K:$P,ROW(),MATCH(BX$3,$K$2:$P$2,0))/12</f>
        <v>41666.666666666664</v>
      </c>
      <c r="BY968" s="147" cm="1">
        <f t="array" ref="BY968">INDEX($K:$P,ROW(),MATCH(BY$3,$K$2:$P$2,0))/12</f>
        <v>41666.666666666664</v>
      </c>
      <c r="BZ968" s="147" cm="1">
        <f t="array" ref="BZ968">INDEX($K:$P,ROW(),MATCH(BZ$3,$K$2:$P$2,0))/12</f>
        <v>41666.666666666664</v>
      </c>
      <c r="CA968" s="147" cm="1">
        <f t="array" ref="CA968">INDEX($K:$P,ROW(),MATCH(CA$3,$K$2:$P$2,0))/12</f>
        <v>41666.666666666664</v>
      </c>
      <c r="CB968" s="147" cm="1">
        <f t="array" ref="CB968">INDEX($K:$P,ROW(),MATCH(CB$3,$K$2:$P$2,0))/12</f>
        <v>41666.666666666664</v>
      </c>
      <c r="CC968" s="147" cm="1">
        <f t="array" ref="CC968">INDEX($K:$P,ROW(),MATCH(CC$3,$K$2:$P$2,0))/12</f>
        <v>41666.666666666664</v>
      </c>
      <c r="CD968" s="147" cm="1">
        <f t="array" ref="CD968">INDEX($K:$P,ROW(),MATCH(CD$3,$K$2:$P$2,0))/12</f>
        <v>41666.666666666664</v>
      </c>
      <c r="CE968" s="147" cm="1">
        <f t="array" ref="CE968">INDEX($K:$P,ROW(),MATCH(CE$3,$K$2:$P$2,0))/12</f>
        <v>41666.666666666664</v>
      </c>
      <c r="CF968" s="147" cm="1">
        <f t="array" ref="CF968">INDEX($K:$P,ROW(),MATCH(CF$3,$K$2:$P$2,0))/12</f>
        <v>41666.666666666664</v>
      </c>
      <c r="CG968" s="147" cm="1">
        <f t="array" ref="CG968">INDEX($K:$P,ROW(),MATCH(CG$3,$K$2:$P$2,0))/12</f>
        <v>41666.666666666664</v>
      </c>
      <c r="CH968" s="147" cm="1">
        <f t="array" ref="CH968">INDEX($K:$P,ROW(),MATCH(CH$3,$K$2:$P$2,0))/12</f>
        <v>41666.666666666664</v>
      </c>
      <c r="CI968" s="147" cm="1">
        <f t="array" ref="CI968">INDEX($K:$P,ROW(),MATCH(CI$3,$K$2:$P$2,0))/12</f>
        <v>41666.666666666664</v>
      </c>
      <c r="CJ968" s="147" cm="1">
        <f t="array" ref="CJ968">INDEX($K:$P,ROW(),MATCH(CJ$3,$K$2:$P$2,0))/12</f>
        <v>41666.666666666664</v>
      </c>
      <c r="CK968" s="147" cm="1">
        <f t="array" ref="CK968">INDEX($K:$P,ROW(),MATCH(CK$3,$K$2:$P$2,0))/12</f>
        <v>41666.666666666664</v>
      </c>
      <c r="CL968" s="147" cm="1">
        <f t="array" ref="CL968">INDEX($K:$P,ROW(),MATCH(CL$3,$K$2:$P$2,0))/12</f>
        <v>41666.666666666664</v>
      </c>
      <c r="CN968" s="60"/>
      <c r="CO968" s="147" t="e" cm="1">
        <f t="array" ref="CO968">INDEX($K:$P,ROW(),MATCH(CO$3,$K$2:$P$2,0))/CO$5</f>
        <v>#N/A</v>
      </c>
      <c r="CP968" s="147" t="e" cm="1">
        <f t="array" ref="CP968">INDEX($K:$P,ROW(),MATCH(CP$3,$K$2:$P$2,0))/CP$5</f>
        <v>#N/A</v>
      </c>
      <c r="CQ968" s="147" t="e" cm="1">
        <f t="array" ref="CQ968">INDEX($K:$P,ROW(),MATCH(CQ$3,$K$2:$P$2,0))/CQ$5</f>
        <v>#N/A</v>
      </c>
      <c r="CR968" s="147" t="e" cm="1">
        <f t="array" ref="CR968">INDEX($K:$P,ROW(),MATCH(CR$3,$K$2:$P$2,0))/CR$5</f>
        <v>#N/A</v>
      </c>
      <c r="CS968" s="147" t="e" cm="1">
        <f t="array" ref="CS968">INDEX($K:$P,ROW(),MATCH(CS$3,$K$2:$P$2,0))/CS$5</f>
        <v>#N/A</v>
      </c>
      <c r="CT968" s="147" t="e" cm="1">
        <f t="array" ref="CT968">INDEX($K:$P,ROW(),MATCH(CT$3,$K$2:$P$2,0))/CT$5</f>
        <v>#N/A</v>
      </c>
      <c r="CU968" s="147" t="e" cm="1">
        <f t="array" ref="CU968">INDEX($K:$P,ROW(),MATCH(CU$3,$K$2:$P$2,0))/CU$5</f>
        <v>#N/A</v>
      </c>
      <c r="CV968" s="147" t="e" cm="1">
        <f t="array" ref="CV968">INDEX($K:$P,ROW(),MATCH(CV$3,$K$2:$P$2,0))/CV$5</f>
        <v>#N/A</v>
      </c>
      <c r="CW968" s="147" t="e" cm="1">
        <f t="array" ref="CW968">INDEX($K:$P,ROW(),MATCH(CW$3,$K$2:$P$2,0))/CW$5</f>
        <v>#N/A</v>
      </c>
      <c r="CX968" s="147" t="e" cm="1">
        <f t="array" ref="CX968">INDEX($K:$P,ROW(),MATCH(CX$3,$K$2:$P$2,0))/CX$5</f>
        <v>#N/A</v>
      </c>
      <c r="CY968" s="147" t="e" cm="1">
        <f t="array" ref="CY968">INDEX($K:$P,ROW(),MATCH(CY$3,$K$2:$P$2,0))/CL$5</f>
        <v>#N/A</v>
      </c>
      <c r="CZ968" s="147" t="e" cm="1">
        <f t="array" ref="CZ968">INDEX($K:$P,ROW(),MATCH(CZ$3,$K$2:$P$2,0))/CZ$5</f>
        <v>#N/A</v>
      </c>
      <c r="DA968" s="147" t="e" cm="1">
        <f t="array" ref="DA968">INDEX($K:$P,ROW(),MATCH(DA$3,$K$2:$P$2,0))/DA$5</f>
        <v>#N/A</v>
      </c>
      <c r="DB968" s="147" t="e" cm="1">
        <f t="array" ref="DB968">INDEX($K:$P,ROW(),MATCH(DB$3,$K$2:$P$2,0))/DB$5</f>
        <v>#N/A</v>
      </c>
      <c r="DC968" s="147" t="e" cm="1">
        <f t="array" ref="DC968">INDEX($K:$P,ROW(),MATCH(DC$3,$K$2:$P$2,0))/DC$5</f>
        <v>#N/A</v>
      </c>
      <c r="DD968" s="147" t="e" cm="1">
        <f t="array" ref="DD968">INDEX($K:$P,ROW(),MATCH(DD$3,$K$2:$P$2,0))/DD$5</f>
        <v>#N/A</v>
      </c>
      <c r="DE968" s="147" t="e" cm="1">
        <f t="array" ref="DE968">INDEX($K:$P,ROW(),MATCH(DE$3,$K$2:$P$2,0))/DE$5</f>
        <v>#N/A</v>
      </c>
      <c r="DF968" s="147" t="e" cm="1">
        <f t="array" ref="DF968">INDEX($K:$P,ROW(),MATCH(DF$3,$K$2:$P$2,0))/DF$5</f>
        <v>#N/A</v>
      </c>
      <c r="DG968" s="147" t="e" cm="1">
        <f t="array" ref="DG968">INDEX($K:$P,ROW(),MATCH(DG$3,$K$2:$P$2,0))/DG$5</f>
        <v>#N/A</v>
      </c>
      <c r="DH968" s="147" t="e" cm="1">
        <f t="array" ref="DH968">INDEX($K:$P,ROW(),MATCH(DH$3,$K$2:$P$2,0))/DH$5</f>
        <v>#N/A</v>
      </c>
      <c r="DI968" s="147" t="e" cm="1">
        <f t="array" ref="DI968">INDEX($K:$P,ROW(),MATCH(DI$3,$K$2:$P$2,0))/DI$5</f>
        <v>#N/A</v>
      </c>
      <c r="DJ968" s="147" t="e" cm="1">
        <f t="array" ref="DJ968">INDEX($K:$P,ROW(),MATCH(DJ$3,$K$2:$P$2,0))/DJ$5</f>
        <v>#N/A</v>
      </c>
      <c r="DK968" s="147" t="e" cm="1">
        <f t="array" ref="DK968">INDEX($K:$P,ROW(),MATCH(DK$3,$K$2:$P$2,0))/DK$5</f>
        <v>#N/A</v>
      </c>
      <c r="DL968" s="147" t="e" cm="1">
        <f t="array" ref="DL968">INDEX($K:$P,ROW(),MATCH(DL$3,$K$2:$P$2,0))/DL$5</f>
        <v>#N/A</v>
      </c>
    </row>
    <row r="969" spans="1:116" x14ac:dyDescent="0.4">
      <c r="C969" t="s">
        <v>80</v>
      </c>
      <c r="D969" t="s">
        <v>764</v>
      </c>
      <c r="E969" s="8" t="str">
        <f t="shared" si="1118"/>
        <v>969 DCHC-S</v>
      </c>
      <c r="G969" s="145" t="str">
        <f>"# of FTE's - "&amp;SUBSTITUTE(G966,":","")</f>
        <v># of FTE's - Headcount - revenue driven</v>
      </c>
      <c r="H969" s="12"/>
      <c r="I969" s="60"/>
      <c r="J969" s="60"/>
      <c r="K969" s="34">
        <f>SUMIF($4:$4,K$2,967:967)</f>
        <v>0</v>
      </c>
      <c r="L969" s="34">
        <f>SUMIF($4:$4,L$2,967:967)</f>
        <v>0</v>
      </c>
      <c r="M969" s="34">
        <f>SUMIF($4:$4,M$2,967:967)</f>
        <v>0</v>
      </c>
      <c r="N969" s="34">
        <f>SUMIF($4:$4,N$2,967:967)</f>
        <v>0</v>
      </c>
      <c r="O969" s="34">
        <f>SUMIF($4:$4,O$2,967:967)</f>
        <v>0</v>
      </c>
      <c r="P969" s="34">
        <f>SUMIF($4:$4,P$2,967:967)</f>
        <v>0</v>
      </c>
      <c r="R969" s="15"/>
      <c r="S969" s="76" cm="1">
        <f t="array" aca="1" ref="S969" ca="1">ROUNDUP(INDIRECT(S960)/S968,0)</f>
        <v>1</v>
      </c>
      <c r="T969" s="76" cm="1">
        <f t="array" aca="1" ref="T969" ca="1">ROUNDUP(INDIRECT(T960)/T968,0)</f>
        <v>1</v>
      </c>
      <c r="U969" s="76" cm="1">
        <f t="array" aca="1" ref="U969" ca="1">ROUNDUP(INDIRECT(U960)/U968,0)</f>
        <v>1</v>
      </c>
      <c r="V969" s="76" cm="1">
        <f t="array" aca="1" ref="V969" ca="1">ROUNDUP(INDIRECT(V960)/V968,0)</f>
        <v>1</v>
      </c>
      <c r="W969" s="76" cm="1">
        <f t="array" aca="1" ref="W969" ca="1">ROUNDUP(INDIRECT(W960)/W968,0)</f>
        <v>1</v>
      </c>
      <c r="X969" s="76" cm="1">
        <f t="array" aca="1" ref="X969" ca="1">ROUNDUP(INDIRECT(X960)/X968,0)</f>
        <v>1</v>
      </c>
      <c r="Y969" s="76" cm="1">
        <f t="array" aca="1" ref="Y969" ca="1">ROUNDUP(INDIRECT(Y960)/Y968,0)</f>
        <v>1</v>
      </c>
      <c r="Z969" s="76" cm="1">
        <f t="array" aca="1" ref="Z969" ca="1">ROUNDUP(INDIRECT(Z960)/Z968,0)</f>
        <v>1</v>
      </c>
      <c r="AA969" s="76" cm="1">
        <f t="array" aca="1" ref="AA969" ca="1">ROUNDUP(INDIRECT(AA960)/AA968,0)</f>
        <v>1</v>
      </c>
      <c r="AB969" s="76" cm="1">
        <f t="array" aca="1" ref="AB969" ca="1">ROUNDUP(INDIRECT(AB960)/AB968,0)</f>
        <v>1</v>
      </c>
      <c r="AC969" s="76" cm="1">
        <f t="array" aca="1" ref="AC969" ca="1">ROUNDUP(INDIRECT(AC960)/AC968,0)</f>
        <v>1</v>
      </c>
      <c r="AD969" s="76" cm="1">
        <f t="array" aca="1" ref="AD969" ca="1">ROUNDUP(INDIRECT(AD960)/AD968,0)</f>
        <v>1</v>
      </c>
      <c r="AE969" s="76" cm="1">
        <f t="array" aca="1" ref="AE969" ca="1">ROUNDUP(INDIRECT(AE960)/AE968,0)</f>
        <v>1</v>
      </c>
      <c r="AF969" s="76" cm="1">
        <f t="array" aca="1" ref="AF969" ca="1">ROUNDUP(INDIRECT(AF960)/AF968,0)</f>
        <v>1</v>
      </c>
      <c r="AG969" s="76" cm="1">
        <f t="array" aca="1" ref="AG969" ca="1">ROUNDUP(INDIRECT(AG960)/AG968,0)</f>
        <v>1</v>
      </c>
      <c r="AH969" s="76" cm="1">
        <f t="array" aca="1" ref="AH969" ca="1">ROUNDUP(INDIRECT(AH960)/AH968,0)</f>
        <v>1</v>
      </c>
      <c r="AI969" s="76" cm="1">
        <f t="array" aca="1" ref="AI969" ca="1">ROUNDUP(INDIRECT(AI960)/AI968,0)</f>
        <v>1</v>
      </c>
      <c r="AJ969" s="76" cm="1">
        <f t="array" aca="1" ref="AJ969" ca="1">ROUNDUP(INDIRECT(AJ960)/AJ968,0)</f>
        <v>1</v>
      </c>
      <c r="AK969" s="76" cm="1">
        <f t="array" aca="1" ref="AK969" ca="1">ROUNDUP(INDIRECT(AK960)/AK968,0)</f>
        <v>1</v>
      </c>
      <c r="AL969" s="76" cm="1">
        <f t="array" aca="1" ref="AL969" ca="1">ROUNDUP(INDIRECT(AL960)/AL968,0)</f>
        <v>1</v>
      </c>
      <c r="AM969" s="76" cm="1">
        <f t="array" aca="1" ref="AM969" ca="1">ROUNDUP(INDIRECT(AM960)/AM968,0)</f>
        <v>1</v>
      </c>
      <c r="AN969" s="76" cm="1">
        <f t="array" aca="1" ref="AN969" ca="1">ROUNDUP(INDIRECT(AN960)/AN968,0)</f>
        <v>1</v>
      </c>
      <c r="AO969" s="76" cm="1">
        <f t="array" aca="1" ref="AO969" ca="1">ROUNDUP(INDIRECT(AO960)/AO968,0)</f>
        <v>1</v>
      </c>
      <c r="AP969" s="76" cm="1">
        <f t="array" aca="1" ref="AP969" ca="1">ROUNDUP(INDIRECT(AP960)/AP968,0)</f>
        <v>1</v>
      </c>
      <c r="AQ969" s="76" cm="1">
        <f t="array" aca="1" ref="AQ969" ca="1">ROUNDUP(INDIRECT(AQ960)/AQ968,0)</f>
        <v>1</v>
      </c>
      <c r="AR969" s="76" cm="1">
        <f t="array" aca="1" ref="AR969" ca="1">ROUNDUP(INDIRECT(AR960)/AR968,0)</f>
        <v>1</v>
      </c>
      <c r="AS969" s="76" cm="1">
        <f t="array" aca="1" ref="AS969" ca="1">ROUNDUP(INDIRECT(AS960)/AS968,0)</f>
        <v>1</v>
      </c>
      <c r="AT969" s="76" cm="1">
        <f t="array" aca="1" ref="AT969" ca="1">ROUNDUP(INDIRECT(AT960)/AT968,0)</f>
        <v>1</v>
      </c>
      <c r="AU969" s="76" cm="1">
        <f t="array" aca="1" ref="AU969" ca="1">ROUNDUP(INDIRECT(AU960)/AU968,0)</f>
        <v>1</v>
      </c>
      <c r="AV969" s="76" cm="1">
        <f t="array" aca="1" ref="AV969" ca="1">ROUNDUP(INDIRECT(AV960)/AV968,0)</f>
        <v>1</v>
      </c>
      <c r="AW969" s="76" cm="1">
        <f t="array" aca="1" ref="AW969" ca="1">ROUNDUP(INDIRECT(AW960)/AW968,0)</f>
        <v>1</v>
      </c>
      <c r="AX969" s="76" cm="1">
        <f t="array" aca="1" ref="AX969" ca="1">ROUNDUP(INDIRECT(AX960)/AX968,0)</f>
        <v>1</v>
      </c>
      <c r="AY969" s="76" cm="1">
        <f t="array" aca="1" ref="AY969" ca="1">ROUNDUP(INDIRECT(AY960)/AY968,0)</f>
        <v>1</v>
      </c>
      <c r="AZ969" s="76" cm="1">
        <f t="array" aca="1" ref="AZ969" ca="1">ROUNDUP(INDIRECT(AZ960)/AZ968,0)</f>
        <v>1</v>
      </c>
      <c r="BA969" s="76" cm="1">
        <f t="array" aca="1" ref="BA969" ca="1">ROUNDUP(INDIRECT(BA960)/BA968,0)</f>
        <v>1</v>
      </c>
      <c r="BB969" s="76" cm="1">
        <f t="array" aca="1" ref="BB969" ca="1">ROUNDUP(INDIRECT(BB960)/BB968,0)</f>
        <v>1</v>
      </c>
      <c r="BC969" s="76" cm="1">
        <f t="array" aca="1" ref="BC969" ca="1">ROUNDUP(INDIRECT(BC960)/BC968,0)</f>
        <v>1</v>
      </c>
      <c r="BD969" s="76" cm="1">
        <f t="array" aca="1" ref="BD969" ca="1">ROUNDUP(INDIRECT(BD960)/BD968,0)</f>
        <v>1</v>
      </c>
      <c r="BE969" s="76" cm="1">
        <f t="array" aca="1" ref="BE969" ca="1">ROUNDUP(INDIRECT(BE960)/BE968,0)</f>
        <v>1</v>
      </c>
      <c r="BF969" s="76" cm="1">
        <f t="array" aca="1" ref="BF969" ca="1">ROUNDUP(INDIRECT(BF960)/BF968,0)</f>
        <v>1</v>
      </c>
      <c r="BG969" s="76" cm="1">
        <f t="array" aca="1" ref="BG969" ca="1">ROUNDUP(INDIRECT(BG960)/BG968,0)</f>
        <v>1</v>
      </c>
      <c r="BH969" s="76" cm="1">
        <f t="array" aca="1" ref="BH969" ca="1">ROUNDUP(INDIRECT(BH960)/BH968,0)</f>
        <v>1</v>
      </c>
      <c r="BI969" s="76" cm="1">
        <f t="array" aca="1" ref="BI969" ca="1">ROUNDUP(INDIRECT(BI960)/BI968,0)</f>
        <v>1</v>
      </c>
      <c r="BJ969" s="76" cm="1">
        <f t="array" aca="1" ref="BJ969" ca="1">ROUNDUP(INDIRECT(BJ960)/BJ968,0)</f>
        <v>1</v>
      </c>
      <c r="BK969" s="76" cm="1">
        <f t="array" aca="1" ref="BK969" ca="1">ROUNDUP(INDIRECT(BK960)/BK968,0)</f>
        <v>1</v>
      </c>
      <c r="BL969" s="76" cm="1">
        <f t="array" aca="1" ref="BL969" ca="1">ROUNDUP(INDIRECT(BL960)/BL968,0)</f>
        <v>1</v>
      </c>
      <c r="BM969" s="76" cm="1">
        <f t="array" aca="1" ref="BM969" ca="1">ROUNDUP(INDIRECT(BM960)/BM968,0)</f>
        <v>1</v>
      </c>
      <c r="BN969" s="76" cm="1">
        <f t="array" aca="1" ref="BN969" ca="1">ROUNDUP(INDIRECT(BN960)/BN968,0)</f>
        <v>1</v>
      </c>
      <c r="BO969" s="76" cm="1">
        <f t="array" aca="1" ref="BO969" ca="1">ROUNDUP(INDIRECT(BO960)/BO968,0)</f>
        <v>1</v>
      </c>
      <c r="BP969" s="76" cm="1">
        <f t="array" aca="1" ref="BP969" ca="1">ROUNDUP(INDIRECT(BP960)/BP968,0)</f>
        <v>1</v>
      </c>
      <c r="BQ969" s="76" cm="1">
        <f t="array" aca="1" ref="BQ969" ca="1">ROUNDUP(INDIRECT(BQ960)/BQ968,0)</f>
        <v>1</v>
      </c>
      <c r="BR969" s="76" cm="1">
        <f t="array" aca="1" ref="BR969" ca="1">ROUNDUP(INDIRECT(BR960)/BR968,0)</f>
        <v>1</v>
      </c>
      <c r="BS969" s="76" cm="1">
        <f t="array" aca="1" ref="BS969" ca="1">ROUNDUP(INDIRECT(BS960)/BS968,0)</f>
        <v>1</v>
      </c>
      <c r="BT969" s="76" cm="1">
        <f t="array" aca="1" ref="BT969" ca="1">ROUNDUP(INDIRECT(BT960)/BT968,0)</f>
        <v>1</v>
      </c>
      <c r="BU969" s="76" cm="1">
        <f t="array" aca="1" ref="BU969" ca="1">ROUNDUP(INDIRECT(BU960)/BU968,0)</f>
        <v>1</v>
      </c>
      <c r="BV969" s="76" cm="1">
        <f t="array" aca="1" ref="BV969" ca="1">ROUNDUP(INDIRECT(BV960)/BV968,0)</f>
        <v>1</v>
      </c>
      <c r="BW969" s="76" cm="1">
        <f t="array" aca="1" ref="BW969" ca="1">ROUNDUP(INDIRECT(BW960)/BW968,0)</f>
        <v>1</v>
      </c>
      <c r="BX969" s="76" cm="1">
        <f t="array" aca="1" ref="BX969" ca="1">ROUNDUP(INDIRECT(BX960)/BX968,0)</f>
        <v>1</v>
      </c>
      <c r="BY969" s="76" cm="1">
        <f t="array" aca="1" ref="BY969" ca="1">ROUNDUP(INDIRECT(BY960)/BY968,0)</f>
        <v>1</v>
      </c>
      <c r="BZ969" s="76" cm="1">
        <f t="array" aca="1" ref="BZ969" ca="1">ROUNDUP(INDIRECT(BZ960)/BZ968,0)</f>
        <v>1</v>
      </c>
      <c r="CA969" s="76" cm="1">
        <f t="array" aca="1" ref="CA969" ca="1">ROUNDUP(INDIRECT(CA960)/CA968,0)</f>
        <v>1</v>
      </c>
      <c r="CB969" s="76" cm="1">
        <f t="array" aca="1" ref="CB969" ca="1">ROUNDUP(INDIRECT(CB960)/CB968,0)</f>
        <v>1</v>
      </c>
      <c r="CC969" s="76" cm="1">
        <f t="array" aca="1" ref="CC969" ca="1">ROUNDUP(INDIRECT(CC960)/CC968,0)</f>
        <v>1</v>
      </c>
      <c r="CD969" s="76" cm="1">
        <f t="array" aca="1" ref="CD969" ca="1">ROUNDUP(INDIRECT(CD960)/CD968,0)</f>
        <v>1</v>
      </c>
      <c r="CE969" s="76" cm="1">
        <f t="array" aca="1" ref="CE969" ca="1">ROUNDUP(INDIRECT(CE960)/CE968,0)</f>
        <v>1</v>
      </c>
      <c r="CF969" s="76" cm="1">
        <f t="array" aca="1" ref="CF969" ca="1">ROUNDUP(INDIRECT(CF960)/CF968,0)</f>
        <v>1</v>
      </c>
      <c r="CG969" s="76" cm="1">
        <f t="array" aca="1" ref="CG969" ca="1">ROUNDUP(INDIRECT(CG960)/CG968,0)</f>
        <v>1</v>
      </c>
      <c r="CH969" s="76" cm="1">
        <f t="array" aca="1" ref="CH969" ca="1">ROUNDUP(INDIRECT(CH960)/CH968,0)</f>
        <v>1</v>
      </c>
      <c r="CI969" s="76" cm="1">
        <f t="array" aca="1" ref="CI969" ca="1">ROUNDUP(INDIRECT(CI960)/CI968,0)</f>
        <v>1</v>
      </c>
      <c r="CJ969" s="76" cm="1">
        <f t="array" aca="1" ref="CJ969" ca="1">ROUNDUP(INDIRECT(CJ960)/CJ968,0)</f>
        <v>1</v>
      </c>
      <c r="CK969" s="76" cm="1">
        <f t="array" aca="1" ref="CK969" ca="1">ROUNDUP(INDIRECT(CK960)/CK968,0)</f>
        <v>1</v>
      </c>
      <c r="CL969" s="76" cm="1">
        <f t="array" aca="1" ref="CL969" ca="1">ROUNDUP(INDIRECT(CL960)/CL968,0)</f>
        <v>1</v>
      </c>
      <c r="CN969" s="60"/>
      <c r="CO969" s="76" t="e" cm="1">
        <f t="array" aca="1" ref="CO969" ca="1">ROUNDUP(INDIRECT(CO960)/CO968,0)</f>
        <v>#N/A</v>
      </c>
      <c r="CP969" s="76" t="e" cm="1">
        <f t="array" aca="1" ref="CP969" ca="1">ROUNDUP(INDIRECT(CP960)/CP968,0)</f>
        <v>#N/A</v>
      </c>
      <c r="CQ969" s="76" t="e" cm="1">
        <f t="array" aca="1" ref="CQ969" ca="1">ROUNDUP(INDIRECT(CQ960)/CQ968,0)</f>
        <v>#N/A</v>
      </c>
      <c r="CR969" s="76" t="e" cm="1">
        <f t="array" aca="1" ref="CR969" ca="1">ROUNDUP(INDIRECT(CR960)/CR968,0)</f>
        <v>#N/A</v>
      </c>
      <c r="CS969" s="76" t="e" cm="1">
        <f t="array" aca="1" ref="CS969" ca="1">ROUNDUP(INDIRECT(CS960)/CS968,0)</f>
        <v>#N/A</v>
      </c>
      <c r="CT969" s="76" t="e" cm="1">
        <f t="array" aca="1" ref="CT969" ca="1">ROUNDUP(INDIRECT(CT960)/CT968,0)</f>
        <v>#N/A</v>
      </c>
      <c r="CU969" s="76" t="e" cm="1">
        <f t="array" aca="1" ref="CU969" ca="1">ROUNDUP(INDIRECT(CU960)/CU968,0)</f>
        <v>#N/A</v>
      </c>
      <c r="CV969" s="76" t="e" cm="1">
        <f t="array" aca="1" ref="CV969" ca="1">ROUNDUP(INDIRECT(CV960)/CV968,0)</f>
        <v>#N/A</v>
      </c>
      <c r="CW969" s="76" t="e" cm="1">
        <f t="array" aca="1" ref="CW969" ca="1">ROUNDUP(INDIRECT(CW960)/CW968,0)</f>
        <v>#N/A</v>
      </c>
      <c r="CX969" s="76" t="e" cm="1">
        <f t="array" aca="1" ref="CX969" ca="1">ROUNDUP(INDIRECT(CX960)/CX968,0)</f>
        <v>#N/A</v>
      </c>
      <c r="CY969" s="76" t="e" cm="1">
        <f t="array" aca="1" ref="CY969" ca="1">ROUNDUP(INDIRECT(CY960)/CY968,0)</f>
        <v>#N/A</v>
      </c>
      <c r="CZ969" s="76" t="e" cm="1">
        <f t="array" aca="1" ref="CZ969" ca="1">ROUNDUP(INDIRECT(CZ960)/CZ968,0)</f>
        <v>#N/A</v>
      </c>
      <c r="DA969" s="76" t="e" cm="1">
        <f t="array" aca="1" ref="DA969" ca="1">ROUNDUP(INDIRECT(DA960)/DA968,0)</f>
        <v>#N/A</v>
      </c>
      <c r="DB969" s="76" t="e" cm="1">
        <f t="array" aca="1" ref="DB969" ca="1">ROUNDUP(INDIRECT(DB960)/DB968,0)</f>
        <v>#N/A</v>
      </c>
      <c r="DC969" s="76" t="e" cm="1">
        <f t="array" aca="1" ref="DC969" ca="1">ROUNDUP(INDIRECT(DC960)/DC968,0)</f>
        <v>#N/A</v>
      </c>
      <c r="DD969" s="76" t="e" cm="1">
        <f t="array" aca="1" ref="DD969" ca="1">ROUNDUP(INDIRECT(DD960)/DD968,0)</f>
        <v>#N/A</v>
      </c>
      <c r="DE969" s="76" t="e" cm="1">
        <f t="array" aca="1" ref="DE969" ca="1">ROUNDUP(INDIRECT(DE960)/DE968,0)</f>
        <v>#N/A</v>
      </c>
      <c r="DF969" s="76" t="e" cm="1">
        <f t="array" aca="1" ref="DF969" ca="1">ROUNDUP(INDIRECT(DF960)/DF968,0)</f>
        <v>#N/A</v>
      </c>
      <c r="DG969" s="76" t="e" cm="1">
        <f t="array" aca="1" ref="DG969" ca="1">ROUNDUP(INDIRECT(DG960)/DG968,0)</f>
        <v>#N/A</v>
      </c>
      <c r="DH969" s="76" t="e" cm="1">
        <f t="array" aca="1" ref="DH969" ca="1">ROUNDUP(INDIRECT(DH960)/DH968,0)</f>
        <v>#N/A</v>
      </c>
      <c r="DI969" s="76" t="e" cm="1">
        <f t="array" aca="1" ref="DI969" ca="1">ROUNDUP(INDIRECT(DI960)/DI968,0)</f>
        <v>#N/A</v>
      </c>
      <c r="DJ969" s="76" t="e" cm="1">
        <f t="array" aca="1" ref="DJ969" ca="1">ROUNDUP(INDIRECT(DJ960)/DJ968,0)</f>
        <v>#N/A</v>
      </c>
      <c r="DK969" s="76" t="e" cm="1">
        <f t="array" aca="1" ref="DK969" ca="1">ROUNDUP(INDIRECT(DK960)/DK968,0)</f>
        <v>#N/A</v>
      </c>
      <c r="DL969" s="76" t="e" cm="1">
        <f t="array" aca="1" ref="DL969" ca="1">ROUNDUP(INDIRECT(DL960)/DL968,0)</f>
        <v>#N/A</v>
      </c>
    </row>
    <row r="970" spans="1:116" x14ac:dyDescent="0.4">
      <c r="B970" t="str">
        <f>E970</f>
        <v>970 DCHC-S</v>
      </c>
      <c r="D970" t="s">
        <v>764</v>
      </c>
      <c r="E970" s="8" t="str">
        <f t="shared" si="1118"/>
        <v>970 DCHC-S</v>
      </c>
      <c r="G970" s="145" t="s">
        <v>185</v>
      </c>
      <c r="H970" s="12"/>
      <c r="I970" s="60"/>
      <c r="J970" s="60"/>
      <c r="K970" s="18">
        <v>50000</v>
      </c>
      <c r="L970" s="18">
        <v>50000</v>
      </c>
      <c r="M970" s="18">
        <v>50000</v>
      </c>
      <c r="N970" s="18">
        <v>50000</v>
      </c>
      <c r="O970" s="18">
        <v>50000</v>
      </c>
      <c r="P970" s="18">
        <v>50000</v>
      </c>
      <c r="R970" s="19"/>
      <c r="S970" s="147" cm="1">
        <f t="array" ref="S970">INDEX($K:$P,ROW(),MATCH(S$3,$K$2:$P$2,0))/12</f>
        <v>4166.666666666667</v>
      </c>
      <c r="T970" s="147" cm="1">
        <f t="array" ref="T970">INDEX($K:$P,ROW(),MATCH(T$3,$K$2:$P$2,0))/12</f>
        <v>4166.666666666667</v>
      </c>
      <c r="U970" s="147" cm="1">
        <f t="array" ref="U970">INDEX($K:$P,ROW(),MATCH(U$3,$K$2:$P$2,0))/12</f>
        <v>4166.666666666667</v>
      </c>
      <c r="V970" s="147" cm="1">
        <f t="array" ref="V970">INDEX($K:$P,ROW(),MATCH(V$3,$K$2:$P$2,0))/12</f>
        <v>4166.666666666667</v>
      </c>
      <c r="W970" s="147" cm="1">
        <f t="array" ref="W970">INDEX($K:$P,ROW(),MATCH(W$3,$K$2:$P$2,0))/12</f>
        <v>4166.666666666667</v>
      </c>
      <c r="X970" s="147" cm="1">
        <f t="array" ref="X970">INDEX($K:$P,ROW(),MATCH(X$3,$K$2:$P$2,0))/12</f>
        <v>4166.666666666667</v>
      </c>
      <c r="Y970" s="147" cm="1">
        <f t="array" ref="Y970">INDEX($K:$P,ROW(),MATCH(Y$3,$K$2:$P$2,0))/12</f>
        <v>4166.666666666667</v>
      </c>
      <c r="Z970" s="147" cm="1">
        <f t="array" ref="Z970">INDEX($K:$P,ROW(),MATCH(Z$3,$K$2:$P$2,0))/12</f>
        <v>4166.666666666667</v>
      </c>
      <c r="AA970" s="147" cm="1">
        <f t="array" ref="AA970">INDEX($K:$P,ROW(),MATCH(AA$3,$K$2:$P$2,0))/12</f>
        <v>4166.666666666667</v>
      </c>
      <c r="AB970" s="147" cm="1">
        <f t="array" ref="AB970">INDEX($K:$P,ROW(),MATCH(AB$3,$K$2:$P$2,0))/12</f>
        <v>4166.666666666667</v>
      </c>
      <c r="AC970" s="147" cm="1">
        <f t="array" ref="AC970">INDEX($K:$P,ROW(),MATCH(AC$3,$K$2:$P$2,0))/12</f>
        <v>4166.666666666667</v>
      </c>
      <c r="AD970" s="147" cm="1">
        <f t="array" ref="AD970">INDEX($K:$P,ROW(),MATCH(AD$3,$K$2:$P$2,0))/12</f>
        <v>4166.666666666667</v>
      </c>
      <c r="AE970" s="147" cm="1">
        <f t="array" ref="AE970">INDEX($K:$P,ROW(),MATCH(AE$3,$K$2:$P$2,0))/12</f>
        <v>4166.666666666667</v>
      </c>
      <c r="AF970" s="147" cm="1">
        <f t="array" ref="AF970">INDEX($K:$P,ROW(),MATCH(AF$3,$K$2:$P$2,0))/12</f>
        <v>4166.666666666667</v>
      </c>
      <c r="AG970" s="147" cm="1">
        <f t="array" ref="AG970">INDEX($K:$P,ROW(),MATCH(AG$3,$K$2:$P$2,0))/12</f>
        <v>4166.666666666667</v>
      </c>
      <c r="AH970" s="147" cm="1">
        <f t="array" ref="AH970">INDEX($K:$P,ROW(),MATCH(AH$3,$K$2:$P$2,0))/12</f>
        <v>4166.666666666667</v>
      </c>
      <c r="AI970" s="147" cm="1">
        <f t="array" ref="AI970">INDEX($K:$P,ROW(),MATCH(AI$3,$K$2:$P$2,0))/12</f>
        <v>4166.666666666667</v>
      </c>
      <c r="AJ970" s="147" cm="1">
        <f t="array" ref="AJ970">INDEX($K:$P,ROW(),MATCH(AJ$3,$K$2:$P$2,0))/12</f>
        <v>4166.666666666667</v>
      </c>
      <c r="AK970" s="147" cm="1">
        <f t="array" ref="AK970">INDEX($K:$P,ROW(),MATCH(AK$3,$K$2:$P$2,0))/12</f>
        <v>4166.666666666667</v>
      </c>
      <c r="AL970" s="147" cm="1">
        <f t="array" ref="AL970">INDEX($K:$P,ROW(),MATCH(AL$3,$K$2:$P$2,0))/12</f>
        <v>4166.666666666667</v>
      </c>
      <c r="AM970" s="147" cm="1">
        <f t="array" ref="AM970">INDEX($K:$P,ROW(),MATCH(AM$3,$K$2:$P$2,0))/12</f>
        <v>4166.666666666667</v>
      </c>
      <c r="AN970" s="147" cm="1">
        <f t="array" ref="AN970">INDEX($K:$P,ROW(),MATCH(AN$3,$K$2:$P$2,0))/12</f>
        <v>4166.666666666667</v>
      </c>
      <c r="AO970" s="147" cm="1">
        <f t="array" ref="AO970">INDEX($K:$P,ROW(),MATCH(AO$3,$K$2:$P$2,0))/12</f>
        <v>4166.666666666667</v>
      </c>
      <c r="AP970" s="147" cm="1">
        <f t="array" ref="AP970">INDEX($K:$P,ROW(),MATCH(AP$3,$K$2:$P$2,0))/12</f>
        <v>4166.666666666667</v>
      </c>
      <c r="AQ970" s="147" cm="1">
        <f t="array" ref="AQ970">INDEX($K:$P,ROW(),MATCH(AQ$3,$K$2:$P$2,0))/12</f>
        <v>4166.666666666667</v>
      </c>
      <c r="AR970" s="147" cm="1">
        <f t="array" ref="AR970">INDEX($K:$P,ROW(),MATCH(AR$3,$K$2:$P$2,0))/12</f>
        <v>4166.666666666667</v>
      </c>
      <c r="AS970" s="147" cm="1">
        <f t="array" ref="AS970">INDEX($K:$P,ROW(),MATCH(AS$3,$K$2:$P$2,0))/12</f>
        <v>4166.666666666667</v>
      </c>
      <c r="AT970" s="147" cm="1">
        <f t="array" ref="AT970">INDEX($K:$P,ROW(),MATCH(AT$3,$K$2:$P$2,0))/12</f>
        <v>4166.666666666667</v>
      </c>
      <c r="AU970" s="147" cm="1">
        <f t="array" ref="AU970">INDEX($K:$P,ROW(),MATCH(AU$3,$K$2:$P$2,0))/12</f>
        <v>4166.666666666667</v>
      </c>
      <c r="AV970" s="147" cm="1">
        <f t="array" ref="AV970">INDEX($K:$P,ROW(),MATCH(AV$3,$K$2:$P$2,0))/12</f>
        <v>4166.666666666667</v>
      </c>
      <c r="AW970" s="147" cm="1">
        <f t="array" ref="AW970">INDEX($K:$P,ROW(),MATCH(AW$3,$K$2:$P$2,0))/12</f>
        <v>4166.666666666667</v>
      </c>
      <c r="AX970" s="147" cm="1">
        <f t="array" ref="AX970">INDEX($K:$P,ROW(),MATCH(AX$3,$K$2:$P$2,0))/12</f>
        <v>4166.666666666667</v>
      </c>
      <c r="AY970" s="147" cm="1">
        <f t="array" ref="AY970">INDEX($K:$P,ROW(),MATCH(AY$3,$K$2:$P$2,0))/12</f>
        <v>4166.666666666667</v>
      </c>
      <c r="AZ970" s="147" cm="1">
        <f t="array" ref="AZ970">INDEX($K:$P,ROW(),MATCH(AZ$3,$K$2:$P$2,0))/12</f>
        <v>4166.666666666667</v>
      </c>
      <c r="BA970" s="147" cm="1">
        <f t="array" ref="BA970">INDEX($K:$P,ROW(),MATCH(BA$3,$K$2:$P$2,0))/12</f>
        <v>4166.666666666667</v>
      </c>
      <c r="BB970" s="147" cm="1">
        <f t="array" ref="BB970">INDEX($K:$P,ROW(),MATCH(BB$3,$K$2:$P$2,0))/12</f>
        <v>4166.666666666667</v>
      </c>
      <c r="BC970" s="147" cm="1">
        <f t="array" ref="BC970">INDEX($K:$P,ROW(),MATCH(BC$3,$K$2:$P$2,0))/12</f>
        <v>4166.666666666667</v>
      </c>
      <c r="BD970" s="147" cm="1">
        <f t="array" ref="BD970">INDEX($K:$P,ROW(),MATCH(BD$3,$K$2:$P$2,0))/12</f>
        <v>4166.666666666667</v>
      </c>
      <c r="BE970" s="147" cm="1">
        <f t="array" ref="BE970">INDEX($K:$P,ROW(),MATCH(BE$3,$K$2:$P$2,0))/12</f>
        <v>4166.666666666667</v>
      </c>
      <c r="BF970" s="147" cm="1">
        <f t="array" ref="BF970">INDEX($K:$P,ROW(),MATCH(BF$3,$K$2:$P$2,0))/12</f>
        <v>4166.666666666667</v>
      </c>
      <c r="BG970" s="147" cm="1">
        <f t="array" ref="BG970">INDEX($K:$P,ROW(),MATCH(BG$3,$K$2:$P$2,0))/12</f>
        <v>4166.666666666667</v>
      </c>
      <c r="BH970" s="147" cm="1">
        <f t="array" ref="BH970">INDEX($K:$P,ROW(),MATCH(BH$3,$K$2:$P$2,0))/12</f>
        <v>4166.666666666667</v>
      </c>
      <c r="BI970" s="147" cm="1">
        <f t="array" ref="BI970">INDEX($K:$P,ROW(),MATCH(BI$3,$K$2:$P$2,0))/12</f>
        <v>4166.666666666667</v>
      </c>
      <c r="BJ970" s="147" cm="1">
        <f t="array" ref="BJ970">INDEX($K:$P,ROW(),MATCH(BJ$3,$K$2:$P$2,0))/12</f>
        <v>4166.666666666667</v>
      </c>
      <c r="BK970" s="147" cm="1">
        <f t="array" ref="BK970">INDEX($K:$P,ROW(),MATCH(BK$3,$K$2:$P$2,0))/12</f>
        <v>4166.666666666667</v>
      </c>
      <c r="BL970" s="147" cm="1">
        <f t="array" ref="BL970">INDEX($K:$P,ROW(),MATCH(BL$3,$K$2:$P$2,0))/12</f>
        <v>4166.666666666667</v>
      </c>
      <c r="BM970" s="147" cm="1">
        <f t="array" ref="BM970">INDEX($K:$P,ROW(),MATCH(BM$3,$K$2:$P$2,0))/12</f>
        <v>4166.666666666667</v>
      </c>
      <c r="BN970" s="147" cm="1">
        <f t="array" ref="BN970">INDEX($K:$P,ROW(),MATCH(BN$3,$K$2:$P$2,0))/12</f>
        <v>4166.666666666667</v>
      </c>
      <c r="BO970" s="147" cm="1">
        <f t="array" ref="BO970">INDEX($K:$P,ROW(),MATCH(BO$3,$K$2:$P$2,0))/12</f>
        <v>4166.666666666667</v>
      </c>
      <c r="BP970" s="147" cm="1">
        <f t="array" ref="BP970">INDEX($K:$P,ROW(),MATCH(BP$3,$K$2:$P$2,0))/12</f>
        <v>4166.666666666667</v>
      </c>
      <c r="BQ970" s="147" cm="1">
        <f t="array" ref="BQ970">INDEX($K:$P,ROW(),MATCH(BQ$3,$K$2:$P$2,0))/12</f>
        <v>4166.666666666667</v>
      </c>
      <c r="BR970" s="147" cm="1">
        <f t="array" ref="BR970">INDEX($K:$P,ROW(),MATCH(BR$3,$K$2:$P$2,0))/12</f>
        <v>4166.666666666667</v>
      </c>
      <c r="BS970" s="147" cm="1">
        <f t="array" ref="BS970">INDEX($K:$P,ROW(),MATCH(BS$3,$K$2:$P$2,0))/12</f>
        <v>4166.666666666667</v>
      </c>
      <c r="BT970" s="147" cm="1">
        <f t="array" ref="BT970">INDEX($K:$P,ROW(),MATCH(BT$3,$K$2:$P$2,0))/12</f>
        <v>4166.666666666667</v>
      </c>
      <c r="BU970" s="147" cm="1">
        <f t="array" ref="BU970">INDEX($K:$P,ROW(),MATCH(BU$3,$K$2:$P$2,0))/12</f>
        <v>4166.666666666667</v>
      </c>
      <c r="BV970" s="147" cm="1">
        <f t="array" ref="BV970">INDEX($K:$P,ROW(),MATCH(BV$3,$K$2:$P$2,0))/12</f>
        <v>4166.666666666667</v>
      </c>
      <c r="BW970" s="147" cm="1">
        <f t="array" ref="BW970">INDEX($K:$P,ROW(),MATCH(BW$3,$K$2:$P$2,0))/12</f>
        <v>4166.666666666667</v>
      </c>
      <c r="BX970" s="147" cm="1">
        <f t="array" ref="BX970">INDEX($K:$P,ROW(),MATCH(BX$3,$K$2:$P$2,0))/12</f>
        <v>4166.666666666667</v>
      </c>
      <c r="BY970" s="147" cm="1">
        <f t="array" ref="BY970">INDEX($K:$P,ROW(),MATCH(BY$3,$K$2:$P$2,0))/12</f>
        <v>4166.666666666667</v>
      </c>
      <c r="BZ970" s="147" cm="1">
        <f t="array" ref="BZ970">INDEX($K:$P,ROW(),MATCH(BZ$3,$K$2:$P$2,0))/12</f>
        <v>4166.666666666667</v>
      </c>
      <c r="CA970" s="147" cm="1">
        <f t="array" ref="CA970">INDEX($K:$P,ROW(),MATCH(CA$3,$K$2:$P$2,0))/12</f>
        <v>4166.666666666667</v>
      </c>
      <c r="CB970" s="147" cm="1">
        <f t="array" ref="CB970">INDEX($K:$P,ROW(),MATCH(CB$3,$K$2:$P$2,0))/12</f>
        <v>4166.666666666667</v>
      </c>
      <c r="CC970" s="147" cm="1">
        <f t="array" ref="CC970">INDEX($K:$P,ROW(),MATCH(CC$3,$K$2:$P$2,0))/12</f>
        <v>4166.666666666667</v>
      </c>
      <c r="CD970" s="147" cm="1">
        <f t="array" ref="CD970">INDEX($K:$P,ROW(),MATCH(CD$3,$K$2:$P$2,0))/12</f>
        <v>4166.666666666667</v>
      </c>
      <c r="CE970" s="147" cm="1">
        <f t="array" ref="CE970">INDEX($K:$P,ROW(),MATCH(CE$3,$K$2:$P$2,0))/12</f>
        <v>4166.666666666667</v>
      </c>
      <c r="CF970" s="147" cm="1">
        <f t="array" ref="CF970">INDEX($K:$P,ROW(),MATCH(CF$3,$K$2:$P$2,0))/12</f>
        <v>4166.666666666667</v>
      </c>
      <c r="CG970" s="147" cm="1">
        <f t="array" ref="CG970">INDEX($K:$P,ROW(),MATCH(CG$3,$K$2:$P$2,0))/12</f>
        <v>4166.666666666667</v>
      </c>
      <c r="CH970" s="147" cm="1">
        <f t="array" ref="CH970">INDEX($K:$P,ROW(),MATCH(CH$3,$K$2:$P$2,0))/12</f>
        <v>4166.666666666667</v>
      </c>
      <c r="CI970" s="147" cm="1">
        <f t="array" ref="CI970">INDEX($K:$P,ROW(),MATCH(CI$3,$K$2:$P$2,0))/12</f>
        <v>4166.666666666667</v>
      </c>
      <c r="CJ970" s="147" cm="1">
        <f t="array" ref="CJ970">INDEX($K:$P,ROW(),MATCH(CJ$3,$K$2:$P$2,0))/12</f>
        <v>4166.666666666667</v>
      </c>
      <c r="CK970" s="147" cm="1">
        <f t="array" ref="CK970">INDEX($K:$P,ROW(),MATCH(CK$3,$K$2:$P$2,0))/12</f>
        <v>4166.666666666667</v>
      </c>
      <c r="CL970" s="147" cm="1">
        <f t="array" ref="CL970">INDEX($K:$P,ROW(),MATCH(CL$3,$K$2:$P$2,0))/12</f>
        <v>4166.666666666667</v>
      </c>
      <c r="CN970" s="60"/>
      <c r="CO970" s="147" t="e" cm="1">
        <f t="array" ref="CO970">INDEX($K:$P,ROW(),MATCH(CO$3,$K$2:$P$2,0))/CO$5</f>
        <v>#N/A</v>
      </c>
      <c r="CP970" s="147" t="e" cm="1">
        <f t="array" ref="CP970">INDEX($K:$P,ROW(),MATCH(CP$3,$K$2:$P$2,0))/CP$5</f>
        <v>#N/A</v>
      </c>
      <c r="CQ970" s="147" t="e" cm="1">
        <f t="array" ref="CQ970">INDEX($K:$P,ROW(),MATCH(CQ$3,$K$2:$P$2,0))/CQ$5</f>
        <v>#N/A</v>
      </c>
      <c r="CR970" s="147" t="e" cm="1">
        <f t="array" ref="CR970">INDEX($K:$P,ROW(),MATCH(CR$3,$K$2:$P$2,0))/CR$5</f>
        <v>#N/A</v>
      </c>
      <c r="CS970" s="147" t="e" cm="1">
        <f t="array" ref="CS970">INDEX($K:$P,ROW(),MATCH(CS$3,$K$2:$P$2,0))/CS$5</f>
        <v>#N/A</v>
      </c>
      <c r="CT970" s="147" t="e" cm="1">
        <f t="array" ref="CT970">INDEX($K:$P,ROW(),MATCH(CT$3,$K$2:$P$2,0))/CT$5</f>
        <v>#N/A</v>
      </c>
      <c r="CU970" s="147" t="e" cm="1">
        <f t="array" ref="CU970">INDEX($K:$P,ROW(),MATCH(CU$3,$K$2:$P$2,0))/CU$5</f>
        <v>#N/A</v>
      </c>
      <c r="CV970" s="147" t="e" cm="1">
        <f t="array" ref="CV970">INDEX($K:$P,ROW(),MATCH(CV$3,$K$2:$P$2,0))/CV$5</f>
        <v>#N/A</v>
      </c>
      <c r="CW970" s="147" t="e" cm="1">
        <f t="array" ref="CW970">INDEX($K:$P,ROW(),MATCH(CW$3,$K$2:$P$2,0))/CW$5</f>
        <v>#N/A</v>
      </c>
      <c r="CX970" s="147" t="e" cm="1">
        <f t="array" ref="CX970">INDEX($K:$P,ROW(),MATCH(CX$3,$K$2:$P$2,0))/CX$5</f>
        <v>#N/A</v>
      </c>
      <c r="CY970" s="147" t="e" cm="1">
        <f t="array" ref="CY970">INDEX($K:$P,ROW(),MATCH(CY$3,$K$2:$P$2,0))/CL$5</f>
        <v>#N/A</v>
      </c>
      <c r="CZ970" s="147" t="e" cm="1">
        <f t="array" ref="CZ970">INDEX($K:$P,ROW(),MATCH(CZ$3,$K$2:$P$2,0))/CZ$5</f>
        <v>#N/A</v>
      </c>
      <c r="DA970" s="147" t="e" cm="1">
        <f t="array" ref="DA970">INDEX($K:$P,ROW(),MATCH(DA$3,$K$2:$P$2,0))/DA$5</f>
        <v>#N/A</v>
      </c>
      <c r="DB970" s="147" t="e" cm="1">
        <f t="array" ref="DB970">INDEX($K:$P,ROW(),MATCH(DB$3,$K$2:$P$2,0))/DB$5</f>
        <v>#N/A</v>
      </c>
      <c r="DC970" s="147" t="e" cm="1">
        <f t="array" ref="DC970">INDEX($K:$P,ROW(),MATCH(DC$3,$K$2:$P$2,0))/DC$5</f>
        <v>#N/A</v>
      </c>
      <c r="DD970" s="147" t="e" cm="1">
        <f t="array" ref="DD970">INDEX($K:$P,ROW(),MATCH(DD$3,$K$2:$P$2,0))/DD$5</f>
        <v>#N/A</v>
      </c>
      <c r="DE970" s="147" t="e" cm="1">
        <f t="array" ref="DE970">INDEX($K:$P,ROW(),MATCH(DE$3,$K$2:$P$2,0))/DE$5</f>
        <v>#N/A</v>
      </c>
      <c r="DF970" s="147" t="e" cm="1">
        <f t="array" ref="DF970">INDEX($K:$P,ROW(),MATCH(DF$3,$K$2:$P$2,0))/DF$5</f>
        <v>#N/A</v>
      </c>
      <c r="DG970" s="147" t="e" cm="1">
        <f t="array" ref="DG970">INDEX($K:$P,ROW(),MATCH(DG$3,$K$2:$P$2,0))/DG$5</f>
        <v>#N/A</v>
      </c>
      <c r="DH970" s="147" t="e" cm="1">
        <f t="array" ref="DH970">INDEX($K:$P,ROW(),MATCH(DH$3,$K$2:$P$2,0))/DH$5</f>
        <v>#N/A</v>
      </c>
      <c r="DI970" s="147" t="e" cm="1">
        <f t="array" ref="DI970">INDEX($K:$P,ROW(),MATCH(DI$3,$K$2:$P$2,0))/DI$5</f>
        <v>#N/A</v>
      </c>
      <c r="DJ970" s="147" t="e" cm="1">
        <f t="array" ref="DJ970">INDEX($K:$P,ROW(),MATCH(DJ$3,$K$2:$P$2,0))/DJ$5</f>
        <v>#N/A</v>
      </c>
      <c r="DK970" s="147" t="e" cm="1">
        <f t="array" ref="DK970">INDEX($K:$P,ROW(),MATCH(DK$3,$K$2:$P$2,0))/DK$5</f>
        <v>#N/A</v>
      </c>
      <c r="DL970" s="147" t="e" cm="1">
        <f t="array" ref="DL970">INDEX($K:$P,ROW(),MATCH(DL$3,$K$2:$P$2,0))/DL$5</f>
        <v>#N/A</v>
      </c>
    </row>
    <row r="971" spans="1:116" x14ac:dyDescent="0.4">
      <c r="C971" t="s">
        <v>203</v>
      </c>
      <c r="D971" t="s">
        <v>764</v>
      </c>
      <c r="E971" s="8" t="str">
        <f t="shared" si="1118"/>
        <v>971 DCHC-S</v>
      </c>
      <c r="G971" s="126" t="str">
        <f>"Expense - "&amp;SUBSTITUTE(G966,":","")</f>
        <v>Expense - Headcount - revenue driven</v>
      </c>
      <c r="H971" s="27"/>
      <c r="I971" s="78"/>
      <c r="J971" s="78"/>
      <c r="K971" s="63">
        <f ca="1">SUMIF($3:$3,K$2,969:969)</f>
        <v>12</v>
      </c>
      <c r="L971" s="63">
        <f ca="1">SUMIF($3:$3,L$2,969:969)</f>
        <v>12</v>
      </c>
      <c r="M971" s="63">
        <f ca="1">SUMIF($3:$3,M$2,969:969)</f>
        <v>12</v>
      </c>
      <c r="N971" s="63">
        <f ca="1">SUMIF($3:$3,N$2,969:969)</f>
        <v>12</v>
      </c>
      <c r="O971" s="63">
        <f ca="1">SUMIF($3:$3,O$2,969:969)</f>
        <v>12</v>
      </c>
      <c r="P971" s="63">
        <f ca="1">SUMIF($3:$3,P$2,969:969)</f>
        <v>12</v>
      </c>
      <c r="R971" s="33"/>
      <c r="S971" s="148">
        <f t="shared" ref="S971:AX971" ca="1" si="1119">-S970*S969</f>
        <v>-4166.666666666667</v>
      </c>
      <c r="T971" s="148">
        <f t="shared" ca="1" si="1119"/>
        <v>-4166.666666666667</v>
      </c>
      <c r="U971" s="148">
        <f t="shared" ca="1" si="1119"/>
        <v>-4166.666666666667</v>
      </c>
      <c r="V971" s="148">
        <f t="shared" ca="1" si="1119"/>
        <v>-4166.666666666667</v>
      </c>
      <c r="W971" s="148">
        <f t="shared" ca="1" si="1119"/>
        <v>-4166.666666666667</v>
      </c>
      <c r="X971" s="148">
        <f t="shared" ca="1" si="1119"/>
        <v>-4166.666666666667</v>
      </c>
      <c r="Y971" s="148">
        <f t="shared" ca="1" si="1119"/>
        <v>-4166.666666666667</v>
      </c>
      <c r="Z971" s="148">
        <f t="shared" ca="1" si="1119"/>
        <v>-4166.666666666667</v>
      </c>
      <c r="AA971" s="148">
        <f t="shared" ca="1" si="1119"/>
        <v>-4166.666666666667</v>
      </c>
      <c r="AB971" s="148">
        <f t="shared" ca="1" si="1119"/>
        <v>-4166.666666666667</v>
      </c>
      <c r="AC971" s="148">
        <f t="shared" ca="1" si="1119"/>
        <v>-4166.666666666667</v>
      </c>
      <c r="AD971" s="148">
        <f t="shared" ca="1" si="1119"/>
        <v>-4166.666666666667</v>
      </c>
      <c r="AE971" s="148">
        <f t="shared" ca="1" si="1119"/>
        <v>-4166.666666666667</v>
      </c>
      <c r="AF971" s="148">
        <f t="shared" ca="1" si="1119"/>
        <v>-4166.666666666667</v>
      </c>
      <c r="AG971" s="148">
        <f t="shared" ca="1" si="1119"/>
        <v>-4166.666666666667</v>
      </c>
      <c r="AH971" s="148">
        <f t="shared" ca="1" si="1119"/>
        <v>-4166.666666666667</v>
      </c>
      <c r="AI971" s="148">
        <f t="shared" ca="1" si="1119"/>
        <v>-4166.666666666667</v>
      </c>
      <c r="AJ971" s="148">
        <f t="shared" ca="1" si="1119"/>
        <v>-4166.666666666667</v>
      </c>
      <c r="AK971" s="148">
        <f t="shared" ca="1" si="1119"/>
        <v>-4166.666666666667</v>
      </c>
      <c r="AL971" s="148">
        <f t="shared" ca="1" si="1119"/>
        <v>-4166.666666666667</v>
      </c>
      <c r="AM971" s="148">
        <f t="shared" ca="1" si="1119"/>
        <v>-4166.666666666667</v>
      </c>
      <c r="AN971" s="148">
        <f t="shared" ca="1" si="1119"/>
        <v>-4166.666666666667</v>
      </c>
      <c r="AO971" s="148">
        <f t="shared" ca="1" si="1119"/>
        <v>-4166.666666666667</v>
      </c>
      <c r="AP971" s="148">
        <f t="shared" ca="1" si="1119"/>
        <v>-4166.666666666667</v>
      </c>
      <c r="AQ971" s="148">
        <f t="shared" ca="1" si="1119"/>
        <v>-4166.666666666667</v>
      </c>
      <c r="AR971" s="148">
        <f t="shared" ca="1" si="1119"/>
        <v>-4166.666666666667</v>
      </c>
      <c r="AS971" s="148">
        <f t="shared" ca="1" si="1119"/>
        <v>-4166.666666666667</v>
      </c>
      <c r="AT971" s="148">
        <f t="shared" ca="1" si="1119"/>
        <v>-4166.666666666667</v>
      </c>
      <c r="AU971" s="148">
        <f t="shared" ca="1" si="1119"/>
        <v>-4166.666666666667</v>
      </c>
      <c r="AV971" s="148">
        <f t="shared" ca="1" si="1119"/>
        <v>-4166.666666666667</v>
      </c>
      <c r="AW971" s="148">
        <f t="shared" ca="1" si="1119"/>
        <v>-4166.666666666667</v>
      </c>
      <c r="AX971" s="148">
        <f t="shared" ca="1" si="1119"/>
        <v>-4166.666666666667</v>
      </c>
      <c r="AY971" s="148">
        <f t="shared" ref="AY971:CD971" ca="1" si="1120">-AY970*AY969</f>
        <v>-4166.666666666667</v>
      </c>
      <c r="AZ971" s="148">
        <f t="shared" ca="1" si="1120"/>
        <v>-4166.666666666667</v>
      </c>
      <c r="BA971" s="148">
        <f t="shared" ca="1" si="1120"/>
        <v>-4166.666666666667</v>
      </c>
      <c r="BB971" s="148">
        <f t="shared" ca="1" si="1120"/>
        <v>-4166.666666666667</v>
      </c>
      <c r="BC971" s="148">
        <f t="shared" ca="1" si="1120"/>
        <v>-4166.666666666667</v>
      </c>
      <c r="BD971" s="148">
        <f t="shared" ca="1" si="1120"/>
        <v>-4166.666666666667</v>
      </c>
      <c r="BE971" s="148">
        <f t="shared" ca="1" si="1120"/>
        <v>-4166.666666666667</v>
      </c>
      <c r="BF971" s="148">
        <f t="shared" ca="1" si="1120"/>
        <v>-4166.666666666667</v>
      </c>
      <c r="BG971" s="148">
        <f t="shared" ca="1" si="1120"/>
        <v>-4166.666666666667</v>
      </c>
      <c r="BH971" s="148">
        <f t="shared" ca="1" si="1120"/>
        <v>-4166.666666666667</v>
      </c>
      <c r="BI971" s="148">
        <f t="shared" ca="1" si="1120"/>
        <v>-4166.666666666667</v>
      </c>
      <c r="BJ971" s="148">
        <f t="shared" ca="1" si="1120"/>
        <v>-4166.666666666667</v>
      </c>
      <c r="BK971" s="148">
        <f t="shared" ca="1" si="1120"/>
        <v>-4166.666666666667</v>
      </c>
      <c r="BL971" s="148">
        <f t="shared" ca="1" si="1120"/>
        <v>-4166.666666666667</v>
      </c>
      <c r="BM971" s="148">
        <f t="shared" ca="1" si="1120"/>
        <v>-4166.666666666667</v>
      </c>
      <c r="BN971" s="148">
        <f t="shared" ca="1" si="1120"/>
        <v>-4166.666666666667</v>
      </c>
      <c r="BO971" s="148">
        <f t="shared" ca="1" si="1120"/>
        <v>-4166.666666666667</v>
      </c>
      <c r="BP971" s="148">
        <f t="shared" ca="1" si="1120"/>
        <v>-4166.666666666667</v>
      </c>
      <c r="BQ971" s="148">
        <f t="shared" ca="1" si="1120"/>
        <v>-4166.666666666667</v>
      </c>
      <c r="BR971" s="148">
        <f t="shared" ca="1" si="1120"/>
        <v>-4166.666666666667</v>
      </c>
      <c r="BS971" s="148">
        <f t="shared" ca="1" si="1120"/>
        <v>-4166.666666666667</v>
      </c>
      <c r="BT971" s="148">
        <f t="shared" ca="1" si="1120"/>
        <v>-4166.666666666667</v>
      </c>
      <c r="BU971" s="148">
        <f t="shared" ca="1" si="1120"/>
        <v>-4166.666666666667</v>
      </c>
      <c r="BV971" s="148">
        <f t="shared" ca="1" si="1120"/>
        <v>-4166.666666666667</v>
      </c>
      <c r="BW971" s="148">
        <f t="shared" ca="1" si="1120"/>
        <v>-4166.666666666667</v>
      </c>
      <c r="BX971" s="148">
        <f t="shared" ca="1" si="1120"/>
        <v>-4166.666666666667</v>
      </c>
      <c r="BY971" s="148">
        <f t="shared" ca="1" si="1120"/>
        <v>-4166.666666666667</v>
      </c>
      <c r="BZ971" s="148">
        <f t="shared" ca="1" si="1120"/>
        <v>-4166.666666666667</v>
      </c>
      <c r="CA971" s="148">
        <f t="shared" ca="1" si="1120"/>
        <v>-4166.666666666667</v>
      </c>
      <c r="CB971" s="148">
        <f t="shared" ca="1" si="1120"/>
        <v>-4166.666666666667</v>
      </c>
      <c r="CC971" s="148">
        <f t="shared" ca="1" si="1120"/>
        <v>-4166.666666666667</v>
      </c>
      <c r="CD971" s="148">
        <f t="shared" ca="1" si="1120"/>
        <v>-4166.666666666667</v>
      </c>
      <c r="CE971" s="148">
        <f t="shared" ref="CE971:CL971" ca="1" si="1121">-CE970*CE969</f>
        <v>-4166.666666666667</v>
      </c>
      <c r="CF971" s="148">
        <f t="shared" ca="1" si="1121"/>
        <v>-4166.666666666667</v>
      </c>
      <c r="CG971" s="148">
        <f t="shared" ca="1" si="1121"/>
        <v>-4166.666666666667</v>
      </c>
      <c r="CH971" s="148">
        <f t="shared" ca="1" si="1121"/>
        <v>-4166.666666666667</v>
      </c>
      <c r="CI971" s="148">
        <f t="shared" ca="1" si="1121"/>
        <v>-4166.666666666667</v>
      </c>
      <c r="CJ971" s="148">
        <f t="shared" ca="1" si="1121"/>
        <v>-4166.666666666667</v>
      </c>
      <c r="CK971" s="148">
        <f t="shared" ca="1" si="1121"/>
        <v>-4166.666666666667</v>
      </c>
      <c r="CL971" s="148">
        <f t="shared" ca="1" si="1121"/>
        <v>-4166.666666666667</v>
      </c>
      <c r="CN971" s="78"/>
      <c r="CO971" s="148" t="e">
        <f ca="1">-CO54*CO969</f>
        <v>#N/A</v>
      </c>
      <c r="CP971" s="148" t="e">
        <f ca="1">-CP54*CP969</f>
        <v>#N/A</v>
      </c>
      <c r="CQ971" s="148" t="e">
        <f ca="1">-CQ54*CQ969</f>
        <v>#N/A</v>
      </c>
      <c r="CR971" s="148" t="e">
        <f ca="1">-CR54*CR969</f>
        <v>#N/A</v>
      </c>
      <c r="CS971" s="148" t="e">
        <f ca="1">-CS54*CS969</f>
        <v>#N/A</v>
      </c>
      <c r="CT971" s="148" t="e">
        <f ca="1">-CT54*CT969</f>
        <v>#N/A</v>
      </c>
      <c r="CU971" s="148" t="e">
        <f ca="1">-CU54*CU969</f>
        <v>#N/A</v>
      </c>
      <c r="CV971" s="148" t="e">
        <f ca="1">-CV54*CV969</f>
        <v>#N/A</v>
      </c>
      <c r="CW971" s="148" t="e">
        <f ca="1">-CW54*CW969</f>
        <v>#N/A</v>
      </c>
      <c r="CX971" s="148" t="e">
        <f ca="1">-CX54*CX969</f>
        <v>#N/A</v>
      </c>
      <c r="CY971" s="148" t="e">
        <f ca="1">-CY54*CY969</f>
        <v>#N/A</v>
      </c>
      <c r="CZ971" s="148" t="e">
        <f ca="1">-CZ54*CZ969</f>
        <v>#N/A</v>
      </c>
      <c r="DA971" s="148" t="e">
        <f ca="1">-DA54*DA969</f>
        <v>#N/A</v>
      </c>
      <c r="DB971" s="148" t="e">
        <f ca="1">-DB54*DB969</f>
        <v>#N/A</v>
      </c>
      <c r="DC971" s="148" t="e">
        <f ca="1">-DC54*DC969</f>
        <v>#N/A</v>
      </c>
      <c r="DD971" s="148" t="e">
        <f ca="1">-DD54*DD969</f>
        <v>#N/A</v>
      </c>
      <c r="DE971" s="148" t="e">
        <f ca="1">-DE54*DE969</f>
        <v>#N/A</v>
      </c>
      <c r="DF971" s="148" t="e">
        <f ca="1">-DF54*DF969</f>
        <v>#N/A</v>
      </c>
      <c r="DG971" s="148" t="e">
        <f ca="1">-DG54*DG969</f>
        <v>#N/A</v>
      </c>
      <c r="DH971" s="148" t="e">
        <f ca="1">-DH54*DH969</f>
        <v>#N/A</v>
      </c>
      <c r="DI971" s="148" t="e">
        <f ca="1">-DI54*DI969</f>
        <v>#N/A</v>
      </c>
      <c r="DJ971" s="148" t="e">
        <f ca="1">-DJ54*DJ969</f>
        <v>#N/A</v>
      </c>
      <c r="DK971" s="148" t="e">
        <f ca="1">-DK54*DK969</f>
        <v>#N/A</v>
      </c>
      <c r="DL971" s="148" t="e">
        <f ca="1">-DL54*DL969</f>
        <v>#N/A</v>
      </c>
    </row>
    <row r="972" spans="1:116" x14ac:dyDescent="0.4">
      <c r="B972" t="s">
        <v>244</v>
      </c>
      <c r="D972" t="s">
        <v>764</v>
      </c>
      <c r="E972" s="8" t="str">
        <f t="shared" si="1118"/>
        <v>972 DCHC-S</v>
      </c>
      <c r="S972" s="72"/>
      <c r="T972" s="72"/>
      <c r="U972" s="72"/>
      <c r="V972" s="72"/>
      <c r="W972" s="72"/>
      <c r="X972" s="72"/>
      <c r="Y972" s="72"/>
      <c r="Z972" s="72"/>
      <c r="AA972" s="72"/>
      <c r="AB972" s="72"/>
      <c r="AC972" s="72"/>
      <c r="AD972" s="72"/>
      <c r="AE972" s="72"/>
      <c r="AF972" s="72"/>
      <c r="AG972" s="72"/>
      <c r="AH972" s="72"/>
      <c r="AI972" s="72"/>
      <c r="AJ972" s="72"/>
      <c r="AK972" s="72"/>
      <c r="AL972" s="72"/>
      <c r="AM972" s="72"/>
      <c r="AN972" s="72"/>
      <c r="AO972" s="72"/>
      <c r="AP972" s="72"/>
      <c r="AQ972" s="72"/>
      <c r="AR972" s="72"/>
      <c r="AS972" s="72"/>
      <c r="AT972" s="72"/>
      <c r="AU972" s="72"/>
      <c r="AV972" s="72"/>
      <c r="AW972" s="72"/>
      <c r="AX972" s="72"/>
      <c r="AY972" s="72"/>
      <c r="AZ972" s="72"/>
      <c r="BA972" s="72"/>
      <c r="BB972" s="72"/>
      <c r="BC972" s="72"/>
      <c r="BD972" s="72"/>
      <c r="BE972" s="72"/>
      <c r="BF972" s="72"/>
      <c r="BG972" s="72"/>
      <c r="BH972" s="72"/>
      <c r="BI972" s="72"/>
      <c r="BJ972" s="72"/>
      <c r="BK972" s="72"/>
      <c r="BL972" s="72"/>
      <c r="BM972" s="72"/>
      <c r="BN972" s="72"/>
      <c r="BO972" s="72"/>
      <c r="BP972" s="72"/>
      <c r="BQ972" s="72"/>
      <c r="BR972" s="72"/>
      <c r="BS972" s="72"/>
      <c r="BT972" s="72"/>
      <c r="BU972" s="72"/>
      <c r="BV972" s="72"/>
      <c r="BW972" s="72"/>
      <c r="BX972" s="72"/>
      <c r="BY972" s="72"/>
      <c r="BZ972" s="72"/>
      <c r="CA972" s="72"/>
      <c r="CB972" s="72"/>
      <c r="CC972" s="72"/>
      <c r="CD972" s="72"/>
      <c r="CE972" s="72"/>
      <c r="CF972" s="72"/>
      <c r="CG972" s="72"/>
      <c r="CH972" s="72"/>
      <c r="CI972" s="72"/>
      <c r="CJ972" s="72"/>
      <c r="CK972" s="72"/>
      <c r="CL972" s="72"/>
      <c r="CO972" s="72"/>
      <c r="CP972" s="72"/>
      <c r="CQ972" s="72"/>
      <c r="CR972" s="72"/>
      <c r="CS972" s="72"/>
      <c r="CT972" s="72"/>
      <c r="CU972" s="72"/>
      <c r="CV972" s="72"/>
      <c r="CW972" s="72"/>
      <c r="CX972" s="72"/>
      <c r="CY972" s="72"/>
      <c r="CZ972" s="72"/>
      <c r="DA972" s="72"/>
      <c r="DB972" s="72"/>
      <c r="DC972" s="72"/>
      <c r="DD972" s="72"/>
      <c r="DE972" s="72"/>
      <c r="DF972" s="72"/>
      <c r="DG972" s="72"/>
      <c r="DH972" s="72"/>
      <c r="DI972" s="72"/>
      <c r="DJ972" s="72"/>
      <c r="DK972" s="72"/>
      <c r="DL972" s="72"/>
    </row>
    <row r="973" spans="1:116" x14ac:dyDescent="0.4">
      <c r="B973" t="s">
        <v>332</v>
      </c>
      <c r="D973" t="s">
        <v>764</v>
      </c>
      <c r="E973" s="8" t="str">
        <f t="shared" si="1118"/>
        <v>973 DCHC-S</v>
      </c>
      <c r="G973" s="136" t="str">
        <f>G958</f>
        <v>(Primary label)</v>
      </c>
      <c r="H973" s="27"/>
      <c r="I973" s="78"/>
      <c r="J973" s="78"/>
      <c r="K973" s="33"/>
      <c r="L973" s="33"/>
      <c r="M973" s="33"/>
      <c r="N973" s="33"/>
      <c r="O973" s="33"/>
      <c r="P973" s="33"/>
      <c r="R973" s="33"/>
      <c r="S973" s="77"/>
      <c r="T973" s="77"/>
      <c r="U973" s="77"/>
      <c r="V973" s="77"/>
      <c r="W973" s="77"/>
      <c r="X973" s="77"/>
      <c r="Y973" s="77"/>
      <c r="Z973" s="77"/>
      <c r="AA973" s="77"/>
      <c r="AB973" s="77"/>
      <c r="AC973" s="77"/>
      <c r="AD973" s="77"/>
      <c r="AE973" s="77"/>
      <c r="AF973" s="77"/>
      <c r="AG973" s="77"/>
      <c r="AH973" s="77"/>
      <c r="AI973" s="77"/>
      <c r="AJ973" s="77"/>
      <c r="AK973" s="77"/>
      <c r="AL973" s="77"/>
      <c r="AM973" s="77"/>
      <c r="AN973" s="77"/>
      <c r="AO973" s="77"/>
      <c r="AP973" s="77"/>
      <c r="AQ973" s="77"/>
      <c r="AR973" s="77"/>
      <c r="AS973" s="77"/>
      <c r="AT973" s="77"/>
      <c r="AU973" s="77"/>
      <c r="AV973" s="77"/>
      <c r="AW973" s="77"/>
      <c r="AX973" s="77"/>
      <c r="AY973" s="77"/>
      <c r="AZ973" s="77"/>
      <c r="BA973" s="77"/>
      <c r="BB973" s="77"/>
      <c r="BC973" s="77"/>
      <c r="BD973" s="77"/>
      <c r="BE973" s="77"/>
      <c r="BF973" s="77"/>
      <c r="BG973" s="77"/>
      <c r="BH973" s="77"/>
      <c r="BI973" s="77"/>
      <c r="BJ973" s="77"/>
      <c r="BK973" s="77"/>
      <c r="BL973" s="77"/>
      <c r="BM973" s="77"/>
      <c r="BN973" s="77"/>
      <c r="BO973" s="77"/>
      <c r="BP973" s="77"/>
      <c r="BQ973" s="77"/>
      <c r="BR973" s="77"/>
      <c r="BS973" s="77"/>
      <c r="BT973" s="77"/>
      <c r="BU973" s="77"/>
      <c r="BV973" s="77"/>
      <c r="BW973" s="77"/>
      <c r="BX973" s="77"/>
      <c r="BY973" s="77"/>
      <c r="BZ973" s="77"/>
      <c r="CA973" s="77"/>
      <c r="CB973" s="77"/>
      <c r="CC973" s="77"/>
      <c r="CD973" s="77"/>
      <c r="CE973" s="77"/>
      <c r="CF973" s="77"/>
      <c r="CG973" s="77"/>
      <c r="CH973" s="77"/>
      <c r="CI973" s="77"/>
      <c r="CJ973" s="77"/>
      <c r="CK973" s="77"/>
      <c r="CL973" s="77"/>
      <c r="CN973" s="78"/>
      <c r="CO973" s="77"/>
      <c r="CP973" s="77"/>
      <c r="CQ973" s="77"/>
      <c r="CR973" s="77"/>
      <c r="CS973" s="77"/>
      <c r="CT973" s="77"/>
      <c r="CU973" s="77"/>
      <c r="CV973" s="77"/>
      <c r="CW973" s="77"/>
      <c r="CX973" s="77"/>
      <c r="CY973" s="77"/>
      <c r="CZ973" s="77"/>
      <c r="DA973" s="77"/>
      <c r="DB973" s="77"/>
      <c r="DC973" s="77"/>
      <c r="DD973" s="77"/>
      <c r="DE973" s="77"/>
      <c r="DF973" s="77"/>
      <c r="DG973" s="77"/>
      <c r="DH973" s="77"/>
      <c r="DI973" s="77"/>
      <c r="DJ973" s="77"/>
      <c r="DK973" s="77"/>
      <c r="DL973" s="77"/>
    </row>
    <row r="974" spans="1:116" x14ac:dyDescent="0.4">
      <c r="B974" t="s">
        <v>332</v>
      </c>
      <c r="D974" t="s">
        <v>764</v>
      </c>
      <c r="E974" s="8" t="str">
        <f>ROW()&amp;" "&amp;D974</f>
        <v>974 DCHC-S</v>
      </c>
      <c r="G974" s="136" t="str">
        <f>G959</f>
        <v>primary unit</v>
      </c>
      <c r="H974" s="12"/>
      <c r="I974" s="60"/>
      <c r="J974" s="60"/>
      <c r="K974" s="21"/>
      <c r="L974" s="21"/>
      <c r="M974" s="21"/>
      <c r="N974" s="21"/>
      <c r="O974" s="21"/>
      <c r="P974" s="21"/>
      <c r="R974" s="20"/>
      <c r="S974" s="150"/>
      <c r="T974" s="150"/>
      <c r="U974" s="150"/>
      <c r="V974" s="150"/>
      <c r="W974" s="150"/>
      <c r="X974" s="150"/>
      <c r="Y974" s="150"/>
      <c r="Z974" s="150"/>
      <c r="AA974" s="150"/>
      <c r="AB974" s="150"/>
      <c r="AC974" s="150"/>
      <c r="AD974" s="150"/>
      <c r="AE974" s="150"/>
      <c r="AF974" s="150"/>
      <c r="AG974" s="150"/>
      <c r="AH974" s="150"/>
      <c r="AI974" s="150"/>
      <c r="AJ974" s="150"/>
      <c r="AK974" s="150"/>
      <c r="AL974" s="150"/>
      <c r="AM974" s="150"/>
      <c r="AN974" s="150"/>
      <c r="AO974" s="150"/>
      <c r="AP974" s="150"/>
      <c r="AQ974" s="150"/>
      <c r="AR974" s="150"/>
      <c r="AS974" s="150"/>
      <c r="AT974" s="150"/>
      <c r="AU974" s="150"/>
      <c r="AV974" s="150"/>
      <c r="AW974" s="150"/>
      <c r="AX974" s="150"/>
      <c r="AY974" s="150"/>
      <c r="AZ974" s="150"/>
      <c r="BA974" s="150"/>
      <c r="BB974" s="150"/>
      <c r="BC974" s="150"/>
      <c r="BD974" s="150"/>
      <c r="BE974" s="150"/>
      <c r="BF974" s="150"/>
      <c r="BG974" s="150"/>
      <c r="BH974" s="150"/>
      <c r="BI974" s="150"/>
      <c r="BJ974" s="150"/>
      <c r="BK974" s="150"/>
      <c r="BL974" s="150"/>
      <c r="BM974" s="150"/>
      <c r="BN974" s="150"/>
      <c r="BO974" s="150"/>
      <c r="BP974" s="150"/>
      <c r="BQ974" s="150"/>
      <c r="BR974" s="150"/>
      <c r="BS974" s="150"/>
      <c r="BT974" s="150"/>
      <c r="BU974" s="150"/>
      <c r="BV974" s="150"/>
      <c r="BW974" s="150"/>
      <c r="BX974" s="150"/>
      <c r="BY974" s="150"/>
      <c r="BZ974" s="150"/>
      <c r="CA974" s="150"/>
      <c r="CB974" s="150"/>
      <c r="CC974" s="150"/>
      <c r="CD974" s="150"/>
      <c r="CE974" s="150"/>
      <c r="CF974" s="150"/>
      <c r="CG974" s="150"/>
      <c r="CH974" s="150"/>
      <c r="CI974" s="150"/>
      <c r="CJ974" s="150"/>
      <c r="CK974" s="150"/>
      <c r="CL974" s="150"/>
      <c r="CN974" s="60"/>
      <c r="CO974" s="150"/>
      <c r="CP974" s="150"/>
      <c r="CQ974" s="150"/>
      <c r="CR974" s="150"/>
      <c r="CS974" s="150"/>
      <c r="CT974" s="150"/>
      <c r="CU974" s="150"/>
      <c r="CV974" s="150"/>
      <c r="CW974" s="150"/>
      <c r="CX974" s="150"/>
      <c r="CY974" s="150"/>
      <c r="CZ974" s="150"/>
      <c r="DA974" s="150"/>
      <c r="DB974" s="150"/>
      <c r="DC974" s="150"/>
      <c r="DD974" s="150"/>
      <c r="DE974" s="150"/>
      <c r="DF974" s="150"/>
      <c r="DG974" s="150"/>
      <c r="DH974" s="150"/>
      <c r="DI974" s="150"/>
      <c r="DJ974" s="150"/>
      <c r="DK974" s="150"/>
      <c r="DL974" s="150"/>
    </row>
    <row r="975" spans="1:116" x14ac:dyDescent="0.4">
      <c r="B975" t="s">
        <v>332</v>
      </c>
      <c r="D975" t="s">
        <v>764</v>
      </c>
      <c r="E975" s="8" t="str">
        <f t="shared" si="1118"/>
        <v>975 DCHC-S</v>
      </c>
      <c r="G975" s="136" t="str">
        <f>G960</f>
        <v>Primary revenue driver</v>
      </c>
      <c r="K975" s="53"/>
      <c r="L975" s="53"/>
      <c r="M975" s="53"/>
      <c r="N975" s="53"/>
      <c r="O975" s="53"/>
      <c r="P975" s="53"/>
      <c r="R975" s="24"/>
      <c r="S975" s="179" t="str">
        <f t="shared" ref="S975:AX975" si="1122">S960</f>
        <v>S$16</v>
      </c>
      <c r="T975" s="179" t="str">
        <f t="shared" si="1122"/>
        <v>T$16</v>
      </c>
      <c r="U975" s="179" t="str">
        <f t="shared" si="1122"/>
        <v>U$16</v>
      </c>
      <c r="V975" s="179" t="str">
        <f t="shared" si="1122"/>
        <v>V$16</v>
      </c>
      <c r="W975" s="179" t="str">
        <f t="shared" si="1122"/>
        <v>W$16</v>
      </c>
      <c r="X975" s="179" t="str">
        <f t="shared" si="1122"/>
        <v>X$16</v>
      </c>
      <c r="Y975" s="179" t="str">
        <f t="shared" si="1122"/>
        <v>Y$16</v>
      </c>
      <c r="Z975" s="179" t="str">
        <f t="shared" si="1122"/>
        <v>Z$16</v>
      </c>
      <c r="AA975" s="179" t="str">
        <f t="shared" si="1122"/>
        <v>AA$16</v>
      </c>
      <c r="AB975" s="179" t="str">
        <f t="shared" si="1122"/>
        <v>AB$16</v>
      </c>
      <c r="AC975" s="179" t="str">
        <f t="shared" si="1122"/>
        <v>AC$16</v>
      </c>
      <c r="AD975" s="179" t="str">
        <f t="shared" si="1122"/>
        <v>AD$16</v>
      </c>
      <c r="AE975" s="179" t="str">
        <f t="shared" si="1122"/>
        <v>AE$16</v>
      </c>
      <c r="AF975" s="179" t="str">
        <f t="shared" si="1122"/>
        <v>AF$16</v>
      </c>
      <c r="AG975" s="179" t="str">
        <f t="shared" si="1122"/>
        <v>AG$16</v>
      </c>
      <c r="AH975" s="179" t="str">
        <f t="shared" si="1122"/>
        <v>AH$16</v>
      </c>
      <c r="AI975" s="179" t="str">
        <f t="shared" si="1122"/>
        <v>AI$16</v>
      </c>
      <c r="AJ975" s="179" t="str">
        <f t="shared" si="1122"/>
        <v>AJ$16</v>
      </c>
      <c r="AK975" s="179" t="str">
        <f t="shared" si="1122"/>
        <v>AK$16</v>
      </c>
      <c r="AL975" s="179" t="str">
        <f t="shared" si="1122"/>
        <v>AL$16</v>
      </c>
      <c r="AM975" s="179" t="str">
        <f t="shared" si="1122"/>
        <v>AM$16</v>
      </c>
      <c r="AN975" s="179" t="str">
        <f t="shared" si="1122"/>
        <v>AN$16</v>
      </c>
      <c r="AO975" s="179" t="str">
        <f t="shared" si="1122"/>
        <v>AO$16</v>
      </c>
      <c r="AP975" s="179" t="str">
        <f t="shared" si="1122"/>
        <v>AP$16</v>
      </c>
      <c r="AQ975" s="179" t="str">
        <f t="shared" si="1122"/>
        <v>AQ$16</v>
      </c>
      <c r="AR975" s="179" t="str">
        <f t="shared" si="1122"/>
        <v>AR$16</v>
      </c>
      <c r="AS975" s="179" t="str">
        <f t="shared" si="1122"/>
        <v>AS$16</v>
      </c>
      <c r="AT975" s="179" t="str">
        <f t="shared" si="1122"/>
        <v>AT$16</v>
      </c>
      <c r="AU975" s="179" t="str">
        <f t="shared" si="1122"/>
        <v>AU$16</v>
      </c>
      <c r="AV975" s="179" t="str">
        <f t="shared" si="1122"/>
        <v>AV$16</v>
      </c>
      <c r="AW975" s="179" t="str">
        <f t="shared" si="1122"/>
        <v>AW$16</v>
      </c>
      <c r="AX975" s="179" t="str">
        <f t="shared" si="1122"/>
        <v>AX$16</v>
      </c>
      <c r="AY975" s="179" t="str">
        <f t="shared" ref="AY975:CD975" si="1123">AY960</f>
        <v>AY$16</v>
      </c>
      <c r="AZ975" s="179" t="str">
        <f t="shared" si="1123"/>
        <v>AZ$16</v>
      </c>
      <c r="BA975" s="179" t="str">
        <f t="shared" si="1123"/>
        <v>BA$16</v>
      </c>
      <c r="BB975" s="179" t="str">
        <f t="shared" si="1123"/>
        <v>BB$16</v>
      </c>
      <c r="BC975" s="179" t="str">
        <f t="shared" si="1123"/>
        <v>BC$16</v>
      </c>
      <c r="BD975" s="179" t="str">
        <f t="shared" si="1123"/>
        <v>BD$16</v>
      </c>
      <c r="BE975" s="179" t="str">
        <f t="shared" si="1123"/>
        <v>BE$16</v>
      </c>
      <c r="BF975" s="179" t="str">
        <f t="shared" si="1123"/>
        <v>BF$16</v>
      </c>
      <c r="BG975" s="179" t="str">
        <f t="shared" si="1123"/>
        <v>BG$16</v>
      </c>
      <c r="BH975" s="179" t="str">
        <f t="shared" si="1123"/>
        <v>BH$16</v>
      </c>
      <c r="BI975" s="179" t="str">
        <f t="shared" si="1123"/>
        <v>BI$16</v>
      </c>
      <c r="BJ975" s="179" t="str">
        <f t="shared" si="1123"/>
        <v>BJ$16</v>
      </c>
      <c r="BK975" s="179" t="str">
        <f t="shared" si="1123"/>
        <v>BK$16</v>
      </c>
      <c r="BL975" s="179" t="str">
        <f t="shared" si="1123"/>
        <v>BL$16</v>
      </c>
      <c r="BM975" s="179" t="str">
        <f t="shared" si="1123"/>
        <v>BM$16</v>
      </c>
      <c r="BN975" s="179" t="str">
        <f t="shared" si="1123"/>
        <v>BN$16</v>
      </c>
      <c r="BO975" s="179" t="str">
        <f t="shared" si="1123"/>
        <v>BO$16</v>
      </c>
      <c r="BP975" s="179" t="str">
        <f t="shared" si="1123"/>
        <v>BP$16</v>
      </c>
      <c r="BQ975" s="179" t="str">
        <f t="shared" si="1123"/>
        <v>BQ$16</v>
      </c>
      <c r="BR975" s="179" t="str">
        <f t="shared" si="1123"/>
        <v>BR$16</v>
      </c>
      <c r="BS975" s="179" t="str">
        <f t="shared" si="1123"/>
        <v>BS$16</v>
      </c>
      <c r="BT975" s="179" t="str">
        <f t="shared" si="1123"/>
        <v>BT$16</v>
      </c>
      <c r="BU975" s="179" t="str">
        <f t="shared" si="1123"/>
        <v>BU$16</v>
      </c>
      <c r="BV975" s="179" t="str">
        <f t="shared" si="1123"/>
        <v>BV$16</v>
      </c>
      <c r="BW975" s="179" t="str">
        <f t="shared" si="1123"/>
        <v>BW$16</v>
      </c>
      <c r="BX975" s="179" t="str">
        <f t="shared" si="1123"/>
        <v>BX$16</v>
      </c>
      <c r="BY975" s="179" t="str">
        <f t="shared" si="1123"/>
        <v>BY$16</v>
      </c>
      <c r="BZ975" s="179" t="str">
        <f t="shared" si="1123"/>
        <v>BZ$16</v>
      </c>
      <c r="CA975" s="179" t="str">
        <f t="shared" si="1123"/>
        <v>CA$16</v>
      </c>
      <c r="CB975" s="179" t="str">
        <f t="shared" si="1123"/>
        <v>CB$16</v>
      </c>
      <c r="CC975" s="179" t="str">
        <f t="shared" si="1123"/>
        <v>CC$16</v>
      </c>
      <c r="CD975" s="179" t="str">
        <f t="shared" si="1123"/>
        <v>CD$16</v>
      </c>
      <c r="CE975" s="179" t="str">
        <f t="shared" ref="CE975:CL975" si="1124">CE960</f>
        <v>CE$16</v>
      </c>
      <c r="CF975" s="179" t="str">
        <f t="shared" si="1124"/>
        <v>CF$16</v>
      </c>
      <c r="CG975" s="179" t="str">
        <f t="shared" si="1124"/>
        <v>CG$16</v>
      </c>
      <c r="CH975" s="179" t="str">
        <f t="shared" si="1124"/>
        <v>CH$16</v>
      </c>
      <c r="CI975" s="179" t="str">
        <f t="shared" si="1124"/>
        <v>CI$16</v>
      </c>
      <c r="CJ975" s="179" t="str">
        <f t="shared" si="1124"/>
        <v>CJ$16</v>
      </c>
      <c r="CK975" s="179" t="str">
        <f t="shared" si="1124"/>
        <v>CK$16</v>
      </c>
      <c r="CL975" s="179" t="str">
        <f t="shared" si="1124"/>
        <v>CL$16</v>
      </c>
      <c r="CO975" s="179" t="str">
        <f t="shared" ref="CO975:DL975" si="1125">CO960</f>
        <v>CO$16</v>
      </c>
      <c r="CP975" s="179" t="str">
        <f t="shared" si="1125"/>
        <v>CP$16</v>
      </c>
      <c r="CQ975" s="179" t="str">
        <f t="shared" si="1125"/>
        <v>CQ$16</v>
      </c>
      <c r="CR975" s="179" t="str">
        <f t="shared" si="1125"/>
        <v>CR$16</v>
      </c>
      <c r="CS975" s="179" t="str">
        <f t="shared" si="1125"/>
        <v>CS$16</v>
      </c>
      <c r="CT975" s="179" t="str">
        <f t="shared" si="1125"/>
        <v>CT$16</v>
      </c>
      <c r="CU975" s="179" t="str">
        <f t="shared" si="1125"/>
        <v>CU$16</v>
      </c>
      <c r="CV975" s="179" t="str">
        <f t="shared" si="1125"/>
        <v>CV$16</v>
      </c>
      <c r="CW975" s="179" t="str">
        <f t="shared" si="1125"/>
        <v>CW$16</v>
      </c>
      <c r="CX975" s="179" t="str">
        <f t="shared" si="1125"/>
        <v>CX$16</v>
      </c>
      <c r="CY975" s="179" t="str">
        <f t="shared" si="1125"/>
        <v>CY$16</v>
      </c>
      <c r="CZ975" s="179" t="str">
        <f t="shared" si="1125"/>
        <v>CZ$16</v>
      </c>
      <c r="DA975" s="179" t="str">
        <f t="shared" si="1125"/>
        <v>DA$16</v>
      </c>
      <c r="DB975" s="179" t="str">
        <f t="shared" si="1125"/>
        <v>DB$16</v>
      </c>
      <c r="DC975" s="179" t="str">
        <f t="shared" si="1125"/>
        <v>DC$16</v>
      </c>
      <c r="DD975" s="179" t="str">
        <f t="shared" si="1125"/>
        <v>DD$16</v>
      </c>
      <c r="DE975" s="179" t="str">
        <f t="shared" si="1125"/>
        <v>DE$16</v>
      </c>
      <c r="DF975" s="179" t="str">
        <f t="shared" si="1125"/>
        <v>DF$16</v>
      </c>
      <c r="DG975" s="179" t="str">
        <f t="shared" si="1125"/>
        <v>DG$16</v>
      </c>
      <c r="DH975" s="179" t="str">
        <f t="shared" si="1125"/>
        <v>DH$16</v>
      </c>
      <c r="DI975" s="179" t="str">
        <f t="shared" si="1125"/>
        <v>DI$16</v>
      </c>
      <c r="DJ975" s="179" t="str">
        <f t="shared" si="1125"/>
        <v>DJ$16</v>
      </c>
      <c r="DK975" s="179" t="str">
        <f t="shared" si="1125"/>
        <v>DK$16</v>
      </c>
      <c r="DL975" s="179" t="str">
        <f t="shared" si="1125"/>
        <v>DL$16</v>
      </c>
    </row>
    <row r="976" spans="1:116" x14ac:dyDescent="0.4">
      <c r="B976" t="s">
        <v>332</v>
      </c>
      <c r="D976" t="s">
        <v>764</v>
      </c>
      <c r="E976" s="8" t="str">
        <f t="shared" si="1118"/>
        <v>976 DCHC-S</v>
      </c>
      <c r="G976" s="136" t="str">
        <f>G961</f>
        <v>Primary volume driver</v>
      </c>
      <c r="H976" s="12"/>
      <c r="I976" s="60"/>
      <c r="J976" s="60"/>
      <c r="K976" s="15"/>
      <c r="L976" s="15"/>
      <c r="M976" s="15"/>
      <c r="N976" s="15"/>
      <c r="O976" s="15"/>
      <c r="P976" s="15"/>
      <c r="R976" s="15"/>
      <c r="S976" s="179" t="str">
        <f t="shared" ref="S976:AX976" si="1126">S961</f>
        <v>S$17</v>
      </c>
      <c r="T976" s="179" t="str">
        <f t="shared" si="1126"/>
        <v>T$17</v>
      </c>
      <c r="U976" s="179" t="str">
        <f t="shared" si="1126"/>
        <v>U$17</v>
      </c>
      <c r="V976" s="179" t="str">
        <f t="shared" si="1126"/>
        <v>V$17</v>
      </c>
      <c r="W976" s="179" t="str">
        <f t="shared" si="1126"/>
        <v>W$17</v>
      </c>
      <c r="X976" s="179" t="str">
        <f t="shared" si="1126"/>
        <v>X$17</v>
      </c>
      <c r="Y976" s="179" t="str">
        <f t="shared" si="1126"/>
        <v>Y$17</v>
      </c>
      <c r="Z976" s="179" t="str">
        <f t="shared" si="1126"/>
        <v>Z$17</v>
      </c>
      <c r="AA976" s="179" t="str">
        <f t="shared" si="1126"/>
        <v>AA$17</v>
      </c>
      <c r="AB976" s="179" t="str">
        <f t="shared" si="1126"/>
        <v>AB$17</v>
      </c>
      <c r="AC976" s="179" t="str">
        <f t="shared" si="1126"/>
        <v>AC$17</v>
      </c>
      <c r="AD976" s="179" t="str">
        <f t="shared" si="1126"/>
        <v>AD$17</v>
      </c>
      <c r="AE976" s="179" t="str">
        <f t="shared" si="1126"/>
        <v>AE$17</v>
      </c>
      <c r="AF976" s="179" t="str">
        <f t="shared" si="1126"/>
        <v>AF$17</v>
      </c>
      <c r="AG976" s="179" t="str">
        <f t="shared" si="1126"/>
        <v>AG$17</v>
      </c>
      <c r="AH976" s="179" t="str">
        <f t="shared" si="1126"/>
        <v>AH$17</v>
      </c>
      <c r="AI976" s="179" t="str">
        <f t="shared" si="1126"/>
        <v>AI$17</v>
      </c>
      <c r="AJ976" s="179" t="str">
        <f t="shared" si="1126"/>
        <v>AJ$17</v>
      </c>
      <c r="AK976" s="179" t="str">
        <f t="shared" si="1126"/>
        <v>AK$17</v>
      </c>
      <c r="AL976" s="179" t="str">
        <f t="shared" si="1126"/>
        <v>AL$17</v>
      </c>
      <c r="AM976" s="179" t="str">
        <f t="shared" si="1126"/>
        <v>AM$17</v>
      </c>
      <c r="AN976" s="179" t="str">
        <f t="shared" si="1126"/>
        <v>AN$17</v>
      </c>
      <c r="AO976" s="179" t="str">
        <f t="shared" si="1126"/>
        <v>AO$17</v>
      </c>
      <c r="AP976" s="179" t="str">
        <f t="shared" si="1126"/>
        <v>AP$17</v>
      </c>
      <c r="AQ976" s="179" t="str">
        <f t="shared" si="1126"/>
        <v>AQ$17</v>
      </c>
      <c r="AR976" s="179" t="str">
        <f t="shared" si="1126"/>
        <v>AR$17</v>
      </c>
      <c r="AS976" s="179" t="str">
        <f t="shared" si="1126"/>
        <v>AS$17</v>
      </c>
      <c r="AT976" s="179" t="str">
        <f t="shared" si="1126"/>
        <v>AT$17</v>
      </c>
      <c r="AU976" s="179" t="str">
        <f t="shared" si="1126"/>
        <v>AU$17</v>
      </c>
      <c r="AV976" s="179" t="str">
        <f t="shared" si="1126"/>
        <v>AV$17</v>
      </c>
      <c r="AW976" s="179" t="str">
        <f t="shared" si="1126"/>
        <v>AW$17</v>
      </c>
      <c r="AX976" s="179" t="str">
        <f t="shared" si="1126"/>
        <v>AX$17</v>
      </c>
      <c r="AY976" s="179" t="str">
        <f t="shared" ref="AY976:CD976" si="1127">AY961</f>
        <v>AY$17</v>
      </c>
      <c r="AZ976" s="179" t="str">
        <f t="shared" si="1127"/>
        <v>AZ$17</v>
      </c>
      <c r="BA976" s="179" t="str">
        <f t="shared" si="1127"/>
        <v>BA$17</v>
      </c>
      <c r="BB976" s="179" t="str">
        <f t="shared" si="1127"/>
        <v>BB$17</v>
      </c>
      <c r="BC976" s="179" t="str">
        <f t="shared" si="1127"/>
        <v>BC$17</v>
      </c>
      <c r="BD976" s="179" t="str">
        <f t="shared" si="1127"/>
        <v>BD$17</v>
      </c>
      <c r="BE976" s="179" t="str">
        <f t="shared" si="1127"/>
        <v>BE$17</v>
      </c>
      <c r="BF976" s="179" t="str">
        <f t="shared" si="1127"/>
        <v>BF$17</v>
      </c>
      <c r="BG976" s="179" t="str">
        <f t="shared" si="1127"/>
        <v>BG$17</v>
      </c>
      <c r="BH976" s="179" t="str">
        <f t="shared" si="1127"/>
        <v>BH$17</v>
      </c>
      <c r="BI976" s="179" t="str">
        <f t="shared" si="1127"/>
        <v>BI$17</v>
      </c>
      <c r="BJ976" s="179" t="str">
        <f t="shared" si="1127"/>
        <v>BJ$17</v>
      </c>
      <c r="BK976" s="179" t="str">
        <f t="shared" si="1127"/>
        <v>BK$17</v>
      </c>
      <c r="BL976" s="179" t="str">
        <f t="shared" si="1127"/>
        <v>BL$17</v>
      </c>
      <c r="BM976" s="179" t="str">
        <f t="shared" si="1127"/>
        <v>BM$17</v>
      </c>
      <c r="BN976" s="179" t="str">
        <f t="shared" si="1127"/>
        <v>BN$17</v>
      </c>
      <c r="BO976" s="179" t="str">
        <f t="shared" si="1127"/>
        <v>BO$17</v>
      </c>
      <c r="BP976" s="179" t="str">
        <f t="shared" si="1127"/>
        <v>BP$17</v>
      </c>
      <c r="BQ976" s="179" t="str">
        <f t="shared" si="1127"/>
        <v>BQ$17</v>
      </c>
      <c r="BR976" s="179" t="str">
        <f t="shared" si="1127"/>
        <v>BR$17</v>
      </c>
      <c r="BS976" s="179" t="str">
        <f t="shared" si="1127"/>
        <v>BS$17</v>
      </c>
      <c r="BT976" s="179" t="str">
        <f t="shared" si="1127"/>
        <v>BT$17</v>
      </c>
      <c r="BU976" s="179" t="str">
        <f t="shared" si="1127"/>
        <v>BU$17</v>
      </c>
      <c r="BV976" s="179" t="str">
        <f t="shared" si="1127"/>
        <v>BV$17</v>
      </c>
      <c r="BW976" s="179" t="str">
        <f t="shared" si="1127"/>
        <v>BW$17</v>
      </c>
      <c r="BX976" s="179" t="str">
        <f t="shared" si="1127"/>
        <v>BX$17</v>
      </c>
      <c r="BY976" s="179" t="str">
        <f t="shared" si="1127"/>
        <v>BY$17</v>
      </c>
      <c r="BZ976" s="179" t="str">
        <f t="shared" si="1127"/>
        <v>BZ$17</v>
      </c>
      <c r="CA976" s="179" t="str">
        <f t="shared" si="1127"/>
        <v>CA$17</v>
      </c>
      <c r="CB976" s="179" t="str">
        <f t="shared" si="1127"/>
        <v>CB$17</v>
      </c>
      <c r="CC976" s="179" t="str">
        <f t="shared" si="1127"/>
        <v>CC$17</v>
      </c>
      <c r="CD976" s="179" t="str">
        <f t="shared" si="1127"/>
        <v>CD$17</v>
      </c>
      <c r="CE976" s="179" t="str">
        <f t="shared" ref="CE976:CL976" si="1128">CE961</f>
        <v>CE$17</v>
      </c>
      <c r="CF976" s="179" t="str">
        <f t="shared" si="1128"/>
        <v>CF$17</v>
      </c>
      <c r="CG976" s="179" t="str">
        <f t="shared" si="1128"/>
        <v>CG$17</v>
      </c>
      <c r="CH976" s="179" t="str">
        <f t="shared" si="1128"/>
        <v>CH$17</v>
      </c>
      <c r="CI976" s="179" t="str">
        <f t="shared" si="1128"/>
        <v>CI$17</v>
      </c>
      <c r="CJ976" s="179" t="str">
        <f t="shared" si="1128"/>
        <v>CJ$17</v>
      </c>
      <c r="CK976" s="179" t="str">
        <f t="shared" si="1128"/>
        <v>CK$17</v>
      </c>
      <c r="CL976" s="179" t="str">
        <f t="shared" si="1128"/>
        <v>CL$17</v>
      </c>
      <c r="CN976" s="60"/>
      <c r="CO976" s="179" t="str">
        <f t="shared" ref="CO976:DL976" si="1129">CO961</f>
        <v>CO$17</v>
      </c>
      <c r="CP976" s="179" t="str">
        <f t="shared" si="1129"/>
        <v>CP$17</v>
      </c>
      <c r="CQ976" s="179" t="str">
        <f t="shared" si="1129"/>
        <v>CQ$17</v>
      </c>
      <c r="CR976" s="179" t="str">
        <f t="shared" si="1129"/>
        <v>CR$17</v>
      </c>
      <c r="CS976" s="179" t="str">
        <f t="shared" si="1129"/>
        <v>CS$17</v>
      </c>
      <c r="CT976" s="179" t="str">
        <f t="shared" si="1129"/>
        <v>CT$17</v>
      </c>
      <c r="CU976" s="179" t="str">
        <f t="shared" si="1129"/>
        <v>CU$17</v>
      </c>
      <c r="CV976" s="179" t="str">
        <f t="shared" si="1129"/>
        <v>CV$17</v>
      </c>
      <c r="CW976" s="179" t="str">
        <f t="shared" si="1129"/>
        <v>CW$17</v>
      </c>
      <c r="CX976" s="179" t="str">
        <f t="shared" si="1129"/>
        <v>CX$17</v>
      </c>
      <c r="CY976" s="179" t="str">
        <f t="shared" si="1129"/>
        <v>CY$17</v>
      </c>
      <c r="CZ976" s="179" t="str">
        <f t="shared" si="1129"/>
        <v>CZ$17</v>
      </c>
      <c r="DA976" s="179" t="str">
        <f t="shared" si="1129"/>
        <v>DA$17</v>
      </c>
      <c r="DB976" s="179" t="str">
        <f t="shared" si="1129"/>
        <v>DB$17</v>
      </c>
      <c r="DC976" s="179" t="str">
        <f t="shared" si="1129"/>
        <v>DC$17</v>
      </c>
      <c r="DD976" s="179" t="str">
        <f t="shared" si="1129"/>
        <v>DD$17</v>
      </c>
      <c r="DE976" s="179" t="str">
        <f t="shared" si="1129"/>
        <v>DE$17</v>
      </c>
      <c r="DF976" s="179" t="str">
        <f t="shared" si="1129"/>
        <v>DF$17</v>
      </c>
      <c r="DG976" s="179" t="str">
        <f t="shared" si="1129"/>
        <v>DG$17</v>
      </c>
      <c r="DH976" s="179" t="str">
        <f t="shared" si="1129"/>
        <v>DH$17</v>
      </c>
      <c r="DI976" s="179" t="str">
        <f t="shared" si="1129"/>
        <v>DI$17</v>
      </c>
      <c r="DJ976" s="179" t="str">
        <f t="shared" si="1129"/>
        <v>DJ$17</v>
      </c>
      <c r="DK976" s="179" t="str">
        <f t="shared" si="1129"/>
        <v>DK$17</v>
      </c>
      <c r="DL976" s="179" t="str">
        <f t="shared" si="1129"/>
        <v>DL$17</v>
      </c>
    </row>
    <row r="977" spans="1:116" x14ac:dyDescent="0.4">
      <c r="B977" t="s">
        <v>332</v>
      </c>
      <c r="D977" t="s">
        <v>764</v>
      </c>
      <c r="E977" s="8" t="str">
        <f t="shared" si="1118"/>
        <v>977 DCHC-S</v>
      </c>
      <c r="G977" s="191" t="str">
        <f>G966</f>
        <v>Headcount - revenue driven:</v>
      </c>
      <c r="H977" s="12"/>
      <c r="I977" s="60"/>
      <c r="J977" s="60"/>
      <c r="K977" s="15"/>
      <c r="L977" s="15"/>
      <c r="M977" s="15"/>
      <c r="N977" s="15"/>
      <c r="O977" s="15"/>
      <c r="P977" s="15"/>
      <c r="R977" s="15"/>
      <c r="S977" s="179">
        <f t="shared" ref="S977:AX977" si="1130">S962</f>
        <v>0</v>
      </c>
      <c r="T977" s="179">
        <f t="shared" si="1130"/>
        <v>0</v>
      </c>
      <c r="U977" s="179">
        <f t="shared" si="1130"/>
        <v>0</v>
      </c>
      <c r="V977" s="179">
        <f t="shared" si="1130"/>
        <v>0</v>
      </c>
      <c r="W977" s="179">
        <f t="shared" si="1130"/>
        <v>0</v>
      </c>
      <c r="X977" s="179">
        <f t="shared" si="1130"/>
        <v>0</v>
      </c>
      <c r="Y977" s="179">
        <f t="shared" si="1130"/>
        <v>0</v>
      </c>
      <c r="Z977" s="179">
        <f t="shared" si="1130"/>
        <v>0</v>
      </c>
      <c r="AA977" s="179">
        <f t="shared" si="1130"/>
        <v>0</v>
      </c>
      <c r="AB977" s="179">
        <f t="shared" si="1130"/>
        <v>0</v>
      </c>
      <c r="AC977" s="179">
        <f t="shared" si="1130"/>
        <v>0</v>
      </c>
      <c r="AD977" s="179">
        <f t="shared" si="1130"/>
        <v>0</v>
      </c>
      <c r="AE977" s="179">
        <f t="shared" si="1130"/>
        <v>0</v>
      </c>
      <c r="AF977" s="179">
        <f t="shared" si="1130"/>
        <v>0</v>
      </c>
      <c r="AG977" s="179">
        <f t="shared" si="1130"/>
        <v>0</v>
      </c>
      <c r="AH977" s="179">
        <f t="shared" si="1130"/>
        <v>0</v>
      </c>
      <c r="AI977" s="179">
        <f t="shared" si="1130"/>
        <v>0</v>
      </c>
      <c r="AJ977" s="179">
        <f t="shared" si="1130"/>
        <v>0</v>
      </c>
      <c r="AK977" s="179">
        <f t="shared" si="1130"/>
        <v>0</v>
      </c>
      <c r="AL977" s="179">
        <f t="shared" si="1130"/>
        <v>0</v>
      </c>
      <c r="AM977" s="179">
        <f t="shared" si="1130"/>
        <v>0</v>
      </c>
      <c r="AN977" s="179">
        <f t="shared" si="1130"/>
        <v>0</v>
      </c>
      <c r="AO977" s="179">
        <f t="shared" si="1130"/>
        <v>0</v>
      </c>
      <c r="AP977" s="179">
        <f t="shared" si="1130"/>
        <v>0</v>
      </c>
      <c r="AQ977" s="179">
        <f t="shared" si="1130"/>
        <v>0</v>
      </c>
      <c r="AR977" s="179">
        <f t="shared" si="1130"/>
        <v>0</v>
      </c>
      <c r="AS977" s="179">
        <f t="shared" si="1130"/>
        <v>0</v>
      </c>
      <c r="AT977" s="179">
        <f t="shared" si="1130"/>
        <v>0</v>
      </c>
      <c r="AU977" s="179">
        <f t="shared" si="1130"/>
        <v>0</v>
      </c>
      <c r="AV977" s="179">
        <f t="shared" si="1130"/>
        <v>0</v>
      </c>
      <c r="AW977" s="179">
        <f t="shared" si="1130"/>
        <v>0</v>
      </c>
      <c r="AX977" s="179">
        <f t="shared" si="1130"/>
        <v>0</v>
      </c>
      <c r="AY977" s="179">
        <f t="shared" ref="AY977:CD977" si="1131">AY962</f>
        <v>0</v>
      </c>
      <c r="AZ977" s="179">
        <f t="shared" si="1131"/>
        <v>0</v>
      </c>
      <c r="BA977" s="179">
        <f t="shared" si="1131"/>
        <v>0</v>
      </c>
      <c r="BB977" s="179">
        <f t="shared" si="1131"/>
        <v>0</v>
      </c>
      <c r="BC977" s="179">
        <f t="shared" si="1131"/>
        <v>0</v>
      </c>
      <c r="BD977" s="179">
        <f t="shared" si="1131"/>
        <v>0</v>
      </c>
      <c r="BE977" s="179">
        <f t="shared" si="1131"/>
        <v>0</v>
      </c>
      <c r="BF977" s="179">
        <f t="shared" si="1131"/>
        <v>0</v>
      </c>
      <c r="BG977" s="179">
        <f t="shared" si="1131"/>
        <v>0</v>
      </c>
      <c r="BH977" s="179">
        <f t="shared" si="1131"/>
        <v>0</v>
      </c>
      <c r="BI977" s="179">
        <f t="shared" si="1131"/>
        <v>0</v>
      </c>
      <c r="BJ977" s="179">
        <f t="shared" si="1131"/>
        <v>0</v>
      </c>
      <c r="BK977" s="179">
        <f t="shared" si="1131"/>
        <v>0</v>
      </c>
      <c r="BL977" s="179">
        <f t="shared" si="1131"/>
        <v>0</v>
      </c>
      <c r="BM977" s="179">
        <f t="shared" si="1131"/>
        <v>0</v>
      </c>
      <c r="BN977" s="179">
        <f t="shared" si="1131"/>
        <v>0</v>
      </c>
      <c r="BO977" s="179">
        <f t="shared" si="1131"/>
        <v>0</v>
      </c>
      <c r="BP977" s="179">
        <f t="shared" si="1131"/>
        <v>0</v>
      </c>
      <c r="BQ977" s="179">
        <f t="shared" si="1131"/>
        <v>0</v>
      </c>
      <c r="BR977" s="179">
        <f t="shared" si="1131"/>
        <v>0</v>
      </c>
      <c r="BS977" s="179">
        <f t="shared" si="1131"/>
        <v>0</v>
      </c>
      <c r="BT977" s="179">
        <f t="shared" si="1131"/>
        <v>0</v>
      </c>
      <c r="BU977" s="179">
        <f t="shared" si="1131"/>
        <v>0</v>
      </c>
      <c r="BV977" s="179">
        <f t="shared" si="1131"/>
        <v>0</v>
      </c>
      <c r="BW977" s="179">
        <f t="shared" si="1131"/>
        <v>0</v>
      </c>
      <c r="BX977" s="179">
        <f t="shared" si="1131"/>
        <v>0</v>
      </c>
      <c r="BY977" s="179">
        <f t="shared" si="1131"/>
        <v>0</v>
      </c>
      <c r="BZ977" s="179">
        <f t="shared" si="1131"/>
        <v>0</v>
      </c>
      <c r="CA977" s="179">
        <f t="shared" si="1131"/>
        <v>0</v>
      </c>
      <c r="CB977" s="179">
        <f t="shared" si="1131"/>
        <v>0</v>
      </c>
      <c r="CC977" s="179">
        <f t="shared" si="1131"/>
        <v>0</v>
      </c>
      <c r="CD977" s="179">
        <f t="shared" si="1131"/>
        <v>0</v>
      </c>
      <c r="CE977" s="179">
        <f t="shared" ref="CE977:CL977" si="1132">CE962</f>
        <v>0</v>
      </c>
      <c r="CF977" s="179">
        <f t="shared" si="1132"/>
        <v>0</v>
      </c>
      <c r="CG977" s="179">
        <f t="shared" si="1132"/>
        <v>0</v>
      </c>
      <c r="CH977" s="179">
        <f t="shared" si="1132"/>
        <v>0</v>
      </c>
      <c r="CI977" s="179">
        <f t="shared" si="1132"/>
        <v>0</v>
      </c>
      <c r="CJ977" s="179">
        <f t="shared" si="1132"/>
        <v>0</v>
      </c>
      <c r="CK977" s="179">
        <f t="shared" si="1132"/>
        <v>0</v>
      </c>
      <c r="CL977" s="179">
        <f t="shared" si="1132"/>
        <v>0</v>
      </c>
      <c r="CN977" s="60"/>
      <c r="CO977" s="179">
        <f t="shared" ref="CO977:DL977" si="1133">CO962</f>
        <v>0</v>
      </c>
      <c r="CP977" s="179">
        <f t="shared" si="1133"/>
        <v>0</v>
      </c>
      <c r="CQ977" s="179">
        <f t="shared" si="1133"/>
        <v>0</v>
      </c>
      <c r="CR977" s="179">
        <f t="shared" si="1133"/>
        <v>0</v>
      </c>
      <c r="CS977" s="179">
        <f t="shared" si="1133"/>
        <v>0</v>
      </c>
      <c r="CT977" s="179">
        <f t="shared" si="1133"/>
        <v>0</v>
      </c>
      <c r="CU977" s="179">
        <f t="shared" si="1133"/>
        <v>0</v>
      </c>
      <c r="CV977" s="179">
        <f t="shared" si="1133"/>
        <v>0</v>
      </c>
      <c r="CW977" s="179">
        <f t="shared" si="1133"/>
        <v>0</v>
      </c>
      <c r="CX977" s="179">
        <f t="shared" si="1133"/>
        <v>0</v>
      </c>
      <c r="CY977" s="179">
        <f t="shared" si="1133"/>
        <v>0</v>
      </c>
      <c r="CZ977" s="179">
        <f t="shared" si="1133"/>
        <v>0</v>
      </c>
      <c r="DA977" s="179">
        <f t="shared" si="1133"/>
        <v>0</v>
      </c>
      <c r="DB977" s="179">
        <f t="shared" si="1133"/>
        <v>0</v>
      </c>
      <c r="DC977" s="179">
        <f t="shared" si="1133"/>
        <v>0</v>
      </c>
      <c r="DD977" s="179">
        <f t="shared" si="1133"/>
        <v>0</v>
      </c>
      <c r="DE977" s="179">
        <f t="shared" si="1133"/>
        <v>0</v>
      </c>
      <c r="DF977" s="179">
        <f t="shared" si="1133"/>
        <v>0</v>
      </c>
      <c r="DG977" s="179">
        <f t="shared" si="1133"/>
        <v>0</v>
      </c>
      <c r="DH977" s="179">
        <f t="shared" si="1133"/>
        <v>0</v>
      </c>
      <c r="DI977" s="179">
        <f t="shared" si="1133"/>
        <v>0</v>
      </c>
      <c r="DJ977" s="179">
        <f t="shared" si="1133"/>
        <v>0</v>
      </c>
      <c r="DK977" s="179">
        <f t="shared" si="1133"/>
        <v>0</v>
      </c>
      <c r="DL977" s="179">
        <f t="shared" si="1133"/>
        <v>0</v>
      </c>
    </row>
    <row r="978" spans="1:116" x14ac:dyDescent="0.4">
      <c r="B978" t="s">
        <v>332</v>
      </c>
      <c r="D978" t="s">
        <v>764</v>
      </c>
      <c r="E978" s="8" t="str">
        <f t="shared" ref="E978" si="1134">ROW()&amp;" "&amp;D978</f>
        <v>978 DCHC-S</v>
      </c>
      <c r="G978" s="241" t="str">
        <f>IFERROR(SUBSTITUTE(TRIM(MID(G966, SEARCH("-", G966) + 1, LEN(G966))),":",""),"no unit")</f>
        <v>revenue driven</v>
      </c>
      <c r="H978" s="12"/>
      <c r="I978" s="60"/>
      <c r="J978" s="60"/>
      <c r="K978" s="15"/>
      <c r="L978" s="15"/>
      <c r="M978" s="15"/>
      <c r="N978" s="15"/>
      <c r="O978" s="15"/>
      <c r="P978" s="15"/>
      <c r="R978" s="15"/>
      <c r="S978" s="179"/>
      <c r="T978" s="179"/>
      <c r="U978" s="179"/>
      <c r="V978" s="179"/>
      <c r="W978" s="179"/>
      <c r="X978" s="179"/>
      <c r="Y978" s="179"/>
      <c r="Z978" s="179"/>
      <c r="AA978" s="179"/>
      <c r="AB978" s="179"/>
      <c r="AC978" s="179"/>
      <c r="AD978" s="179"/>
      <c r="AE978" s="179"/>
      <c r="AF978" s="179"/>
      <c r="AG978" s="179"/>
      <c r="AH978" s="179"/>
      <c r="AI978" s="179"/>
      <c r="AJ978" s="179"/>
      <c r="AK978" s="179"/>
      <c r="AL978" s="179"/>
      <c r="AM978" s="179"/>
      <c r="AN978" s="179"/>
      <c r="AO978" s="179"/>
      <c r="AP978" s="179"/>
      <c r="AQ978" s="179"/>
      <c r="AR978" s="179"/>
      <c r="AS978" s="179"/>
      <c r="AT978" s="179"/>
      <c r="AU978" s="179"/>
      <c r="AV978" s="179"/>
      <c r="AW978" s="179"/>
      <c r="AX978" s="179"/>
      <c r="AY978" s="179"/>
      <c r="AZ978" s="179"/>
      <c r="BA978" s="179"/>
      <c r="BB978" s="179"/>
      <c r="BC978" s="179"/>
      <c r="BD978" s="179"/>
      <c r="BE978" s="179"/>
      <c r="BF978" s="179"/>
      <c r="BG978" s="179"/>
      <c r="BH978" s="179"/>
      <c r="BI978" s="179"/>
      <c r="BJ978" s="179"/>
      <c r="BK978" s="179"/>
      <c r="BL978" s="179"/>
      <c r="BM978" s="179"/>
      <c r="BN978" s="179"/>
      <c r="BO978" s="179"/>
      <c r="BP978" s="179"/>
      <c r="BQ978" s="179"/>
      <c r="BR978" s="179"/>
      <c r="BS978" s="179"/>
      <c r="BT978" s="179"/>
      <c r="BU978" s="179"/>
      <c r="BV978" s="179"/>
      <c r="BW978" s="179"/>
      <c r="BX978" s="179"/>
      <c r="BY978" s="179"/>
      <c r="BZ978" s="179"/>
      <c r="CA978" s="179"/>
      <c r="CB978" s="179"/>
      <c r="CC978" s="179"/>
      <c r="CD978" s="179"/>
      <c r="CE978" s="179"/>
      <c r="CF978" s="179"/>
      <c r="CG978" s="179"/>
      <c r="CH978" s="179"/>
      <c r="CI978" s="179"/>
      <c r="CJ978" s="179"/>
      <c r="CK978" s="179"/>
      <c r="CL978" s="179"/>
      <c r="CN978" s="60"/>
      <c r="CO978" s="179"/>
      <c r="CP978" s="179"/>
      <c r="CQ978" s="179"/>
      <c r="CR978" s="179"/>
      <c r="CS978" s="179"/>
      <c r="CT978" s="179"/>
      <c r="CU978" s="179"/>
      <c r="CV978" s="179"/>
      <c r="CW978" s="179"/>
      <c r="CX978" s="179"/>
      <c r="CY978" s="179"/>
      <c r="CZ978" s="179"/>
      <c r="DA978" s="179"/>
      <c r="DB978" s="179"/>
      <c r="DC978" s="179"/>
      <c r="DD978" s="179"/>
      <c r="DE978" s="179"/>
      <c r="DF978" s="179"/>
      <c r="DG978" s="179"/>
      <c r="DH978" s="179"/>
      <c r="DI978" s="179"/>
      <c r="DJ978" s="179"/>
      <c r="DK978" s="179"/>
      <c r="DL978" s="179"/>
    </row>
    <row r="979" spans="1:116" x14ac:dyDescent="0.4">
      <c r="A979" s="3"/>
      <c r="B979" t="s">
        <v>332</v>
      </c>
      <c r="D979" t="s">
        <v>764</v>
      </c>
      <c r="E979" s="8" t="str">
        <f t="shared" si="1118"/>
        <v>979 DCHC-S</v>
      </c>
      <c r="G979" s="191" t="str">
        <f>G964</f>
        <v>Secondary revenue driver</v>
      </c>
      <c r="H979" s="90"/>
      <c r="I979" s="213"/>
      <c r="J979" s="213"/>
      <c r="K979" s="214"/>
      <c r="L979" s="214"/>
      <c r="M979" s="214"/>
      <c r="N979" s="214"/>
      <c r="O979" s="214"/>
      <c r="P979" s="214"/>
      <c r="R979" s="214"/>
      <c r="S979" s="4" t="str">
        <f>ADDRESS(ROW(S971),COLUMN(S971),2)</f>
        <v>S$971</v>
      </c>
      <c r="T979" s="212" t="str">
        <f t="shared" ref="T979:AY979" si="1135">T964</f>
        <v>T$18</v>
      </c>
      <c r="U979" s="212" t="str">
        <f t="shared" si="1135"/>
        <v>U$18</v>
      </c>
      <c r="V979" s="212" t="str">
        <f t="shared" si="1135"/>
        <v>V$18</v>
      </c>
      <c r="W979" s="212" t="str">
        <f t="shared" si="1135"/>
        <v>W$18</v>
      </c>
      <c r="X979" s="212" t="str">
        <f t="shared" si="1135"/>
        <v>X$18</v>
      </c>
      <c r="Y979" s="212" t="str">
        <f t="shared" si="1135"/>
        <v>Y$18</v>
      </c>
      <c r="Z979" s="212" t="str">
        <f t="shared" si="1135"/>
        <v>Z$18</v>
      </c>
      <c r="AA979" s="212" t="str">
        <f t="shared" si="1135"/>
        <v>AA$18</v>
      </c>
      <c r="AB979" s="212" t="str">
        <f t="shared" si="1135"/>
        <v>AB$18</v>
      </c>
      <c r="AC979" s="212" t="str">
        <f t="shared" si="1135"/>
        <v>AC$18</v>
      </c>
      <c r="AD979" s="212" t="str">
        <f t="shared" si="1135"/>
        <v>AD$18</v>
      </c>
      <c r="AE979" s="212" t="str">
        <f t="shared" si="1135"/>
        <v>AE$18</v>
      </c>
      <c r="AF979" s="212" t="str">
        <f t="shared" si="1135"/>
        <v>AF$18</v>
      </c>
      <c r="AG979" s="212" t="str">
        <f t="shared" si="1135"/>
        <v>AG$18</v>
      </c>
      <c r="AH979" s="212" t="str">
        <f t="shared" si="1135"/>
        <v>AH$18</v>
      </c>
      <c r="AI979" s="212" t="str">
        <f t="shared" si="1135"/>
        <v>AI$18</v>
      </c>
      <c r="AJ979" s="212" t="str">
        <f t="shared" si="1135"/>
        <v>AJ$18</v>
      </c>
      <c r="AK979" s="212" t="str">
        <f t="shared" si="1135"/>
        <v>AK$18</v>
      </c>
      <c r="AL979" s="212" t="str">
        <f t="shared" si="1135"/>
        <v>AL$18</v>
      </c>
      <c r="AM979" s="212" t="str">
        <f t="shared" si="1135"/>
        <v>AM$18</v>
      </c>
      <c r="AN979" s="212" t="str">
        <f t="shared" si="1135"/>
        <v>AN$18</v>
      </c>
      <c r="AO979" s="212" t="str">
        <f t="shared" si="1135"/>
        <v>AO$18</v>
      </c>
      <c r="AP979" s="212" t="str">
        <f t="shared" si="1135"/>
        <v>AP$18</v>
      </c>
      <c r="AQ979" s="212" t="str">
        <f t="shared" si="1135"/>
        <v>AQ$18</v>
      </c>
      <c r="AR979" s="212" t="str">
        <f t="shared" si="1135"/>
        <v>AR$18</v>
      </c>
      <c r="AS979" s="212" t="str">
        <f t="shared" si="1135"/>
        <v>AS$18</v>
      </c>
      <c r="AT979" s="212" t="str">
        <f t="shared" si="1135"/>
        <v>AT$18</v>
      </c>
      <c r="AU979" s="212" t="str">
        <f t="shared" si="1135"/>
        <v>AU$18</v>
      </c>
      <c r="AV979" s="212" t="str">
        <f t="shared" si="1135"/>
        <v>AV$18</v>
      </c>
      <c r="AW979" s="212" t="str">
        <f t="shared" si="1135"/>
        <v>AW$18</v>
      </c>
      <c r="AX979" s="212" t="str">
        <f t="shared" si="1135"/>
        <v>AX$18</v>
      </c>
      <c r="AY979" s="212" t="str">
        <f t="shared" si="1135"/>
        <v>AY$18</v>
      </c>
      <c r="AZ979" s="212" t="str">
        <f t="shared" ref="AZ979:CE979" si="1136">AZ964</f>
        <v>AZ$18</v>
      </c>
      <c r="BA979" s="212" t="str">
        <f t="shared" si="1136"/>
        <v>BA$18</v>
      </c>
      <c r="BB979" s="212" t="str">
        <f t="shared" si="1136"/>
        <v>BB$18</v>
      </c>
      <c r="BC979" s="212" t="str">
        <f t="shared" si="1136"/>
        <v>BC$18</v>
      </c>
      <c r="BD979" s="212" t="str">
        <f t="shared" si="1136"/>
        <v>BD$18</v>
      </c>
      <c r="BE979" s="212" t="str">
        <f t="shared" si="1136"/>
        <v>BE$18</v>
      </c>
      <c r="BF979" s="212" t="str">
        <f t="shared" si="1136"/>
        <v>BF$18</v>
      </c>
      <c r="BG979" s="212" t="str">
        <f t="shared" si="1136"/>
        <v>BG$18</v>
      </c>
      <c r="BH979" s="212" t="str">
        <f t="shared" si="1136"/>
        <v>BH$18</v>
      </c>
      <c r="BI979" s="212" t="str">
        <f t="shared" si="1136"/>
        <v>BI$18</v>
      </c>
      <c r="BJ979" s="212" t="str">
        <f t="shared" si="1136"/>
        <v>BJ$18</v>
      </c>
      <c r="BK979" s="212" t="str">
        <f t="shared" si="1136"/>
        <v>BK$18</v>
      </c>
      <c r="BL979" s="212" t="str">
        <f t="shared" si="1136"/>
        <v>BL$18</v>
      </c>
      <c r="BM979" s="212" t="str">
        <f t="shared" si="1136"/>
        <v>BM$18</v>
      </c>
      <c r="BN979" s="212" t="str">
        <f t="shared" si="1136"/>
        <v>BN$18</v>
      </c>
      <c r="BO979" s="212" t="str">
        <f t="shared" si="1136"/>
        <v>BO$18</v>
      </c>
      <c r="BP979" s="212" t="str">
        <f t="shared" si="1136"/>
        <v>BP$18</v>
      </c>
      <c r="BQ979" s="212" t="str">
        <f t="shared" si="1136"/>
        <v>BQ$18</v>
      </c>
      <c r="BR979" s="212" t="str">
        <f t="shared" si="1136"/>
        <v>BR$18</v>
      </c>
      <c r="BS979" s="212" t="str">
        <f t="shared" si="1136"/>
        <v>BS$18</v>
      </c>
      <c r="BT979" s="212" t="str">
        <f t="shared" si="1136"/>
        <v>BT$18</v>
      </c>
      <c r="BU979" s="212" t="str">
        <f t="shared" si="1136"/>
        <v>BU$18</v>
      </c>
      <c r="BV979" s="212" t="str">
        <f t="shared" si="1136"/>
        <v>BV$18</v>
      </c>
      <c r="BW979" s="212" t="str">
        <f t="shared" si="1136"/>
        <v>BW$18</v>
      </c>
      <c r="BX979" s="212" t="str">
        <f t="shared" si="1136"/>
        <v>BX$18</v>
      </c>
      <c r="BY979" s="212" t="str">
        <f t="shared" si="1136"/>
        <v>BY$18</v>
      </c>
      <c r="BZ979" s="212" t="str">
        <f t="shared" si="1136"/>
        <v>BZ$18</v>
      </c>
      <c r="CA979" s="212" t="str">
        <f t="shared" si="1136"/>
        <v>CA$18</v>
      </c>
      <c r="CB979" s="212" t="str">
        <f t="shared" si="1136"/>
        <v>CB$18</v>
      </c>
      <c r="CC979" s="212" t="str">
        <f t="shared" si="1136"/>
        <v>CC$18</v>
      </c>
      <c r="CD979" s="212" t="str">
        <f t="shared" si="1136"/>
        <v>CD$18</v>
      </c>
      <c r="CE979" s="212" t="str">
        <f t="shared" si="1136"/>
        <v>CE$18</v>
      </c>
      <c r="CF979" s="212" t="str">
        <f t="shared" ref="CF979:CL979" si="1137">CF964</f>
        <v>CF$18</v>
      </c>
      <c r="CG979" s="212" t="str">
        <f t="shared" si="1137"/>
        <v>CG$18</v>
      </c>
      <c r="CH979" s="212" t="str">
        <f t="shared" si="1137"/>
        <v>CH$18</v>
      </c>
      <c r="CI979" s="212" t="str">
        <f t="shared" si="1137"/>
        <v>CI$18</v>
      </c>
      <c r="CJ979" s="212" t="str">
        <f t="shared" si="1137"/>
        <v>CJ$18</v>
      </c>
      <c r="CK979" s="212" t="str">
        <f t="shared" si="1137"/>
        <v>CK$18</v>
      </c>
      <c r="CL979" s="212" t="str">
        <f t="shared" si="1137"/>
        <v>CL$18</v>
      </c>
      <c r="CN979" s="213"/>
      <c r="CO979" s="212" t="str">
        <f t="shared" ref="CO979:DL979" si="1138">CO964</f>
        <v>CO$18</v>
      </c>
      <c r="CP979" s="212" t="str">
        <f t="shared" si="1138"/>
        <v>CP$18</v>
      </c>
      <c r="CQ979" s="212" t="str">
        <f t="shared" si="1138"/>
        <v>CQ$18</v>
      </c>
      <c r="CR979" s="212" t="str">
        <f t="shared" si="1138"/>
        <v>CR$18</v>
      </c>
      <c r="CS979" s="212" t="str">
        <f t="shared" si="1138"/>
        <v>CS$18</v>
      </c>
      <c r="CT979" s="212" t="str">
        <f t="shared" si="1138"/>
        <v>CT$18</v>
      </c>
      <c r="CU979" s="212" t="str">
        <f t="shared" si="1138"/>
        <v>CU$18</v>
      </c>
      <c r="CV979" s="212" t="str">
        <f t="shared" si="1138"/>
        <v>CV$18</v>
      </c>
      <c r="CW979" s="212" t="str">
        <f t="shared" si="1138"/>
        <v>CW$18</v>
      </c>
      <c r="CX979" s="212" t="str">
        <f t="shared" si="1138"/>
        <v>CX$18</v>
      </c>
      <c r="CY979" s="212" t="str">
        <f t="shared" si="1138"/>
        <v>CY$18</v>
      </c>
      <c r="CZ979" s="212" t="str">
        <f t="shared" si="1138"/>
        <v>CZ$18</v>
      </c>
      <c r="DA979" s="212" t="str">
        <f t="shared" si="1138"/>
        <v>DA$18</v>
      </c>
      <c r="DB979" s="212" t="str">
        <f t="shared" si="1138"/>
        <v>DB$18</v>
      </c>
      <c r="DC979" s="212" t="str">
        <f t="shared" si="1138"/>
        <v>DC$18</v>
      </c>
      <c r="DD979" s="212" t="str">
        <f t="shared" si="1138"/>
        <v>DD$18</v>
      </c>
      <c r="DE979" s="212" t="str">
        <f t="shared" si="1138"/>
        <v>DE$18</v>
      </c>
      <c r="DF979" s="212" t="str">
        <f t="shared" si="1138"/>
        <v>DF$18</v>
      </c>
      <c r="DG979" s="212" t="str">
        <f t="shared" si="1138"/>
        <v>DG$18</v>
      </c>
      <c r="DH979" s="212" t="str">
        <f t="shared" si="1138"/>
        <v>DH$18</v>
      </c>
      <c r="DI979" s="212" t="str">
        <f t="shared" si="1138"/>
        <v>DI$18</v>
      </c>
      <c r="DJ979" s="212" t="str">
        <f t="shared" si="1138"/>
        <v>DJ$18</v>
      </c>
      <c r="DK979" s="212" t="str">
        <f t="shared" si="1138"/>
        <v>DK$18</v>
      </c>
      <c r="DL979" s="212" t="str">
        <f t="shared" si="1138"/>
        <v>DL$18</v>
      </c>
    </row>
    <row r="980" spans="1:116" x14ac:dyDescent="0.4">
      <c r="A980" s="3"/>
      <c r="B980" t="s">
        <v>332</v>
      </c>
      <c r="D980" t="s">
        <v>764</v>
      </c>
      <c r="E980" s="8" t="str">
        <f t="shared" si="1118"/>
        <v>980 DCHC-S</v>
      </c>
      <c r="G980" s="191" t="str">
        <f>G965</f>
        <v>Secondary volume driver</v>
      </c>
      <c r="H980" s="90"/>
      <c r="I980" s="213"/>
      <c r="J980" s="213"/>
      <c r="K980" s="214"/>
      <c r="L980" s="214"/>
      <c r="M980" s="214"/>
      <c r="N980" s="214"/>
      <c r="O980" s="214"/>
      <c r="P980" s="214"/>
      <c r="R980" s="214"/>
      <c r="S980" s="4" t="str">
        <f t="shared" ref="S980:AX980" si="1139">ADDRESS(ROW(S969),COLUMN(S969),2)</f>
        <v>S$969</v>
      </c>
      <c r="T980" s="4" t="str">
        <f t="shared" si="1139"/>
        <v>T$969</v>
      </c>
      <c r="U980" s="4" t="str">
        <f t="shared" si="1139"/>
        <v>U$969</v>
      </c>
      <c r="V980" s="4" t="str">
        <f t="shared" si="1139"/>
        <v>V$969</v>
      </c>
      <c r="W980" s="4" t="str">
        <f t="shared" si="1139"/>
        <v>W$969</v>
      </c>
      <c r="X980" s="4" t="str">
        <f t="shared" si="1139"/>
        <v>X$969</v>
      </c>
      <c r="Y980" s="4" t="str">
        <f t="shared" si="1139"/>
        <v>Y$969</v>
      </c>
      <c r="Z980" s="4" t="str">
        <f t="shared" si="1139"/>
        <v>Z$969</v>
      </c>
      <c r="AA980" s="4" t="str">
        <f t="shared" si="1139"/>
        <v>AA$969</v>
      </c>
      <c r="AB980" s="4" t="str">
        <f t="shared" si="1139"/>
        <v>AB$969</v>
      </c>
      <c r="AC980" s="4" t="str">
        <f t="shared" si="1139"/>
        <v>AC$969</v>
      </c>
      <c r="AD980" s="4" t="str">
        <f t="shared" si="1139"/>
        <v>AD$969</v>
      </c>
      <c r="AE980" s="4" t="str">
        <f t="shared" si="1139"/>
        <v>AE$969</v>
      </c>
      <c r="AF980" s="4" t="str">
        <f t="shared" si="1139"/>
        <v>AF$969</v>
      </c>
      <c r="AG980" s="4" t="str">
        <f t="shared" si="1139"/>
        <v>AG$969</v>
      </c>
      <c r="AH980" s="4" t="str">
        <f t="shared" si="1139"/>
        <v>AH$969</v>
      </c>
      <c r="AI980" s="4" t="str">
        <f t="shared" si="1139"/>
        <v>AI$969</v>
      </c>
      <c r="AJ980" s="4" t="str">
        <f t="shared" si="1139"/>
        <v>AJ$969</v>
      </c>
      <c r="AK980" s="4" t="str">
        <f t="shared" si="1139"/>
        <v>AK$969</v>
      </c>
      <c r="AL980" s="4" t="str">
        <f t="shared" si="1139"/>
        <v>AL$969</v>
      </c>
      <c r="AM980" s="4" t="str">
        <f t="shared" si="1139"/>
        <v>AM$969</v>
      </c>
      <c r="AN980" s="4" t="str">
        <f t="shared" si="1139"/>
        <v>AN$969</v>
      </c>
      <c r="AO980" s="4" t="str">
        <f t="shared" si="1139"/>
        <v>AO$969</v>
      </c>
      <c r="AP980" s="4" t="str">
        <f t="shared" si="1139"/>
        <v>AP$969</v>
      </c>
      <c r="AQ980" s="4" t="str">
        <f t="shared" si="1139"/>
        <v>AQ$969</v>
      </c>
      <c r="AR980" s="4" t="str">
        <f t="shared" si="1139"/>
        <v>AR$969</v>
      </c>
      <c r="AS980" s="4" t="str">
        <f t="shared" si="1139"/>
        <v>AS$969</v>
      </c>
      <c r="AT980" s="4" t="str">
        <f t="shared" si="1139"/>
        <v>AT$969</v>
      </c>
      <c r="AU980" s="4" t="str">
        <f t="shared" si="1139"/>
        <v>AU$969</v>
      </c>
      <c r="AV980" s="4" t="str">
        <f t="shared" si="1139"/>
        <v>AV$969</v>
      </c>
      <c r="AW980" s="4" t="str">
        <f t="shared" si="1139"/>
        <v>AW$969</v>
      </c>
      <c r="AX980" s="4" t="str">
        <f t="shared" si="1139"/>
        <v>AX$969</v>
      </c>
      <c r="AY980" s="4" t="str">
        <f t="shared" ref="AY980:CD980" si="1140">ADDRESS(ROW(AY969),COLUMN(AY969),2)</f>
        <v>AY$969</v>
      </c>
      <c r="AZ980" s="4" t="str">
        <f t="shared" si="1140"/>
        <v>AZ$969</v>
      </c>
      <c r="BA980" s="4" t="str">
        <f t="shared" si="1140"/>
        <v>BA$969</v>
      </c>
      <c r="BB980" s="4" t="str">
        <f t="shared" si="1140"/>
        <v>BB$969</v>
      </c>
      <c r="BC980" s="4" t="str">
        <f t="shared" si="1140"/>
        <v>BC$969</v>
      </c>
      <c r="BD980" s="4" t="str">
        <f t="shared" si="1140"/>
        <v>BD$969</v>
      </c>
      <c r="BE980" s="4" t="str">
        <f t="shared" si="1140"/>
        <v>BE$969</v>
      </c>
      <c r="BF980" s="4" t="str">
        <f t="shared" si="1140"/>
        <v>BF$969</v>
      </c>
      <c r="BG980" s="4" t="str">
        <f t="shared" si="1140"/>
        <v>BG$969</v>
      </c>
      <c r="BH980" s="4" t="str">
        <f t="shared" si="1140"/>
        <v>BH$969</v>
      </c>
      <c r="BI980" s="4" t="str">
        <f t="shared" si="1140"/>
        <v>BI$969</v>
      </c>
      <c r="BJ980" s="4" t="str">
        <f t="shared" si="1140"/>
        <v>BJ$969</v>
      </c>
      <c r="BK980" s="4" t="str">
        <f t="shared" si="1140"/>
        <v>BK$969</v>
      </c>
      <c r="BL980" s="4" t="str">
        <f t="shared" si="1140"/>
        <v>BL$969</v>
      </c>
      <c r="BM980" s="4" t="str">
        <f t="shared" si="1140"/>
        <v>BM$969</v>
      </c>
      <c r="BN980" s="4" t="str">
        <f t="shared" si="1140"/>
        <v>BN$969</v>
      </c>
      <c r="BO980" s="4" t="str">
        <f t="shared" si="1140"/>
        <v>BO$969</v>
      </c>
      <c r="BP980" s="4" t="str">
        <f t="shared" si="1140"/>
        <v>BP$969</v>
      </c>
      <c r="BQ980" s="4" t="str">
        <f t="shared" si="1140"/>
        <v>BQ$969</v>
      </c>
      <c r="BR980" s="4" t="str">
        <f t="shared" si="1140"/>
        <v>BR$969</v>
      </c>
      <c r="BS980" s="4" t="str">
        <f t="shared" si="1140"/>
        <v>BS$969</v>
      </c>
      <c r="BT980" s="4" t="str">
        <f t="shared" si="1140"/>
        <v>BT$969</v>
      </c>
      <c r="BU980" s="4" t="str">
        <f t="shared" si="1140"/>
        <v>BU$969</v>
      </c>
      <c r="BV980" s="4" t="str">
        <f t="shared" si="1140"/>
        <v>BV$969</v>
      </c>
      <c r="BW980" s="4" t="str">
        <f t="shared" si="1140"/>
        <v>BW$969</v>
      </c>
      <c r="BX980" s="4" t="str">
        <f t="shared" si="1140"/>
        <v>BX$969</v>
      </c>
      <c r="BY980" s="4" t="str">
        <f t="shared" si="1140"/>
        <v>BY$969</v>
      </c>
      <c r="BZ980" s="4" t="str">
        <f t="shared" si="1140"/>
        <v>BZ$969</v>
      </c>
      <c r="CA980" s="4" t="str">
        <f t="shared" si="1140"/>
        <v>CA$969</v>
      </c>
      <c r="CB980" s="4" t="str">
        <f t="shared" si="1140"/>
        <v>CB$969</v>
      </c>
      <c r="CC980" s="4" t="str">
        <f t="shared" si="1140"/>
        <v>CC$969</v>
      </c>
      <c r="CD980" s="4" t="str">
        <f t="shared" si="1140"/>
        <v>CD$969</v>
      </c>
      <c r="CE980" s="4" t="str">
        <f t="shared" ref="CE980:CL980" si="1141">ADDRESS(ROW(CE969),COLUMN(CE969),2)</f>
        <v>CE$969</v>
      </c>
      <c r="CF980" s="4" t="str">
        <f t="shared" si="1141"/>
        <v>CF$969</v>
      </c>
      <c r="CG980" s="4" t="str">
        <f t="shared" si="1141"/>
        <v>CG$969</v>
      </c>
      <c r="CH980" s="4" t="str">
        <f t="shared" si="1141"/>
        <v>CH$969</v>
      </c>
      <c r="CI980" s="4" t="str">
        <f t="shared" si="1141"/>
        <v>CI$969</v>
      </c>
      <c r="CJ980" s="4" t="str">
        <f t="shared" si="1141"/>
        <v>CJ$969</v>
      </c>
      <c r="CK980" s="4" t="str">
        <f t="shared" si="1141"/>
        <v>CK$969</v>
      </c>
      <c r="CL980" s="4" t="str">
        <f t="shared" si="1141"/>
        <v>CL$969</v>
      </c>
      <c r="CN980" s="213"/>
      <c r="CO980" s="4" t="str">
        <f t="shared" ref="CO980:DL980" si="1142">ADDRESS(ROW(CO969),COLUMN(CO969),2)</f>
        <v>CO$969</v>
      </c>
      <c r="CP980" s="4" t="str">
        <f t="shared" si="1142"/>
        <v>CP$969</v>
      </c>
      <c r="CQ980" s="4" t="str">
        <f t="shared" si="1142"/>
        <v>CQ$969</v>
      </c>
      <c r="CR980" s="4" t="str">
        <f t="shared" si="1142"/>
        <v>CR$969</v>
      </c>
      <c r="CS980" s="4" t="str">
        <f t="shared" si="1142"/>
        <v>CS$969</v>
      </c>
      <c r="CT980" s="4" t="str">
        <f t="shared" si="1142"/>
        <v>CT$969</v>
      </c>
      <c r="CU980" s="4" t="str">
        <f t="shared" si="1142"/>
        <v>CU$969</v>
      </c>
      <c r="CV980" s="4" t="str">
        <f t="shared" si="1142"/>
        <v>CV$969</v>
      </c>
      <c r="CW980" s="4" t="str">
        <f t="shared" si="1142"/>
        <v>CW$969</v>
      </c>
      <c r="CX980" s="4" t="str">
        <f t="shared" si="1142"/>
        <v>CX$969</v>
      </c>
      <c r="CY980" s="4" t="str">
        <f t="shared" si="1142"/>
        <v>CY$969</v>
      </c>
      <c r="CZ980" s="4" t="str">
        <f t="shared" si="1142"/>
        <v>CZ$969</v>
      </c>
      <c r="DA980" s="4" t="str">
        <f t="shared" si="1142"/>
        <v>DA$969</v>
      </c>
      <c r="DB980" s="4" t="str">
        <f t="shared" si="1142"/>
        <v>DB$969</v>
      </c>
      <c r="DC980" s="4" t="str">
        <f t="shared" si="1142"/>
        <v>DC$969</v>
      </c>
      <c r="DD980" s="4" t="str">
        <f t="shared" si="1142"/>
        <v>DD$969</v>
      </c>
      <c r="DE980" s="4" t="str">
        <f t="shared" si="1142"/>
        <v>DE$969</v>
      </c>
      <c r="DF980" s="4" t="str">
        <f t="shared" si="1142"/>
        <v>DF$969</v>
      </c>
      <c r="DG980" s="4" t="str">
        <f t="shared" si="1142"/>
        <v>DG$969</v>
      </c>
      <c r="DH980" s="4" t="str">
        <f t="shared" si="1142"/>
        <v>DH$969</v>
      </c>
      <c r="DI980" s="4" t="str">
        <f t="shared" si="1142"/>
        <v>DI$969</v>
      </c>
      <c r="DJ980" s="4" t="str">
        <f t="shared" si="1142"/>
        <v>DJ$969</v>
      </c>
      <c r="DK980" s="4" t="str">
        <f t="shared" si="1142"/>
        <v>DK$969</v>
      </c>
      <c r="DL980" s="4" t="str">
        <f t="shared" si="1142"/>
        <v>DL$969</v>
      </c>
    </row>
    <row r="981" spans="1:116" x14ac:dyDescent="0.4">
      <c r="E981" s="8"/>
      <c r="H981" s="12"/>
      <c r="I981" s="60"/>
      <c r="J981" s="60"/>
      <c r="K981" s="15"/>
      <c r="L981" s="15"/>
      <c r="M981" s="15"/>
      <c r="N981" s="15"/>
      <c r="O981" s="15"/>
      <c r="P981" s="15"/>
      <c r="R981" s="15"/>
      <c r="S981" s="76"/>
      <c r="T981" s="76"/>
      <c r="U981" s="76"/>
      <c r="V981" s="76"/>
      <c r="W981" s="76"/>
      <c r="X981" s="76"/>
      <c r="Y981" s="76"/>
      <c r="Z981" s="76"/>
      <c r="AA981" s="76"/>
      <c r="AB981" s="76"/>
      <c r="AC981" s="76"/>
      <c r="AD981" s="76"/>
      <c r="AE981" s="76"/>
      <c r="AF981" s="76"/>
      <c r="AG981" s="76"/>
      <c r="AH981" s="76"/>
      <c r="AI981" s="76"/>
      <c r="AJ981" s="76"/>
      <c r="AK981" s="76"/>
      <c r="AL981" s="76"/>
      <c r="AM981" s="76"/>
      <c r="AN981" s="76"/>
      <c r="AO981" s="76"/>
      <c r="AP981" s="76"/>
      <c r="AQ981" s="76"/>
      <c r="AR981" s="76"/>
      <c r="AS981" s="76"/>
      <c r="AT981" s="76"/>
      <c r="AU981" s="76"/>
      <c r="AV981" s="76"/>
      <c r="AW981" s="76"/>
      <c r="AX981" s="76"/>
      <c r="AY981" s="76"/>
      <c r="AZ981" s="76"/>
      <c r="BA981" s="76"/>
      <c r="BB981" s="76"/>
      <c r="BC981" s="76"/>
      <c r="BD981" s="76"/>
      <c r="BE981" s="76"/>
      <c r="BF981" s="76"/>
      <c r="BG981" s="76"/>
      <c r="BH981" s="76"/>
      <c r="BI981" s="76"/>
      <c r="BJ981" s="76"/>
      <c r="BK981" s="76"/>
      <c r="BL981" s="76"/>
      <c r="BM981" s="76"/>
      <c r="BN981" s="76"/>
      <c r="BO981" s="76"/>
      <c r="BP981" s="76"/>
      <c r="BQ981" s="76"/>
      <c r="BR981" s="76"/>
      <c r="BS981" s="76"/>
      <c r="BT981" s="76"/>
      <c r="BU981" s="76"/>
      <c r="BV981" s="76"/>
      <c r="BW981" s="76"/>
      <c r="BX981" s="76"/>
      <c r="BY981" s="76"/>
      <c r="BZ981" s="76"/>
      <c r="CA981" s="76"/>
      <c r="CB981" s="76"/>
      <c r="CC981" s="76"/>
      <c r="CD981" s="76"/>
      <c r="CE981" s="76"/>
      <c r="CF981" s="76"/>
      <c r="CG981" s="76"/>
      <c r="CH981" s="76"/>
      <c r="CI981" s="76"/>
      <c r="CJ981" s="76"/>
      <c r="CK981" s="76"/>
      <c r="CL981" s="76"/>
      <c r="CN981" s="60"/>
      <c r="CO981" s="76"/>
      <c r="CP981" s="76"/>
      <c r="CQ981" s="76"/>
      <c r="CR981" s="76"/>
      <c r="CS981" s="76"/>
      <c r="CT981" s="76"/>
      <c r="CU981" s="76"/>
      <c r="CV981" s="76"/>
      <c r="CW981" s="76"/>
      <c r="CX981" s="76"/>
      <c r="CY981" s="76"/>
      <c r="CZ981" s="76"/>
      <c r="DA981" s="76"/>
      <c r="DB981" s="76"/>
      <c r="DC981" s="76"/>
      <c r="DD981" s="76"/>
      <c r="DE981" s="76"/>
      <c r="DF981" s="76"/>
      <c r="DG981" s="76"/>
      <c r="DH981" s="76"/>
      <c r="DI981" s="76"/>
      <c r="DJ981" s="76"/>
      <c r="DK981" s="76"/>
      <c r="DL981" s="76"/>
    </row>
    <row r="982" spans="1:116" x14ac:dyDescent="0.4">
      <c r="A982" s="174"/>
      <c r="E982" s="8"/>
      <c r="G982" s="175" t="s">
        <v>490</v>
      </c>
      <c r="H982" s="174"/>
      <c r="I982" s="176"/>
      <c r="J982" s="176"/>
      <c r="K982" s="197"/>
      <c r="L982" s="197"/>
      <c r="M982" s="197"/>
      <c r="N982" s="197"/>
      <c r="O982" s="197"/>
      <c r="P982" s="197"/>
      <c r="R982" s="198"/>
      <c r="S982" s="174"/>
      <c r="T982" s="174"/>
      <c r="U982" s="174"/>
      <c r="V982" s="174"/>
      <c r="W982" s="174"/>
      <c r="X982" s="174"/>
      <c r="Y982" s="174"/>
      <c r="Z982" s="174"/>
      <c r="AA982" s="174"/>
      <c r="AB982" s="174"/>
      <c r="AC982" s="174"/>
      <c r="AD982" s="174"/>
      <c r="AE982" s="174"/>
      <c r="AF982" s="174"/>
      <c r="AG982" s="174"/>
      <c r="AH982" s="174"/>
      <c r="AI982" s="174"/>
      <c r="AJ982" s="174"/>
      <c r="AK982" s="174"/>
      <c r="AL982" s="174"/>
      <c r="AM982" s="174"/>
      <c r="AN982" s="174"/>
      <c r="AO982" s="174"/>
      <c r="AP982" s="174"/>
      <c r="AQ982" s="174"/>
      <c r="AR982" s="174"/>
      <c r="AS982" s="174"/>
      <c r="AT982" s="174"/>
      <c r="AU982" s="174"/>
      <c r="AV982" s="174"/>
      <c r="AW982" s="174"/>
      <c r="AX982" s="174"/>
      <c r="AY982" s="174"/>
      <c r="AZ982" s="174"/>
      <c r="BA982" s="174"/>
      <c r="BB982" s="174"/>
      <c r="BC982" s="174"/>
      <c r="BD982" s="174"/>
      <c r="BE982" s="174"/>
      <c r="BF982" s="174"/>
      <c r="BG982" s="174"/>
      <c r="BH982" s="174"/>
      <c r="BI982" s="174"/>
      <c r="BJ982" s="174"/>
      <c r="BK982" s="174"/>
      <c r="BL982" s="174"/>
      <c r="BM982" s="174"/>
      <c r="BN982" s="174"/>
      <c r="BO982" s="174"/>
      <c r="BP982" s="174"/>
      <c r="BQ982" s="174"/>
      <c r="BR982" s="174"/>
      <c r="BS982" s="174"/>
      <c r="BT982" s="174"/>
      <c r="BU982" s="174"/>
      <c r="BV982" s="174"/>
      <c r="BW982" s="174"/>
      <c r="BX982" s="174"/>
      <c r="BY982" s="174"/>
      <c r="BZ982" s="174"/>
      <c r="CA982" s="174"/>
      <c r="CB982" s="174"/>
      <c r="CC982" s="174"/>
      <c r="CD982" s="174"/>
      <c r="CE982" s="174"/>
      <c r="CF982" s="174"/>
      <c r="CG982" s="174"/>
      <c r="CH982" s="174"/>
      <c r="CI982" s="174"/>
      <c r="CJ982" s="174"/>
      <c r="CK982" s="174"/>
      <c r="CL982" s="174"/>
      <c r="CN982" s="176"/>
      <c r="CO982" s="174"/>
      <c r="CP982" s="174"/>
      <c r="CQ982" s="174"/>
      <c r="CR982" s="174"/>
      <c r="CS982" s="174"/>
      <c r="CT982" s="174"/>
      <c r="CU982" s="174"/>
      <c r="CV982" s="174"/>
      <c r="CW982" s="174"/>
      <c r="CX982" s="174"/>
      <c r="CY982" s="174"/>
      <c r="CZ982" s="174"/>
      <c r="DA982" s="174"/>
      <c r="DB982" s="174"/>
      <c r="DC982" s="174"/>
      <c r="DD982" s="174"/>
      <c r="DE982" s="174"/>
      <c r="DF982" s="174"/>
      <c r="DG982" s="174"/>
      <c r="DH982" s="174"/>
      <c r="DI982" s="174"/>
      <c r="DJ982" s="174"/>
      <c r="DK982" s="174"/>
      <c r="DL982" s="174"/>
    </row>
    <row r="983" spans="1:116" x14ac:dyDescent="0.4">
      <c r="A983" s="174"/>
      <c r="E983" s="8"/>
      <c r="G983" s="175" t="s">
        <v>492</v>
      </c>
      <c r="H983" s="174"/>
      <c r="I983" s="176"/>
      <c r="J983" s="176"/>
      <c r="K983" s="197"/>
      <c r="L983" s="197"/>
      <c r="M983" s="197"/>
      <c r="N983" s="197"/>
      <c r="O983" s="197"/>
      <c r="P983" s="197"/>
      <c r="R983" s="198"/>
      <c r="S983" s="174"/>
      <c r="T983" s="174"/>
      <c r="U983" s="174"/>
      <c r="V983" s="174"/>
      <c r="W983" s="174"/>
      <c r="X983" s="174"/>
      <c r="Y983" s="174"/>
      <c r="Z983" s="174"/>
      <c r="AA983" s="174"/>
      <c r="AB983" s="174"/>
      <c r="AC983" s="174"/>
      <c r="AD983" s="174"/>
      <c r="AE983" s="174"/>
      <c r="AF983" s="174"/>
      <c r="AG983" s="174"/>
      <c r="AH983" s="174"/>
      <c r="AI983" s="174"/>
      <c r="AJ983" s="174"/>
      <c r="AK983" s="174"/>
      <c r="AL983" s="174"/>
      <c r="AM983" s="174"/>
      <c r="AN983" s="174"/>
      <c r="AO983" s="174"/>
      <c r="AP983" s="174"/>
      <c r="AQ983" s="174"/>
      <c r="AR983" s="174"/>
      <c r="AS983" s="174"/>
      <c r="AT983" s="174"/>
      <c r="AU983" s="174"/>
      <c r="AV983" s="174"/>
      <c r="AW983" s="174"/>
      <c r="AX983" s="174"/>
      <c r="AY983" s="174"/>
      <c r="AZ983" s="174"/>
      <c r="BA983" s="174"/>
      <c r="BB983" s="174"/>
      <c r="BC983" s="174"/>
      <c r="BD983" s="174"/>
      <c r="BE983" s="174"/>
      <c r="BF983" s="174"/>
      <c r="BG983" s="174"/>
      <c r="BH983" s="174"/>
      <c r="BI983" s="174"/>
      <c r="BJ983" s="174"/>
      <c r="BK983" s="174"/>
      <c r="BL983" s="174"/>
      <c r="BM983" s="174"/>
      <c r="BN983" s="174"/>
      <c r="BO983" s="174"/>
      <c r="BP983" s="174"/>
      <c r="BQ983" s="174"/>
      <c r="BR983" s="174"/>
      <c r="BS983" s="174"/>
      <c r="BT983" s="174"/>
      <c r="BU983" s="174"/>
      <c r="BV983" s="174"/>
      <c r="BW983" s="174"/>
      <c r="BX983" s="174"/>
      <c r="BY983" s="174"/>
      <c r="BZ983" s="174"/>
      <c r="CA983" s="174"/>
      <c r="CB983" s="174"/>
      <c r="CC983" s="174"/>
      <c r="CD983" s="174"/>
      <c r="CE983" s="174"/>
      <c r="CF983" s="174"/>
      <c r="CG983" s="174"/>
      <c r="CH983" s="174"/>
      <c r="CI983" s="174"/>
      <c r="CJ983" s="174"/>
      <c r="CK983" s="174"/>
      <c r="CL983" s="174"/>
      <c r="CN983" s="176"/>
      <c r="CO983" s="174"/>
      <c r="CP983" s="174"/>
      <c r="CQ983" s="174"/>
      <c r="CR983" s="174"/>
      <c r="CS983" s="174"/>
      <c r="CT983" s="174"/>
      <c r="CU983" s="174"/>
      <c r="CV983" s="174"/>
      <c r="CW983" s="174"/>
      <c r="CX983" s="174"/>
      <c r="CY983" s="174"/>
      <c r="CZ983" s="174"/>
      <c r="DA983" s="174"/>
      <c r="DB983" s="174"/>
      <c r="DC983" s="174"/>
      <c r="DD983" s="174"/>
      <c r="DE983" s="174"/>
      <c r="DF983" s="174"/>
      <c r="DG983" s="174"/>
      <c r="DH983" s="174"/>
      <c r="DI983" s="174"/>
      <c r="DJ983" s="174"/>
      <c r="DK983" s="174"/>
      <c r="DL983" s="174"/>
    </row>
    <row r="984" spans="1:116" x14ac:dyDescent="0.4">
      <c r="A984" s="174"/>
      <c r="E984" s="8"/>
      <c r="G984" s="175" t="s">
        <v>461</v>
      </c>
      <c r="H984" s="174"/>
      <c r="I984" s="176"/>
      <c r="J984" s="176"/>
      <c r="K984" s="197"/>
      <c r="L984" s="197"/>
      <c r="M984" s="197"/>
      <c r="N984" s="197"/>
      <c r="O984" s="197"/>
      <c r="P984" s="197"/>
      <c r="R984" s="198"/>
      <c r="S984" s="199" t="str">
        <f t="shared" ref="S984:AX984" si="1143">S$20</f>
        <v>S$16</v>
      </c>
      <c r="T984" s="199" t="str">
        <f t="shared" si="1143"/>
        <v>T$16</v>
      </c>
      <c r="U984" s="199" t="str">
        <f t="shared" si="1143"/>
        <v>U$16</v>
      </c>
      <c r="V984" s="199" t="str">
        <f t="shared" si="1143"/>
        <v>V$16</v>
      </c>
      <c r="W984" s="199" t="str">
        <f t="shared" si="1143"/>
        <v>W$16</v>
      </c>
      <c r="X984" s="199" t="str">
        <f t="shared" si="1143"/>
        <v>X$16</v>
      </c>
      <c r="Y984" s="199" t="str">
        <f t="shared" si="1143"/>
        <v>Y$16</v>
      </c>
      <c r="Z984" s="199" t="str">
        <f t="shared" si="1143"/>
        <v>Z$16</v>
      </c>
      <c r="AA984" s="199" t="str">
        <f t="shared" si="1143"/>
        <v>AA$16</v>
      </c>
      <c r="AB984" s="199" t="str">
        <f t="shared" si="1143"/>
        <v>AB$16</v>
      </c>
      <c r="AC984" s="199" t="str">
        <f t="shared" si="1143"/>
        <v>AC$16</v>
      </c>
      <c r="AD984" s="199" t="str">
        <f t="shared" si="1143"/>
        <v>AD$16</v>
      </c>
      <c r="AE984" s="199" t="str">
        <f t="shared" si="1143"/>
        <v>AE$16</v>
      </c>
      <c r="AF984" s="199" t="str">
        <f t="shared" si="1143"/>
        <v>AF$16</v>
      </c>
      <c r="AG984" s="199" t="str">
        <f t="shared" si="1143"/>
        <v>AG$16</v>
      </c>
      <c r="AH984" s="199" t="str">
        <f t="shared" si="1143"/>
        <v>AH$16</v>
      </c>
      <c r="AI984" s="199" t="str">
        <f t="shared" si="1143"/>
        <v>AI$16</v>
      </c>
      <c r="AJ984" s="199" t="str">
        <f t="shared" si="1143"/>
        <v>AJ$16</v>
      </c>
      <c r="AK984" s="199" t="str">
        <f t="shared" si="1143"/>
        <v>AK$16</v>
      </c>
      <c r="AL984" s="199" t="str">
        <f t="shared" si="1143"/>
        <v>AL$16</v>
      </c>
      <c r="AM984" s="199" t="str">
        <f t="shared" si="1143"/>
        <v>AM$16</v>
      </c>
      <c r="AN984" s="199" t="str">
        <f t="shared" si="1143"/>
        <v>AN$16</v>
      </c>
      <c r="AO984" s="199" t="str">
        <f t="shared" si="1143"/>
        <v>AO$16</v>
      </c>
      <c r="AP984" s="199" t="str">
        <f t="shared" si="1143"/>
        <v>AP$16</v>
      </c>
      <c r="AQ984" s="199" t="str">
        <f t="shared" si="1143"/>
        <v>AQ$16</v>
      </c>
      <c r="AR984" s="199" t="str">
        <f t="shared" si="1143"/>
        <v>AR$16</v>
      </c>
      <c r="AS984" s="199" t="str">
        <f t="shared" si="1143"/>
        <v>AS$16</v>
      </c>
      <c r="AT984" s="199" t="str">
        <f t="shared" si="1143"/>
        <v>AT$16</v>
      </c>
      <c r="AU984" s="199" t="str">
        <f t="shared" si="1143"/>
        <v>AU$16</v>
      </c>
      <c r="AV984" s="199" t="str">
        <f t="shared" si="1143"/>
        <v>AV$16</v>
      </c>
      <c r="AW984" s="199" t="str">
        <f t="shared" si="1143"/>
        <v>AW$16</v>
      </c>
      <c r="AX984" s="199" t="str">
        <f t="shared" si="1143"/>
        <v>AX$16</v>
      </c>
      <c r="AY984" s="199" t="str">
        <f t="shared" ref="AY984:CD984" si="1144">AY$20</f>
        <v>AY$16</v>
      </c>
      <c r="AZ984" s="199" t="str">
        <f t="shared" si="1144"/>
        <v>AZ$16</v>
      </c>
      <c r="BA984" s="199" t="str">
        <f t="shared" si="1144"/>
        <v>BA$16</v>
      </c>
      <c r="BB984" s="199" t="str">
        <f t="shared" si="1144"/>
        <v>BB$16</v>
      </c>
      <c r="BC984" s="199" t="str">
        <f t="shared" si="1144"/>
        <v>BC$16</v>
      </c>
      <c r="BD984" s="199" t="str">
        <f t="shared" si="1144"/>
        <v>BD$16</v>
      </c>
      <c r="BE984" s="199" t="str">
        <f t="shared" si="1144"/>
        <v>BE$16</v>
      </c>
      <c r="BF984" s="199" t="str">
        <f t="shared" si="1144"/>
        <v>BF$16</v>
      </c>
      <c r="BG984" s="199" t="str">
        <f t="shared" si="1144"/>
        <v>BG$16</v>
      </c>
      <c r="BH984" s="199" t="str">
        <f t="shared" si="1144"/>
        <v>BH$16</v>
      </c>
      <c r="BI984" s="199" t="str">
        <f t="shared" si="1144"/>
        <v>BI$16</v>
      </c>
      <c r="BJ984" s="199" t="str">
        <f t="shared" si="1144"/>
        <v>BJ$16</v>
      </c>
      <c r="BK984" s="199" t="str">
        <f t="shared" si="1144"/>
        <v>BK$16</v>
      </c>
      <c r="BL984" s="199" t="str">
        <f t="shared" si="1144"/>
        <v>BL$16</v>
      </c>
      <c r="BM984" s="199" t="str">
        <f t="shared" si="1144"/>
        <v>BM$16</v>
      </c>
      <c r="BN984" s="199" t="str">
        <f t="shared" si="1144"/>
        <v>BN$16</v>
      </c>
      <c r="BO984" s="199" t="str">
        <f t="shared" si="1144"/>
        <v>BO$16</v>
      </c>
      <c r="BP984" s="199" t="str">
        <f t="shared" si="1144"/>
        <v>BP$16</v>
      </c>
      <c r="BQ984" s="199" t="str">
        <f t="shared" si="1144"/>
        <v>BQ$16</v>
      </c>
      <c r="BR984" s="199" t="str">
        <f t="shared" si="1144"/>
        <v>BR$16</v>
      </c>
      <c r="BS984" s="199" t="str">
        <f t="shared" si="1144"/>
        <v>BS$16</v>
      </c>
      <c r="BT984" s="199" t="str">
        <f t="shared" si="1144"/>
        <v>BT$16</v>
      </c>
      <c r="BU984" s="199" t="str">
        <f t="shared" si="1144"/>
        <v>BU$16</v>
      </c>
      <c r="BV984" s="199" t="str">
        <f t="shared" si="1144"/>
        <v>BV$16</v>
      </c>
      <c r="BW984" s="199" t="str">
        <f t="shared" si="1144"/>
        <v>BW$16</v>
      </c>
      <c r="BX984" s="199" t="str">
        <f t="shared" si="1144"/>
        <v>BX$16</v>
      </c>
      <c r="BY984" s="199" t="str">
        <f t="shared" si="1144"/>
        <v>BY$16</v>
      </c>
      <c r="BZ984" s="199" t="str">
        <f t="shared" si="1144"/>
        <v>BZ$16</v>
      </c>
      <c r="CA984" s="199" t="str">
        <f t="shared" si="1144"/>
        <v>CA$16</v>
      </c>
      <c r="CB984" s="199" t="str">
        <f t="shared" si="1144"/>
        <v>CB$16</v>
      </c>
      <c r="CC984" s="199" t="str">
        <f t="shared" si="1144"/>
        <v>CC$16</v>
      </c>
      <c r="CD984" s="199" t="str">
        <f t="shared" si="1144"/>
        <v>CD$16</v>
      </c>
      <c r="CE984" s="199" t="str">
        <f t="shared" ref="CE984:CL984" si="1145">CE$20</f>
        <v>CE$16</v>
      </c>
      <c r="CF984" s="199" t="str">
        <f t="shared" si="1145"/>
        <v>CF$16</v>
      </c>
      <c r="CG984" s="199" t="str">
        <f t="shared" si="1145"/>
        <v>CG$16</v>
      </c>
      <c r="CH984" s="199" t="str">
        <f t="shared" si="1145"/>
        <v>CH$16</v>
      </c>
      <c r="CI984" s="199" t="str">
        <f t="shared" si="1145"/>
        <v>CI$16</v>
      </c>
      <c r="CJ984" s="199" t="str">
        <f t="shared" si="1145"/>
        <v>CJ$16</v>
      </c>
      <c r="CK984" s="199" t="str">
        <f t="shared" si="1145"/>
        <v>CK$16</v>
      </c>
      <c r="CL984" s="199" t="str">
        <f t="shared" si="1145"/>
        <v>CL$16</v>
      </c>
      <c r="CN984" s="176"/>
      <c r="CO984" s="199" t="str">
        <f t="shared" ref="CO984:DL984" si="1146">CO$20</f>
        <v>CO$16</v>
      </c>
      <c r="CP984" s="199" t="str">
        <f t="shared" si="1146"/>
        <v>CP$16</v>
      </c>
      <c r="CQ984" s="199" t="str">
        <f t="shared" si="1146"/>
        <v>CQ$16</v>
      </c>
      <c r="CR984" s="199" t="str">
        <f t="shared" si="1146"/>
        <v>CR$16</v>
      </c>
      <c r="CS984" s="199" t="str">
        <f t="shared" si="1146"/>
        <v>CS$16</v>
      </c>
      <c r="CT984" s="199" t="str">
        <f t="shared" si="1146"/>
        <v>CT$16</v>
      </c>
      <c r="CU984" s="199" t="str">
        <f t="shared" si="1146"/>
        <v>CU$16</v>
      </c>
      <c r="CV984" s="199" t="str">
        <f t="shared" si="1146"/>
        <v>CV$16</v>
      </c>
      <c r="CW984" s="199" t="str">
        <f t="shared" si="1146"/>
        <v>CW$16</v>
      </c>
      <c r="CX984" s="199" t="str">
        <f t="shared" si="1146"/>
        <v>CX$16</v>
      </c>
      <c r="CY984" s="199" t="str">
        <f t="shared" si="1146"/>
        <v>CY$16</v>
      </c>
      <c r="CZ984" s="199" t="str">
        <f t="shared" si="1146"/>
        <v>CZ$16</v>
      </c>
      <c r="DA984" s="199" t="str">
        <f t="shared" si="1146"/>
        <v>DA$16</v>
      </c>
      <c r="DB984" s="199" t="str">
        <f t="shared" si="1146"/>
        <v>DB$16</v>
      </c>
      <c r="DC984" s="199" t="str">
        <f t="shared" si="1146"/>
        <v>DC$16</v>
      </c>
      <c r="DD984" s="199" t="str">
        <f t="shared" si="1146"/>
        <v>DD$16</v>
      </c>
      <c r="DE984" s="199" t="str">
        <f t="shared" si="1146"/>
        <v>DE$16</v>
      </c>
      <c r="DF984" s="199" t="str">
        <f t="shared" si="1146"/>
        <v>DF$16</v>
      </c>
      <c r="DG984" s="199" t="str">
        <f t="shared" si="1146"/>
        <v>DG$16</v>
      </c>
      <c r="DH984" s="199" t="str">
        <f t="shared" si="1146"/>
        <v>DH$16</v>
      </c>
      <c r="DI984" s="199" t="str">
        <f t="shared" si="1146"/>
        <v>DI$16</v>
      </c>
      <c r="DJ984" s="199" t="str">
        <f t="shared" si="1146"/>
        <v>DJ$16</v>
      </c>
      <c r="DK984" s="199" t="str">
        <f t="shared" si="1146"/>
        <v>DK$16</v>
      </c>
      <c r="DL984" s="199" t="str">
        <f t="shared" si="1146"/>
        <v>DL$16</v>
      </c>
    </row>
    <row r="985" spans="1:116" x14ac:dyDescent="0.4">
      <c r="A985" s="174"/>
      <c r="E985" s="8"/>
      <c r="G985" s="175" t="s">
        <v>462</v>
      </c>
      <c r="H985" s="200"/>
      <c r="I985" s="201"/>
      <c r="J985" s="201"/>
      <c r="K985" s="202"/>
      <c r="L985" s="202"/>
      <c r="M985" s="202"/>
      <c r="N985" s="202"/>
      <c r="O985" s="202"/>
      <c r="P985" s="202"/>
      <c r="R985" s="202"/>
      <c r="S985" s="199" t="str">
        <f t="shared" ref="S985:AX985" si="1147">S$21</f>
        <v>S$17</v>
      </c>
      <c r="T985" s="199" t="str">
        <f t="shared" si="1147"/>
        <v>T$17</v>
      </c>
      <c r="U985" s="199" t="str">
        <f t="shared" si="1147"/>
        <v>U$17</v>
      </c>
      <c r="V985" s="199" t="str">
        <f t="shared" si="1147"/>
        <v>V$17</v>
      </c>
      <c r="W985" s="199" t="str">
        <f t="shared" si="1147"/>
        <v>W$17</v>
      </c>
      <c r="X985" s="199" t="str">
        <f t="shared" si="1147"/>
        <v>X$17</v>
      </c>
      <c r="Y985" s="199" t="str">
        <f t="shared" si="1147"/>
        <v>Y$17</v>
      </c>
      <c r="Z985" s="199" t="str">
        <f t="shared" si="1147"/>
        <v>Z$17</v>
      </c>
      <c r="AA985" s="199" t="str">
        <f t="shared" si="1147"/>
        <v>AA$17</v>
      </c>
      <c r="AB985" s="199" t="str">
        <f t="shared" si="1147"/>
        <v>AB$17</v>
      </c>
      <c r="AC985" s="199" t="str">
        <f t="shared" si="1147"/>
        <v>AC$17</v>
      </c>
      <c r="AD985" s="199" t="str">
        <f t="shared" si="1147"/>
        <v>AD$17</v>
      </c>
      <c r="AE985" s="199" t="str">
        <f t="shared" si="1147"/>
        <v>AE$17</v>
      </c>
      <c r="AF985" s="199" t="str">
        <f t="shared" si="1147"/>
        <v>AF$17</v>
      </c>
      <c r="AG985" s="199" t="str">
        <f t="shared" si="1147"/>
        <v>AG$17</v>
      </c>
      <c r="AH985" s="199" t="str">
        <f t="shared" si="1147"/>
        <v>AH$17</v>
      </c>
      <c r="AI985" s="199" t="str">
        <f t="shared" si="1147"/>
        <v>AI$17</v>
      </c>
      <c r="AJ985" s="199" t="str">
        <f t="shared" si="1147"/>
        <v>AJ$17</v>
      </c>
      <c r="AK985" s="199" t="str">
        <f t="shared" si="1147"/>
        <v>AK$17</v>
      </c>
      <c r="AL985" s="199" t="str">
        <f t="shared" si="1147"/>
        <v>AL$17</v>
      </c>
      <c r="AM985" s="199" t="str">
        <f t="shared" si="1147"/>
        <v>AM$17</v>
      </c>
      <c r="AN985" s="199" t="str">
        <f t="shared" si="1147"/>
        <v>AN$17</v>
      </c>
      <c r="AO985" s="199" t="str">
        <f t="shared" si="1147"/>
        <v>AO$17</v>
      </c>
      <c r="AP985" s="199" t="str">
        <f t="shared" si="1147"/>
        <v>AP$17</v>
      </c>
      <c r="AQ985" s="199" t="str">
        <f t="shared" si="1147"/>
        <v>AQ$17</v>
      </c>
      <c r="AR985" s="199" t="str">
        <f t="shared" si="1147"/>
        <v>AR$17</v>
      </c>
      <c r="AS985" s="199" t="str">
        <f t="shared" si="1147"/>
        <v>AS$17</v>
      </c>
      <c r="AT985" s="199" t="str">
        <f t="shared" si="1147"/>
        <v>AT$17</v>
      </c>
      <c r="AU985" s="199" t="str">
        <f t="shared" si="1147"/>
        <v>AU$17</v>
      </c>
      <c r="AV985" s="199" t="str">
        <f t="shared" si="1147"/>
        <v>AV$17</v>
      </c>
      <c r="AW985" s="199" t="str">
        <f t="shared" si="1147"/>
        <v>AW$17</v>
      </c>
      <c r="AX985" s="199" t="str">
        <f t="shared" si="1147"/>
        <v>AX$17</v>
      </c>
      <c r="AY985" s="199" t="str">
        <f t="shared" ref="AY985:CD985" si="1148">AY$21</f>
        <v>AY$17</v>
      </c>
      <c r="AZ985" s="199" t="str">
        <f t="shared" si="1148"/>
        <v>AZ$17</v>
      </c>
      <c r="BA985" s="199" t="str">
        <f t="shared" si="1148"/>
        <v>BA$17</v>
      </c>
      <c r="BB985" s="199" t="str">
        <f t="shared" si="1148"/>
        <v>BB$17</v>
      </c>
      <c r="BC985" s="199" t="str">
        <f t="shared" si="1148"/>
        <v>BC$17</v>
      </c>
      <c r="BD985" s="199" t="str">
        <f t="shared" si="1148"/>
        <v>BD$17</v>
      </c>
      <c r="BE985" s="199" t="str">
        <f t="shared" si="1148"/>
        <v>BE$17</v>
      </c>
      <c r="BF985" s="199" t="str">
        <f t="shared" si="1148"/>
        <v>BF$17</v>
      </c>
      <c r="BG985" s="199" t="str">
        <f t="shared" si="1148"/>
        <v>BG$17</v>
      </c>
      <c r="BH985" s="199" t="str">
        <f t="shared" si="1148"/>
        <v>BH$17</v>
      </c>
      <c r="BI985" s="199" t="str">
        <f t="shared" si="1148"/>
        <v>BI$17</v>
      </c>
      <c r="BJ985" s="199" t="str">
        <f t="shared" si="1148"/>
        <v>BJ$17</v>
      </c>
      <c r="BK985" s="199" t="str">
        <f t="shared" si="1148"/>
        <v>BK$17</v>
      </c>
      <c r="BL985" s="199" t="str">
        <f t="shared" si="1148"/>
        <v>BL$17</v>
      </c>
      <c r="BM985" s="199" t="str">
        <f t="shared" si="1148"/>
        <v>BM$17</v>
      </c>
      <c r="BN985" s="199" t="str">
        <f t="shared" si="1148"/>
        <v>BN$17</v>
      </c>
      <c r="BO985" s="199" t="str">
        <f t="shared" si="1148"/>
        <v>BO$17</v>
      </c>
      <c r="BP985" s="199" t="str">
        <f t="shared" si="1148"/>
        <v>BP$17</v>
      </c>
      <c r="BQ985" s="199" t="str">
        <f t="shared" si="1148"/>
        <v>BQ$17</v>
      </c>
      <c r="BR985" s="199" t="str">
        <f t="shared" si="1148"/>
        <v>BR$17</v>
      </c>
      <c r="BS985" s="199" t="str">
        <f t="shared" si="1148"/>
        <v>BS$17</v>
      </c>
      <c r="BT985" s="199" t="str">
        <f t="shared" si="1148"/>
        <v>BT$17</v>
      </c>
      <c r="BU985" s="199" t="str">
        <f t="shared" si="1148"/>
        <v>BU$17</v>
      </c>
      <c r="BV985" s="199" t="str">
        <f t="shared" si="1148"/>
        <v>BV$17</v>
      </c>
      <c r="BW985" s="199" t="str">
        <f t="shared" si="1148"/>
        <v>BW$17</v>
      </c>
      <c r="BX985" s="199" t="str">
        <f t="shared" si="1148"/>
        <v>BX$17</v>
      </c>
      <c r="BY985" s="199" t="str">
        <f t="shared" si="1148"/>
        <v>BY$17</v>
      </c>
      <c r="BZ985" s="199" t="str">
        <f t="shared" si="1148"/>
        <v>BZ$17</v>
      </c>
      <c r="CA985" s="199" t="str">
        <f t="shared" si="1148"/>
        <v>CA$17</v>
      </c>
      <c r="CB985" s="199" t="str">
        <f t="shared" si="1148"/>
        <v>CB$17</v>
      </c>
      <c r="CC985" s="199" t="str">
        <f t="shared" si="1148"/>
        <v>CC$17</v>
      </c>
      <c r="CD985" s="199" t="str">
        <f t="shared" si="1148"/>
        <v>CD$17</v>
      </c>
      <c r="CE985" s="199" t="str">
        <f t="shared" ref="CE985:CL985" si="1149">CE$21</f>
        <v>CE$17</v>
      </c>
      <c r="CF985" s="199" t="str">
        <f t="shared" si="1149"/>
        <v>CF$17</v>
      </c>
      <c r="CG985" s="199" t="str">
        <f t="shared" si="1149"/>
        <v>CG$17</v>
      </c>
      <c r="CH985" s="199" t="str">
        <f t="shared" si="1149"/>
        <v>CH$17</v>
      </c>
      <c r="CI985" s="199" t="str">
        <f t="shared" si="1149"/>
        <v>CI$17</v>
      </c>
      <c r="CJ985" s="199" t="str">
        <f t="shared" si="1149"/>
        <v>CJ$17</v>
      </c>
      <c r="CK985" s="199" t="str">
        <f t="shared" si="1149"/>
        <v>CK$17</v>
      </c>
      <c r="CL985" s="199" t="str">
        <f t="shared" si="1149"/>
        <v>CL$17</v>
      </c>
      <c r="CN985" s="201"/>
      <c r="CO985" s="199" t="str">
        <f t="shared" ref="CO985:DL985" si="1150">CO$21</f>
        <v>CO$17</v>
      </c>
      <c r="CP985" s="199" t="str">
        <f t="shared" si="1150"/>
        <v>CP$17</v>
      </c>
      <c r="CQ985" s="199" t="str">
        <f t="shared" si="1150"/>
        <v>CQ$17</v>
      </c>
      <c r="CR985" s="199" t="str">
        <f t="shared" si="1150"/>
        <v>CR$17</v>
      </c>
      <c r="CS985" s="199" t="str">
        <f t="shared" si="1150"/>
        <v>CS$17</v>
      </c>
      <c r="CT985" s="199" t="str">
        <f t="shared" si="1150"/>
        <v>CT$17</v>
      </c>
      <c r="CU985" s="199" t="str">
        <f t="shared" si="1150"/>
        <v>CU$17</v>
      </c>
      <c r="CV985" s="199" t="str">
        <f t="shared" si="1150"/>
        <v>CV$17</v>
      </c>
      <c r="CW985" s="199" t="str">
        <f t="shared" si="1150"/>
        <v>CW$17</v>
      </c>
      <c r="CX985" s="199" t="str">
        <f t="shared" si="1150"/>
        <v>CX$17</v>
      </c>
      <c r="CY985" s="199" t="str">
        <f t="shared" si="1150"/>
        <v>CY$17</v>
      </c>
      <c r="CZ985" s="199" t="str">
        <f t="shared" si="1150"/>
        <v>CZ$17</v>
      </c>
      <c r="DA985" s="199" t="str">
        <f t="shared" si="1150"/>
        <v>DA$17</v>
      </c>
      <c r="DB985" s="199" t="str">
        <f t="shared" si="1150"/>
        <v>DB$17</v>
      </c>
      <c r="DC985" s="199" t="str">
        <f t="shared" si="1150"/>
        <v>DC$17</v>
      </c>
      <c r="DD985" s="199" t="str">
        <f t="shared" si="1150"/>
        <v>DD$17</v>
      </c>
      <c r="DE985" s="199" t="str">
        <f t="shared" si="1150"/>
        <v>DE$17</v>
      </c>
      <c r="DF985" s="199" t="str">
        <f t="shared" si="1150"/>
        <v>DF$17</v>
      </c>
      <c r="DG985" s="199" t="str">
        <f t="shared" si="1150"/>
        <v>DG$17</v>
      </c>
      <c r="DH985" s="199" t="str">
        <f t="shared" si="1150"/>
        <v>DH$17</v>
      </c>
      <c r="DI985" s="199" t="str">
        <f t="shared" si="1150"/>
        <v>DI$17</v>
      </c>
      <c r="DJ985" s="199" t="str">
        <f t="shared" si="1150"/>
        <v>DJ$17</v>
      </c>
      <c r="DK985" s="199" t="str">
        <f t="shared" si="1150"/>
        <v>DK$17</v>
      </c>
      <c r="DL985" s="199" t="str">
        <f t="shared" si="1150"/>
        <v>DL$17</v>
      </c>
    </row>
    <row r="986" spans="1:116" x14ac:dyDescent="0.4">
      <c r="A986" s="174"/>
      <c r="E986" s="8"/>
      <c r="G986" s="175" t="s">
        <v>491</v>
      </c>
      <c r="H986" s="200"/>
      <c r="I986" s="201"/>
      <c r="J986" s="201"/>
      <c r="K986" s="202"/>
      <c r="L986" s="202"/>
      <c r="M986" s="202"/>
      <c r="N986" s="202"/>
      <c r="O986" s="202"/>
      <c r="P986" s="202"/>
      <c r="R986" s="202"/>
      <c r="S986" s="190"/>
      <c r="T986" s="190"/>
      <c r="U986" s="190"/>
      <c r="V986" s="190"/>
      <c r="W986" s="190"/>
      <c r="X986" s="190"/>
      <c r="Y986" s="190"/>
      <c r="Z986" s="190"/>
      <c r="AA986" s="190"/>
      <c r="AB986" s="190"/>
      <c r="AC986" s="190"/>
      <c r="AD986" s="190"/>
      <c r="AE986" s="190"/>
      <c r="AF986" s="190"/>
      <c r="AG986" s="190"/>
      <c r="AH986" s="190"/>
      <c r="AI986" s="190"/>
      <c r="AJ986" s="190"/>
      <c r="AK986" s="190"/>
      <c r="AL986" s="190"/>
      <c r="AM986" s="190"/>
      <c r="AN986" s="190"/>
      <c r="AO986" s="190"/>
      <c r="AP986" s="190"/>
      <c r="AQ986" s="190"/>
      <c r="AR986" s="190"/>
      <c r="AS986" s="190"/>
      <c r="AT986" s="190"/>
      <c r="AU986" s="190"/>
      <c r="AV986" s="190"/>
      <c r="AW986" s="190"/>
      <c r="AX986" s="190"/>
      <c r="AY986" s="190"/>
      <c r="AZ986" s="190"/>
      <c r="BA986" s="190"/>
      <c r="BB986" s="190"/>
      <c r="BC986" s="190"/>
      <c r="BD986" s="190"/>
      <c r="BE986" s="190"/>
      <c r="BF986" s="190"/>
      <c r="BG986" s="190"/>
      <c r="BH986" s="190"/>
      <c r="BI986" s="190"/>
      <c r="BJ986" s="190"/>
      <c r="BK986" s="190"/>
      <c r="BL986" s="190"/>
      <c r="BM986" s="190"/>
      <c r="BN986" s="190"/>
      <c r="BO986" s="190"/>
      <c r="BP986" s="190"/>
      <c r="BQ986" s="190"/>
      <c r="BR986" s="190"/>
      <c r="BS986" s="190"/>
      <c r="BT986" s="190"/>
      <c r="BU986" s="190"/>
      <c r="BV986" s="190"/>
      <c r="BW986" s="190"/>
      <c r="BX986" s="190"/>
      <c r="BY986" s="190"/>
      <c r="BZ986" s="190"/>
      <c r="CA986" s="190"/>
      <c r="CB986" s="190"/>
      <c r="CC986" s="190"/>
      <c r="CD986" s="190"/>
      <c r="CE986" s="190"/>
      <c r="CF986" s="190"/>
      <c r="CG986" s="190"/>
      <c r="CH986" s="190"/>
      <c r="CI986" s="190"/>
      <c r="CJ986" s="190"/>
      <c r="CK986" s="190"/>
      <c r="CL986" s="190"/>
      <c r="CN986" s="201"/>
      <c r="CO986" s="190"/>
      <c r="CP986" s="190"/>
      <c r="CQ986" s="190"/>
      <c r="CR986" s="190"/>
      <c r="CS986" s="190"/>
      <c r="CT986" s="190"/>
      <c r="CU986" s="190"/>
      <c r="CV986" s="190"/>
      <c r="CW986" s="190"/>
      <c r="CX986" s="190"/>
      <c r="CY986" s="190"/>
      <c r="CZ986" s="190"/>
      <c r="DA986" s="190"/>
      <c r="DB986" s="190"/>
      <c r="DC986" s="190"/>
      <c r="DD986" s="190"/>
      <c r="DE986" s="190"/>
      <c r="DF986" s="190"/>
      <c r="DG986" s="190"/>
      <c r="DH986" s="190"/>
      <c r="DI986" s="190"/>
      <c r="DJ986" s="190"/>
      <c r="DK986" s="190"/>
      <c r="DL986" s="190"/>
    </row>
    <row r="987" spans="1:116" x14ac:dyDescent="0.4">
      <c r="A987" s="174"/>
      <c r="E987" s="8"/>
      <c r="G987" s="175" t="s">
        <v>505</v>
      </c>
      <c r="H987" s="200"/>
      <c r="I987" s="201"/>
      <c r="J987" s="201"/>
      <c r="K987" s="202"/>
      <c r="L987" s="202"/>
      <c r="M987" s="202"/>
      <c r="N987" s="202"/>
      <c r="O987" s="202"/>
      <c r="P987" s="202"/>
      <c r="R987" s="202"/>
      <c r="S987" s="190"/>
      <c r="T987" s="190"/>
      <c r="U987" s="190"/>
      <c r="V987" s="190"/>
      <c r="W987" s="190"/>
      <c r="X987" s="190"/>
      <c r="Y987" s="190"/>
      <c r="Z987" s="190"/>
      <c r="AA987" s="190"/>
      <c r="AB987" s="190"/>
      <c r="AC987" s="190"/>
      <c r="AD987" s="190"/>
      <c r="AE987" s="190"/>
      <c r="AF987" s="190"/>
      <c r="AG987" s="190"/>
      <c r="AH987" s="190"/>
      <c r="AI987" s="190"/>
      <c r="AJ987" s="190"/>
      <c r="AK987" s="190"/>
      <c r="AL987" s="190"/>
      <c r="AM987" s="190"/>
      <c r="AN987" s="190"/>
      <c r="AO987" s="190"/>
      <c r="AP987" s="190"/>
      <c r="AQ987" s="190"/>
      <c r="AR987" s="190"/>
      <c r="AS987" s="190"/>
      <c r="AT987" s="190"/>
      <c r="AU987" s="190"/>
      <c r="AV987" s="190"/>
      <c r="AW987" s="190"/>
      <c r="AX987" s="190"/>
      <c r="AY987" s="190"/>
      <c r="AZ987" s="190"/>
      <c r="BA987" s="190"/>
      <c r="BB987" s="190"/>
      <c r="BC987" s="190"/>
      <c r="BD987" s="190"/>
      <c r="BE987" s="190"/>
      <c r="BF987" s="190"/>
      <c r="BG987" s="190"/>
      <c r="BH987" s="190"/>
      <c r="BI987" s="190"/>
      <c r="BJ987" s="190"/>
      <c r="BK987" s="190"/>
      <c r="BL987" s="190"/>
      <c r="BM987" s="190"/>
      <c r="BN987" s="190"/>
      <c r="BO987" s="190"/>
      <c r="BP987" s="190"/>
      <c r="BQ987" s="190"/>
      <c r="BR987" s="190"/>
      <c r="BS987" s="190"/>
      <c r="BT987" s="190"/>
      <c r="BU987" s="190"/>
      <c r="BV987" s="190"/>
      <c r="BW987" s="190"/>
      <c r="BX987" s="190"/>
      <c r="BY987" s="190"/>
      <c r="BZ987" s="190"/>
      <c r="CA987" s="190"/>
      <c r="CB987" s="190"/>
      <c r="CC987" s="190"/>
      <c r="CD987" s="190"/>
      <c r="CE987" s="190"/>
      <c r="CF987" s="190"/>
      <c r="CG987" s="190"/>
      <c r="CH987" s="190"/>
      <c r="CI987" s="190"/>
      <c r="CJ987" s="190"/>
      <c r="CK987" s="190"/>
      <c r="CL987" s="190"/>
      <c r="CN987" s="201"/>
      <c r="CO987" s="190"/>
      <c r="CP987" s="190"/>
      <c r="CQ987" s="190"/>
      <c r="CR987" s="190"/>
      <c r="CS987" s="190"/>
      <c r="CT987" s="190"/>
      <c r="CU987" s="190"/>
      <c r="CV987" s="190"/>
      <c r="CW987" s="190"/>
      <c r="CX987" s="190"/>
      <c r="CY987" s="190"/>
      <c r="CZ987" s="190"/>
      <c r="DA987" s="190"/>
      <c r="DB987" s="190"/>
      <c r="DC987" s="190"/>
      <c r="DD987" s="190"/>
      <c r="DE987" s="190"/>
      <c r="DF987" s="190"/>
      <c r="DG987" s="190"/>
      <c r="DH987" s="190"/>
      <c r="DI987" s="190"/>
      <c r="DJ987" s="190"/>
      <c r="DK987" s="190"/>
      <c r="DL987" s="190"/>
    </row>
    <row r="988" spans="1:116" x14ac:dyDescent="0.4">
      <c r="A988" s="174"/>
      <c r="E988" s="8"/>
      <c r="G988" s="175" t="s">
        <v>463</v>
      </c>
      <c r="H988" s="200"/>
      <c r="I988" s="201"/>
      <c r="J988" s="201"/>
      <c r="K988" s="202"/>
      <c r="L988" s="202"/>
      <c r="M988" s="202"/>
      <c r="N988" s="202"/>
      <c r="O988" s="202"/>
      <c r="P988" s="202"/>
      <c r="R988" s="202"/>
      <c r="S988" s="190" t="str">
        <f t="shared" ref="S988:AX988" si="1151">S$22</f>
        <v>S$18</v>
      </c>
      <c r="T988" s="190" t="str">
        <f t="shared" si="1151"/>
        <v>T$18</v>
      </c>
      <c r="U988" s="190" t="str">
        <f t="shared" si="1151"/>
        <v>U$18</v>
      </c>
      <c r="V988" s="190" t="str">
        <f t="shared" si="1151"/>
        <v>V$18</v>
      </c>
      <c r="W988" s="190" t="str">
        <f t="shared" si="1151"/>
        <v>W$18</v>
      </c>
      <c r="X988" s="190" t="str">
        <f t="shared" si="1151"/>
        <v>X$18</v>
      </c>
      <c r="Y988" s="190" t="str">
        <f t="shared" si="1151"/>
        <v>Y$18</v>
      </c>
      <c r="Z988" s="190" t="str">
        <f t="shared" si="1151"/>
        <v>Z$18</v>
      </c>
      <c r="AA988" s="190" t="str">
        <f t="shared" si="1151"/>
        <v>AA$18</v>
      </c>
      <c r="AB988" s="190" t="str">
        <f t="shared" si="1151"/>
        <v>AB$18</v>
      </c>
      <c r="AC988" s="190" t="str">
        <f t="shared" si="1151"/>
        <v>AC$18</v>
      </c>
      <c r="AD988" s="190" t="str">
        <f t="shared" si="1151"/>
        <v>AD$18</v>
      </c>
      <c r="AE988" s="190" t="str">
        <f t="shared" si="1151"/>
        <v>AE$18</v>
      </c>
      <c r="AF988" s="190" t="str">
        <f t="shared" si="1151"/>
        <v>AF$18</v>
      </c>
      <c r="AG988" s="190" t="str">
        <f t="shared" si="1151"/>
        <v>AG$18</v>
      </c>
      <c r="AH988" s="190" t="str">
        <f t="shared" si="1151"/>
        <v>AH$18</v>
      </c>
      <c r="AI988" s="190" t="str">
        <f t="shared" si="1151"/>
        <v>AI$18</v>
      </c>
      <c r="AJ988" s="190" t="str">
        <f t="shared" si="1151"/>
        <v>AJ$18</v>
      </c>
      <c r="AK988" s="190" t="str">
        <f t="shared" si="1151"/>
        <v>AK$18</v>
      </c>
      <c r="AL988" s="190" t="str">
        <f t="shared" si="1151"/>
        <v>AL$18</v>
      </c>
      <c r="AM988" s="190" t="str">
        <f t="shared" si="1151"/>
        <v>AM$18</v>
      </c>
      <c r="AN988" s="190" t="str">
        <f t="shared" si="1151"/>
        <v>AN$18</v>
      </c>
      <c r="AO988" s="190" t="str">
        <f t="shared" si="1151"/>
        <v>AO$18</v>
      </c>
      <c r="AP988" s="190" t="str">
        <f t="shared" si="1151"/>
        <v>AP$18</v>
      </c>
      <c r="AQ988" s="190" t="str">
        <f t="shared" si="1151"/>
        <v>AQ$18</v>
      </c>
      <c r="AR988" s="190" t="str">
        <f t="shared" si="1151"/>
        <v>AR$18</v>
      </c>
      <c r="AS988" s="190" t="str">
        <f t="shared" si="1151"/>
        <v>AS$18</v>
      </c>
      <c r="AT988" s="190" t="str">
        <f t="shared" si="1151"/>
        <v>AT$18</v>
      </c>
      <c r="AU988" s="190" t="str">
        <f t="shared" si="1151"/>
        <v>AU$18</v>
      </c>
      <c r="AV988" s="190" t="str">
        <f t="shared" si="1151"/>
        <v>AV$18</v>
      </c>
      <c r="AW988" s="190" t="str">
        <f t="shared" si="1151"/>
        <v>AW$18</v>
      </c>
      <c r="AX988" s="190" t="str">
        <f t="shared" si="1151"/>
        <v>AX$18</v>
      </c>
      <c r="AY988" s="190" t="str">
        <f t="shared" ref="AY988:CD988" si="1152">AY$22</f>
        <v>AY$18</v>
      </c>
      <c r="AZ988" s="190" t="str">
        <f t="shared" si="1152"/>
        <v>AZ$18</v>
      </c>
      <c r="BA988" s="190" t="str">
        <f t="shared" si="1152"/>
        <v>BA$18</v>
      </c>
      <c r="BB988" s="190" t="str">
        <f t="shared" si="1152"/>
        <v>BB$18</v>
      </c>
      <c r="BC988" s="190" t="str">
        <f t="shared" si="1152"/>
        <v>BC$18</v>
      </c>
      <c r="BD988" s="190" t="str">
        <f t="shared" si="1152"/>
        <v>BD$18</v>
      </c>
      <c r="BE988" s="190" t="str">
        <f t="shared" si="1152"/>
        <v>BE$18</v>
      </c>
      <c r="BF988" s="190" t="str">
        <f t="shared" si="1152"/>
        <v>BF$18</v>
      </c>
      <c r="BG988" s="190" t="str">
        <f t="shared" si="1152"/>
        <v>BG$18</v>
      </c>
      <c r="BH988" s="190" t="str">
        <f t="shared" si="1152"/>
        <v>BH$18</v>
      </c>
      <c r="BI988" s="190" t="str">
        <f t="shared" si="1152"/>
        <v>BI$18</v>
      </c>
      <c r="BJ988" s="190" t="str">
        <f t="shared" si="1152"/>
        <v>BJ$18</v>
      </c>
      <c r="BK988" s="190" t="str">
        <f t="shared" si="1152"/>
        <v>BK$18</v>
      </c>
      <c r="BL988" s="190" t="str">
        <f t="shared" si="1152"/>
        <v>BL$18</v>
      </c>
      <c r="BM988" s="190" t="str">
        <f t="shared" si="1152"/>
        <v>BM$18</v>
      </c>
      <c r="BN988" s="190" t="str">
        <f t="shared" si="1152"/>
        <v>BN$18</v>
      </c>
      <c r="BO988" s="190" t="str">
        <f t="shared" si="1152"/>
        <v>BO$18</v>
      </c>
      <c r="BP988" s="190" t="str">
        <f t="shared" si="1152"/>
        <v>BP$18</v>
      </c>
      <c r="BQ988" s="190" t="str">
        <f t="shared" si="1152"/>
        <v>BQ$18</v>
      </c>
      <c r="BR988" s="190" t="str">
        <f t="shared" si="1152"/>
        <v>BR$18</v>
      </c>
      <c r="BS988" s="190" t="str">
        <f t="shared" si="1152"/>
        <v>BS$18</v>
      </c>
      <c r="BT988" s="190" t="str">
        <f t="shared" si="1152"/>
        <v>BT$18</v>
      </c>
      <c r="BU988" s="190" t="str">
        <f t="shared" si="1152"/>
        <v>BU$18</v>
      </c>
      <c r="BV988" s="190" t="str">
        <f t="shared" si="1152"/>
        <v>BV$18</v>
      </c>
      <c r="BW988" s="190" t="str">
        <f t="shared" si="1152"/>
        <v>BW$18</v>
      </c>
      <c r="BX988" s="190" t="str">
        <f t="shared" si="1152"/>
        <v>BX$18</v>
      </c>
      <c r="BY988" s="190" t="str">
        <f t="shared" si="1152"/>
        <v>BY$18</v>
      </c>
      <c r="BZ988" s="190" t="str">
        <f t="shared" si="1152"/>
        <v>BZ$18</v>
      </c>
      <c r="CA988" s="190" t="str">
        <f t="shared" si="1152"/>
        <v>CA$18</v>
      </c>
      <c r="CB988" s="190" t="str">
        <f t="shared" si="1152"/>
        <v>CB$18</v>
      </c>
      <c r="CC988" s="190" t="str">
        <f t="shared" si="1152"/>
        <v>CC$18</v>
      </c>
      <c r="CD988" s="190" t="str">
        <f t="shared" si="1152"/>
        <v>CD$18</v>
      </c>
      <c r="CE988" s="190" t="str">
        <f t="shared" ref="CE988:CL988" si="1153">CE$22</f>
        <v>CE$18</v>
      </c>
      <c r="CF988" s="190" t="str">
        <f t="shared" si="1153"/>
        <v>CF$18</v>
      </c>
      <c r="CG988" s="190" t="str">
        <f t="shared" si="1153"/>
        <v>CG$18</v>
      </c>
      <c r="CH988" s="190" t="str">
        <f t="shared" si="1153"/>
        <v>CH$18</v>
      </c>
      <c r="CI988" s="190" t="str">
        <f t="shared" si="1153"/>
        <v>CI$18</v>
      </c>
      <c r="CJ988" s="190" t="str">
        <f t="shared" si="1153"/>
        <v>CJ$18</v>
      </c>
      <c r="CK988" s="190" t="str">
        <f t="shared" si="1153"/>
        <v>CK$18</v>
      </c>
      <c r="CL988" s="190" t="str">
        <f t="shared" si="1153"/>
        <v>CL$18</v>
      </c>
      <c r="CN988" s="201"/>
      <c r="CO988" s="190" t="str">
        <f t="shared" ref="CO988:DL988" si="1154">CO$22</f>
        <v>CO$18</v>
      </c>
      <c r="CP988" s="190" t="str">
        <f t="shared" si="1154"/>
        <v>CP$18</v>
      </c>
      <c r="CQ988" s="190" t="str">
        <f t="shared" si="1154"/>
        <v>CQ$18</v>
      </c>
      <c r="CR988" s="190" t="str">
        <f t="shared" si="1154"/>
        <v>CR$18</v>
      </c>
      <c r="CS988" s="190" t="str">
        <f t="shared" si="1154"/>
        <v>CS$18</v>
      </c>
      <c r="CT988" s="190" t="str">
        <f t="shared" si="1154"/>
        <v>CT$18</v>
      </c>
      <c r="CU988" s="190" t="str">
        <f t="shared" si="1154"/>
        <v>CU$18</v>
      </c>
      <c r="CV988" s="190" t="str">
        <f t="shared" si="1154"/>
        <v>CV$18</v>
      </c>
      <c r="CW988" s="190" t="str">
        <f t="shared" si="1154"/>
        <v>CW$18</v>
      </c>
      <c r="CX988" s="190" t="str">
        <f t="shared" si="1154"/>
        <v>CX$18</v>
      </c>
      <c r="CY988" s="190" t="str">
        <f t="shared" si="1154"/>
        <v>CY$18</v>
      </c>
      <c r="CZ988" s="190" t="str">
        <f t="shared" si="1154"/>
        <v>CZ$18</v>
      </c>
      <c r="DA988" s="190" t="str">
        <f t="shared" si="1154"/>
        <v>DA$18</v>
      </c>
      <c r="DB988" s="190" t="str">
        <f t="shared" si="1154"/>
        <v>DB$18</v>
      </c>
      <c r="DC988" s="190" t="str">
        <f t="shared" si="1154"/>
        <v>DC$18</v>
      </c>
      <c r="DD988" s="190" t="str">
        <f t="shared" si="1154"/>
        <v>DD$18</v>
      </c>
      <c r="DE988" s="190" t="str">
        <f t="shared" si="1154"/>
        <v>DE$18</v>
      </c>
      <c r="DF988" s="190" t="str">
        <f t="shared" si="1154"/>
        <v>DF$18</v>
      </c>
      <c r="DG988" s="190" t="str">
        <f t="shared" si="1154"/>
        <v>DG$18</v>
      </c>
      <c r="DH988" s="190" t="str">
        <f t="shared" si="1154"/>
        <v>DH$18</v>
      </c>
      <c r="DI988" s="190" t="str">
        <f t="shared" si="1154"/>
        <v>DI$18</v>
      </c>
      <c r="DJ988" s="190" t="str">
        <f t="shared" si="1154"/>
        <v>DJ$18</v>
      </c>
      <c r="DK988" s="190" t="str">
        <f t="shared" si="1154"/>
        <v>DK$18</v>
      </c>
      <c r="DL988" s="190" t="str">
        <f t="shared" si="1154"/>
        <v>DL$18</v>
      </c>
    </row>
    <row r="989" spans="1:116" x14ac:dyDescent="0.4">
      <c r="A989" s="174"/>
      <c r="E989" s="8"/>
      <c r="G989" s="175" t="s">
        <v>464</v>
      </c>
      <c r="H989" s="200"/>
      <c r="I989" s="201"/>
      <c r="J989" s="201"/>
      <c r="K989" s="202"/>
      <c r="L989" s="202"/>
      <c r="M989" s="202"/>
      <c r="N989" s="202"/>
      <c r="O989" s="202"/>
      <c r="P989" s="202"/>
      <c r="R989" s="202"/>
      <c r="S989" s="190" t="str">
        <f t="shared" ref="S989:AX989" si="1155">S$23</f>
        <v>S$19</v>
      </c>
      <c r="T989" s="190" t="str">
        <f t="shared" si="1155"/>
        <v>T$19</v>
      </c>
      <c r="U989" s="190" t="str">
        <f t="shared" si="1155"/>
        <v>U$19</v>
      </c>
      <c r="V989" s="190" t="str">
        <f t="shared" si="1155"/>
        <v>V$19</v>
      </c>
      <c r="W989" s="190" t="str">
        <f t="shared" si="1155"/>
        <v>W$19</v>
      </c>
      <c r="X989" s="190" t="str">
        <f t="shared" si="1155"/>
        <v>X$19</v>
      </c>
      <c r="Y989" s="190" t="str">
        <f t="shared" si="1155"/>
        <v>Y$19</v>
      </c>
      <c r="Z989" s="190" t="str">
        <f t="shared" si="1155"/>
        <v>Z$19</v>
      </c>
      <c r="AA989" s="190" t="str">
        <f t="shared" si="1155"/>
        <v>AA$19</v>
      </c>
      <c r="AB989" s="190" t="str">
        <f t="shared" si="1155"/>
        <v>AB$19</v>
      </c>
      <c r="AC989" s="190" t="str">
        <f t="shared" si="1155"/>
        <v>AC$19</v>
      </c>
      <c r="AD989" s="190" t="str">
        <f t="shared" si="1155"/>
        <v>AD$19</v>
      </c>
      <c r="AE989" s="190" t="str">
        <f t="shared" si="1155"/>
        <v>AE$19</v>
      </c>
      <c r="AF989" s="190" t="str">
        <f t="shared" si="1155"/>
        <v>AF$19</v>
      </c>
      <c r="AG989" s="190" t="str">
        <f t="shared" si="1155"/>
        <v>AG$19</v>
      </c>
      <c r="AH989" s="190" t="str">
        <f t="shared" si="1155"/>
        <v>AH$19</v>
      </c>
      <c r="AI989" s="190" t="str">
        <f t="shared" si="1155"/>
        <v>AI$19</v>
      </c>
      <c r="AJ989" s="190" t="str">
        <f t="shared" si="1155"/>
        <v>AJ$19</v>
      </c>
      <c r="AK989" s="190" t="str">
        <f t="shared" si="1155"/>
        <v>AK$19</v>
      </c>
      <c r="AL989" s="190" t="str">
        <f t="shared" si="1155"/>
        <v>AL$19</v>
      </c>
      <c r="AM989" s="190" t="str">
        <f t="shared" si="1155"/>
        <v>AM$19</v>
      </c>
      <c r="AN989" s="190" t="str">
        <f t="shared" si="1155"/>
        <v>AN$19</v>
      </c>
      <c r="AO989" s="190" t="str">
        <f t="shared" si="1155"/>
        <v>AO$19</v>
      </c>
      <c r="AP989" s="190" t="str">
        <f t="shared" si="1155"/>
        <v>AP$19</v>
      </c>
      <c r="AQ989" s="190" t="str">
        <f t="shared" si="1155"/>
        <v>AQ$19</v>
      </c>
      <c r="AR989" s="190" t="str">
        <f t="shared" si="1155"/>
        <v>AR$19</v>
      </c>
      <c r="AS989" s="190" t="str">
        <f t="shared" si="1155"/>
        <v>AS$19</v>
      </c>
      <c r="AT989" s="190" t="str">
        <f t="shared" si="1155"/>
        <v>AT$19</v>
      </c>
      <c r="AU989" s="190" t="str">
        <f t="shared" si="1155"/>
        <v>AU$19</v>
      </c>
      <c r="AV989" s="190" t="str">
        <f t="shared" si="1155"/>
        <v>AV$19</v>
      </c>
      <c r="AW989" s="190" t="str">
        <f t="shared" si="1155"/>
        <v>AW$19</v>
      </c>
      <c r="AX989" s="190" t="str">
        <f t="shared" si="1155"/>
        <v>AX$19</v>
      </c>
      <c r="AY989" s="190" t="str">
        <f t="shared" ref="AY989:CD989" si="1156">AY$23</f>
        <v>AY$19</v>
      </c>
      <c r="AZ989" s="190" t="str">
        <f t="shared" si="1156"/>
        <v>AZ$19</v>
      </c>
      <c r="BA989" s="190" t="str">
        <f t="shared" si="1156"/>
        <v>BA$19</v>
      </c>
      <c r="BB989" s="190" t="str">
        <f t="shared" si="1156"/>
        <v>BB$19</v>
      </c>
      <c r="BC989" s="190" t="str">
        <f t="shared" si="1156"/>
        <v>BC$19</v>
      </c>
      <c r="BD989" s="190" t="str">
        <f t="shared" si="1156"/>
        <v>BD$19</v>
      </c>
      <c r="BE989" s="190" t="str">
        <f t="shared" si="1156"/>
        <v>BE$19</v>
      </c>
      <c r="BF989" s="190" t="str">
        <f t="shared" si="1156"/>
        <v>BF$19</v>
      </c>
      <c r="BG989" s="190" t="str">
        <f t="shared" si="1156"/>
        <v>BG$19</v>
      </c>
      <c r="BH989" s="190" t="str">
        <f t="shared" si="1156"/>
        <v>BH$19</v>
      </c>
      <c r="BI989" s="190" t="str">
        <f t="shared" si="1156"/>
        <v>BI$19</v>
      </c>
      <c r="BJ989" s="190" t="str">
        <f t="shared" si="1156"/>
        <v>BJ$19</v>
      </c>
      <c r="BK989" s="190" t="str">
        <f t="shared" si="1156"/>
        <v>BK$19</v>
      </c>
      <c r="BL989" s="190" t="str">
        <f t="shared" si="1156"/>
        <v>BL$19</v>
      </c>
      <c r="BM989" s="190" t="str">
        <f t="shared" si="1156"/>
        <v>BM$19</v>
      </c>
      <c r="BN989" s="190" t="str">
        <f t="shared" si="1156"/>
        <v>BN$19</v>
      </c>
      <c r="BO989" s="190" t="str">
        <f t="shared" si="1156"/>
        <v>BO$19</v>
      </c>
      <c r="BP989" s="190" t="str">
        <f t="shared" si="1156"/>
        <v>BP$19</v>
      </c>
      <c r="BQ989" s="190" t="str">
        <f t="shared" si="1156"/>
        <v>BQ$19</v>
      </c>
      <c r="BR989" s="190" t="str">
        <f t="shared" si="1156"/>
        <v>BR$19</v>
      </c>
      <c r="BS989" s="190" t="str">
        <f t="shared" si="1156"/>
        <v>BS$19</v>
      </c>
      <c r="BT989" s="190" t="str">
        <f t="shared" si="1156"/>
        <v>BT$19</v>
      </c>
      <c r="BU989" s="190" t="str">
        <f t="shared" si="1156"/>
        <v>BU$19</v>
      </c>
      <c r="BV989" s="190" t="str">
        <f t="shared" si="1156"/>
        <v>BV$19</v>
      </c>
      <c r="BW989" s="190" t="str">
        <f t="shared" si="1156"/>
        <v>BW$19</v>
      </c>
      <c r="BX989" s="190" t="str">
        <f t="shared" si="1156"/>
        <v>BX$19</v>
      </c>
      <c r="BY989" s="190" t="str">
        <f t="shared" si="1156"/>
        <v>BY$19</v>
      </c>
      <c r="BZ989" s="190" t="str">
        <f t="shared" si="1156"/>
        <v>BZ$19</v>
      </c>
      <c r="CA989" s="190" t="str">
        <f t="shared" si="1156"/>
        <v>CA$19</v>
      </c>
      <c r="CB989" s="190" t="str">
        <f t="shared" si="1156"/>
        <v>CB$19</v>
      </c>
      <c r="CC989" s="190" t="str">
        <f t="shared" si="1156"/>
        <v>CC$19</v>
      </c>
      <c r="CD989" s="190" t="str">
        <f t="shared" si="1156"/>
        <v>CD$19</v>
      </c>
      <c r="CE989" s="190" t="str">
        <f t="shared" ref="CE989:CL989" si="1157">CE$23</f>
        <v>CE$19</v>
      </c>
      <c r="CF989" s="190" t="str">
        <f t="shared" si="1157"/>
        <v>CF$19</v>
      </c>
      <c r="CG989" s="190" t="str">
        <f t="shared" si="1157"/>
        <v>CG$19</v>
      </c>
      <c r="CH989" s="190" t="str">
        <f t="shared" si="1157"/>
        <v>CH$19</v>
      </c>
      <c r="CI989" s="190" t="str">
        <f t="shared" si="1157"/>
        <v>CI$19</v>
      </c>
      <c r="CJ989" s="190" t="str">
        <f t="shared" si="1157"/>
        <v>CJ$19</v>
      </c>
      <c r="CK989" s="190" t="str">
        <f t="shared" si="1157"/>
        <v>CK$19</v>
      </c>
      <c r="CL989" s="190" t="str">
        <f t="shared" si="1157"/>
        <v>CL$19</v>
      </c>
      <c r="CN989" s="201"/>
      <c r="CO989" s="190" t="str">
        <f t="shared" ref="CO989:DL989" si="1158">CO$23</f>
        <v>CO$19</v>
      </c>
      <c r="CP989" s="190" t="str">
        <f t="shared" si="1158"/>
        <v>CP$19</v>
      </c>
      <c r="CQ989" s="190" t="str">
        <f t="shared" si="1158"/>
        <v>CQ$19</v>
      </c>
      <c r="CR989" s="190" t="str">
        <f t="shared" si="1158"/>
        <v>CR$19</v>
      </c>
      <c r="CS989" s="190" t="str">
        <f t="shared" si="1158"/>
        <v>CS$19</v>
      </c>
      <c r="CT989" s="190" t="str">
        <f t="shared" si="1158"/>
        <v>CT$19</v>
      </c>
      <c r="CU989" s="190" t="str">
        <f t="shared" si="1158"/>
        <v>CU$19</v>
      </c>
      <c r="CV989" s="190" t="str">
        <f t="shared" si="1158"/>
        <v>CV$19</v>
      </c>
      <c r="CW989" s="190" t="str">
        <f t="shared" si="1158"/>
        <v>CW$19</v>
      </c>
      <c r="CX989" s="190" t="str">
        <f t="shared" si="1158"/>
        <v>CX$19</v>
      </c>
      <c r="CY989" s="190" t="str">
        <f t="shared" si="1158"/>
        <v>CY$19</v>
      </c>
      <c r="CZ989" s="190" t="str">
        <f t="shared" si="1158"/>
        <v>CZ$19</v>
      </c>
      <c r="DA989" s="190" t="str">
        <f t="shared" si="1158"/>
        <v>DA$19</v>
      </c>
      <c r="DB989" s="190" t="str">
        <f t="shared" si="1158"/>
        <v>DB$19</v>
      </c>
      <c r="DC989" s="190" t="str">
        <f t="shared" si="1158"/>
        <v>DC$19</v>
      </c>
      <c r="DD989" s="190" t="str">
        <f t="shared" si="1158"/>
        <v>DD$19</v>
      </c>
      <c r="DE989" s="190" t="str">
        <f t="shared" si="1158"/>
        <v>DE$19</v>
      </c>
      <c r="DF989" s="190" t="str">
        <f t="shared" si="1158"/>
        <v>DF$19</v>
      </c>
      <c r="DG989" s="190" t="str">
        <f t="shared" si="1158"/>
        <v>DG$19</v>
      </c>
      <c r="DH989" s="190" t="str">
        <f t="shared" si="1158"/>
        <v>DH$19</v>
      </c>
      <c r="DI989" s="190" t="str">
        <f t="shared" si="1158"/>
        <v>DI$19</v>
      </c>
      <c r="DJ989" s="190" t="str">
        <f t="shared" si="1158"/>
        <v>DJ$19</v>
      </c>
      <c r="DK989" s="190" t="str">
        <f t="shared" si="1158"/>
        <v>DK$19</v>
      </c>
      <c r="DL989" s="190" t="str">
        <f t="shared" si="1158"/>
        <v>DL$19</v>
      </c>
    </row>
    <row r="990" spans="1:116" x14ac:dyDescent="0.4">
      <c r="A990" s="142" t="s">
        <v>218</v>
      </c>
      <c r="B990" s="31" t="s">
        <v>81</v>
      </c>
      <c r="C990" s="31"/>
      <c r="D990" t="s">
        <v>765</v>
      </c>
      <c r="E990" s="8" t="str">
        <f t="shared" ref="E990:E1001" si="1159">ROW()&amp;" "&amp;D990</f>
        <v>990 DC-S</v>
      </c>
      <c r="F990" t="s">
        <v>155</v>
      </c>
      <c r="G990" s="143" t="s">
        <v>192</v>
      </c>
      <c r="H990" s="142"/>
      <c r="I990" s="144"/>
      <c r="J990" s="144"/>
      <c r="K990" s="142"/>
      <c r="L990" s="142"/>
      <c r="M990" s="142"/>
      <c r="N990" s="142"/>
      <c r="O990" s="142"/>
      <c r="P990" s="142"/>
      <c r="R990" s="143"/>
      <c r="S990" s="143"/>
      <c r="T990" s="143"/>
      <c r="U990" s="143"/>
      <c r="V990" s="143"/>
      <c r="W990" s="143"/>
      <c r="X990" s="143"/>
      <c r="Y990" s="143"/>
      <c r="Z990" s="143"/>
      <c r="AA990" s="143"/>
      <c r="AB990" s="143"/>
      <c r="AC990" s="143"/>
      <c r="AD990" s="143"/>
      <c r="AE990" s="143"/>
      <c r="AF990" s="143"/>
      <c r="AG990" s="143"/>
      <c r="AH990" s="143"/>
      <c r="AI990" s="143"/>
      <c r="AJ990" s="143"/>
      <c r="AK990" s="143"/>
      <c r="AL990" s="143"/>
      <c r="AM990" s="143"/>
      <c r="AN990" s="143"/>
      <c r="AO990" s="143"/>
      <c r="AP990" s="143"/>
      <c r="AQ990" s="143"/>
      <c r="AR990" s="143"/>
      <c r="AS990" s="143"/>
      <c r="AT990" s="143"/>
      <c r="AU990" s="143"/>
      <c r="AV990" s="143"/>
      <c r="AW990" s="143"/>
      <c r="AX990" s="143"/>
      <c r="AY990" s="143"/>
      <c r="AZ990" s="143"/>
      <c r="BA990" s="143"/>
      <c r="BB990" s="143"/>
      <c r="BC990" s="143"/>
      <c r="BD990" s="143"/>
      <c r="BE990" s="143"/>
      <c r="BF990" s="143"/>
      <c r="BG990" s="143"/>
      <c r="BH990" s="143"/>
      <c r="BI990" s="143"/>
      <c r="BJ990" s="143"/>
      <c r="BK990" s="143"/>
      <c r="BL990" s="143"/>
      <c r="BM990" s="143"/>
      <c r="BN990" s="143"/>
      <c r="BO990" s="143"/>
      <c r="BP990" s="143"/>
      <c r="BQ990" s="143"/>
      <c r="BR990" s="143"/>
      <c r="BS990" s="143"/>
      <c r="BT990" s="143"/>
      <c r="BU990" s="143"/>
      <c r="BV990" s="143"/>
      <c r="BW990" s="143"/>
      <c r="BX990" s="143"/>
      <c r="BY990" s="143"/>
      <c r="BZ990" s="143"/>
      <c r="CA990" s="143"/>
      <c r="CB990" s="143"/>
      <c r="CC990" s="143"/>
      <c r="CD990" s="143"/>
      <c r="CE990" s="143"/>
      <c r="CF990" s="143"/>
      <c r="CG990" s="143"/>
      <c r="CH990" s="143"/>
      <c r="CI990" s="143"/>
      <c r="CJ990" s="143"/>
      <c r="CK990" s="143"/>
      <c r="CL990" s="143"/>
      <c r="CN990" s="144"/>
      <c r="CO990" s="143"/>
      <c r="CP990" s="143"/>
      <c r="CQ990" s="143"/>
      <c r="CR990" s="143"/>
      <c r="CS990" s="143"/>
      <c r="CT990" s="143"/>
      <c r="CU990" s="143"/>
      <c r="CV990" s="143"/>
      <c r="CW990" s="143"/>
      <c r="CX990" s="143"/>
      <c r="CY990" s="143"/>
      <c r="CZ990" s="143"/>
      <c r="DA990" s="143"/>
      <c r="DB990" s="143"/>
      <c r="DC990" s="143"/>
      <c r="DD990" s="143"/>
      <c r="DE990" s="143"/>
      <c r="DF990" s="143"/>
      <c r="DG990" s="143"/>
      <c r="DH990" s="143"/>
      <c r="DI990" s="143"/>
      <c r="DJ990" s="143"/>
      <c r="DK990" s="143"/>
      <c r="DL990" s="143"/>
    </row>
    <row r="991" spans="1:116" x14ac:dyDescent="0.4">
      <c r="A991" s="31"/>
      <c r="B991" t="str">
        <f>E991</f>
        <v>991 DC-S</v>
      </c>
      <c r="D991" t="s">
        <v>765</v>
      </c>
      <c r="E991" s="8" t="str">
        <f t="shared" si="1159"/>
        <v>991 DC-S</v>
      </c>
      <c r="G991" s="95" t="str">
        <f>G993&amp;":"</f>
        <v>Expense - % of revenue direct cost:</v>
      </c>
      <c r="H991" s="31"/>
      <c r="I991" s="73"/>
      <c r="J991" s="73"/>
      <c r="K991" s="31"/>
      <c r="L991" s="31"/>
      <c r="M991" s="31"/>
      <c r="N991" s="31"/>
      <c r="O991" s="31"/>
      <c r="P991" s="31"/>
      <c r="R991" s="67"/>
      <c r="S991" s="67"/>
      <c r="T991" s="67"/>
      <c r="U991" s="67"/>
      <c r="V991" s="67"/>
      <c r="W991" s="67"/>
      <c r="X991" s="67"/>
      <c r="Y991" s="67"/>
      <c r="Z991" s="67"/>
      <c r="AA991" s="67"/>
      <c r="AB991" s="67"/>
      <c r="AC991" s="67"/>
      <c r="AD991" s="67"/>
      <c r="AE991" s="67"/>
      <c r="AF991" s="67"/>
      <c r="AG991" s="67"/>
      <c r="AH991" s="67"/>
      <c r="AI991" s="67"/>
      <c r="AJ991" s="67"/>
      <c r="AK991" s="67"/>
      <c r="AL991" s="67"/>
      <c r="AM991" s="67"/>
      <c r="AN991" s="67"/>
      <c r="AO991" s="67"/>
      <c r="AP991" s="67"/>
      <c r="AQ991" s="67"/>
      <c r="AR991" s="67"/>
      <c r="AS991" s="67"/>
      <c r="AT991" s="67"/>
      <c r="AU991" s="67"/>
      <c r="AV991" s="67"/>
      <c r="AW991" s="67"/>
      <c r="AX991" s="67"/>
      <c r="AY991" s="67"/>
      <c r="AZ991" s="67"/>
      <c r="BA991" s="67"/>
      <c r="BB991" s="67"/>
      <c r="BC991" s="67"/>
      <c r="BD991" s="67"/>
      <c r="BE991" s="67"/>
      <c r="BF991" s="67"/>
      <c r="BG991" s="67"/>
      <c r="BH991" s="67"/>
      <c r="BI991" s="67"/>
      <c r="BJ991" s="67"/>
      <c r="BK991" s="67"/>
      <c r="BL991" s="67"/>
      <c r="BM991" s="67"/>
      <c r="BN991" s="67"/>
      <c r="BO991" s="67"/>
      <c r="BP991" s="67"/>
      <c r="BQ991" s="67"/>
      <c r="BR991" s="67"/>
      <c r="BS991" s="67"/>
      <c r="BT991" s="67"/>
      <c r="BU991" s="67"/>
      <c r="BV991" s="67"/>
      <c r="BW991" s="67"/>
      <c r="BX991" s="67"/>
      <c r="BY991" s="67"/>
      <c r="BZ991" s="67"/>
      <c r="CA991" s="67"/>
      <c r="CB991" s="67"/>
      <c r="CC991" s="67"/>
      <c r="CD991" s="67"/>
      <c r="CE991" s="67"/>
      <c r="CF991" s="67"/>
      <c r="CG991" s="67"/>
      <c r="CH991" s="67"/>
      <c r="CI991" s="67"/>
      <c r="CJ991" s="67"/>
      <c r="CK991" s="67"/>
      <c r="CL991" s="67"/>
      <c r="CN991" s="73"/>
      <c r="CO991" s="67"/>
      <c r="CP991" s="67"/>
      <c r="CQ991" s="67"/>
      <c r="CR991" s="67"/>
      <c r="CS991" s="67"/>
      <c r="CT991" s="67"/>
      <c r="CU991" s="67"/>
      <c r="CV991" s="67"/>
      <c r="CW991" s="67"/>
      <c r="CX991" s="67"/>
      <c r="CY991" s="67"/>
      <c r="CZ991" s="67"/>
      <c r="DA991" s="67"/>
      <c r="DB991" s="67"/>
      <c r="DC991" s="67"/>
      <c r="DD991" s="67"/>
      <c r="DE991" s="67"/>
      <c r="DF991" s="67"/>
      <c r="DG991" s="67"/>
      <c r="DH991" s="67"/>
      <c r="DI991" s="67"/>
      <c r="DJ991" s="67"/>
      <c r="DK991" s="67"/>
      <c r="DL991" s="67"/>
    </row>
    <row r="992" spans="1:116" x14ac:dyDescent="0.4">
      <c r="B992" t="str">
        <f>E992</f>
        <v>992 DC-S</v>
      </c>
      <c r="D992" t="s">
        <v>765</v>
      </c>
      <c r="E992" s="8" t="str">
        <f t="shared" si="1159"/>
        <v>992 DC-S</v>
      </c>
      <c r="G992" s="145" t="s">
        <v>53</v>
      </c>
      <c r="H992" s="12"/>
      <c r="I992" s="60"/>
      <c r="J992" s="60"/>
      <c r="K992" s="16">
        <v>0.1</v>
      </c>
      <c r="L992" s="16">
        <v>0.1</v>
      </c>
      <c r="M992" s="16">
        <v>0.1</v>
      </c>
      <c r="N992" s="16">
        <v>0.1</v>
      </c>
      <c r="O992" s="16">
        <v>0.1</v>
      </c>
      <c r="P992" s="16">
        <v>0.1</v>
      </c>
      <c r="R992" s="20"/>
      <c r="S992" s="150" cm="1">
        <f t="array" ref="S992">INDEX($K:$P,ROW(),MATCH(S$3,$K$2:$P$2,0))</f>
        <v>0.1</v>
      </c>
      <c r="T992" s="150" cm="1">
        <f t="array" ref="T992">INDEX($K:$P,ROW(),MATCH(T$3,$K$2:$P$2,0))</f>
        <v>0.1</v>
      </c>
      <c r="U992" s="150" cm="1">
        <f t="array" ref="U992">INDEX($K:$P,ROW(),MATCH(U$3,$K$2:$P$2,0))</f>
        <v>0.1</v>
      </c>
      <c r="V992" s="150" cm="1">
        <f t="array" ref="V992">INDEX($K:$P,ROW(),MATCH(V$3,$K$2:$P$2,0))</f>
        <v>0.1</v>
      </c>
      <c r="W992" s="150" cm="1">
        <f t="array" ref="W992">INDEX($K:$P,ROW(),MATCH(W$3,$K$2:$P$2,0))</f>
        <v>0.1</v>
      </c>
      <c r="X992" s="150" cm="1">
        <f t="array" ref="X992">INDEX($K:$P,ROW(),MATCH(X$3,$K$2:$P$2,0))</f>
        <v>0.1</v>
      </c>
      <c r="Y992" s="150" cm="1">
        <f t="array" ref="Y992">INDEX($K:$P,ROW(),MATCH(Y$3,$K$2:$P$2,0))</f>
        <v>0.1</v>
      </c>
      <c r="Z992" s="150" cm="1">
        <f t="array" ref="Z992">INDEX($K:$P,ROW(),MATCH(Z$3,$K$2:$P$2,0))</f>
        <v>0.1</v>
      </c>
      <c r="AA992" s="150" cm="1">
        <f t="array" ref="AA992">INDEX($K:$P,ROW(),MATCH(AA$3,$K$2:$P$2,0))</f>
        <v>0.1</v>
      </c>
      <c r="AB992" s="150" cm="1">
        <f t="array" ref="AB992">INDEX($K:$P,ROW(),MATCH(AB$3,$K$2:$P$2,0))</f>
        <v>0.1</v>
      </c>
      <c r="AC992" s="150" cm="1">
        <f t="array" ref="AC992">INDEX($K:$P,ROW(),MATCH(AC$3,$K$2:$P$2,0))</f>
        <v>0.1</v>
      </c>
      <c r="AD992" s="150" cm="1">
        <f t="array" ref="AD992">INDEX($K:$P,ROW(),MATCH(AD$3,$K$2:$P$2,0))</f>
        <v>0.1</v>
      </c>
      <c r="AE992" s="150" cm="1">
        <f t="array" ref="AE992">INDEX($K:$P,ROW(),MATCH(AE$3,$K$2:$P$2,0))</f>
        <v>0.1</v>
      </c>
      <c r="AF992" s="150" cm="1">
        <f t="array" ref="AF992">INDEX($K:$P,ROW(),MATCH(AF$3,$K$2:$P$2,0))</f>
        <v>0.1</v>
      </c>
      <c r="AG992" s="150" cm="1">
        <f t="array" ref="AG992">INDEX($K:$P,ROW(),MATCH(AG$3,$K$2:$P$2,0))</f>
        <v>0.1</v>
      </c>
      <c r="AH992" s="150" cm="1">
        <f t="array" ref="AH992">INDEX($K:$P,ROW(),MATCH(AH$3,$K$2:$P$2,0))</f>
        <v>0.1</v>
      </c>
      <c r="AI992" s="150" cm="1">
        <f t="array" ref="AI992">INDEX($K:$P,ROW(),MATCH(AI$3,$K$2:$P$2,0))</f>
        <v>0.1</v>
      </c>
      <c r="AJ992" s="150" cm="1">
        <f t="array" ref="AJ992">INDEX($K:$P,ROW(),MATCH(AJ$3,$K$2:$P$2,0))</f>
        <v>0.1</v>
      </c>
      <c r="AK992" s="150" cm="1">
        <f t="array" ref="AK992">INDEX($K:$P,ROW(),MATCH(AK$3,$K$2:$P$2,0))</f>
        <v>0.1</v>
      </c>
      <c r="AL992" s="150" cm="1">
        <f t="array" ref="AL992">INDEX($K:$P,ROW(),MATCH(AL$3,$K$2:$P$2,0))</f>
        <v>0.1</v>
      </c>
      <c r="AM992" s="150" cm="1">
        <f t="array" ref="AM992">INDEX($K:$P,ROW(),MATCH(AM$3,$K$2:$P$2,0))</f>
        <v>0.1</v>
      </c>
      <c r="AN992" s="150" cm="1">
        <f t="array" ref="AN992">INDEX($K:$P,ROW(),MATCH(AN$3,$K$2:$P$2,0))</f>
        <v>0.1</v>
      </c>
      <c r="AO992" s="150" cm="1">
        <f t="array" ref="AO992">INDEX($K:$P,ROW(),MATCH(AO$3,$K$2:$P$2,0))</f>
        <v>0.1</v>
      </c>
      <c r="AP992" s="150" cm="1">
        <f t="array" ref="AP992">INDEX($K:$P,ROW(),MATCH(AP$3,$K$2:$P$2,0))</f>
        <v>0.1</v>
      </c>
      <c r="AQ992" s="150" cm="1">
        <f t="array" ref="AQ992">INDEX($K:$P,ROW(),MATCH(AQ$3,$K$2:$P$2,0))</f>
        <v>0.1</v>
      </c>
      <c r="AR992" s="150" cm="1">
        <f t="array" ref="AR992">INDEX($K:$P,ROW(),MATCH(AR$3,$K$2:$P$2,0))</f>
        <v>0.1</v>
      </c>
      <c r="AS992" s="150" cm="1">
        <f t="array" ref="AS992">INDEX($K:$P,ROW(),MATCH(AS$3,$K$2:$P$2,0))</f>
        <v>0.1</v>
      </c>
      <c r="AT992" s="150" cm="1">
        <f t="array" ref="AT992">INDEX($K:$P,ROW(),MATCH(AT$3,$K$2:$P$2,0))</f>
        <v>0.1</v>
      </c>
      <c r="AU992" s="150" cm="1">
        <f t="array" ref="AU992">INDEX($K:$P,ROW(),MATCH(AU$3,$K$2:$P$2,0))</f>
        <v>0.1</v>
      </c>
      <c r="AV992" s="150" cm="1">
        <f t="array" ref="AV992">INDEX($K:$P,ROW(),MATCH(AV$3,$K$2:$P$2,0))</f>
        <v>0.1</v>
      </c>
      <c r="AW992" s="150" cm="1">
        <f t="array" ref="AW992">INDEX($K:$P,ROW(),MATCH(AW$3,$K$2:$P$2,0))</f>
        <v>0.1</v>
      </c>
      <c r="AX992" s="150" cm="1">
        <f t="array" ref="AX992">INDEX($K:$P,ROW(),MATCH(AX$3,$K$2:$P$2,0))</f>
        <v>0.1</v>
      </c>
      <c r="AY992" s="150" cm="1">
        <f t="array" ref="AY992">INDEX($K:$P,ROW(),MATCH(AY$3,$K$2:$P$2,0))</f>
        <v>0.1</v>
      </c>
      <c r="AZ992" s="150" cm="1">
        <f t="array" ref="AZ992">INDEX($K:$P,ROW(),MATCH(AZ$3,$K$2:$P$2,0))</f>
        <v>0.1</v>
      </c>
      <c r="BA992" s="150" cm="1">
        <f t="array" ref="BA992">INDEX($K:$P,ROW(),MATCH(BA$3,$K$2:$P$2,0))</f>
        <v>0.1</v>
      </c>
      <c r="BB992" s="150" cm="1">
        <f t="array" ref="BB992">INDEX($K:$P,ROW(),MATCH(BB$3,$K$2:$P$2,0))</f>
        <v>0.1</v>
      </c>
      <c r="BC992" s="150" cm="1">
        <f t="array" ref="BC992">INDEX($K:$P,ROW(),MATCH(BC$3,$K$2:$P$2,0))</f>
        <v>0.1</v>
      </c>
      <c r="BD992" s="150" cm="1">
        <f t="array" ref="BD992">INDEX($K:$P,ROW(),MATCH(BD$3,$K$2:$P$2,0))</f>
        <v>0.1</v>
      </c>
      <c r="BE992" s="150" cm="1">
        <f t="array" ref="BE992">INDEX($K:$P,ROW(),MATCH(BE$3,$K$2:$P$2,0))</f>
        <v>0.1</v>
      </c>
      <c r="BF992" s="150" cm="1">
        <f t="array" ref="BF992">INDEX($K:$P,ROW(),MATCH(BF$3,$K$2:$P$2,0))</f>
        <v>0.1</v>
      </c>
      <c r="BG992" s="150" cm="1">
        <f t="array" ref="BG992">INDEX($K:$P,ROW(),MATCH(BG$3,$K$2:$P$2,0))</f>
        <v>0.1</v>
      </c>
      <c r="BH992" s="150" cm="1">
        <f t="array" ref="BH992">INDEX($K:$P,ROW(),MATCH(BH$3,$K$2:$P$2,0))</f>
        <v>0.1</v>
      </c>
      <c r="BI992" s="150" cm="1">
        <f t="array" ref="BI992">INDEX($K:$P,ROW(),MATCH(BI$3,$K$2:$P$2,0))</f>
        <v>0.1</v>
      </c>
      <c r="BJ992" s="150" cm="1">
        <f t="array" ref="BJ992">INDEX($K:$P,ROW(),MATCH(BJ$3,$K$2:$P$2,0))</f>
        <v>0.1</v>
      </c>
      <c r="BK992" s="150" cm="1">
        <f t="array" ref="BK992">INDEX($K:$P,ROW(),MATCH(BK$3,$K$2:$P$2,0))</f>
        <v>0.1</v>
      </c>
      <c r="BL992" s="150" cm="1">
        <f t="array" ref="BL992">INDEX($K:$P,ROW(),MATCH(BL$3,$K$2:$P$2,0))</f>
        <v>0.1</v>
      </c>
      <c r="BM992" s="150" cm="1">
        <f t="array" ref="BM992">INDEX($K:$P,ROW(),MATCH(BM$3,$K$2:$P$2,0))</f>
        <v>0.1</v>
      </c>
      <c r="BN992" s="150" cm="1">
        <f t="array" ref="BN992">INDEX($K:$P,ROW(),MATCH(BN$3,$K$2:$P$2,0))</f>
        <v>0.1</v>
      </c>
      <c r="BO992" s="150" cm="1">
        <f t="array" ref="BO992">INDEX($K:$P,ROW(),MATCH(BO$3,$K$2:$P$2,0))</f>
        <v>0.1</v>
      </c>
      <c r="BP992" s="150" cm="1">
        <f t="array" ref="BP992">INDEX($K:$P,ROW(),MATCH(BP$3,$K$2:$P$2,0))</f>
        <v>0.1</v>
      </c>
      <c r="BQ992" s="150" cm="1">
        <f t="array" ref="BQ992">INDEX($K:$P,ROW(),MATCH(BQ$3,$K$2:$P$2,0))</f>
        <v>0.1</v>
      </c>
      <c r="BR992" s="150" cm="1">
        <f t="array" ref="BR992">INDEX($K:$P,ROW(),MATCH(BR$3,$K$2:$P$2,0))</f>
        <v>0.1</v>
      </c>
      <c r="BS992" s="150" cm="1">
        <f t="array" ref="BS992">INDEX($K:$P,ROW(),MATCH(BS$3,$K$2:$P$2,0))</f>
        <v>0.1</v>
      </c>
      <c r="BT992" s="150" cm="1">
        <f t="array" ref="BT992">INDEX($K:$P,ROW(),MATCH(BT$3,$K$2:$P$2,0))</f>
        <v>0.1</v>
      </c>
      <c r="BU992" s="150" cm="1">
        <f t="array" ref="BU992">INDEX($K:$P,ROW(),MATCH(BU$3,$K$2:$P$2,0))</f>
        <v>0.1</v>
      </c>
      <c r="BV992" s="150" cm="1">
        <f t="array" ref="BV992">INDEX($K:$P,ROW(),MATCH(BV$3,$K$2:$P$2,0))</f>
        <v>0.1</v>
      </c>
      <c r="BW992" s="150" cm="1">
        <f t="array" ref="BW992">INDEX($K:$P,ROW(),MATCH(BW$3,$K$2:$P$2,0))</f>
        <v>0.1</v>
      </c>
      <c r="BX992" s="150" cm="1">
        <f t="array" ref="BX992">INDEX($K:$P,ROW(),MATCH(BX$3,$K$2:$P$2,0))</f>
        <v>0.1</v>
      </c>
      <c r="BY992" s="150" cm="1">
        <f t="array" ref="BY992">INDEX($K:$P,ROW(),MATCH(BY$3,$K$2:$P$2,0))</f>
        <v>0.1</v>
      </c>
      <c r="BZ992" s="150" cm="1">
        <f t="array" ref="BZ992">INDEX($K:$P,ROW(),MATCH(BZ$3,$K$2:$P$2,0))</f>
        <v>0.1</v>
      </c>
      <c r="CA992" s="150" cm="1">
        <f t="array" ref="CA992">INDEX($K:$P,ROW(),MATCH(CA$3,$K$2:$P$2,0))</f>
        <v>0.1</v>
      </c>
      <c r="CB992" s="150" cm="1">
        <f t="array" ref="CB992">INDEX($K:$P,ROW(),MATCH(CB$3,$K$2:$P$2,0))</f>
        <v>0.1</v>
      </c>
      <c r="CC992" s="150" cm="1">
        <f t="array" ref="CC992">INDEX($K:$P,ROW(),MATCH(CC$3,$K$2:$P$2,0))</f>
        <v>0.1</v>
      </c>
      <c r="CD992" s="150" cm="1">
        <f t="array" ref="CD992">INDEX($K:$P,ROW(),MATCH(CD$3,$K$2:$P$2,0))</f>
        <v>0.1</v>
      </c>
      <c r="CE992" s="150" cm="1">
        <f t="array" ref="CE992">INDEX($K:$P,ROW(),MATCH(CE$3,$K$2:$P$2,0))</f>
        <v>0.1</v>
      </c>
      <c r="CF992" s="150" cm="1">
        <f t="array" ref="CF992">INDEX($K:$P,ROW(),MATCH(CF$3,$K$2:$P$2,0))</f>
        <v>0.1</v>
      </c>
      <c r="CG992" s="150" cm="1">
        <f t="array" ref="CG992">INDEX($K:$P,ROW(),MATCH(CG$3,$K$2:$P$2,0))</f>
        <v>0.1</v>
      </c>
      <c r="CH992" s="150" cm="1">
        <f t="array" ref="CH992">INDEX($K:$P,ROW(),MATCH(CH$3,$K$2:$P$2,0))</f>
        <v>0.1</v>
      </c>
      <c r="CI992" s="150" cm="1">
        <f t="array" ref="CI992">INDEX($K:$P,ROW(),MATCH(CI$3,$K$2:$P$2,0))</f>
        <v>0.1</v>
      </c>
      <c r="CJ992" s="150" cm="1">
        <f t="array" ref="CJ992">INDEX($K:$P,ROW(),MATCH(CJ$3,$K$2:$P$2,0))</f>
        <v>0.1</v>
      </c>
      <c r="CK992" s="150" cm="1">
        <f t="array" ref="CK992">INDEX($K:$P,ROW(),MATCH(CK$3,$K$2:$P$2,0))</f>
        <v>0.1</v>
      </c>
      <c r="CL992" s="150" cm="1">
        <f t="array" ref="CL992">INDEX($K:$P,ROW(),MATCH(CL$3,$K$2:$P$2,0))</f>
        <v>0.1</v>
      </c>
      <c r="CN992" s="60"/>
      <c r="CO992" s="150" t="e" cm="1">
        <f t="array" ref="CO992">INDEX($K:$P,ROW(),MATCH(CO$3,$K$2:$P$2,0))</f>
        <v>#N/A</v>
      </c>
      <c r="CP992" s="150" t="e" cm="1">
        <f t="array" ref="CP992">INDEX($K:$P,ROW(),MATCH(CP$3,$K$2:$P$2,0))</f>
        <v>#N/A</v>
      </c>
      <c r="CQ992" s="150" t="e" cm="1">
        <f t="array" ref="CQ992">INDEX($K:$P,ROW(),MATCH(CQ$3,$K$2:$P$2,0))</f>
        <v>#N/A</v>
      </c>
      <c r="CR992" s="150" t="e" cm="1">
        <f t="array" ref="CR992">INDEX($K:$P,ROW(),MATCH(CR$3,$K$2:$P$2,0))</f>
        <v>#N/A</v>
      </c>
      <c r="CS992" s="150" t="e" cm="1">
        <f t="array" ref="CS992">INDEX($K:$P,ROW(),MATCH(CS$3,$K$2:$P$2,0))</f>
        <v>#N/A</v>
      </c>
      <c r="CT992" s="150" t="e" cm="1">
        <f t="array" ref="CT992">INDEX($K:$P,ROW(),MATCH(CT$3,$K$2:$P$2,0))</f>
        <v>#N/A</v>
      </c>
      <c r="CU992" s="150" t="e" cm="1">
        <f t="array" ref="CU992">INDEX($K:$P,ROW(),MATCH(CU$3,$K$2:$P$2,0))</f>
        <v>#N/A</v>
      </c>
      <c r="CV992" s="150" t="e" cm="1">
        <f t="array" ref="CV992">INDEX($K:$P,ROW(),MATCH(CV$3,$K$2:$P$2,0))</f>
        <v>#N/A</v>
      </c>
      <c r="CW992" s="150" t="e" cm="1">
        <f t="array" ref="CW992">INDEX($K:$P,ROW(),MATCH(CW$3,$K$2:$P$2,0))</f>
        <v>#N/A</v>
      </c>
      <c r="CX992" s="150" t="e" cm="1">
        <f t="array" ref="CX992">INDEX($K:$P,ROW(),MATCH(CX$3,$K$2:$P$2,0))</f>
        <v>#N/A</v>
      </c>
      <c r="CY992" s="150" t="e" cm="1">
        <f t="array" ref="CY992">INDEX($K:$P,ROW(),MATCH(CY$3,$K$2:$P$2,0))</f>
        <v>#N/A</v>
      </c>
      <c r="CZ992" s="150" t="e" cm="1">
        <f t="array" ref="CZ992">INDEX($K:$P,ROW(),MATCH(CZ$3,$K$2:$P$2,0))</f>
        <v>#N/A</v>
      </c>
      <c r="DA992" s="150" t="e" cm="1">
        <f t="array" ref="DA992">INDEX($K:$P,ROW(),MATCH(DA$3,$K$2:$P$2,0))</f>
        <v>#N/A</v>
      </c>
      <c r="DB992" s="150" t="e" cm="1">
        <f t="array" ref="DB992">INDEX($K:$P,ROW(),MATCH(DB$3,$K$2:$P$2,0))</f>
        <v>#N/A</v>
      </c>
      <c r="DC992" s="150" t="e" cm="1">
        <f t="array" ref="DC992">INDEX($K:$P,ROW(),MATCH(DC$3,$K$2:$P$2,0))</f>
        <v>#N/A</v>
      </c>
      <c r="DD992" s="150" t="e" cm="1">
        <f t="array" ref="DD992">INDEX($K:$P,ROW(),MATCH(DD$3,$K$2:$P$2,0))</f>
        <v>#N/A</v>
      </c>
      <c r="DE992" s="150" t="e" cm="1">
        <f t="array" ref="DE992">INDEX($K:$P,ROW(),MATCH(DE$3,$K$2:$P$2,0))</f>
        <v>#N/A</v>
      </c>
      <c r="DF992" s="150" t="e" cm="1">
        <f t="array" ref="DF992">INDEX($K:$P,ROW(),MATCH(DF$3,$K$2:$P$2,0))</f>
        <v>#N/A</v>
      </c>
      <c r="DG992" s="150" t="e" cm="1">
        <f t="array" ref="DG992">INDEX($K:$P,ROW(),MATCH(DG$3,$K$2:$P$2,0))</f>
        <v>#N/A</v>
      </c>
      <c r="DH992" s="150" t="e" cm="1">
        <f t="array" ref="DH992">INDEX($K:$P,ROW(),MATCH(DH$3,$K$2:$P$2,0))</f>
        <v>#N/A</v>
      </c>
      <c r="DI992" s="150" t="e" cm="1">
        <f t="array" ref="DI992">INDEX($K:$P,ROW(),MATCH(DI$3,$K$2:$P$2,0))</f>
        <v>#N/A</v>
      </c>
      <c r="DJ992" s="150" t="e" cm="1">
        <f t="array" ref="DJ992">INDEX($K:$P,ROW(),MATCH(DJ$3,$K$2:$P$2,0))</f>
        <v>#N/A</v>
      </c>
      <c r="DK992" s="150" t="e" cm="1">
        <f t="array" ref="DK992">INDEX($K:$P,ROW(),MATCH(DK$3,$K$2:$P$2,0))</f>
        <v>#N/A</v>
      </c>
      <c r="DL992" s="150" t="e" cm="1">
        <f t="array" ref="DL992">INDEX($K:$P,ROW(),MATCH(DL$3,$K$2:$P$2,0))</f>
        <v>#N/A</v>
      </c>
    </row>
    <row r="993" spans="1:116" x14ac:dyDescent="0.4">
      <c r="C993" t="s">
        <v>203</v>
      </c>
      <c r="D993" t="s">
        <v>765</v>
      </c>
      <c r="E993" s="8" t="str">
        <f t="shared" si="1159"/>
        <v>993 DC-S</v>
      </c>
      <c r="G993" s="126" t="str">
        <f>"Expense - "&amp;SUBSTITUTE(G990,":","")</f>
        <v>Expense - % of revenue direct cost</v>
      </c>
      <c r="H993" s="27"/>
      <c r="I993" s="78"/>
      <c r="J993" s="78"/>
      <c r="K993" s="63">
        <f>SUMIF($3:$3,K$2,991:991)</f>
        <v>0</v>
      </c>
      <c r="L993" s="63">
        <f>SUMIF($3:$3,L$2,991:991)</f>
        <v>0</v>
      </c>
      <c r="M993" s="63">
        <f>SUMIF($3:$3,M$2,991:991)</f>
        <v>0</v>
      </c>
      <c r="N993" s="63">
        <f>SUMIF($3:$3,N$2,991:991)</f>
        <v>0</v>
      </c>
      <c r="O993" s="63">
        <f>SUMIF($3:$3,O$2,991:991)</f>
        <v>0</v>
      </c>
      <c r="P993" s="63">
        <f>SUMIF($3:$3,P$2,991:991)</f>
        <v>0</v>
      </c>
      <c r="R993" s="33"/>
      <c r="S993" s="148" cm="1">
        <f t="array" aca="1" ref="S993" ca="1">-S992*INDIRECT(S984)</f>
        <v>-1000</v>
      </c>
      <c r="T993" s="148" cm="1">
        <f t="array" aca="1" ref="T993" ca="1">-T992*INDIRECT(T984)</f>
        <v>-1000</v>
      </c>
      <c r="U993" s="148" cm="1">
        <f t="array" aca="1" ref="U993" ca="1">-U992*INDIRECT(U984)</f>
        <v>-1000</v>
      </c>
      <c r="V993" s="148" cm="1">
        <f t="array" aca="1" ref="V993" ca="1">-V992*INDIRECT(V984)</f>
        <v>-1000</v>
      </c>
      <c r="W993" s="148" cm="1">
        <f t="array" aca="1" ref="W993" ca="1">-W992*INDIRECT(W984)</f>
        <v>-1000</v>
      </c>
      <c r="X993" s="148" cm="1">
        <f t="array" aca="1" ref="X993" ca="1">-X992*INDIRECT(X984)</f>
        <v>-1000</v>
      </c>
      <c r="Y993" s="148" cm="1">
        <f t="array" aca="1" ref="Y993" ca="1">-Y992*INDIRECT(Y984)</f>
        <v>-1000</v>
      </c>
      <c r="Z993" s="148" cm="1">
        <f t="array" aca="1" ref="Z993" ca="1">-Z992*INDIRECT(Z984)</f>
        <v>-1000</v>
      </c>
      <c r="AA993" s="148" cm="1">
        <f t="array" aca="1" ref="AA993" ca="1">-AA992*INDIRECT(AA984)</f>
        <v>-1000</v>
      </c>
      <c r="AB993" s="148" cm="1">
        <f t="array" aca="1" ref="AB993" ca="1">-AB992*INDIRECT(AB984)</f>
        <v>-1000</v>
      </c>
      <c r="AC993" s="148" cm="1">
        <f t="array" aca="1" ref="AC993" ca="1">-AC992*INDIRECT(AC984)</f>
        <v>-1000</v>
      </c>
      <c r="AD993" s="148" cm="1">
        <f t="array" aca="1" ref="AD993" ca="1">-AD992*INDIRECT(AD984)</f>
        <v>-1000</v>
      </c>
      <c r="AE993" s="148" cm="1">
        <f t="array" aca="1" ref="AE993" ca="1">-AE992*INDIRECT(AE984)</f>
        <v>-1000</v>
      </c>
      <c r="AF993" s="148" cm="1">
        <f t="array" aca="1" ref="AF993" ca="1">-AF992*INDIRECT(AF984)</f>
        <v>-1000</v>
      </c>
      <c r="AG993" s="148" cm="1">
        <f t="array" aca="1" ref="AG993" ca="1">-AG992*INDIRECT(AG984)</f>
        <v>-1000</v>
      </c>
      <c r="AH993" s="148" cm="1">
        <f t="array" aca="1" ref="AH993" ca="1">-AH992*INDIRECT(AH984)</f>
        <v>-1000</v>
      </c>
      <c r="AI993" s="148" cm="1">
        <f t="array" aca="1" ref="AI993" ca="1">-AI992*INDIRECT(AI984)</f>
        <v>-1000</v>
      </c>
      <c r="AJ993" s="148" cm="1">
        <f t="array" aca="1" ref="AJ993" ca="1">-AJ992*INDIRECT(AJ984)</f>
        <v>-1000</v>
      </c>
      <c r="AK993" s="148" cm="1">
        <f t="array" aca="1" ref="AK993" ca="1">-AK992*INDIRECT(AK984)</f>
        <v>-1000</v>
      </c>
      <c r="AL993" s="148" cm="1">
        <f t="array" aca="1" ref="AL993" ca="1">-AL992*INDIRECT(AL984)</f>
        <v>-1000</v>
      </c>
      <c r="AM993" s="148" cm="1">
        <f t="array" aca="1" ref="AM993" ca="1">-AM992*INDIRECT(AM984)</f>
        <v>-1000</v>
      </c>
      <c r="AN993" s="148" cm="1">
        <f t="array" aca="1" ref="AN993" ca="1">-AN992*INDIRECT(AN984)</f>
        <v>-1000</v>
      </c>
      <c r="AO993" s="148" cm="1">
        <f t="array" aca="1" ref="AO993" ca="1">-AO992*INDIRECT(AO984)</f>
        <v>-1000</v>
      </c>
      <c r="AP993" s="148" cm="1">
        <f t="array" aca="1" ref="AP993" ca="1">-AP992*INDIRECT(AP984)</f>
        <v>-1000</v>
      </c>
      <c r="AQ993" s="148" cm="1">
        <f t="array" aca="1" ref="AQ993" ca="1">-AQ992*INDIRECT(AQ984)</f>
        <v>-1000</v>
      </c>
      <c r="AR993" s="148" cm="1">
        <f t="array" aca="1" ref="AR993" ca="1">-AR992*INDIRECT(AR984)</f>
        <v>-1000</v>
      </c>
      <c r="AS993" s="148" cm="1">
        <f t="array" aca="1" ref="AS993" ca="1">-AS992*INDIRECT(AS984)</f>
        <v>-1000</v>
      </c>
      <c r="AT993" s="148" cm="1">
        <f t="array" aca="1" ref="AT993" ca="1">-AT992*INDIRECT(AT984)</f>
        <v>-1000</v>
      </c>
      <c r="AU993" s="148" cm="1">
        <f t="array" aca="1" ref="AU993" ca="1">-AU992*INDIRECT(AU984)</f>
        <v>-1000</v>
      </c>
      <c r="AV993" s="148" cm="1">
        <f t="array" aca="1" ref="AV993" ca="1">-AV992*INDIRECT(AV984)</f>
        <v>-1000</v>
      </c>
      <c r="AW993" s="148" cm="1">
        <f t="array" aca="1" ref="AW993" ca="1">-AW992*INDIRECT(AW984)</f>
        <v>-1000</v>
      </c>
      <c r="AX993" s="148" cm="1">
        <f t="array" aca="1" ref="AX993" ca="1">-AX992*INDIRECT(AX984)</f>
        <v>-1000</v>
      </c>
      <c r="AY993" s="148" cm="1">
        <f t="array" aca="1" ref="AY993" ca="1">-AY992*INDIRECT(AY984)</f>
        <v>-1000</v>
      </c>
      <c r="AZ993" s="148" cm="1">
        <f t="array" aca="1" ref="AZ993" ca="1">-AZ992*INDIRECT(AZ984)</f>
        <v>-1000</v>
      </c>
      <c r="BA993" s="148" cm="1">
        <f t="array" aca="1" ref="BA993" ca="1">-BA992*INDIRECT(BA984)</f>
        <v>-1000</v>
      </c>
      <c r="BB993" s="148" cm="1">
        <f t="array" aca="1" ref="BB993" ca="1">-BB992*INDIRECT(BB984)</f>
        <v>-1000</v>
      </c>
      <c r="BC993" s="148" cm="1">
        <f t="array" aca="1" ref="BC993" ca="1">-BC992*INDIRECT(BC984)</f>
        <v>-1000</v>
      </c>
      <c r="BD993" s="148" cm="1">
        <f t="array" aca="1" ref="BD993" ca="1">-BD992*INDIRECT(BD984)</f>
        <v>-1000</v>
      </c>
      <c r="BE993" s="148" cm="1">
        <f t="array" aca="1" ref="BE993" ca="1">-BE992*INDIRECT(BE984)</f>
        <v>-1000</v>
      </c>
      <c r="BF993" s="148" cm="1">
        <f t="array" aca="1" ref="BF993" ca="1">-BF992*INDIRECT(BF984)</f>
        <v>-1000</v>
      </c>
      <c r="BG993" s="148" cm="1">
        <f t="array" aca="1" ref="BG993" ca="1">-BG992*INDIRECT(BG984)</f>
        <v>-1000</v>
      </c>
      <c r="BH993" s="148" cm="1">
        <f t="array" aca="1" ref="BH993" ca="1">-BH992*INDIRECT(BH984)</f>
        <v>-1000</v>
      </c>
      <c r="BI993" s="148" cm="1">
        <f t="array" aca="1" ref="BI993" ca="1">-BI992*INDIRECT(BI984)</f>
        <v>-1000</v>
      </c>
      <c r="BJ993" s="148" cm="1">
        <f t="array" aca="1" ref="BJ993" ca="1">-BJ992*INDIRECT(BJ984)</f>
        <v>-1000</v>
      </c>
      <c r="BK993" s="148" cm="1">
        <f t="array" aca="1" ref="BK993" ca="1">-BK992*INDIRECT(BK984)</f>
        <v>-1000</v>
      </c>
      <c r="BL993" s="148" cm="1">
        <f t="array" aca="1" ref="BL993" ca="1">-BL992*INDIRECT(BL984)</f>
        <v>-1000</v>
      </c>
      <c r="BM993" s="148" cm="1">
        <f t="array" aca="1" ref="BM993" ca="1">-BM992*INDIRECT(BM984)</f>
        <v>-1000</v>
      </c>
      <c r="BN993" s="148" cm="1">
        <f t="array" aca="1" ref="BN993" ca="1">-BN992*INDIRECT(BN984)</f>
        <v>-1000</v>
      </c>
      <c r="BO993" s="148" cm="1">
        <f t="array" aca="1" ref="BO993" ca="1">-BO992*INDIRECT(BO984)</f>
        <v>-1000</v>
      </c>
      <c r="BP993" s="148" cm="1">
        <f t="array" aca="1" ref="BP993" ca="1">-BP992*INDIRECT(BP984)</f>
        <v>-1000</v>
      </c>
      <c r="BQ993" s="148" cm="1">
        <f t="array" aca="1" ref="BQ993" ca="1">-BQ992*INDIRECT(BQ984)</f>
        <v>-1000</v>
      </c>
      <c r="BR993" s="148" cm="1">
        <f t="array" aca="1" ref="BR993" ca="1">-BR992*INDIRECT(BR984)</f>
        <v>-1000</v>
      </c>
      <c r="BS993" s="148" cm="1">
        <f t="array" aca="1" ref="BS993" ca="1">-BS992*INDIRECT(BS984)</f>
        <v>-1000</v>
      </c>
      <c r="BT993" s="148" cm="1">
        <f t="array" aca="1" ref="BT993" ca="1">-BT992*INDIRECT(BT984)</f>
        <v>-1000</v>
      </c>
      <c r="BU993" s="148" cm="1">
        <f t="array" aca="1" ref="BU993" ca="1">-BU992*INDIRECT(BU984)</f>
        <v>-1000</v>
      </c>
      <c r="BV993" s="148" cm="1">
        <f t="array" aca="1" ref="BV993" ca="1">-BV992*INDIRECT(BV984)</f>
        <v>-1000</v>
      </c>
      <c r="BW993" s="148" cm="1">
        <f t="array" aca="1" ref="BW993" ca="1">-BW992*INDIRECT(BW984)</f>
        <v>-1000</v>
      </c>
      <c r="BX993" s="148" cm="1">
        <f t="array" aca="1" ref="BX993" ca="1">-BX992*INDIRECT(BX984)</f>
        <v>-1000</v>
      </c>
      <c r="BY993" s="148" cm="1">
        <f t="array" aca="1" ref="BY993" ca="1">-BY992*INDIRECT(BY984)</f>
        <v>-1000</v>
      </c>
      <c r="BZ993" s="148" cm="1">
        <f t="array" aca="1" ref="BZ993" ca="1">-BZ992*INDIRECT(BZ984)</f>
        <v>-1000</v>
      </c>
      <c r="CA993" s="148" cm="1">
        <f t="array" aca="1" ref="CA993" ca="1">-CA992*INDIRECT(CA984)</f>
        <v>-1000</v>
      </c>
      <c r="CB993" s="148" cm="1">
        <f t="array" aca="1" ref="CB993" ca="1">-CB992*INDIRECT(CB984)</f>
        <v>-1000</v>
      </c>
      <c r="CC993" s="148" cm="1">
        <f t="array" aca="1" ref="CC993" ca="1">-CC992*INDIRECT(CC984)</f>
        <v>-1000</v>
      </c>
      <c r="CD993" s="148" cm="1">
        <f t="array" aca="1" ref="CD993" ca="1">-CD992*INDIRECT(CD984)</f>
        <v>-1000</v>
      </c>
      <c r="CE993" s="148" cm="1">
        <f t="array" aca="1" ref="CE993" ca="1">-CE992*INDIRECT(CE984)</f>
        <v>-1000</v>
      </c>
      <c r="CF993" s="148" cm="1">
        <f t="array" aca="1" ref="CF993" ca="1">-CF992*INDIRECT(CF984)</f>
        <v>-1000</v>
      </c>
      <c r="CG993" s="148" cm="1">
        <f t="array" aca="1" ref="CG993" ca="1">-CG992*INDIRECT(CG984)</f>
        <v>-1000</v>
      </c>
      <c r="CH993" s="148" cm="1">
        <f t="array" aca="1" ref="CH993" ca="1">-CH992*INDIRECT(CH984)</f>
        <v>-1000</v>
      </c>
      <c r="CI993" s="148" cm="1">
        <f t="array" aca="1" ref="CI993" ca="1">-CI992*INDIRECT(CI984)</f>
        <v>-1000</v>
      </c>
      <c r="CJ993" s="148" cm="1">
        <f t="array" aca="1" ref="CJ993" ca="1">-CJ992*INDIRECT(CJ984)</f>
        <v>-1000</v>
      </c>
      <c r="CK993" s="148" cm="1">
        <f t="array" aca="1" ref="CK993" ca="1">-CK992*INDIRECT(CK984)</f>
        <v>-1000</v>
      </c>
      <c r="CL993" s="148" cm="1">
        <f t="array" aca="1" ref="CL993" ca="1">-CL992*INDIRECT(CL984)</f>
        <v>-1000</v>
      </c>
      <c r="CN993" s="78"/>
      <c r="CO993" s="148" t="e" cm="1">
        <f t="array" aca="1" ref="CO993" ca="1">-CO992*INDIRECT(CO984)</f>
        <v>#N/A</v>
      </c>
      <c r="CP993" s="148" t="e" cm="1">
        <f t="array" aca="1" ref="CP993" ca="1">-CP992*INDIRECT(CP984)</f>
        <v>#N/A</v>
      </c>
      <c r="CQ993" s="148" t="e" cm="1">
        <f t="array" aca="1" ref="CQ993" ca="1">-CQ992*INDIRECT(CQ984)</f>
        <v>#N/A</v>
      </c>
      <c r="CR993" s="148" t="e" cm="1">
        <f t="array" aca="1" ref="CR993" ca="1">-CR992*INDIRECT(CR984)</f>
        <v>#N/A</v>
      </c>
      <c r="CS993" s="148" t="e" cm="1">
        <f t="array" aca="1" ref="CS993" ca="1">-CS992*INDIRECT(CS984)</f>
        <v>#N/A</v>
      </c>
      <c r="CT993" s="148" t="e" cm="1">
        <f t="array" aca="1" ref="CT993" ca="1">-CT992*INDIRECT(CT984)</f>
        <v>#N/A</v>
      </c>
      <c r="CU993" s="148" t="e" cm="1">
        <f t="array" aca="1" ref="CU993" ca="1">-CU992*INDIRECT(CU984)</f>
        <v>#N/A</v>
      </c>
      <c r="CV993" s="148" t="e" cm="1">
        <f t="array" aca="1" ref="CV993" ca="1">-CV992*INDIRECT(CV984)</f>
        <v>#N/A</v>
      </c>
      <c r="CW993" s="148" t="e" cm="1">
        <f t="array" aca="1" ref="CW993" ca="1">-CW992*INDIRECT(CW984)</f>
        <v>#N/A</v>
      </c>
      <c r="CX993" s="148" t="e" cm="1">
        <f t="array" aca="1" ref="CX993" ca="1">-CX992*INDIRECT(CX984)</f>
        <v>#N/A</v>
      </c>
      <c r="CY993" s="148" t="e" cm="1">
        <f t="array" aca="1" ref="CY993" ca="1">-CY992*INDIRECT(CY984)</f>
        <v>#N/A</v>
      </c>
      <c r="CZ993" s="148" t="e" cm="1">
        <f t="array" aca="1" ref="CZ993" ca="1">-CZ992*INDIRECT(CZ984)</f>
        <v>#N/A</v>
      </c>
      <c r="DA993" s="148" t="e" cm="1">
        <f t="array" aca="1" ref="DA993" ca="1">-DA992*INDIRECT(DA984)</f>
        <v>#N/A</v>
      </c>
      <c r="DB993" s="148" t="e" cm="1">
        <f t="array" aca="1" ref="DB993" ca="1">-DB992*INDIRECT(DB984)</f>
        <v>#N/A</v>
      </c>
      <c r="DC993" s="148" t="e" cm="1">
        <f t="array" aca="1" ref="DC993" ca="1">-DC992*INDIRECT(DC984)</f>
        <v>#N/A</v>
      </c>
      <c r="DD993" s="148" t="e" cm="1">
        <f t="array" aca="1" ref="DD993" ca="1">-DD992*INDIRECT(DD984)</f>
        <v>#N/A</v>
      </c>
      <c r="DE993" s="148" t="e" cm="1">
        <f t="array" aca="1" ref="DE993" ca="1">-DE992*INDIRECT(DE984)</f>
        <v>#N/A</v>
      </c>
      <c r="DF993" s="148" t="e" cm="1">
        <f t="array" aca="1" ref="DF993" ca="1">-DF992*INDIRECT(DF984)</f>
        <v>#N/A</v>
      </c>
      <c r="DG993" s="148" t="e" cm="1">
        <f t="array" aca="1" ref="DG993" ca="1">-DG992*INDIRECT(DG984)</f>
        <v>#N/A</v>
      </c>
      <c r="DH993" s="148" t="e" cm="1">
        <f t="array" aca="1" ref="DH993" ca="1">-DH992*INDIRECT(DH984)</f>
        <v>#N/A</v>
      </c>
      <c r="DI993" s="148" t="e" cm="1">
        <f t="array" aca="1" ref="DI993" ca="1">-DI992*INDIRECT(DI984)</f>
        <v>#N/A</v>
      </c>
      <c r="DJ993" s="148" t="e" cm="1">
        <f t="array" aca="1" ref="DJ993" ca="1">-DJ992*INDIRECT(DJ984)</f>
        <v>#N/A</v>
      </c>
      <c r="DK993" s="148" t="e" cm="1">
        <f t="array" aca="1" ref="DK993" ca="1">-DK992*INDIRECT(DK984)</f>
        <v>#N/A</v>
      </c>
      <c r="DL993" s="148" t="e" cm="1">
        <f t="array" aca="1" ref="DL993" ca="1">-DL992*INDIRECT(DL984)</f>
        <v>#N/A</v>
      </c>
    </row>
    <row r="994" spans="1:116" x14ac:dyDescent="0.4">
      <c r="B994" t="s">
        <v>244</v>
      </c>
      <c r="D994" t="s">
        <v>765</v>
      </c>
      <c r="E994" s="8" t="str">
        <f t="shared" si="1159"/>
        <v>994 DC-S</v>
      </c>
      <c r="S994" s="72"/>
      <c r="T994" s="72"/>
      <c r="U994" s="72"/>
      <c r="V994" s="72"/>
      <c r="W994" s="72"/>
      <c r="X994" s="72"/>
      <c r="Y994" s="72"/>
      <c r="Z994" s="72"/>
      <c r="AA994" s="72"/>
      <c r="AB994" s="72"/>
      <c r="AC994" s="72"/>
      <c r="AD994" s="72"/>
      <c r="AE994" s="72"/>
      <c r="AF994" s="72"/>
      <c r="AG994" s="72"/>
      <c r="AH994" s="72"/>
      <c r="AI994" s="72"/>
      <c r="AJ994" s="72"/>
      <c r="AK994" s="72"/>
      <c r="AL994" s="72"/>
      <c r="AM994" s="72"/>
      <c r="AN994" s="72"/>
      <c r="AO994" s="72"/>
      <c r="AP994" s="72"/>
      <c r="AQ994" s="72"/>
      <c r="AR994" s="72"/>
      <c r="AS994" s="72"/>
      <c r="AT994" s="72"/>
      <c r="AU994" s="72"/>
      <c r="AV994" s="72"/>
      <c r="AW994" s="72"/>
      <c r="AX994" s="72"/>
      <c r="AY994" s="72"/>
      <c r="AZ994" s="72"/>
      <c r="BA994" s="72"/>
      <c r="BB994" s="72"/>
      <c r="BC994" s="72"/>
      <c r="BD994" s="72"/>
      <c r="BE994" s="72"/>
      <c r="BF994" s="72"/>
      <c r="BG994" s="72"/>
      <c r="BH994" s="72"/>
      <c r="BI994" s="72"/>
      <c r="BJ994" s="72"/>
      <c r="BK994" s="72"/>
      <c r="BL994" s="72"/>
      <c r="BM994" s="72"/>
      <c r="BN994" s="72"/>
      <c r="BO994" s="72"/>
      <c r="BP994" s="72"/>
      <c r="BQ994" s="72"/>
      <c r="BR994" s="72"/>
      <c r="BS994" s="72"/>
      <c r="BT994" s="72"/>
      <c r="BU994" s="72"/>
      <c r="BV994" s="72"/>
      <c r="BW994" s="72"/>
      <c r="BX994" s="72"/>
      <c r="BY994" s="72"/>
      <c r="BZ994" s="72"/>
      <c r="CA994" s="72"/>
      <c r="CB994" s="72"/>
      <c r="CC994" s="72"/>
      <c r="CD994" s="72"/>
      <c r="CE994" s="72"/>
      <c r="CF994" s="72"/>
      <c r="CG994" s="72"/>
      <c r="CH994" s="72"/>
      <c r="CI994" s="72"/>
      <c r="CJ994" s="72"/>
      <c r="CK994" s="72"/>
      <c r="CL994" s="72"/>
      <c r="CO994" s="72"/>
      <c r="CP994" s="72"/>
      <c r="CQ994" s="72"/>
      <c r="CR994" s="72"/>
      <c r="CS994" s="72"/>
      <c r="CT994" s="72"/>
      <c r="CU994" s="72"/>
      <c r="CV994" s="72"/>
      <c r="CW994" s="72"/>
      <c r="CX994" s="72"/>
      <c r="CY994" s="72"/>
      <c r="CZ994" s="72"/>
      <c r="DA994" s="72"/>
      <c r="DB994" s="72"/>
      <c r="DC994" s="72"/>
      <c r="DD994" s="72"/>
      <c r="DE994" s="72"/>
      <c r="DF994" s="72"/>
      <c r="DG994" s="72"/>
      <c r="DH994" s="72"/>
      <c r="DI994" s="72"/>
      <c r="DJ994" s="72"/>
      <c r="DK994" s="72"/>
      <c r="DL994" s="72"/>
    </row>
    <row r="995" spans="1:116" x14ac:dyDescent="0.4">
      <c r="B995" t="s">
        <v>332</v>
      </c>
      <c r="D995" t="s">
        <v>765</v>
      </c>
      <c r="E995" s="8" t="str">
        <f t="shared" si="1159"/>
        <v>995 DC-S</v>
      </c>
      <c r="G995" s="136" t="str">
        <f>G982</f>
        <v>(Primary label)</v>
      </c>
      <c r="H995" s="27"/>
      <c r="I995" s="78"/>
      <c r="J995" s="78"/>
      <c r="K995" s="33"/>
      <c r="L995" s="33"/>
      <c r="M995" s="33"/>
      <c r="N995" s="33"/>
      <c r="O995" s="33"/>
      <c r="P995" s="33"/>
      <c r="R995" s="33"/>
      <c r="S995" s="77"/>
      <c r="T995" s="77"/>
      <c r="U995" s="77"/>
      <c r="V995" s="77"/>
      <c r="W995" s="77"/>
      <c r="X995" s="77"/>
      <c r="Y995" s="77"/>
      <c r="Z995" s="77"/>
      <c r="AA995" s="77"/>
      <c r="AB995" s="77"/>
      <c r="AC995" s="77"/>
      <c r="AD995" s="77"/>
      <c r="AE995" s="77"/>
      <c r="AF995" s="77"/>
      <c r="AG995" s="77"/>
      <c r="AH995" s="77"/>
      <c r="AI995" s="77"/>
      <c r="AJ995" s="77"/>
      <c r="AK995" s="77"/>
      <c r="AL995" s="77"/>
      <c r="AM995" s="77"/>
      <c r="AN995" s="77"/>
      <c r="AO995" s="77"/>
      <c r="AP995" s="77"/>
      <c r="AQ995" s="77"/>
      <c r="AR995" s="77"/>
      <c r="AS995" s="77"/>
      <c r="AT995" s="77"/>
      <c r="AU995" s="77"/>
      <c r="AV995" s="77"/>
      <c r="AW995" s="77"/>
      <c r="AX995" s="77"/>
      <c r="AY995" s="77"/>
      <c r="AZ995" s="77"/>
      <c r="BA995" s="77"/>
      <c r="BB995" s="77"/>
      <c r="BC995" s="77"/>
      <c r="BD995" s="77"/>
      <c r="BE995" s="77"/>
      <c r="BF995" s="77"/>
      <c r="BG995" s="77"/>
      <c r="BH995" s="77"/>
      <c r="BI995" s="77"/>
      <c r="BJ995" s="77"/>
      <c r="BK995" s="77"/>
      <c r="BL995" s="77"/>
      <c r="BM995" s="77"/>
      <c r="BN995" s="77"/>
      <c r="BO995" s="77"/>
      <c r="BP995" s="77"/>
      <c r="BQ995" s="77"/>
      <c r="BR995" s="77"/>
      <c r="BS995" s="77"/>
      <c r="BT995" s="77"/>
      <c r="BU995" s="77"/>
      <c r="BV995" s="77"/>
      <c r="BW995" s="77"/>
      <c r="BX995" s="77"/>
      <c r="BY995" s="77"/>
      <c r="BZ995" s="77"/>
      <c r="CA995" s="77"/>
      <c r="CB995" s="77"/>
      <c r="CC995" s="77"/>
      <c r="CD995" s="77"/>
      <c r="CE995" s="77"/>
      <c r="CF995" s="77"/>
      <c r="CG995" s="77"/>
      <c r="CH995" s="77"/>
      <c r="CI995" s="77"/>
      <c r="CJ995" s="77"/>
      <c r="CK995" s="77"/>
      <c r="CL995" s="77"/>
      <c r="CN995" s="78"/>
      <c r="CO995" s="77"/>
      <c r="CP995" s="77"/>
      <c r="CQ995" s="77"/>
      <c r="CR995" s="77"/>
      <c r="CS995" s="77"/>
      <c r="CT995" s="77"/>
      <c r="CU995" s="77"/>
      <c r="CV995" s="77"/>
      <c r="CW995" s="77"/>
      <c r="CX995" s="77"/>
      <c r="CY995" s="77"/>
      <c r="CZ995" s="77"/>
      <c r="DA995" s="77"/>
      <c r="DB995" s="77"/>
      <c r="DC995" s="77"/>
      <c r="DD995" s="77"/>
      <c r="DE995" s="77"/>
      <c r="DF995" s="77"/>
      <c r="DG995" s="77"/>
      <c r="DH995" s="77"/>
      <c r="DI995" s="77"/>
      <c r="DJ995" s="77"/>
      <c r="DK995" s="77"/>
      <c r="DL995" s="77"/>
    </row>
    <row r="996" spans="1:116" x14ac:dyDescent="0.4">
      <c r="B996" t="s">
        <v>332</v>
      </c>
      <c r="D996" t="s">
        <v>765</v>
      </c>
      <c r="E996" s="8" t="str">
        <f>ROW()&amp;" "&amp;D996</f>
        <v>996 DC-S</v>
      </c>
      <c r="G996" s="136" t="str">
        <f>G983</f>
        <v>primary unit</v>
      </c>
      <c r="S996" s="72"/>
      <c r="T996" s="72"/>
      <c r="U996" s="72"/>
      <c r="V996" s="72"/>
      <c r="W996" s="72"/>
      <c r="X996" s="72"/>
      <c r="Y996" s="72"/>
      <c r="Z996" s="72"/>
      <c r="AA996" s="72"/>
      <c r="AB996" s="72"/>
      <c r="AC996" s="72"/>
      <c r="AD996" s="72"/>
      <c r="AE996" s="72"/>
      <c r="AF996" s="72"/>
      <c r="AG996" s="72"/>
      <c r="AH996" s="72"/>
      <c r="AI996" s="72"/>
      <c r="AJ996" s="72"/>
      <c r="AK996" s="72"/>
      <c r="AL996" s="72"/>
      <c r="AM996" s="72"/>
      <c r="AN996" s="72"/>
      <c r="AO996" s="72"/>
      <c r="AP996" s="72"/>
      <c r="AQ996" s="72"/>
      <c r="AR996" s="72"/>
      <c r="AS996" s="72"/>
      <c r="AT996" s="72"/>
      <c r="AU996" s="72"/>
      <c r="AV996" s="72"/>
      <c r="AW996" s="72"/>
      <c r="AX996" s="72"/>
      <c r="AY996" s="72"/>
      <c r="AZ996" s="72"/>
      <c r="BA996" s="72"/>
      <c r="BB996" s="72"/>
      <c r="BC996" s="72"/>
      <c r="BD996" s="72"/>
      <c r="BE996" s="72"/>
      <c r="BF996" s="72"/>
      <c r="BG996" s="72"/>
      <c r="BH996" s="72"/>
      <c r="BI996" s="72"/>
      <c r="BJ996" s="72"/>
      <c r="BK996" s="72"/>
      <c r="BL996" s="72"/>
      <c r="BM996" s="72"/>
      <c r="BN996" s="72"/>
      <c r="BO996" s="72"/>
      <c r="BP996" s="72"/>
      <c r="BQ996" s="72"/>
      <c r="BR996" s="72"/>
      <c r="BS996" s="72"/>
      <c r="BT996" s="72"/>
      <c r="BU996" s="72"/>
      <c r="BV996" s="72"/>
      <c r="BW996" s="72"/>
      <c r="BX996" s="72"/>
      <c r="BY996" s="72"/>
      <c r="BZ996" s="72"/>
      <c r="CA996" s="72"/>
      <c r="CB996" s="72"/>
      <c r="CC996" s="72"/>
      <c r="CD996" s="72"/>
      <c r="CE996" s="72"/>
      <c r="CF996" s="72"/>
      <c r="CG996" s="72"/>
      <c r="CH996" s="72"/>
      <c r="CI996" s="72"/>
      <c r="CJ996" s="72"/>
      <c r="CK996" s="72"/>
      <c r="CL996" s="72"/>
      <c r="CO996" s="72"/>
      <c r="CP996" s="72"/>
      <c r="CQ996" s="72"/>
      <c r="CR996" s="72"/>
      <c r="CS996" s="72"/>
      <c r="CT996" s="72"/>
      <c r="CU996" s="72"/>
      <c r="CV996" s="72"/>
      <c r="CW996" s="72"/>
      <c r="CX996" s="72"/>
      <c r="CY996" s="72"/>
      <c r="CZ996" s="72"/>
      <c r="DA996" s="72"/>
      <c r="DB996" s="72"/>
      <c r="DC996" s="72"/>
      <c r="DD996" s="72"/>
      <c r="DE996" s="72"/>
      <c r="DF996" s="72"/>
      <c r="DG996" s="72"/>
      <c r="DH996" s="72"/>
      <c r="DI996" s="72"/>
      <c r="DJ996" s="72"/>
      <c r="DK996" s="72"/>
      <c r="DL996" s="72"/>
    </row>
    <row r="997" spans="1:116" x14ac:dyDescent="0.4">
      <c r="B997" t="s">
        <v>332</v>
      </c>
      <c r="D997" t="s">
        <v>765</v>
      </c>
      <c r="E997" s="8" t="str">
        <f t="shared" si="1159"/>
        <v>997 DC-S</v>
      </c>
      <c r="G997" s="136" t="str">
        <f>G984</f>
        <v>Primary revenue driver</v>
      </c>
      <c r="K997" s="53"/>
      <c r="L997" s="53"/>
      <c r="M997" s="53"/>
      <c r="N997" s="53"/>
      <c r="O997" s="53"/>
      <c r="P997" s="53"/>
      <c r="R997" s="24"/>
      <c r="S997" s="179" t="str">
        <f t="shared" ref="S997:AX997" si="1160">S984</f>
        <v>S$16</v>
      </c>
      <c r="T997" s="179" t="str">
        <f t="shared" si="1160"/>
        <v>T$16</v>
      </c>
      <c r="U997" s="179" t="str">
        <f t="shared" si="1160"/>
        <v>U$16</v>
      </c>
      <c r="V997" s="179" t="str">
        <f t="shared" si="1160"/>
        <v>V$16</v>
      </c>
      <c r="W997" s="179" t="str">
        <f t="shared" si="1160"/>
        <v>W$16</v>
      </c>
      <c r="X997" s="179" t="str">
        <f t="shared" si="1160"/>
        <v>X$16</v>
      </c>
      <c r="Y997" s="179" t="str">
        <f t="shared" si="1160"/>
        <v>Y$16</v>
      </c>
      <c r="Z997" s="179" t="str">
        <f t="shared" si="1160"/>
        <v>Z$16</v>
      </c>
      <c r="AA997" s="179" t="str">
        <f t="shared" si="1160"/>
        <v>AA$16</v>
      </c>
      <c r="AB997" s="179" t="str">
        <f t="shared" si="1160"/>
        <v>AB$16</v>
      </c>
      <c r="AC997" s="179" t="str">
        <f t="shared" si="1160"/>
        <v>AC$16</v>
      </c>
      <c r="AD997" s="179" t="str">
        <f t="shared" si="1160"/>
        <v>AD$16</v>
      </c>
      <c r="AE997" s="179" t="str">
        <f t="shared" si="1160"/>
        <v>AE$16</v>
      </c>
      <c r="AF997" s="179" t="str">
        <f t="shared" si="1160"/>
        <v>AF$16</v>
      </c>
      <c r="AG997" s="179" t="str">
        <f t="shared" si="1160"/>
        <v>AG$16</v>
      </c>
      <c r="AH997" s="179" t="str">
        <f t="shared" si="1160"/>
        <v>AH$16</v>
      </c>
      <c r="AI997" s="179" t="str">
        <f t="shared" si="1160"/>
        <v>AI$16</v>
      </c>
      <c r="AJ997" s="179" t="str">
        <f t="shared" si="1160"/>
        <v>AJ$16</v>
      </c>
      <c r="AK997" s="179" t="str">
        <f t="shared" si="1160"/>
        <v>AK$16</v>
      </c>
      <c r="AL997" s="179" t="str">
        <f t="shared" si="1160"/>
        <v>AL$16</v>
      </c>
      <c r="AM997" s="179" t="str">
        <f t="shared" si="1160"/>
        <v>AM$16</v>
      </c>
      <c r="AN997" s="179" t="str">
        <f t="shared" si="1160"/>
        <v>AN$16</v>
      </c>
      <c r="AO997" s="179" t="str">
        <f t="shared" si="1160"/>
        <v>AO$16</v>
      </c>
      <c r="AP997" s="179" t="str">
        <f t="shared" si="1160"/>
        <v>AP$16</v>
      </c>
      <c r="AQ997" s="179" t="str">
        <f t="shared" si="1160"/>
        <v>AQ$16</v>
      </c>
      <c r="AR997" s="179" t="str">
        <f t="shared" si="1160"/>
        <v>AR$16</v>
      </c>
      <c r="AS997" s="179" t="str">
        <f t="shared" si="1160"/>
        <v>AS$16</v>
      </c>
      <c r="AT997" s="179" t="str">
        <f t="shared" si="1160"/>
        <v>AT$16</v>
      </c>
      <c r="AU997" s="179" t="str">
        <f t="shared" si="1160"/>
        <v>AU$16</v>
      </c>
      <c r="AV997" s="179" t="str">
        <f t="shared" si="1160"/>
        <v>AV$16</v>
      </c>
      <c r="AW997" s="179" t="str">
        <f t="shared" si="1160"/>
        <v>AW$16</v>
      </c>
      <c r="AX997" s="179" t="str">
        <f t="shared" si="1160"/>
        <v>AX$16</v>
      </c>
      <c r="AY997" s="179" t="str">
        <f t="shared" ref="AY997:CD997" si="1161">AY984</f>
        <v>AY$16</v>
      </c>
      <c r="AZ997" s="179" t="str">
        <f t="shared" si="1161"/>
        <v>AZ$16</v>
      </c>
      <c r="BA997" s="179" t="str">
        <f t="shared" si="1161"/>
        <v>BA$16</v>
      </c>
      <c r="BB997" s="179" t="str">
        <f t="shared" si="1161"/>
        <v>BB$16</v>
      </c>
      <c r="BC997" s="179" t="str">
        <f t="shared" si="1161"/>
        <v>BC$16</v>
      </c>
      <c r="BD997" s="179" t="str">
        <f t="shared" si="1161"/>
        <v>BD$16</v>
      </c>
      <c r="BE997" s="179" t="str">
        <f t="shared" si="1161"/>
        <v>BE$16</v>
      </c>
      <c r="BF997" s="179" t="str">
        <f t="shared" si="1161"/>
        <v>BF$16</v>
      </c>
      <c r="BG997" s="179" t="str">
        <f t="shared" si="1161"/>
        <v>BG$16</v>
      </c>
      <c r="BH997" s="179" t="str">
        <f t="shared" si="1161"/>
        <v>BH$16</v>
      </c>
      <c r="BI997" s="179" t="str">
        <f t="shared" si="1161"/>
        <v>BI$16</v>
      </c>
      <c r="BJ997" s="179" t="str">
        <f t="shared" si="1161"/>
        <v>BJ$16</v>
      </c>
      <c r="BK997" s="179" t="str">
        <f t="shared" si="1161"/>
        <v>BK$16</v>
      </c>
      <c r="BL997" s="179" t="str">
        <f t="shared" si="1161"/>
        <v>BL$16</v>
      </c>
      <c r="BM997" s="179" t="str">
        <f t="shared" si="1161"/>
        <v>BM$16</v>
      </c>
      <c r="BN997" s="179" t="str">
        <f t="shared" si="1161"/>
        <v>BN$16</v>
      </c>
      <c r="BO997" s="179" t="str">
        <f t="shared" si="1161"/>
        <v>BO$16</v>
      </c>
      <c r="BP997" s="179" t="str">
        <f t="shared" si="1161"/>
        <v>BP$16</v>
      </c>
      <c r="BQ997" s="179" t="str">
        <f t="shared" si="1161"/>
        <v>BQ$16</v>
      </c>
      <c r="BR997" s="179" t="str">
        <f t="shared" si="1161"/>
        <v>BR$16</v>
      </c>
      <c r="BS997" s="179" t="str">
        <f t="shared" si="1161"/>
        <v>BS$16</v>
      </c>
      <c r="BT997" s="179" t="str">
        <f t="shared" si="1161"/>
        <v>BT$16</v>
      </c>
      <c r="BU997" s="179" t="str">
        <f t="shared" si="1161"/>
        <v>BU$16</v>
      </c>
      <c r="BV997" s="179" t="str">
        <f t="shared" si="1161"/>
        <v>BV$16</v>
      </c>
      <c r="BW997" s="179" t="str">
        <f t="shared" si="1161"/>
        <v>BW$16</v>
      </c>
      <c r="BX997" s="179" t="str">
        <f t="shared" si="1161"/>
        <v>BX$16</v>
      </c>
      <c r="BY997" s="179" t="str">
        <f t="shared" si="1161"/>
        <v>BY$16</v>
      </c>
      <c r="BZ997" s="179" t="str">
        <f t="shared" si="1161"/>
        <v>BZ$16</v>
      </c>
      <c r="CA997" s="179" t="str">
        <f t="shared" si="1161"/>
        <v>CA$16</v>
      </c>
      <c r="CB997" s="179" t="str">
        <f t="shared" si="1161"/>
        <v>CB$16</v>
      </c>
      <c r="CC997" s="179" t="str">
        <f t="shared" si="1161"/>
        <v>CC$16</v>
      </c>
      <c r="CD997" s="179" t="str">
        <f t="shared" si="1161"/>
        <v>CD$16</v>
      </c>
      <c r="CE997" s="179" t="str">
        <f t="shared" ref="CE997:CL997" si="1162">CE984</f>
        <v>CE$16</v>
      </c>
      <c r="CF997" s="179" t="str">
        <f t="shared" si="1162"/>
        <v>CF$16</v>
      </c>
      <c r="CG997" s="179" t="str">
        <f t="shared" si="1162"/>
        <v>CG$16</v>
      </c>
      <c r="CH997" s="179" t="str">
        <f t="shared" si="1162"/>
        <v>CH$16</v>
      </c>
      <c r="CI997" s="179" t="str">
        <f t="shared" si="1162"/>
        <v>CI$16</v>
      </c>
      <c r="CJ997" s="179" t="str">
        <f t="shared" si="1162"/>
        <v>CJ$16</v>
      </c>
      <c r="CK997" s="179" t="str">
        <f t="shared" si="1162"/>
        <v>CK$16</v>
      </c>
      <c r="CL997" s="179" t="str">
        <f t="shared" si="1162"/>
        <v>CL$16</v>
      </c>
      <c r="CO997" s="179" t="str">
        <f t="shared" ref="CO997:DL997" si="1163">CO984</f>
        <v>CO$16</v>
      </c>
      <c r="CP997" s="179" t="str">
        <f t="shared" si="1163"/>
        <v>CP$16</v>
      </c>
      <c r="CQ997" s="179" t="str">
        <f t="shared" si="1163"/>
        <v>CQ$16</v>
      </c>
      <c r="CR997" s="179" t="str">
        <f t="shared" si="1163"/>
        <v>CR$16</v>
      </c>
      <c r="CS997" s="179" t="str">
        <f t="shared" si="1163"/>
        <v>CS$16</v>
      </c>
      <c r="CT997" s="179" t="str">
        <f t="shared" si="1163"/>
        <v>CT$16</v>
      </c>
      <c r="CU997" s="179" t="str">
        <f t="shared" si="1163"/>
        <v>CU$16</v>
      </c>
      <c r="CV997" s="179" t="str">
        <f t="shared" si="1163"/>
        <v>CV$16</v>
      </c>
      <c r="CW997" s="179" t="str">
        <f t="shared" si="1163"/>
        <v>CW$16</v>
      </c>
      <c r="CX997" s="179" t="str">
        <f t="shared" si="1163"/>
        <v>CX$16</v>
      </c>
      <c r="CY997" s="179" t="str">
        <f t="shared" si="1163"/>
        <v>CY$16</v>
      </c>
      <c r="CZ997" s="179" t="str">
        <f t="shared" si="1163"/>
        <v>CZ$16</v>
      </c>
      <c r="DA997" s="179" t="str">
        <f t="shared" si="1163"/>
        <v>DA$16</v>
      </c>
      <c r="DB997" s="179" t="str">
        <f t="shared" si="1163"/>
        <v>DB$16</v>
      </c>
      <c r="DC997" s="179" t="str">
        <f t="shared" si="1163"/>
        <v>DC$16</v>
      </c>
      <c r="DD997" s="179" t="str">
        <f t="shared" si="1163"/>
        <v>DD$16</v>
      </c>
      <c r="DE997" s="179" t="str">
        <f t="shared" si="1163"/>
        <v>DE$16</v>
      </c>
      <c r="DF997" s="179" t="str">
        <f t="shared" si="1163"/>
        <v>DF$16</v>
      </c>
      <c r="DG997" s="179" t="str">
        <f t="shared" si="1163"/>
        <v>DG$16</v>
      </c>
      <c r="DH997" s="179" t="str">
        <f t="shared" si="1163"/>
        <v>DH$16</v>
      </c>
      <c r="DI997" s="179" t="str">
        <f t="shared" si="1163"/>
        <v>DI$16</v>
      </c>
      <c r="DJ997" s="179" t="str">
        <f t="shared" si="1163"/>
        <v>DJ$16</v>
      </c>
      <c r="DK997" s="179" t="str">
        <f t="shared" si="1163"/>
        <v>DK$16</v>
      </c>
      <c r="DL997" s="179" t="str">
        <f t="shared" si="1163"/>
        <v>DL$16</v>
      </c>
    </row>
    <row r="998" spans="1:116" x14ac:dyDescent="0.4">
      <c r="B998" t="s">
        <v>332</v>
      </c>
      <c r="D998" t="s">
        <v>765</v>
      </c>
      <c r="E998" s="8" t="str">
        <f t="shared" si="1159"/>
        <v>998 DC-S</v>
      </c>
      <c r="G998" s="136" t="str">
        <f>G985</f>
        <v>Primary volume driver</v>
      </c>
      <c r="H998" s="12"/>
      <c r="I998" s="60"/>
      <c r="J998" s="60"/>
      <c r="K998" s="15"/>
      <c r="L998" s="15"/>
      <c r="M998" s="15"/>
      <c r="N998" s="15"/>
      <c r="O998" s="15"/>
      <c r="P998" s="15"/>
      <c r="R998" s="15"/>
      <c r="S998" s="179" t="str">
        <f t="shared" ref="S998:AX998" si="1164">S985</f>
        <v>S$17</v>
      </c>
      <c r="T998" s="179" t="str">
        <f t="shared" si="1164"/>
        <v>T$17</v>
      </c>
      <c r="U998" s="179" t="str">
        <f t="shared" si="1164"/>
        <v>U$17</v>
      </c>
      <c r="V998" s="179" t="str">
        <f t="shared" si="1164"/>
        <v>V$17</v>
      </c>
      <c r="W998" s="179" t="str">
        <f t="shared" si="1164"/>
        <v>W$17</v>
      </c>
      <c r="X998" s="179" t="str">
        <f t="shared" si="1164"/>
        <v>X$17</v>
      </c>
      <c r="Y998" s="179" t="str">
        <f t="shared" si="1164"/>
        <v>Y$17</v>
      </c>
      <c r="Z998" s="179" t="str">
        <f t="shared" si="1164"/>
        <v>Z$17</v>
      </c>
      <c r="AA998" s="179" t="str">
        <f t="shared" si="1164"/>
        <v>AA$17</v>
      </c>
      <c r="AB998" s="179" t="str">
        <f t="shared" si="1164"/>
        <v>AB$17</v>
      </c>
      <c r="AC998" s="179" t="str">
        <f t="shared" si="1164"/>
        <v>AC$17</v>
      </c>
      <c r="AD998" s="179" t="str">
        <f t="shared" si="1164"/>
        <v>AD$17</v>
      </c>
      <c r="AE998" s="179" t="str">
        <f t="shared" si="1164"/>
        <v>AE$17</v>
      </c>
      <c r="AF998" s="179" t="str">
        <f t="shared" si="1164"/>
        <v>AF$17</v>
      </c>
      <c r="AG998" s="179" t="str">
        <f t="shared" si="1164"/>
        <v>AG$17</v>
      </c>
      <c r="AH998" s="179" t="str">
        <f t="shared" si="1164"/>
        <v>AH$17</v>
      </c>
      <c r="AI998" s="179" t="str">
        <f t="shared" si="1164"/>
        <v>AI$17</v>
      </c>
      <c r="AJ998" s="179" t="str">
        <f t="shared" si="1164"/>
        <v>AJ$17</v>
      </c>
      <c r="AK998" s="179" t="str">
        <f t="shared" si="1164"/>
        <v>AK$17</v>
      </c>
      <c r="AL998" s="179" t="str">
        <f t="shared" si="1164"/>
        <v>AL$17</v>
      </c>
      <c r="AM998" s="179" t="str">
        <f t="shared" si="1164"/>
        <v>AM$17</v>
      </c>
      <c r="AN998" s="179" t="str">
        <f t="shared" si="1164"/>
        <v>AN$17</v>
      </c>
      <c r="AO998" s="179" t="str">
        <f t="shared" si="1164"/>
        <v>AO$17</v>
      </c>
      <c r="AP998" s="179" t="str">
        <f t="shared" si="1164"/>
        <v>AP$17</v>
      </c>
      <c r="AQ998" s="179" t="str">
        <f t="shared" si="1164"/>
        <v>AQ$17</v>
      </c>
      <c r="AR998" s="179" t="str">
        <f t="shared" si="1164"/>
        <v>AR$17</v>
      </c>
      <c r="AS998" s="179" t="str">
        <f t="shared" si="1164"/>
        <v>AS$17</v>
      </c>
      <c r="AT998" s="179" t="str">
        <f t="shared" si="1164"/>
        <v>AT$17</v>
      </c>
      <c r="AU998" s="179" t="str">
        <f t="shared" si="1164"/>
        <v>AU$17</v>
      </c>
      <c r="AV998" s="179" t="str">
        <f t="shared" si="1164"/>
        <v>AV$17</v>
      </c>
      <c r="AW998" s="179" t="str">
        <f t="shared" si="1164"/>
        <v>AW$17</v>
      </c>
      <c r="AX998" s="179" t="str">
        <f t="shared" si="1164"/>
        <v>AX$17</v>
      </c>
      <c r="AY998" s="179" t="str">
        <f t="shared" ref="AY998:CD998" si="1165">AY985</f>
        <v>AY$17</v>
      </c>
      <c r="AZ998" s="179" t="str">
        <f t="shared" si="1165"/>
        <v>AZ$17</v>
      </c>
      <c r="BA998" s="179" t="str">
        <f t="shared" si="1165"/>
        <v>BA$17</v>
      </c>
      <c r="BB998" s="179" t="str">
        <f t="shared" si="1165"/>
        <v>BB$17</v>
      </c>
      <c r="BC998" s="179" t="str">
        <f t="shared" si="1165"/>
        <v>BC$17</v>
      </c>
      <c r="BD998" s="179" t="str">
        <f t="shared" si="1165"/>
        <v>BD$17</v>
      </c>
      <c r="BE998" s="179" t="str">
        <f t="shared" si="1165"/>
        <v>BE$17</v>
      </c>
      <c r="BF998" s="179" t="str">
        <f t="shared" si="1165"/>
        <v>BF$17</v>
      </c>
      <c r="BG998" s="179" t="str">
        <f t="shared" si="1165"/>
        <v>BG$17</v>
      </c>
      <c r="BH998" s="179" t="str">
        <f t="shared" si="1165"/>
        <v>BH$17</v>
      </c>
      <c r="BI998" s="179" t="str">
        <f t="shared" si="1165"/>
        <v>BI$17</v>
      </c>
      <c r="BJ998" s="179" t="str">
        <f t="shared" si="1165"/>
        <v>BJ$17</v>
      </c>
      <c r="BK998" s="179" t="str">
        <f t="shared" si="1165"/>
        <v>BK$17</v>
      </c>
      <c r="BL998" s="179" t="str">
        <f t="shared" si="1165"/>
        <v>BL$17</v>
      </c>
      <c r="BM998" s="179" t="str">
        <f t="shared" si="1165"/>
        <v>BM$17</v>
      </c>
      <c r="BN998" s="179" t="str">
        <f t="shared" si="1165"/>
        <v>BN$17</v>
      </c>
      <c r="BO998" s="179" t="str">
        <f t="shared" si="1165"/>
        <v>BO$17</v>
      </c>
      <c r="BP998" s="179" t="str">
        <f t="shared" si="1165"/>
        <v>BP$17</v>
      </c>
      <c r="BQ998" s="179" t="str">
        <f t="shared" si="1165"/>
        <v>BQ$17</v>
      </c>
      <c r="BR998" s="179" t="str">
        <f t="shared" si="1165"/>
        <v>BR$17</v>
      </c>
      <c r="BS998" s="179" t="str">
        <f t="shared" si="1165"/>
        <v>BS$17</v>
      </c>
      <c r="BT998" s="179" t="str">
        <f t="shared" si="1165"/>
        <v>BT$17</v>
      </c>
      <c r="BU998" s="179" t="str">
        <f t="shared" si="1165"/>
        <v>BU$17</v>
      </c>
      <c r="BV998" s="179" t="str">
        <f t="shared" si="1165"/>
        <v>BV$17</v>
      </c>
      <c r="BW998" s="179" t="str">
        <f t="shared" si="1165"/>
        <v>BW$17</v>
      </c>
      <c r="BX998" s="179" t="str">
        <f t="shared" si="1165"/>
        <v>BX$17</v>
      </c>
      <c r="BY998" s="179" t="str">
        <f t="shared" si="1165"/>
        <v>BY$17</v>
      </c>
      <c r="BZ998" s="179" t="str">
        <f t="shared" si="1165"/>
        <v>BZ$17</v>
      </c>
      <c r="CA998" s="179" t="str">
        <f t="shared" si="1165"/>
        <v>CA$17</v>
      </c>
      <c r="CB998" s="179" t="str">
        <f t="shared" si="1165"/>
        <v>CB$17</v>
      </c>
      <c r="CC998" s="179" t="str">
        <f t="shared" si="1165"/>
        <v>CC$17</v>
      </c>
      <c r="CD998" s="179" t="str">
        <f t="shared" si="1165"/>
        <v>CD$17</v>
      </c>
      <c r="CE998" s="179" t="str">
        <f t="shared" ref="CE998:CL998" si="1166">CE985</f>
        <v>CE$17</v>
      </c>
      <c r="CF998" s="179" t="str">
        <f t="shared" si="1166"/>
        <v>CF$17</v>
      </c>
      <c r="CG998" s="179" t="str">
        <f t="shared" si="1166"/>
        <v>CG$17</v>
      </c>
      <c r="CH998" s="179" t="str">
        <f t="shared" si="1166"/>
        <v>CH$17</v>
      </c>
      <c r="CI998" s="179" t="str">
        <f t="shared" si="1166"/>
        <v>CI$17</v>
      </c>
      <c r="CJ998" s="179" t="str">
        <f t="shared" si="1166"/>
        <v>CJ$17</v>
      </c>
      <c r="CK998" s="179" t="str">
        <f t="shared" si="1166"/>
        <v>CK$17</v>
      </c>
      <c r="CL998" s="179" t="str">
        <f t="shared" si="1166"/>
        <v>CL$17</v>
      </c>
      <c r="CN998" s="60"/>
      <c r="CO998" s="179" t="str">
        <f t="shared" ref="CO998:DL998" si="1167">CO985</f>
        <v>CO$17</v>
      </c>
      <c r="CP998" s="179" t="str">
        <f t="shared" si="1167"/>
        <v>CP$17</v>
      </c>
      <c r="CQ998" s="179" t="str">
        <f t="shared" si="1167"/>
        <v>CQ$17</v>
      </c>
      <c r="CR998" s="179" t="str">
        <f t="shared" si="1167"/>
        <v>CR$17</v>
      </c>
      <c r="CS998" s="179" t="str">
        <f t="shared" si="1167"/>
        <v>CS$17</v>
      </c>
      <c r="CT998" s="179" t="str">
        <f t="shared" si="1167"/>
        <v>CT$17</v>
      </c>
      <c r="CU998" s="179" t="str">
        <f t="shared" si="1167"/>
        <v>CU$17</v>
      </c>
      <c r="CV998" s="179" t="str">
        <f t="shared" si="1167"/>
        <v>CV$17</v>
      </c>
      <c r="CW998" s="179" t="str">
        <f t="shared" si="1167"/>
        <v>CW$17</v>
      </c>
      <c r="CX998" s="179" t="str">
        <f t="shared" si="1167"/>
        <v>CX$17</v>
      </c>
      <c r="CY998" s="179" t="str">
        <f t="shared" si="1167"/>
        <v>CY$17</v>
      </c>
      <c r="CZ998" s="179" t="str">
        <f t="shared" si="1167"/>
        <v>CZ$17</v>
      </c>
      <c r="DA998" s="179" t="str">
        <f t="shared" si="1167"/>
        <v>DA$17</v>
      </c>
      <c r="DB998" s="179" t="str">
        <f t="shared" si="1167"/>
        <v>DB$17</v>
      </c>
      <c r="DC998" s="179" t="str">
        <f t="shared" si="1167"/>
        <v>DC$17</v>
      </c>
      <c r="DD998" s="179" t="str">
        <f t="shared" si="1167"/>
        <v>DD$17</v>
      </c>
      <c r="DE998" s="179" t="str">
        <f t="shared" si="1167"/>
        <v>DE$17</v>
      </c>
      <c r="DF998" s="179" t="str">
        <f t="shared" si="1167"/>
        <v>DF$17</v>
      </c>
      <c r="DG998" s="179" t="str">
        <f t="shared" si="1167"/>
        <v>DG$17</v>
      </c>
      <c r="DH998" s="179" t="str">
        <f t="shared" si="1167"/>
        <v>DH$17</v>
      </c>
      <c r="DI998" s="179" t="str">
        <f t="shared" si="1167"/>
        <v>DI$17</v>
      </c>
      <c r="DJ998" s="179" t="str">
        <f t="shared" si="1167"/>
        <v>DJ$17</v>
      </c>
      <c r="DK998" s="179" t="str">
        <f t="shared" si="1167"/>
        <v>DK$17</v>
      </c>
      <c r="DL998" s="179" t="str">
        <f t="shared" si="1167"/>
        <v>DL$17</v>
      </c>
    </row>
    <row r="999" spans="1:116" x14ac:dyDescent="0.4">
      <c r="B999" t="s">
        <v>332</v>
      </c>
      <c r="D999" t="s">
        <v>765</v>
      </c>
      <c r="E999" s="8" t="str">
        <f t="shared" si="1159"/>
        <v>999 DC-S</v>
      </c>
      <c r="G999" s="191" t="str">
        <f>G990</f>
        <v>% of revenue direct cost:</v>
      </c>
      <c r="H999" s="12"/>
      <c r="I999" s="60"/>
      <c r="J999" s="60"/>
      <c r="K999" s="15"/>
      <c r="L999" s="15"/>
      <c r="M999" s="15"/>
      <c r="N999" s="15"/>
      <c r="O999" s="15"/>
      <c r="P999" s="15"/>
      <c r="R999" s="15"/>
      <c r="S999" s="179">
        <f t="shared" ref="S999:AX999" si="1168">S986</f>
        <v>0</v>
      </c>
      <c r="T999" s="179">
        <f t="shared" si="1168"/>
        <v>0</v>
      </c>
      <c r="U999" s="179">
        <f t="shared" si="1168"/>
        <v>0</v>
      </c>
      <c r="V999" s="179">
        <f t="shared" si="1168"/>
        <v>0</v>
      </c>
      <c r="W999" s="179">
        <f t="shared" si="1168"/>
        <v>0</v>
      </c>
      <c r="X999" s="179">
        <f t="shared" si="1168"/>
        <v>0</v>
      </c>
      <c r="Y999" s="179">
        <f t="shared" si="1168"/>
        <v>0</v>
      </c>
      <c r="Z999" s="179">
        <f t="shared" si="1168"/>
        <v>0</v>
      </c>
      <c r="AA999" s="179">
        <f t="shared" si="1168"/>
        <v>0</v>
      </c>
      <c r="AB999" s="179">
        <f t="shared" si="1168"/>
        <v>0</v>
      </c>
      <c r="AC999" s="179">
        <f t="shared" si="1168"/>
        <v>0</v>
      </c>
      <c r="AD999" s="179">
        <f t="shared" si="1168"/>
        <v>0</v>
      </c>
      <c r="AE999" s="179">
        <f t="shared" si="1168"/>
        <v>0</v>
      </c>
      <c r="AF999" s="179">
        <f t="shared" si="1168"/>
        <v>0</v>
      </c>
      <c r="AG999" s="179">
        <f t="shared" si="1168"/>
        <v>0</v>
      </c>
      <c r="AH999" s="179">
        <f t="shared" si="1168"/>
        <v>0</v>
      </c>
      <c r="AI999" s="179">
        <f t="shared" si="1168"/>
        <v>0</v>
      </c>
      <c r="AJ999" s="179">
        <f t="shared" si="1168"/>
        <v>0</v>
      </c>
      <c r="AK999" s="179">
        <f t="shared" si="1168"/>
        <v>0</v>
      </c>
      <c r="AL999" s="179">
        <f t="shared" si="1168"/>
        <v>0</v>
      </c>
      <c r="AM999" s="179">
        <f t="shared" si="1168"/>
        <v>0</v>
      </c>
      <c r="AN999" s="179">
        <f t="shared" si="1168"/>
        <v>0</v>
      </c>
      <c r="AO999" s="179">
        <f t="shared" si="1168"/>
        <v>0</v>
      </c>
      <c r="AP999" s="179">
        <f t="shared" si="1168"/>
        <v>0</v>
      </c>
      <c r="AQ999" s="179">
        <f t="shared" si="1168"/>
        <v>0</v>
      </c>
      <c r="AR999" s="179">
        <f t="shared" si="1168"/>
        <v>0</v>
      </c>
      <c r="AS999" s="179">
        <f t="shared" si="1168"/>
        <v>0</v>
      </c>
      <c r="AT999" s="179">
        <f t="shared" si="1168"/>
        <v>0</v>
      </c>
      <c r="AU999" s="179">
        <f t="shared" si="1168"/>
        <v>0</v>
      </c>
      <c r="AV999" s="179">
        <f t="shared" si="1168"/>
        <v>0</v>
      </c>
      <c r="AW999" s="179">
        <f t="shared" si="1168"/>
        <v>0</v>
      </c>
      <c r="AX999" s="179">
        <f t="shared" si="1168"/>
        <v>0</v>
      </c>
      <c r="AY999" s="179">
        <f t="shared" ref="AY999:CD999" si="1169">AY986</f>
        <v>0</v>
      </c>
      <c r="AZ999" s="179">
        <f t="shared" si="1169"/>
        <v>0</v>
      </c>
      <c r="BA999" s="179">
        <f t="shared" si="1169"/>
        <v>0</v>
      </c>
      <c r="BB999" s="179">
        <f t="shared" si="1169"/>
        <v>0</v>
      </c>
      <c r="BC999" s="179">
        <f t="shared" si="1169"/>
        <v>0</v>
      </c>
      <c r="BD999" s="179">
        <f t="shared" si="1169"/>
        <v>0</v>
      </c>
      <c r="BE999" s="179">
        <f t="shared" si="1169"/>
        <v>0</v>
      </c>
      <c r="BF999" s="179">
        <f t="shared" si="1169"/>
        <v>0</v>
      </c>
      <c r="BG999" s="179">
        <f t="shared" si="1169"/>
        <v>0</v>
      </c>
      <c r="BH999" s="179">
        <f t="shared" si="1169"/>
        <v>0</v>
      </c>
      <c r="BI999" s="179">
        <f t="shared" si="1169"/>
        <v>0</v>
      </c>
      <c r="BJ999" s="179">
        <f t="shared" si="1169"/>
        <v>0</v>
      </c>
      <c r="BK999" s="179">
        <f t="shared" si="1169"/>
        <v>0</v>
      </c>
      <c r="BL999" s="179">
        <f t="shared" si="1169"/>
        <v>0</v>
      </c>
      <c r="BM999" s="179">
        <f t="shared" si="1169"/>
        <v>0</v>
      </c>
      <c r="BN999" s="179">
        <f t="shared" si="1169"/>
        <v>0</v>
      </c>
      <c r="BO999" s="179">
        <f t="shared" si="1169"/>
        <v>0</v>
      </c>
      <c r="BP999" s="179">
        <f t="shared" si="1169"/>
        <v>0</v>
      </c>
      <c r="BQ999" s="179">
        <f t="shared" si="1169"/>
        <v>0</v>
      </c>
      <c r="BR999" s="179">
        <f t="shared" si="1169"/>
        <v>0</v>
      </c>
      <c r="BS999" s="179">
        <f t="shared" si="1169"/>
        <v>0</v>
      </c>
      <c r="BT999" s="179">
        <f t="shared" si="1169"/>
        <v>0</v>
      </c>
      <c r="BU999" s="179">
        <f t="shared" si="1169"/>
        <v>0</v>
      </c>
      <c r="BV999" s="179">
        <f t="shared" si="1169"/>
        <v>0</v>
      </c>
      <c r="BW999" s="179">
        <f t="shared" si="1169"/>
        <v>0</v>
      </c>
      <c r="BX999" s="179">
        <f t="shared" si="1169"/>
        <v>0</v>
      </c>
      <c r="BY999" s="179">
        <f t="shared" si="1169"/>
        <v>0</v>
      </c>
      <c r="BZ999" s="179">
        <f t="shared" si="1169"/>
        <v>0</v>
      </c>
      <c r="CA999" s="179">
        <f t="shared" si="1169"/>
        <v>0</v>
      </c>
      <c r="CB999" s="179">
        <f t="shared" si="1169"/>
        <v>0</v>
      </c>
      <c r="CC999" s="179">
        <f t="shared" si="1169"/>
        <v>0</v>
      </c>
      <c r="CD999" s="179">
        <f t="shared" si="1169"/>
        <v>0</v>
      </c>
      <c r="CE999" s="179">
        <f t="shared" ref="CE999:CL999" si="1170">CE986</f>
        <v>0</v>
      </c>
      <c r="CF999" s="179">
        <f t="shared" si="1170"/>
        <v>0</v>
      </c>
      <c r="CG999" s="179">
        <f t="shared" si="1170"/>
        <v>0</v>
      </c>
      <c r="CH999" s="179">
        <f t="shared" si="1170"/>
        <v>0</v>
      </c>
      <c r="CI999" s="179">
        <f t="shared" si="1170"/>
        <v>0</v>
      </c>
      <c r="CJ999" s="179">
        <f t="shared" si="1170"/>
        <v>0</v>
      </c>
      <c r="CK999" s="179">
        <f t="shared" si="1170"/>
        <v>0</v>
      </c>
      <c r="CL999" s="179">
        <f t="shared" si="1170"/>
        <v>0</v>
      </c>
      <c r="CN999" s="60"/>
      <c r="CO999" s="179">
        <f t="shared" ref="CO999:DL999" si="1171">CO986</f>
        <v>0</v>
      </c>
      <c r="CP999" s="179">
        <f t="shared" si="1171"/>
        <v>0</v>
      </c>
      <c r="CQ999" s="179">
        <f t="shared" si="1171"/>
        <v>0</v>
      </c>
      <c r="CR999" s="179">
        <f t="shared" si="1171"/>
        <v>0</v>
      </c>
      <c r="CS999" s="179">
        <f t="shared" si="1171"/>
        <v>0</v>
      </c>
      <c r="CT999" s="179">
        <f t="shared" si="1171"/>
        <v>0</v>
      </c>
      <c r="CU999" s="179">
        <f t="shared" si="1171"/>
        <v>0</v>
      </c>
      <c r="CV999" s="179">
        <f t="shared" si="1171"/>
        <v>0</v>
      </c>
      <c r="CW999" s="179">
        <f t="shared" si="1171"/>
        <v>0</v>
      </c>
      <c r="CX999" s="179">
        <f t="shared" si="1171"/>
        <v>0</v>
      </c>
      <c r="CY999" s="179">
        <f t="shared" si="1171"/>
        <v>0</v>
      </c>
      <c r="CZ999" s="179">
        <f t="shared" si="1171"/>
        <v>0</v>
      </c>
      <c r="DA999" s="179">
        <f t="shared" si="1171"/>
        <v>0</v>
      </c>
      <c r="DB999" s="179">
        <f t="shared" si="1171"/>
        <v>0</v>
      </c>
      <c r="DC999" s="179">
        <f t="shared" si="1171"/>
        <v>0</v>
      </c>
      <c r="DD999" s="179">
        <f t="shared" si="1171"/>
        <v>0</v>
      </c>
      <c r="DE999" s="179">
        <f t="shared" si="1171"/>
        <v>0</v>
      </c>
      <c r="DF999" s="179">
        <f t="shared" si="1171"/>
        <v>0</v>
      </c>
      <c r="DG999" s="179">
        <f t="shared" si="1171"/>
        <v>0</v>
      </c>
      <c r="DH999" s="179">
        <f t="shared" si="1171"/>
        <v>0</v>
      </c>
      <c r="DI999" s="179">
        <f t="shared" si="1171"/>
        <v>0</v>
      </c>
      <c r="DJ999" s="179">
        <f t="shared" si="1171"/>
        <v>0</v>
      </c>
      <c r="DK999" s="179">
        <f t="shared" si="1171"/>
        <v>0</v>
      </c>
      <c r="DL999" s="179">
        <f t="shared" si="1171"/>
        <v>0</v>
      </c>
    </row>
    <row r="1000" spans="1:116" x14ac:dyDescent="0.4">
      <c r="B1000" t="s">
        <v>332</v>
      </c>
      <c r="D1000" t="s">
        <v>765</v>
      </c>
      <c r="E1000" s="8" t="str">
        <f t="shared" ref="E1000" si="1172">ROW()&amp;" "&amp;D1000</f>
        <v>1000 DC-S</v>
      </c>
      <c r="G1000" s="241" t="str">
        <f>IFERROR(SUBSTITUTE(TRIM(MID(G990, SEARCH("-", G990) + 1, LEN(G990))),":",""),"no unit")</f>
        <v>no unit</v>
      </c>
      <c r="H1000" s="12"/>
      <c r="I1000" s="60"/>
      <c r="J1000" s="60"/>
      <c r="K1000" s="15"/>
      <c r="L1000" s="15"/>
      <c r="M1000" s="15"/>
      <c r="N1000" s="15"/>
      <c r="O1000" s="15"/>
      <c r="P1000" s="15"/>
      <c r="R1000" s="15"/>
      <c r="S1000" s="179"/>
      <c r="T1000" s="179"/>
      <c r="U1000" s="179"/>
      <c r="V1000" s="179"/>
      <c r="W1000" s="179"/>
      <c r="X1000" s="179"/>
      <c r="Y1000" s="179"/>
      <c r="Z1000" s="179"/>
      <c r="AA1000" s="179"/>
      <c r="AB1000" s="179"/>
      <c r="AC1000" s="179"/>
      <c r="AD1000" s="179"/>
      <c r="AE1000" s="179"/>
      <c r="AF1000" s="179"/>
      <c r="AG1000" s="179"/>
      <c r="AH1000" s="179"/>
      <c r="AI1000" s="179"/>
      <c r="AJ1000" s="179"/>
      <c r="AK1000" s="179"/>
      <c r="AL1000" s="179"/>
      <c r="AM1000" s="179"/>
      <c r="AN1000" s="179"/>
      <c r="AO1000" s="179"/>
      <c r="AP1000" s="179"/>
      <c r="AQ1000" s="179"/>
      <c r="AR1000" s="179"/>
      <c r="AS1000" s="179"/>
      <c r="AT1000" s="179"/>
      <c r="AU1000" s="179"/>
      <c r="AV1000" s="179"/>
      <c r="AW1000" s="179"/>
      <c r="AX1000" s="179"/>
      <c r="AY1000" s="179"/>
      <c r="AZ1000" s="179"/>
      <c r="BA1000" s="179"/>
      <c r="BB1000" s="179"/>
      <c r="BC1000" s="179"/>
      <c r="BD1000" s="179"/>
      <c r="BE1000" s="179"/>
      <c r="BF1000" s="179"/>
      <c r="BG1000" s="179"/>
      <c r="BH1000" s="179"/>
      <c r="BI1000" s="179"/>
      <c r="BJ1000" s="179"/>
      <c r="BK1000" s="179"/>
      <c r="BL1000" s="179"/>
      <c r="BM1000" s="179"/>
      <c r="BN1000" s="179"/>
      <c r="BO1000" s="179"/>
      <c r="BP1000" s="179"/>
      <c r="BQ1000" s="179"/>
      <c r="BR1000" s="179"/>
      <c r="BS1000" s="179"/>
      <c r="BT1000" s="179"/>
      <c r="BU1000" s="179"/>
      <c r="BV1000" s="179"/>
      <c r="BW1000" s="179"/>
      <c r="BX1000" s="179"/>
      <c r="BY1000" s="179"/>
      <c r="BZ1000" s="179"/>
      <c r="CA1000" s="179"/>
      <c r="CB1000" s="179"/>
      <c r="CC1000" s="179"/>
      <c r="CD1000" s="179"/>
      <c r="CE1000" s="179"/>
      <c r="CF1000" s="179"/>
      <c r="CG1000" s="179"/>
      <c r="CH1000" s="179"/>
      <c r="CI1000" s="179"/>
      <c r="CJ1000" s="179"/>
      <c r="CK1000" s="179"/>
      <c r="CL1000" s="179"/>
      <c r="CN1000" s="60"/>
      <c r="CO1000" s="179"/>
      <c r="CP1000" s="179"/>
      <c r="CQ1000" s="179"/>
      <c r="CR1000" s="179"/>
      <c r="CS1000" s="179"/>
      <c r="CT1000" s="179"/>
      <c r="CU1000" s="179"/>
      <c r="CV1000" s="179"/>
      <c r="CW1000" s="179"/>
      <c r="CX1000" s="179"/>
      <c r="CY1000" s="179"/>
      <c r="CZ1000" s="179"/>
      <c r="DA1000" s="179"/>
      <c r="DB1000" s="179"/>
      <c r="DC1000" s="179"/>
      <c r="DD1000" s="179"/>
      <c r="DE1000" s="179"/>
      <c r="DF1000" s="179"/>
      <c r="DG1000" s="179"/>
      <c r="DH1000" s="179"/>
      <c r="DI1000" s="179"/>
      <c r="DJ1000" s="179"/>
      <c r="DK1000" s="179"/>
      <c r="DL1000" s="179"/>
    </row>
    <row r="1001" spans="1:116" x14ac:dyDescent="0.4">
      <c r="A1001" s="3"/>
      <c r="B1001" t="s">
        <v>332</v>
      </c>
      <c r="D1001" t="s">
        <v>765</v>
      </c>
      <c r="E1001" s="8" t="str">
        <f t="shared" si="1159"/>
        <v>1001 DC-S</v>
      </c>
      <c r="G1001" s="191" t="str">
        <f>G988</f>
        <v>Secondary revenue driver</v>
      </c>
      <c r="H1001" s="90"/>
      <c r="I1001" s="213"/>
      <c r="J1001" s="213"/>
      <c r="K1001" s="214"/>
      <c r="L1001" s="214"/>
      <c r="M1001" s="214"/>
      <c r="N1001" s="214"/>
      <c r="O1001" s="214"/>
      <c r="P1001" s="214"/>
      <c r="R1001" s="214"/>
      <c r="S1001" s="4" t="str">
        <f>ADDRESS(ROW(S993),COLUMN(S993),2)</f>
        <v>S$993</v>
      </c>
      <c r="T1001" s="4" t="str">
        <f t="shared" ref="T1001:CE1001" si="1173">ADDRESS(ROW(T993),COLUMN(T993),2)</f>
        <v>T$993</v>
      </c>
      <c r="U1001" s="4" t="str">
        <f t="shared" si="1173"/>
        <v>U$993</v>
      </c>
      <c r="V1001" s="4" t="str">
        <f t="shared" si="1173"/>
        <v>V$993</v>
      </c>
      <c r="W1001" s="4" t="str">
        <f t="shared" si="1173"/>
        <v>W$993</v>
      </c>
      <c r="X1001" s="4" t="str">
        <f t="shared" si="1173"/>
        <v>X$993</v>
      </c>
      <c r="Y1001" s="4" t="str">
        <f t="shared" si="1173"/>
        <v>Y$993</v>
      </c>
      <c r="Z1001" s="4" t="str">
        <f t="shared" si="1173"/>
        <v>Z$993</v>
      </c>
      <c r="AA1001" s="4" t="str">
        <f t="shared" si="1173"/>
        <v>AA$993</v>
      </c>
      <c r="AB1001" s="4" t="str">
        <f t="shared" si="1173"/>
        <v>AB$993</v>
      </c>
      <c r="AC1001" s="4" t="str">
        <f t="shared" si="1173"/>
        <v>AC$993</v>
      </c>
      <c r="AD1001" s="4" t="str">
        <f t="shared" si="1173"/>
        <v>AD$993</v>
      </c>
      <c r="AE1001" s="4" t="str">
        <f t="shared" si="1173"/>
        <v>AE$993</v>
      </c>
      <c r="AF1001" s="4" t="str">
        <f t="shared" si="1173"/>
        <v>AF$993</v>
      </c>
      <c r="AG1001" s="4" t="str">
        <f t="shared" si="1173"/>
        <v>AG$993</v>
      </c>
      <c r="AH1001" s="4" t="str">
        <f t="shared" si="1173"/>
        <v>AH$993</v>
      </c>
      <c r="AI1001" s="4" t="str">
        <f t="shared" si="1173"/>
        <v>AI$993</v>
      </c>
      <c r="AJ1001" s="4" t="str">
        <f t="shared" si="1173"/>
        <v>AJ$993</v>
      </c>
      <c r="AK1001" s="4" t="str">
        <f t="shared" si="1173"/>
        <v>AK$993</v>
      </c>
      <c r="AL1001" s="4" t="str">
        <f t="shared" si="1173"/>
        <v>AL$993</v>
      </c>
      <c r="AM1001" s="4" t="str">
        <f t="shared" si="1173"/>
        <v>AM$993</v>
      </c>
      <c r="AN1001" s="4" t="str">
        <f t="shared" si="1173"/>
        <v>AN$993</v>
      </c>
      <c r="AO1001" s="4" t="str">
        <f t="shared" si="1173"/>
        <v>AO$993</v>
      </c>
      <c r="AP1001" s="4" t="str">
        <f t="shared" si="1173"/>
        <v>AP$993</v>
      </c>
      <c r="AQ1001" s="4" t="str">
        <f t="shared" si="1173"/>
        <v>AQ$993</v>
      </c>
      <c r="AR1001" s="4" t="str">
        <f t="shared" si="1173"/>
        <v>AR$993</v>
      </c>
      <c r="AS1001" s="4" t="str">
        <f t="shared" si="1173"/>
        <v>AS$993</v>
      </c>
      <c r="AT1001" s="4" t="str">
        <f t="shared" si="1173"/>
        <v>AT$993</v>
      </c>
      <c r="AU1001" s="4" t="str">
        <f t="shared" si="1173"/>
        <v>AU$993</v>
      </c>
      <c r="AV1001" s="4" t="str">
        <f t="shared" si="1173"/>
        <v>AV$993</v>
      </c>
      <c r="AW1001" s="4" t="str">
        <f t="shared" si="1173"/>
        <v>AW$993</v>
      </c>
      <c r="AX1001" s="4" t="str">
        <f t="shared" si="1173"/>
        <v>AX$993</v>
      </c>
      <c r="AY1001" s="4" t="str">
        <f t="shared" si="1173"/>
        <v>AY$993</v>
      </c>
      <c r="AZ1001" s="4" t="str">
        <f t="shared" si="1173"/>
        <v>AZ$993</v>
      </c>
      <c r="BA1001" s="4" t="str">
        <f t="shared" si="1173"/>
        <v>BA$993</v>
      </c>
      <c r="BB1001" s="4" t="str">
        <f t="shared" si="1173"/>
        <v>BB$993</v>
      </c>
      <c r="BC1001" s="4" t="str">
        <f t="shared" si="1173"/>
        <v>BC$993</v>
      </c>
      <c r="BD1001" s="4" t="str">
        <f t="shared" si="1173"/>
        <v>BD$993</v>
      </c>
      <c r="BE1001" s="4" t="str">
        <f t="shared" si="1173"/>
        <v>BE$993</v>
      </c>
      <c r="BF1001" s="4" t="str">
        <f t="shared" si="1173"/>
        <v>BF$993</v>
      </c>
      <c r="BG1001" s="4" t="str">
        <f t="shared" si="1173"/>
        <v>BG$993</v>
      </c>
      <c r="BH1001" s="4" t="str">
        <f t="shared" si="1173"/>
        <v>BH$993</v>
      </c>
      <c r="BI1001" s="4" t="str">
        <f t="shared" si="1173"/>
        <v>BI$993</v>
      </c>
      <c r="BJ1001" s="4" t="str">
        <f t="shared" si="1173"/>
        <v>BJ$993</v>
      </c>
      <c r="BK1001" s="4" t="str">
        <f t="shared" si="1173"/>
        <v>BK$993</v>
      </c>
      <c r="BL1001" s="4" t="str">
        <f t="shared" si="1173"/>
        <v>BL$993</v>
      </c>
      <c r="BM1001" s="4" t="str">
        <f t="shared" si="1173"/>
        <v>BM$993</v>
      </c>
      <c r="BN1001" s="4" t="str">
        <f t="shared" si="1173"/>
        <v>BN$993</v>
      </c>
      <c r="BO1001" s="4" t="str">
        <f t="shared" si="1173"/>
        <v>BO$993</v>
      </c>
      <c r="BP1001" s="4" t="str">
        <f t="shared" si="1173"/>
        <v>BP$993</v>
      </c>
      <c r="BQ1001" s="4" t="str">
        <f t="shared" si="1173"/>
        <v>BQ$993</v>
      </c>
      <c r="BR1001" s="4" t="str">
        <f t="shared" si="1173"/>
        <v>BR$993</v>
      </c>
      <c r="BS1001" s="4" t="str">
        <f t="shared" si="1173"/>
        <v>BS$993</v>
      </c>
      <c r="BT1001" s="4" t="str">
        <f t="shared" si="1173"/>
        <v>BT$993</v>
      </c>
      <c r="BU1001" s="4" t="str">
        <f t="shared" si="1173"/>
        <v>BU$993</v>
      </c>
      <c r="BV1001" s="4" t="str">
        <f t="shared" si="1173"/>
        <v>BV$993</v>
      </c>
      <c r="BW1001" s="4" t="str">
        <f t="shared" si="1173"/>
        <v>BW$993</v>
      </c>
      <c r="BX1001" s="4" t="str">
        <f t="shared" si="1173"/>
        <v>BX$993</v>
      </c>
      <c r="BY1001" s="4" t="str">
        <f t="shared" si="1173"/>
        <v>BY$993</v>
      </c>
      <c r="BZ1001" s="4" t="str">
        <f t="shared" si="1173"/>
        <v>BZ$993</v>
      </c>
      <c r="CA1001" s="4" t="str">
        <f t="shared" si="1173"/>
        <v>CA$993</v>
      </c>
      <c r="CB1001" s="4" t="str">
        <f t="shared" si="1173"/>
        <v>CB$993</v>
      </c>
      <c r="CC1001" s="4" t="str">
        <f t="shared" si="1173"/>
        <v>CC$993</v>
      </c>
      <c r="CD1001" s="4" t="str">
        <f t="shared" si="1173"/>
        <v>CD$993</v>
      </c>
      <c r="CE1001" s="4" t="str">
        <f t="shared" si="1173"/>
        <v>CE$993</v>
      </c>
      <c r="CF1001" s="4" t="str">
        <f t="shared" ref="CF1001:CL1001" si="1174">ADDRESS(ROW(CF993),COLUMN(CF993),2)</f>
        <v>CF$993</v>
      </c>
      <c r="CG1001" s="4" t="str">
        <f t="shared" si="1174"/>
        <v>CG$993</v>
      </c>
      <c r="CH1001" s="4" t="str">
        <f t="shared" si="1174"/>
        <v>CH$993</v>
      </c>
      <c r="CI1001" s="4" t="str">
        <f t="shared" si="1174"/>
        <v>CI$993</v>
      </c>
      <c r="CJ1001" s="4" t="str">
        <f t="shared" si="1174"/>
        <v>CJ$993</v>
      </c>
      <c r="CK1001" s="4" t="str">
        <f t="shared" si="1174"/>
        <v>CK$993</v>
      </c>
      <c r="CL1001" s="4" t="str">
        <f t="shared" si="1174"/>
        <v>CL$993</v>
      </c>
      <c r="CN1001" s="213"/>
      <c r="CO1001" s="4" t="str">
        <f t="shared" ref="CO1001:DK1001" si="1175">ADDRESS(ROW(CO993),COLUMN(CO993),2)</f>
        <v>CO$993</v>
      </c>
      <c r="CP1001" s="4" t="str">
        <f t="shared" si="1175"/>
        <v>CP$993</v>
      </c>
      <c r="CQ1001" s="4" t="str">
        <f t="shared" si="1175"/>
        <v>CQ$993</v>
      </c>
      <c r="CR1001" s="4" t="str">
        <f t="shared" si="1175"/>
        <v>CR$993</v>
      </c>
      <c r="CS1001" s="4" t="str">
        <f t="shared" si="1175"/>
        <v>CS$993</v>
      </c>
      <c r="CT1001" s="4" t="str">
        <f t="shared" si="1175"/>
        <v>CT$993</v>
      </c>
      <c r="CU1001" s="4" t="str">
        <f t="shared" si="1175"/>
        <v>CU$993</v>
      </c>
      <c r="CV1001" s="4" t="str">
        <f t="shared" si="1175"/>
        <v>CV$993</v>
      </c>
      <c r="CW1001" s="4" t="str">
        <f t="shared" si="1175"/>
        <v>CW$993</v>
      </c>
      <c r="CX1001" s="4" t="str">
        <f t="shared" si="1175"/>
        <v>CX$993</v>
      </c>
      <c r="CY1001" s="4" t="str">
        <f t="shared" si="1175"/>
        <v>CY$993</v>
      </c>
      <c r="CZ1001" s="4" t="str">
        <f t="shared" si="1175"/>
        <v>CZ$993</v>
      </c>
      <c r="DA1001" s="4" t="str">
        <f t="shared" si="1175"/>
        <v>DA$993</v>
      </c>
      <c r="DB1001" s="4" t="str">
        <f t="shared" si="1175"/>
        <v>DB$993</v>
      </c>
      <c r="DC1001" s="4" t="str">
        <f t="shared" si="1175"/>
        <v>DC$993</v>
      </c>
      <c r="DD1001" s="4" t="str">
        <f t="shared" si="1175"/>
        <v>DD$993</v>
      </c>
      <c r="DE1001" s="4" t="str">
        <f t="shared" si="1175"/>
        <v>DE$993</v>
      </c>
      <c r="DF1001" s="4" t="str">
        <f t="shared" si="1175"/>
        <v>DF$993</v>
      </c>
      <c r="DG1001" s="4" t="str">
        <f t="shared" si="1175"/>
        <v>DG$993</v>
      </c>
      <c r="DH1001" s="4" t="str">
        <f t="shared" si="1175"/>
        <v>DH$993</v>
      </c>
      <c r="DI1001" s="4" t="str">
        <f t="shared" si="1175"/>
        <v>DI$993</v>
      </c>
      <c r="DJ1001" s="4" t="str">
        <f t="shared" si="1175"/>
        <v>DJ$993</v>
      </c>
      <c r="DK1001" s="4" t="str">
        <f t="shared" si="1175"/>
        <v>DK$993</v>
      </c>
      <c r="DL1001" s="4" t="str">
        <f t="shared" ref="DL1001" si="1176">ADDRESS(ROW(DL993),COLUMN(DL993),2)</f>
        <v>DL$993</v>
      </c>
    </row>
    <row r="1002" spans="1:116" x14ac:dyDescent="0.4">
      <c r="B1002" t="s">
        <v>332</v>
      </c>
      <c r="D1002" t="s">
        <v>765</v>
      </c>
      <c r="E1002" s="8" t="str">
        <f t="shared" ref="E1002:E1004" si="1177">ROW()&amp;" "&amp;D1002</f>
        <v>1002 DC-S</v>
      </c>
      <c r="G1002" s="136" t="str">
        <f>G989</f>
        <v>Secondary volume driver</v>
      </c>
      <c r="H1002" s="12"/>
      <c r="I1002" s="60"/>
      <c r="J1002" s="60"/>
      <c r="K1002" s="15"/>
      <c r="L1002" s="15"/>
      <c r="M1002" s="15"/>
      <c r="N1002" s="15"/>
      <c r="O1002" s="15"/>
      <c r="P1002" s="15"/>
      <c r="R1002" s="15"/>
      <c r="S1002" s="179" t="str">
        <f t="shared" ref="S1002:AX1002" si="1178">S989</f>
        <v>S$19</v>
      </c>
      <c r="T1002" s="179" t="str">
        <f t="shared" si="1178"/>
        <v>T$19</v>
      </c>
      <c r="U1002" s="179" t="str">
        <f t="shared" si="1178"/>
        <v>U$19</v>
      </c>
      <c r="V1002" s="179" t="str">
        <f t="shared" si="1178"/>
        <v>V$19</v>
      </c>
      <c r="W1002" s="179" t="str">
        <f t="shared" si="1178"/>
        <v>W$19</v>
      </c>
      <c r="X1002" s="179" t="str">
        <f t="shared" si="1178"/>
        <v>X$19</v>
      </c>
      <c r="Y1002" s="179" t="str">
        <f t="shared" si="1178"/>
        <v>Y$19</v>
      </c>
      <c r="Z1002" s="179" t="str">
        <f t="shared" si="1178"/>
        <v>Z$19</v>
      </c>
      <c r="AA1002" s="179" t="str">
        <f t="shared" si="1178"/>
        <v>AA$19</v>
      </c>
      <c r="AB1002" s="179" t="str">
        <f t="shared" si="1178"/>
        <v>AB$19</v>
      </c>
      <c r="AC1002" s="179" t="str">
        <f t="shared" si="1178"/>
        <v>AC$19</v>
      </c>
      <c r="AD1002" s="179" t="str">
        <f t="shared" si="1178"/>
        <v>AD$19</v>
      </c>
      <c r="AE1002" s="179" t="str">
        <f t="shared" si="1178"/>
        <v>AE$19</v>
      </c>
      <c r="AF1002" s="179" t="str">
        <f t="shared" si="1178"/>
        <v>AF$19</v>
      </c>
      <c r="AG1002" s="179" t="str">
        <f t="shared" si="1178"/>
        <v>AG$19</v>
      </c>
      <c r="AH1002" s="179" t="str">
        <f t="shared" si="1178"/>
        <v>AH$19</v>
      </c>
      <c r="AI1002" s="179" t="str">
        <f t="shared" si="1178"/>
        <v>AI$19</v>
      </c>
      <c r="AJ1002" s="179" t="str">
        <f t="shared" si="1178"/>
        <v>AJ$19</v>
      </c>
      <c r="AK1002" s="179" t="str">
        <f t="shared" si="1178"/>
        <v>AK$19</v>
      </c>
      <c r="AL1002" s="179" t="str">
        <f t="shared" si="1178"/>
        <v>AL$19</v>
      </c>
      <c r="AM1002" s="179" t="str">
        <f t="shared" si="1178"/>
        <v>AM$19</v>
      </c>
      <c r="AN1002" s="179" t="str">
        <f t="shared" si="1178"/>
        <v>AN$19</v>
      </c>
      <c r="AO1002" s="179" t="str">
        <f t="shared" si="1178"/>
        <v>AO$19</v>
      </c>
      <c r="AP1002" s="179" t="str">
        <f t="shared" si="1178"/>
        <v>AP$19</v>
      </c>
      <c r="AQ1002" s="179" t="str">
        <f t="shared" si="1178"/>
        <v>AQ$19</v>
      </c>
      <c r="AR1002" s="179" t="str">
        <f t="shared" si="1178"/>
        <v>AR$19</v>
      </c>
      <c r="AS1002" s="179" t="str">
        <f t="shared" si="1178"/>
        <v>AS$19</v>
      </c>
      <c r="AT1002" s="179" t="str">
        <f t="shared" si="1178"/>
        <v>AT$19</v>
      </c>
      <c r="AU1002" s="179" t="str">
        <f t="shared" si="1178"/>
        <v>AU$19</v>
      </c>
      <c r="AV1002" s="179" t="str">
        <f t="shared" si="1178"/>
        <v>AV$19</v>
      </c>
      <c r="AW1002" s="179" t="str">
        <f t="shared" si="1178"/>
        <v>AW$19</v>
      </c>
      <c r="AX1002" s="179" t="str">
        <f t="shared" si="1178"/>
        <v>AX$19</v>
      </c>
      <c r="AY1002" s="179" t="str">
        <f t="shared" ref="AY1002:CD1002" si="1179">AY989</f>
        <v>AY$19</v>
      </c>
      <c r="AZ1002" s="179" t="str">
        <f t="shared" si="1179"/>
        <v>AZ$19</v>
      </c>
      <c r="BA1002" s="179" t="str">
        <f t="shared" si="1179"/>
        <v>BA$19</v>
      </c>
      <c r="BB1002" s="179" t="str">
        <f t="shared" si="1179"/>
        <v>BB$19</v>
      </c>
      <c r="BC1002" s="179" t="str">
        <f t="shared" si="1179"/>
        <v>BC$19</v>
      </c>
      <c r="BD1002" s="179" t="str">
        <f t="shared" si="1179"/>
        <v>BD$19</v>
      </c>
      <c r="BE1002" s="179" t="str">
        <f t="shared" si="1179"/>
        <v>BE$19</v>
      </c>
      <c r="BF1002" s="179" t="str">
        <f t="shared" si="1179"/>
        <v>BF$19</v>
      </c>
      <c r="BG1002" s="179" t="str">
        <f t="shared" si="1179"/>
        <v>BG$19</v>
      </c>
      <c r="BH1002" s="179" t="str">
        <f t="shared" si="1179"/>
        <v>BH$19</v>
      </c>
      <c r="BI1002" s="179" t="str">
        <f t="shared" si="1179"/>
        <v>BI$19</v>
      </c>
      <c r="BJ1002" s="179" t="str">
        <f t="shared" si="1179"/>
        <v>BJ$19</v>
      </c>
      <c r="BK1002" s="179" t="str">
        <f t="shared" si="1179"/>
        <v>BK$19</v>
      </c>
      <c r="BL1002" s="179" t="str">
        <f t="shared" si="1179"/>
        <v>BL$19</v>
      </c>
      <c r="BM1002" s="179" t="str">
        <f t="shared" si="1179"/>
        <v>BM$19</v>
      </c>
      <c r="BN1002" s="179" t="str">
        <f t="shared" si="1179"/>
        <v>BN$19</v>
      </c>
      <c r="BO1002" s="179" t="str">
        <f t="shared" si="1179"/>
        <v>BO$19</v>
      </c>
      <c r="BP1002" s="179" t="str">
        <f t="shared" si="1179"/>
        <v>BP$19</v>
      </c>
      <c r="BQ1002" s="179" t="str">
        <f t="shared" si="1179"/>
        <v>BQ$19</v>
      </c>
      <c r="BR1002" s="179" t="str">
        <f t="shared" si="1179"/>
        <v>BR$19</v>
      </c>
      <c r="BS1002" s="179" t="str">
        <f t="shared" si="1179"/>
        <v>BS$19</v>
      </c>
      <c r="BT1002" s="179" t="str">
        <f t="shared" si="1179"/>
        <v>BT$19</v>
      </c>
      <c r="BU1002" s="179" t="str">
        <f t="shared" si="1179"/>
        <v>BU$19</v>
      </c>
      <c r="BV1002" s="179" t="str">
        <f t="shared" si="1179"/>
        <v>BV$19</v>
      </c>
      <c r="BW1002" s="179" t="str">
        <f t="shared" si="1179"/>
        <v>BW$19</v>
      </c>
      <c r="BX1002" s="179" t="str">
        <f t="shared" si="1179"/>
        <v>BX$19</v>
      </c>
      <c r="BY1002" s="179" t="str">
        <f t="shared" si="1179"/>
        <v>BY$19</v>
      </c>
      <c r="BZ1002" s="179" t="str">
        <f t="shared" si="1179"/>
        <v>BZ$19</v>
      </c>
      <c r="CA1002" s="179" t="str">
        <f t="shared" si="1179"/>
        <v>CA$19</v>
      </c>
      <c r="CB1002" s="179" t="str">
        <f t="shared" si="1179"/>
        <v>CB$19</v>
      </c>
      <c r="CC1002" s="179" t="str">
        <f t="shared" si="1179"/>
        <v>CC$19</v>
      </c>
      <c r="CD1002" s="179" t="str">
        <f t="shared" si="1179"/>
        <v>CD$19</v>
      </c>
      <c r="CE1002" s="179" t="str">
        <f t="shared" ref="CE1002:CL1002" si="1180">CE989</f>
        <v>CE$19</v>
      </c>
      <c r="CF1002" s="179" t="str">
        <f t="shared" si="1180"/>
        <v>CF$19</v>
      </c>
      <c r="CG1002" s="179" t="str">
        <f t="shared" si="1180"/>
        <v>CG$19</v>
      </c>
      <c r="CH1002" s="179" t="str">
        <f t="shared" si="1180"/>
        <v>CH$19</v>
      </c>
      <c r="CI1002" s="179" t="str">
        <f t="shared" si="1180"/>
        <v>CI$19</v>
      </c>
      <c r="CJ1002" s="179" t="str">
        <f t="shared" si="1180"/>
        <v>CJ$19</v>
      </c>
      <c r="CK1002" s="179" t="str">
        <f t="shared" si="1180"/>
        <v>CK$19</v>
      </c>
      <c r="CL1002" s="179" t="str">
        <f t="shared" si="1180"/>
        <v>CL$19</v>
      </c>
      <c r="CN1002" s="60"/>
      <c r="CO1002" s="179" t="str">
        <f t="shared" ref="CO1002:DL1002" si="1181">CO989</f>
        <v>CO$19</v>
      </c>
      <c r="CP1002" s="179" t="str">
        <f t="shared" si="1181"/>
        <v>CP$19</v>
      </c>
      <c r="CQ1002" s="179" t="str">
        <f t="shared" si="1181"/>
        <v>CQ$19</v>
      </c>
      <c r="CR1002" s="179" t="str">
        <f t="shared" si="1181"/>
        <v>CR$19</v>
      </c>
      <c r="CS1002" s="179" t="str">
        <f t="shared" si="1181"/>
        <v>CS$19</v>
      </c>
      <c r="CT1002" s="179" t="str">
        <f t="shared" si="1181"/>
        <v>CT$19</v>
      </c>
      <c r="CU1002" s="179" t="str">
        <f t="shared" si="1181"/>
        <v>CU$19</v>
      </c>
      <c r="CV1002" s="179" t="str">
        <f t="shared" si="1181"/>
        <v>CV$19</v>
      </c>
      <c r="CW1002" s="179" t="str">
        <f t="shared" si="1181"/>
        <v>CW$19</v>
      </c>
      <c r="CX1002" s="179" t="str">
        <f t="shared" si="1181"/>
        <v>CX$19</v>
      </c>
      <c r="CY1002" s="179" t="str">
        <f t="shared" si="1181"/>
        <v>CY$19</v>
      </c>
      <c r="CZ1002" s="179" t="str">
        <f t="shared" si="1181"/>
        <v>CZ$19</v>
      </c>
      <c r="DA1002" s="179" t="str">
        <f t="shared" si="1181"/>
        <v>DA$19</v>
      </c>
      <c r="DB1002" s="179" t="str">
        <f t="shared" si="1181"/>
        <v>DB$19</v>
      </c>
      <c r="DC1002" s="179" t="str">
        <f t="shared" si="1181"/>
        <v>DC$19</v>
      </c>
      <c r="DD1002" s="179" t="str">
        <f t="shared" si="1181"/>
        <v>DD$19</v>
      </c>
      <c r="DE1002" s="179" t="str">
        <f t="shared" si="1181"/>
        <v>DE$19</v>
      </c>
      <c r="DF1002" s="179" t="str">
        <f t="shared" si="1181"/>
        <v>DF$19</v>
      </c>
      <c r="DG1002" s="179" t="str">
        <f t="shared" si="1181"/>
        <v>DG$19</v>
      </c>
      <c r="DH1002" s="179" t="str">
        <f t="shared" si="1181"/>
        <v>DH$19</v>
      </c>
      <c r="DI1002" s="179" t="str">
        <f t="shared" si="1181"/>
        <v>DI$19</v>
      </c>
      <c r="DJ1002" s="179" t="str">
        <f t="shared" si="1181"/>
        <v>DJ$19</v>
      </c>
      <c r="DK1002" s="179" t="str">
        <f t="shared" si="1181"/>
        <v>DK$19</v>
      </c>
      <c r="DL1002" s="179" t="str">
        <f t="shared" si="1181"/>
        <v>DL$19</v>
      </c>
    </row>
    <row r="1003" spans="1:116" x14ac:dyDescent="0.4">
      <c r="B1003" t="s">
        <v>332</v>
      </c>
      <c r="D1003" t="s">
        <v>765</v>
      </c>
      <c r="E1003" s="8" t="str">
        <f t="shared" si="1177"/>
        <v>1003 DC-S</v>
      </c>
      <c r="CO1003" s="8"/>
      <c r="CP1003" s="8"/>
      <c r="CQ1003" s="8"/>
      <c r="CR1003" s="8"/>
      <c r="CS1003" s="8"/>
      <c r="CT1003" s="8"/>
      <c r="CU1003" s="8"/>
      <c r="CV1003" s="8"/>
      <c r="CW1003" s="8"/>
      <c r="CX1003" s="8"/>
      <c r="CY1003" s="8"/>
      <c r="CZ1003" s="8"/>
      <c r="DA1003" s="8"/>
      <c r="DB1003" s="8"/>
      <c r="DC1003" s="8"/>
      <c r="DD1003" s="8"/>
      <c r="DE1003" s="8"/>
      <c r="DF1003" s="8"/>
      <c r="DG1003" s="8"/>
      <c r="DH1003" s="8"/>
      <c r="DI1003" s="8"/>
      <c r="DJ1003" s="8"/>
      <c r="DK1003" s="8"/>
      <c r="DL1003" s="8"/>
    </row>
    <row r="1004" spans="1:116" x14ac:dyDescent="0.4">
      <c r="A1004" s="174"/>
      <c r="B1004" t="s">
        <v>332</v>
      </c>
      <c r="D1004" t="s">
        <v>765</v>
      </c>
      <c r="E1004" s="8" t="str">
        <f t="shared" si="1177"/>
        <v>1004 DC-S</v>
      </c>
      <c r="H1004" s="174"/>
      <c r="I1004" s="176"/>
      <c r="J1004" s="176"/>
      <c r="K1004" s="197"/>
      <c r="L1004" s="197"/>
      <c r="M1004" s="197"/>
      <c r="N1004" s="197"/>
      <c r="O1004" s="197"/>
      <c r="P1004" s="197"/>
      <c r="R1004" s="198"/>
      <c r="S1004" s="174"/>
      <c r="T1004" s="174"/>
      <c r="U1004" s="174"/>
      <c r="V1004" s="174"/>
      <c r="W1004" s="174"/>
      <c r="X1004" s="174"/>
      <c r="Y1004" s="174"/>
      <c r="Z1004" s="174"/>
      <c r="AA1004" s="174"/>
      <c r="AB1004" s="174"/>
      <c r="AC1004" s="174"/>
      <c r="AD1004" s="174"/>
      <c r="AE1004" s="174"/>
      <c r="AF1004" s="174"/>
      <c r="AG1004" s="174"/>
      <c r="AH1004" s="174"/>
      <c r="AI1004" s="174"/>
      <c r="AJ1004" s="174"/>
      <c r="AK1004" s="174"/>
      <c r="AL1004" s="174"/>
      <c r="AM1004" s="174"/>
      <c r="AN1004" s="174"/>
      <c r="AO1004" s="174"/>
      <c r="AP1004" s="174"/>
      <c r="AQ1004" s="174"/>
      <c r="AR1004" s="174"/>
      <c r="AS1004" s="174"/>
      <c r="AT1004" s="174"/>
      <c r="AU1004" s="174"/>
      <c r="AV1004" s="174"/>
      <c r="AW1004" s="174"/>
      <c r="AX1004" s="174"/>
      <c r="AY1004" s="174"/>
      <c r="AZ1004" s="174"/>
      <c r="BA1004" s="174"/>
      <c r="BB1004" s="174"/>
      <c r="BC1004" s="174"/>
      <c r="BD1004" s="174"/>
      <c r="BE1004" s="174"/>
      <c r="BF1004" s="174"/>
      <c r="BG1004" s="174"/>
      <c r="BH1004" s="174"/>
      <c r="BI1004" s="174"/>
      <c r="BJ1004" s="174"/>
      <c r="BK1004" s="174"/>
      <c r="BL1004" s="174"/>
      <c r="BM1004" s="174"/>
      <c r="BN1004" s="174"/>
      <c r="BO1004" s="174"/>
      <c r="BP1004" s="174"/>
      <c r="BQ1004" s="174"/>
      <c r="BR1004" s="174"/>
      <c r="BS1004" s="174"/>
      <c r="BT1004" s="174"/>
      <c r="BU1004" s="174"/>
      <c r="BV1004" s="174"/>
      <c r="BW1004" s="174"/>
      <c r="BX1004" s="174"/>
      <c r="BY1004" s="174"/>
      <c r="BZ1004" s="174"/>
      <c r="CA1004" s="174"/>
      <c r="CB1004" s="174"/>
      <c r="CC1004" s="174"/>
      <c r="CD1004" s="174"/>
      <c r="CE1004" s="174"/>
      <c r="CF1004" s="174"/>
      <c r="CG1004" s="174"/>
      <c r="CH1004" s="174"/>
      <c r="CI1004" s="174"/>
      <c r="CJ1004" s="174"/>
      <c r="CK1004" s="174"/>
      <c r="CL1004" s="174"/>
      <c r="CN1004" s="176"/>
      <c r="CO1004" s="174"/>
      <c r="CP1004" s="174"/>
      <c r="CQ1004" s="174"/>
      <c r="CR1004" s="174"/>
      <c r="CS1004" s="174"/>
      <c r="CT1004" s="174"/>
      <c r="CU1004" s="174"/>
      <c r="CV1004" s="174"/>
      <c r="CW1004" s="174"/>
      <c r="CX1004" s="174"/>
      <c r="CY1004" s="174"/>
      <c r="CZ1004" s="174"/>
      <c r="DA1004" s="174"/>
      <c r="DB1004" s="174"/>
      <c r="DC1004" s="174"/>
      <c r="DD1004" s="174"/>
      <c r="DE1004" s="174"/>
      <c r="DF1004" s="174"/>
      <c r="DG1004" s="174"/>
      <c r="DH1004" s="174"/>
      <c r="DI1004" s="174"/>
      <c r="DJ1004" s="174"/>
      <c r="DK1004" s="174"/>
      <c r="DL1004" s="17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E1048" s="8"/>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E1049" s="8"/>
      <c r="K1049" s="53"/>
      <c r="L1049" s="53"/>
      <c r="M1049" s="53"/>
      <c r="N1049" s="53"/>
      <c r="O1049" s="53"/>
      <c r="P1049" s="53"/>
      <c r="R1049" s="24"/>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row>
    <row r="1050" spans="1:116" x14ac:dyDescent="0.4">
      <c r="E1050" s="8"/>
      <c r="K1050" s="53"/>
      <c r="L1050" s="53"/>
      <c r="M1050" s="53"/>
      <c r="N1050" s="53"/>
      <c r="O1050" s="53"/>
      <c r="P1050" s="53"/>
      <c r="R1050" s="24"/>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c r="AY1050"/>
      <c r="AZ1050"/>
      <c r="BA1050"/>
      <c r="BB1050"/>
      <c r="BC1050"/>
      <c r="BD1050"/>
      <c r="BE1050"/>
      <c r="BF1050"/>
      <c r="BG1050"/>
      <c r="BH1050"/>
      <c r="BI1050"/>
      <c r="BJ1050"/>
      <c r="BK1050"/>
      <c r="BL1050"/>
      <c r="BM1050"/>
      <c r="BN1050"/>
      <c r="BO1050"/>
      <c r="BP1050"/>
      <c r="BQ1050"/>
      <c r="BR1050"/>
      <c r="BS1050"/>
      <c r="BT1050"/>
      <c r="BU1050"/>
      <c r="BV1050"/>
      <c r="BW1050"/>
      <c r="BX1050"/>
      <c r="BY1050"/>
      <c r="BZ1050"/>
      <c r="CA1050"/>
      <c r="CB1050"/>
      <c r="CC1050"/>
      <c r="CD1050"/>
      <c r="CE1050"/>
      <c r="CF1050"/>
      <c r="CG1050"/>
      <c r="CH1050"/>
      <c r="CI1050"/>
      <c r="CJ1050"/>
      <c r="CK1050"/>
      <c r="CL1050"/>
    </row>
    <row r="1051" spans="1:116" x14ac:dyDescent="0.4">
      <c r="E1051" s="8"/>
      <c r="K1051" s="53"/>
      <c r="L1051" s="53"/>
      <c r="M1051" s="53"/>
      <c r="N1051" s="53"/>
      <c r="O1051" s="53"/>
      <c r="P1051" s="53"/>
      <c r="R1051" s="24"/>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c r="AY1051"/>
      <c r="AZ1051"/>
      <c r="BA1051"/>
      <c r="BB1051"/>
      <c r="BC1051"/>
      <c r="BD1051"/>
      <c r="BE1051"/>
      <c r="BF1051"/>
      <c r="BG1051"/>
      <c r="BH1051"/>
      <c r="BI1051"/>
      <c r="BJ1051"/>
      <c r="BK1051"/>
      <c r="BL1051"/>
      <c r="BM1051"/>
      <c r="BN1051"/>
      <c r="BO1051"/>
      <c r="BP1051"/>
      <c r="BQ1051"/>
      <c r="BR1051"/>
      <c r="BS1051"/>
      <c r="BT1051"/>
      <c r="BU1051"/>
      <c r="BV1051"/>
      <c r="BW1051"/>
      <c r="BX1051"/>
      <c r="BY1051"/>
      <c r="BZ1051"/>
      <c r="CA1051"/>
      <c r="CB1051"/>
      <c r="CC1051"/>
      <c r="CD1051"/>
      <c r="CE1051"/>
      <c r="CF1051"/>
      <c r="CG1051"/>
      <c r="CH1051"/>
      <c r="CI1051"/>
      <c r="CJ1051"/>
      <c r="CK1051"/>
      <c r="CL1051"/>
    </row>
    <row r="1052" spans="1:116" x14ac:dyDescent="0.4">
      <c r="E1052" s="8"/>
      <c r="G1052" s="175" t="s">
        <v>490</v>
      </c>
      <c r="K1052" s="53"/>
      <c r="L1052" s="53"/>
      <c r="M1052" s="53"/>
      <c r="N1052" s="53"/>
      <c r="O1052" s="53"/>
      <c r="P1052" s="53"/>
      <c r="R1052" s="24"/>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c r="AY1052"/>
      <c r="AZ1052"/>
      <c r="BA1052"/>
      <c r="BB1052"/>
      <c r="BC1052"/>
      <c r="BD1052"/>
      <c r="BE1052"/>
      <c r="BF1052"/>
      <c r="BG1052"/>
      <c r="BH1052"/>
      <c r="BI1052"/>
      <c r="BJ1052"/>
      <c r="BK1052"/>
      <c r="BL1052"/>
      <c r="BM1052"/>
      <c r="BN1052"/>
      <c r="BO1052"/>
      <c r="BP1052"/>
      <c r="BQ1052"/>
      <c r="BR1052"/>
      <c r="BS1052"/>
      <c r="BT1052"/>
      <c r="BU1052"/>
      <c r="BV1052"/>
      <c r="BW1052"/>
      <c r="BX1052"/>
      <c r="BY1052"/>
      <c r="BZ1052"/>
      <c r="CA1052"/>
      <c r="CB1052"/>
      <c r="CC1052"/>
      <c r="CD1052"/>
      <c r="CE1052"/>
      <c r="CF1052"/>
      <c r="CG1052"/>
      <c r="CH1052"/>
      <c r="CI1052"/>
      <c r="CJ1052"/>
      <c r="CK1052"/>
      <c r="CL1052"/>
    </row>
    <row r="1053" spans="1:116" x14ac:dyDescent="0.4">
      <c r="E1053" s="8"/>
      <c r="G1053" s="175" t="s">
        <v>492</v>
      </c>
      <c r="K1053" s="53"/>
      <c r="L1053" s="53"/>
      <c r="M1053" s="53"/>
      <c r="N1053" s="53"/>
      <c r="O1053" s="53"/>
      <c r="P1053" s="53"/>
      <c r="R1053" s="24"/>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c r="AY1053"/>
      <c r="AZ1053"/>
      <c r="BA1053"/>
      <c r="BB1053"/>
      <c r="BC1053"/>
      <c r="BD1053"/>
      <c r="BE1053"/>
      <c r="BF1053"/>
      <c r="BG1053"/>
      <c r="BH1053"/>
      <c r="BI1053"/>
      <c r="BJ1053"/>
      <c r="BK1053"/>
      <c r="BL1053"/>
      <c r="BM1053"/>
      <c r="BN1053"/>
      <c r="BO1053"/>
      <c r="BP1053"/>
      <c r="BQ1053"/>
      <c r="BR1053"/>
      <c r="BS1053"/>
      <c r="BT1053"/>
      <c r="BU1053"/>
      <c r="BV1053"/>
      <c r="BW1053"/>
      <c r="BX1053"/>
      <c r="BY1053"/>
      <c r="BZ1053"/>
      <c r="CA1053"/>
      <c r="CB1053"/>
      <c r="CC1053"/>
      <c r="CD1053"/>
      <c r="CE1053"/>
      <c r="CF1053"/>
      <c r="CG1053"/>
      <c r="CH1053"/>
      <c r="CI1053"/>
      <c r="CJ1053"/>
      <c r="CK1053"/>
      <c r="CL1053"/>
    </row>
    <row r="1054" spans="1:116" x14ac:dyDescent="0.4">
      <c r="A1054" s="174"/>
      <c r="E1054" s="8"/>
      <c r="G1054" s="175" t="s">
        <v>461</v>
      </c>
      <c r="K1054" s="53"/>
      <c r="L1054" s="53"/>
      <c r="M1054" s="53"/>
      <c r="N1054" s="53"/>
      <c r="O1054" s="53"/>
      <c r="P1054" s="53"/>
      <c r="R1054" s="2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c r="AY1054"/>
      <c r="AZ1054"/>
      <c r="BA1054"/>
      <c r="BB1054"/>
      <c r="BC1054"/>
      <c r="BD1054"/>
      <c r="BE1054"/>
      <c r="BF1054"/>
      <c r="BG1054"/>
      <c r="BH1054"/>
      <c r="BI1054"/>
      <c r="BJ1054"/>
      <c r="BK1054"/>
      <c r="BL1054"/>
      <c r="BM1054"/>
      <c r="BN1054"/>
      <c r="BO1054"/>
      <c r="BP1054"/>
      <c r="BQ1054"/>
      <c r="BR1054"/>
      <c r="BS1054"/>
      <c r="BT1054"/>
      <c r="BU1054"/>
      <c r="BV1054"/>
      <c r="BW1054"/>
      <c r="BX1054"/>
      <c r="BY1054"/>
      <c r="BZ1054"/>
      <c r="CA1054"/>
      <c r="CB1054"/>
      <c r="CC1054"/>
      <c r="CD1054"/>
      <c r="CE1054"/>
      <c r="CF1054"/>
      <c r="CG1054"/>
      <c r="CH1054"/>
      <c r="CI1054"/>
      <c r="CJ1054"/>
      <c r="CK1054"/>
      <c r="CL1054"/>
    </row>
    <row r="1055" spans="1:116" x14ac:dyDescent="0.4">
      <c r="A1055" s="174"/>
      <c r="E1055" s="8"/>
      <c r="G1055" s="175" t="s">
        <v>462</v>
      </c>
      <c r="K1055" s="53"/>
      <c r="L1055" s="53"/>
      <c r="M1055" s="53"/>
      <c r="N1055" s="53"/>
      <c r="O1055" s="53"/>
      <c r="P1055" s="53"/>
      <c r="R1055" s="24"/>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c r="AY1055"/>
      <c r="AZ1055"/>
      <c r="BA1055"/>
      <c r="BB1055"/>
      <c r="BC1055"/>
      <c r="BD1055"/>
      <c r="BE1055"/>
      <c r="BF1055"/>
      <c r="BG1055"/>
      <c r="BH1055"/>
      <c r="BI1055"/>
      <c r="BJ1055"/>
      <c r="BK1055"/>
      <c r="BL1055"/>
      <c r="BM1055"/>
      <c r="BN1055"/>
      <c r="BO1055"/>
      <c r="BP1055"/>
      <c r="BQ1055"/>
      <c r="BR1055"/>
      <c r="BS1055"/>
      <c r="BT1055"/>
      <c r="BU1055"/>
      <c r="BV1055"/>
      <c r="BW1055"/>
      <c r="BX1055"/>
      <c r="BY1055"/>
      <c r="BZ1055"/>
      <c r="CA1055"/>
      <c r="CB1055"/>
      <c r="CC1055"/>
      <c r="CD1055"/>
      <c r="CE1055"/>
      <c r="CF1055"/>
      <c r="CG1055"/>
      <c r="CH1055"/>
      <c r="CI1055"/>
      <c r="CJ1055"/>
      <c r="CK1055"/>
      <c r="CL1055"/>
    </row>
    <row r="1056" spans="1:116" x14ac:dyDescent="0.4">
      <c r="A1056" s="174"/>
      <c r="E1056" s="8"/>
      <c r="G1056" s="175" t="s">
        <v>491</v>
      </c>
      <c r="H1056" s="174"/>
      <c r="I1056" s="176"/>
      <c r="J1056" s="176"/>
      <c r="K1056" s="197"/>
      <c r="L1056" s="197"/>
      <c r="M1056" s="197"/>
      <c r="N1056" s="197"/>
      <c r="O1056" s="197"/>
      <c r="P1056" s="197"/>
      <c r="R1056" s="198"/>
      <c r="S1056" s="199" t="str">
        <f t="shared" ref="S1056:AX1056" si="1182">S$20</f>
        <v>S$16</v>
      </c>
      <c r="T1056" s="199" t="str">
        <f t="shared" si="1182"/>
        <v>T$16</v>
      </c>
      <c r="U1056" s="199" t="str">
        <f t="shared" si="1182"/>
        <v>U$16</v>
      </c>
      <c r="V1056" s="199" t="str">
        <f t="shared" si="1182"/>
        <v>V$16</v>
      </c>
      <c r="W1056" s="199" t="str">
        <f t="shared" si="1182"/>
        <v>W$16</v>
      </c>
      <c r="X1056" s="199" t="str">
        <f t="shared" si="1182"/>
        <v>X$16</v>
      </c>
      <c r="Y1056" s="199" t="str">
        <f t="shared" si="1182"/>
        <v>Y$16</v>
      </c>
      <c r="Z1056" s="199" t="str">
        <f t="shared" si="1182"/>
        <v>Z$16</v>
      </c>
      <c r="AA1056" s="199" t="str">
        <f t="shared" si="1182"/>
        <v>AA$16</v>
      </c>
      <c r="AB1056" s="199" t="str">
        <f t="shared" si="1182"/>
        <v>AB$16</v>
      </c>
      <c r="AC1056" s="199" t="str">
        <f t="shared" si="1182"/>
        <v>AC$16</v>
      </c>
      <c r="AD1056" s="199" t="str">
        <f t="shared" si="1182"/>
        <v>AD$16</v>
      </c>
      <c r="AE1056" s="199" t="str">
        <f t="shared" si="1182"/>
        <v>AE$16</v>
      </c>
      <c r="AF1056" s="199" t="str">
        <f t="shared" si="1182"/>
        <v>AF$16</v>
      </c>
      <c r="AG1056" s="199" t="str">
        <f t="shared" si="1182"/>
        <v>AG$16</v>
      </c>
      <c r="AH1056" s="199" t="str">
        <f t="shared" si="1182"/>
        <v>AH$16</v>
      </c>
      <c r="AI1056" s="199" t="str">
        <f t="shared" si="1182"/>
        <v>AI$16</v>
      </c>
      <c r="AJ1056" s="199" t="str">
        <f t="shared" si="1182"/>
        <v>AJ$16</v>
      </c>
      <c r="AK1056" s="199" t="str">
        <f t="shared" si="1182"/>
        <v>AK$16</v>
      </c>
      <c r="AL1056" s="199" t="str">
        <f t="shared" si="1182"/>
        <v>AL$16</v>
      </c>
      <c r="AM1056" s="199" t="str">
        <f t="shared" si="1182"/>
        <v>AM$16</v>
      </c>
      <c r="AN1056" s="199" t="str">
        <f t="shared" si="1182"/>
        <v>AN$16</v>
      </c>
      <c r="AO1056" s="199" t="str">
        <f t="shared" si="1182"/>
        <v>AO$16</v>
      </c>
      <c r="AP1056" s="199" t="str">
        <f t="shared" si="1182"/>
        <v>AP$16</v>
      </c>
      <c r="AQ1056" s="199" t="str">
        <f t="shared" si="1182"/>
        <v>AQ$16</v>
      </c>
      <c r="AR1056" s="199" t="str">
        <f t="shared" si="1182"/>
        <v>AR$16</v>
      </c>
      <c r="AS1056" s="199" t="str">
        <f t="shared" si="1182"/>
        <v>AS$16</v>
      </c>
      <c r="AT1056" s="199" t="str">
        <f t="shared" si="1182"/>
        <v>AT$16</v>
      </c>
      <c r="AU1056" s="199" t="str">
        <f t="shared" si="1182"/>
        <v>AU$16</v>
      </c>
      <c r="AV1056" s="199" t="str">
        <f t="shared" si="1182"/>
        <v>AV$16</v>
      </c>
      <c r="AW1056" s="199" t="str">
        <f t="shared" si="1182"/>
        <v>AW$16</v>
      </c>
      <c r="AX1056" s="199" t="str">
        <f t="shared" si="1182"/>
        <v>AX$16</v>
      </c>
      <c r="AY1056" s="199" t="str">
        <f t="shared" ref="AY1056:CD1056" si="1183">AY$20</f>
        <v>AY$16</v>
      </c>
      <c r="AZ1056" s="199" t="str">
        <f t="shared" si="1183"/>
        <v>AZ$16</v>
      </c>
      <c r="BA1056" s="199" t="str">
        <f t="shared" si="1183"/>
        <v>BA$16</v>
      </c>
      <c r="BB1056" s="199" t="str">
        <f t="shared" si="1183"/>
        <v>BB$16</v>
      </c>
      <c r="BC1056" s="199" t="str">
        <f t="shared" si="1183"/>
        <v>BC$16</v>
      </c>
      <c r="BD1056" s="199" t="str">
        <f t="shared" si="1183"/>
        <v>BD$16</v>
      </c>
      <c r="BE1056" s="199" t="str">
        <f t="shared" si="1183"/>
        <v>BE$16</v>
      </c>
      <c r="BF1056" s="199" t="str">
        <f t="shared" si="1183"/>
        <v>BF$16</v>
      </c>
      <c r="BG1056" s="199" t="str">
        <f t="shared" si="1183"/>
        <v>BG$16</v>
      </c>
      <c r="BH1056" s="199" t="str">
        <f t="shared" si="1183"/>
        <v>BH$16</v>
      </c>
      <c r="BI1056" s="199" t="str">
        <f t="shared" si="1183"/>
        <v>BI$16</v>
      </c>
      <c r="BJ1056" s="199" t="str">
        <f t="shared" si="1183"/>
        <v>BJ$16</v>
      </c>
      <c r="BK1056" s="199" t="str">
        <f t="shared" si="1183"/>
        <v>BK$16</v>
      </c>
      <c r="BL1056" s="199" t="str">
        <f t="shared" si="1183"/>
        <v>BL$16</v>
      </c>
      <c r="BM1056" s="199" t="str">
        <f t="shared" si="1183"/>
        <v>BM$16</v>
      </c>
      <c r="BN1056" s="199" t="str">
        <f t="shared" si="1183"/>
        <v>BN$16</v>
      </c>
      <c r="BO1056" s="199" t="str">
        <f t="shared" si="1183"/>
        <v>BO$16</v>
      </c>
      <c r="BP1056" s="199" t="str">
        <f t="shared" si="1183"/>
        <v>BP$16</v>
      </c>
      <c r="BQ1056" s="199" t="str">
        <f t="shared" si="1183"/>
        <v>BQ$16</v>
      </c>
      <c r="BR1056" s="199" t="str">
        <f t="shared" si="1183"/>
        <v>BR$16</v>
      </c>
      <c r="BS1056" s="199" t="str">
        <f t="shared" si="1183"/>
        <v>BS$16</v>
      </c>
      <c r="BT1056" s="199" t="str">
        <f t="shared" si="1183"/>
        <v>BT$16</v>
      </c>
      <c r="BU1056" s="199" t="str">
        <f t="shared" si="1183"/>
        <v>BU$16</v>
      </c>
      <c r="BV1056" s="199" t="str">
        <f t="shared" si="1183"/>
        <v>BV$16</v>
      </c>
      <c r="BW1056" s="199" t="str">
        <f t="shared" si="1183"/>
        <v>BW$16</v>
      </c>
      <c r="BX1056" s="199" t="str">
        <f t="shared" si="1183"/>
        <v>BX$16</v>
      </c>
      <c r="BY1056" s="199" t="str">
        <f t="shared" si="1183"/>
        <v>BY$16</v>
      </c>
      <c r="BZ1056" s="199" t="str">
        <f t="shared" si="1183"/>
        <v>BZ$16</v>
      </c>
      <c r="CA1056" s="199" t="str">
        <f t="shared" si="1183"/>
        <v>CA$16</v>
      </c>
      <c r="CB1056" s="199" t="str">
        <f t="shared" si="1183"/>
        <v>CB$16</v>
      </c>
      <c r="CC1056" s="199" t="str">
        <f t="shared" si="1183"/>
        <v>CC$16</v>
      </c>
      <c r="CD1056" s="199" t="str">
        <f t="shared" si="1183"/>
        <v>CD$16</v>
      </c>
      <c r="CE1056" s="199" t="str">
        <f t="shared" ref="CE1056:CL1056" si="1184">CE$20</f>
        <v>CE$16</v>
      </c>
      <c r="CF1056" s="199" t="str">
        <f t="shared" si="1184"/>
        <v>CF$16</v>
      </c>
      <c r="CG1056" s="199" t="str">
        <f t="shared" si="1184"/>
        <v>CG$16</v>
      </c>
      <c r="CH1056" s="199" t="str">
        <f t="shared" si="1184"/>
        <v>CH$16</v>
      </c>
      <c r="CI1056" s="199" t="str">
        <f t="shared" si="1184"/>
        <v>CI$16</v>
      </c>
      <c r="CJ1056" s="199" t="str">
        <f t="shared" si="1184"/>
        <v>CJ$16</v>
      </c>
      <c r="CK1056" s="199" t="str">
        <f t="shared" si="1184"/>
        <v>CK$16</v>
      </c>
      <c r="CL1056" s="199" t="str">
        <f t="shared" si="1184"/>
        <v>CL$16</v>
      </c>
      <c r="CN1056" s="176"/>
      <c r="CO1056" s="199" t="str">
        <f t="shared" ref="CO1056:DL1056" si="1185">CO$20</f>
        <v>CO$16</v>
      </c>
      <c r="CP1056" s="199" t="str">
        <f t="shared" si="1185"/>
        <v>CP$16</v>
      </c>
      <c r="CQ1056" s="199" t="str">
        <f t="shared" si="1185"/>
        <v>CQ$16</v>
      </c>
      <c r="CR1056" s="199" t="str">
        <f t="shared" si="1185"/>
        <v>CR$16</v>
      </c>
      <c r="CS1056" s="199" t="str">
        <f t="shared" si="1185"/>
        <v>CS$16</v>
      </c>
      <c r="CT1056" s="199" t="str">
        <f t="shared" si="1185"/>
        <v>CT$16</v>
      </c>
      <c r="CU1056" s="199" t="str">
        <f t="shared" si="1185"/>
        <v>CU$16</v>
      </c>
      <c r="CV1056" s="199" t="str">
        <f t="shared" si="1185"/>
        <v>CV$16</v>
      </c>
      <c r="CW1056" s="199" t="str">
        <f t="shared" si="1185"/>
        <v>CW$16</v>
      </c>
      <c r="CX1056" s="199" t="str">
        <f t="shared" si="1185"/>
        <v>CX$16</v>
      </c>
      <c r="CY1056" s="199" t="str">
        <f t="shared" si="1185"/>
        <v>CY$16</v>
      </c>
      <c r="CZ1056" s="199" t="str">
        <f t="shared" si="1185"/>
        <v>CZ$16</v>
      </c>
      <c r="DA1056" s="199" t="str">
        <f t="shared" si="1185"/>
        <v>DA$16</v>
      </c>
      <c r="DB1056" s="199" t="str">
        <f t="shared" si="1185"/>
        <v>DB$16</v>
      </c>
      <c r="DC1056" s="199" t="str">
        <f t="shared" si="1185"/>
        <v>DC$16</v>
      </c>
      <c r="DD1056" s="199" t="str">
        <f t="shared" si="1185"/>
        <v>DD$16</v>
      </c>
      <c r="DE1056" s="199" t="str">
        <f t="shared" si="1185"/>
        <v>DE$16</v>
      </c>
      <c r="DF1056" s="199" t="str">
        <f t="shared" si="1185"/>
        <v>DF$16</v>
      </c>
      <c r="DG1056" s="199" t="str">
        <f t="shared" si="1185"/>
        <v>DG$16</v>
      </c>
      <c r="DH1056" s="199" t="str">
        <f t="shared" si="1185"/>
        <v>DH$16</v>
      </c>
      <c r="DI1056" s="199" t="str">
        <f t="shared" si="1185"/>
        <v>DI$16</v>
      </c>
      <c r="DJ1056" s="199" t="str">
        <f t="shared" si="1185"/>
        <v>DJ$16</v>
      </c>
      <c r="DK1056" s="199" t="str">
        <f t="shared" si="1185"/>
        <v>DK$16</v>
      </c>
      <c r="DL1056" s="199" t="str">
        <f t="shared" si="1185"/>
        <v>DL$16</v>
      </c>
    </row>
    <row r="1057" spans="1:116" x14ac:dyDescent="0.4">
      <c r="A1057" s="174"/>
      <c r="E1057" s="8"/>
      <c r="G1057" s="175" t="s">
        <v>505</v>
      </c>
      <c r="H1057" s="200"/>
      <c r="I1057" s="201"/>
      <c r="J1057" s="201"/>
      <c r="K1057" s="202"/>
      <c r="L1057" s="202"/>
      <c r="M1057" s="202"/>
      <c r="N1057" s="202"/>
      <c r="O1057" s="202"/>
      <c r="P1057" s="202"/>
      <c r="R1057" s="202"/>
      <c r="S1057" s="199" t="str">
        <f t="shared" ref="S1057:AX1057" si="1186">S$21</f>
        <v>S$17</v>
      </c>
      <c r="T1057" s="199" t="str">
        <f t="shared" si="1186"/>
        <v>T$17</v>
      </c>
      <c r="U1057" s="199" t="str">
        <f t="shared" si="1186"/>
        <v>U$17</v>
      </c>
      <c r="V1057" s="199" t="str">
        <f t="shared" si="1186"/>
        <v>V$17</v>
      </c>
      <c r="W1057" s="199" t="str">
        <f t="shared" si="1186"/>
        <v>W$17</v>
      </c>
      <c r="X1057" s="199" t="str">
        <f t="shared" si="1186"/>
        <v>X$17</v>
      </c>
      <c r="Y1057" s="199" t="str">
        <f t="shared" si="1186"/>
        <v>Y$17</v>
      </c>
      <c r="Z1057" s="199" t="str">
        <f t="shared" si="1186"/>
        <v>Z$17</v>
      </c>
      <c r="AA1057" s="199" t="str">
        <f t="shared" si="1186"/>
        <v>AA$17</v>
      </c>
      <c r="AB1057" s="199" t="str">
        <f t="shared" si="1186"/>
        <v>AB$17</v>
      </c>
      <c r="AC1057" s="199" t="str">
        <f t="shared" si="1186"/>
        <v>AC$17</v>
      </c>
      <c r="AD1057" s="199" t="str">
        <f t="shared" si="1186"/>
        <v>AD$17</v>
      </c>
      <c r="AE1057" s="199" t="str">
        <f t="shared" si="1186"/>
        <v>AE$17</v>
      </c>
      <c r="AF1057" s="199" t="str">
        <f t="shared" si="1186"/>
        <v>AF$17</v>
      </c>
      <c r="AG1057" s="199" t="str">
        <f t="shared" si="1186"/>
        <v>AG$17</v>
      </c>
      <c r="AH1057" s="199" t="str">
        <f t="shared" si="1186"/>
        <v>AH$17</v>
      </c>
      <c r="AI1057" s="199" t="str">
        <f t="shared" si="1186"/>
        <v>AI$17</v>
      </c>
      <c r="AJ1057" s="199" t="str">
        <f t="shared" si="1186"/>
        <v>AJ$17</v>
      </c>
      <c r="AK1057" s="199" t="str">
        <f t="shared" si="1186"/>
        <v>AK$17</v>
      </c>
      <c r="AL1057" s="199" t="str">
        <f t="shared" si="1186"/>
        <v>AL$17</v>
      </c>
      <c r="AM1057" s="199" t="str">
        <f t="shared" si="1186"/>
        <v>AM$17</v>
      </c>
      <c r="AN1057" s="199" t="str">
        <f t="shared" si="1186"/>
        <v>AN$17</v>
      </c>
      <c r="AO1057" s="199" t="str">
        <f t="shared" si="1186"/>
        <v>AO$17</v>
      </c>
      <c r="AP1057" s="199" t="str">
        <f t="shared" si="1186"/>
        <v>AP$17</v>
      </c>
      <c r="AQ1057" s="199" t="str">
        <f t="shared" si="1186"/>
        <v>AQ$17</v>
      </c>
      <c r="AR1057" s="199" t="str">
        <f t="shared" si="1186"/>
        <v>AR$17</v>
      </c>
      <c r="AS1057" s="199" t="str">
        <f t="shared" si="1186"/>
        <v>AS$17</v>
      </c>
      <c r="AT1057" s="199" t="str">
        <f t="shared" si="1186"/>
        <v>AT$17</v>
      </c>
      <c r="AU1057" s="199" t="str">
        <f t="shared" si="1186"/>
        <v>AU$17</v>
      </c>
      <c r="AV1057" s="199" t="str">
        <f t="shared" si="1186"/>
        <v>AV$17</v>
      </c>
      <c r="AW1057" s="199" t="str">
        <f t="shared" si="1186"/>
        <v>AW$17</v>
      </c>
      <c r="AX1057" s="199" t="str">
        <f t="shared" si="1186"/>
        <v>AX$17</v>
      </c>
      <c r="AY1057" s="199" t="str">
        <f t="shared" ref="AY1057:CD1057" si="1187">AY$21</f>
        <v>AY$17</v>
      </c>
      <c r="AZ1057" s="199" t="str">
        <f t="shared" si="1187"/>
        <v>AZ$17</v>
      </c>
      <c r="BA1057" s="199" t="str">
        <f t="shared" si="1187"/>
        <v>BA$17</v>
      </c>
      <c r="BB1057" s="199" t="str">
        <f t="shared" si="1187"/>
        <v>BB$17</v>
      </c>
      <c r="BC1057" s="199" t="str">
        <f t="shared" si="1187"/>
        <v>BC$17</v>
      </c>
      <c r="BD1057" s="199" t="str">
        <f t="shared" si="1187"/>
        <v>BD$17</v>
      </c>
      <c r="BE1057" s="199" t="str">
        <f t="shared" si="1187"/>
        <v>BE$17</v>
      </c>
      <c r="BF1057" s="199" t="str">
        <f t="shared" si="1187"/>
        <v>BF$17</v>
      </c>
      <c r="BG1057" s="199" t="str">
        <f t="shared" si="1187"/>
        <v>BG$17</v>
      </c>
      <c r="BH1057" s="199" t="str">
        <f t="shared" si="1187"/>
        <v>BH$17</v>
      </c>
      <c r="BI1057" s="199" t="str">
        <f t="shared" si="1187"/>
        <v>BI$17</v>
      </c>
      <c r="BJ1057" s="199" t="str">
        <f t="shared" si="1187"/>
        <v>BJ$17</v>
      </c>
      <c r="BK1057" s="199" t="str">
        <f t="shared" si="1187"/>
        <v>BK$17</v>
      </c>
      <c r="BL1057" s="199" t="str">
        <f t="shared" si="1187"/>
        <v>BL$17</v>
      </c>
      <c r="BM1057" s="199" t="str">
        <f t="shared" si="1187"/>
        <v>BM$17</v>
      </c>
      <c r="BN1057" s="199" t="str">
        <f t="shared" si="1187"/>
        <v>BN$17</v>
      </c>
      <c r="BO1057" s="199" t="str">
        <f t="shared" si="1187"/>
        <v>BO$17</v>
      </c>
      <c r="BP1057" s="199" t="str">
        <f t="shared" si="1187"/>
        <v>BP$17</v>
      </c>
      <c r="BQ1057" s="199" t="str">
        <f t="shared" si="1187"/>
        <v>BQ$17</v>
      </c>
      <c r="BR1057" s="199" t="str">
        <f t="shared" si="1187"/>
        <v>BR$17</v>
      </c>
      <c r="BS1057" s="199" t="str">
        <f t="shared" si="1187"/>
        <v>BS$17</v>
      </c>
      <c r="BT1057" s="199" t="str">
        <f t="shared" si="1187"/>
        <v>BT$17</v>
      </c>
      <c r="BU1057" s="199" t="str">
        <f t="shared" si="1187"/>
        <v>BU$17</v>
      </c>
      <c r="BV1057" s="199" t="str">
        <f t="shared" si="1187"/>
        <v>BV$17</v>
      </c>
      <c r="BW1057" s="199" t="str">
        <f t="shared" si="1187"/>
        <v>BW$17</v>
      </c>
      <c r="BX1057" s="199" t="str">
        <f t="shared" si="1187"/>
        <v>BX$17</v>
      </c>
      <c r="BY1057" s="199" t="str">
        <f t="shared" si="1187"/>
        <v>BY$17</v>
      </c>
      <c r="BZ1057" s="199" t="str">
        <f t="shared" si="1187"/>
        <v>BZ$17</v>
      </c>
      <c r="CA1057" s="199" t="str">
        <f t="shared" si="1187"/>
        <v>CA$17</v>
      </c>
      <c r="CB1057" s="199" t="str">
        <f t="shared" si="1187"/>
        <v>CB$17</v>
      </c>
      <c r="CC1057" s="199" t="str">
        <f t="shared" si="1187"/>
        <v>CC$17</v>
      </c>
      <c r="CD1057" s="199" t="str">
        <f t="shared" si="1187"/>
        <v>CD$17</v>
      </c>
      <c r="CE1057" s="199" t="str">
        <f t="shared" ref="CE1057:CL1057" si="1188">CE$21</f>
        <v>CE$17</v>
      </c>
      <c r="CF1057" s="199" t="str">
        <f t="shared" si="1188"/>
        <v>CF$17</v>
      </c>
      <c r="CG1057" s="199" t="str">
        <f t="shared" si="1188"/>
        <v>CG$17</v>
      </c>
      <c r="CH1057" s="199" t="str">
        <f t="shared" si="1188"/>
        <v>CH$17</v>
      </c>
      <c r="CI1057" s="199" t="str">
        <f t="shared" si="1188"/>
        <v>CI$17</v>
      </c>
      <c r="CJ1057" s="199" t="str">
        <f t="shared" si="1188"/>
        <v>CJ$17</v>
      </c>
      <c r="CK1057" s="199" t="str">
        <f t="shared" si="1188"/>
        <v>CK$17</v>
      </c>
      <c r="CL1057" s="199" t="str">
        <f t="shared" si="1188"/>
        <v>CL$17</v>
      </c>
      <c r="CN1057" s="201"/>
      <c r="CO1057" s="199" t="str">
        <f t="shared" ref="CO1057:DL1057" si="1189">CO$21</f>
        <v>CO$17</v>
      </c>
      <c r="CP1057" s="199" t="str">
        <f t="shared" si="1189"/>
        <v>CP$17</v>
      </c>
      <c r="CQ1057" s="199" t="str">
        <f t="shared" si="1189"/>
        <v>CQ$17</v>
      </c>
      <c r="CR1057" s="199" t="str">
        <f t="shared" si="1189"/>
        <v>CR$17</v>
      </c>
      <c r="CS1057" s="199" t="str">
        <f t="shared" si="1189"/>
        <v>CS$17</v>
      </c>
      <c r="CT1057" s="199" t="str">
        <f t="shared" si="1189"/>
        <v>CT$17</v>
      </c>
      <c r="CU1057" s="199" t="str">
        <f t="shared" si="1189"/>
        <v>CU$17</v>
      </c>
      <c r="CV1057" s="199" t="str">
        <f t="shared" si="1189"/>
        <v>CV$17</v>
      </c>
      <c r="CW1057" s="199" t="str">
        <f t="shared" si="1189"/>
        <v>CW$17</v>
      </c>
      <c r="CX1057" s="199" t="str">
        <f t="shared" si="1189"/>
        <v>CX$17</v>
      </c>
      <c r="CY1057" s="199" t="str">
        <f t="shared" si="1189"/>
        <v>CY$17</v>
      </c>
      <c r="CZ1057" s="199" t="str">
        <f t="shared" si="1189"/>
        <v>CZ$17</v>
      </c>
      <c r="DA1057" s="199" t="str">
        <f t="shared" si="1189"/>
        <v>DA$17</v>
      </c>
      <c r="DB1057" s="199" t="str">
        <f t="shared" si="1189"/>
        <v>DB$17</v>
      </c>
      <c r="DC1057" s="199" t="str">
        <f t="shared" si="1189"/>
        <v>DC$17</v>
      </c>
      <c r="DD1057" s="199" t="str">
        <f t="shared" si="1189"/>
        <v>DD$17</v>
      </c>
      <c r="DE1057" s="199" t="str">
        <f t="shared" si="1189"/>
        <v>DE$17</v>
      </c>
      <c r="DF1057" s="199" t="str">
        <f t="shared" si="1189"/>
        <v>DF$17</v>
      </c>
      <c r="DG1057" s="199" t="str">
        <f t="shared" si="1189"/>
        <v>DG$17</v>
      </c>
      <c r="DH1057" s="199" t="str">
        <f t="shared" si="1189"/>
        <v>DH$17</v>
      </c>
      <c r="DI1057" s="199" t="str">
        <f t="shared" si="1189"/>
        <v>DI$17</v>
      </c>
      <c r="DJ1057" s="199" t="str">
        <f t="shared" si="1189"/>
        <v>DJ$17</v>
      </c>
      <c r="DK1057" s="199" t="str">
        <f t="shared" si="1189"/>
        <v>DK$17</v>
      </c>
      <c r="DL1057" s="199" t="str">
        <f t="shared" si="1189"/>
        <v>DL$17</v>
      </c>
    </row>
    <row r="1058" spans="1:116" x14ac:dyDescent="0.4">
      <c r="A1058" s="174"/>
      <c r="E1058" s="8"/>
      <c r="G1058" s="175" t="s">
        <v>463</v>
      </c>
      <c r="H1058" s="200"/>
      <c r="I1058" s="201"/>
      <c r="J1058" s="201"/>
      <c r="K1058" s="202"/>
      <c r="L1058" s="202"/>
      <c r="M1058" s="202"/>
      <c r="N1058" s="202"/>
      <c r="O1058" s="202"/>
      <c r="P1058" s="202"/>
      <c r="R1058" s="202"/>
      <c r="S1058" s="190"/>
      <c r="T1058" s="190"/>
      <c r="U1058" s="190"/>
      <c r="V1058" s="190"/>
      <c r="W1058" s="190"/>
      <c r="X1058" s="190"/>
      <c r="Y1058" s="190"/>
      <c r="Z1058" s="190"/>
      <c r="AA1058" s="190"/>
      <c r="AB1058" s="190"/>
      <c r="AC1058" s="190"/>
      <c r="AD1058" s="190"/>
      <c r="AE1058" s="190"/>
      <c r="AF1058" s="190"/>
      <c r="AG1058" s="190"/>
      <c r="AH1058" s="190"/>
      <c r="AI1058" s="190"/>
      <c r="AJ1058" s="190"/>
      <c r="AK1058" s="190"/>
      <c r="AL1058" s="190"/>
      <c r="AM1058" s="190"/>
      <c r="AN1058" s="190"/>
      <c r="AO1058" s="190"/>
      <c r="AP1058" s="190"/>
      <c r="AQ1058" s="190"/>
      <c r="AR1058" s="190"/>
      <c r="AS1058" s="190"/>
      <c r="AT1058" s="190"/>
      <c r="AU1058" s="190"/>
      <c r="AV1058" s="190"/>
      <c r="AW1058" s="190"/>
      <c r="AX1058" s="190"/>
      <c r="AY1058" s="190"/>
      <c r="AZ1058" s="190"/>
      <c r="BA1058" s="190"/>
      <c r="BB1058" s="190"/>
      <c r="BC1058" s="190"/>
      <c r="BD1058" s="190"/>
      <c r="BE1058" s="190"/>
      <c r="BF1058" s="190"/>
      <c r="BG1058" s="190"/>
      <c r="BH1058" s="190"/>
      <c r="BI1058" s="190"/>
      <c r="BJ1058" s="190"/>
      <c r="BK1058" s="190"/>
      <c r="BL1058" s="190"/>
      <c r="BM1058" s="190"/>
      <c r="BN1058" s="190"/>
      <c r="BO1058" s="190"/>
      <c r="BP1058" s="190"/>
      <c r="BQ1058" s="190"/>
      <c r="BR1058" s="190"/>
      <c r="BS1058" s="190"/>
      <c r="BT1058" s="190"/>
      <c r="BU1058" s="190"/>
      <c r="BV1058" s="190"/>
      <c r="BW1058" s="190"/>
      <c r="BX1058" s="190"/>
      <c r="BY1058" s="190"/>
      <c r="BZ1058" s="190"/>
      <c r="CA1058" s="190"/>
      <c r="CB1058" s="190"/>
      <c r="CC1058" s="190"/>
      <c r="CD1058" s="190"/>
      <c r="CE1058" s="190"/>
      <c r="CF1058" s="190"/>
      <c r="CG1058" s="190"/>
      <c r="CH1058" s="190"/>
      <c r="CI1058" s="190"/>
      <c r="CJ1058" s="190"/>
      <c r="CK1058" s="190"/>
      <c r="CL1058" s="190"/>
      <c r="CN1058" s="201"/>
      <c r="CO1058" s="190"/>
      <c r="CP1058" s="190"/>
      <c r="CQ1058" s="190"/>
      <c r="CR1058" s="190"/>
      <c r="CS1058" s="190"/>
      <c r="CT1058" s="190"/>
      <c r="CU1058" s="190"/>
      <c r="CV1058" s="190"/>
      <c r="CW1058" s="190"/>
      <c r="CX1058" s="190"/>
      <c r="CY1058" s="190"/>
      <c r="CZ1058" s="190"/>
      <c r="DA1058" s="190"/>
      <c r="DB1058" s="190"/>
      <c r="DC1058" s="190"/>
      <c r="DD1058" s="190"/>
      <c r="DE1058" s="190"/>
      <c r="DF1058" s="190"/>
      <c r="DG1058" s="190"/>
      <c r="DH1058" s="190"/>
      <c r="DI1058" s="190"/>
      <c r="DJ1058" s="190"/>
      <c r="DK1058" s="190"/>
      <c r="DL1058" s="190"/>
    </row>
    <row r="1059" spans="1:116" x14ac:dyDescent="0.4">
      <c r="A1059" s="174"/>
      <c r="E1059" s="8"/>
      <c r="G1059" s="175" t="s">
        <v>464</v>
      </c>
      <c r="H1059" s="200"/>
      <c r="I1059" s="201"/>
      <c r="J1059" s="201"/>
      <c r="K1059" s="202"/>
      <c r="L1059" s="202"/>
      <c r="M1059" s="202"/>
      <c r="N1059" s="202"/>
      <c r="O1059" s="202"/>
      <c r="P1059" s="202"/>
      <c r="R1059" s="202"/>
      <c r="S1059" s="190"/>
      <c r="T1059" s="190"/>
      <c r="U1059" s="190"/>
      <c r="V1059" s="190"/>
      <c r="W1059" s="190"/>
      <c r="X1059" s="190"/>
      <c r="Y1059" s="190"/>
      <c r="Z1059" s="190"/>
      <c r="AA1059" s="190"/>
      <c r="AB1059" s="190"/>
      <c r="AC1059" s="190"/>
      <c r="AD1059" s="190"/>
      <c r="AE1059" s="190"/>
      <c r="AF1059" s="190"/>
      <c r="AG1059" s="190"/>
      <c r="AH1059" s="190"/>
      <c r="AI1059" s="190"/>
      <c r="AJ1059" s="190"/>
      <c r="AK1059" s="190"/>
      <c r="AL1059" s="190"/>
      <c r="AM1059" s="190"/>
      <c r="AN1059" s="190"/>
      <c r="AO1059" s="190"/>
      <c r="AP1059" s="190"/>
      <c r="AQ1059" s="190"/>
      <c r="AR1059" s="190"/>
      <c r="AS1059" s="190"/>
      <c r="AT1059" s="190"/>
      <c r="AU1059" s="190"/>
      <c r="AV1059" s="190"/>
      <c r="AW1059" s="190"/>
      <c r="AX1059" s="190"/>
      <c r="AY1059" s="190"/>
      <c r="AZ1059" s="190"/>
      <c r="BA1059" s="190"/>
      <c r="BB1059" s="190"/>
      <c r="BC1059" s="190"/>
      <c r="BD1059" s="190"/>
      <c r="BE1059" s="190"/>
      <c r="BF1059" s="190"/>
      <c r="BG1059" s="190"/>
      <c r="BH1059" s="190"/>
      <c r="BI1059" s="190"/>
      <c r="BJ1059" s="190"/>
      <c r="BK1059" s="190"/>
      <c r="BL1059" s="190"/>
      <c r="BM1059" s="190"/>
      <c r="BN1059" s="190"/>
      <c r="BO1059" s="190"/>
      <c r="BP1059" s="190"/>
      <c r="BQ1059" s="190"/>
      <c r="BR1059" s="190"/>
      <c r="BS1059" s="190"/>
      <c r="BT1059" s="190"/>
      <c r="BU1059" s="190"/>
      <c r="BV1059" s="190"/>
      <c r="BW1059" s="190"/>
      <c r="BX1059" s="190"/>
      <c r="BY1059" s="190"/>
      <c r="BZ1059" s="190"/>
      <c r="CA1059" s="190"/>
      <c r="CB1059" s="190"/>
      <c r="CC1059" s="190"/>
      <c r="CD1059" s="190"/>
      <c r="CE1059" s="190"/>
      <c r="CF1059" s="190"/>
      <c r="CG1059" s="190"/>
      <c r="CH1059" s="190"/>
      <c r="CI1059" s="190"/>
      <c r="CJ1059" s="190"/>
      <c r="CK1059" s="190"/>
      <c r="CL1059" s="190"/>
      <c r="CN1059" s="201"/>
      <c r="CO1059" s="190"/>
      <c r="CP1059" s="190"/>
      <c r="CQ1059" s="190"/>
      <c r="CR1059" s="190"/>
      <c r="CS1059" s="190"/>
      <c r="CT1059" s="190"/>
      <c r="CU1059" s="190"/>
      <c r="CV1059" s="190"/>
      <c r="CW1059" s="190"/>
      <c r="CX1059" s="190"/>
      <c r="CY1059" s="190"/>
      <c r="CZ1059" s="190"/>
      <c r="DA1059" s="190"/>
      <c r="DB1059" s="190"/>
      <c r="DC1059" s="190"/>
      <c r="DD1059" s="190"/>
      <c r="DE1059" s="190"/>
      <c r="DF1059" s="190"/>
      <c r="DG1059" s="190"/>
      <c r="DH1059" s="190"/>
      <c r="DI1059" s="190"/>
      <c r="DJ1059" s="190"/>
      <c r="DK1059" s="190"/>
      <c r="DL1059" s="190"/>
    </row>
    <row r="1060" spans="1:116" x14ac:dyDescent="0.4">
      <c r="A1060" s="31" t="s">
        <v>218</v>
      </c>
      <c r="B1060" s="31" t="s">
        <v>81</v>
      </c>
      <c r="C1060" s="31"/>
      <c r="D1060" t="s">
        <v>158</v>
      </c>
      <c r="E1060" s="8" t="str">
        <f t="shared" ref="E1060:E1074" si="1190">ROW()&amp;" "&amp;D1060</f>
        <v>1060 DCSCAC-S</v>
      </c>
      <c r="F1060" t="s">
        <v>431</v>
      </c>
      <c r="G1060" s="66" t="s">
        <v>194</v>
      </c>
      <c r="H1060" s="200"/>
      <c r="I1060" s="201"/>
      <c r="J1060" s="201"/>
      <c r="K1060" s="202"/>
      <c r="L1060" s="202"/>
      <c r="M1060" s="202"/>
      <c r="N1060" s="202"/>
      <c r="O1060" s="202"/>
      <c r="P1060" s="202"/>
      <c r="R1060" s="202"/>
      <c r="S1060" s="190" t="str">
        <f t="shared" ref="S1060:AX1060" si="1191">S$22</f>
        <v>S$18</v>
      </c>
      <c r="T1060" s="190" t="str">
        <f t="shared" si="1191"/>
        <v>T$18</v>
      </c>
      <c r="U1060" s="190" t="str">
        <f t="shared" si="1191"/>
        <v>U$18</v>
      </c>
      <c r="V1060" s="190" t="str">
        <f t="shared" si="1191"/>
        <v>V$18</v>
      </c>
      <c r="W1060" s="190" t="str">
        <f t="shared" si="1191"/>
        <v>W$18</v>
      </c>
      <c r="X1060" s="190" t="str">
        <f t="shared" si="1191"/>
        <v>X$18</v>
      </c>
      <c r="Y1060" s="190" t="str">
        <f t="shared" si="1191"/>
        <v>Y$18</v>
      </c>
      <c r="Z1060" s="190" t="str">
        <f t="shared" si="1191"/>
        <v>Z$18</v>
      </c>
      <c r="AA1060" s="190" t="str">
        <f t="shared" si="1191"/>
        <v>AA$18</v>
      </c>
      <c r="AB1060" s="190" t="str">
        <f t="shared" si="1191"/>
        <v>AB$18</v>
      </c>
      <c r="AC1060" s="190" t="str">
        <f t="shared" si="1191"/>
        <v>AC$18</v>
      </c>
      <c r="AD1060" s="190" t="str">
        <f t="shared" si="1191"/>
        <v>AD$18</v>
      </c>
      <c r="AE1060" s="190" t="str">
        <f t="shared" si="1191"/>
        <v>AE$18</v>
      </c>
      <c r="AF1060" s="190" t="str">
        <f t="shared" si="1191"/>
        <v>AF$18</v>
      </c>
      <c r="AG1060" s="190" t="str">
        <f t="shared" si="1191"/>
        <v>AG$18</v>
      </c>
      <c r="AH1060" s="190" t="str">
        <f t="shared" si="1191"/>
        <v>AH$18</v>
      </c>
      <c r="AI1060" s="190" t="str">
        <f t="shared" si="1191"/>
        <v>AI$18</v>
      </c>
      <c r="AJ1060" s="190" t="str">
        <f t="shared" si="1191"/>
        <v>AJ$18</v>
      </c>
      <c r="AK1060" s="190" t="str">
        <f t="shared" si="1191"/>
        <v>AK$18</v>
      </c>
      <c r="AL1060" s="190" t="str">
        <f t="shared" si="1191"/>
        <v>AL$18</v>
      </c>
      <c r="AM1060" s="190" t="str">
        <f t="shared" si="1191"/>
        <v>AM$18</v>
      </c>
      <c r="AN1060" s="190" t="str">
        <f t="shared" si="1191"/>
        <v>AN$18</v>
      </c>
      <c r="AO1060" s="190" t="str">
        <f t="shared" si="1191"/>
        <v>AO$18</v>
      </c>
      <c r="AP1060" s="190" t="str">
        <f t="shared" si="1191"/>
        <v>AP$18</v>
      </c>
      <c r="AQ1060" s="190" t="str">
        <f t="shared" si="1191"/>
        <v>AQ$18</v>
      </c>
      <c r="AR1060" s="190" t="str">
        <f t="shared" si="1191"/>
        <v>AR$18</v>
      </c>
      <c r="AS1060" s="190" t="str">
        <f t="shared" si="1191"/>
        <v>AS$18</v>
      </c>
      <c r="AT1060" s="190" t="str">
        <f t="shared" si="1191"/>
        <v>AT$18</v>
      </c>
      <c r="AU1060" s="190" t="str">
        <f t="shared" si="1191"/>
        <v>AU$18</v>
      </c>
      <c r="AV1060" s="190" t="str">
        <f t="shared" si="1191"/>
        <v>AV$18</v>
      </c>
      <c r="AW1060" s="190" t="str">
        <f t="shared" si="1191"/>
        <v>AW$18</v>
      </c>
      <c r="AX1060" s="190" t="str">
        <f t="shared" si="1191"/>
        <v>AX$18</v>
      </c>
      <c r="AY1060" s="190" t="str">
        <f t="shared" ref="AY1060:CD1060" si="1192">AY$22</f>
        <v>AY$18</v>
      </c>
      <c r="AZ1060" s="190" t="str">
        <f t="shared" si="1192"/>
        <v>AZ$18</v>
      </c>
      <c r="BA1060" s="190" t="str">
        <f t="shared" si="1192"/>
        <v>BA$18</v>
      </c>
      <c r="BB1060" s="190" t="str">
        <f t="shared" si="1192"/>
        <v>BB$18</v>
      </c>
      <c r="BC1060" s="190" t="str">
        <f t="shared" si="1192"/>
        <v>BC$18</v>
      </c>
      <c r="BD1060" s="190" t="str">
        <f t="shared" si="1192"/>
        <v>BD$18</v>
      </c>
      <c r="BE1060" s="190" t="str">
        <f t="shared" si="1192"/>
        <v>BE$18</v>
      </c>
      <c r="BF1060" s="190" t="str">
        <f t="shared" si="1192"/>
        <v>BF$18</v>
      </c>
      <c r="BG1060" s="190" t="str">
        <f t="shared" si="1192"/>
        <v>BG$18</v>
      </c>
      <c r="BH1060" s="190" t="str">
        <f t="shared" si="1192"/>
        <v>BH$18</v>
      </c>
      <c r="BI1060" s="190" t="str">
        <f t="shared" si="1192"/>
        <v>BI$18</v>
      </c>
      <c r="BJ1060" s="190" t="str">
        <f t="shared" si="1192"/>
        <v>BJ$18</v>
      </c>
      <c r="BK1060" s="190" t="str">
        <f t="shared" si="1192"/>
        <v>BK$18</v>
      </c>
      <c r="BL1060" s="190" t="str">
        <f t="shared" si="1192"/>
        <v>BL$18</v>
      </c>
      <c r="BM1060" s="190" t="str">
        <f t="shared" si="1192"/>
        <v>BM$18</v>
      </c>
      <c r="BN1060" s="190" t="str">
        <f t="shared" si="1192"/>
        <v>BN$18</v>
      </c>
      <c r="BO1060" s="190" t="str">
        <f t="shared" si="1192"/>
        <v>BO$18</v>
      </c>
      <c r="BP1060" s="190" t="str">
        <f t="shared" si="1192"/>
        <v>BP$18</v>
      </c>
      <c r="BQ1060" s="190" t="str">
        <f t="shared" si="1192"/>
        <v>BQ$18</v>
      </c>
      <c r="BR1060" s="190" t="str">
        <f t="shared" si="1192"/>
        <v>BR$18</v>
      </c>
      <c r="BS1060" s="190" t="str">
        <f t="shared" si="1192"/>
        <v>BS$18</v>
      </c>
      <c r="BT1060" s="190" t="str">
        <f t="shared" si="1192"/>
        <v>BT$18</v>
      </c>
      <c r="BU1060" s="190" t="str">
        <f t="shared" si="1192"/>
        <v>BU$18</v>
      </c>
      <c r="BV1060" s="190" t="str">
        <f t="shared" si="1192"/>
        <v>BV$18</v>
      </c>
      <c r="BW1060" s="190" t="str">
        <f t="shared" si="1192"/>
        <v>BW$18</v>
      </c>
      <c r="BX1060" s="190" t="str">
        <f t="shared" si="1192"/>
        <v>BX$18</v>
      </c>
      <c r="BY1060" s="190" t="str">
        <f t="shared" si="1192"/>
        <v>BY$18</v>
      </c>
      <c r="BZ1060" s="190" t="str">
        <f t="shared" si="1192"/>
        <v>BZ$18</v>
      </c>
      <c r="CA1060" s="190" t="str">
        <f t="shared" si="1192"/>
        <v>CA$18</v>
      </c>
      <c r="CB1060" s="190" t="str">
        <f t="shared" si="1192"/>
        <v>CB$18</v>
      </c>
      <c r="CC1060" s="190" t="str">
        <f t="shared" si="1192"/>
        <v>CC$18</v>
      </c>
      <c r="CD1060" s="190" t="str">
        <f t="shared" si="1192"/>
        <v>CD$18</v>
      </c>
      <c r="CE1060" s="190" t="str">
        <f t="shared" ref="CE1060:CL1060" si="1193">CE$22</f>
        <v>CE$18</v>
      </c>
      <c r="CF1060" s="190" t="str">
        <f t="shared" si="1193"/>
        <v>CF$18</v>
      </c>
      <c r="CG1060" s="190" t="str">
        <f t="shared" si="1193"/>
        <v>CG$18</v>
      </c>
      <c r="CH1060" s="190" t="str">
        <f t="shared" si="1193"/>
        <v>CH$18</v>
      </c>
      <c r="CI1060" s="190" t="str">
        <f t="shared" si="1193"/>
        <v>CI$18</v>
      </c>
      <c r="CJ1060" s="190" t="str">
        <f t="shared" si="1193"/>
        <v>CJ$18</v>
      </c>
      <c r="CK1060" s="190" t="str">
        <f t="shared" si="1193"/>
        <v>CK$18</v>
      </c>
      <c r="CL1060" s="190" t="str">
        <f t="shared" si="1193"/>
        <v>CL$18</v>
      </c>
      <c r="CN1060" s="201"/>
      <c r="CO1060" s="190" t="str">
        <f t="shared" ref="CO1060:DL1060" si="1194">CO$22</f>
        <v>CO$18</v>
      </c>
      <c r="CP1060" s="190" t="str">
        <f t="shared" si="1194"/>
        <v>CP$18</v>
      </c>
      <c r="CQ1060" s="190" t="str">
        <f t="shared" si="1194"/>
        <v>CQ$18</v>
      </c>
      <c r="CR1060" s="190" t="str">
        <f t="shared" si="1194"/>
        <v>CR$18</v>
      </c>
      <c r="CS1060" s="190" t="str">
        <f t="shared" si="1194"/>
        <v>CS$18</v>
      </c>
      <c r="CT1060" s="190" t="str">
        <f t="shared" si="1194"/>
        <v>CT$18</v>
      </c>
      <c r="CU1060" s="190" t="str">
        <f t="shared" si="1194"/>
        <v>CU$18</v>
      </c>
      <c r="CV1060" s="190" t="str">
        <f t="shared" si="1194"/>
        <v>CV$18</v>
      </c>
      <c r="CW1060" s="190" t="str">
        <f t="shared" si="1194"/>
        <v>CW$18</v>
      </c>
      <c r="CX1060" s="190" t="str">
        <f t="shared" si="1194"/>
        <v>CX$18</v>
      </c>
      <c r="CY1060" s="190" t="str">
        <f t="shared" si="1194"/>
        <v>CY$18</v>
      </c>
      <c r="CZ1060" s="190" t="str">
        <f t="shared" si="1194"/>
        <v>CZ$18</v>
      </c>
      <c r="DA1060" s="190" t="str">
        <f t="shared" si="1194"/>
        <v>DA$18</v>
      </c>
      <c r="DB1060" s="190" t="str">
        <f t="shared" si="1194"/>
        <v>DB$18</v>
      </c>
      <c r="DC1060" s="190" t="str">
        <f t="shared" si="1194"/>
        <v>DC$18</v>
      </c>
      <c r="DD1060" s="190" t="str">
        <f t="shared" si="1194"/>
        <v>DD$18</v>
      </c>
      <c r="DE1060" s="190" t="str">
        <f t="shared" si="1194"/>
        <v>DE$18</v>
      </c>
      <c r="DF1060" s="190" t="str">
        <f t="shared" si="1194"/>
        <v>DF$18</v>
      </c>
      <c r="DG1060" s="190" t="str">
        <f t="shared" si="1194"/>
        <v>DG$18</v>
      </c>
      <c r="DH1060" s="190" t="str">
        <f t="shared" si="1194"/>
        <v>DH$18</v>
      </c>
      <c r="DI1060" s="190" t="str">
        <f t="shared" si="1194"/>
        <v>DI$18</v>
      </c>
      <c r="DJ1060" s="190" t="str">
        <f t="shared" si="1194"/>
        <v>DJ$18</v>
      </c>
      <c r="DK1060" s="190" t="str">
        <f t="shared" si="1194"/>
        <v>DK$18</v>
      </c>
      <c r="DL1060" s="190" t="str">
        <f t="shared" si="1194"/>
        <v>DL$18</v>
      </c>
    </row>
    <row r="1061" spans="1:116" x14ac:dyDescent="0.4">
      <c r="B1061" t="str">
        <f>E1061</f>
        <v>1061 DCSCAC-S</v>
      </c>
      <c r="D1061" t="s">
        <v>158</v>
      </c>
      <c r="E1061" s="8" t="str">
        <f>ROW()&amp;" "&amp;D1061</f>
        <v>1061 DCSCAC-S</v>
      </c>
      <c r="G1061" s="95" t="str">
        <f>G1065&amp;":"</f>
        <v>Expense - Seller acquisition cost:</v>
      </c>
      <c r="H1061" s="200"/>
      <c r="I1061" s="201"/>
      <c r="J1061" s="201"/>
      <c r="K1061" s="202"/>
      <c r="L1061" s="202"/>
      <c r="M1061" s="202"/>
      <c r="N1061" s="202"/>
      <c r="O1061" s="202"/>
      <c r="P1061" s="202"/>
      <c r="R1061" s="202"/>
      <c r="S1061" s="190" t="str">
        <f t="shared" ref="S1061:AX1061" si="1195">S$23</f>
        <v>S$19</v>
      </c>
      <c r="T1061" s="190" t="str">
        <f t="shared" si="1195"/>
        <v>T$19</v>
      </c>
      <c r="U1061" s="190" t="str">
        <f t="shared" si="1195"/>
        <v>U$19</v>
      </c>
      <c r="V1061" s="190" t="str">
        <f t="shared" si="1195"/>
        <v>V$19</v>
      </c>
      <c r="W1061" s="190" t="str">
        <f t="shared" si="1195"/>
        <v>W$19</v>
      </c>
      <c r="X1061" s="190" t="str">
        <f t="shared" si="1195"/>
        <v>X$19</v>
      </c>
      <c r="Y1061" s="190" t="str">
        <f t="shared" si="1195"/>
        <v>Y$19</v>
      </c>
      <c r="Z1061" s="190" t="str">
        <f t="shared" si="1195"/>
        <v>Z$19</v>
      </c>
      <c r="AA1061" s="190" t="str">
        <f t="shared" si="1195"/>
        <v>AA$19</v>
      </c>
      <c r="AB1061" s="190" t="str">
        <f t="shared" si="1195"/>
        <v>AB$19</v>
      </c>
      <c r="AC1061" s="190" t="str">
        <f t="shared" si="1195"/>
        <v>AC$19</v>
      </c>
      <c r="AD1061" s="190" t="str">
        <f t="shared" si="1195"/>
        <v>AD$19</v>
      </c>
      <c r="AE1061" s="190" t="str">
        <f t="shared" si="1195"/>
        <v>AE$19</v>
      </c>
      <c r="AF1061" s="190" t="str">
        <f t="shared" si="1195"/>
        <v>AF$19</v>
      </c>
      <c r="AG1061" s="190" t="str">
        <f t="shared" si="1195"/>
        <v>AG$19</v>
      </c>
      <c r="AH1061" s="190" t="str">
        <f t="shared" si="1195"/>
        <v>AH$19</v>
      </c>
      <c r="AI1061" s="190" t="str">
        <f t="shared" si="1195"/>
        <v>AI$19</v>
      </c>
      <c r="AJ1061" s="190" t="str">
        <f t="shared" si="1195"/>
        <v>AJ$19</v>
      </c>
      <c r="AK1061" s="190" t="str">
        <f t="shared" si="1195"/>
        <v>AK$19</v>
      </c>
      <c r="AL1061" s="190" t="str">
        <f t="shared" si="1195"/>
        <v>AL$19</v>
      </c>
      <c r="AM1061" s="190" t="str">
        <f t="shared" si="1195"/>
        <v>AM$19</v>
      </c>
      <c r="AN1061" s="190" t="str">
        <f t="shared" si="1195"/>
        <v>AN$19</v>
      </c>
      <c r="AO1061" s="190" t="str">
        <f t="shared" si="1195"/>
        <v>AO$19</v>
      </c>
      <c r="AP1061" s="190" t="str">
        <f t="shared" si="1195"/>
        <v>AP$19</v>
      </c>
      <c r="AQ1061" s="190" t="str">
        <f t="shared" si="1195"/>
        <v>AQ$19</v>
      </c>
      <c r="AR1061" s="190" t="str">
        <f t="shared" si="1195"/>
        <v>AR$19</v>
      </c>
      <c r="AS1061" s="190" t="str">
        <f t="shared" si="1195"/>
        <v>AS$19</v>
      </c>
      <c r="AT1061" s="190" t="str">
        <f t="shared" si="1195"/>
        <v>AT$19</v>
      </c>
      <c r="AU1061" s="190" t="str">
        <f t="shared" si="1195"/>
        <v>AU$19</v>
      </c>
      <c r="AV1061" s="190" t="str">
        <f t="shared" si="1195"/>
        <v>AV$19</v>
      </c>
      <c r="AW1061" s="190" t="str">
        <f t="shared" si="1195"/>
        <v>AW$19</v>
      </c>
      <c r="AX1061" s="190" t="str">
        <f t="shared" si="1195"/>
        <v>AX$19</v>
      </c>
      <c r="AY1061" s="190" t="str">
        <f t="shared" ref="AY1061:CD1061" si="1196">AY$23</f>
        <v>AY$19</v>
      </c>
      <c r="AZ1061" s="190" t="str">
        <f t="shared" si="1196"/>
        <v>AZ$19</v>
      </c>
      <c r="BA1061" s="190" t="str">
        <f t="shared" si="1196"/>
        <v>BA$19</v>
      </c>
      <c r="BB1061" s="190" t="str">
        <f t="shared" si="1196"/>
        <v>BB$19</v>
      </c>
      <c r="BC1061" s="190" t="str">
        <f t="shared" si="1196"/>
        <v>BC$19</v>
      </c>
      <c r="BD1061" s="190" t="str">
        <f t="shared" si="1196"/>
        <v>BD$19</v>
      </c>
      <c r="BE1061" s="190" t="str">
        <f t="shared" si="1196"/>
        <v>BE$19</v>
      </c>
      <c r="BF1061" s="190" t="str">
        <f t="shared" si="1196"/>
        <v>BF$19</v>
      </c>
      <c r="BG1061" s="190" t="str">
        <f t="shared" si="1196"/>
        <v>BG$19</v>
      </c>
      <c r="BH1061" s="190" t="str">
        <f t="shared" si="1196"/>
        <v>BH$19</v>
      </c>
      <c r="BI1061" s="190" t="str">
        <f t="shared" si="1196"/>
        <v>BI$19</v>
      </c>
      <c r="BJ1061" s="190" t="str">
        <f t="shared" si="1196"/>
        <v>BJ$19</v>
      </c>
      <c r="BK1061" s="190" t="str">
        <f t="shared" si="1196"/>
        <v>BK$19</v>
      </c>
      <c r="BL1061" s="190" t="str">
        <f t="shared" si="1196"/>
        <v>BL$19</v>
      </c>
      <c r="BM1061" s="190" t="str">
        <f t="shared" si="1196"/>
        <v>BM$19</v>
      </c>
      <c r="BN1061" s="190" t="str">
        <f t="shared" si="1196"/>
        <v>BN$19</v>
      </c>
      <c r="BO1061" s="190" t="str">
        <f t="shared" si="1196"/>
        <v>BO$19</v>
      </c>
      <c r="BP1061" s="190" t="str">
        <f t="shared" si="1196"/>
        <v>BP$19</v>
      </c>
      <c r="BQ1061" s="190" t="str">
        <f t="shared" si="1196"/>
        <v>BQ$19</v>
      </c>
      <c r="BR1061" s="190" t="str">
        <f t="shared" si="1196"/>
        <v>BR$19</v>
      </c>
      <c r="BS1061" s="190" t="str">
        <f t="shared" si="1196"/>
        <v>BS$19</v>
      </c>
      <c r="BT1061" s="190" t="str">
        <f t="shared" si="1196"/>
        <v>BT$19</v>
      </c>
      <c r="BU1061" s="190" t="str">
        <f t="shared" si="1196"/>
        <v>BU$19</v>
      </c>
      <c r="BV1061" s="190" t="str">
        <f t="shared" si="1196"/>
        <v>BV$19</v>
      </c>
      <c r="BW1061" s="190" t="str">
        <f t="shared" si="1196"/>
        <v>BW$19</v>
      </c>
      <c r="BX1061" s="190" t="str">
        <f t="shared" si="1196"/>
        <v>BX$19</v>
      </c>
      <c r="BY1061" s="190" t="str">
        <f t="shared" si="1196"/>
        <v>BY$19</v>
      </c>
      <c r="BZ1061" s="190" t="str">
        <f t="shared" si="1196"/>
        <v>BZ$19</v>
      </c>
      <c r="CA1061" s="190" t="str">
        <f t="shared" si="1196"/>
        <v>CA$19</v>
      </c>
      <c r="CB1061" s="190" t="str">
        <f t="shared" si="1196"/>
        <v>CB$19</v>
      </c>
      <c r="CC1061" s="190" t="str">
        <f t="shared" si="1196"/>
        <v>CC$19</v>
      </c>
      <c r="CD1061" s="190" t="str">
        <f t="shared" si="1196"/>
        <v>CD$19</v>
      </c>
      <c r="CE1061" s="190" t="str">
        <f t="shared" ref="CE1061:CL1061" si="1197">CE$23</f>
        <v>CE$19</v>
      </c>
      <c r="CF1061" s="190" t="str">
        <f t="shared" si="1197"/>
        <v>CF$19</v>
      </c>
      <c r="CG1061" s="190" t="str">
        <f t="shared" si="1197"/>
        <v>CG$19</v>
      </c>
      <c r="CH1061" s="190" t="str">
        <f t="shared" si="1197"/>
        <v>CH$19</v>
      </c>
      <c r="CI1061" s="190" t="str">
        <f t="shared" si="1197"/>
        <v>CI$19</v>
      </c>
      <c r="CJ1061" s="190" t="str">
        <f t="shared" si="1197"/>
        <v>CJ$19</v>
      </c>
      <c r="CK1061" s="190" t="str">
        <f t="shared" si="1197"/>
        <v>CK$19</v>
      </c>
      <c r="CL1061" s="190" t="str">
        <f t="shared" si="1197"/>
        <v>CL$19</v>
      </c>
      <c r="CN1061" s="201"/>
      <c r="CO1061" s="190" t="str">
        <f t="shared" ref="CO1061:DL1061" si="1198">CO$23</f>
        <v>CO$19</v>
      </c>
      <c r="CP1061" s="190" t="str">
        <f t="shared" si="1198"/>
        <v>CP$19</v>
      </c>
      <c r="CQ1061" s="190" t="str">
        <f t="shared" si="1198"/>
        <v>CQ$19</v>
      </c>
      <c r="CR1061" s="190" t="str">
        <f t="shared" si="1198"/>
        <v>CR$19</v>
      </c>
      <c r="CS1061" s="190" t="str">
        <f t="shared" si="1198"/>
        <v>CS$19</v>
      </c>
      <c r="CT1061" s="190" t="str">
        <f t="shared" si="1198"/>
        <v>CT$19</v>
      </c>
      <c r="CU1061" s="190" t="str">
        <f t="shared" si="1198"/>
        <v>CU$19</v>
      </c>
      <c r="CV1061" s="190" t="str">
        <f t="shared" si="1198"/>
        <v>CV$19</v>
      </c>
      <c r="CW1061" s="190" t="str">
        <f t="shared" si="1198"/>
        <v>CW$19</v>
      </c>
      <c r="CX1061" s="190" t="str">
        <f t="shared" si="1198"/>
        <v>CX$19</v>
      </c>
      <c r="CY1061" s="190" t="str">
        <f t="shared" si="1198"/>
        <v>CY$19</v>
      </c>
      <c r="CZ1061" s="190" t="str">
        <f t="shared" si="1198"/>
        <v>CZ$19</v>
      </c>
      <c r="DA1061" s="190" t="str">
        <f t="shared" si="1198"/>
        <v>DA$19</v>
      </c>
      <c r="DB1061" s="190" t="str">
        <f t="shared" si="1198"/>
        <v>DB$19</v>
      </c>
      <c r="DC1061" s="190" t="str">
        <f t="shared" si="1198"/>
        <v>DC$19</v>
      </c>
      <c r="DD1061" s="190" t="str">
        <f t="shared" si="1198"/>
        <v>DD$19</v>
      </c>
      <c r="DE1061" s="190" t="str">
        <f t="shared" si="1198"/>
        <v>DE$19</v>
      </c>
      <c r="DF1061" s="190" t="str">
        <f t="shared" si="1198"/>
        <v>DF$19</v>
      </c>
      <c r="DG1061" s="190" t="str">
        <f t="shared" si="1198"/>
        <v>DG$19</v>
      </c>
      <c r="DH1061" s="190" t="str">
        <f t="shared" si="1198"/>
        <v>DH$19</v>
      </c>
      <c r="DI1061" s="190" t="str">
        <f t="shared" si="1198"/>
        <v>DI$19</v>
      </c>
      <c r="DJ1061" s="190" t="str">
        <f t="shared" si="1198"/>
        <v>DJ$19</v>
      </c>
      <c r="DK1061" s="190" t="str">
        <f t="shared" si="1198"/>
        <v>DK$19</v>
      </c>
      <c r="DL1061" s="190" t="str">
        <f t="shared" si="1198"/>
        <v>DL$19</v>
      </c>
    </row>
    <row r="1062" spans="1:116" x14ac:dyDescent="0.4">
      <c r="B1062" t="str">
        <f>E1062</f>
        <v>1062 DCSCAC-S</v>
      </c>
      <c r="D1062" t="s">
        <v>158</v>
      </c>
      <c r="E1062" s="8" t="str">
        <f t="shared" si="1190"/>
        <v>1062 DCSCAC-S</v>
      </c>
      <c r="G1062" s="145" t="str">
        <f>"# of "&amp;G1068&amp;"s"&amp;"/seller/month"</f>
        <v># of primary units/seller/month</v>
      </c>
      <c r="H1062" s="22"/>
      <c r="I1062" s="306"/>
      <c r="J1062" s="306"/>
      <c r="K1062" s="22"/>
      <c r="L1062" s="22"/>
      <c r="M1062" s="22"/>
      <c r="N1062" s="22"/>
      <c r="O1062" s="22"/>
      <c r="P1062" s="22"/>
      <c r="R1062" s="66"/>
      <c r="S1062" s="307"/>
      <c r="T1062" s="307"/>
      <c r="U1062" s="307"/>
      <c r="V1062" s="307"/>
      <c r="W1062" s="307"/>
      <c r="X1062" s="307"/>
      <c r="Y1062" s="307"/>
      <c r="Z1062" s="307"/>
      <c r="AA1062" s="307"/>
      <c r="AB1062" s="307"/>
      <c r="AC1062" s="307"/>
      <c r="AD1062" s="307"/>
      <c r="AE1062" s="307"/>
      <c r="AF1062" s="307"/>
      <c r="AG1062" s="307"/>
      <c r="AH1062" s="307"/>
      <c r="AI1062" s="307"/>
      <c r="AJ1062" s="307"/>
      <c r="AK1062" s="307"/>
      <c r="AL1062" s="307"/>
      <c r="AM1062" s="307"/>
      <c r="AN1062" s="307"/>
      <c r="AO1062" s="307"/>
      <c r="AP1062" s="307"/>
      <c r="AQ1062" s="307"/>
      <c r="AR1062" s="307"/>
      <c r="AS1062" s="307"/>
      <c r="AT1062" s="307"/>
      <c r="AU1062" s="307"/>
      <c r="AV1062" s="307"/>
      <c r="AW1062" s="307"/>
      <c r="AX1062" s="307"/>
      <c r="AY1062" s="307"/>
      <c r="AZ1062" s="307"/>
      <c r="BA1062" s="307"/>
      <c r="BB1062" s="307"/>
      <c r="BC1062" s="307"/>
      <c r="BD1062" s="307"/>
      <c r="BE1062" s="307"/>
      <c r="BF1062" s="307"/>
      <c r="BG1062" s="307"/>
      <c r="BH1062" s="307"/>
      <c r="BI1062" s="307"/>
      <c r="BJ1062" s="307"/>
      <c r="BK1062" s="307"/>
      <c r="BL1062" s="307"/>
      <c r="BM1062" s="307"/>
      <c r="BN1062" s="307"/>
      <c r="BO1062" s="307"/>
      <c r="BP1062" s="307"/>
      <c r="BQ1062" s="307"/>
      <c r="BR1062" s="307"/>
      <c r="BS1062" s="307"/>
      <c r="BT1062" s="307"/>
      <c r="BU1062" s="307"/>
      <c r="BV1062" s="307"/>
      <c r="BW1062" s="307"/>
      <c r="BX1062" s="307"/>
      <c r="BY1062" s="307"/>
      <c r="BZ1062" s="307"/>
      <c r="CA1062" s="307"/>
      <c r="CB1062" s="307"/>
      <c r="CC1062" s="307"/>
      <c r="CD1062" s="307"/>
      <c r="CE1062" s="307"/>
      <c r="CF1062" s="307"/>
      <c r="CG1062" s="307"/>
      <c r="CH1062" s="307"/>
      <c r="CI1062" s="307"/>
      <c r="CJ1062" s="307"/>
      <c r="CK1062" s="307"/>
      <c r="CL1062" s="307"/>
      <c r="CN1062" s="306"/>
      <c r="CO1062" s="307"/>
      <c r="CP1062" s="307"/>
      <c r="CQ1062" s="307"/>
      <c r="CR1062" s="307"/>
      <c r="CS1062" s="307"/>
      <c r="CT1062" s="307"/>
      <c r="CU1062" s="307"/>
      <c r="CV1062" s="307"/>
      <c r="CW1062" s="307"/>
      <c r="CX1062" s="307"/>
      <c r="CY1062" s="307"/>
      <c r="CZ1062" s="307"/>
      <c r="DA1062" s="307"/>
      <c r="DB1062" s="307"/>
      <c r="DC1062" s="307"/>
      <c r="DD1062" s="307"/>
      <c r="DE1062" s="307"/>
      <c r="DF1062" s="307"/>
      <c r="DG1062" s="307"/>
      <c r="DH1062" s="307"/>
      <c r="DI1062" s="307"/>
      <c r="DJ1062" s="307"/>
      <c r="DK1062" s="307"/>
      <c r="DL1062" s="307"/>
    </row>
    <row r="1063" spans="1:116" x14ac:dyDescent="0.4">
      <c r="C1063" t="s">
        <v>80</v>
      </c>
      <c r="D1063" t="s">
        <v>158</v>
      </c>
      <c r="E1063" s="8" t="str">
        <f t="shared" si="1190"/>
        <v>1063 DCSCAC-S</v>
      </c>
      <c r="G1063" s="145" t="s">
        <v>495</v>
      </c>
      <c r="I1063"/>
      <c r="J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c r="AY1063"/>
      <c r="AZ1063"/>
      <c r="BA1063"/>
      <c r="BB1063"/>
      <c r="BC1063"/>
      <c r="BD1063"/>
      <c r="BE1063"/>
      <c r="BF1063"/>
      <c r="BG1063"/>
      <c r="BH1063"/>
      <c r="BI1063"/>
      <c r="BJ1063"/>
      <c r="BK1063"/>
      <c r="BL1063"/>
      <c r="BM1063"/>
      <c r="BN1063"/>
      <c r="BO1063"/>
      <c r="BP1063"/>
      <c r="BQ1063"/>
      <c r="BR1063"/>
      <c r="BS1063"/>
      <c r="BT1063"/>
      <c r="BU1063"/>
      <c r="BV1063"/>
      <c r="BW1063"/>
      <c r="BX1063"/>
      <c r="BY1063"/>
      <c r="BZ1063"/>
      <c r="CA1063"/>
      <c r="CB1063"/>
      <c r="CC1063"/>
      <c r="CD1063"/>
      <c r="CE1063"/>
      <c r="CF1063"/>
      <c r="CG1063"/>
      <c r="CH1063"/>
      <c r="CI1063"/>
      <c r="CJ1063"/>
      <c r="CK1063"/>
      <c r="CL1063"/>
      <c r="CN1063"/>
    </row>
    <row r="1064" spans="1:116" x14ac:dyDescent="0.4">
      <c r="B1064" t="str">
        <f>E1064</f>
        <v>1064 DCSCAC-S</v>
      </c>
      <c r="D1064" t="s">
        <v>158</v>
      </c>
      <c r="E1064" s="8" t="str">
        <f t="shared" si="1190"/>
        <v>1064 DCSCAC-S</v>
      </c>
      <c r="G1064" s="145" t="s">
        <v>197</v>
      </c>
      <c r="H1064" s="12"/>
      <c r="I1064" s="60"/>
      <c r="J1064" s="60"/>
      <c r="K1064" s="14">
        <v>10</v>
      </c>
      <c r="L1064" s="14">
        <v>10</v>
      </c>
      <c r="M1064" s="14">
        <v>10</v>
      </c>
      <c r="N1064" s="14">
        <v>10</v>
      </c>
      <c r="O1064" s="14">
        <v>10</v>
      </c>
      <c r="P1064" s="14">
        <v>10</v>
      </c>
      <c r="R1064" s="15"/>
      <c r="S1064" s="76" cm="1">
        <f t="array" ref="S1064">INDEX($K:$P,ROW(),MATCH(S$3,$K$2:$P$2,0))</f>
        <v>10</v>
      </c>
      <c r="T1064" s="76" cm="1">
        <f t="array" ref="T1064">INDEX($K:$P,ROW(),MATCH(T$3,$K$2:$P$2,0))</f>
        <v>10</v>
      </c>
      <c r="U1064" s="76" cm="1">
        <f t="array" ref="U1064">INDEX($K:$P,ROW(),MATCH(U$3,$K$2:$P$2,0))</f>
        <v>10</v>
      </c>
      <c r="V1064" s="76" cm="1">
        <f t="array" ref="V1064">INDEX($K:$P,ROW(),MATCH(V$3,$K$2:$P$2,0))</f>
        <v>10</v>
      </c>
      <c r="W1064" s="76" cm="1">
        <f t="array" ref="W1064">INDEX($K:$P,ROW(),MATCH(W$3,$K$2:$P$2,0))</f>
        <v>10</v>
      </c>
      <c r="X1064" s="76" cm="1">
        <f t="array" ref="X1064">INDEX($K:$P,ROW(),MATCH(X$3,$K$2:$P$2,0))</f>
        <v>10</v>
      </c>
      <c r="Y1064" s="76" cm="1">
        <f t="array" ref="Y1064">INDEX($K:$P,ROW(),MATCH(Y$3,$K$2:$P$2,0))</f>
        <v>10</v>
      </c>
      <c r="Z1064" s="76" cm="1">
        <f t="array" ref="Z1064">INDEX($K:$P,ROW(),MATCH(Z$3,$K$2:$P$2,0))</f>
        <v>10</v>
      </c>
      <c r="AA1064" s="76" cm="1">
        <f t="array" ref="AA1064">INDEX($K:$P,ROW(),MATCH(AA$3,$K$2:$P$2,0))</f>
        <v>10</v>
      </c>
      <c r="AB1064" s="76" cm="1">
        <f t="array" ref="AB1064">INDEX($K:$P,ROW(),MATCH(AB$3,$K$2:$P$2,0))</f>
        <v>10</v>
      </c>
      <c r="AC1064" s="76" cm="1">
        <f t="array" ref="AC1064">INDEX($K:$P,ROW(),MATCH(AC$3,$K$2:$P$2,0))</f>
        <v>10</v>
      </c>
      <c r="AD1064" s="76" cm="1">
        <f t="array" ref="AD1064">INDEX($K:$P,ROW(),MATCH(AD$3,$K$2:$P$2,0))</f>
        <v>10</v>
      </c>
      <c r="AE1064" s="76" cm="1">
        <f t="array" ref="AE1064">INDEX($K:$P,ROW(),MATCH(AE$3,$K$2:$P$2,0))</f>
        <v>10</v>
      </c>
      <c r="AF1064" s="76" cm="1">
        <f t="array" ref="AF1064">INDEX($K:$P,ROW(),MATCH(AF$3,$K$2:$P$2,0))</f>
        <v>10</v>
      </c>
      <c r="AG1064" s="76" cm="1">
        <f t="array" ref="AG1064">INDEX($K:$P,ROW(),MATCH(AG$3,$K$2:$P$2,0))</f>
        <v>10</v>
      </c>
      <c r="AH1064" s="76" cm="1">
        <f t="array" ref="AH1064">INDEX($K:$P,ROW(),MATCH(AH$3,$K$2:$P$2,0))</f>
        <v>10</v>
      </c>
      <c r="AI1064" s="76" cm="1">
        <f t="array" ref="AI1064">INDEX($K:$P,ROW(),MATCH(AI$3,$K$2:$P$2,0))</f>
        <v>10</v>
      </c>
      <c r="AJ1064" s="76" cm="1">
        <f t="array" ref="AJ1064">INDEX($K:$P,ROW(),MATCH(AJ$3,$K$2:$P$2,0))</f>
        <v>10</v>
      </c>
      <c r="AK1064" s="76" cm="1">
        <f t="array" ref="AK1064">INDEX($K:$P,ROW(),MATCH(AK$3,$K$2:$P$2,0))</f>
        <v>10</v>
      </c>
      <c r="AL1064" s="76" cm="1">
        <f t="array" ref="AL1064">INDEX($K:$P,ROW(),MATCH(AL$3,$K$2:$P$2,0))</f>
        <v>10</v>
      </c>
      <c r="AM1064" s="76" cm="1">
        <f t="array" ref="AM1064">INDEX($K:$P,ROW(),MATCH(AM$3,$K$2:$P$2,0))</f>
        <v>10</v>
      </c>
      <c r="AN1064" s="76" cm="1">
        <f t="array" ref="AN1064">INDEX($K:$P,ROW(),MATCH(AN$3,$K$2:$P$2,0))</f>
        <v>10</v>
      </c>
      <c r="AO1064" s="76" cm="1">
        <f t="array" ref="AO1064">INDEX($K:$P,ROW(),MATCH(AO$3,$K$2:$P$2,0))</f>
        <v>10</v>
      </c>
      <c r="AP1064" s="76" cm="1">
        <f t="array" ref="AP1064">INDEX($K:$P,ROW(),MATCH(AP$3,$K$2:$P$2,0))</f>
        <v>10</v>
      </c>
      <c r="AQ1064" s="76" cm="1">
        <f t="array" ref="AQ1064">INDEX($K:$P,ROW(),MATCH(AQ$3,$K$2:$P$2,0))</f>
        <v>10</v>
      </c>
      <c r="AR1064" s="76" cm="1">
        <f t="array" ref="AR1064">INDEX($K:$P,ROW(),MATCH(AR$3,$K$2:$P$2,0))</f>
        <v>10</v>
      </c>
      <c r="AS1064" s="76" cm="1">
        <f t="array" ref="AS1064">INDEX($K:$P,ROW(),MATCH(AS$3,$K$2:$P$2,0))</f>
        <v>10</v>
      </c>
      <c r="AT1064" s="76" cm="1">
        <f t="array" ref="AT1064">INDEX($K:$P,ROW(),MATCH(AT$3,$K$2:$P$2,0))</f>
        <v>10</v>
      </c>
      <c r="AU1064" s="76" cm="1">
        <f t="array" ref="AU1064">INDEX($K:$P,ROW(),MATCH(AU$3,$K$2:$P$2,0))</f>
        <v>10</v>
      </c>
      <c r="AV1064" s="76" cm="1">
        <f t="array" ref="AV1064">INDEX($K:$P,ROW(),MATCH(AV$3,$K$2:$P$2,0))</f>
        <v>10</v>
      </c>
      <c r="AW1064" s="76" cm="1">
        <f t="array" ref="AW1064">INDEX($K:$P,ROW(),MATCH(AW$3,$K$2:$P$2,0))</f>
        <v>10</v>
      </c>
      <c r="AX1064" s="76" cm="1">
        <f t="array" ref="AX1064">INDEX($K:$P,ROW(),MATCH(AX$3,$K$2:$P$2,0))</f>
        <v>10</v>
      </c>
      <c r="AY1064" s="76" cm="1">
        <f t="array" ref="AY1064">INDEX($K:$P,ROW(),MATCH(AY$3,$K$2:$P$2,0))</f>
        <v>10</v>
      </c>
      <c r="AZ1064" s="76" cm="1">
        <f t="array" ref="AZ1064">INDEX($K:$P,ROW(),MATCH(AZ$3,$K$2:$P$2,0))</f>
        <v>10</v>
      </c>
      <c r="BA1064" s="76" cm="1">
        <f t="array" ref="BA1064">INDEX($K:$P,ROW(),MATCH(BA$3,$K$2:$P$2,0))</f>
        <v>10</v>
      </c>
      <c r="BB1064" s="76" cm="1">
        <f t="array" ref="BB1064">INDEX($K:$P,ROW(),MATCH(BB$3,$K$2:$P$2,0))</f>
        <v>10</v>
      </c>
      <c r="BC1064" s="76" cm="1">
        <f t="array" ref="BC1064">INDEX($K:$P,ROW(),MATCH(BC$3,$K$2:$P$2,0))</f>
        <v>10</v>
      </c>
      <c r="BD1064" s="76" cm="1">
        <f t="array" ref="BD1064">INDEX($K:$P,ROW(),MATCH(BD$3,$K$2:$P$2,0))</f>
        <v>10</v>
      </c>
      <c r="BE1064" s="76" cm="1">
        <f t="array" ref="BE1064">INDEX($K:$P,ROW(),MATCH(BE$3,$K$2:$P$2,0))</f>
        <v>10</v>
      </c>
      <c r="BF1064" s="76" cm="1">
        <f t="array" ref="BF1064">INDEX($K:$P,ROW(),MATCH(BF$3,$K$2:$P$2,0))</f>
        <v>10</v>
      </c>
      <c r="BG1064" s="76" cm="1">
        <f t="array" ref="BG1064">INDEX($K:$P,ROW(),MATCH(BG$3,$K$2:$P$2,0))</f>
        <v>10</v>
      </c>
      <c r="BH1064" s="76" cm="1">
        <f t="array" ref="BH1064">INDEX($K:$P,ROW(),MATCH(BH$3,$K$2:$P$2,0))</f>
        <v>10</v>
      </c>
      <c r="BI1064" s="76" cm="1">
        <f t="array" ref="BI1064">INDEX($K:$P,ROW(),MATCH(BI$3,$K$2:$P$2,0))</f>
        <v>10</v>
      </c>
      <c r="BJ1064" s="76" cm="1">
        <f t="array" ref="BJ1064">INDEX($K:$P,ROW(),MATCH(BJ$3,$K$2:$P$2,0))</f>
        <v>10</v>
      </c>
      <c r="BK1064" s="76" cm="1">
        <f t="array" ref="BK1064">INDEX($K:$P,ROW(),MATCH(BK$3,$K$2:$P$2,0))</f>
        <v>10</v>
      </c>
      <c r="BL1064" s="76" cm="1">
        <f t="array" ref="BL1064">INDEX($K:$P,ROW(),MATCH(BL$3,$K$2:$P$2,0))</f>
        <v>10</v>
      </c>
      <c r="BM1064" s="76" cm="1">
        <f t="array" ref="BM1064">INDEX($K:$P,ROW(),MATCH(BM$3,$K$2:$P$2,0))</f>
        <v>10</v>
      </c>
      <c r="BN1064" s="76" cm="1">
        <f t="array" ref="BN1064">INDEX($K:$P,ROW(),MATCH(BN$3,$K$2:$P$2,0))</f>
        <v>10</v>
      </c>
      <c r="BO1064" s="76" cm="1">
        <f t="array" ref="BO1064">INDEX($K:$P,ROW(),MATCH(BO$3,$K$2:$P$2,0))</f>
        <v>10</v>
      </c>
      <c r="BP1064" s="76" cm="1">
        <f t="array" ref="BP1064">INDEX($K:$P,ROW(),MATCH(BP$3,$K$2:$P$2,0))</f>
        <v>10</v>
      </c>
      <c r="BQ1064" s="76" cm="1">
        <f t="array" ref="BQ1064">INDEX($K:$P,ROW(),MATCH(BQ$3,$K$2:$P$2,0))</f>
        <v>10</v>
      </c>
      <c r="BR1064" s="76" cm="1">
        <f t="array" ref="BR1064">INDEX($K:$P,ROW(),MATCH(BR$3,$K$2:$P$2,0))</f>
        <v>10</v>
      </c>
      <c r="BS1064" s="76" cm="1">
        <f t="array" ref="BS1064">INDEX($K:$P,ROW(),MATCH(BS$3,$K$2:$P$2,0))</f>
        <v>10</v>
      </c>
      <c r="BT1064" s="76" cm="1">
        <f t="array" ref="BT1064">INDEX($K:$P,ROW(),MATCH(BT$3,$K$2:$P$2,0))</f>
        <v>10</v>
      </c>
      <c r="BU1064" s="76" cm="1">
        <f t="array" ref="BU1064">INDEX($K:$P,ROW(),MATCH(BU$3,$K$2:$P$2,0))</f>
        <v>10</v>
      </c>
      <c r="BV1064" s="76" cm="1">
        <f t="array" ref="BV1064">INDEX($K:$P,ROW(),MATCH(BV$3,$K$2:$P$2,0))</f>
        <v>10</v>
      </c>
      <c r="BW1064" s="76" cm="1">
        <f t="array" ref="BW1064">INDEX($K:$P,ROW(),MATCH(BW$3,$K$2:$P$2,0))</f>
        <v>10</v>
      </c>
      <c r="BX1064" s="76" cm="1">
        <f t="array" ref="BX1064">INDEX($K:$P,ROW(),MATCH(BX$3,$K$2:$P$2,0))</f>
        <v>10</v>
      </c>
      <c r="BY1064" s="76" cm="1">
        <f t="array" ref="BY1064">INDEX($K:$P,ROW(),MATCH(BY$3,$K$2:$P$2,0))</f>
        <v>10</v>
      </c>
      <c r="BZ1064" s="76" cm="1">
        <f t="array" ref="BZ1064">INDEX($K:$P,ROW(),MATCH(BZ$3,$K$2:$P$2,0))</f>
        <v>10</v>
      </c>
      <c r="CA1064" s="76" cm="1">
        <f t="array" ref="CA1064">INDEX($K:$P,ROW(),MATCH(CA$3,$K$2:$P$2,0))</f>
        <v>10</v>
      </c>
      <c r="CB1064" s="76" cm="1">
        <f t="array" ref="CB1064">INDEX($K:$P,ROW(),MATCH(CB$3,$K$2:$P$2,0))</f>
        <v>10</v>
      </c>
      <c r="CC1064" s="76" cm="1">
        <f t="array" ref="CC1064">INDEX($K:$P,ROW(),MATCH(CC$3,$K$2:$P$2,0))</f>
        <v>10</v>
      </c>
      <c r="CD1064" s="76" cm="1">
        <f t="array" ref="CD1064">INDEX($K:$P,ROW(),MATCH(CD$3,$K$2:$P$2,0))</f>
        <v>10</v>
      </c>
      <c r="CE1064" s="76" cm="1">
        <f t="array" ref="CE1064">INDEX($K:$P,ROW(),MATCH(CE$3,$K$2:$P$2,0))</f>
        <v>10</v>
      </c>
      <c r="CF1064" s="76" cm="1">
        <f t="array" ref="CF1064">INDEX($K:$P,ROW(),MATCH(CF$3,$K$2:$P$2,0))</f>
        <v>10</v>
      </c>
      <c r="CG1064" s="76" cm="1">
        <f t="array" ref="CG1064">INDEX($K:$P,ROW(),MATCH(CG$3,$K$2:$P$2,0))</f>
        <v>10</v>
      </c>
      <c r="CH1064" s="76" cm="1">
        <f t="array" ref="CH1064">INDEX($K:$P,ROW(),MATCH(CH$3,$K$2:$P$2,0))</f>
        <v>10</v>
      </c>
      <c r="CI1064" s="76" cm="1">
        <f t="array" ref="CI1064">INDEX($K:$P,ROW(),MATCH(CI$3,$K$2:$P$2,0))</f>
        <v>10</v>
      </c>
      <c r="CJ1064" s="76" cm="1">
        <f t="array" ref="CJ1064">INDEX($K:$P,ROW(),MATCH(CJ$3,$K$2:$P$2,0))</f>
        <v>10</v>
      </c>
      <c r="CK1064" s="76" cm="1">
        <f t="array" ref="CK1064">INDEX($K:$P,ROW(),MATCH(CK$3,$K$2:$P$2,0))</f>
        <v>10</v>
      </c>
      <c r="CL1064" s="76" cm="1">
        <f t="array" ref="CL1064">INDEX($K:$P,ROW(),MATCH(CL$3,$K$2:$P$2,0))</f>
        <v>10</v>
      </c>
      <c r="CN1064" s="60"/>
      <c r="CO1064" s="76" t="e" cm="1">
        <f t="array" ref="CO1064">INDEX($K:$P,ROW(),MATCH(CO$3,$K$2:$P$2,0))</f>
        <v>#N/A</v>
      </c>
      <c r="CP1064" s="76" t="e" cm="1">
        <f t="array" ref="CP1064">INDEX($K:$P,ROW(),MATCH(CP$3,$K$2:$P$2,0))</f>
        <v>#N/A</v>
      </c>
      <c r="CQ1064" s="76" t="e" cm="1">
        <f t="array" ref="CQ1064">INDEX($K:$P,ROW(),MATCH(CQ$3,$K$2:$P$2,0))</f>
        <v>#N/A</v>
      </c>
      <c r="CR1064" s="76" t="e" cm="1">
        <f t="array" ref="CR1064">INDEX($K:$P,ROW(),MATCH(CR$3,$K$2:$P$2,0))</f>
        <v>#N/A</v>
      </c>
      <c r="CS1064" s="76" t="e" cm="1">
        <f t="array" ref="CS1064">INDEX($K:$P,ROW(),MATCH(CS$3,$K$2:$P$2,0))</f>
        <v>#N/A</v>
      </c>
      <c r="CT1064" s="76" t="e" cm="1">
        <f t="array" ref="CT1064">INDEX($K:$P,ROW(),MATCH(CT$3,$K$2:$P$2,0))</f>
        <v>#N/A</v>
      </c>
      <c r="CU1064" s="76" t="e" cm="1">
        <f t="array" ref="CU1064">INDEX($K:$P,ROW(),MATCH(CU$3,$K$2:$P$2,0))</f>
        <v>#N/A</v>
      </c>
      <c r="CV1064" s="76" t="e" cm="1">
        <f t="array" ref="CV1064">INDEX($K:$P,ROW(),MATCH(CV$3,$K$2:$P$2,0))</f>
        <v>#N/A</v>
      </c>
      <c r="CW1064" s="76" t="e" cm="1">
        <f t="array" ref="CW1064">INDEX($K:$P,ROW(),MATCH(CW$3,$K$2:$P$2,0))</f>
        <v>#N/A</v>
      </c>
      <c r="CX1064" s="76" t="e" cm="1">
        <f t="array" ref="CX1064">INDEX($K:$P,ROW(),MATCH(CX$3,$K$2:$P$2,0))</f>
        <v>#N/A</v>
      </c>
      <c r="CY1064" s="76" t="e" cm="1">
        <f t="array" ref="CY1064">INDEX($K:$P,ROW(),MATCH(CY$3,$K$2:$P$2,0))</f>
        <v>#N/A</v>
      </c>
      <c r="CZ1064" s="76" t="e" cm="1">
        <f t="array" ref="CZ1064">INDEX($K:$P,ROW(),MATCH(CZ$3,$K$2:$P$2,0))</f>
        <v>#N/A</v>
      </c>
      <c r="DA1064" s="76" t="e" cm="1">
        <f t="array" ref="DA1064">INDEX($K:$P,ROW(),MATCH(DA$3,$K$2:$P$2,0))</f>
        <v>#N/A</v>
      </c>
      <c r="DB1064" s="76" t="e" cm="1">
        <f t="array" ref="DB1064">INDEX($K:$P,ROW(),MATCH(DB$3,$K$2:$P$2,0))</f>
        <v>#N/A</v>
      </c>
      <c r="DC1064" s="76" t="e" cm="1">
        <f t="array" ref="DC1064">INDEX($K:$P,ROW(),MATCH(DC$3,$K$2:$P$2,0))</f>
        <v>#N/A</v>
      </c>
      <c r="DD1064" s="76" t="e" cm="1">
        <f t="array" ref="DD1064">INDEX($K:$P,ROW(),MATCH(DD$3,$K$2:$P$2,0))</f>
        <v>#N/A</v>
      </c>
      <c r="DE1064" s="76" t="e" cm="1">
        <f t="array" ref="DE1064">INDEX($K:$P,ROW(),MATCH(DE$3,$K$2:$P$2,0))</f>
        <v>#N/A</v>
      </c>
      <c r="DF1064" s="76" t="e" cm="1">
        <f t="array" ref="DF1064">INDEX($K:$P,ROW(),MATCH(DF$3,$K$2:$P$2,0))</f>
        <v>#N/A</v>
      </c>
      <c r="DG1064" s="76" t="e" cm="1">
        <f t="array" ref="DG1064">INDEX($K:$P,ROW(),MATCH(DG$3,$K$2:$P$2,0))</f>
        <v>#N/A</v>
      </c>
      <c r="DH1064" s="76" t="e" cm="1">
        <f t="array" ref="DH1064">INDEX($K:$P,ROW(),MATCH(DH$3,$K$2:$P$2,0))</f>
        <v>#N/A</v>
      </c>
      <c r="DI1064" s="76" t="e" cm="1">
        <f t="array" ref="DI1064">INDEX($K:$P,ROW(),MATCH(DI$3,$K$2:$P$2,0))</f>
        <v>#N/A</v>
      </c>
      <c r="DJ1064" s="76" t="e" cm="1">
        <f t="array" ref="DJ1064">INDEX($K:$P,ROW(),MATCH(DJ$3,$K$2:$P$2,0))</f>
        <v>#N/A</v>
      </c>
      <c r="DK1064" s="76" t="e" cm="1">
        <f t="array" ref="DK1064">INDEX($K:$P,ROW(),MATCH(DK$3,$K$2:$P$2,0))</f>
        <v>#N/A</v>
      </c>
      <c r="DL1064" s="76" t="e" cm="1">
        <f t="array" ref="DL1064">INDEX($K:$P,ROW(),MATCH(DL$3,$K$2:$P$2,0))</f>
        <v>#N/A</v>
      </c>
    </row>
    <row r="1065" spans="1:116" x14ac:dyDescent="0.4">
      <c r="C1065" t="s">
        <v>203</v>
      </c>
      <c r="D1065" t="s">
        <v>158</v>
      </c>
      <c r="E1065" s="8" t="str">
        <f t="shared" si="1190"/>
        <v>1065 DCSCAC-S</v>
      </c>
      <c r="G1065" s="126" t="str">
        <f>"Expense - "&amp;SUBSTITUTE(G1060,":","")</f>
        <v>Expense - Seller acquisition cost</v>
      </c>
      <c r="H1065" s="12"/>
      <c r="I1065" s="60"/>
      <c r="J1065" s="60"/>
      <c r="K1065" s="15">
        <f>SUMIF($3:$3,K$2,1061:1061)</f>
        <v>0</v>
      </c>
      <c r="L1065" s="15">
        <f>SUMIF($3:$3,L$2,1061:1061)</f>
        <v>0</v>
      </c>
      <c r="M1065" s="15">
        <f>SUMIF($3:$3,M$2,1061:1061)</f>
        <v>0</v>
      </c>
      <c r="N1065" s="15">
        <f>SUMIF($3:$3,N$2,1061:1061)</f>
        <v>0</v>
      </c>
      <c r="O1065" s="15">
        <f>SUMIF($3:$3,O$2,1061:1061)</f>
        <v>0</v>
      </c>
      <c r="P1065" s="15">
        <f>SUMIF($3:$3,P$2,1061:1061)</f>
        <v>0</v>
      </c>
      <c r="R1065" s="15"/>
      <c r="S1065" s="76" cm="1">
        <f t="array" aca="1" ref="S1065" ca="1">INDIRECT(S1057)/S1064</f>
        <v>500</v>
      </c>
      <c r="T1065" s="76" cm="1">
        <f t="array" aca="1" ref="T1065" ca="1">INDIRECT(T1057)/T1064</f>
        <v>500</v>
      </c>
      <c r="U1065" s="76" cm="1">
        <f t="array" aca="1" ref="U1065" ca="1">INDIRECT(U1057)/U1064</f>
        <v>500</v>
      </c>
      <c r="V1065" s="76" cm="1">
        <f t="array" aca="1" ref="V1065" ca="1">INDIRECT(V1057)/V1064</f>
        <v>500</v>
      </c>
      <c r="W1065" s="76" cm="1">
        <f t="array" aca="1" ref="W1065" ca="1">INDIRECT(W1057)/W1064</f>
        <v>500</v>
      </c>
      <c r="X1065" s="76" cm="1">
        <f t="array" aca="1" ref="X1065" ca="1">INDIRECT(X1057)/X1064</f>
        <v>500</v>
      </c>
      <c r="Y1065" s="76" cm="1">
        <f t="array" aca="1" ref="Y1065" ca="1">INDIRECT(Y1057)/Y1064</f>
        <v>500</v>
      </c>
      <c r="Z1065" s="76" cm="1">
        <f t="array" aca="1" ref="Z1065" ca="1">INDIRECT(Z1057)/Z1064</f>
        <v>500</v>
      </c>
      <c r="AA1065" s="76" cm="1">
        <f t="array" aca="1" ref="AA1065" ca="1">INDIRECT(AA1057)/AA1064</f>
        <v>500</v>
      </c>
      <c r="AB1065" s="76" cm="1">
        <f t="array" aca="1" ref="AB1065" ca="1">INDIRECT(AB1057)/AB1064</f>
        <v>500</v>
      </c>
      <c r="AC1065" s="76" cm="1">
        <f t="array" aca="1" ref="AC1065" ca="1">INDIRECT(AC1057)/AC1064</f>
        <v>500</v>
      </c>
      <c r="AD1065" s="76" cm="1">
        <f t="array" aca="1" ref="AD1065" ca="1">INDIRECT(AD1057)/AD1064</f>
        <v>500</v>
      </c>
      <c r="AE1065" s="76" cm="1">
        <f t="array" aca="1" ref="AE1065" ca="1">INDIRECT(AE1057)/AE1064</f>
        <v>500</v>
      </c>
      <c r="AF1065" s="76" cm="1">
        <f t="array" aca="1" ref="AF1065" ca="1">INDIRECT(AF1057)/AF1064</f>
        <v>500</v>
      </c>
      <c r="AG1065" s="76" cm="1">
        <f t="array" aca="1" ref="AG1065" ca="1">INDIRECT(AG1057)/AG1064</f>
        <v>500</v>
      </c>
      <c r="AH1065" s="76" cm="1">
        <f t="array" aca="1" ref="AH1065" ca="1">INDIRECT(AH1057)/AH1064</f>
        <v>500</v>
      </c>
      <c r="AI1065" s="76" cm="1">
        <f t="array" aca="1" ref="AI1065" ca="1">INDIRECT(AI1057)/AI1064</f>
        <v>500</v>
      </c>
      <c r="AJ1065" s="76" cm="1">
        <f t="array" aca="1" ref="AJ1065" ca="1">INDIRECT(AJ1057)/AJ1064</f>
        <v>500</v>
      </c>
      <c r="AK1065" s="76" cm="1">
        <f t="array" aca="1" ref="AK1065" ca="1">INDIRECT(AK1057)/AK1064</f>
        <v>500</v>
      </c>
      <c r="AL1065" s="76" cm="1">
        <f t="array" aca="1" ref="AL1065" ca="1">INDIRECT(AL1057)/AL1064</f>
        <v>500</v>
      </c>
      <c r="AM1065" s="76" cm="1">
        <f t="array" aca="1" ref="AM1065" ca="1">INDIRECT(AM1057)/AM1064</f>
        <v>500</v>
      </c>
      <c r="AN1065" s="76" cm="1">
        <f t="array" aca="1" ref="AN1065" ca="1">INDIRECT(AN1057)/AN1064</f>
        <v>500</v>
      </c>
      <c r="AO1065" s="76" cm="1">
        <f t="array" aca="1" ref="AO1065" ca="1">INDIRECT(AO1057)/AO1064</f>
        <v>500</v>
      </c>
      <c r="AP1065" s="76" cm="1">
        <f t="array" aca="1" ref="AP1065" ca="1">INDIRECT(AP1057)/AP1064</f>
        <v>500</v>
      </c>
      <c r="AQ1065" s="76" cm="1">
        <f t="array" aca="1" ref="AQ1065" ca="1">INDIRECT(AQ1057)/AQ1064</f>
        <v>500</v>
      </c>
      <c r="AR1065" s="76" cm="1">
        <f t="array" aca="1" ref="AR1065" ca="1">INDIRECT(AR1057)/AR1064</f>
        <v>500</v>
      </c>
      <c r="AS1065" s="76" cm="1">
        <f t="array" aca="1" ref="AS1065" ca="1">INDIRECT(AS1057)/AS1064</f>
        <v>500</v>
      </c>
      <c r="AT1065" s="76" cm="1">
        <f t="array" aca="1" ref="AT1065" ca="1">INDIRECT(AT1057)/AT1064</f>
        <v>500</v>
      </c>
      <c r="AU1065" s="76" cm="1">
        <f t="array" aca="1" ref="AU1065" ca="1">INDIRECT(AU1057)/AU1064</f>
        <v>500</v>
      </c>
      <c r="AV1065" s="76" cm="1">
        <f t="array" aca="1" ref="AV1065" ca="1">INDIRECT(AV1057)/AV1064</f>
        <v>500</v>
      </c>
      <c r="AW1065" s="76" cm="1">
        <f t="array" aca="1" ref="AW1065" ca="1">INDIRECT(AW1057)/AW1064</f>
        <v>500</v>
      </c>
      <c r="AX1065" s="76" cm="1">
        <f t="array" aca="1" ref="AX1065" ca="1">INDIRECT(AX1057)/AX1064</f>
        <v>500</v>
      </c>
      <c r="AY1065" s="76" cm="1">
        <f t="array" aca="1" ref="AY1065" ca="1">INDIRECT(AY1057)/AY1064</f>
        <v>500</v>
      </c>
      <c r="AZ1065" s="76" cm="1">
        <f t="array" aca="1" ref="AZ1065" ca="1">INDIRECT(AZ1057)/AZ1064</f>
        <v>500</v>
      </c>
      <c r="BA1065" s="76" cm="1">
        <f t="array" aca="1" ref="BA1065" ca="1">INDIRECT(BA1057)/BA1064</f>
        <v>500</v>
      </c>
      <c r="BB1065" s="76" cm="1">
        <f t="array" aca="1" ref="BB1065" ca="1">INDIRECT(BB1057)/BB1064</f>
        <v>500</v>
      </c>
      <c r="BC1065" s="76" cm="1">
        <f t="array" aca="1" ref="BC1065" ca="1">INDIRECT(BC1057)/BC1064</f>
        <v>500</v>
      </c>
      <c r="BD1065" s="76" cm="1">
        <f t="array" aca="1" ref="BD1065" ca="1">INDIRECT(BD1057)/BD1064</f>
        <v>500</v>
      </c>
      <c r="BE1065" s="76" cm="1">
        <f t="array" aca="1" ref="BE1065" ca="1">INDIRECT(BE1057)/BE1064</f>
        <v>500</v>
      </c>
      <c r="BF1065" s="76" cm="1">
        <f t="array" aca="1" ref="BF1065" ca="1">INDIRECT(BF1057)/BF1064</f>
        <v>500</v>
      </c>
      <c r="BG1065" s="76" cm="1">
        <f t="array" aca="1" ref="BG1065" ca="1">INDIRECT(BG1057)/BG1064</f>
        <v>500</v>
      </c>
      <c r="BH1065" s="76" cm="1">
        <f t="array" aca="1" ref="BH1065" ca="1">INDIRECT(BH1057)/BH1064</f>
        <v>500</v>
      </c>
      <c r="BI1065" s="76" cm="1">
        <f t="array" aca="1" ref="BI1065" ca="1">INDIRECT(BI1057)/BI1064</f>
        <v>500</v>
      </c>
      <c r="BJ1065" s="76" cm="1">
        <f t="array" aca="1" ref="BJ1065" ca="1">INDIRECT(BJ1057)/BJ1064</f>
        <v>500</v>
      </c>
      <c r="BK1065" s="76" cm="1">
        <f t="array" aca="1" ref="BK1065" ca="1">INDIRECT(BK1057)/BK1064</f>
        <v>500</v>
      </c>
      <c r="BL1065" s="76" cm="1">
        <f t="array" aca="1" ref="BL1065" ca="1">INDIRECT(BL1057)/BL1064</f>
        <v>500</v>
      </c>
      <c r="BM1065" s="76" cm="1">
        <f t="array" aca="1" ref="BM1065" ca="1">INDIRECT(BM1057)/BM1064</f>
        <v>500</v>
      </c>
      <c r="BN1065" s="76" cm="1">
        <f t="array" aca="1" ref="BN1065" ca="1">INDIRECT(BN1057)/BN1064</f>
        <v>500</v>
      </c>
      <c r="BO1065" s="76" cm="1">
        <f t="array" aca="1" ref="BO1065" ca="1">INDIRECT(BO1057)/BO1064</f>
        <v>500</v>
      </c>
      <c r="BP1065" s="76" cm="1">
        <f t="array" aca="1" ref="BP1065" ca="1">INDIRECT(BP1057)/BP1064</f>
        <v>500</v>
      </c>
      <c r="BQ1065" s="76" cm="1">
        <f t="array" aca="1" ref="BQ1065" ca="1">INDIRECT(BQ1057)/BQ1064</f>
        <v>500</v>
      </c>
      <c r="BR1065" s="76" cm="1">
        <f t="array" aca="1" ref="BR1065" ca="1">INDIRECT(BR1057)/BR1064</f>
        <v>500</v>
      </c>
      <c r="BS1065" s="76" cm="1">
        <f t="array" aca="1" ref="BS1065" ca="1">INDIRECT(BS1057)/BS1064</f>
        <v>500</v>
      </c>
      <c r="BT1065" s="76" cm="1">
        <f t="array" aca="1" ref="BT1065" ca="1">INDIRECT(BT1057)/BT1064</f>
        <v>500</v>
      </c>
      <c r="BU1065" s="76" cm="1">
        <f t="array" aca="1" ref="BU1065" ca="1">INDIRECT(BU1057)/BU1064</f>
        <v>500</v>
      </c>
      <c r="BV1065" s="76" cm="1">
        <f t="array" aca="1" ref="BV1065" ca="1">INDIRECT(BV1057)/BV1064</f>
        <v>500</v>
      </c>
      <c r="BW1065" s="76" cm="1">
        <f t="array" aca="1" ref="BW1065" ca="1">INDIRECT(BW1057)/BW1064</f>
        <v>500</v>
      </c>
      <c r="BX1065" s="76" cm="1">
        <f t="array" aca="1" ref="BX1065" ca="1">INDIRECT(BX1057)/BX1064</f>
        <v>500</v>
      </c>
      <c r="BY1065" s="76" cm="1">
        <f t="array" aca="1" ref="BY1065" ca="1">INDIRECT(BY1057)/BY1064</f>
        <v>500</v>
      </c>
      <c r="BZ1065" s="76" cm="1">
        <f t="array" aca="1" ref="BZ1065" ca="1">INDIRECT(BZ1057)/BZ1064</f>
        <v>500</v>
      </c>
      <c r="CA1065" s="76" cm="1">
        <f t="array" aca="1" ref="CA1065" ca="1">INDIRECT(CA1057)/CA1064</f>
        <v>500</v>
      </c>
      <c r="CB1065" s="76" cm="1">
        <f t="array" aca="1" ref="CB1065" ca="1">INDIRECT(CB1057)/CB1064</f>
        <v>500</v>
      </c>
      <c r="CC1065" s="76" cm="1">
        <f t="array" aca="1" ref="CC1065" ca="1">INDIRECT(CC1057)/CC1064</f>
        <v>500</v>
      </c>
      <c r="CD1065" s="76" cm="1">
        <f t="array" aca="1" ref="CD1065" ca="1">INDIRECT(CD1057)/CD1064</f>
        <v>500</v>
      </c>
      <c r="CE1065" s="76" cm="1">
        <f t="array" aca="1" ref="CE1065" ca="1">INDIRECT(CE1057)/CE1064</f>
        <v>500</v>
      </c>
      <c r="CF1065" s="76" cm="1">
        <f t="array" aca="1" ref="CF1065" ca="1">INDIRECT(CF1057)/CF1064</f>
        <v>500</v>
      </c>
      <c r="CG1065" s="76" cm="1">
        <f t="array" aca="1" ref="CG1065" ca="1">INDIRECT(CG1057)/CG1064</f>
        <v>500</v>
      </c>
      <c r="CH1065" s="76" cm="1">
        <f t="array" aca="1" ref="CH1065" ca="1">INDIRECT(CH1057)/CH1064</f>
        <v>500</v>
      </c>
      <c r="CI1065" s="76" cm="1">
        <f t="array" aca="1" ref="CI1065" ca="1">INDIRECT(CI1057)/CI1064</f>
        <v>500</v>
      </c>
      <c r="CJ1065" s="76" cm="1">
        <f t="array" aca="1" ref="CJ1065" ca="1">INDIRECT(CJ1057)/CJ1064</f>
        <v>500</v>
      </c>
      <c r="CK1065" s="76" cm="1">
        <f t="array" aca="1" ref="CK1065" ca="1">INDIRECT(CK1057)/CK1064</f>
        <v>500</v>
      </c>
      <c r="CL1065" s="76" cm="1">
        <f t="array" aca="1" ref="CL1065" ca="1">INDIRECT(CL1057)/CL1064</f>
        <v>500</v>
      </c>
      <c r="CN1065" s="60"/>
      <c r="CO1065" s="76" t="e" cm="1">
        <f t="array" aca="1" ref="CO1065" ca="1">INDIRECT(CO1057)/CO1064</f>
        <v>#N/A</v>
      </c>
      <c r="CP1065" s="76" t="e" cm="1">
        <f t="array" aca="1" ref="CP1065" ca="1">INDIRECT(CP1057)/CP1064</f>
        <v>#N/A</v>
      </c>
      <c r="CQ1065" s="76" t="e" cm="1">
        <f t="array" aca="1" ref="CQ1065" ca="1">INDIRECT(CQ1057)/CQ1064</f>
        <v>#N/A</v>
      </c>
      <c r="CR1065" s="76" t="e" cm="1">
        <f t="array" aca="1" ref="CR1065" ca="1">INDIRECT(CR1057)/CR1064</f>
        <v>#N/A</v>
      </c>
      <c r="CS1065" s="76" t="e" cm="1">
        <f t="array" aca="1" ref="CS1065" ca="1">INDIRECT(CS1057)/CS1064</f>
        <v>#N/A</v>
      </c>
      <c r="CT1065" s="76" t="e" cm="1">
        <f t="array" aca="1" ref="CT1065" ca="1">INDIRECT(CT1057)/CT1064</f>
        <v>#N/A</v>
      </c>
      <c r="CU1065" s="76" t="e" cm="1">
        <f t="array" aca="1" ref="CU1065" ca="1">INDIRECT(CU1057)/CU1064</f>
        <v>#N/A</v>
      </c>
      <c r="CV1065" s="76" t="e" cm="1">
        <f t="array" aca="1" ref="CV1065" ca="1">INDIRECT(CV1057)/CV1064</f>
        <v>#N/A</v>
      </c>
      <c r="CW1065" s="76" t="e" cm="1">
        <f t="array" aca="1" ref="CW1065" ca="1">INDIRECT(CW1057)/CW1064</f>
        <v>#N/A</v>
      </c>
      <c r="CX1065" s="76" t="e" cm="1">
        <f t="array" aca="1" ref="CX1065" ca="1">INDIRECT(CX1057)/CX1064</f>
        <v>#N/A</v>
      </c>
      <c r="CY1065" s="76" t="e" cm="1">
        <f t="array" aca="1" ref="CY1065" ca="1">INDIRECT(CY1057)/CY1064</f>
        <v>#N/A</v>
      </c>
      <c r="CZ1065" s="76" t="e" cm="1">
        <f t="array" aca="1" ref="CZ1065" ca="1">INDIRECT(CZ1057)/CZ1064</f>
        <v>#N/A</v>
      </c>
      <c r="DA1065" s="76" t="e" cm="1">
        <f t="array" aca="1" ref="DA1065" ca="1">INDIRECT(DA1057)/DA1064</f>
        <v>#N/A</v>
      </c>
      <c r="DB1065" s="76" t="e" cm="1">
        <f t="array" aca="1" ref="DB1065" ca="1">INDIRECT(DB1057)/DB1064</f>
        <v>#N/A</v>
      </c>
      <c r="DC1065" s="76" t="e" cm="1">
        <f t="array" aca="1" ref="DC1065" ca="1">INDIRECT(DC1057)/DC1064</f>
        <v>#N/A</v>
      </c>
      <c r="DD1065" s="76" t="e" cm="1">
        <f t="array" aca="1" ref="DD1065" ca="1">INDIRECT(DD1057)/DD1064</f>
        <v>#N/A</v>
      </c>
      <c r="DE1065" s="76" t="e" cm="1">
        <f t="array" aca="1" ref="DE1065" ca="1">INDIRECT(DE1057)/DE1064</f>
        <v>#N/A</v>
      </c>
      <c r="DF1065" s="76" t="e" cm="1">
        <f t="array" aca="1" ref="DF1065" ca="1">INDIRECT(DF1057)/DF1064</f>
        <v>#N/A</v>
      </c>
      <c r="DG1065" s="76" t="e" cm="1">
        <f t="array" aca="1" ref="DG1065" ca="1">INDIRECT(DG1057)/DG1064</f>
        <v>#N/A</v>
      </c>
      <c r="DH1065" s="76" t="e" cm="1">
        <f t="array" aca="1" ref="DH1065" ca="1">INDIRECT(DH1057)/DH1064</f>
        <v>#N/A</v>
      </c>
      <c r="DI1065" s="76" t="e" cm="1">
        <f t="array" aca="1" ref="DI1065" ca="1">INDIRECT(DI1057)/DI1064</f>
        <v>#N/A</v>
      </c>
      <c r="DJ1065" s="76" t="e" cm="1">
        <f t="array" aca="1" ref="DJ1065" ca="1">INDIRECT(DJ1057)/DJ1064</f>
        <v>#N/A</v>
      </c>
      <c r="DK1065" s="76" t="e" cm="1">
        <f t="array" aca="1" ref="DK1065" ca="1">INDIRECT(DK1057)/DK1064</f>
        <v>#N/A</v>
      </c>
      <c r="DL1065" s="76" t="e" cm="1">
        <f t="array" aca="1" ref="DL1065" ca="1">INDIRECT(DL1057)/DL1064</f>
        <v>#N/A</v>
      </c>
    </row>
    <row r="1066" spans="1:116" x14ac:dyDescent="0.4">
      <c r="B1066" t="s">
        <v>244</v>
      </c>
      <c r="D1066" t="s">
        <v>158</v>
      </c>
      <c r="E1066" s="8" t="str">
        <f t="shared" si="1190"/>
        <v>1066 DCSCAC-S</v>
      </c>
      <c r="H1066" s="12"/>
      <c r="I1066" s="60"/>
      <c r="J1066" s="60"/>
      <c r="K1066" s="18">
        <v>20</v>
      </c>
      <c r="L1066" s="18">
        <v>20</v>
      </c>
      <c r="M1066" s="18">
        <v>20</v>
      </c>
      <c r="N1066" s="18">
        <v>20</v>
      </c>
      <c r="O1066" s="18">
        <v>20</v>
      </c>
      <c r="P1066" s="18">
        <v>20</v>
      </c>
      <c r="R1066" s="19"/>
      <c r="S1066" s="147" cm="1">
        <f t="array" ref="S1066">INDEX($K:$P,ROW(),MATCH(S$3,$K$2:$P$2,0))</f>
        <v>20</v>
      </c>
      <c r="T1066" s="147" cm="1">
        <f t="array" ref="T1066">INDEX($K:$P,ROW(),MATCH(T$3,$K$2:$P$2,0))</f>
        <v>20</v>
      </c>
      <c r="U1066" s="147" cm="1">
        <f t="array" ref="U1066">INDEX($K:$P,ROW(),MATCH(U$3,$K$2:$P$2,0))</f>
        <v>20</v>
      </c>
      <c r="V1066" s="147" cm="1">
        <f t="array" ref="V1066">INDEX($K:$P,ROW(),MATCH(V$3,$K$2:$P$2,0))</f>
        <v>20</v>
      </c>
      <c r="W1066" s="147" cm="1">
        <f t="array" ref="W1066">INDEX($K:$P,ROW(),MATCH(W$3,$K$2:$P$2,0))</f>
        <v>20</v>
      </c>
      <c r="X1066" s="147" cm="1">
        <f t="array" ref="X1066">INDEX($K:$P,ROW(),MATCH(X$3,$K$2:$P$2,0))</f>
        <v>20</v>
      </c>
      <c r="Y1066" s="147" cm="1">
        <f t="array" ref="Y1066">INDEX($K:$P,ROW(),MATCH(Y$3,$K$2:$P$2,0))</f>
        <v>20</v>
      </c>
      <c r="Z1066" s="147" cm="1">
        <f t="array" ref="Z1066">INDEX($K:$P,ROW(),MATCH(Z$3,$K$2:$P$2,0))</f>
        <v>20</v>
      </c>
      <c r="AA1066" s="147" cm="1">
        <f t="array" ref="AA1066">INDEX($K:$P,ROW(),MATCH(AA$3,$K$2:$P$2,0))</f>
        <v>20</v>
      </c>
      <c r="AB1066" s="147" cm="1">
        <f t="array" ref="AB1066">INDEX($K:$P,ROW(),MATCH(AB$3,$K$2:$P$2,0))</f>
        <v>20</v>
      </c>
      <c r="AC1066" s="147" cm="1">
        <f t="array" ref="AC1066">INDEX($K:$P,ROW(),MATCH(AC$3,$K$2:$P$2,0))</f>
        <v>20</v>
      </c>
      <c r="AD1066" s="147" cm="1">
        <f t="array" ref="AD1066">INDEX($K:$P,ROW(),MATCH(AD$3,$K$2:$P$2,0))</f>
        <v>20</v>
      </c>
      <c r="AE1066" s="147" cm="1">
        <f t="array" ref="AE1066">INDEX($K:$P,ROW(),MATCH(AE$3,$K$2:$P$2,0))</f>
        <v>20</v>
      </c>
      <c r="AF1066" s="147" cm="1">
        <f t="array" ref="AF1066">INDEX($K:$P,ROW(),MATCH(AF$3,$K$2:$P$2,0))</f>
        <v>20</v>
      </c>
      <c r="AG1066" s="147" cm="1">
        <f t="array" ref="AG1066">INDEX($K:$P,ROW(),MATCH(AG$3,$K$2:$P$2,0))</f>
        <v>20</v>
      </c>
      <c r="AH1066" s="147" cm="1">
        <f t="array" ref="AH1066">INDEX($K:$P,ROW(),MATCH(AH$3,$K$2:$P$2,0))</f>
        <v>20</v>
      </c>
      <c r="AI1066" s="147" cm="1">
        <f t="array" ref="AI1066">INDEX($K:$P,ROW(),MATCH(AI$3,$K$2:$P$2,0))</f>
        <v>20</v>
      </c>
      <c r="AJ1066" s="147" cm="1">
        <f t="array" ref="AJ1066">INDEX($K:$P,ROW(),MATCH(AJ$3,$K$2:$P$2,0))</f>
        <v>20</v>
      </c>
      <c r="AK1066" s="147" cm="1">
        <f t="array" ref="AK1066">INDEX($K:$P,ROW(),MATCH(AK$3,$K$2:$P$2,0))</f>
        <v>20</v>
      </c>
      <c r="AL1066" s="147" cm="1">
        <f t="array" ref="AL1066">INDEX($K:$P,ROW(),MATCH(AL$3,$K$2:$P$2,0))</f>
        <v>20</v>
      </c>
      <c r="AM1066" s="147" cm="1">
        <f t="array" ref="AM1066">INDEX($K:$P,ROW(),MATCH(AM$3,$K$2:$P$2,0))</f>
        <v>20</v>
      </c>
      <c r="AN1066" s="147" cm="1">
        <f t="array" ref="AN1066">INDEX($K:$P,ROW(),MATCH(AN$3,$K$2:$P$2,0))</f>
        <v>20</v>
      </c>
      <c r="AO1066" s="147" cm="1">
        <f t="array" ref="AO1066">INDEX($K:$P,ROW(),MATCH(AO$3,$K$2:$P$2,0))</f>
        <v>20</v>
      </c>
      <c r="AP1066" s="147" cm="1">
        <f t="array" ref="AP1066">INDEX($K:$P,ROW(),MATCH(AP$3,$K$2:$P$2,0))</f>
        <v>20</v>
      </c>
      <c r="AQ1066" s="147" cm="1">
        <f t="array" ref="AQ1066">INDEX($K:$P,ROW(),MATCH(AQ$3,$K$2:$P$2,0))</f>
        <v>20</v>
      </c>
      <c r="AR1066" s="147" cm="1">
        <f t="array" ref="AR1066">INDEX($K:$P,ROW(),MATCH(AR$3,$K$2:$P$2,0))</f>
        <v>20</v>
      </c>
      <c r="AS1066" s="147" cm="1">
        <f t="array" ref="AS1066">INDEX($K:$P,ROW(),MATCH(AS$3,$K$2:$P$2,0))</f>
        <v>20</v>
      </c>
      <c r="AT1066" s="147" cm="1">
        <f t="array" ref="AT1066">INDEX($K:$P,ROW(),MATCH(AT$3,$K$2:$P$2,0))</f>
        <v>20</v>
      </c>
      <c r="AU1066" s="147" cm="1">
        <f t="array" ref="AU1066">INDEX($K:$P,ROW(),MATCH(AU$3,$K$2:$P$2,0))</f>
        <v>20</v>
      </c>
      <c r="AV1066" s="147" cm="1">
        <f t="array" ref="AV1066">INDEX($K:$P,ROW(),MATCH(AV$3,$K$2:$P$2,0))</f>
        <v>20</v>
      </c>
      <c r="AW1066" s="147" cm="1">
        <f t="array" ref="AW1066">INDEX($K:$P,ROW(),MATCH(AW$3,$K$2:$P$2,0))</f>
        <v>20</v>
      </c>
      <c r="AX1066" s="147" cm="1">
        <f t="array" ref="AX1066">INDEX($K:$P,ROW(),MATCH(AX$3,$K$2:$P$2,0))</f>
        <v>20</v>
      </c>
      <c r="AY1066" s="147" cm="1">
        <f t="array" ref="AY1066">INDEX($K:$P,ROW(),MATCH(AY$3,$K$2:$P$2,0))</f>
        <v>20</v>
      </c>
      <c r="AZ1066" s="147" cm="1">
        <f t="array" ref="AZ1066">INDEX($K:$P,ROW(),MATCH(AZ$3,$K$2:$P$2,0))</f>
        <v>20</v>
      </c>
      <c r="BA1066" s="147" cm="1">
        <f t="array" ref="BA1066">INDEX($K:$P,ROW(),MATCH(BA$3,$K$2:$P$2,0))</f>
        <v>20</v>
      </c>
      <c r="BB1066" s="147" cm="1">
        <f t="array" ref="BB1066">INDEX($K:$P,ROW(),MATCH(BB$3,$K$2:$P$2,0))</f>
        <v>20</v>
      </c>
      <c r="BC1066" s="147" cm="1">
        <f t="array" ref="BC1066">INDEX($K:$P,ROW(),MATCH(BC$3,$K$2:$P$2,0))</f>
        <v>20</v>
      </c>
      <c r="BD1066" s="147" cm="1">
        <f t="array" ref="BD1066">INDEX($K:$P,ROW(),MATCH(BD$3,$K$2:$P$2,0))</f>
        <v>20</v>
      </c>
      <c r="BE1066" s="147" cm="1">
        <f t="array" ref="BE1066">INDEX($K:$P,ROW(),MATCH(BE$3,$K$2:$P$2,0))</f>
        <v>20</v>
      </c>
      <c r="BF1066" s="147" cm="1">
        <f t="array" ref="BF1066">INDEX($K:$P,ROW(),MATCH(BF$3,$K$2:$P$2,0))</f>
        <v>20</v>
      </c>
      <c r="BG1066" s="147" cm="1">
        <f t="array" ref="BG1066">INDEX($K:$P,ROW(),MATCH(BG$3,$K$2:$P$2,0))</f>
        <v>20</v>
      </c>
      <c r="BH1066" s="147" cm="1">
        <f t="array" ref="BH1066">INDEX($K:$P,ROW(),MATCH(BH$3,$K$2:$P$2,0))</f>
        <v>20</v>
      </c>
      <c r="BI1066" s="147" cm="1">
        <f t="array" ref="BI1066">INDEX($K:$P,ROW(),MATCH(BI$3,$K$2:$P$2,0))</f>
        <v>20</v>
      </c>
      <c r="BJ1066" s="147" cm="1">
        <f t="array" ref="BJ1066">INDEX($K:$P,ROW(),MATCH(BJ$3,$K$2:$P$2,0))</f>
        <v>20</v>
      </c>
      <c r="BK1066" s="147" cm="1">
        <f t="array" ref="BK1066">INDEX($K:$P,ROW(),MATCH(BK$3,$K$2:$P$2,0))</f>
        <v>20</v>
      </c>
      <c r="BL1066" s="147" cm="1">
        <f t="array" ref="BL1066">INDEX($K:$P,ROW(),MATCH(BL$3,$K$2:$P$2,0))</f>
        <v>20</v>
      </c>
      <c r="BM1066" s="147" cm="1">
        <f t="array" ref="BM1066">INDEX($K:$P,ROW(),MATCH(BM$3,$K$2:$P$2,0))</f>
        <v>20</v>
      </c>
      <c r="BN1066" s="147" cm="1">
        <f t="array" ref="BN1066">INDEX($K:$P,ROW(),MATCH(BN$3,$K$2:$P$2,0))</f>
        <v>20</v>
      </c>
      <c r="BO1066" s="147" cm="1">
        <f t="array" ref="BO1066">INDEX($K:$P,ROW(),MATCH(BO$3,$K$2:$P$2,0))</f>
        <v>20</v>
      </c>
      <c r="BP1066" s="147" cm="1">
        <f t="array" ref="BP1066">INDEX($K:$P,ROW(),MATCH(BP$3,$K$2:$P$2,0))</f>
        <v>20</v>
      </c>
      <c r="BQ1066" s="147" cm="1">
        <f t="array" ref="BQ1066">INDEX($K:$P,ROW(),MATCH(BQ$3,$K$2:$P$2,0))</f>
        <v>20</v>
      </c>
      <c r="BR1066" s="147" cm="1">
        <f t="array" ref="BR1066">INDEX($K:$P,ROW(),MATCH(BR$3,$K$2:$P$2,0))</f>
        <v>20</v>
      </c>
      <c r="BS1066" s="147" cm="1">
        <f t="array" ref="BS1066">INDEX($K:$P,ROW(),MATCH(BS$3,$K$2:$P$2,0))</f>
        <v>20</v>
      </c>
      <c r="BT1066" s="147" cm="1">
        <f t="array" ref="BT1066">INDEX($K:$P,ROW(),MATCH(BT$3,$K$2:$P$2,0))</f>
        <v>20</v>
      </c>
      <c r="BU1066" s="147" cm="1">
        <f t="array" ref="BU1066">INDEX($K:$P,ROW(),MATCH(BU$3,$K$2:$P$2,0))</f>
        <v>20</v>
      </c>
      <c r="BV1066" s="147" cm="1">
        <f t="array" ref="BV1066">INDEX($K:$P,ROW(),MATCH(BV$3,$K$2:$P$2,0))</f>
        <v>20</v>
      </c>
      <c r="BW1066" s="147" cm="1">
        <f t="array" ref="BW1066">INDEX($K:$P,ROW(),MATCH(BW$3,$K$2:$P$2,0))</f>
        <v>20</v>
      </c>
      <c r="BX1066" s="147" cm="1">
        <f t="array" ref="BX1066">INDEX($K:$P,ROW(),MATCH(BX$3,$K$2:$P$2,0))</f>
        <v>20</v>
      </c>
      <c r="BY1066" s="147" cm="1">
        <f t="array" ref="BY1066">INDEX($K:$P,ROW(),MATCH(BY$3,$K$2:$P$2,0))</f>
        <v>20</v>
      </c>
      <c r="BZ1066" s="147" cm="1">
        <f t="array" ref="BZ1066">INDEX($K:$P,ROW(),MATCH(BZ$3,$K$2:$P$2,0))</f>
        <v>20</v>
      </c>
      <c r="CA1066" s="147" cm="1">
        <f t="array" ref="CA1066">INDEX($K:$P,ROW(),MATCH(CA$3,$K$2:$P$2,0))</f>
        <v>20</v>
      </c>
      <c r="CB1066" s="147" cm="1">
        <f t="array" ref="CB1066">INDEX($K:$P,ROW(),MATCH(CB$3,$K$2:$P$2,0))</f>
        <v>20</v>
      </c>
      <c r="CC1066" s="147" cm="1">
        <f t="array" ref="CC1066">INDEX($K:$P,ROW(),MATCH(CC$3,$K$2:$P$2,0))</f>
        <v>20</v>
      </c>
      <c r="CD1066" s="147" cm="1">
        <f t="array" ref="CD1066">INDEX($K:$P,ROW(),MATCH(CD$3,$K$2:$P$2,0))</f>
        <v>20</v>
      </c>
      <c r="CE1066" s="147" cm="1">
        <f t="array" ref="CE1066">INDEX($K:$P,ROW(),MATCH(CE$3,$K$2:$P$2,0))</f>
        <v>20</v>
      </c>
      <c r="CF1066" s="147" cm="1">
        <f t="array" ref="CF1066">INDEX($K:$P,ROW(),MATCH(CF$3,$K$2:$P$2,0))</f>
        <v>20</v>
      </c>
      <c r="CG1066" s="147" cm="1">
        <f t="array" ref="CG1066">INDEX($K:$P,ROW(),MATCH(CG$3,$K$2:$P$2,0))</f>
        <v>20</v>
      </c>
      <c r="CH1066" s="147" cm="1">
        <f t="array" ref="CH1066">INDEX($K:$P,ROW(),MATCH(CH$3,$K$2:$P$2,0))</f>
        <v>20</v>
      </c>
      <c r="CI1066" s="147" cm="1">
        <f t="array" ref="CI1066">INDEX($K:$P,ROW(),MATCH(CI$3,$K$2:$P$2,0))</f>
        <v>20</v>
      </c>
      <c r="CJ1066" s="147" cm="1">
        <f t="array" ref="CJ1066">INDEX($K:$P,ROW(),MATCH(CJ$3,$K$2:$P$2,0))</f>
        <v>20</v>
      </c>
      <c r="CK1066" s="147" cm="1">
        <f t="array" ref="CK1066">INDEX($K:$P,ROW(),MATCH(CK$3,$K$2:$P$2,0))</f>
        <v>20</v>
      </c>
      <c r="CL1066" s="147" cm="1">
        <f t="array" ref="CL1066">INDEX($K:$P,ROW(),MATCH(CL$3,$K$2:$P$2,0))</f>
        <v>20</v>
      </c>
      <c r="CN1066" s="60"/>
      <c r="CO1066" s="147" t="e" cm="1">
        <f t="array" ref="CO1066">INDEX($K:$P,ROW(),MATCH(CO$3,$K$2:$P$2,0))</f>
        <v>#N/A</v>
      </c>
      <c r="CP1066" s="147" t="e" cm="1">
        <f t="array" ref="CP1066">INDEX($K:$P,ROW(),MATCH(CP$3,$K$2:$P$2,0))</f>
        <v>#N/A</v>
      </c>
      <c r="CQ1066" s="147" t="e" cm="1">
        <f t="array" ref="CQ1066">INDEX($K:$P,ROW(),MATCH(CQ$3,$K$2:$P$2,0))</f>
        <v>#N/A</v>
      </c>
      <c r="CR1066" s="147" t="e" cm="1">
        <f t="array" ref="CR1066">INDEX($K:$P,ROW(),MATCH(CR$3,$K$2:$P$2,0))</f>
        <v>#N/A</v>
      </c>
      <c r="CS1066" s="147" t="e" cm="1">
        <f t="array" ref="CS1066">INDEX($K:$P,ROW(),MATCH(CS$3,$K$2:$P$2,0))</f>
        <v>#N/A</v>
      </c>
      <c r="CT1066" s="147" t="e" cm="1">
        <f t="array" ref="CT1066">INDEX($K:$P,ROW(),MATCH(CT$3,$K$2:$P$2,0))</f>
        <v>#N/A</v>
      </c>
      <c r="CU1066" s="147" t="e" cm="1">
        <f t="array" ref="CU1066">INDEX($K:$P,ROW(),MATCH(CU$3,$K$2:$P$2,0))</f>
        <v>#N/A</v>
      </c>
      <c r="CV1066" s="147" t="e" cm="1">
        <f t="array" ref="CV1066">INDEX($K:$P,ROW(),MATCH(CV$3,$K$2:$P$2,0))</f>
        <v>#N/A</v>
      </c>
      <c r="CW1066" s="147" t="e" cm="1">
        <f t="array" ref="CW1066">INDEX($K:$P,ROW(),MATCH(CW$3,$K$2:$P$2,0))</f>
        <v>#N/A</v>
      </c>
      <c r="CX1066" s="147" t="e" cm="1">
        <f t="array" ref="CX1066">INDEX($K:$P,ROW(),MATCH(CX$3,$K$2:$P$2,0))</f>
        <v>#N/A</v>
      </c>
      <c r="CY1066" s="147" t="e" cm="1">
        <f t="array" ref="CY1066">INDEX($K:$P,ROW(),MATCH(CY$3,$K$2:$P$2,0))</f>
        <v>#N/A</v>
      </c>
      <c r="CZ1066" s="147" t="e" cm="1">
        <f t="array" ref="CZ1066">INDEX($K:$P,ROW(),MATCH(CZ$3,$K$2:$P$2,0))</f>
        <v>#N/A</v>
      </c>
      <c r="DA1066" s="147" t="e" cm="1">
        <f t="array" ref="DA1066">INDEX($K:$P,ROW(),MATCH(DA$3,$K$2:$P$2,0))</f>
        <v>#N/A</v>
      </c>
      <c r="DB1066" s="147" t="e" cm="1">
        <f t="array" ref="DB1066">INDEX($K:$P,ROW(),MATCH(DB$3,$K$2:$P$2,0))</f>
        <v>#N/A</v>
      </c>
      <c r="DC1066" s="147" t="e" cm="1">
        <f t="array" ref="DC1066">INDEX($K:$P,ROW(),MATCH(DC$3,$K$2:$P$2,0))</f>
        <v>#N/A</v>
      </c>
      <c r="DD1066" s="147" t="e" cm="1">
        <f t="array" ref="DD1066">INDEX($K:$P,ROW(),MATCH(DD$3,$K$2:$P$2,0))</f>
        <v>#N/A</v>
      </c>
      <c r="DE1066" s="147" t="e" cm="1">
        <f t="array" ref="DE1066">INDEX($K:$P,ROW(),MATCH(DE$3,$K$2:$P$2,0))</f>
        <v>#N/A</v>
      </c>
      <c r="DF1066" s="147" t="e" cm="1">
        <f t="array" ref="DF1066">INDEX($K:$P,ROW(),MATCH(DF$3,$K$2:$P$2,0))</f>
        <v>#N/A</v>
      </c>
      <c r="DG1066" s="147" t="e" cm="1">
        <f t="array" ref="DG1066">INDEX($K:$P,ROW(),MATCH(DG$3,$K$2:$P$2,0))</f>
        <v>#N/A</v>
      </c>
      <c r="DH1066" s="147" t="e" cm="1">
        <f t="array" ref="DH1066">INDEX($K:$P,ROW(),MATCH(DH$3,$K$2:$P$2,0))</f>
        <v>#N/A</v>
      </c>
      <c r="DI1066" s="147" t="e" cm="1">
        <f t="array" ref="DI1066">INDEX($K:$P,ROW(),MATCH(DI$3,$K$2:$P$2,0))</f>
        <v>#N/A</v>
      </c>
      <c r="DJ1066" s="147" t="e" cm="1">
        <f t="array" ref="DJ1066">INDEX($K:$P,ROW(),MATCH(DJ$3,$K$2:$P$2,0))</f>
        <v>#N/A</v>
      </c>
      <c r="DK1066" s="147" t="e" cm="1">
        <f t="array" ref="DK1066">INDEX($K:$P,ROW(),MATCH(DK$3,$K$2:$P$2,0))</f>
        <v>#N/A</v>
      </c>
      <c r="DL1066" s="147" t="e" cm="1">
        <f t="array" ref="DL1066">INDEX($K:$P,ROW(),MATCH(DL$3,$K$2:$P$2,0))</f>
        <v>#N/A</v>
      </c>
    </row>
    <row r="1067" spans="1:116" x14ac:dyDescent="0.4">
      <c r="B1067" t="s">
        <v>332</v>
      </c>
      <c r="D1067" t="s">
        <v>158</v>
      </c>
      <c r="E1067" s="8" t="str">
        <f t="shared" si="1190"/>
        <v>1067 DCSCAC-S</v>
      </c>
      <c r="G1067" s="136" t="str">
        <f>G1052</f>
        <v>(Primary label)</v>
      </c>
      <c r="H1067" s="27"/>
      <c r="I1067" s="78"/>
      <c r="J1067" s="78"/>
      <c r="K1067" s="63">
        <f>SUMIF($3:$3,K$2,1063:1063)</f>
        <v>0</v>
      </c>
      <c r="L1067" s="63">
        <f>SUMIF($3:$3,L$2,1063:1063)</f>
        <v>0</v>
      </c>
      <c r="M1067" s="63">
        <f>SUMIF($3:$3,M$2,1063:1063)</f>
        <v>0</v>
      </c>
      <c r="N1067" s="63">
        <f>SUMIF($3:$3,N$2,1063:1063)</f>
        <v>0</v>
      </c>
      <c r="O1067" s="63">
        <f>SUMIF($3:$3,O$2,1063:1063)</f>
        <v>0</v>
      </c>
      <c r="P1067" s="63">
        <f>SUMIF($3:$3,P$2,1063:1063)</f>
        <v>0</v>
      </c>
      <c r="R1067" s="33"/>
      <c r="S1067" s="148">
        <f t="shared" ref="S1067:AX1067" ca="1" si="1199">-S1066*S1065</f>
        <v>-10000</v>
      </c>
      <c r="T1067" s="148">
        <f t="shared" ca="1" si="1199"/>
        <v>-10000</v>
      </c>
      <c r="U1067" s="148">
        <f t="shared" ca="1" si="1199"/>
        <v>-10000</v>
      </c>
      <c r="V1067" s="148">
        <f t="shared" ca="1" si="1199"/>
        <v>-10000</v>
      </c>
      <c r="W1067" s="148">
        <f t="shared" ca="1" si="1199"/>
        <v>-10000</v>
      </c>
      <c r="X1067" s="148">
        <f t="shared" ca="1" si="1199"/>
        <v>-10000</v>
      </c>
      <c r="Y1067" s="148">
        <f t="shared" ca="1" si="1199"/>
        <v>-10000</v>
      </c>
      <c r="Z1067" s="148">
        <f t="shared" ca="1" si="1199"/>
        <v>-10000</v>
      </c>
      <c r="AA1067" s="148">
        <f t="shared" ca="1" si="1199"/>
        <v>-10000</v>
      </c>
      <c r="AB1067" s="148">
        <f t="shared" ca="1" si="1199"/>
        <v>-10000</v>
      </c>
      <c r="AC1067" s="148">
        <f t="shared" ca="1" si="1199"/>
        <v>-10000</v>
      </c>
      <c r="AD1067" s="148">
        <f t="shared" ca="1" si="1199"/>
        <v>-10000</v>
      </c>
      <c r="AE1067" s="148">
        <f t="shared" ca="1" si="1199"/>
        <v>-10000</v>
      </c>
      <c r="AF1067" s="148">
        <f t="shared" ca="1" si="1199"/>
        <v>-10000</v>
      </c>
      <c r="AG1067" s="148">
        <f t="shared" ca="1" si="1199"/>
        <v>-10000</v>
      </c>
      <c r="AH1067" s="148">
        <f t="shared" ca="1" si="1199"/>
        <v>-10000</v>
      </c>
      <c r="AI1067" s="148">
        <f t="shared" ca="1" si="1199"/>
        <v>-10000</v>
      </c>
      <c r="AJ1067" s="148">
        <f t="shared" ca="1" si="1199"/>
        <v>-10000</v>
      </c>
      <c r="AK1067" s="148">
        <f t="shared" ca="1" si="1199"/>
        <v>-10000</v>
      </c>
      <c r="AL1067" s="148">
        <f t="shared" ca="1" si="1199"/>
        <v>-10000</v>
      </c>
      <c r="AM1067" s="148">
        <f t="shared" ca="1" si="1199"/>
        <v>-10000</v>
      </c>
      <c r="AN1067" s="148">
        <f t="shared" ca="1" si="1199"/>
        <v>-10000</v>
      </c>
      <c r="AO1067" s="148">
        <f t="shared" ca="1" si="1199"/>
        <v>-10000</v>
      </c>
      <c r="AP1067" s="148">
        <f t="shared" ca="1" si="1199"/>
        <v>-10000</v>
      </c>
      <c r="AQ1067" s="148">
        <f t="shared" ca="1" si="1199"/>
        <v>-10000</v>
      </c>
      <c r="AR1067" s="148">
        <f t="shared" ca="1" si="1199"/>
        <v>-10000</v>
      </c>
      <c r="AS1067" s="148">
        <f t="shared" ca="1" si="1199"/>
        <v>-10000</v>
      </c>
      <c r="AT1067" s="148">
        <f t="shared" ca="1" si="1199"/>
        <v>-10000</v>
      </c>
      <c r="AU1067" s="148">
        <f t="shared" ca="1" si="1199"/>
        <v>-10000</v>
      </c>
      <c r="AV1067" s="148">
        <f t="shared" ca="1" si="1199"/>
        <v>-10000</v>
      </c>
      <c r="AW1067" s="148">
        <f t="shared" ca="1" si="1199"/>
        <v>-10000</v>
      </c>
      <c r="AX1067" s="148">
        <f t="shared" ca="1" si="1199"/>
        <v>-10000</v>
      </c>
      <c r="AY1067" s="148">
        <f t="shared" ref="AY1067:CD1067" ca="1" si="1200">-AY1066*AY1065</f>
        <v>-10000</v>
      </c>
      <c r="AZ1067" s="148">
        <f t="shared" ca="1" si="1200"/>
        <v>-10000</v>
      </c>
      <c r="BA1067" s="148">
        <f t="shared" ca="1" si="1200"/>
        <v>-10000</v>
      </c>
      <c r="BB1067" s="148">
        <f t="shared" ca="1" si="1200"/>
        <v>-10000</v>
      </c>
      <c r="BC1067" s="148">
        <f t="shared" ca="1" si="1200"/>
        <v>-10000</v>
      </c>
      <c r="BD1067" s="148">
        <f t="shared" ca="1" si="1200"/>
        <v>-10000</v>
      </c>
      <c r="BE1067" s="148">
        <f t="shared" ca="1" si="1200"/>
        <v>-10000</v>
      </c>
      <c r="BF1067" s="148">
        <f t="shared" ca="1" si="1200"/>
        <v>-10000</v>
      </c>
      <c r="BG1067" s="148">
        <f t="shared" ca="1" si="1200"/>
        <v>-10000</v>
      </c>
      <c r="BH1067" s="148">
        <f t="shared" ca="1" si="1200"/>
        <v>-10000</v>
      </c>
      <c r="BI1067" s="148">
        <f t="shared" ca="1" si="1200"/>
        <v>-10000</v>
      </c>
      <c r="BJ1067" s="148">
        <f t="shared" ca="1" si="1200"/>
        <v>-10000</v>
      </c>
      <c r="BK1067" s="148">
        <f t="shared" ca="1" si="1200"/>
        <v>-10000</v>
      </c>
      <c r="BL1067" s="148">
        <f t="shared" ca="1" si="1200"/>
        <v>-10000</v>
      </c>
      <c r="BM1067" s="148">
        <f t="shared" ca="1" si="1200"/>
        <v>-10000</v>
      </c>
      <c r="BN1067" s="148">
        <f t="shared" ca="1" si="1200"/>
        <v>-10000</v>
      </c>
      <c r="BO1067" s="148">
        <f t="shared" ca="1" si="1200"/>
        <v>-10000</v>
      </c>
      <c r="BP1067" s="148">
        <f t="shared" ca="1" si="1200"/>
        <v>-10000</v>
      </c>
      <c r="BQ1067" s="148">
        <f t="shared" ca="1" si="1200"/>
        <v>-10000</v>
      </c>
      <c r="BR1067" s="148">
        <f t="shared" ca="1" si="1200"/>
        <v>-10000</v>
      </c>
      <c r="BS1067" s="148">
        <f t="shared" ca="1" si="1200"/>
        <v>-10000</v>
      </c>
      <c r="BT1067" s="148">
        <f t="shared" ca="1" si="1200"/>
        <v>-10000</v>
      </c>
      <c r="BU1067" s="148">
        <f t="shared" ca="1" si="1200"/>
        <v>-10000</v>
      </c>
      <c r="BV1067" s="148">
        <f t="shared" ca="1" si="1200"/>
        <v>-10000</v>
      </c>
      <c r="BW1067" s="148">
        <f t="shared" ca="1" si="1200"/>
        <v>-10000</v>
      </c>
      <c r="BX1067" s="148">
        <f t="shared" ca="1" si="1200"/>
        <v>-10000</v>
      </c>
      <c r="BY1067" s="148">
        <f t="shared" ca="1" si="1200"/>
        <v>-10000</v>
      </c>
      <c r="BZ1067" s="148">
        <f t="shared" ca="1" si="1200"/>
        <v>-10000</v>
      </c>
      <c r="CA1067" s="148">
        <f t="shared" ca="1" si="1200"/>
        <v>-10000</v>
      </c>
      <c r="CB1067" s="148">
        <f t="shared" ca="1" si="1200"/>
        <v>-10000</v>
      </c>
      <c r="CC1067" s="148">
        <f t="shared" ca="1" si="1200"/>
        <v>-10000</v>
      </c>
      <c r="CD1067" s="148">
        <f t="shared" ca="1" si="1200"/>
        <v>-10000</v>
      </c>
      <c r="CE1067" s="148">
        <f t="shared" ref="CE1067:CL1067" ca="1" si="1201">-CE1066*CE1065</f>
        <v>-10000</v>
      </c>
      <c r="CF1067" s="148">
        <f t="shared" ca="1" si="1201"/>
        <v>-10000</v>
      </c>
      <c r="CG1067" s="148">
        <f t="shared" ca="1" si="1201"/>
        <v>-10000</v>
      </c>
      <c r="CH1067" s="148">
        <f t="shared" ca="1" si="1201"/>
        <v>-10000</v>
      </c>
      <c r="CI1067" s="148">
        <f t="shared" ca="1" si="1201"/>
        <v>-10000</v>
      </c>
      <c r="CJ1067" s="148">
        <f t="shared" ca="1" si="1201"/>
        <v>-10000</v>
      </c>
      <c r="CK1067" s="148">
        <f t="shared" ca="1" si="1201"/>
        <v>-10000</v>
      </c>
      <c r="CL1067" s="148">
        <f t="shared" ca="1" si="1201"/>
        <v>-10000</v>
      </c>
      <c r="CN1067" s="78"/>
      <c r="CO1067" s="148" t="e">
        <f t="shared" ref="CO1067:DK1067" ca="1" si="1202">-CO1066*CO1065</f>
        <v>#N/A</v>
      </c>
      <c r="CP1067" s="148" t="e">
        <f t="shared" ca="1" si="1202"/>
        <v>#N/A</v>
      </c>
      <c r="CQ1067" s="148" t="e">
        <f t="shared" ca="1" si="1202"/>
        <v>#N/A</v>
      </c>
      <c r="CR1067" s="148" t="e">
        <f t="shared" ca="1" si="1202"/>
        <v>#N/A</v>
      </c>
      <c r="CS1067" s="148" t="e">
        <f t="shared" ca="1" si="1202"/>
        <v>#N/A</v>
      </c>
      <c r="CT1067" s="148" t="e">
        <f t="shared" ca="1" si="1202"/>
        <v>#N/A</v>
      </c>
      <c r="CU1067" s="148" t="e">
        <f t="shared" ca="1" si="1202"/>
        <v>#N/A</v>
      </c>
      <c r="CV1067" s="148" t="e">
        <f t="shared" ca="1" si="1202"/>
        <v>#N/A</v>
      </c>
      <c r="CW1067" s="148" t="e">
        <f t="shared" ca="1" si="1202"/>
        <v>#N/A</v>
      </c>
      <c r="CX1067" s="148" t="e">
        <f t="shared" ca="1" si="1202"/>
        <v>#N/A</v>
      </c>
      <c r="CY1067" s="148" t="e">
        <f t="shared" ca="1" si="1202"/>
        <v>#N/A</v>
      </c>
      <c r="CZ1067" s="148" t="e">
        <f t="shared" ca="1" si="1202"/>
        <v>#N/A</v>
      </c>
      <c r="DA1067" s="148" t="e">
        <f t="shared" ca="1" si="1202"/>
        <v>#N/A</v>
      </c>
      <c r="DB1067" s="148" t="e">
        <f t="shared" ca="1" si="1202"/>
        <v>#N/A</v>
      </c>
      <c r="DC1067" s="148" t="e">
        <f t="shared" ca="1" si="1202"/>
        <v>#N/A</v>
      </c>
      <c r="DD1067" s="148" t="e">
        <f t="shared" ca="1" si="1202"/>
        <v>#N/A</v>
      </c>
      <c r="DE1067" s="148" t="e">
        <f t="shared" ca="1" si="1202"/>
        <v>#N/A</v>
      </c>
      <c r="DF1067" s="148" t="e">
        <f t="shared" ca="1" si="1202"/>
        <v>#N/A</v>
      </c>
      <c r="DG1067" s="148" t="e">
        <f t="shared" ca="1" si="1202"/>
        <v>#N/A</v>
      </c>
      <c r="DH1067" s="148" t="e">
        <f t="shared" ca="1" si="1202"/>
        <v>#N/A</v>
      </c>
      <c r="DI1067" s="148" t="e">
        <f t="shared" ca="1" si="1202"/>
        <v>#N/A</v>
      </c>
      <c r="DJ1067" s="148" t="e">
        <f t="shared" ca="1" si="1202"/>
        <v>#N/A</v>
      </c>
      <c r="DK1067" s="148" t="e">
        <f t="shared" ca="1" si="1202"/>
        <v>#N/A</v>
      </c>
      <c r="DL1067" s="148" t="e">
        <f t="shared" ref="DL1067" ca="1" si="1203">-DL1066*DL1065</f>
        <v>#N/A</v>
      </c>
    </row>
    <row r="1068" spans="1:116" x14ac:dyDescent="0.4">
      <c r="B1068" t="s">
        <v>332</v>
      </c>
      <c r="D1068" t="s">
        <v>158</v>
      </c>
      <c r="E1068" s="8" t="str">
        <f>ROW()&amp;" "&amp;D1068</f>
        <v>1068 DCSCAC-S</v>
      </c>
      <c r="G1068" s="136" t="str">
        <f>G1053</f>
        <v>primary unit</v>
      </c>
      <c r="S1068" s="72"/>
      <c r="T1068" s="72"/>
      <c r="U1068" s="72"/>
      <c r="V1068" s="72"/>
      <c r="W1068" s="72"/>
      <c r="X1068" s="72"/>
      <c r="Y1068" s="72"/>
      <c r="Z1068" s="72"/>
      <c r="AA1068" s="72"/>
      <c r="AB1068" s="72"/>
      <c r="AC1068" s="72"/>
      <c r="AD1068" s="72"/>
      <c r="AE1068" s="72"/>
      <c r="AF1068" s="72"/>
      <c r="AG1068" s="72"/>
      <c r="AH1068" s="72"/>
      <c r="AI1068" s="72"/>
      <c r="AJ1068" s="72"/>
      <c r="AK1068" s="72"/>
      <c r="AL1068" s="72"/>
      <c r="AM1068" s="72"/>
      <c r="AN1068" s="72"/>
      <c r="AO1068" s="72"/>
      <c r="AP1068" s="72"/>
      <c r="AQ1068" s="72"/>
      <c r="AR1068" s="72"/>
      <c r="AS1068" s="72"/>
      <c r="AT1068" s="72"/>
      <c r="AU1068" s="72"/>
      <c r="AV1068" s="72"/>
      <c r="AW1068" s="72"/>
      <c r="AX1068" s="72"/>
      <c r="AY1068" s="72"/>
      <c r="AZ1068" s="72"/>
      <c r="BA1068" s="72"/>
      <c r="BB1068" s="72"/>
      <c r="BC1068" s="72"/>
      <c r="BD1068" s="72"/>
      <c r="BE1068" s="72"/>
      <c r="BF1068" s="72"/>
      <c r="BG1068" s="72"/>
      <c r="BH1068" s="72"/>
      <c r="BI1068" s="72"/>
      <c r="BJ1068" s="72"/>
      <c r="BK1068" s="72"/>
      <c r="BL1068" s="72"/>
      <c r="BM1068" s="72"/>
      <c r="BN1068" s="72"/>
      <c r="BO1068" s="72"/>
      <c r="BP1068" s="72"/>
      <c r="BQ1068" s="72"/>
      <c r="BR1068" s="72"/>
      <c r="BS1068" s="72"/>
      <c r="BT1068" s="72"/>
      <c r="BU1068" s="72"/>
      <c r="BV1068" s="72"/>
      <c r="BW1068" s="72"/>
      <c r="BX1068" s="72"/>
      <c r="BY1068" s="72"/>
      <c r="BZ1068" s="72"/>
      <c r="CA1068" s="72"/>
      <c r="CB1068" s="72"/>
      <c r="CC1068" s="72"/>
      <c r="CD1068" s="72"/>
      <c r="CE1068" s="72"/>
      <c r="CF1068" s="72"/>
      <c r="CG1068" s="72"/>
      <c r="CH1068" s="72"/>
      <c r="CI1068" s="72"/>
      <c r="CJ1068" s="72"/>
      <c r="CK1068" s="72"/>
      <c r="CL1068" s="72"/>
      <c r="CO1068" s="72"/>
      <c r="CP1068" s="72"/>
      <c r="CQ1068" s="72"/>
      <c r="CR1068" s="72"/>
      <c r="CS1068" s="72"/>
      <c r="CT1068" s="72"/>
      <c r="CU1068" s="72"/>
      <c r="CV1068" s="72"/>
      <c r="CW1068" s="72"/>
      <c r="CX1068" s="72"/>
      <c r="CY1068" s="72"/>
      <c r="CZ1068" s="72"/>
      <c r="DA1068" s="72"/>
      <c r="DB1068" s="72"/>
      <c r="DC1068" s="72"/>
      <c r="DD1068" s="72"/>
      <c r="DE1068" s="72"/>
      <c r="DF1068" s="72"/>
      <c r="DG1068" s="72"/>
      <c r="DH1068" s="72"/>
      <c r="DI1068" s="72"/>
      <c r="DJ1068" s="72"/>
      <c r="DK1068" s="72"/>
      <c r="DL1068" s="72"/>
    </row>
    <row r="1069" spans="1:116" x14ac:dyDescent="0.4">
      <c r="B1069" t="s">
        <v>332</v>
      </c>
      <c r="D1069" t="s">
        <v>158</v>
      </c>
      <c r="E1069" s="8" t="str">
        <f t="shared" si="1190"/>
        <v>1069 DCSCAC-S</v>
      </c>
      <c r="G1069" s="136" t="str">
        <f>G1054</f>
        <v>Primary revenue driver</v>
      </c>
      <c r="H1069" s="27"/>
      <c r="I1069" s="78"/>
      <c r="J1069" s="78"/>
      <c r="K1069" s="33"/>
      <c r="L1069" s="33"/>
      <c r="M1069" s="33"/>
      <c r="N1069" s="33"/>
      <c r="O1069" s="33"/>
      <c r="P1069" s="33"/>
      <c r="R1069" s="33"/>
      <c r="S1069" s="77"/>
      <c r="T1069" s="77"/>
      <c r="U1069" s="77"/>
      <c r="V1069" s="77"/>
      <c r="W1069" s="77"/>
      <c r="X1069" s="77"/>
      <c r="Y1069" s="77"/>
      <c r="Z1069" s="77"/>
      <c r="AA1069" s="77"/>
      <c r="AB1069" s="77"/>
      <c r="AC1069" s="77"/>
      <c r="AD1069" s="77"/>
      <c r="AE1069" s="77"/>
      <c r="AF1069" s="77"/>
      <c r="AG1069" s="77"/>
      <c r="AH1069" s="77"/>
      <c r="AI1069" s="77"/>
      <c r="AJ1069" s="77"/>
      <c r="AK1069" s="77"/>
      <c r="AL1069" s="77"/>
      <c r="AM1069" s="77"/>
      <c r="AN1069" s="77"/>
      <c r="AO1069" s="77"/>
      <c r="AP1069" s="77"/>
      <c r="AQ1069" s="77"/>
      <c r="AR1069" s="77"/>
      <c r="AS1069" s="77"/>
      <c r="AT1069" s="77"/>
      <c r="AU1069" s="77"/>
      <c r="AV1069" s="77"/>
      <c r="AW1069" s="77"/>
      <c r="AX1069" s="77"/>
      <c r="AY1069" s="77"/>
      <c r="AZ1069" s="77"/>
      <c r="BA1069" s="77"/>
      <c r="BB1069" s="77"/>
      <c r="BC1069" s="77"/>
      <c r="BD1069" s="77"/>
      <c r="BE1069" s="77"/>
      <c r="BF1069" s="77"/>
      <c r="BG1069" s="77"/>
      <c r="BH1069" s="77"/>
      <c r="BI1069" s="77"/>
      <c r="BJ1069" s="77"/>
      <c r="BK1069" s="77"/>
      <c r="BL1069" s="77"/>
      <c r="BM1069" s="77"/>
      <c r="BN1069" s="77"/>
      <c r="BO1069" s="77"/>
      <c r="BP1069" s="77"/>
      <c r="BQ1069" s="77"/>
      <c r="BR1069" s="77"/>
      <c r="BS1069" s="77"/>
      <c r="BT1069" s="77"/>
      <c r="BU1069" s="77"/>
      <c r="BV1069" s="77"/>
      <c r="BW1069" s="77"/>
      <c r="BX1069" s="77"/>
      <c r="BY1069" s="77"/>
      <c r="BZ1069" s="77"/>
      <c r="CA1069" s="77"/>
      <c r="CB1069" s="77"/>
      <c r="CC1069" s="77"/>
      <c r="CD1069" s="77"/>
      <c r="CE1069" s="77"/>
      <c r="CF1069" s="77"/>
      <c r="CG1069" s="77"/>
      <c r="CH1069" s="77"/>
      <c r="CI1069" s="77"/>
      <c r="CJ1069" s="77"/>
      <c r="CK1069" s="77"/>
      <c r="CL1069" s="77"/>
      <c r="CN1069" s="78"/>
      <c r="CO1069" s="77"/>
      <c r="CP1069" s="77"/>
      <c r="CQ1069" s="77"/>
      <c r="CR1069" s="77"/>
      <c r="CS1069" s="77"/>
      <c r="CT1069" s="77"/>
      <c r="CU1069" s="77"/>
      <c r="CV1069" s="77"/>
      <c r="CW1069" s="77"/>
      <c r="CX1069" s="77"/>
      <c r="CY1069" s="77"/>
      <c r="CZ1069" s="77"/>
      <c r="DA1069" s="77"/>
      <c r="DB1069" s="77"/>
      <c r="DC1069" s="77"/>
      <c r="DD1069" s="77"/>
      <c r="DE1069" s="77"/>
      <c r="DF1069" s="77"/>
      <c r="DG1069" s="77"/>
      <c r="DH1069" s="77"/>
      <c r="DI1069" s="77"/>
      <c r="DJ1069" s="77"/>
      <c r="DK1069" s="77"/>
      <c r="DL1069" s="77"/>
    </row>
    <row r="1070" spans="1:116" x14ac:dyDescent="0.4">
      <c r="B1070" t="s">
        <v>332</v>
      </c>
      <c r="D1070" t="s">
        <v>158</v>
      </c>
      <c r="E1070" s="8" t="str">
        <f t="shared" si="1190"/>
        <v>1070 DCSCAC-S</v>
      </c>
      <c r="G1070" s="136" t="str">
        <f>G1055</f>
        <v>Primary volume driver</v>
      </c>
      <c r="S1070" s="72"/>
      <c r="T1070" s="72"/>
      <c r="U1070" s="72"/>
      <c r="V1070" s="72"/>
      <c r="W1070" s="72"/>
      <c r="X1070" s="72"/>
      <c r="Y1070" s="72"/>
      <c r="Z1070" s="72"/>
      <c r="AA1070" s="72"/>
      <c r="AB1070" s="72"/>
      <c r="AC1070" s="72"/>
      <c r="AD1070" s="72"/>
      <c r="AE1070" s="72"/>
      <c r="AF1070" s="72"/>
      <c r="AG1070" s="72"/>
      <c r="AH1070" s="72"/>
      <c r="AI1070" s="72"/>
      <c r="AJ1070" s="72"/>
      <c r="AK1070" s="72"/>
      <c r="AL1070" s="72"/>
      <c r="AM1070" s="72"/>
      <c r="AN1070" s="72"/>
      <c r="AO1070" s="72"/>
      <c r="AP1070" s="72"/>
      <c r="AQ1070" s="72"/>
      <c r="AR1070" s="72"/>
      <c r="AS1070" s="72"/>
      <c r="AT1070" s="72"/>
      <c r="AU1070" s="72"/>
      <c r="AV1070" s="72"/>
      <c r="AW1070" s="72"/>
      <c r="AX1070" s="72"/>
      <c r="AY1070" s="72"/>
      <c r="AZ1070" s="72"/>
      <c r="BA1070" s="72"/>
      <c r="BB1070" s="72"/>
      <c r="BC1070" s="72"/>
      <c r="BD1070" s="72"/>
      <c r="BE1070" s="72"/>
      <c r="BF1070" s="72"/>
      <c r="BG1070" s="72"/>
      <c r="BH1070" s="72"/>
      <c r="BI1070" s="72"/>
      <c r="BJ1070" s="72"/>
      <c r="BK1070" s="72"/>
      <c r="BL1070" s="72"/>
      <c r="BM1070" s="72"/>
      <c r="BN1070" s="72"/>
      <c r="BO1070" s="72"/>
      <c r="BP1070" s="72"/>
      <c r="BQ1070" s="72"/>
      <c r="BR1070" s="72"/>
      <c r="BS1070" s="72"/>
      <c r="BT1070" s="72"/>
      <c r="BU1070" s="72"/>
      <c r="BV1070" s="72"/>
      <c r="BW1070" s="72"/>
      <c r="BX1070" s="72"/>
      <c r="BY1070" s="72"/>
      <c r="BZ1070" s="72"/>
      <c r="CA1070" s="72"/>
      <c r="CB1070" s="72"/>
      <c r="CC1070" s="72"/>
      <c r="CD1070" s="72"/>
      <c r="CE1070" s="72"/>
      <c r="CF1070" s="72"/>
      <c r="CG1070" s="72"/>
      <c r="CH1070" s="72"/>
      <c r="CI1070" s="72"/>
      <c r="CJ1070" s="72"/>
      <c r="CK1070" s="72"/>
      <c r="CL1070" s="72"/>
      <c r="CO1070" s="72"/>
      <c r="CP1070" s="72"/>
      <c r="CQ1070" s="72"/>
      <c r="CR1070" s="72"/>
      <c r="CS1070" s="72"/>
      <c r="CT1070" s="72"/>
      <c r="CU1070" s="72"/>
      <c r="CV1070" s="72"/>
      <c r="CW1070" s="72"/>
      <c r="CX1070" s="72"/>
      <c r="CY1070" s="72"/>
      <c r="CZ1070" s="72"/>
      <c r="DA1070" s="72"/>
      <c r="DB1070" s="72"/>
      <c r="DC1070" s="72"/>
      <c r="DD1070" s="72"/>
      <c r="DE1070" s="72"/>
      <c r="DF1070" s="72"/>
      <c r="DG1070" s="72"/>
      <c r="DH1070" s="72"/>
      <c r="DI1070" s="72"/>
      <c r="DJ1070" s="72"/>
      <c r="DK1070" s="72"/>
      <c r="DL1070" s="72"/>
    </row>
    <row r="1071" spans="1:116" x14ac:dyDescent="0.4">
      <c r="B1071" t="s">
        <v>332</v>
      </c>
      <c r="D1071" t="s">
        <v>158</v>
      </c>
      <c r="E1071" s="8" t="str">
        <f t="shared" si="1190"/>
        <v>1071 DCSCAC-S</v>
      </c>
      <c r="G1071" s="136" t="str">
        <f>G1060</f>
        <v>Seller acquisition cost:</v>
      </c>
      <c r="K1071" s="53"/>
      <c r="L1071" s="53"/>
      <c r="M1071" s="53"/>
      <c r="N1071" s="53"/>
      <c r="O1071" s="53"/>
      <c r="P1071" s="53"/>
      <c r="R1071" s="24"/>
      <c r="S1071" s="179" t="str">
        <f t="shared" ref="S1071:AX1071" si="1204">S1056</f>
        <v>S$16</v>
      </c>
      <c r="T1071" s="179" t="str">
        <f t="shared" si="1204"/>
        <v>T$16</v>
      </c>
      <c r="U1071" s="179" t="str">
        <f t="shared" si="1204"/>
        <v>U$16</v>
      </c>
      <c r="V1071" s="179" t="str">
        <f t="shared" si="1204"/>
        <v>V$16</v>
      </c>
      <c r="W1071" s="179" t="str">
        <f t="shared" si="1204"/>
        <v>W$16</v>
      </c>
      <c r="X1071" s="179" t="str">
        <f t="shared" si="1204"/>
        <v>X$16</v>
      </c>
      <c r="Y1071" s="179" t="str">
        <f t="shared" si="1204"/>
        <v>Y$16</v>
      </c>
      <c r="Z1071" s="179" t="str">
        <f t="shared" si="1204"/>
        <v>Z$16</v>
      </c>
      <c r="AA1071" s="179" t="str">
        <f t="shared" si="1204"/>
        <v>AA$16</v>
      </c>
      <c r="AB1071" s="179" t="str">
        <f t="shared" si="1204"/>
        <v>AB$16</v>
      </c>
      <c r="AC1071" s="179" t="str">
        <f t="shared" si="1204"/>
        <v>AC$16</v>
      </c>
      <c r="AD1071" s="179" t="str">
        <f t="shared" si="1204"/>
        <v>AD$16</v>
      </c>
      <c r="AE1071" s="179" t="str">
        <f t="shared" si="1204"/>
        <v>AE$16</v>
      </c>
      <c r="AF1071" s="179" t="str">
        <f t="shared" si="1204"/>
        <v>AF$16</v>
      </c>
      <c r="AG1071" s="179" t="str">
        <f t="shared" si="1204"/>
        <v>AG$16</v>
      </c>
      <c r="AH1071" s="179" t="str">
        <f t="shared" si="1204"/>
        <v>AH$16</v>
      </c>
      <c r="AI1071" s="179" t="str">
        <f t="shared" si="1204"/>
        <v>AI$16</v>
      </c>
      <c r="AJ1071" s="179" t="str">
        <f t="shared" si="1204"/>
        <v>AJ$16</v>
      </c>
      <c r="AK1071" s="179" t="str">
        <f t="shared" si="1204"/>
        <v>AK$16</v>
      </c>
      <c r="AL1071" s="179" t="str">
        <f t="shared" si="1204"/>
        <v>AL$16</v>
      </c>
      <c r="AM1071" s="179" t="str">
        <f t="shared" si="1204"/>
        <v>AM$16</v>
      </c>
      <c r="AN1071" s="179" t="str">
        <f t="shared" si="1204"/>
        <v>AN$16</v>
      </c>
      <c r="AO1071" s="179" t="str">
        <f t="shared" si="1204"/>
        <v>AO$16</v>
      </c>
      <c r="AP1071" s="179" t="str">
        <f t="shared" si="1204"/>
        <v>AP$16</v>
      </c>
      <c r="AQ1071" s="179" t="str">
        <f t="shared" si="1204"/>
        <v>AQ$16</v>
      </c>
      <c r="AR1071" s="179" t="str">
        <f t="shared" si="1204"/>
        <v>AR$16</v>
      </c>
      <c r="AS1071" s="179" t="str">
        <f t="shared" si="1204"/>
        <v>AS$16</v>
      </c>
      <c r="AT1071" s="179" t="str">
        <f t="shared" si="1204"/>
        <v>AT$16</v>
      </c>
      <c r="AU1071" s="179" t="str">
        <f t="shared" si="1204"/>
        <v>AU$16</v>
      </c>
      <c r="AV1071" s="179" t="str">
        <f t="shared" si="1204"/>
        <v>AV$16</v>
      </c>
      <c r="AW1071" s="179" t="str">
        <f t="shared" si="1204"/>
        <v>AW$16</v>
      </c>
      <c r="AX1071" s="179" t="str">
        <f t="shared" si="1204"/>
        <v>AX$16</v>
      </c>
      <c r="AY1071" s="179" t="str">
        <f t="shared" ref="AY1071:CD1071" si="1205">AY1056</f>
        <v>AY$16</v>
      </c>
      <c r="AZ1071" s="179" t="str">
        <f t="shared" si="1205"/>
        <v>AZ$16</v>
      </c>
      <c r="BA1071" s="179" t="str">
        <f t="shared" si="1205"/>
        <v>BA$16</v>
      </c>
      <c r="BB1071" s="179" t="str">
        <f t="shared" si="1205"/>
        <v>BB$16</v>
      </c>
      <c r="BC1071" s="179" t="str">
        <f t="shared" si="1205"/>
        <v>BC$16</v>
      </c>
      <c r="BD1071" s="179" t="str">
        <f t="shared" si="1205"/>
        <v>BD$16</v>
      </c>
      <c r="BE1071" s="179" t="str">
        <f t="shared" si="1205"/>
        <v>BE$16</v>
      </c>
      <c r="BF1071" s="179" t="str">
        <f t="shared" si="1205"/>
        <v>BF$16</v>
      </c>
      <c r="BG1071" s="179" t="str">
        <f t="shared" si="1205"/>
        <v>BG$16</v>
      </c>
      <c r="BH1071" s="179" t="str">
        <f t="shared" si="1205"/>
        <v>BH$16</v>
      </c>
      <c r="BI1071" s="179" t="str">
        <f t="shared" si="1205"/>
        <v>BI$16</v>
      </c>
      <c r="BJ1071" s="179" t="str">
        <f t="shared" si="1205"/>
        <v>BJ$16</v>
      </c>
      <c r="BK1071" s="179" t="str">
        <f t="shared" si="1205"/>
        <v>BK$16</v>
      </c>
      <c r="BL1071" s="179" t="str">
        <f t="shared" si="1205"/>
        <v>BL$16</v>
      </c>
      <c r="BM1071" s="179" t="str">
        <f t="shared" si="1205"/>
        <v>BM$16</v>
      </c>
      <c r="BN1071" s="179" t="str">
        <f t="shared" si="1205"/>
        <v>BN$16</v>
      </c>
      <c r="BO1071" s="179" t="str">
        <f t="shared" si="1205"/>
        <v>BO$16</v>
      </c>
      <c r="BP1071" s="179" t="str">
        <f t="shared" si="1205"/>
        <v>BP$16</v>
      </c>
      <c r="BQ1071" s="179" t="str">
        <f t="shared" si="1205"/>
        <v>BQ$16</v>
      </c>
      <c r="BR1071" s="179" t="str">
        <f t="shared" si="1205"/>
        <v>BR$16</v>
      </c>
      <c r="BS1071" s="179" t="str">
        <f t="shared" si="1205"/>
        <v>BS$16</v>
      </c>
      <c r="BT1071" s="179" t="str">
        <f t="shared" si="1205"/>
        <v>BT$16</v>
      </c>
      <c r="BU1071" s="179" t="str">
        <f t="shared" si="1205"/>
        <v>BU$16</v>
      </c>
      <c r="BV1071" s="179" t="str">
        <f t="shared" si="1205"/>
        <v>BV$16</v>
      </c>
      <c r="BW1071" s="179" t="str">
        <f t="shared" si="1205"/>
        <v>BW$16</v>
      </c>
      <c r="BX1071" s="179" t="str">
        <f t="shared" si="1205"/>
        <v>BX$16</v>
      </c>
      <c r="BY1071" s="179" t="str">
        <f t="shared" si="1205"/>
        <v>BY$16</v>
      </c>
      <c r="BZ1071" s="179" t="str">
        <f t="shared" si="1205"/>
        <v>BZ$16</v>
      </c>
      <c r="CA1071" s="179" t="str">
        <f t="shared" si="1205"/>
        <v>CA$16</v>
      </c>
      <c r="CB1071" s="179" t="str">
        <f t="shared" si="1205"/>
        <v>CB$16</v>
      </c>
      <c r="CC1071" s="179" t="str">
        <f t="shared" si="1205"/>
        <v>CC$16</v>
      </c>
      <c r="CD1071" s="179" t="str">
        <f t="shared" si="1205"/>
        <v>CD$16</v>
      </c>
      <c r="CE1071" s="179" t="str">
        <f t="shared" ref="CE1071:CL1071" si="1206">CE1056</f>
        <v>CE$16</v>
      </c>
      <c r="CF1071" s="179" t="str">
        <f t="shared" si="1206"/>
        <v>CF$16</v>
      </c>
      <c r="CG1071" s="179" t="str">
        <f t="shared" si="1206"/>
        <v>CG$16</v>
      </c>
      <c r="CH1071" s="179" t="str">
        <f t="shared" si="1206"/>
        <v>CH$16</v>
      </c>
      <c r="CI1071" s="179" t="str">
        <f t="shared" si="1206"/>
        <v>CI$16</v>
      </c>
      <c r="CJ1071" s="179" t="str">
        <f t="shared" si="1206"/>
        <v>CJ$16</v>
      </c>
      <c r="CK1071" s="179" t="str">
        <f t="shared" si="1206"/>
        <v>CK$16</v>
      </c>
      <c r="CL1071" s="179" t="str">
        <f t="shared" si="1206"/>
        <v>CL$16</v>
      </c>
      <c r="CO1071" s="179" t="str">
        <f t="shared" ref="CO1071:DL1071" si="1207">CO1056</f>
        <v>CO$16</v>
      </c>
      <c r="CP1071" s="179" t="str">
        <f t="shared" si="1207"/>
        <v>CP$16</v>
      </c>
      <c r="CQ1071" s="179" t="str">
        <f t="shared" si="1207"/>
        <v>CQ$16</v>
      </c>
      <c r="CR1071" s="179" t="str">
        <f t="shared" si="1207"/>
        <v>CR$16</v>
      </c>
      <c r="CS1071" s="179" t="str">
        <f t="shared" si="1207"/>
        <v>CS$16</v>
      </c>
      <c r="CT1071" s="179" t="str">
        <f t="shared" si="1207"/>
        <v>CT$16</v>
      </c>
      <c r="CU1071" s="179" t="str">
        <f t="shared" si="1207"/>
        <v>CU$16</v>
      </c>
      <c r="CV1071" s="179" t="str">
        <f t="shared" si="1207"/>
        <v>CV$16</v>
      </c>
      <c r="CW1071" s="179" t="str">
        <f t="shared" si="1207"/>
        <v>CW$16</v>
      </c>
      <c r="CX1071" s="179" t="str">
        <f t="shared" si="1207"/>
        <v>CX$16</v>
      </c>
      <c r="CY1071" s="179" t="str">
        <f t="shared" si="1207"/>
        <v>CY$16</v>
      </c>
      <c r="CZ1071" s="179" t="str">
        <f t="shared" si="1207"/>
        <v>CZ$16</v>
      </c>
      <c r="DA1071" s="179" t="str">
        <f t="shared" si="1207"/>
        <v>DA$16</v>
      </c>
      <c r="DB1071" s="179" t="str">
        <f t="shared" si="1207"/>
        <v>DB$16</v>
      </c>
      <c r="DC1071" s="179" t="str">
        <f t="shared" si="1207"/>
        <v>DC$16</v>
      </c>
      <c r="DD1071" s="179" t="str">
        <f t="shared" si="1207"/>
        <v>DD$16</v>
      </c>
      <c r="DE1071" s="179" t="str">
        <f t="shared" si="1207"/>
        <v>DE$16</v>
      </c>
      <c r="DF1071" s="179" t="str">
        <f t="shared" si="1207"/>
        <v>DF$16</v>
      </c>
      <c r="DG1071" s="179" t="str">
        <f t="shared" si="1207"/>
        <v>DG$16</v>
      </c>
      <c r="DH1071" s="179" t="str">
        <f t="shared" si="1207"/>
        <v>DH$16</v>
      </c>
      <c r="DI1071" s="179" t="str">
        <f t="shared" si="1207"/>
        <v>DI$16</v>
      </c>
      <c r="DJ1071" s="179" t="str">
        <f t="shared" si="1207"/>
        <v>DJ$16</v>
      </c>
      <c r="DK1071" s="179" t="str">
        <f t="shared" si="1207"/>
        <v>DK$16</v>
      </c>
      <c r="DL1071" s="179" t="str">
        <f t="shared" si="1207"/>
        <v>DL$16</v>
      </c>
    </row>
    <row r="1072" spans="1:116" x14ac:dyDescent="0.4">
      <c r="B1072" t="s">
        <v>332</v>
      </c>
      <c r="D1072" t="s">
        <v>158</v>
      </c>
      <c r="E1072" s="8" t="str">
        <f t="shared" ref="E1072" si="1208">ROW()&amp;" "&amp;D1072</f>
        <v>1072 DCSCAC-S</v>
      </c>
      <c r="G1072" s="241" t="str">
        <f>IFERROR(SUBSTITUTE(TRIM(MID(G1060, SEARCH("-", G1060) + 1, LEN(G1060))),":",""),"no unit")</f>
        <v>no unit</v>
      </c>
      <c r="H1072" s="12"/>
      <c r="I1072" s="60"/>
      <c r="J1072" s="60"/>
      <c r="K1072" s="15"/>
      <c r="L1072" s="15"/>
      <c r="M1072" s="15"/>
      <c r="N1072" s="15"/>
      <c r="O1072" s="15"/>
      <c r="P1072" s="15"/>
      <c r="R1072" s="15"/>
      <c r="S1072" s="179" t="str">
        <f t="shared" ref="S1072:AX1072" si="1209">S1057</f>
        <v>S$17</v>
      </c>
      <c r="T1072" s="179" t="str">
        <f t="shared" si="1209"/>
        <v>T$17</v>
      </c>
      <c r="U1072" s="179" t="str">
        <f t="shared" si="1209"/>
        <v>U$17</v>
      </c>
      <c r="V1072" s="179" t="str">
        <f t="shared" si="1209"/>
        <v>V$17</v>
      </c>
      <c r="W1072" s="179" t="str">
        <f t="shared" si="1209"/>
        <v>W$17</v>
      </c>
      <c r="X1072" s="179" t="str">
        <f t="shared" si="1209"/>
        <v>X$17</v>
      </c>
      <c r="Y1072" s="179" t="str">
        <f t="shared" si="1209"/>
        <v>Y$17</v>
      </c>
      <c r="Z1072" s="179" t="str">
        <f t="shared" si="1209"/>
        <v>Z$17</v>
      </c>
      <c r="AA1072" s="179" t="str">
        <f t="shared" si="1209"/>
        <v>AA$17</v>
      </c>
      <c r="AB1072" s="179" t="str">
        <f t="shared" si="1209"/>
        <v>AB$17</v>
      </c>
      <c r="AC1072" s="179" t="str">
        <f t="shared" si="1209"/>
        <v>AC$17</v>
      </c>
      <c r="AD1072" s="179" t="str">
        <f t="shared" si="1209"/>
        <v>AD$17</v>
      </c>
      <c r="AE1072" s="179" t="str">
        <f t="shared" si="1209"/>
        <v>AE$17</v>
      </c>
      <c r="AF1072" s="179" t="str">
        <f t="shared" si="1209"/>
        <v>AF$17</v>
      </c>
      <c r="AG1072" s="179" t="str">
        <f t="shared" si="1209"/>
        <v>AG$17</v>
      </c>
      <c r="AH1072" s="179" t="str">
        <f t="shared" si="1209"/>
        <v>AH$17</v>
      </c>
      <c r="AI1072" s="179" t="str">
        <f t="shared" si="1209"/>
        <v>AI$17</v>
      </c>
      <c r="AJ1072" s="179" t="str">
        <f t="shared" si="1209"/>
        <v>AJ$17</v>
      </c>
      <c r="AK1072" s="179" t="str">
        <f t="shared" si="1209"/>
        <v>AK$17</v>
      </c>
      <c r="AL1072" s="179" t="str">
        <f t="shared" si="1209"/>
        <v>AL$17</v>
      </c>
      <c r="AM1072" s="179" t="str">
        <f t="shared" si="1209"/>
        <v>AM$17</v>
      </c>
      <c r="AN1072" s="179" t="str">
        <f t="shared" si="1209"/>
        <v>AN$17</v>
      </c>
      <c r="AO1072" s="179" t="str">
        <f t="shared" si="1209"/>
        <v>AO$17</v>
      </c>
      <c r="AP1072" s="179" t="str">
        <f t="shared" si="1209"/>
        <v>AP$17</v>
      </c>
      <c r="AQ1072" s="179" t="str">
        <f t="shared" si="1209"/>
        <v>AQ$17</v>
      </c>
      <c r="AR1072" s="179" t="str">
        <f t="shared" si="1209"/>
        <v>AR$17</v>
      </c>
      <c r="AS1072" s="179" t="str">
        <f t="shared" si="1209"/>
        <v>AS$17</v>
      </c>
      <c r="AT1072" s="179" t="str">
        <f t="shared" si="1209"/>
        <v>AT$17</v>
      </c>
      <c r="AU1072" s="179" t="str">
        <f t="shared" si="1209"/>
        <v>AU$17</v>
      </c>
      <c r="AV1072" s="179" t="str">
        <f t="shared" si="1209"/>
        <v>AV$17</v>
      </c>
      <c r="AW1072" s="179" t="str">
        <f t="shared" si="1209"/>
        <v>AW$17</v>
      </c>
      <c r="AX1072" s="179" t="str">
        <f t="shared" si="1209"/>
        <v>AX$17</v>
      </c>
      <c r="AY1072" s="179" t="str">
        <f t="shared" ref="AY1072:CD1072" si="1210">AY1057</f>
        <v>AY$17</v>
      </c>
      <c r="AZ1072" s="179" t="str">
        <f t="shared" si="1210"/>
        <v>AZ$17</v>
      </c>
      <c r="BA1072" s="179" t="str">
        <f t="shared" si="1210"/>
        <v>BA$17</v>
      </c>
      <c r="BB1072" s="179" t="str">
        <f t="shared" si="1210"/>
        <v>BB$17</v>
      </c>
      <c r="BC1072" s="179" t="str">
        <f t="shared" si="1210"/>
        <v>BC$17</v>
      </c>
      <c r="BD1072" s="179" t="str">
        <f t="shared" si="1210"/>
        <v>BD$17</v>
      </c>
      <c r="BE1072" s="179" t="str">
        <f t="shared" si="1210"/>
        <v>BE$17</v>
      </c>
      <c r="BF1072" s="179" t="str">
        <f t="shared" si="1210"/>
        <v>BF$17</v>
      </c>
      <c r="BG1072" s="179" t="str">
        <f t="shared" si="1210"/>
        <v>BG$17</v>
      </c>
      <c r="BH1072" s="179" t="str">
        <f t="shared" si="1210"/>
        <v>BH$17</v>
      </c>
      <c r="BI1072" s="179" t="str">
        <f t="shared" si="1210"/>
        <v>BI$17</v>
      </c>
      <c r="BJ1072" s="179" t="str">
        <f t="shared" si="1210"/>
        <v>BJ$17</v>
      </c>
      <c r="BK1072" s="179" t="str">
        <f t="shared" si="1210"/>
        <v>BK$17</v>
      </c>
      <c r="BL1072" s="179" t="str">
        <f t="shared" si="1210"/>
        <v>BL$17</v>
      </c>
      <c r="BM1072" s="179" t="str">
        <f t="shared" si="1210"/>
        <v>BM$17</v>
      </c>
      <c r="BN1072" s="179" t="str">
        <f t="shared" si="1210"/>
        <v>BN$17</v>
      </c>
      <c r="BO1072" s="179" t="str">
        <f t="shared" si="1210"/>
        <v>BO$17</v>
      </c>
      <c r="BP1072" s="179" t="str">
        <f t="shared" si="1210"/>
        <v>BP$17</v>
      </c>
      <c r="BQ1072" s="179" t="str">
        <f t="shared" si="1210"/>
        <v>BQ$17</v>
      </c>
      <c r="BR1072" s="179" t="str">
        <f t="shared" si="1210"/>
        <v>BR$17</v>
      </c>
      <c r="BS1072" s="179" t="str">
        <f t="shared" si="1210"/>
        <v>BS$17</v>
      </c>
      <c r="BT1072" s="179" t="str">
        <f t="shared" si="1210"/>
        <v>BT$17</v>
      </c>
      <c r="BU1072" s="179" t="str">
        <f t="shared" si="1210"/>
        <v>BU$17</v>
      </c>
      <c r="BV1072" s="179" t="str">
        <f t="shared" si="1210"/>
        <v>BV$17</v>
      </c>
      <c r="BW1072" s="179" t="str">
        <f t="shared" si="1210"/>
        <v>BW$17</v>
      </c>
      <c r="BX1072" s="179" t="str">
        <f t="shared" si="1210"/>
        <v>BX$17</v>
      </c>
      <c r="BY1072" s="179" t="str">
        <f t="shared" si="1210"/>
        <v>BY$17</v>
      </c>
      <c r="BZ1072" s="179" t="str">
        <f t="shared" si="1210"/>
        <v>BZ$17</v>
      </c>
      <c r="CA1072" s="179" t="str">
        <f t="shared" si="1210"/>
        <v>CA$17</v>
      </c>
      <c r="CB1072" s="179" t="str">
        <f t="shared" si="1210"/>
        <v>CB$17</v>
      </c>
      <c r="CC1072" s="179" t="str">
        <f t="shared" si="1210"/>
        <v>CC$17</v>
      </c>
      <c r="CD1072" s="179" t="str">
        <f t="shared" si="1210"/>
        <v>CD$17</v>
      </c>
      <c r="CE1072" s="179" t="str">
        <f t="shared" ref="CE1072:CL1072" si="1211">CE1057</f>
        <v>CE$17</v>
      </c>
      <c r="CF1072" s="179" t="str">
        <f t="shared" si="1211"/>
        <v>CF$17</v>
      </c>
      <c r="CG1072" s="179" t="str">
        <f t="shared" si="1211"/>
        <v>CG$17</v>
      </c>
      <c r="CH1072" s="179" t="str">
        <f t="shared" si="1211"/>
        <v>CH$17</v>
      </c>
      <c r="CI1072" s="179" t="str">
        <f t="shared" si="1211"/>
        <v>CI$17</v>
      </c>
      <c r="CJ1072" s="179" t="str">
        <f t="shared" si="1211"/>
        <v>CJ$17</v>
      </c>
      <c r="CK1072" s="179" t="str">
        <f t="shared" si="1211"/>
        <v>CK$17</v>
      </c>
      <c r="CL1072" s="179" t="str">
        <f t="shared" si="1211"/>
        <v>CL$17</v>
      </c>
      <c r="CN1072" s="60"/>
      <c r="CO1072" s="179" t="str">
        <f t="shared" ref="CO1072:DL1072" si="1212">CO1057</f>
        <v>CO$17</v>
      </c>
      <c r="CP1072" s="179" t="str">
        <f t="shared" si="1212"/>
        <v>CP$17</v>
      </c>
      <c r="CQ1072" s="179" t="str">
        <f t="shared" si="1212"/>
        <v>CQ$17</v>
      </c>
      <c r="CR1072" s="179" t="str">
        <f t="shared" si="1212"/>
        <v>CR$17</v>
      </c>
      <c r="CS1072" s="179" t="str">
        <f t="shared" si="1212"/>
        <v>CS$17</v>
      </c>
      <c r="CT1072" s="179" t="str">
        <f t="shared" si="1212"/>
        <v>CT$17</v>
      </c>
      <c r="CU1072" s="179" t="str">
        <f t="shared" si="1212"/>
        <v>CU$17</v>
      </c>
      <c r="CV1072" s="179" t="str">
        <f t="shared" si="1212"/>
        <v>CV$17</v>
      </c>
      <c r="CW1072" s="179" t="str">
        <f t="shared" si="1212"/>
        <v>CW$17</v>
      </c>
      <c r="CX1072" s="179" t="str">
        <f t="shared" si="1212"/>
        <v>CX$17</v>
      </c>
      <c r="CY1072" s="179" t="str">
        <f t="shared" si="1212"/>
        <v>CY$17</v>
      </c>
      <c r="CZ1072" s="179" t="str">
        <f t="shared" si="1212"/>
        <v>CZ$17</v>
      </c>
      <c r="DA1072" s="179" t="str">
        <f t="shared" si="1212"/>
        <v>DA$17</v>
      </c>
      <c r="DB1072" s="179" t="str">
        <f t="shared" si="1212"/>
        <v>DB$17</v>
      </c>
      <c r="DC1072" s="179" t="str">
        <f t="shared" si="1212"/>
        <v>DC$17</v>
      </c>
      <c r="DD1072" s="179" t="str">
        <f t="shared" si="1212"/>
        <v>DD$17</v>
      </c>
      <c r="DE1072" s="179" t="str">
        <f t="shared" si="1212"/>
        <v>DE$17</v>
      </c>
      <c r="DF1072" s="179" t="str">
        <f t="shared" si="1212"/>
        <v>DF$17</v>
      </c>
      <c r="DG1072" s="179" t="str">
        <f t="shared" si="1212"/>
        <v>DG$17</v>
      </c>
      <c r="DH1072" s="179" t="str">
        <f t="shared" si="1212"/>
        <v>DH$17</v>
      </c>
      <c r="DI1072" s="179" t="str">
        <f t="shared" si="1212"/>
        <v>DI$17</v>
      </c>
      <c r="DJ1072" s="179" t="str">
        <f t="shared" si="1212"/>
        <v>DJ$17</v>
      </c>
      <c r="DK1072" s="179" t="str">
        <f t="shared" si="1212"/>
        <v>DK$17</v>
      </c>
      <c r="DL1072" s="179" t="str">
        <f t="shared" si="1212"/>
        <v>DL$17</v>
      </c>
    </row>
    <row r="1073" spans="1:116" x14ac:dyDescent="0.4">
      <c r="A1073" s="3"/>
      <c r="B1073" t="s">
        <v>332</v>
      </c>
      <c r="D1073" t="s">
        <v>158</v>
      </c>
      <c r="E1073" s="8" t="str">
        <f t="shared" si="1190"/>
        <v>1073 DCSCAC-S</v>
      </c>
      <c r="G1073" s="191" t="str">
        <f>G1058</f>
        <v>Secondary revenue driver</v>
      </c>
      <c r="H1073" s="12"/>
      <c r="I1073" s="60"/>
      <c r="J1073" s="60"/>
      <c r="K1073" s="15"/>
      <c r="L1073" s="15"/>
      <c r="M1073" s="15"/>
      <c r="N1073" s="15"/>
      <c r="O1073" s="15"/>
      <c r="P1073" s="15"/>
      <c r="R1073" s="15"/>
      <c r="S1073" s="179">
        <f t="shared" ref="S1073:AX1073" si="1213">S1058</f>
        <v>0</v>
      </c>
      <c r="T1073" s="179">
        <f t="shared" si="1213"/>
        <v>0</v>
      </c>
      <c r="U1073" s="179">
        <f t="shared" si="1213"/>
        <v>0</v>
      </c>
      <c r="V1073" s="179">
        <f t="shared" si="1213"/>
        <v>0</v>
      </c>
      <c r="W1073" s="179">
        <f t="shared" si="1213"/>
        <v>0</v>
      </c>
      <c r="X1073" s="179">
        <f t="shared" si="1213"/>
        <v>0</v>
      </c>
      <c r="Y1073" s="179">
        <f t="shared" si="1213"/>
        <v>0</v>
      </c>
      <c r="Z1073" s="179">
        <f t="shared" si="1213"/>
        <v>0</v>
      </c>
      <c r="AA1073" s="179">
        <f t="shared" si="1213"/>
        <v>0</v>
      </c>
      <c r="AB1073" s="179">
        <f t="shared" si="1213"/>
        <v>0</v>
      </c>
      <c r="AC1073" s="179">
        <f t="shared" si="1213"/>
        <v>0</v>
      </c>
      <c r="AD1073" s="179">
        <f t="shared" si="1213"/>
        <v>0</v>
      </c>
      <c r="AE1073" s="179">
        <f t="shared" si="1213"/>
        <v>0</v>
      </c>
      <c r="AF1073" s="179">
        <f t="shared" si="1213"/>
        <v>0</v>
      </c>
      <c r="AG1073" s="179">
        <f t="shared" si="1213"/>
        <v>0</v>
      </c>
      <c r="AH1073" s="179">
        <f t="shared" si="1213"/>
        <v>0</v>
      </c>
      <c r="AI1073" s="179">
        <f t="shared" si="1213"/>
        <v>0</v>
      </c>
      <c r="AJ1073" s="179">
        <f t="shared" si="1213"/>
        <v>0</v>
      </c>
      <c r="AK1073" s="179">
        <f t="shared" si="1213"/>
        <v>0</v>
      </c>
      <c r="AL1073" s="179">
        <f t="shared" si="1213"/>
        <v>0</v>
      </c>
      <c r="AM1073" s="179">
        <f t="shared" si="1213"/>
        <v>0</v>
      </c>
      <c r="AN1073" s="179">
        <f t="shared" si="1213"/>
        <v>0</v>
      </c>
      <c r="AO1073" s="179">
        <f t="shared" si="1213"/>
        <v>0</v>
      </c>
      <c r="AP1073" s="179">
        <f t="shared" si="1213"/>
        <v>0</v>
      </c>
      <c r="AQ1073" s="179">
        <f t="shared" si="1213"/>
        <v>0</v>
      </c>
      <c r="AR1073" s="179">
        <f t="shared" si="1213"/>
        <v>0</v>
      </c>
      <c r="AS1073" s="179">
        <f t="shared" si="1213"/>
        <v>0</v>
      </c>
      <c r="AT1073" s="179">
        <f t="shared" si="1213"/>
        <v>0</v>
      </c>
      <c r="AU1073" s="179">
        <f t="shared" si="1213"/>
        <v>0</v>
      </c>
      <c r="AV1073" s="179">
        <f t="shared" si="1213"/>
        <v>0</v>
      </c>
      <c r="AW1073" s="179">
        <f t="shared" si="1213"/>
        <v>0</v>
      </c>
      <c r="AX1073" s="179">
        <f t="shared" si="1213"/>
        <v>0</v>
      </c>
      <c r="AY1073" s="179">
        <f t="shared" ref="AY1073:CD1073" si="1214">AY1058</f>
        <v>0</v>
      </c>
      <c r="AZ1073" s="179">
        <f t="shared" si="1214"/>
        <v>0</v>
      </c>
      <c r="BA1073" s="179">
        <f t="shared" si="1214"/>
        <v>0</v>
      </c>
      <c r="BB1073" s="179">
        <f t="shared" si="1214"/>
        <v>0</v>
      </c>
      <c r="BC1073" s="179">
        <f t="shared" si="1214"/>
        <v>0</v>
      </c>
      <c r="BD1073" s="179">
        <f t="shared" si="1214"/>
        <v>0</v>
      </c>
      <c r="BE1073" s="179">
        <f t="shared" si="1214"/>
        <v>0</v>
      </c>
      <c r="BF1073" s="179">
        <f t="shared" si="1214"/>
        <v>0</v>
      </c>
      <c r="BG1073" s="179">
        <f t="shared" si="1214"/>
        <v>0</v>
      </c>
      <c r="BH1073" s="179">
        <f t="shared" si="1214"/>
        <v>0</v>
      </c>
      <c r="BI1073" s="179">
        <f t="shared" si="1214"/>
        <v>0</v>
      </c>
      <c r="BJ1073" s="179">
        <f t="shared" si="1214"/>
        <v>0</v>
      </c>
      <c r="BK1073" s="179">
        <f t="shared" si="1214"/>
        <v>0</v>
      </c>
      <c r="BL1073" s="179">
        <f t="shared" si="1214"/>
        <v>0</v>
      </c>
      <c r="BM1073" s="179">
        <f t="shared" si="1214"/>
        <v>0</v>
      </c>
      <c r="BN1073" s="179">
        <f t="shared" si="1214"/>
        <v>0</v>
      </c>
      <c r="BO1073" s="179">
        <f t="shared" si="1214"/>
        <v>0</v>
      </c>
      <c r="BP1073" s="179">
        <f t="shared" si="1214"/>
        <v>0</v>
      </c>
      <c r="BQ1073" s="179">
        <f t="shared" si="1214"/>
        <v>0</v>
      </c>
      <c r="BR1073" s="179">
        <f t="shared" si="1214"/>
        <v>0</v>
      </c>
      <c r="BS1073" s="179">
        <f t="shared" si="1214"/>
        <v>0</v>
      </c>
      <c r="BT1073" s="179">
        <f t="shared" si="1214"/>
        <v>0</v>
      </c>
      <c r="BU1073" s="179">
        <f t="shared" si="1214"/>
        <v>0</v>
      </c>
      <c r="BV1073" s="179">
        <f t="shared" si="1214"/>
        <v>0</v>
      </c>
      <c r="BW1073" s="179">
        <f t="shared" si="1214"/>
        <v>0</v>
      </c>
      <c r="BX1073" s="179">
        <f t="shared" si="1214"/>
        <v>0</v>
      </c>
      <c r="BY1073" s="179">
        <f t="shared" si="1214"/>
        <v>0</v>
      </c>
      <c r="BZ1073" s="179">
        <f t="shared" si="1214"/>
        <v>0</v>
      </c>
      <c r="CA1073" s="179">
        <f t="shared" si="1214"/>
        <v>0</v>
      </c>
      <c r="CB1073" s="179">
        <f t="shared" si="1214"/>
        <v>0</v>
      </c>
      <c r="CC1073" s="179">
        <f t="shared" si="1214"/>
        <v>0</v>
      </c>
      <c r="CD1073" s="179">
        <f t="shared" si="1214"/>
        <v>0</v>
      </c>
      <c r="CE1073" s="179">
        <f t="shared" ref="CE1073:CL1073" si="1215">CE1058</f>
        <v>0</v>
      </c>
      <c r="CF1073" s="179">
        <f t="shared" si="1215"/>
        <v>0</v>
      </c>
      <c r="CG1073" s="179">
        <f t="shared" si="1215"/>
        <v>0</v>
      </c>
      <c r="CH1073" s="179">
        <f t="shared" si="1215"/>
        <v>0</v>
      </c>
      <c r="CI1073" s="179">
        <f t="shared" si="1215"/>
        <v>0</v>
      </c>
      <c r="CJ1073" s="179">
        <f t="shared" si="1215"/>
        <v>0</v>
      </c>
      <c r="CK1073" s="179">
        <f t="shared" si="1215"/>
        <v>0</v>
      </c>
      <c r="CL1073" s="179">
        <f t="shared" si="1215"/>
        <v>0</v>
      </c>
      <c r="CN1073" s="60"/>
      <c r="CO1073" s="179">
        <f t="shared" ref="CO1073:DL1073" si="1216">CO1058</f>
        <v>0</v>
      </c>
      <c r="CP1073" s="179">
        <f t="shared" si="1216"/>
        <v>0</v>
      </c>
      <c r="CQ1073" s="179">
        <f t="shared" si="1216"/>
        <v>0</v>
      </c>
      <c r="CR1073" s="179">
        <f t="shared" si="1216"/>
        <v>0</v>
      </c>
      <c r="CS1073" s="179">
        <f t="shared" si="1216"/>
        <v>0</v>
      </c>
      <c r="CT1073" s="179">
        <f t="shared" si="1216"/>
        <v>0</v>
      </c>
      <c r="CU1073" s="179">
        <f t="shared" si="1216"/>
        <v>0</v>
      </c>
      <c r="CV1073" s="179">
        <f t="shared" si="1216"/>
        <v>0</v>
      </c>
      <c r="CW1073" s="179">
        <f t="shared" si="1216"/>
        <v>0</v>
      </c>
      <c r="CX1073" s="179">
        <f t="shared" si="1216"/>
        <v>0</v>
      </c>
      <c r="CY1073" s="179">
        <f t="shared" si="1216"/>
        <v>0</v>
      </c>
      <c r="CZ1073" s="179">
        <f t="shared" si="1216"/>
        <v>0</v>
      </c>
      <c r="DA1073" s="179">
        <f t="shared" si="1216"/>
        <v>0</v>
      </c>
      <c r="DB1073" s="179">
        <f t="shared" si="1216"/>
        <v>0</v>
      </c>
      <c r="DC1073" s="179">
        <f t="shared" si="1216"/>
        <v>0</v>
      </c>
      <c r="DD1073" s="179">
        <f t="shared" si="1216"/>
        <v>0</v>
      </c>
      <c r="DE1073" s="179">
        <f t="shared" si="1216"/>
        <v>0</v>
      </c>
      <c r="DF1073" s="179">
        <f t="shared" si="1216"/>
        <v>0</v>
      </c>
      <c r="DG1073" s="179">
        <f t="shared" si="1216"/>
        <v>0</v>
      </c>
      <c r="DH1073" s="179">
        <f t="shared" si="1216"/>
        <v>0</v>
      </c>
      <c r="DI1073" s="179">
        <f t="shared" si="1216"/>
        <v>0</v>
      </c>
      <c r="DJ1073" s="179">
        <f t="shared" si="1216"/>
        <v>0</v>
      </c>
      <c r="DK1073" s="179">
        <f t="shared" si="1216"/>
        <v>0</v>
      </c>
      <c r="DL1073" s="179">
        <f t="shared" si="1216"/>
        <v>0</v>
      </c>
    </row>
    <row r="1074" spans="1:116" x14ac:dyDescent="0.4">
      <c r="A1074" s="3"/>
      <c r="B1074" t="s">
        <v>332</v>
      </c>
      <c r="D1074" t="s">
        <v>158</v>
      </c>
      <c r="E1074" s="8" t="str">
        <f t="shared" si="1190"/>
        <v>1074 DCSCAC-S</v>
      </c>
      <c r="G1074" s="191" t="str">
        <f>G1059</f>
        <v>Secondary volume driver</v>
      </c>
      <c r="H1074" s="12"/>
      <c r="I1074" s="60"/>
      <c r="J1074" s="60"/>
      <c r="K1074" s="15"/>
      <c r="L1074" s="15"/>
      <c r="M1074" s="15"/>
      <c r="N1074" s="15"/>
      <c r="O1074" s="15"/>
      <c r="P1074" s="15"/>
      <c r="R1074" s="15"/>
      <c r="S1074" s="179"/>
      <c r="T1074" s="179"/>
      <c r="U1074" s="179"/>
      <c r="V1074" s="179"/>
      <c r="W1074" s="179"/>
      <c r="X1074" s="179"/>
      <c r="Y1074" s="179"/>
      <c r="Z1074" s="179"/>
      <c r="AA1074" s="179"/>
      <c r="AB1074" s="179"/>
      <c r="AC1074" s="179"/>
      <c r="AD1074" s="179"/>
      <c r="AE1074" s="179"/>
      <c r="AF1074" s="179"/>
      <c r="AG1074" s="179"/>
      <c r="AH1074" s="179"/>
      <c r="AI1074" s="179"/>
      <c r="AJ1074" s="179"/>
      <c r="AK1074" s="179"/>
      <c r="AL1074" s="179"/>
      <c r="AM1074" s="179"/>
      <c r="AN1074" s="179"/>
      <c r="AO1074" s="179"/>
      <c r="AP1074" s="179"/>
      <c r="AQ1074" s="179"/>
      <c r="AR1074" s="179"/>
      <c r="AS1074" s="179"/>
      <c r="AT1074" s="179"/>
      <c r="AU1074" s="179"/>
      <c r="AV1074" s="179"/>
      <c r="AW1074" s="179"/>
      <c r="AX1074" s="179"/>
      <c r="AY1074" s="179"/>
      <c r="AZ1074" s="179"/>
      <c r="BA1074" s="179"/>
      <c r="BB1074" s="179"/>
      <c r="BC1074" s="179"/>
      <c r="BD1074" s="179"/>
      <c r="BE1074" s="179"/>
      <c r="BF1074" s="179"/>
      <c r="BG1074" s="179"/>
      <c r="BH1074" s="179"/>
      <c r="BI1074" s="179"/>
      <c r="BJ1074" s="179"/>
      <c r="BK1074" s="179"/>
      <c r="BL1074" s="179"/>
      <c r="BM1074" s="179"/>
      <c r="BN1074" s="179"/>
      <c r="BO1074" s="179"/>
      <c r="BP1074" s="179"/>
      <c r="BQ1074" s="179"/>
      <c r="BR1074" s="179"/>
      <c r="BS1074" s="179"/>
      <c r="BT1074" s="179"/>
      <c r="BU1074" s="179"/>
      <c r="BV1074" s="179"/>
      <c r="BW1074" s="179"/>
      <c r="BX1074" s="179"/>
      <c r="BY1074" s="179"/>
      <c r="BZ1074" s="179"/>
      <c r="CA1074" s="179"/>
      <c r="CB1074" s="179"/>
      <c r="CC1074" s="179"/>
      <c r="CD1074" s="179"/>
      <c r="CE1074" s="179"/>
      <c r="CF1074" s="179"/>
      <c r="CG1074" s="179"/>
      <c r="CH1074" s="179"/>
      <c r="CI1074" s="179"/>
      <c r="CJ1074" s="179"/>
      <c r="CK1074" s="179"/>
      <c r="CL1074" s="179"/>
      <c r="CN1074" s="60"/>
      <c r="CO1074" s="179"/>
      <c r="CP1074" s="179"/>
      <c r="CQ1074" s="179"/>
      <c r="CR1074" s="179"/>
      <c r="CS1074" s="179"/>
      <c r="CT1074" s="179"/>
      <c r="CU1074" s="179"/>
      <c r="CV1074" s="179"/>
      <c r="CW1074" s="179"/>
      <c r="CX1074" s="179"/>
      <c r="CY1074" s="179"/>
      <c r="CZ1074" s="179"/>
      <c r="DA1074" s="179"/>
      <c r="DB1074" s="179"/>
      <c r="DC1074" s="179"/>
      <c r="DD1074" s="179"/>
      <c r="DE1074" s="179"/>
      <c r="DF1074" s="179"/>
      <c r="DG1074" s="179"/>
      <c r="DH1074" s="179"/>
      <c r="DI1074" s="179"/>
      <c r="DJ1074" s="179"/>
      <c r="DK1074" s="179"/>
      <c r="DL1074" s="179"/>
    </row>
    <row r="1075" spans="1:116" x14ac:dyDescent="0.4">
      <c r="E1075" s="8"/>
      <c r="H1075" s="90"/>
      <c r="I1075" s="213"/>
      <c r="J1075" s="213"/>
      <c r="K1075" s="214"/>
      <c r="L1075" s="214"/>
      <c r="M1075" s="214"/>
      <c r="N1075" s="214"/>
      <c r="O1075" s="214"/>
      <c r="P1075" s="214"/>
      <c r="R1075" s="214"/>
      <c r="S1075" s="4" t="str">
        <f>ADDRESS(ROW(S1067),COLUMN(S1067),2)</f>
        <v>S$1067</v>
      </c>
      <c r="T1075" s="4" t="str">
        <f t="shared" ref="T1075:CE1075" si="1217">ADDRESS(ROW(T1067),COLUMN(T1067),2)</f>
        <v>T$1067</v>
      </c>
      <c r="U1075" s="4" t="str">
        <f t="shared" si="1217"/>
        <v>U$1067</v>
      </c>
      <c r="V1075" s="4" t="str">
        <f t="shared" si="1217"/>
        <v>V$1067</v>
      </c>
      <c r="W1075" s="4" t="str">
        <f t="shared" si="1217"/>
        <v>W$1067</v>
      </c>
      <c r="X1075" s="4" t="str">
        <f t="shared" si="1217"/>
        <v>X$1067</v>
      </c>
      <c r="Y1075" s="4" t="str">
        <f t="shared" si="1217"/>
        <v>Y$1067</v>
      </c>
      <c r="Z1075" s="4" t="str">
        <f t="shared" si="1217"/>
        <v>Z$1067</v>
      </c>
      <c r="AA1075" s="4" t="str">
        <f t="shared" si="1217"/>
        <v>AA$1067</v>
      </c>
      <c r="AB1075" s="4" t="str">
        <f t="shared" si="1217"/>
        <v>AB$1067</v>
      </c>
      <c r="AC1075" s="4" t="str">
        <f t="shared" si="1217"/>
        <v>AC$1067</v>
      </c>
      <c r="AD1075" s="4" t="str">
        <f t="shared" si="1217"/>
        <v>AD$1067</v>
      </c>
      <c r="AE1075" s="4" t="str">
        <f t="shared" si="1217"/>
        <v>AE$1067</v>
      </c>
      <c r="AF1075" s="4" t="str">
        <f t="shared" si="1217"/>
        <v>AF$1067</v>
      </c>
      <c r="AG1075" s="4" t="str">
        <f t="shared" si="1217"/>
        <v>AG$1067</v>
      </c>
      <c r="AH1075" s="4" t="str">
        <f t="shared" si="1217"/>
        <v>AH$1067</v>
      </c>
      <c r="AI1075" s="4" t="str">
        <f t="shared" si="1217"/>
        <v>AI$1067</v>
      </c>
      <c r="AJ1075" s="4" t="str">
        <f t="shared" si="1217"/>
        <v>AJ$1067</v>
      </c>
      <c r="AK1075" s="4" t="str">
        <f t="shared" si="1217"/>
        <v>AK$1067</v>
      </c>
      <c r="AL1075" s="4" t="str">
        <f t="shared" si="1217"/>
        <v>AL$1067</v>
      </c>
      <c r="AM1075" s="4" t="str">
        <f t="shared" si="1217"/>
        <v>AM$1067</v>
      </c>
      <c r="AN1075" s="4" t="str">
        <f t="shared" si="1217"/>
        <v>AN$1067</v>
      </c>
      <c r="AO1075" s="4" t="str">
        <f t="shared" si="1217"/>
        <v>AO$1067</v>
      </c>
      <c r="AP1075" s="4" t="str">
        <f t="shared" si="1217"/>
        <v>AP$1067</v>
      </c>
      <c r="AQ1075" s="4" t="str">
        <f t="shared" si="1217"/>
        <v>AQ$1067</v>
      </c>
      <c r="AR1075" s="4" t="str">
        <f t="shared" si="1217"/>
        <v>AR$1067</v>
      </c>
      <c r="AS1075" s="4" t="str">
        <f t="shared" si="1217"/>
        <v>AS$1067</v>
      </c>
      <c r="AT1075" s="4" t="str">
        <f t="shared" si="1217"/>
        <v>AT$1067</v>
      </c>
      <c r="AU1075" s="4" t="str">
        <f t="shared" si="1217"/>
        <v>AU$1067</v>
      </c>
      <c r="AV1075" s="4" t="str">
        <f t="shared" si="1217"/>
        <v>AV$1067</v>
      </c>
      <c r="AW1075" s="4" t="str">
        <f t="shared" si="1217"/>
        <v>AW$1067</v>
      </c>
      <c r="AX1075" s="4" t="str">
        <f t="shared" si="1217"/>
        <v>AX$1067</v>
      </c>
      <c r="AY1075" s="4" t="str">
        <f t="shared" si="1217"/>
        <v>AY$1067</v>
      </c>
      <c r="AZ1075" s="4" t="str">
        <f t="shared" si="1217"/>
        <v>AZ$1067</v>
      </c>
      <c r="BA1075" s="4" t="str">
        <f t="shared" si="1217"/>
        <v>BA$1067</v>
      </c>
      <c r="BB1075" s="4" t="str">
        <f t="shared" si="1217"/>
        <v>BB$1067</v>
      </c>
      <c r="BC1075" s="4" t="str">
        <f t="shared" si="1217"/>
        <v>BC$1067</v>
      </c>
      <c r="BD1075" s="4" t="str">
        <f t="shared" si="1217"/>
        <v>BD$1067</v>
      </c>
      <c r="BE1075" s="4" t="str">
        <f t="shared" si="1217"/>
        <v>BE$1067</v>
      </c>
      <c r="BF1075" s="4" t="str">
        <f t="shared" si="1217"/>
        <v>BF$1067</v>
      </c>
      <c r="BG1075" s="4" t="str">
        <f t="shared" si="1217"/>
        <v>BG$1067</v>
      </c>
      <c r="BH1075" s="4" t="str">
        <f t="shared" si="1217"/>
        <v>BH$1067</v>
      </c>
      <c r="BI1075" s="4" t="str">
        <f t="shared" si="1217"/>
        <v>BI$1067</v>
      </c>
      <c r="BJ1075" s="4" t="str">
        <f t="shared" si="1217"/>
        <v>BJ$1067</v>
      </c>
      <c r="BK1075" s="4" t="str">
        <f t="shared" si="1217"/>
        <v>BK$1067</v>
      </c>
      <c r="BL1075" s="4" t="str">
        <f t="shared" si="1217"/>
        <v>BL$1067</v>
      </c>
      <c r="BM1075" s="4" t="str">
        <f t="shared" si="1217"/>
        <v>BM$1067</v>
      </c>
      <c r="BN1075" s="4" t="str">
        <f t="shared" si="1217"/>
        <v>BN$1067</v>
      </c>
      <c r="BO1075" s="4" t="str">
        <f t="shared" si="1217"/>
        <v>BO$1067</v>
      </c>
      <c r="BP1075" s="4" t="str">
        <f t="shared" si="1217"/>
        <v>BP$1067</v>
      </c>
      <c r="BQ1075" s="4" t="str">
        <f t="shared" si="1217"/>
        <v>BQ$1067</v>
      </c>
      <c r="BR1075" s="4" t="str">
        <f t="shared" si="1217"/>
        <v>BR$1067</v>
      </c>
      <c r="BS1075" s="4" t="str">
        <f t="shared" si="1217"/>
        <v>BS$1067</v>
      </c>
      <c r="BT1075" s="4" t="str">
        <f t="shared" si="1217"/>
        <v>BT$1067</v>
      </c>
      <c r="BU1075" s="4" t="str">
        <f t="shared" si="1217"/>
        <v>BU$1067</v>
      </c>
      <c r="BV1075" s="4" t="str">
        <f t="shared" si="1217"/>
        <v>BV$1067</v>
      </c>
      <c r="BW1075" s="4" t="str">
        <f t="shared" si="1217"/>
        <v>BW$1067</v>
      </c>
      <c r="BX1075" s="4" t="str">
        <f t="shared" si="1217"/>
        <v>BX$1067</v>
      </c>
      <c r="BY1075" s="4" t="str">
        <f t="shared" si="1217"/>
        <v>BY$1067</v>
      </c>
      <c r="BZ1075" s="4" t="str">
        <f t="shared" si="1217"/>
        <v>BZ$1067</v>
      </c>
      <c r="CA1075" s="4" t="str">
        <f t="shared" si="1217"/>
        <v>CA$1067</v>
      </c>
      <c r="CB1075" s="4" t="str">
        <f t="shared" si="1217"/>
        <v>CB$1067</v>
      </c>
      <c r="CC1075" s="4" t="str">
        <f t="shared" si="1217"/>
        <v>CC$1067</v>
      </c>
      <c r="CD1075" s="4" t="str">
        <f t="shared" si="1217"/>
        <v>CD$1067</v>
      </c>
      <c r="CE1075" s="4" t="str">
        <f t="shared" si="1217"/>
        <v>CE$1067</v>
      </c>
      <c r="CF1075" s="4" t="str">
        <f t="shared" ref="CF1075:CL1075" si="1218">ADDRESS(ROW(CF1067),COLUMN(CF1067),2)</f>
        <v>CF$1067</v>
      </c>
      <c r="CG1075" s="4" t="str">
        <f t="shared" si="1218"/>
        <v>CG$1067</v>
      </c>
      <c r="CH1075" s="4" t="str">
        <f t="shared" si="1218"/>
        <v>CH$1067</v>
      </c>
      <c r="CI1075" s="4" t="str">
        <f t="shared" si="1218"/>
        <v>CI$1067</v>
      </c>
      <c r="CJ1075" s="4" t="str">
        <f t="shared" si="1218"/>
        <v>CJ$1067</v>
      </c>
      <c r="CK1075" s="4" t="str">
        <f t="shared" si="1218"/>
        <v>CK$1067</v>
      </c>
      <c r="CL1075" s="4" t="str">
        <f t="shared" si="1218"/>
        <v>CL$1067</v>
      </c>
      <c r="CN1075" s="213"/>
      <c r="CO1075" s="4" t="str">
        <f t="shared" ref="CO1075:DK1075" si="1219">ADDRESS(ROW(CO1067),COLUMN(CO1067),2)</f>
        <v>CO$1067</v>
      </c>
      <c r="CP1075" s="4" t="str">
        <f t="shared" si="1219"/>
        <v>CP$1067</v>
      </c>
      <c r="CQ1075" s="4" t="str">
        <f t="shared" si="1219"/>
        <v>CQ$1067</v>
      </c>
      <c r="CR1075" s="4" t="str">
        <f t="shared" si="1219"/>
        <v>CR$1067</v>
      </c>
      <c r="CS1075" s="4" t="str">
        <f t="shared" si="1219"/>
        <v>CS$1067</v>
      </c>
      <c r="CT1075" s="4" t="str">
        <f t="shared" si="1219"/>
        <v>CT$1067</v>
      </c>
      <c r="CU1075" s="4" t="str">
        <f t="shared" si="1219"/>
        <v>CU$1067</v>
      </c>
      <c r="CV1075" s="4" t="str">
        <f t="shared" si="1219"/>
        <v>CV$1067</v>
      </c>
      <c r="CW1075" s="4" t="str">
        <f t="shared" si="1219"/>
        <v>CW$1067</v>
      </c>
      <c r="CX1075" s="4" t="str">
        <f t="shared" si="1219"/>
        <v>CX$1067</v>
      </c>
      <c r="CY1075" s="4" t="str">
        <f t="shared" si="1219"/>
        <v>CY$1067</v>
      </c>
      <c r="CZ1075" s="4" t="str">
        <f t="shared" si="1219"/>
        <v>CZ$1067</v>
      </c>
      <c r="DA1075" s="4" t="str">
        <f t="shared" si="1219"/>
        <v>DA$1067</v>
      </c>
      <c r="DB1075" s="4" t="str">
        <f t="shared" si="1219"/>
        <v>DB$1067</v>
      </c>
      <c r="DC1075" s="4" t="str">
        <f t="shared" si="1219"/>
        <v>DC$1067</v>
      </c>
      <c r="DD1075" s="4" t="str">
        <f t="shared" si="1219"/>
        <v>DD$1067</v>
      </c>
      <c r="DE1075" s="4" t="str">
        <f t="shared" si="1219"/>
        <v>DE$1067</v>
      </c>
      <c r="DF1075" s="4" t="str">
        <f t="shared" si="1219"/>
        <v>DF$1067</v>
      </c>
      <c r="DG1075" s="4" t="str">
        <f t="shared" si="1219"/>
        <v>DG$1067</v>
      </c>
      <c r="DH1075" s="4" t="str">
        <f t="shared" si="1219"/>
        <v>DH$1067</v>
      </c>
      <c r="DI1075" s="4" t="str">
        <f t="shared" si="1219"/>
        <v>DI$1067</v>
      </c>
      <c r="DJ1075" s="4" t="str">
        <f t="shared" si="1219"/>
        <v>DJ$1067</v>
      </c>
      <c r="DK1075" s="4" t="str">
        <f t="shared" si="1219"/>
        <v>DK$1067</v>
      </c>
      <c r="DL1075" s="4" t="str">
        <f t="shared" ref="DL1075" si="1220">ADDRESS(ROW(DL1067),COLUMN(DL1067),2)</f>
        <v>DL$1067</v>
      </c>
    </row>
    <row r="1076" spans="1:116" x14ac:dyDescent="0.4">
      <c r="A1076" s="174"/>
      <c r="E1076" s="8"/>
      <c r="G1076" s="175" t="s">
        <v>490</v>
      </c>
      <c r="H1076" s="90"/>
      <c r="I1076" s="213"/>
      <c r="J1076" s="213"/>
      <c r="K1076" s="214"/>
      <c r="L1076" s="214"/>
      <c r="M1076" s="214"/>
      <c r="N1076" s="214"/>
      <c r="O1076" s="214"/>
      <c r="P1076" s="214"/>
      <c r="R1076" s="214"/>
      <c r="S1076" s="4" t="str">
        <f>ADDRESS(ROW(S1065),COLUMN(S1065),2)</f>
        <v>S$1065</v>
      </c>
      <c r="T1076" s="4" t="str">
        <f t="shared" ref="T1076:CE1076" si="1221">ADDRESS(ROW(T1065),COLUMN(T1065),2)</f>
        <v>T$1065</v>
      </c>
      <c r="U1076" s="4" t="str">
        <f t="shared" si="1221"/>
        <v>U$1065</v>
      </c>
      <c r="V1076" s="4" t="str">
        <f t="shared" si="1221"/>
        <v>V$1065</v>
      </c>
      <c r="W1076" s="4" t="str">
        <f t="shared" si="1221"/>
        <v>W$1065</v>
      </c>
      <c r="X1076" s="4" t="str">
        <f t="shared" si="1221"/>
        <v>X$1065</v>
      </c>
      <c r="Y1076" s="4" t="str">
        <f t="shared" si="1221"/>
        <v>Y$1065</v>
      </c>
      <c r="Z1076" s="4" t="str">
        <f t="shared" si="1221"/>
        <v>Z$1065</v>
      </c>
      <c r="AA1076" s="4" t="str">
        <f t="shared" si="1221"/>
        <v>AA$1065</v>
      </c>
      <c r="AB1076" s="4" t="str">
        <f t="shared" si="1221"/>
        <v>AB$1065</v>
      </c>
      <c r="AC1076" s="4" t="str">
        <f t="shared" si="1221"/>
        <v>AC$1065</v>
      </c>
      <c r="AD1076" s="4" t="str">
        <f t="shared" si="1221"/>
        <v>AD$1065</v>
      </c>
      <c r="AE1076" s="4" t="str">
        <f t="shared" si="1221"/>
        <v>AE$1065</v>
      </c>
      <c r="AF1076" s="4" t="str">
        <f t="shared" si="1221"/>
        <v>AF$1065</v>
      </c>
      <c r="AG1076" s="4" t="str">
        <f t="shared" si="1221"/>
        <v>AG$1065</v>
      </c>
      <c r="AH1076" s="4" t="str">
        <f t="shared" si="1221"/>
        <v>AH$1065</v>
      </c>
      <c r="AI1076" s="4" t="str">
        <f t="shared" si="1221"/>
        <v>AI$1065</v>
      </c>
      <c r="AJ1076" s="4" t="str">
        <f t="shared" si="1221"/>
        <v>AJ$1065</v>
      </c>
      <c r="AK1076" s="4" t="str">
        <f t="shared" si="1221"/>
        <v>AK$1065</v>
      </c>
      <c r="AL1076" s="4" t="str">
        <f t="shared" si="1221"/>
        <v>AL$1065</v>
      </c>
      <c r="AM1076" s="4" t="str">
        <f t="shared" si="1221"/>
        <v>AM$1065</v>
      </c>
      <c r="AN1076" s="4" t="str">
        <f t="shared" si="1221"/>
        <v>AN$1065</v>
      </c>
      <c r="AO1076" s="4" t="str">
        <f t="shared" si="1221"/>
        <v>AO$1065</v>
      </c>
      <c r="AP1076" s="4" t="str">
        <f t="shared" si="1221"/>
        <v>AP$1065</v>
      </c>
      <c r="AQ1076" s="4" t="str">
        <f t="shared" si="1221"/>
        <v>AQ$1065</v>
      </c>
      <c r="AR1076" s="4" t="str">
        <f t="shared" si="1221"/>
        <v>AR$1065</v>
      </c>
      <c r="AS1076" s="4" t="str">
        <f t="shared" si="1221"/>
        <v>AS$1065</v>
      </c>
      <c r="AT1076" s="4" t="str">
        <f t="shared" si="1221"/>
        <v>AT$1065</v>
      </c>
      <c r="AU1076" s="4" t="str">
        <f t="shared" si="1221"/>
        <v>AU$1065</v>
      </c>
      <c r="AV1076" s="4" t="str">
        <f t="shared" si="1221"/>
        <v>AV$1065</v>
      </c>
      <c r="AW1076" s="4" t="str">
        <f t="shared" si="1221"/>
        <v>AW$1065</v>
      </c>
      <c r="AX1076" s="4" t="str">
        <f t="shared" si="1221"/>
        <v>AX$1065</v>
      </c>
      <c r="AY1076" s="4" t="str">
        <f t="shared" si="1221"/>
        <v>AY$1065</v>
      </c>
      <c r="AZ1076" s="4" t="str">
        <f t="shared" si="1221"/>
        <v>AZ$1065</v>
      </c>
      <c r="BA1076" s="4" t="str">
        <f t="shared" si="1221"/>
        <v>BA$1065</v>
      </c>
      <c r="BB1076" s="4" t="str">
        <f t="shared" si="1221"/>
        <v>BB$1065</v>
      </c>
      <c r="BC1076" s="4" t="str">
        <f t="shared" si="1221"/>
        <v>BC$1065</v>
      </c>
      <c r="BD1076" s="4" t="str">
        <f t="shared" si="1221"/>
        <v>BD$1065</v>
      </c>
      <c r="BE1076" s="4" t="str">
        <f t="shared" si="1221"/>
        <v>BE$1065</v>
      </c>
      <c r="BF1076" s="4" t="str">
        <f t="shared" si="1221"/>
        <v>BF$1065</v>
      </c>
      <c r="BG1076" s="4" t="str">
        <f t="shared" si="1221"/>
        <v>BG$1065</v>
      </c>
      <c r="BH1076" s="4" t="str">
        <f t="shared" si="1221"/>
        <v>BH$1065</v>
      </c>
      <c r="BI1076" s="4" t="str">
        <f t="shared" si="1221"/>
        <v>BI$1065</v>
      </c>
      <c r="BJ1076" s="4" t="str">
        <f t="shared" si="1221"/>
        <v>BJ$1065</v>
      </c>
      <c r="BK1076" s="4" t="str">
        <f t="shared" si="1221"/>
        <v>BK$1065</v>
      </c>
      <c r="BL1076" s="4" t="str">
        <f t="shared" si="1221"/>
        <v>BL$1065</v>
      </c>
      <c r="BM1076" s="4" t="str">
        <f t="shared" si="1221"/>
        <v>BM$1065</v>
      </c>
      <c r="BN1076" s="4" t="str">
        <f t="shared" si="1221"/>
        <v>BN$1065</v>
      </c>
      <c r="BO1076" s="4" t="str">
        <f t="shared" si="1221"/>
        <v>BO$1065</v>
      </c>
      <c r="BP1076" s="4" t="str">
        <f t="shared" si="1221"/>
        <v>BP$1065</v>
      </c>
      <c r="BQ1076" s="4" t="str">
        <f t="shared" si="1221"/>
        <v>BQ$1065</v>
      </c>
      <c r="BR1076" s="4" t="str">
        <f t="shared" si="1221"/>
        <v>BR$1065</v>
      </c>
      <c r="BS1076" s="4" t="str">
        <f t="shared" si="1221"/>
        <v>BS$1065</v>
      </c>
      <c r="BT1076" s="4" t="str">
        <f t="shared" si="1221"/>
        <v>BT$1065</v>
      </c>
      <c r="BU1076" s="4" t="str">
        <f t="shared" si="1221"/>
        <v>BU$1065</v>
      </c>
      <c r="BV1076" s="4" t="str">
        <f t="shared" si="1221"/>
        <v>BV$1065</v>
      </c>
      <c r="BW1076" s="4" t="str">
        <f t="shared" si="1221"/>
        <v>BW$1065</v>
      </c>
      <c r="BX1076" s="4" t="str">
        <f t="shared" si="1221"/>
        <v>BX$1065</v>
      </c>
      <c r="BY1076" s="4" t="str">
        <f t="shared" si="1221"/>
        <v>BY$1065</v>
      </c>
      <c r="BZ1076" s="4" t="str">
        <f t="shared" si="1221"/>
        <v>BZ$1065</v>
      </c>
      <c r="CA1076" s="4" t="str">
        <f t="shared" si="1221"/>
        <v>CA$1065</v>
      </c>
      <c r="CB1076" s="4" t="str">
        <f t="shared" si="1221"/>
        <v>CB$1065</v>
      </c>
      <c r="CC1076" s="4" t="str">
        <f t="shared" si="1221"/>
        <v>CC$1065</v>
      </c>
      <c r="CD1076" s="4" t="str">
        <f t="shared" si="1221"/>
        <v>CD$1065</v>
      </c>
      <c r="CE1076" s="4" t="str">
        <f t="shared" si="1221"/>
        <v>CE$1065</v>
      </c>
      <c r="CF1076" s="4" t="str">
        <f t="shared" ref="CF1076:CL1076" si="1222">ADDRESS(ROW(CF1065),COLUMN(CF1065),2)</f>
        <v>CF$1065</v>
      </c>
      <c r="CG1076" s="4" t="str">
        <f t="shared" si="1222"/>
        <v>CG$1065</v>
      </c>
      <c r="CH1076" s="4" t="str">
        <f t="shared" si="1222"/>
        <v>CH$1065</v>
      </c>
      <c r="CI1076" s="4" t="str">
        <f t="shared" si="1222"/>
        <v>CI$1065</v>
      </c>
      <c r="CJ1076" s="4" t="str">
        <f t="shared" si="1222"/>
        <v>CJ$1065</v>
      </c>
      <c r="CK1076" s="4" t="str">
        <f t="shared" si="1222"/>
        <v>CK$1065</v>
      </c>
      <c r="CL1076" s="4" t="str">
        <f t="shared" si="1222"/>
        <v>CL$1065</v>
      </c>
      <c r="CN1076" s="213"/>
      <c r="CO1076" s="4" t="str">
        <f t="shared" ref="CO1076:DK1076" si="1223">ADDRESS(ROW(CO1065),COLUMN(CO1065),2)</f>
        <v>CO$1065</v>
      </c>
      <c r="CP1076" s="4" t="str">
        <f t="shared" si="1223"/>
        <v>CP$1065</v>
      </c>
      <c r="CQ1076" s="4" t="str">
        <f t="shared" si="1223"/>
        <v>CQ$1065</v>
      </c>
      <c r="CR1076" s="4" t="str">
        <f t="shared" si="1223"/>
        <v>CR$1065</v>
      </c>
      <c r="CS1076" s="4" t="str">
        <f t="shared" si="1223"/>
        <v>CS$1065</v>
      </c>
      <c r="CT1076" s="4" t="str">
        <f t="shared" si="1223"/>
        <v>CT$1065</v>
      </c>
      <c r="CU1076" s="4" t="str">
        <f t="shared" si="1223"/>
        <v>CU$1065</v>
      </c>
      <c r="CV1076" s="4" t="str">
        <f t="shared" si="1223"/>
        <v>CV$1065</v>
      </c>
      <c r="CW1076" s="4" t="str">
        <f t="shared" si="1223"/>
        <v>CW$1065</v>
      </c>
      <c r="CX1076" s="4" t="str">
        <f t="shared" si="1223"/>
        <v>CX$1065</v>
      </c>
      <c r="CY1076" s="4" t="str">
        <f t="shared" si="1223"/>
        <v>CY$1065</v>
      </c>
      <c r="CZ1076" s="4" t="str">
        <f t="shared" si="1223"/>
        <v>CZ$1065</v>
      </c>
      <c r="DA1076" s="4" t="str">
        <f t="shared" si="1223"/>
        <v>DA$1065</v>
      </c>
      <c r="DB1076" s="4" t="str">
        <f t="shared" si="1223"/>
        <v>DB$1065</v>
      </c>
      <c r="DC1076" s="4" t="str">
        <f t="shared" si="1223"/>
        <v>DC$1065</v>
      </c>
      <c r="DD1076" s="4" t="str">
        <f t="shared" si="1223"/>
        <v>DD$1065</v>
      </c>
      <c r="DE1076" s="4" t="str">
        <f t="shared" si="1223"/>
        <v>DE$1065</v>
      </c>
      <c r="DF1076" s="4" t="str">
        <f t="shared" si="1223"/>
        <v>DF$1065</v>
      </c>
      <c r="DG1076" s="4" t="str">
        <f t="shared" si="1223"/>
        <v>DG$1065</v>
      </c>
      <c r="DH1076" s="4" t="str">
        <f t="shared" si="1223"/>
        <v>DH$1065</v>
      </c>
      <c r="DI1076" s="4" t="str">
        <f t="shared" si="1223"/>
        <v>DI$1065</v>
      </c>
      <c r="DJ1076" s="4" t="str">
        <f t="shared" si="1223"/>
        <v>DJ$1065</v>
      </c>
      <c r="DK1076" s="4" t="str">
        <f t="shared" si="1223"/>
        <v>DK$1065</v>
      </c>
      <c r="DL1076" s="4" t="str">
        <f t="shared" ref="DL1076" si="1224">ADDRESS(ROW(DL1065),COLUMN(DL1065),2)</f>
        <v>DL$1065</v>
      </c>
    </row>
    <row r="1077" spans="1:116" x14ac:dyDescent="0.4">
      <c r="A1077" s="174"/>
      <c r="E1077" s="8"/>
      <c r="G1077" s="175" t="s">
        <v>492</v>
      </c>
      <c r="H1077" s="12"/>
      <c r="I1077" s="60"/>
      <c r="J1077" s="60"/>
      <c r="K1077" s="15"/>
      <c r="L1077" s="15"/>
      <c r="M1077" s="15"/>
      <c r="N1077" s="15"/>
      <c r="O1077" s="15"/>
      <c r="P1077" s="15"/>
      <c r="R1077" s="15"/>
      <c r="S1077" s="76"/>
      <c r="T1077" s="76"/>
      <c r="U1077" s="76"/>
      <c r="V1077" s="76"/>
      <c r="W1077" s="76"/>
      <c r="X1077" s="76"/>
      <c r="Y1077" s="76"/>
      <c r="Z1077" s="76"/>
      <c r="AA1077" s="76"/>
      <c r="AB1077" s="76"/>
      <c r="AC1077" s="76"/>
      <c r="AD1077" s="76"/>
      <c r="AE1077" s="76"/>
      <c r="AF1077" s="76"/>
      <c r="AG1077" s="76"/>
      <c r="AH1077" s="76"/>
      <c r="AI1077" s="76"/>
      <c r="AJ1077" s="76"/>
      <c r="AK1077" s="76"/>
      <c r="AL1077" s="76"/>
      <c r="AM1077" s="76"/>
      <c r="AN1077" s="76"/>
      <c r="AO1077" s="76"/>
      <c r="AP1077" s="76"/>
      <c r="AQ1077" s="76"/>
      <c r="AR1077" s="76"/>
      <c r="AS1077" s="76"/>
      <c r="AT1077" s="76"/>
      <c r="AU1077" s="76"/>
      <c r="AV1077" s="76"/>
      <c r="AW1077" s="76"/>
      <c r="AX1077" s="76"/>
      <c r="AY1077" s="76"/>
      <c r="AZ1077" s="76"/>
      <c r="BA1077" s="76"/>
      <c r="BB1077" s="76"/>
      <c r="BC1077" s="76"/>
      <c r="BD1077" s="76"/>
      <c r="BE1077" s="76"/>
      <c r="BF1077" s="76"/>
      <c r="BG1077" s="76"/>
      <c r="BH1077" s="76"/>
      <c r="BI1077" s="76"/>
      <c r="BJ1077" s="76"/>
      <c r="BK1077" s="76"/>
      <c r="BL1077" s="76"/>
      <c r="BM1077" s="76"/>
      <c r="BN1077" s="76"/>
      <c r="BO1077" s="76"/>
      <c r="BP1077" s="76"/>
      <c r="BQ1077" s="76"/>
      <c r="BR1077" s="76"/>
      <c r="BS1077" s="76"/>
      <c r="BT1077" s="76"/>
      <c r="BU1077" s="76"/>
      <c r="BV1077" s="76"/>
      <c r="BW1077" s="76"/>
      <c r="BX1077" s="76"/>
      <c r="BY1077" s="76"/>
      <c r="BZ1077" s="76"/>
      <c r="CA1077" s="76"/>
      <c r="CB1077" s="76"/>
      <c r="CC1077" s="76"/>
      <c r="CD1077" s="76"/>
      <c r="CE1077" s="76"/>
      <c r="CF1077" s="76"/>
      <c r="CG1077" s="76"/>
      <c r="CH1077" s="76"/>
      <c r="CI1077" s="76"/>
      <c r="CJ1077" s="76"/>
      <c r="CK1077" s="76"/>
      <c r="CL1077" s="76"/>
      <c r="CN1077" s="60"/>
      <c r="CO1077" s="76"/>
      <c r="CP1077" s="76"/>
      <c r="CQ1077" s="76"/>
      <c r="CR1077" s="76"/>
      <c r="CS1077" s="76"/>
      <c r="CT1077" s="76"/>
      <c r="CU1077" s="76"/>
      <c r="CV1077" s="76"/>
      <c r="CW1077" s="76"/>
      <c r="CX1077" s="76"/>
      <c r="CY1077" s="76"/>
      <c r="CZ1077" s="76"/>
      <c r="DA1077" s="76"/>
      <c r="DB1077" s="76"/>
      <c r="DC1077" s="76"/>
      <c r="DD1077" s="76"/>
      <c r="DE1077" s="76"/>
      <c r="DF1077" s="76"/>
      <c r="DG1077" s="76"/>
      <c r="DH1077" s="76"/>
      <c r="DI1077" s="76"/>
      <c r="DJ1077" s="76"/>
      <c r="DK1077" s="76"/>
      <c r="DL1077" s="76"/>
    </row>
    <row r="1078" spans="1:116" x14ac:dyDescent="0.4">
      <c r="A1078" s="174"/>
      <c r="E1078" s="8"/>
      <c r="G1078" s="175" t="s">
        <v>461</v>
      </c>
      <c r="H1078" s="174"/>
      <c r="I1078" s="176"/>
      <c r="J1078" s="176"/>
      <c r="K1078" s="197"/>
      <c r="L1078" s="197"/>
      <c r="M1078" s="197"/>
      <c r="N1078" s="197"/>
      <c r="O1078" s="197"/>
      <c r="P1078" s="197"/>
      <c r="R1078" s="198"/>
      <c r="S1078" s="174"/>
      <c r="T1078" s="174"/>
      <c r="U1078" s="174"/>
      <c r="V1078" s="174"/>
      <c r="W1078" s="174"/>
      <c r="X1078" s="174"/>
      <c r="Y1078" s="174"/>
      <c r="Z1078" s="174"/>
      <c r="AA1078" s="174"/>
      <c r="AB1078" s="174"/>
      <c r="AC1078" s="174"/>
      <c r="AD1078" s="174"/>
      <c r="AE1078" s="174"/>
      <c r="AF1078" s="174"/>
      <c r="AG1078" s="174"/>
      <c r="AH1078" s="174"/>
      <c r="AI1078" s="174"/>
      <c r="AJ1078" s="174"/>
      <c r="AK1078" s="174"/>
      <c r="AL1078" s="174"/>
      <c r="AM1078" s="174"/>
      <c r="AN1078" s="174"/>
      <c r="AO1078" s="174"/>
      <c r="AP1078" s="174"/>
      <c r="AQ1078" s="174"/>
      <c r="AR1078" s="174"/>
      <c r="AS1078" s="174"/>
      <c r="AT1078" s="174"/>
      <c r="AU1078" s="174"/>
      <c r="AV1078" s="174"/>
      <c r="AW1078" s="174"/>
      <c r="AX1078" s="174"/>
      <c r="AY1078" s="174"/>
      <c r="AZ1078" s="174"/>
      <c r="BA1078" s="174"/>
      <c r="BB1078" s="174"/>
      <c r="BC1078" s="174"/>
      <c r="BD1078" s="174"/>
      <c r="BE1078" s="174"/>
      <c r="BF1078" s="174"/>
      <c r="BG1078" s="174"/>
      <c r="BH1078" s="174"/>
      <c r="BI1078" s="174"/>
      <c r="BJ1078" s="174"/>
      <c r="BK1078" s="174"/>
      <c r="BL1078" s="174"/>
      <c r="BM1078" s="174"/>
      <c r="BN1078" s="174"/>
      <c r="BO1078" s="174"/>
      <c r="BP1078" s="174"/>
      <c r="BQ1078" s="174"/>
      <c r="BR1078" s="174"/>
      <c r="BS1078" s="174"/>
      <c r="BT1078" s="174"/>
      <c r="BU1078" s="174"/>
      <c r="BV1078" s="174"/>
      <c r="BW1078" s="174"/>
      <c r="BX1078" s="174"/>
      <c r="BY1078" s="174"/>
      <c r="BZ1078" s="174"/>
      <c r="CA1078" s="174"/>
      <c r="CB1078" s="174"/>
      <c r="CC1078" s="174"/>
      <c r="CD1078" s="174"/>
      <c r="CE1078" s="174"/>
      <c r="CF1078" s="174"/>
      <c r="CG1078" s="174"/>
      <c r="CH1078" s="174"/>
      <c r="CI1078" s="174"/>
      <c r="CJ1078" s="174"/>
      <c r="CK1078" s="174"/>
      <c r="CL1078" s="174"/>
      <c r="CN1078" s="176"/>
      <c r="CO1078" s="174"/>
      <c r="CP1078" s="174"/>
      <c r="CQ1078" s="174"/>
      <c r="CR1078" s="174"/>
      <c r="CS1078" s="174"/>
      <c r="CT1078" s="174"/>
      <c r="CU1078" s="174"/>
      <c r="CV1078" s="174"/>
      <c r="CW1078" s="174"/>
      <c r="CX1078" s="174"/>
      <c r="CY1078" s="174"/>
      <c r="CZ1078" s="174"/>
      <c r="DA1078" s="174"/>
      <c r="DB1078" s="174"/>
      <c r="DC1078" s="174"/>
      <c r="DD1078" s="174"/>
      <c r="DE1078" s="174"/>
      <c r="DF1078" s="174"/>
      <c r="DG1078" s="174"/>
      <c r="DH1078" s="174"/>
      <c r="DI1078" s="174"/>
      <c r="DJ1078" s="174"/>
      <c r="DK1078" s="174"/>
      <c r="DL1078" s="174"/>
    </row>
    <row r="1079" spans="1:116" x14ac:dyDescent="0.4">
      <c r="A1079" s="174"/>
      <c r="E1079" s="8"/>
      <c r="G1079" s="175" t="s">
        <v>462</v>
      </c>
      <c r="H1079" s="174"/>
      <c r="I1079" s="176"/>
      <c r="J1079" s="176"/>
      <c r="K1079" s="197"/>
      <c r="L1079" s="197"/>
      <c r="M1079" s="197"/>
      <c r="N1079" s="197"/>
      <c r="O1079" s="197"/>
      <c r="P1079" s="197"/>
      <c r="R1079" s="198"/>
      <c r="S1079" s="174"/>
      <c r="T1079" s="174"/>
      <c r="U1079" s="174"/>
      <c r="V1079" s="174"/>
      <c r="W1079" s="174"/>
      <c r="X1079" s="174"/>
      <c r="Y1079" s="174"/>
      <c r="Z1079" s="174"/>
      <c r="AA1079" s="174"/>
      <c r="AB1079" s="174"/>
      <c r="AC1079" s="174"/>
      <c r="AD1079" s="174"/>
      <c r="AE1079" s="174"/>
      <c r="AF1079" s="174"/>
      <c r="AG1079" s="174"/>
      <c r="AH1079" s="174"/>
      <c r="AI1079" s="174"/>
      <c r="AJ1079" s="174"/>
      <c r="AK1079" s="174"/>
      <c r="AL1079" s="174"/>
      <c r="AM1079" s="174"/>
      <c r="AN1079" s="174"/>
      <c r="AO1079" s="174"/>
      <c r="AP1079" s="174"/>
      <c r="AQ1079" s="174"/>
      <c r="AR1079" s="174"/>
      <c r="AS1079" s="174"/>
      <c r="AT1079" s="174"/>
      <c r="AU1079" s="174"/>
      <c r="AV1079" s="174"/>
      <c r="AW1079" s="174"/>
      <c r="AX1079" s="174"/>
      <c r="AY1079" s="174"/>
      <c r="AZ1079" s="174"/>
      <c r="BA1079" s="174"/>
      <c r="BB1079" s="174"/>
      <c r="BC1079" s="174"/>
      <c r="BD1079" s="174"/>
      <c r="BE1079" s="174"/>
      <c r="BF1079" s="174"/>
      <c r="BG1079" s="174"/>
      <c r="BH1079" s="174"/>
      <c r="BI1079" s="174"/>
      <c r="BJ1079" s="174"/>
      <c r="BK1079" s="174"/>
      <c r="BL1079" s="174"/>
      <c r="BM1079" s="174"/>
      <c r="BN1079" s="174"/>
      <c r="BO1079" s="174"/>
      <c r="BP1079" s="174"/>
      <c r="BQ1079" s="174"/>
      <c r="BR1079" s="174"/>
      <c r="BS1079" s="174"/>
      <c r="BT1079" s="174"/>
      <c r="BU1079" s="174"/>
      <c r="BV1079" s="174"/>
      <c r="BW1079" s="174"/>
      <c r="BX1079" s="174"/>
      <c r="BY1079" s="174"/>
      <c r="BZ1079" s="174"/>
      <c r="CA1079" s="174"/>
      <c r="CB1079" s="174"/>
      <c r="CC1079" s="174"/>
      <c r="CD1079" s="174"/>
      <c r="CE1079" s="174"/>
      <c r="CF1079" s="174"/>
      <c r="CG1079" s="174"/>
      <c r="CH1079" s="174"/>
      <c r="CI1079" s="174"/>
      <c r="CJ1079" s="174"/>
      <c r="CK1079" s="174"/>
      <c r="CL1079" s="174"/>
      <c r="CN1079" s="176"/>
      <c r="CO1079" s="174"/>
      <c r="CP1079" s="174"/>
      <c r="CQ1079" s="174"/>
      <c r="CR1079" s="174"/>
      <c r="CS1079" s="174"/>
      <c r="CT1079" s="174"/>
      <c r="CU1079" s="174"/>
      <c r="CV1079" s="174"/>
      <c r="CW1079" s="174"/>
      <c r="CX1079" s="174"/>
      <c r="CY1079" s="174"/>
      <c r="CZ1079" s="174"/>
      <c r="DA1079" s="174"/>
      <c r="DB1079" s="174"/>
      <c r="DC1079" s="174"/>
      <c r="DD1079" s="174"/>
      <c r="DE1079" s="174"/>
      <c r="DF1079" s="174"/>
      <c r="DG1079" s="174"/>
      <c r="DH1079" s="174"/>
      <c r="DI1079" s="174"/>
      <c r="DJ1079" s="174"/>
      <c r="DK1079" s="174"/>
      <c r="DL1079" s="174"/>
    </row>
    <row r="1080" spans="1:116" x14ac:dyDescent="0.4">
      <c r="A1080" s="174"/>
      <c r="E1080" s="8"/>
      <c r="G1080" s="175" t="s">
        <v>491</v>
      </c>
      <c r="H1080" s="174"/>
      <c r="I1080" s="176"/>
      <c r="J1080" s="176"/>
      <c r="K1080" s="197"/>
      <c r="L1080" s="197"/>
      <c r="M1080" s="197"/>
      <c r="N1080" s="197"/>
      <c r="O1080" s="197"/>
      <c r="P1080" s="197"/>
      <c r="R1080" s="198"/>
      <c r="S1080" s="199" t="str">
        <f t="shared" ref="S1080:AX1080" si="1225">S$20</f>
        <v>S$16</v>
      </c>
      <c r="T1080" s="199" t="str">
        <f t="shared" si="1225"/>
        <v>T$16</v>
      </c>
      <c r="U1080" s="199" t="str">
        <f t="shared" si="1225"/>
        <v>U$16</v>
      </c>
      <c r="V1080" s="199" t="str">
        <f t="shared" si="1225"/>
        <v>V$16</v>
      </c>
      <c r="W1080" s="199" t="str">
        <f t="shared" si="1225"/>
        <v>W$16</v>
      </c>
      <c r="X1080" s="199" t="str">
        <f t="shared" si="1225"/>
        <v>X$16</v>
      </c>
      <c r="Y1080" s="199" t="str">
        <f t="shared" si="1225"/>
        <v>Y$16</v>
      </c>
      <c r="Z1080" s="199" t="str">
        <f t="shared" si="1225"/>
        <v>Z$16</v>
      </c>
      <c r="AA1080" s="199" t="str">
        <f t="shared" si="1225"/>
        <v>AA$16</v>
      </c>
      <c r="AB1080" s="199" t="str">
        <f t="shared" si="1225"/>
        <v>AB$16</v>
      </c>
      <c r="AC1080" s="199" t="str">
        <f t="shared" si="1225"/>
        <v>AC$16</v>
      </c>
      <c r="AD1080" s="199" t="str">
        <f t="shared" si="1225"/>
        <v>AD$16</v>
      </c>
      <c r="AE1080" s="199" t="str">
        <f t="shared" si="1225"/>
        <v>AE$16</v>
      </c>
      <c r="AF1080" s="199" t="str">
        <f t="shared" si="1225"/>
        <v>AF$16</v>
      </c>
      <c r="AG1080" s="199" t="str">
        <f t="shared" si="1225"/>
        <v>AG$16</v>
      </c>
      <c r="AH1080" s="199" t="str">
        <f t="shared" si="1225"/>
        <v>AH$16</v>
      </c>
      <c r="AI1080" s="199" t="str">
        <f t="shared" si="1225"/>
        <v>AI$16</v>
      </c>
      <c r="AJ1080" s="199" t="str">
        <f t="shared" si="1225"/>
        <v>AJ$16</v>
      </c>
      <c r="AK1080" s="199" t="str">
        <f t="shared" si="1225"/>
        <v>AK$16</v>
      </c>
      <c r="AL1080" s="199" t="str">
        <f t="shared" si="1225"/>
        <v>AL$16</v>
      </c>
      <c r="AM1080" s="199" t="str">
        <f t="shared" si="1225"/>
        <v>AM$16</v>
      </c>
      <c r="AN1080" s="199" t="str">
        <f t="shared" si="1225"/>
        <v>AN$16</v>
      </c>
      <c r="AO1080" s="199" t="str">
        <f t="shared" si="1225"/>
        <v>AO$16</v>
      </c>
      <c r="AP1080" s="199" t="str">
        <f t="shared" si="1225"/>
        <v>AP$16</v>
      </c>
      <c r="AQ1080" s="199" t="str">
        <f t="shared" si="1225"/>
        <v>AQ$16</v>
      </c>
      <c r="AR1080" s="199" t="str">
        <f t="shared" si="1225"/>
        <v>AR$16</v>
      </c>
      <c r="AS1080" s="199" t="str">
        <f t="shared" si="1225"/>
        <v>AS$16</v>
      </c>
      <c r="AT1080" s="199" t="str">
        <f t="shared" si="1225"/>
        <v>AT$16</v>
      </c>
      <c r="AU1080" s="199" t="str">
        <f t="shared" si="1225"/>
        <v>AU$16</v>
      </c>
      <c r="AV1080" s="199" t="str">
        <f t="shared" si="1225"/>
        <v>AV$16</v>
      </c>
      <c r="AW1080" s="199" t="str">
        <f t="shared" si="1225"/>
        <v>AW$16</v>
      </c>
      <c r="AX1080" s="199" t="str">
        <f t="shared" si="1225"/>
        <v>AX$16</v>
      </c>
      <c r="AY1080" s="199" t="str">
        <f t="shared" ref="AY1080:CD1080" si="1226">AY$20</f>
        <v>AY$16</v>
      </c>
      <c r="AZ1080" s="199" t="str">
        <f t="shared" si="1226"/>
        <v>AZ$16</v>
      </c>
      <c r="BA1080" s="199" t="str">
        <f t="shared" si="1226"/>
        <v>BA$16</v>
      </c>
      <c r="BB1080" s="199" t="str">
        <f t="shared" si="1226"/>
        <v>BB$16</v>
      </c>
      <c r="BC1080" s="199" t="str">
        <f t="shared" si="1226"/>
        <v>BC$16</v>
      </c>
      <c r="BD1080" s="199" t="str">
        <f t="shared" si="1226"/>
        <v>BD$16</v>
      </c>
      <c r="BE1080" s="199" t="str">
        <f t="shared" si="1226"/>
        <v>BE$16</v>
      </c>
      <c r="BF1080" s="199" t="str">
        <f t="shared" si="1226"/>
        <v>BF$16</v>
      </c>
      <c r="BG1080" s="199" t="str">
        <f t="shared" si="1226"/>
        <v>BG$16</v>
      </c>
      <c r="BH1080" s="199" t="str">
        <f t="shared" si="1226"/>
        <v>BH$16</v>
      </c>
      <c r="BI1080" s="199" t="str">
        <f t="shared" si="1226"/>
        <v>BI$16</v>
      </c>
      <c r="BJ1080" s="199" t="str">
        <f t="shared" si="1226"/>
        <v>BJ$16</v>
      </c>
      <c r="BK1080" s="199" t="str">
        <f t="shared" si="1226"/>
        <v>BK$16</v>
      </c>
      <c r="BL1080" s="199" t="str">
        <f t="shared" si="1226"/>
        <v>BL$16</v>
      </c>
      <c r="BM1080" s="199" t="str">
        <f t="shared" si="1226"/>
        <v>BM$16</v>
      </c>
      <c r="BN1080" s="199" t="str">
        <f t="shared" si="1226"/>
        <v>BN$16</v>
      </c>
      <c r="BO1080" s="199" t="str">
        <f t="shared" si="1226"/>
        <v>BO$16</v>
      </c>
      <c r="BP1080" s="199" t="str">
        <f t="shared" si="1226"/>
        <v>BP$16</v>
      </c>
      <c r="BQ1080" s="199" t="str">
        <f t="shared" si="1226"/>
        <v>BQ$16</v>
      </c>
      <c r="BR1080" s="199" t="str">
        <f t="shared" si="1226"/>
        <v>BR$16</v>
      </c>
      <c r="BS1080" s="199" t="str">
        <f t="shared" si="1226"/>
        <v>BS$16</v>
      </c>
      <c r="BT1080" s="199" t="str">
        <f t="shared" si="1226"/>
        <v>BT$16</v>
      </c>
      <c r="BU1080" s="199" t="str">
        <f t="shared" si="1226"/>
        <v>BU$16</v>
      </c>
      <c r="BV1080" s="199" t="str">
        <f t="shared" si="1226"/>
        <v>BV$16</v>
      </c>
      <c r="BW1080" s="199" t="str">
        <f t="shared" si="1226"/>
        <v>BW$16</v>
      </c>
      <c r="BX1080" s="199" t="str">
        <f t="shared" si="1226"/>
        <v>BX$16</v>
      </c>
      <c r="BY1080" s="199" t="str">
        <f t="shared" si="1226"/>
        <v>BY$16</v>
      </c>
      <c r="BZ1080" s="199" t="str">
        <f t="shared" si="1226"/>
        <v>BZ$16</v>
      </c>
      <c r="CA1080" s="199" t="str">
        <f t="shared" si="1226"/>
        <v>CA$16</v>
      </c>
      <c r="CB1080" s="199" t="str">
        <f t="shared" si="1226"/>
        <v>CB$16</v>
      </c>
      <c r="CC1080" s="199" t="str">
        <f t="shared" si="1226"/>
        <v>CC$16</v>
      </c>
      <c r="CD1080" s="199" t="str">
        <f t="shared" si="1226"/>
        <v>CD$16</v>
      </c>
      <c r="CE1080" s="199" t="str">
        <f t="shared" ref="CE1080:CL1080" si="1227">CE$20</f>
        <v>CE$16</v>
      </c>
      <c r="CF1080" s="199" t="str">
        <f t="shared" si="1227"/>
        <v>CF$16</v>
      </c>
      <c r="CG1080" s="199" t="str">
        <f t="shared" si="1227"/>
        <v>CG$16</v>
      </c>
      <c r="CH1080" s="199" t="str">
        <f t="shared" si="1227"/>
        <v>CH$16</v>
      </c>
      <c r="CI1080" s="199" t="str">
        <f t="shared" si="1227"/>
        <v>CI$16</v>
      </c>
      <c r="CJ1080" s="199" t="str">
        <f t="shared" si="1227"/>
        <v>CJ$16</v>
      </c>
      <c r="CK1080" s="199" t="str">
        <f t="shared" si="1227"/>
        <v>CK$16</v>
      </c>
      <c r="CL1080" s="199" t="str">
        <f t="shared" si="1227"/>
        <v>CL$16</v>
      </c>
      <c r="CN1080" s="176"/>
      <c r="CO1080" s="199" t="str">
        <f t="shared" ref="CO1080:DL1080" si="1228">CO$20</f>
        <v>CO$16</v>
      </c>
      <c r="CP1080" s="199" t="str">
        <f t="shared" si="1228"/>
        <v>CP$16</v>
      </c>
      <c r="CQ1080" s="199" t="str">
        <f t="shared" si="1228"/>
        <v>CQ$16</v>
      </c>
      <c r="CR1080" s="199" t="str">
        <f t="shared" si="1228"/>
        <v>CR$16</v>
      </c>
      <c r="CS1080" s="199" t="str">
        <f t="shared" si="1228"/>
        <v>CS$16</v>
      </c>
      <c r="CT1080" s="199" t="str">
        <f t="shared" si="1228"/>
        <v>CT$16</v>
      </c>
      <c r="CU1080" s="199" t="str">
        <f t="shared" si="1228"/>
        <v>CU$16</v>
      </c>
      <c r="CV1080" s="199" t="str">
        <f t="shared" si="1228"/>
        <v>CV$16</v>
      </c>
      <c r="CW1080" s="199" t="str">
        <f t="shared" si="1228"/>
        <v>CW$16</v>
      </c>
      <c r="CX1080" s="199" t="str">
        <f t="shared" si="1228"/>
        <v>CX$16</v>
      </c>
      <c r="CY1080" s="199" t="str">
        <f t="shared" si="1228"/>
        <v>CY$16</v>
      </c>
      <c r="CZ1080" s="199" t="str">
        <f t="shared" si="1228"/>
        <v>CZ$16</v>
      </c>
      <c r="DA1080" s="199" t="str">
        <f t="shared" si="1228"/>
        <v>DA$16</v>
      </c>
      <c r="DB1080" s="199" t="str">
        <f t="shared" si="1228"/>
        <v>DB$16</v>
      </c>
      <c r="DC1080" s="199" t="str">
        <f t="shared" si="1228"/>
        <v>DC$16</v>
      </c>
      <c r="DD1080" s="199" t="str">
        <f t="shared" si="1228"/>
        <v>DD$16</v>
      </c>
      <c r="DE1080" s="199" t="str">
        <f t="shared" si="1228"/>
        <v>DE$16</v>
      </c>
      <c r="DF1080" s="199" t="str">
        <f t="shared" si="1228"/>
        <v>DF$16</v>
      </c>
      <c r="DG1080" s="199" t="str">
        <f t="shared" si="1228"/>
        <v>DG$16</v>
      </c>
      <c r="DH1080" s="199" t="str">
        <f t="shared" si="1228"/>
        <v>DH$16</v>
      </c>
      <c r="DI1080" s="199" t="str">
        <f t="shared" si="1228"/>
        <v>DI$16</v>
      </c>
      <c r="DJ1080" s="199" t="str">
        <f t="shared" si="1228"/>
        <v>DJ$16</v>
      </c>
      <c r="DK1080" s="199" t="str">
        <f t="shared" si="1228"/>
        <v>DK$16</v>
      </c>
      <c r="DL1080" s="199" t="str">
        <f t="shared" si="1228"/>
        <v>DL$16</v>
      </c>
    </row>
    <row r="1081" spans="1:116" x14ac:dyDescent="0.4">
      <c r="A1081" s="174"/>
      <c r="E1081" s="8"/>
      <c r="G1081" s="175" t="s">
        <v>505</v>
      </c>
      <c r="H1081" s="200"/>
      <c r="I1081" s="201"/>
      <c r="J1081" s="201"/>
      <c r="K1081" s="202"/>
      <c r="L1081" s="202"/>
      <c r="M1081" s="202"/>
      <c r="N1081" s="202"/>
      <c r="O1081" s="202"/>
      <c r="P1081" s="202"/>
      <c r="R1081" s="202"/>
      <c r="S1081" s="199" t="str">
        <f t="shared" ref="S1081:AX1081" si="1229">S$21</f>
        <v>S$17</v>
      </c>
      <c r="T1081" s="199" t="str">
        <f t="shared" si="1229"/>
        <v>T$17</v>
      </c>
      <c r="U1081" s="199" t="str">
        <f t="shared" si="1229"/>
        <v>U$17</v>
      </c>
      <c r="V1081" s="199" t="str">
        <f t="shared" si="1229"/>
        <v>V$17</v>
      </c>
      <c r="W1081" s="199" t="str">
        <f t="shared" si="1229"/>
        <v>W$17</v>
      </c>
      <c r="X1081" s="199" t="str">
        <f t="shared" si="1229"/>
        <v>X$17</v>
      </c>
      <c r="Y1081" s="199" t="str">
        <f t="shared" si="1229"/>
        <v>Y$17</v>
      </c>
      <c r="Z1081" s="199" t="str">
        <f t="shared" si="1229"/>
        <v>Z$17</v>
      </c>
      <c r="AA1081" s="199" t="str">
        <f t="shared" si="1229"/>
        <v>AA$17</v>
      </c>
      <c r="AB1081" s="199" t="str">
        <f t="shared" si="1229"/>
        <v>AB$17</v>
      </c>
      <c r="AC1081" s="199" t="str">
        <f t="shared" si="1229"/>
        <v>AC$17</v>
      </c>
      <c r="AD1081" s="199" t="str">
        <f t="shared" si="1229"/>
        <v>AD$17</v>
      </c>
      <c r="AE1081" s="199" t="str">
        <f t="shared" si="1229"/>
        <v>AE$17</v>
      </c>
      <c r="AF1081" s="199" t="str">
        <f t="shared" si="1229"/>
        <v>AF$17</v>
      </c>
      <c r="AG1081" s="199" t="str">
        <f t="shared" si="1229"/>
        <v>AG$17</v>
      </c>
      <c r="AH1081" s="199" t="str">
        <f t="shared" si="1229"/>
        <v>AH$17</v>
      </c>
      <c r="AI1081" s="199" t="str">
        <f t="shared" si="1229"/>
        <v>AI$17</v>
      </c>
      <c r="AJ1081" s="199" t="str">
        <f t="shared" si="1229"/>
        <v>AJ$17</v>
      </c>
      <c r="AK1081" s="199" t="str">
        <f t="shared" si="1229"/>
        <v>AK$17</v>
      </c>
      <c r="AL1081" s="199" t="str">
        <f t="shared" si="1229"/>
        <v>AL$17</v>
      </c>
      <c r="AM1081" s="199" t="str">
        <f t="shared" si="1229"/>
        <v>AM$17</v>
      </c>
      <c r="AN1081" s="199" t="str">
        <f t="shared" si="1229"/>
        <v>AN$17</v>
      </c>
      <c r="AO1081" s="199" t="str">
        <f t="shared" si="1229"/>
        <v>AO$17</v>
      </c>
      <c r="AP1081" s="199" t="str">
        <f t="shared" si="1229"/>
        <v>AP$17</v>
      </c>
      <c r="AQ1081" s="199" t="str">
        <f t="shared" si="1229"/>
        <v>AQ$17</v>
      </c>
      <c r="AR1081" s="199" t="str">
        <f t="shared" si="1229"/>
        <v>AR$17</v>
      </c>
      <c r="AS1081" s="199" t="str">
        <f t="shared" si="1229"/>
        <v>AS$17</v>
      </c>
      <c r="AT1081" s="199" t="str">
        <f t="shared" si="1229"/>
        <v>AT$17</v>
      </c>
      <c r="AU1081" s="199" t="str">
        <f t="shared" si="1229"/>
        <v>AU$17</v>
      </c>
      <c r="AV1081" s="199" t="str">
        <f t="shared" si="1229"/>
        <v>AV$17</v>
      </c>
      <c r="AW1081" s="199" t="str">
        <f t="shared" si="1229"/>
        <v>AW$17</v>
      </c>
      <c r="AX1081" s="199" t="str">
        <f t="shared" si="1229"/>
        <v>AX$17</v>
      </c>
      <c r="AY1081" s="199" t="str">
        <f t="shared" ref="AY1081:CD1081" si="1230">AY$21</f>
        <v>AY$17</v>
      </c>
      <c r="AZ1081" s="199" t="str">
        <f t="shared" si="1230"/>
        <v>AZ$17</v>
      </c>
      <c r="BA1081" s="199" t="str">
        <f t="shared" si="1230"/>
        <v>BA$17</v>
      </c>
      <c r="BB1081" s="199" t="str">
        <f t="shared" si="1230"/>
        <v>BB$17</v>
      </c>
      <c r="BC1081" s="199" t="str">
        <f t="shared" si="1230"/>
        <v>BC$17</v>
      </c>
      <c r="BD1081" s="199" t="str">
        <f t="shared" si="1230"/>
        <v>BD$17</v>
      </c>
      <c r="BE1081" s="199" t="str">
        <f t="shared" si="1230"/>
        <v>BE$17</v>
      </c>
      <c r="BF1081" s="199" t="str">
        <f t="shared" si="1230"/>
        <v>BF$17</v>
      </c>
      <c r="BG1081" s="199" t="str">
        <f t="shared" si="1230"/>
        <v>BG$17</v>
      </c>
      <c r="BH1081" s="199" t="str">
        <f t="shared" si="1230"/>
        <v>BH$17</v>
      </c>
      <c r="BI1081" s="199" t="str">
        <f t="shared" si="1230"/>
        <v>BI$17</v>
      </c>
      <c r="BJ1081" s="199" t="str">
        <f t="shared" si="1230"/>
        <v>BJ$17</v>
      </c>
      <c r="BK1081" s="199" t="str">
        <f t="shared" si="1230"/>
        <v>BK$17</v>
      </c>
      <c r="BL1081" s="199" t="str">
        <f t="shared" si="1230"/>
        <v>BL$17</v>
      </c>
      <c r="BM1081" s="199" t="str">
        <f t="shared" si="1230"/>
        <v>BM$17</v>
      </c>
      <c r="BN1081" s="199" t="str">
        <f t="shared" si="1230"/>
        <v>BN$17</v>
      </c>
      <c r="BO1081" s="199" t="str">
        <f t="shared" si="1230"/>
        <v>BO$17</v>
      </c>
      <c r="BP1081" s="199" t="str">
        <f t="shared" si="1230"/>
        <v>BP$17</v>
      </c>
      <c r="BQ1081" s="199" t="str">
        <f t="shared" si="1230"/>
        <v>BQ$17</v>
      </c>
      <c r="BR1081" s="199" t="str">
        <f t="shared" si="1230"/>
        <v>BR$17</v>
      </c>
      <c r="BS1081" s="199" t="str">
        <f t="shared" si="1230"/>
        <v>BS$17</v>
      </c>
      <c r="BT1081" s="199" t="str">
        <f t="shared" si="1230"/>
        <v>BT$17</v>
      </c>
      <c r="BU1081" s="199" t="str">
        <f t="shared" si="1230"/>
        <v>BU$17</v>
      </c>
      <c r="BV1081" s="199" t="str">
        <f t="shared" si="1230"/>
        <v>BV$17</v>
      </c>
      <c r="BW1081" s="199" t="str">
        <f t="shared" si="1230"/>
        <v>BW$17</v>
      </c>
      <c r="BX1081" s="199" t="str">
        <f t="shared" si="1230"/>
        <v>BX$17</v>
      </c>
      <c r="BY1081" s="199" t="str">
        <f t="shared" si="1230"/>
        <v>BY$17</v>
      </c>
      <c r="BZ1081" s="199" t="str">
        <f t="shared" si="1230"/>
        <v>BZ$17</v>
      </c>
      <c r="CA1081" s="199" t="str">
        <f t="shared" si="1230"/>
        <v>CA$17</v>
      </c>
      <c r="CB1081" s="199" t="str">
        <f t="shared" si="1230"/>
        <v>CB$17</v>
      </c>
      <c r="CC1081" s="199" t="str">
        <f t="shared" si="1230"/>
        <v>CC$17</v>
      </c>
      <c r="CD1081" s="199" t="str">
        <f t="shared" si="1230"/>
        <v>CD$17</v>
      </c>
      <c r="CE1081" s="199" t="str">
        <f t="shared" ref="CE1081:CL1081" si="1231">CE$21</f>
        <v>CE$17</v>
      </c>
      <c r="CF1081" s="199" t="str">
        <f t="shared" si="1231"/>
        <v>CF$17</v>
      </c>
      <c r="CG1081" s="199" t="str">
        <f t="shared" si="1231"/>
        <v>CG$17</v>
      </c>
      <c r="CH1081" s="199" t="str">
        <f t="shared" si="1231"/>
        <v>CH$17</v>
      </c>
      <c r="CI1081" s="199" t="str">
        <f t="shared" si="1231"/>
        <v>CI$17</v>
      </c>
      <c r="CJ1081" s="199" t="str">
        <f t="shared" si="1231"/>
        <v>CJ$17</v>
      </c>
      <c r="CK1081" s="199" t="str">
        <f t="shared" si="1231"/>
        <v>CK$17</v>
      </c>
      <c r="CL1081" s="199" t="str">
        <f t="shared" si="1231"/>
        <v>CL$17</v>
      </c>
      <c r="CN1081" s="201"/>
      <c r="CO1081" s="199" t="str">
        <f t="shared" ref="CO1081:DL1081" si="1232">CO$21</f>
        <v>CO$17</v>
      </c>
      <c r="CP1081" s="199" t="str">
        <f t="shared" si="1232"/>
        <v>CP$17</v>
      </c>
      <c r="CQ1081" s="199" t="str">
        <f t="shared" si="1232"/>
        <v>CQ$17</v>
      </c>
      <c r="CR1081" s="199" t="str">
        <f t="shared" si="1232"/>
        <v>CR$17</v>
      </c>
      <c r="CS1081" s="199" t="str">
        <f t="shared" si="1232"/>
        <v>CS$17</v>
      </c>
      <c r="CT1081" s="199" t="str">
        <f t="shared" si="1232"/>
        <v>CT$17</v>
      </c>
      <c r="CU1081" s="199" t="str">
        <f t="shared" si="1232"/>
        <v>CU$17</v>
      </c>
      <c r="CV1081" s="199" t="str">
        <f t="shared" si="1232"/>
        <v>CV$17</v>
      </c>
      <c r="CW1081" s="199" t="str">
        <f t="shared" si="1232"/>
        <v>CW$17</v>
      </c>
      <c r="CX1081" s="199" t="str">
        <f t="shared" si="1232"/>
        <v>CX$17</v>
      </c>
      <c r="CY1081" s="199" t="str">
        <f t="shared" si="1232"/>
        <v>CY$17</v>
      </c>
      <c r="CZ1081" s="199" t="str">
        <f t="shared" si="1232"/>
        <v>CZ$17</v>
      </c>
      <c r="DA1081" s="199" t="str">
        <f t="shared" si="1232"/>
        <v>DA$17</v>
      </c>
      <c r="DB1081" s="199" t="str">
        <f t="shared" si="1232"/>
        <v>DB$17</v>
      </c>
      <c r="DC1081" s="199" t="str">
        <f t="shared" si="1232"/>
        <v>DC$17</v>
      </c>
      <c r="DD1081" s="199" t="str">
        <f t="shared" si="1232"/>
        <v>DD$17</v>
      </c>
      <c r="DE1081" s="199" t="str">
        <f t="shared" si="1232"/>
        <v>DE$17</v>
      </c>
      <c r="DF1081" s="199" t="str">
        <f t="shared" si="1232"/>
        <v>DF$17</v>
      </c>
      <c r="DG1081" s="199" t="str">
        <f t="shared" si="1232"/>
        <v>DG$17</v>
      </c>
      <c r="DH1081" s="199" t="str">
        <f t="shared" si="1232"/>
        <v>DH$17</v>
      </c>
      <c r="DI1081" s="199" t="str">
        <f t="shared" si="1232"/>
        <v>DI$17</v>
      </c>
      <c r="DJ1081" s="199" t="str">
        <f t="shared" si="1232"/>
        <v>DJ$17</v>
      </c>
      <c r="DK1081" s="199" t="str">
        <f t="shared" si="1232"/>
        <v>DK$17</v>
      </c>
      <c r="DL1081" s="199" t="str">
        <f t="shared" si="1232"/>
        <v>DL$17</v>
      </c>
    </row>
    <row r="1082" spans="1:116" x14ac:dyDescent="0.4">
      <c r="A1082" s="174"/>
      <c r="E1082" s="8"/>
      <c r="G1082" s="175" t="s">
        <v>463</v>
      </c>
      <c r="H1082" s="200"/>
      <c r="I1082" s="201"/>
      <c r="J1082" s="201"/>
      <c r="K1082" s="202"/>
      <c r="L1082" s="202"/>
      <c r="M1082" s="202"/>
      <c r="N1082" s="202"/>
      <c r="O1082" s="202"/>
      <c r="P1082" s="202"/>
      <c r="R1082" s="202"/>
      <c r="S1082" s="190"/>
      <c r="T1082" s="190"/>
      <c r="U1082" s="190"/>
      <c r="V1082" s="190"/>
      <c r="W1082" s="190"/>
      <c r="X1082" s="190"/>
      <c r="Y1082" s="190"/>
      <c r="Z1082" s="190"/>
      <c r="AA1082" s="190"/>
      <c r="AB1082" s="190"/>
      <c r="AC1082" s="190"/>
      <c r="AD1082" s="190"/>
      <c r="AE1082" s="190"/>
      <c r="AF1082" s="190"/>
      <c r="AG1082" s="190"/>
      <c r="AH1082" s="190"/>
      <c r="AI1082" s="190"/>
      <c r="AJ1082" s="190"/>
      <c r="AK1082" s="190"/>
      <c r="AL1082" s="190"/>
      <c r="AM1082" s="190"/>
      <c r="AN1082" s="190"/>
      <c r="AO1082" s="190"/>
      <c r="AP1082" s="190"/>
      <c r="AQ1082" s="190"/>
      <c r="AR1082" s="190"/>
      <c r="AS1082" s="190"/>
      <c r="AT1082" s="190"/>
      <c r="AU1082" s="190"/>
      <c r="AV1082" s="190"/>
      <c r="AW1082" s="190"/>
      <c r="AX1082" s="190"/>
      <c r="AY1082" s="190"/>
      <c r="AZ1082" s="190"/>
      <c r="BA1082" s="190"/>
      <c r="BB1082" s="190"/>
      <c r="BC1082" s="190"/>
      <c r="BD1082" s="190"/>
      <c r="BE1082" s="190"/>
      <c r="BF1082" s="190"/>
      <c r="BG1082" s="190"/>
      <c r="BH1082" s="190"/>
      <c r="BI1082" s="190"/>
      <c r="BJ1082" s="190"/>
      <c r="BK1082" s="190"/>
      <c r="BL1082" s="190"/>
      <c r="BM1082" s="190"/>
      <c r="BN1082" s="190"/>
      <c r="BO1082" s="190"/>
      <c r="BP1082" s="190"/>
      <c r="BQ1082" s="190"/>
      <c r="BR1082" s="190"/>
      <c r="BS1082" s="190"/>
      <c r="BT1082" s="190"/>
      <c r="BU1082" s="190"/>
      <c r="BV1082" s="190"/>
      <c r="BW1082" s="190"/>
      <c r="BX1082" s="190"/>
      <c r="BY1082" s="190"/>
      <c r="BZ1082" s="190"/>
      <c r="CA1082" s="190"/>
      <c r="CB1082" s="190"/>
      <c r="CC1082" s="190"/>
      <c r="CD1082" s="190"/>
      <c r="CE1082" s="190"/>
      <c r="CF1082" s="190"/>
      <c r="CG1082" s="190"/>
      <c r="CH1082" s="190"/>
      <c r="CI1082" s="190"/>
      <c r="CJ1082" s="190"/>
      <c r="CK1082" s="190"/>
      <c r="CL1082" s="190"/>
      <c r="CN1082" s="201"/>
      <c r="CO1082" s="190"/>
      <c r="CP1082" s="190"/>
      <c r="CQ1082" s="190"/>
      <c r="CR1082" s="190"/>
      <c r="CS1082" s="190"/>
      <c r="CT1082" s="190"/>
      <c r="CU1082" s="190"/>
      <c r="CV1082" s="190"/>
      <c r="CW1082" s="190"/>
      <c r="CX1082" s="190"/>
      <c r="CY1082" s="190"/>
      <c r="CZ1082" s="190"/>
      <c r="DA1082" s="190"/>
      <c r="DB1082" s="190"/>
      <c r="DC1082" s="190"/>
      <c r="DD1082" s="190"/>
      <c r="DE1082" s="190"/>
      <c r="DF1082" s="190"/>
      <c r="DG1082" s="190"/>
      <c r="DH1082" s="190"/>
      <c r="DI1082" s="190"/>
      <c r="DJ1082" s="190"/>
      <c r="DK1082" s="190"/>
      <c r="DL1082" s="190"/>
    </row>
    <row r="1083" spans="1:116" x14ac:dyDescent="0.4">
      <c r="A1083" s="174"/>
      <c r="E1083" s="8"/>
      <c r="G1083" s="175" t="s">
        <v>464</v>
      </c>
      <c r="H1083" s="200"/>
      <c r="I1083" s="201"/>
      <c r="J1083" s="201"/>
      <c r="K1083" s="202"/>
      <c r="L1083" s="202"/>
      <c r="M1083" s="202"/>
      <c r="N1083" s="202"/>
      <c r="O1083" s="202"/>
      <c r="P1083" s="202"/>
      <c r="R1083" s="202"/>
      <c r="S1083" s="190"/>
      <c r="T1083" s="190"/>
      <c r="U1083" s="190"/>
      <c r="V1083" s="190"/>
      <c r="W1083" s="190"/>
      <c r="X1083" s="190"/>
      <c r="Y1083" s="190"/>
      <c r="Z1083" s="190"/>
      <c r="AA1083" s="190"/>
      <c r="AB1083" s="190"/>
      <c r="AC1083" s="190"/>
      <c r="AD1083" s="190"/>
      <c r="AE1083" s="190"/>
      <c r="AF1083" s="190"/>
      <c r="AG1083" s="190"/>
      <c r="AH1083" s="190"/>
      <c r="AI1083" s="190"/>
      <c r="AJ1083" s="190"/>
      <c r="AK1083" s="190"/>
      <c r="AL1083" s="190"/>
      <c r="AM1083" s="190"/>
      <c r="AN1083" s="190"/>
      <c r="AO1083" s="190"/>
      <c r="AP1083" s="190"/>
      <c r="AQ1083" s="190"/>
      <c r="AR1083" s="190"/>
      <c r="AS1083" s="190"/>
      <c r="AT1083" s="190"/>
      <c r="AU1083" s="190"/>
      <c r="AV1083" s="190"/>
      <c r="AW1083" s="190"/>
      <c r="AX1083" s="190"/>
      <c r="AY1083" s="190"/>
      <c r="AZ1083" s="190"/>
      <c r="BA1083" s="190"/>
      <c r="BB1083" s="190"/>
      <c r="BC1083" s="190"/>
      <c r="BD1083" s="190"/>
      <c r="BE1083" s="190"/>
      <c r="BF1083" s="190"/>
      <c r="BG1083" s="190"/>
      <c r="BH1083" s="190"/>
      <c r="BI1083" s="190"/>
      <c r="BJ1083" s="190"/>
      <c r="BK1083" s="190"/>
      <c r="BL1083" s="190"/>
      <c r="BM1083" s="190"/>
      <c r="BN1083" s="190"/>
      <c r="BO1083" s="190"/>
      <c r="BP1083" s="190"/>
      <c r="BQ1083" s="190"/>
      <c r="BR1083" s="190"/>
      <c r="BS1083" s="190"/>
      <c r="BT1083" s="190"/>
      <c r="BU1083" s="190"/>
      <c r="BV1083" s="190"/>
      <c r="BW1083" s="190"/>
      <c r="BX1083" s="190"/>
      <c r="BY1083" s="190"/>
      <c r="BZ1083" s="190"/>
      <c r="CA1083" s="190"/>
      <c r="CB1083" s="190"/>
      <c r="CC1083" s="190"/>
      <c r="CD1083" s="190"/>
      <c r="CE1083" s="190"/>
      <c r="CF1083" s="190"/>
      <c r="CG1083" s="190"/>
      <c r="CH1083" s="190"/>
      <c r="CI1083" s="190"/>
      <c r="CJ1083" s="190"/>
      <c r="CK1083" s="190"/>
      <c r="CL1083" s="190"/>
      <c r="CN1083" s="201"/>
      <c r="CO1083" s="190"/>
      <c r="CP1083" s="190"/>
      <c r="CQ1083" s="190"/>
      <c r="CR1083" s="190"/>
      <c r="CS1083" s="190"/>
      <c r="CT1083" s="190"/>
      <c r="CU1083" s="190"/>
      <c r="CV1083" s="190"/>
      <c r="CW1083" s="190"/>
      <c r="CX1083" s="190"/>
      <c r="CY1083" s="190"/>
      <c r="CZ1083" s="190"/>
      <c r="DA1083" s="190"/>
      <c r="DB1083" s="190"/>
      <c r="DC1083" s="190"/>
      <c r="DD1083" s="190"/>
      <c r="DE1083" s="190"/>
      <c r="DF1083" s="190"/>
      <c r="DG1083" s="190"/>
      <c r="DH1083" s="190"/>
      <c r="DI1083" s="190"/>
      <c r="DJ1083" s="190"/>
      <c r="DK1083" s="190"/>
      <c r="DL1083" s="190"/>
    </row>
    <row r="1084" spans="1:116" x14ac:dyDescent="0.4">
      <c r="A1084" s="31" t="s">
        <v>218</v>
      </c>
      <c r="B1084" s="31" t="s">
        <v>81</v>
      </c>
      <c r="C1084" s="31"/>
      <c r="D1084" t="s">
        <v>766</v>
      </c>
      <c r="E1084" s="8" t="str">
        <f t="shared" ref="E1084:E1141" si="1233">ROW()&amp;" "&amp;D1084</f>
        <v>1084 FAINT-S</v>
      </c>
      <c r="F1084" t="s">
        <v>446</v>
      </c>
      <c r="G1084" s="66" t="s">
        <v>284</v>
      </c>
      <c r="H1084" s="200"/>
      <c r="I1084" s="201"/>
      <c r="J1084" s="201"/>
      <c r="K1084" s="202"/>
      <c r="L1084" s="202"/>
      <c r="M1084" s="202"/>
      <c r="N1084" s="202"/>
      <c r="O1084" s="202"/>
      <c r="P1084" s="202"/>
      <c r="R1084" s="202"/>
      <c r="S1084" s="190" t="str">
        <f t="shared" ref="S1084:AX1084" si="1234">S$22</f>
        <v>S$18</v>
      </c>
      <c r="T1084" s="190" t="str">
        <f t="shared" si="1234"/>
        <v>T$18</v>
      </c>
      <c r="U1084" s="190" t="str">
        <f t="shared" si="1234"/>
        <v>U$18</v>
      </c>
      <c r="V1084" s="190" t="str">
        <f t="shared" si="1234"/>
        <v>V$18</v>
      </c>
      <c r="W1084" s="190" t="str">
        <f t="shared" si="1234"/>
        <v>W$18</v>
      </c>
      <c r="X1084" s="190" t="str">
        <f t="shared" si="1234"/>
        <v>X$18</v>
      </c>
      <c r="Y1084" s="190" t="str">
        <f t="shared" si="1234"/>
        <v>Y$18</v>
      </c>
      <c r="Z1084" s="190" t="str">
        <f t="shared" si="1234"/>
        <v>Z$18</v>
      </c>
      <c r="AA1084" s="190" t="str">
        <f t="shared" si="1234"/>
        <v>AA$18</v>
      </c>
      <c r="AB1084" s="190" t="str">
        <f t="shared" si="1234"/>
        <v>AB$18</v>
      </c>
      <c r="AC1084" s="190" t="str">
        <f t="shared" si="1234"/>
        <v>AC$18</v>
      </c>
      <c r="AD1084" s="190" t="str">
        <f t="shared" si="1234"/>
        <v>AD$18</v>
      </c>
      <c r="AE1084" s="190" t="str">
        <f t="shared" si="1234"/>
        <v>AE$18</v>
      </c>
      <c r="AF1084" s="190" t="str">
        <f t="shared" si="1234"/>
        <v>AF$18</v>
      </c>
      <c r="AG1084" s="190" t="str">
        <f t="shared" si="1234"/>
        <v>AG$18</v>
      </c>
      <c r="AH1084" s="190" t="str">
        <f t="shared" si="1234"/>
        <v>AH$18</v>
      </c>
      <c r="AI1084" s="190" t="str">
        <f t="shared" si="1234"/>
        <v>AI$18</v>
      </c>
      <c r="AJ1084" s="190" t="str">
        <f t="shared" si="1234"/>
        <v>AJ$18</v>
      </c>
      <c r="AK1084" s="190" t="str">
        <f t="shared" si="1234"/>
        <v>AK$18</v>
      </c>
      <c r="AL1084" s="190" t="str">
        <f t="shared" si="1234"/>
        <v>AL$18</v>
      </c>
      <c r="AM1084" s="190" t="str">
        <f t="shared" si="1234"/>
        <v>AM$18</v>
      </c>
      <c r="AN1084" s="190" t="str">
        <f t="shared" si="1234"/>
        <v>AN$18</v>
      </c>
      <c r="AO1084" s="190" t="str">
        <f t="shared" si="1234"/>
        <v>AO$18</v>
      </c>
      <c r="AP1084" s="190" t="str">
        <f t="shared" si="1234"/>
        <v>AP$18</v>
      </c>
      <c r="AQ1084" s="190" t="str">
        <f t="shared" si="1234"/>
        <v>AQ$18</v>
      </c>
      <c r="AR1084" s="190" t="str">
        <f t="shared" si="1234"/>
        <v>AR$18</v>
      </c>
      <c r="AS1084" s="190" t="str">
        <f t="shared" si="1234"/>
        <v>AS$18</v>
      </c>
      <c r="AT1084" s="190" t="str">
        <f t="shared" si="1234"/>
        <v>AT$18</v>
      </c>
      <c r="AU1084" s="190" t="str">
        <f t="shared" si="1234"/>
        <v>AU$18</v>
      </c>
      <c r="AV1084" s="190" t="str">
        <f t="shared" si="1234"/>
        <v>AV$18</v>
      </c>
      <c r="AW1084" s="190" t="str">
        <f t="shared" si="1234"/>
        <v>AW$18</v>
      </c>
      <c r="AX1084" s="190" t="str">
        <f t="shared" si="1234"/>
        <v>AX$18</v>
      </c>
      <c r="AY1084" s="190" t="str">
        <f t="shared" ref="AY1084:CD1084" si="1235">AY$22</f>
        <v>AY$18</v>
      </c>
      <c r="AZ1084" s="190" t="str">
        <f t="shared" si="1235"/>
        <v>AZ$18</v>
      </c>
      <c r="BA1084" s="190" t="str">
        <f t="shared" si="1235"/>
        <v>BA$18</v>
      </c>
      <c r="BB1084" s="190" t="str">
        <f t="shared" si="1235"/>
        <v>BB$18</v>
      </c>
      <c r="BC1084" s="190" t="str">
        <f t="shared" si="1235"/>
        <v>BC$18</v>
      </c>
      <c r="BD1084" s="190" t="str">
        <f t="shared" si="1235"/>
        <v>BD$18</v>
      </c>
      <c r="BE1084" s="190" t="str">
        <f t="shared" si="1235"/>
        <v>BE$18</v>
      </c>
      <c r="BF1084" s="190" t="str">
        <f t="shared" si="1235"/>
        <v>BF$18</v>
      </c>
      <c r="BG1084" s="190" t="str">
        <f t="shared" si="1235"/>
        <v>BG$18</v>
      </c>
      <c r="BH1084" s="190" t="str">
        <f t="shared" si="1235"/>
        <v>BH$18</v>
      </c>
      <c r="BI1084" s="190" t="str">
        <f t="shared" si="1235"/>
        <v>BI$18</v>
      </c>
      <c r="BJ1084" s="190" t="str">
        <f t="shared" si="1235"/>
        <v>BJ$18</v>
      </c>
      <c r="BK1084" s="190" t="str">
        <f t="shared" si="1235"/>
        <v>BK$18</v>
      </c>
      <c r="BL1084" s="190" t="str">
        <f t="shared" si="1235"/>
        <v>BL$18</v>
      </c>
      <c r="BM1084" s="190" t="str">
        <f t="shared" si="1235"/>
        <v>BM$18</v>
      </c>
      <c r="BN1084" s="190" t="str">
        <f t="shared" si="1235"/>
        <v>BN$18</v>
      </c>
      <c r="BO1084" s="190" t="str">
        <f t="shared" si="1235"/>
        <v>BO$18</v>
      </c>
      <c r="BP1084" s="190" t="str">
        <f t="shared" si="1235"/>
        <v>BP$18</v>
      </c>
      <c r="BQ1084" s="190" t="str">
        <f t="shared" si="1235"/>
        <v>BQ$18</v>
      </c>
      <c r="BR1084" s="190" t="str">
        <f t="shared" si="1235"/>
        <v>BR$18</v>
      </c>
      <c r="BS1084" s="190" t="str">
        <f t="shared" si="1235"/>
        <v>BS$18</v>
      </c>
      <c r="BT1084" s="190" t="str">
        <f t="shared" si="1235"/>
        <v>BT$18</v>
      </c>
      <c r="BU1084" s="190" t="str">
        <f t="shared" si="1235"/>
        <v>BU$18</v>
      </c>
      <c r="BV1084" s="190" t="str">
        <f t="shared" si="1235"/>
        <v>BV$18</v>
      </c>
      <c r="BW1084" s="190" t="str">
        <f t="shared" si="1235"/>
        <v>BW$18</v>
      </c>
      <c r="BX1084" s="190" t="str">
        <f t="shared" si="1235"/>
        <v>BX$18</v>
      </c>
      <c r="BY1084" s="190" t="str">
        <f t="shared" si="1235"/>
        <v>BY$18</v>
      </c>
      <c r="BZ1084" s="190" t="str">
        <f t="shared" si="1235"/>
        <v>BZ$18</v>
      </c>
      <c r="CA1084" s="190" t="str">
        <f t="shared" si="1235"/>
        <v>CA$18</v>
      </c>
      <c r="CB1084" s="190" t="str">
        <f t="shared" si="1235"/>
        <v>CB$18</v>
      </c>
      <c r="CC1084" s="190" t="str">
        <f t="shared" si="1235"/>
        <v>CC$18</v>
      </c>
      <c r="CD1084" s="190" t="str">
        <f t="shared" si="1235"/>
        <v>CD$18</v>
      </c>
      <c r="CE1084" s="190" t="str">
        <f t="shared" ref="CE1084:CL1084" si="1236">CE$22</f>
        <v>CE$18</v>
      </c>
      <c r="CF1084" s="190" t="str">
        <f t="shared" si="1236"/>
        <v>CF$18</v>
      </c>
      <c r="CG1084" s="190" t="str">
        <f t="shared" si="1236"/>
        <v>CG$18</v>
      </c>
      <c r="CH1084" s="190" t="str">
        <f t="shared" si="1236"/>
        <v>CH$18</v>
      </c>
      <c r="CI1084" s="190" t="str">
        <f t="shared" si="1236"/>
        <v>CI$18</v>
      </c>
      <c r="CJ1084" s="190" t="str">
        <f t="shared" si="1236"/>
        <v>CJ$18</v>
      </c>
      <c r="CK1084" s="190" t="str">
        <f t="shared" si="1236"/>
        <v>CK$18</v>
      </c>
      <c r="CL1084" s="190" t="str">
        <f t="shared" si="1236"/>
        <v>CL$18</v>
      </c>
      <c r="CN1084" s="201"/>
      <c r="CO1084" s="190" t="str">
        <f t="shared" ref="CO1084:DL1084" si="1237">CO$22</f>
        <v>CO$18</v>
      </c>
      <c r="CP1084" s="190" t="str">
        <f t="shared" si="1237"/>
        <v>CP$18</v>
      </c>
      <c r="CQ1084" s="190" t="str">
        <f t="shared" si="1237"/>
        <v>CQ$18</v>
      </c>
      <c r="CR1084" s="190" t="str">
        <f t="shared" si="1237"/>
        <v>CR$18</v>
      </c>
      <c r="CS1084" s="190" t="str">
        <f t="shared" si="1237"/>
        <v>CS$18</v>
      </c>
      <c r="CT1084" s="190" t="str">
        <f t="shared" si="1237"/>
        <v>CT$18</v>
      </c>
      <c r="CU1084" s="190" t="str">
        <f t="shared" si="1237"/>
        <v>CU$18</v>
      </c>
      <c r="CV1084" s="190" t="str">
        <f t="shared" si="1237"/>
        <v>CV$18</v>
      </c>
      <c r="CW1084" s="190" t="str">
        <f t="shared" si="1237"/>
        <v>CW$18</v>
      </c>
      <c r="CX1084" s="190" t="str">
        <f t="shared" si="1237"/>
        <v>CX$18</v>
      </c>
      <c r="CY1084" s="190" t="str">
        <f t="shared" si="1237"/>
        <v>CY$18</v>
      </c>
      <c r="CZ1084" s="190" t="str">
        <f t="shared" si="1237"/>
        <v>CZ$18</v>
      </c>
      <c r="DA1084" s="190" t="str">
        <f t="shared" si="1237"/>
        <v>DA$18</v>
      </c>
      <c r="DB1084" s="190" t="str">
        <f t="shared" si="1237"/>
        <v>DB$18</v>
      </c>
      <c r="DC1084" s="190" t="str">
        <f t="shared" si="1237"/>
        <v>DC$18</v>
      </c>
      <c r="DD1084" s="190" t="str">
        <f t="shared" si="1237"/>
        <v>DD$18</v>
      </c>
      <c r="DE1084" s="190" t="str">
        <f t="shared" si="1237"/>
        <v>DE$18</v>
      </c>
      <c r="DF1084" s="190" t="str">
        <f t="shared" si="1237"/>
        <v>DF$18</v>
      </c>
      <c r="DG1084" s="190" t="str">
        <f t="shared" si="1237"/>
        <v>DG$18</v>
      </c>
      <c r="DH1084" s="190" t="str">
        <f t="shared" si="1237"/>
        <v>DH$18</v>
      </c>
      <c r="DI1084" s="190" t="str">
        <f t="shared" si="1237"/>
        <v>DI$18</v>
      </c>
      <c r="DJ1084" s="190" t="str">
        <f t="shared" si="1237"/>
        <v>DJ$18</v>
      </c>
      <c r="DK1084" s="190" t="str">
        <f t="shared" si="1237"/>
        <v>DK$18</v>
      </c>
      <c r="DL1084" s="190" t="str">
        <f t="shared" si="1237"/>
        <v>DL$18</v>
      </c>
    </row>
    <row r="1085" spans="1:116" x14ac:dyDescent="0.4">
      <c r="B1085" s="8" t="str">
        <f t="shared" ref="B1085" si="1238">E1085</f>
        <v>1085 FAINT-S</v>
      </c>
      <c r="C1085" s="8"/>
      <c r="D1085" t="s">
        <v>766</v>
      </c>
      <c r="E1085" s="8" t="str">
        <f t="shared" ref="E1085" si="1239">ROW()&amp;" "&amp;D1085</f>
        <v>1085 FAINT-S</v>
      </c>
      <c r="G1085" s="95" t="str">
        <f>"Assumptions - "&amp;G1084</f>
        <v>Assumptions - Volume driven secondary intangible assets:</v>
      </c>
      <c r="H1085" s="200"/>
      <c r="I1085" s="201"/>
      <c r="J1085" s="201"/>
      <c r="K1085" s="202"/>
      <c r="L1085" s="202"/>
      <c r="M1085" s="202"/>
      <c r="N1085" s="202"/>
      <c r="O1085" s="202"/>
      <c r="P1085" s="202"/>
      <c r="R1085" s="202"/>
      <c r="S1085" s="190" t="str">
        <f t="shared" ref="S1085:AX1085" si="1240">S$23</f>
        <v>S$19</v>
      </c>
      <c r="T1085" s="190" t="str">
        <f t="shared" si="1240"/>
        <v>T$19</v>
      </c>
      <c r="U1085" s="190" t="str">
        <f t="shared" si="1240"/>
        <v>U$19</v>
      </c>
      <c r="V1085" s="190" t="str">
        <f t="shared" si="1240"/>
        <v>V$19</v>
      </c>
      <c r="W1085" s="190" t="str">
        <f t="shared" si="1240"/>
        <v>W$19</v>
      </c>
      <c r="X1085" s="190" t="str">
        <f t="shared" si="1240"/>
        <v>X$19</v>
      </c>
      <c r="Y1085" s="190" t="str">
        <f t="shared" si="1240"/>
        <v>Y$19</v>
      </c>
      <c r="Z1085" s="190" t="str">
        <f t="shared" si="1240"/>
        <v>Z$19</v>
      </c>
      <c r="AA1085" s="190" t="str">
        <f t="shared" si="1240"/>
        <v>AA$19</v>
      </c>
      <c r="AB1085" s="190" t="str">
        <f t="shared" si="1240"/>
        <v>AB$19</v>
      </c>
      <c r="AC1085" s="190" t="str">
        <f t="shared" si="1240"/>
        <v>AC$19</v>
      </c>
      <c r="AD1085" s="190" t="str">
        <f t="shared" si="1240"/>
        <v>AD$19</v>
      </c>
      <c r="AE1085" s="190" t="str">
        <f t="shared" si="1240"/>
        <v>AE$19</v>
      </c>
      <c r="AF1085" s="190" t="str">
        <f t="shared" si="1240"/>
        <v>AF$19</v>
      </c>
      <c r="AG1085" s="190" t="str">
        <f t="shared" si="1240"/>
        <v>AG$19</v>
      </c>
      <c r="AH1085" s="190" t="str">
        <f t="shared" si="1240"/>
        <v>AH$19</v>
      </c>
      <c r="AI1085" s="190" t="str">
        <f t="shared" si="1240"/>
        <v>AI$19</v>
      </c>
      <c r="AJ1085" s="190" t="str">
        <f t="shared" si="1240"/>
        <v>AJ$19</v>
      </c>
      <c r="AK1085" s="190" t="str">
        <f t="shared" si="1240"/>
        <v>AK$19</v>
      </c>
      <c r="AL1085" s="190" t="str">
        <f t="shared" si="1240"/>
        <v>AL$19</v>
      </c>
      <c r="AM1085" s="190" t="str">
        <f t="shared" si="1240"/>
        <v>AM$19</v>
      </c>
      <c r="AN1085" s="190" t="str">
        <f t="shared" si="1240"/>
        <v>AN$19</v>
      </c>
      <c r="AO1085" s="190" t="str">
        <f t="shared" si="1240"/>
        <v>AO$19</v>
      </c>
      <c r="AP1085" s="190" t="str">
        <f t="shared" si="1240"/>
        <v>AP$19</v>
      </c>
      <c r="AQ1085" s="190" t="str">
        <f t="shared" si="1240"/>
        <v>AQ$19</v>
      </c>
      <c r="AR1085" s="190" t="str">
        <f t="shared" si="1240"/>
        <v>AR$19</v>
      </c>
      <c r="AS1085" s="190" t="str">
        <f t="shared" si="1240"/>
        <v>AS$19</v>
      </c>
      <c r="AT1085" s="190" t="str">
        <f t="shared" si="1240"/>
        <v>AT$19</v>
      </c>
      <c r="AU1085" s="190" t="str">
        <f t="shared" si="1240"/>
        <v>AU$19</v>
      </c>
      <c r="AV1085" s="190" t="str">
        <f t="shared" si="1240"/>
        <v>AV$19</v>
      </c>
      <c r="AW1085" s="190" t="str">
        <f t="shared" si="1240"/>
        <v>AW$19</v>
      </c>
      <c r="AX1085" s="190" t="str">
        <f t="shared" si="1240"/>
        <v>AX$19</v>
      </c>
      <c r="AY1085" s="190" t="str">
        <f t="shared" ref="AY1085:CD1085" si="1241">AY$23</f>
        <v>AY$19</v>
      </c>
      <c r="AZ1085" s="190" t="str">
        <f t="shared" si="1241"/>
        <v>AZ$19</v>
      </c>
      <c r="BA1085" s="190" t="str">
        <f t="shared" si="1241"/>
        <v>BA$19</v>
      </c>
      <c r="BB1085" s="190" t="str">
        <f t="shared" si="1241"/>
        <v>BB$19</v>
      </c>
      <c r="BC1085" s="190" t="str">
        <f t="shared" si="1241"/>
        <v>BC$19</v>
      </c>
      <c r="BD1085" s="190" t="str">
        <f t="shared" si="1241"/>
        <v>BD$19</v>
      </c>
      <c r="BE1085" s="190" t="str">
        <f t="shared" si="1241"/>
        <v>BE$19</v>
      </c>
      <c r="BF1085" s="190" t="str">
        <f t="shared" si="1241"/>
        <v>BF$19</v>
      </c>
      <c r="BG1085" s="190" t="str">
        <f t="shared" si="1241"/>
        <v>BG$19</v>
      </c>
      <c r="BH1085" s="190" t="str">
        <f t="shared" si="1241"/>
        <v>BH$19</v>
      </c>
      <c r="BI1085" s="190" t="str">
        <f t="shared" si="1241"/>
        <v>BI$19</v>
      </c>
      <c r="BJ1085" s="190" t="str">
        <f t="shared" si="1241"/>
        <v>BJ$19</v>
      </c>
      <c r="BK1085" s="190" t="str">
        <f t="shared" si="1241"/>
        <v>BK$19</v>
      </c>
      <c r="BL1085" s="190" t="str">
        <f t="shared" si="1241"/>
        <v>BL$19</v>
      </c>
      <c r="BM1085" s="190" t="str">
        <f t="shared" si="1241"/>
        <v>BM$19</v>
      </c>
      <c r="BN1085" s="190" t="str">
        <f t="shared" si="1241"/>
        <v>BN$19</v>
      </c>
      <c r="BO1085" s="190" t="str">
        <f t="shared" si="1241"/>
        <v>BO$19</v>
      </c>
      <c r="BP1085" s="190" t="str">
        <f t="shared" si="1241"/>
        <v>BP$19</v>
      </c>
      <c r="BQ1085" s="190" t="str">
        <f t="shared" si="1241"/>
        <v>BQ$19</v>
      </c>
      <c r="BR1085" s="190" t="str">
        <f t="shared" si="1241"/>
        <v>BR$19</v>
      </c>
      <c r="BS1085" s="190" t="str">
        <f t="shared" si="1241"/>
        <v>BS$19</v>
      </c>
      <c r="BT1085" s="190" t="str">
        <f t="shared" si="1241"/>
        <v>BT$19</v>
      </c>
      <c r="BU1085" s="190" t="str">
        <f t="shared" si="1241"/>
        <v>BU$19</v>
      </c>
      <c r="BV1085" s="190" t="str">
        <f t="shared" si="1241"/>
        <v>BV$19</v>
      </c>
      <c r="BW1085" s="190" t="str">
        <f t="shared" si="1241"/>
        <v>BW$19</v>
      </c>
      <c r="BX1085" s="190" t="str">
        <f t="shared" si="1241"/>
        <v>BX$19</v>
      </c>
      <c r="BY1085" s="190" t="str">
        <f t="shared" si="1241"/>
        <v>BY$19</v>
      </c>
      <c r="BZ1085" s="190" t="str">
        <f t="shared" si="1241"/>
        <v>BZ$19</v>
      </c>
      <c r="CA1085" s="190" t="str">
        <f t="shared" si="1241"/>
        <v>CA$19</v>
      </c>
      <c r="CB1085" s="190" t="str">
        <f t="shared" si="1241"/>
        <v>CB$19</v>
      </c>
      <c r="CC1085" s="190" t="str">
        <f t="shared" si="1241"/>
        <v>CC$19</v>
      </c>
      <c r="CD1085" s="190" t="str">
        <f t="shared" si="1241"/>
        <v>CD$19</v>
      </c>
      <c r="CE1085" s="190" t="str">
        <f t="shared" ref="CE1085:CL1085" si="1242">CE$23</f>
        <v>CE$19</v>
      </c>
      <c r="CF1085" s="190" t="str">
        <f t="shared" si="1242"/>
        <v>CF$19</v>
      </c>
      <c r="CG1085" s="190" t="str">
        <f t="shared" si="1242"/>
        <v>CG$19</v>
      </c>
      <c r="CH1085" s="190" t="str">
        <f t="shared" si="1242"/>
        <v>CH$19</v>
      </c>
      <c r="CI1085" s="190" t="str">
        <f t="shared" si="1242"/>
        <v>CI$19</v>
      </c>
      <c r="CJ1085" s="190" t="str">
        <f t="shared" si="1242"/>
        <v>CJ$19</v>
      </c>
      <c r="CK1085" s="190" t="str">
        <f t="shared" si="1242"/>
        <v>CK$19</v>
      </c>
      <c r="CL1085" s="190" t="str">
        <f t="shared" si="1242"/>
        <v>CL$19</v>
      </c>
      <c r="CN1085" s="201"/>
      <c r="CO1085" s="190" t="str">
        <f t="shared" ref="CO1085:DL1085" si="1243">CO$23</f>
        <v>CO$19</v>
      </c>
      <c r="CP1085" s="190" t="str">
        <f t="shared" si="1243"/>
        <v>CP$19</v>
      </c>
      <c r="CQ1085" s="190" t="str">
        <f t="shared" si="1243"/>
        <v>CQ$19</v>
      </c>
      <c r="CR1085" s="190" t="str">
        <f t="shared" si="1243"/>
        <v>CR$19</v>
      </c>
      <c r="CS1085" s="190" t="str">
        <f t="shared" si="1243"/>
        <v>CS$19</v>
      </c>
      <c r="CT1085" s="190" t="str">
        <f t="shared" si="1243"/>
        <v>CT$19</v>
      </c>
      <c r="CU1085" s="190" t="str">
        <f t="shared" si="1243"/>
        <v>CU$19</v>
      </c>
      <c r="CV1085" s="190" t="str">
        <f t="shared" si="1243"/>
        <v>CV$19</v>
      </c>
      <c r="CW1085" s="190" t="str">
        <f t="shared" si="1243"/>
        <v>CW$19</v>
      </c>
      <c r="CX1085" s="190" t="str">
        <f t="shared" si="1243"/>
        <v>CX$19</v>
      </c>
      <c r="CY1085" s="190" t="str">
        <f t="shared" si="1243"/>
        <v>CY$19</v>
      </c>
      <c r="CZ1085" s="190" t="str">
        <f t="shared" si="1243"/>
        <v>CZ$19</v>
      </c>
      <c r="DA1085" s="190" t="str">
        <f t="shared" si="1243"/>
        <v>DA$19</v>
      </c>
      <c r="DB1085" s="190" t="str">
        <f t="shared" si="1243"/>
        <v>DB$19</v>
      </c>
      <c r="DC1085" s="190" t="str">
        <f t="shared" si="1243"/>
        <v>DC$19</v>
      </c>
      <c r="DD1085" s="190" t="str">
        <f t="shared" si="1243"/>
        <v>DD$19</v>
      </c>
      <c r="DE1085" s="190" t="str">
        <f t="shared" si="1243"/>
        <v>DE$19</v>
      </c>
      <c r="DF1085" s="190" t="str">
        <f t="shared" si="1243"/>
        <v>DF$19</v>
      </c>
      <c r="DG1085" s="190" t="str">
        <f t="shared" si="1243"/>
        <v>DG$19</v>
      </c>
      <c r="DH1085" s="190" t="str">
        <f t="shared" si="1243"/>
        <v>DH$19</v>
      </c>
      <c r="DI1085" s="190" t="str">
        <f t="shared" si="1243"/>
        <v>DI$19</v>
      </c>
      <c r="DJ1085" s="190" t="str">
        <f t="shared" si="1243"/>
        <v>DJ$19</v>
      </c>
      <c r="DK1085" s="190" t="str">
        <f t="shared" si="1243"/>
        <v>DK$19</v>
      </c>
      <c r="DL1085" s="190" t="str">
        <f t="shared" si="1243"/>
        <v>DL$19</v>
      </c>
    </row>
    <row r="1086" spans="1:116" x14ac:dyDescent="0.4">
      <c r="B1086" s="8" t="str">
        <f>E1086</f>
        <v>1086 FAINT-S</v>
      </c>
      <c r="C1086" s="8"/>
      <c r="D1086" t="s">
        <v>766</v>
      </c>
      <c r="E1086" s="8" t="str">
        <f t="shared" si="1233"/>
        <v>1086 FAINT-S</v>
      </c>
      <c r="G1086" s="145" t="s">
        <v>206</v>
      </c>
      <c r="H1086" s="22"/>
      <c r="I1086" s="306"/>
      <c r="J1086" s="306"/>
      <c r="K1086" s="22"/>
      <c r="L1086" s="22"/>
      <c r="M1086" s="22"/>
      <c r="N1086" s="22"/>
      <c r="O1086" s="22"/>
      <c r="P1086" s="22"/>
      <c r="R1086" s="66"/>
      <c r="S1086" s="307"/>
      <c r="T1086" s="307"/>
      <c r="U1086" s="307"/>
      <c r="V1086" s="307"/>
      <c r="W1086" s="307"/>
      <c r="X1086" s="307"/>
      <c r="Y1086" s="307"/>
      <c r="Z1086" s="307"/>
      <c r="AA1086" s="307"/>
      <c r="AB1086" s="307"/>
      <c r="AC1086" s="307"/>
      <c r="AD1086" s="307"/>
      <c r="AE1086" s="307"/>
      <c r="AF1086" s="307"/>
      <c r="AG1086" s="307"/>
      <c r="AH1086" s="307"/>
      <c r="AI1086" s="307"/>
      <c r="AJ1086" s="307"/>
      <c r="AK1086" s="307"/>
      <c r="AL1086" s="307"/>
      <c r="AM1086" s="307"/>
      <c r="AN1086" s="307"/>
      <c r="AO1086" s="307"/>
      <c r="AP1086" s="307"/>
      <c r="AQ1086" s="307"/>
      <c r="AR1086" s="307"/>
      <c r="AS1086" s="307"/>
      <c r="AT1086" s="307"/>
      <c r="AU1086" s="307"/>
      <c r="AV1086" s="307"/>
      <c r="AW1086" s="307"/>
      <c r="AX1086" s="307"/>
      <c r="AY1086" s="307"/>
      <c r="AZ1086" s="307"/>
      <c r="BA1086" s="307"/>
      <c r="BB1086" s="307"/>
      <c r="BC1086" s="307"/>
      <c r="BD1086" s="307"/>
      <c r="BE1086" s="307"/>
      <c r="BF1086" s="307"/>
      <c r="BG1086" s="307"/>
      <c r="BH1086" s="307"/>
      <c r="BI1086" s="307"/>
      <c r="BJ1086" s="307"/>
      <c r="BK1086" s="307"/>
      <c r="BL1086" s="307"/>
      <c r="BM1086" s="307"/>
      <c r="BN1086" s="307"/>
      <c r="BO1086" s="307"/>
      <c r="BP1086" s="307"/>
      <c r="BQ1086" s="307"/>
      <c r="BR1086" s="307"/>
      <c r="BS1086" s="307"/>
      <c r="BT1086" s="307"/>
      <c r="BU1086" s="307"/>
      <c r="BV1086" s="307"/>
      <c r="BW1086" s="307"/>
      <c r="BX1086" s="307"/>
      <c r="BY1086" s="307"/>
      <c r="BZ1086" s="307"/>
      <c r="CA1086" s="307"/>
      <c r="CB1086" s="307"/>
      <c r="CC1086" s="307"/>
      <c r="CD1086" s="307"/>
      <c r="CE1086" s="307"/>
      <c r="CF1086" s="307"/>
      <c r="CG1086" s="307"/>
      <c r="CH1086" s="307"/>
      <c r="CI1086" s="307"/>
      <c r="CJ1086" s="307"/>
      <c r="CK1086" s="307"/>
      <c r="CL1086" s="307"/>
      <c r="CN1086" s="306"/>
      <c r="CO1086" s="307"/>
      <c r="CP1086" s="307"/>
      <c r="CQ1086" s="307"/>
      <c r="CR1086" s="307"/>
      <c r="CS1086" s="307"/>
      <c r="CT1086" s="307"/>
      <c r="CU1086" s="307"/>
      <c r="CV1086" s="307"/>
      <c r="CW1086" s="307"/>
      <c r="CX1086" s="307"/>
      <c r="CY1086" s="307"/>
      <c r="CZ1086" s="307"/>
      <c r="DA1086" s="307"/>
      <c r="DB1086" s="307"/>
      <c r="DC1086" s="307"/>
      <c r="DD1086" s="307"/>
      <c r="DE1086" s="307"/>
      <c r="DF1086" s="307"/>
      <c r="DG1086" s="307"/>
      <c r="DH1086" s="307"/>
      <c r="DI1086" s="307"/>
      <c r="DJ1086" s="307"/>
      <c r="DK1086" s="307"/>
      <c r="DL1086" s="307"/>
    </row>
    <row r="1087" spans="1:116" x14ac:dyDescent="0.4">
      <c r="B1087" s="8" t="str">
        <f>E1087</f>
        <v>1087 FAINT-S</v>
      </c>
      <c r="C1087" s="8"/>
      <c r="D1087" t="s">
        <v>766</v>
      </c>
      <c r="E1087" s="8" t="str">
        <f t="shared" si="1233"/>
        <v>1087 FAINT-S</v>
      </c>
      <c r="G1087" s="145" t="s">
        <v>207</v>
      </c>
      <c r="I1087"/>
      <c r="J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c r="AY1087"/>
      <c r="AZ1087"/>
      <c r="BA1087"/>
      <c r="BB1087"/>
      <c r="BC1087"/>
      <c r="BD1087"/>
      <c r="BE1087"/>
      <c r="BF1087"/>
      <c r="BG1087"/>
      <c r="BH1087"/>
      <c r="BI1087"/>
      <c r="BJ1087"/>
      <c r="BK1087"/>
      <c r="BL1087"/>
      <c r="BM1087"/>
      <c r="BN1087"/>
      <c r="BO1087"/>
      <c r="BP1087"/>
      <c r="BQ1087"/>
      <c r="BR1087"/>
      <c r="BS1087"/>
      <c r="BT1087"/>
      <c r="BU1087"/>
      <c r="BV1087"/>
      <c r="BW1087"/>
      <c r="BX1087"/>
      <c r="BY1087"/>
      <c r="BZ1087"/>
      <c r="CA1087"/>
      <c r="CB1087"/>
      <c r="CC1087"/>
      <c r="CD1087"/>
      <c r="CE1087"/>
      <c r="CF1087"/>
      <c r="CG1087"/>
      <c r="CH1087"/>
      <c r="CI1087"/>
      <c r="CJ1087"/>
      <c r="CK1087"/>
      <c r="CL1087"/>
      <c r="CN1087"/>
    </row>
    <row r="1088" spans="1:116" x14ac:dyDescent="0.4">
      <c r="B1088" s="8" t="str">
        <f t="shared" ref="B1088:B1089" si="1244">E1088</f>
        <v>1088 FAINT-S</v>
      </c>
      <c r="C1088" s="8"/>
      <c r="D1088" t="s">
        <v>766</v>
      </c>
      <c r="E1088" s="8" t="str">
        <f t="shared" si="1233"/>
        <v>1088 FAINT-S</v>
      </c>
      <c r="H1088" s="57">
        <v>5</v>
      </c>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2:116" x14ac:dyDescent="0.4">
      <c r="B1089" s="8" t="str">
        <f t="shared" si="1244"/>
        <v>1089 FAINT-S</v>
      </c>
      <c r="C1089" s="8"/>
      <c r="D1089" t="s">
        <v>766</v>
      </c>
      <c r="E1089" s="8" t="str">
        <f t="shared" ref="E1089" si="1245">ROW()&amp;" "&amp;D1089</f>
        <v>1089 FAINT-S</v>
      </c>
      <c r="G1089" s="95" t="str">
        <f>G1091&amp;":"</f>
        <v>Investment in intangibles - Volume driven secondary intangible assets:</v>
      </c>
      <c r="H1089" s="57">
        <v>0</v>
      </c>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c r="DK1089" s="72"/>
      <c r="DL1089" s="72"/>
    </row>
    <row r="1090" spans="2:116" x14ac:dyDescent="0.4">
      <c r="B1090" s="8" t="str">
        <f>E1090</f>
        <v>1090 FAINT-S</v>
      </c>
      <c r="C1090" s="8"/>
      <c r="D1090" t="s">
        <v>766</v>
      </c>
      <c r="E1090" s="8" t="str">
        <f t="shared" si="1233"/>
        <v>1090 FAINT-S</v>
      </c>
      <c r="G1090" s="145" t="str">
        <f>"$ investment per "&amp;G1108</f>
        <v>$ investment per no unit</v>
      </c>
      <c r="S1090" s="72"/>
      <c r="T1090" s="72"/>
      <c r="U1090" s="72"/>
      <c r="V1090" s="72"/>
      <c r="W1090" s="72"/>
      <c r="X1090" s="72"/>
      <c r="Y1090" s="72"/>
      <c r="Z1090" s="72"/>
      <c r="AA1090" s="72"/>
      <c r="AB1090" s="72"/>
      <c r="AC1090" s="72"/>
      <c r="AD1090" s="72"/>
      <c r="AE1090" s="72"/>
      <c r="AF1090" s="72"/>
      <c r="AG1090" s="72"/>
      <c r="AH1090" s="72"/>
      <c r="AI1090" s="72"/>
      <c r="AJ1090" s="72"/>
      <c r="AK1090" s="72"/>
      <c r="AL1090" s="72"/>
      <c r="AM1090" s="72"/>
      <c r="AN1090" s="72"/>
      <c r="AO1090" s="72"/>
      <c r="AP1090" s="72"/>
      <c r="AQ1090" s="72"/>
      <c r="AR1090" s="72"/>
      <c r="AS1090" s="72"/>
      <c r="AT1090" s="72"/>
      <c r="AU1090" s="72"/>
      <c r="AV1090" s="72"/>
      <c r="AW1090" s="72"/>
      <c r="AX1090" s="72"/>
      <c r="AY1090" s="72"/>
      <c r="AZ1090" s="72"/>
      <c r="BA1090" s="72"/>
      <c r="BB1090" s="72"/>
      <c r="BC1090" s="72"/>
      <c r="BD1090" s="72"/>
      <c r="BE1090" s="72"/>
      <c r="BF1090" s="72"/>
      <c r="BG1090" s="72"/>
      <c r="BH1090" s="72"/>
      <c r="BI1090" s="72"/>
      <c r="BJ1090" s="72"/>
      <c r="BK1090" s="72"/>
      <c r="BL1090" s="72"/>
      <c r="BM1090" s="72"/>
      <c r="BN1090" s="72"/>
      <c r="BO1090" s="72"/>
      <c r="BP1090" s="72"/>
      <c r="BQ1090" s="72"/>
      <c r="BR1090" s="72"/>
      <c r="BS1090" s="72"/>
      <c r="BT1090" s="72"/>
      <c r="BU1090" s="72"/>
      <c r="BV1090" s="72"/>
      <c r="BW1090" s="72"/>
      <c r="BX1090" s="72"/>
      <c r="BY1090" s="72"/>
      <c r="BZ1090" s="72"/>
      <c r="CA1090" s="72"/>
      <c r="CB1090" s="72"/>
      <c r="CC1090" s="72"/>
      <c r="CD1090" s="72"/>
      <c r="CE1090" s="72"/>
      <c r="CF1090" s="72"/>
      <c r="CG1090" s="72"/>
      <c r="CH1090" s="72"/>
      <c r="CI1090" s="72"/>
      <c r="CJ1090" s="72"/>
      <c r="CK1090" s="72"/>
      <c r="CL1090" s="72"/>
      <c r="CO1090" s="72"/>
      <c r="CP1090" s="72"/>
      <c r="CQ1090" s="72"/>
      <c r="CR1090" s="72"/>
      <c r="CS1090" s="72"/>
      <c r="CT1090" s="72"/>
      <c r="CU1090" s="72"/>
      <c r="CV1090" s="72"/>
      <c r="CW1090" s="72"/>
      <c r="CX1090" s="72"/>
      <c r="CY1090" s="72"/>
      <c r="CZ1090" s="72"/>
      <c r="DA1090" s="72"/>
      <c r="DB1090" s="72"/>
      <c r="DC1090" s="72"/>
      <c r="DD1090" s="72"/>
      <c r="DE1090" s="72"/>
      <c r="DF1090" s="72"/>
      <c r="DG1090" s="72"/>
      <c r="DH1090" s="72"/>
      <c r="DI1090" s="72"/>
      <c r="DJ1090" s="72"/>
      <c r="DK1090" s="72"/>
      <c r="DL1090" s="72"/>
    </row>
    <row r="1091" spans="2:116" x14ac:dyDescent="0.4">
      <c r="B1091" s="8" t="str">
        <f t="shared" ref="B1091:B1095" si="1246">E1091</f>
        <v>1091 FAINT-S</v>
      </c>
      <c r="C1091" s="8" t="s">
        <v>235</v>
      </c>
      <c r="D1091" t="s">
        <v>766</v>
      </c>
      <c r="E1091" s="8" t="str">
        <f t="shared" si="1233"/>
        <v>1091 FAINT-S</v>
      </c>
      <c r="G1091" s="126" t="str">
        <f>"Investment in intangibles - "&amp;SUBSTITUTE(G1084,":","")</f>
        <v>Investment in intangibles - Volume driven secondary intangible assets</v>
      </c>
      <c r="S1091" s="72"/>
      <c r="T1091" s="72"/>
      <c r="U1091" s="72"/>
      <c r="V1091" s="72"/>
      <c r="W1091" s="72"/>
      <c r="X1091" s="72"/>
      <c r="Y1091" s="72"/>
      <c r="Z1091" s="72"/>
      <c r="AA1091" s="72"/>
      <c r="AB1091" s="72"/>
      <c r="AC1091" s="72"/>
      <c r="AD1091" s="72"/>
      <c r="AE1091" s="72"/>
      <c r="AF1091" s="72"/>
      <c r="AG1091" s="72"/>
      <c r="AH1091" s="72"/>
      <c r="AI1091" s="72"/>
      <c r="AJ1091" s="72"/>
      <c r="AK1091" s="72"/>
      <c r="AL1091" s="72"/>
      <c r="AM1091" s="72"/>
      <c r="AN1091" s="72"/>
      <c r="AO1091" s="72"/>
      <c r="AP1091" s="72"/>
      <c r="AQ1091" s="72"/>
      <c r="AR1091" s="72"/>
      <c r="AS1091" s="72"/>
      <c r="AT1091" s="72"/>
      <c r="AU1091" s="72"/>
      <c r="AV1091" s="72"/>
      <c r="AW1091" s="72"/>
      <c r="AX1091" s="72"/>
      <c r="AY1091" s="72"/>
      <c r="AZ1091" s="72"/>
      <c r="BA1091" s="72"/>
      <c r="BB1091" s="72"/>
      <c r="BC1091" s="72"/>
      <c r="BD1091" s="72"/>
      <c r="BE1091" s="72"/>
      <c r="BF1091" s="72"/>
      <c r="BG1091" s="72"/>
      <c r="BH1091" s="72"/>
      <c r="BI1091" s="72"/>
      <c r="BJ1091" s="72"/>
      <c r="BK1091" s="72"/>
      <c r="BL1091" s="72"/>
      <c r="BM1091" s="72"/>
      <c r="BN1091" s="72"/>
      <c r="BO1091" s="72"/>
      <c r="BP1091" s="72"/>
      <c r="BQ1091" s="72"/>
      <c r="BR1091" s="72"/>
      <c r="BS1091" s="72"/>
      <c r="BT1091" s="72"/>
      <c r="BU1091" s="72"/>
      <c r="BV1091" s="72"/>
      <c r="BW1091" s="72"/>
      <c r="BX1091" s="72"/>
      <c r="BY1091" s="72"/>
      <c r="BZ1091" s="72"/>
      <c r="CA1091" s="72"/>
      <c r="CB1091" s="72"/>
      <c r="CC1091" s="72"/>
      <c r="CD1091" s="72"/>
      <c r="CE1091" s="72"/>
      <c r="CF1091" s="72"/>
      <c r="CG1091" s="72"/>
      <c r="CH1091" s="72"/>
      <c r="CI1091" s="72"/>
      <c r="CJ1091" s="72"/>
      <c r="CK1091" s="72"/>
      <c r="CL1091" s="72"/>
      <c r="CO1091" s="72"/>
      <c r="CP1091" s="72"/>
      <c r="CQ1091" s="72"/>
      <c r="CR1091" s="72"/>
      <c r="CS1091" s="72"/>
      <c r="CT1091" s="72"/>
      <c r="CU1091" s="72"/>
      <c r="CV1091" s="72"/>
      <c r="CW1091" s="72"/>
      <c r="CX1091" s="72"/>
      <c r="CY1091" s="72"/>
      <c r="CZ1091" s="72"/>
      <c r="DA1091" s="72"/>
      <c r="DB1091" s="72"/>
      <c r="DC1091" s="72"/>
      <c r="DD1091" s="72"/>
      <c r="DE1091" s="72"/>
      <c r="DF1091" s="72"/>
      <c r="DG1091" s="72"/>
      <c r="DH1091" s="72"/>
      <c r="DI1091" s="72"/>
      <c r="DJ1091" s="72"/>
      <c r="DK1091" s="72"/>
      <c r="DL1091" s="72"/>
    </row>
    <row r="1092" spans="2:116" x14ac:dyDescent="0.4">
      <c r="B1092" s="8" t="str">
        <f t="shared" si="1246"/>
        <v>1092 FAINT-S</v>
      </c>
      <c r="C1092" s="8"/>
      <c r="D1092" t="s">
        <v>766</v>
      </c>
      <c r="E1092" s="8" t="str">
        <f t="shared" si="1233"/>
        <v>1092 FAINT-S</v>
      </c>
      <c r="G1092" s="125"/>
      <c r="K1092" s="18">
        <v>10</v>
      </c>
      <c r="L1092" s="18">
        <v>10</v>
      </c>
      <c r="M1092" s="18">
        <v>10</v>
      </c>
      <c r="N1092" s="18">
        <v>10</v>
      </c>
      <c r="O1092" s="18">
        <v>10</v>
      </c>
      <c r="P1092" s="18">
        <v>10</v>
      </c>
      <c r="S1092" s="147" cm="1">
        <f t="array" ref="S1092">INDEX($K:$Q,ROW(),MATCH(S$3,$K$2:$Q$2,0))</f>
        <v>10</v>
      </c>
      <c r="T1092" s="147" cm="1">
        <f t="array" ref="T1092">INDEX($K:$Q,ROW(),MATCH(T$3,$K$2:$Q$2,0))</f>
        <v>10</v>
      </c>
      <c r="U1092" s="147" cm="1">
        <f t="array" ref="U1092">INDEX($K:$Q,ROW(),MATCH(U$3,$K$2:$Q$2,0))</f>
        <v>10</v>
      </c>
      <c r="V1092" s="147" cm="1">
        <f t="array" ref="V1092">INDEX($K:$Q,ROW(),MATCH(V$3,$K$2:$Q$2,0))</f>
        <v>10</v>
      </c>
      <c r="W1092" s="147" cm="1">
        <f t="array" ref="W1092">INDEX($K:$Q,ROW(),MATCH(W$3,$K$2:$Q$2,0))</f>
        <v>10</v>
      </c>
      <c r="X1092" s="147" cm="1">
        <f t="array" ref="X1092">INDEX($K:$Q,ROW(),MATCH(X$3,$K$2:$Q$2,0))</f>
        <v>10</v>
      </c>
      <c r="Y1092" s="147" cm="1">
        <f t="array" ref="Y1092">INDEX($K:$Q,ROW(),MATCH(Y$3,$K$2:$Q$2,0))</f>
        <v>10</v>
      </c>
      <c r="Z1092" s="147" cm="1">
        <f t="array" ref="Z1092">INDEX($K:$Q,ROW(),MATCH(Z$3,$K$2:$Q$2,0))</f>
        <v>10</v>
      </c>
      <c r="AA1092" s="147" cm="1">
        <f t="array" ref="AA1092">INDEX($K:$Q,ROW(),MATCH(AA$3,$K$2:$Q$2,0))</f>
        <v>10</v>
      </c>
      <c r="AB1092" s="147" cm="1">
        <f t="array" ref="AB1092">INDEX($K:$Q,ROW(),MATCH(AB$3,$K$2:$Q$2,0))</f>
        <v>10</v>
      </c>
      <c r="AC1092" s="147" cm="1">
        <f t="array" ref="AC1092">INDEX($K:$Q,ROW(),MATCH(AC$3,$K$2:$Q$2,0))</f>
        <v>10</v>
      </c>
      <c r="AD1092" s="147" cm="1">
        <f t="array" ref="AD1092">INDEX($K:$Q,ROW(),MATCH(AD$3,$K$2:$Q$2,0))</f>
        <v>10</v>
      </c>
      <c r="AE1092" s="147" cm="1">
        <f t="array" ref="AE1092">INDEX($K:$Q,ROW(),MATCH(AE$3,$K$2:$Q$2,0))</f>
        <v>10</v>
      </c>
      <c r="AF1092" s="147" cm="1">
        <f t="array" ref="AF1092">INDEX($K:$Q,ROW(),MATCH(AF$3,$K$2:$Q$2,0))</f>
        <v>10</v>
      </c>
      <c r="AG1092" s="147" cm="1">
        <f t="array" ref="AG1092">INDEX($K:$Q,ROW(),MATCH(AG$3,$K$2:$Q$2,0))</f>
        <v>10</v>
      </c>
      <c r="AH1092" s="147" cm="1">
        <f t="array" ref="AH1092">INDEX($K:$Q,ROW(),MATCH(AH$3,$K$2:$Q$2,0))</f>
        <v>10</v>
      </c>
      <c r="AI1092" s="147" cm="1">
        <f t="array" ref="AI1092">INDEX($K:$Q,ROW(),MATCH(AI$3,$K$2:$Q$2,0))</f>
        <v>10</v>
      </c>
      <c r="AJ1092" s="147" cm="1">
        <f t="array" ref="AJ1092">INDEX($K:$Q,ROW(),MATCH(AJ$3,$K$2:$Q$2,0))</f>
        <v>10</v>
      </c>
      <c r="AK1092" s="147" cm="1">
        <f t="array" ref="AK1092">INDEX($K:$Q,ROW(),MATCH(AK$3,$K$2:$Q$2,0))</f>
        <v>10</v>
      </c>
      <c r="AL1092" s="147" cm="1">
        <f t="array" ref="AL1092">INDEX($K:$Q,ROW(),MATCH(AL$3,$K$2:$Q$2,0))</f>
        <v>10</v>
      </c>
      <c r="AM1092" s="147" cm="1">
        <f t="array" ref="AM1092">INDEX($K:$Q,ROW(),MATCH(AM$3,$K$2:$Q$2,0))</f>
        <v>10</v>
      </c>
      <c r="AN1092" s="147" cm="1">
        <f t="array" ref="AN1092">INDEX($K:$Q,ROW(),MATCH(AN$3,$K$2:$Q$2,0))</f>
        <v>10</v>
      </c>
      <c r="AO1092" s="147" cm="1">
        <f t="array" ref="AO1092">INDEX($K:$Q,ROW(),MATCH(AO$3,$K$2:$Q$2,0))</f>
        <v>10</v>
      </c>
      <c r="AP1092" s="147" cm="1">
        <f t="array" ref="AP1092">INDEX($K:$Q,ROW(),MATCH(AP$3,$K$2:$Q$2,0))</f>
        <v>10</v>
      </c>
      <c r="AQ1092" s="147" cm="1">
        <f t="array" ref="AQ1092">INDEX($K:$Q,ROW(),MATCH(AQ$3,$K$2:$Q$2,0))</f>
        <v>10</v>
      </c>
      <c r="AR1092" s="147" cm="1">
        <f t="array" ref="AR1092">INDEX($K:$Q,ROW(),MATCH(AR$3,$K$2:$Q$2,0))</f>
        <v>10</v>
      </c>
      <c r="AS1092" s="147" cm="1">
        <f t="array" ref="AS1092">INDEX($K:$Q,ROW(),MATCH(AS$3,$K$2:$Q$2,0))</f>
        <v>10</v>
      </c>
      <c r="AT1092" s="147" cm="1">
        <f t="array" ref="AT1092">INDEX($K:$Q,ROW(),MATCH(AT$3,$K$2:$Q$2,0))</f>
        <v>10</v>
      </c>
      <c r="AU1092" s="147" cm="1">
        <f t="array" ref="AU1092">INDEX($K:$Q,ROW(),MATCH(AU$3,$K$2:$Q$2,0))</f>
        <v>10</v>
      </c>
      <c r="AV1092" s="147" cm="1">
        <f t="array" ref="AV1092">INDEX($K:$Q,ROW(),MATCH(AV$3,$K$2:$Q$2,0))</f>
        <v>10</v>
      </c>
      <c r="AW1092" s="147" cm="1">
        <f t="array" ref="AW1092">INDEX($K:$Q,ROW(),MATCH(AW$3,$K$2:$Q$2,0))</f>
        <v>10</v>
      </c>
      <c r="AX1092" s="147" cm="1">
        <f t="array" ref="AX1092">INDEX($K:$Q,ROW(),MATCH(AX$3,$K$2:$Q$2,0))</f>
        <v>10</v>
      </c>
      <c r="AY1092" s="147" cm="1">
        <f t="array" ref="AY1092">INDEX($K:$Q,ROW(),MATCH(AY$3,$K$2:$Q$2,0))</f>
        <v>10</v>
      </c>
      <c r="AZ1092" s="147" cm="1">
        <f t="array" ref="AZ1092">INDEX($K:$Q,ROW(),MATCH(AZ$3,$K$2:$Q$2,0))</f>
        <v>10</v>
      </c>
      <c r="BA1092" s="147" cm="1">
        <f t="array" ref="BA1092">INDEX($K:$Q,ROW(),MATCH(BA$3,$K$2:$Q$2,0))</f>
        <v>10</v>
      </c>
      <c r="BB1092" s="147" cm="1">
        <f t="array" ref="BB1092">INDEX($K:$Q,ROW(),MATCH(BB$3,$K$2:$Q$2,0))</f>
        <v>10</v>
      </c>
      <c r="BC1092" s="147" cm="1">
        <f t="array" ref="BC1092">INDEX($K:$Q,ROW(),MATCH(BC$3,$K$2:$Q$2,0))</f>
        <v>10</v>
      </c>
      <c r="BD1092" s="147" cm="1">
        <f t="array" ref="BD1092">INDEX($K:$Q,ROW(),MATCH(BD$3,$K$2:$Q$2,0))</f>
        <v>10</v>
      </c>
      <c r="BE1092" s="147" cm="1">
        <f t="array" ref="BE1092">INDEX($K:$Q,ROW(),MATCH(BE$3,$K$2:$Q$2,0))</f>
        <v>10</v>
      </c>
      <c r="BF1092" s="147" cm="1">
        <f t="array" ref="BF1092">INDEX($K:$Q,ROW(),MATCH(BF$3,$K$2:$Q$2,0))</f>
        <v>10</v>
      </c>
      <c r="BG1092" s="147" cm="1">
        <f t="array" ref="BG1092">INDEX($K:$Q,ROW(),MATCH(BG$3,$K$2:$Q$2,0))</f>
        <v>10</v>
      </c>
      <c r="BH1092" s="147" cm="1">
        <f t="array" ref="BH1092">INDEX($K:$Q,ROW(),MATCH(BH$3,$K$2:$Q$2,0))</f>
        <v>10</v>
      </c>
      <c r="BI1092" s="147" cm="1">
        <f t="array" ref="BI1092">INDEX($K:$Q,ROW(),MATCH(BI$3,$K$2:$Q$2,0))</f>
        <v>10</v>
      </c>
      <c r="BJ1092" s="147" cm="1">
        <f t="array" ref="BJ1092">INDEX($K:$Q,ROW(),MATCH(BJ$3,$K$2:$Q$2,0))</f>
        <v>10</v>
      </c>
      <c r="BK1092" s="147" cm="1">
        <f t="array" ref="BK1092">INDEX($K:$Q,ROW(),MATCH(BK$3,$K$2:$Q$2,0))</f>
        <v>10</v>
      </c>
      <c r="BL1092" s="147" cm="1">
        <f t="array" ref="BL1092">INDEX($K:$Q,ROW(),MATCH(BL$3,$K$2:$Q$2,0))</f>
        <v>10</v>
      </c>
      <c r="BM1092" s="147" cm="1">
        <f t="array" ref="BM1092">INDEX($K:$Q,ROW(),MATCH(BM$3,$K$2:$Q$2,0))</f>
        <v>10</v>
      </c>
      <c r="BN1092" s="147" cm="1">
        <f t="array" ref="BN1092">INDEX($K:$Q,ROW(),MATCH(BN$3,$K$2:$Q$2,0))</f>
        <v>10</v>
      </c>
      <c r="BO1092" s="147" cm="1">
        <f t="array" ref="BO1092">INDEX($K:$Q,ROW(),MATCH(BO$3,$K$2:$Q$2,0))</f>
        <v>10</v>
      </c>
      <c r="BP1092" s="147" cm="1">
        <f t="array" ref="BP1092">INDEX($K:$Q,ROW(),MATCH(BP$3,$K$2:$Q$2,0))</f>
        <v>10</v>
      </c>
      <c r="BQ1092" s="147" cm="1">
        <f t="array" ref="BQ1092">INDEX($K:$Q,ROW(),MATCH(BQ$3,$K$2:$Q$2,0))</f>
        <v>10</v>
      </c>
      <c r="BR1092" s="147" cm="1">
        <f t="array" ref="BR1092">INDEX($K:$Q,ROW(),MATCH(BR$3,$K$2:$Q$2,0))</f>
        <v>10</v>
      </c>
      <c r="BS1092" s="147" cm="1">
        <f t="array" ref="BS1092">INDEX($K:$Q,ROW(),MATCH(BS$3,$K$2:$Q$2,0))</f>
        <v>10</v>
      </c>
      <c r="BT1092" s="147" cm="1">
        <f t="array" ref="BT1092">INDEX($K:$Q,ROW(),MATCH(BT$3,$K$2:$Q$2,0))</f>
        <v>10</v>
      </c>
      <c r="BU1092" s="147" cm="1">
        <f t="array" ref="BU1092">INDEX($K:$Q,ROW(),MATCH(BU$3,$K$2:$Q$2,0))</f>
        <v>10</v>
      </c>
      <c r="BV1092" s="147" cm="1">
        <f t="array" ref="BV1092">INDEX($K:$Q,ROW(),MATCH(BV$3,$K$2:$Q$2,0))</f>
        <v>10</v>
      </c>
      <c r="BW1092" s="147" cm="1">
        <f t="array" ref="BW1092">INDEX($K:$Q,ROW(),MATCH(BW$3,$K$2:$Q$2,0))</f>
        <v>10</v>
      </c>
      <c r="BX1092" s="147" cm="1">
        <f t="array" ref="BX1092">INDEX($K:$Q,ROW(),MATCH(BX$3,$K$2:$Q$2,0))</f>
        <v>10</v>
      </c>
      <c r="BY1092" s="147" cm="1">
        <f t="array" ref="BY1092">INDEX($K:$Q,ROW(),MATCH(BY$3,$K$2:$Q$2,0))</f>
        <v>10</v>
      </c>
      <c r="BZ1092" s="147" cm="1">
        <f t="array" ref="BZ1092">INDEX($K:$Q,ROW(),MATCH(BZ$3,$K$2:$Q$2,0))</f>
        <v>10</v>
      </c>
      <c r="CA1092" s="147" cm="1">
        <f t="array" ref="CA1092">INDEX($K:$Q,ROW(),MATCH(CA$3,$K$2:$Q$2,0))</f>
        <v>10</v>
      </c>
      <c r="CB1092" s="147" cm="1">
        <f t="array" ref="CB1092">INDEX($K:$Q,ROW(),MATCH(CB$3,$K$2:$Q$2,0))</f>
        <v>10</v>
      </c>
      <c r="CC1092" s="147" cm="1">
        <f t="array" ref="CC1092">INDEX($K:$Q,ROW(),MATCH(CC$3,$K$2:$Q$2,0))</f>
        <v>10</v>
      </c>
      <c r="CD1092" s="147" cm="1">
        <f t="array" ref="CD1092">INDEX($K:$Q,ROW(),MATCH(CD$3,$K$2:$Q$2,0))</f>
        <v>10</v>
      </c>
      <c r="CE1092" s="147" cm="1">
        <f t="array" ref="CE1092">INDEX($K:$Q,ROW(),MATCH(CE$3,$K$2:$Q$2,0))</f>
        <v>10</v>
      </c>
      <c r="CF1092" s="147" cm="1">
        <f t="array" ref="CF1092">INDEX($K:$Q,ROW(),MATCH(CF$3,$K$2:$Q$2,0))</f>
        <v>10</v>
      </c>
      <c r="CG1092" s="147" cm="1">
        <f t="array" ref="CG1092">INDEX($K:$Q,ROW(),MATCH(CG$3,$K$2:$Q$2,0))</f>
        <v>10</v>
      </c>
      <c r="CH1092" s="147" cm="1">
        <f t="array" ref="CH1092">INDEX($K:$Q,ROW(),MATCH(CH$3,$K$2:$Q$2,0))</f>
        <v>10</v>
      </c>
      <c r="CI1092" s="147" cm="1">
        <f t="array" ref="CI1092">INDEX($K:$Q,ROW(),MATCH(CI$3,$K$2:$Q$2,0))</f>
        <v>10</v>
      </c>
      <c r="CJ1092" s="147" cm="1">
        <f t="array" ref="CJ1092">INDEX($K:$Q,ROW(),MATCH(CJ$3,$K$2:$Q$2,0))</f>
        <v>10</v>
      </c>
      <c r="CK1092" s="147" cm="1">
        <f t="array" ref="CK1092">INDEX($K:$Q,ROW(),MATCH(CK$3,$K$2:$Q$2,0))</f>
        <v>10</v>
      </c>
      <c r="CL1092" s="147" cm="1">
        <f t="array" ref="CL1092">INDEX($K:$Q,ROW(),MATCH(CL$3,$K$2:$Q$2,0))</f>
        <v>10</v>
      </c>
      <c r="CO1092" s="147" t="e" cm="1">
        <f t="array" ref="CO1092">INDEX($K:$Q,ROW(),MATCH(CO$3,$K$2:$Q$2,0))</f>
        <v>#N/A</v>
      </c>
      <c r="CP1092" s="147" t="e" cm="1">
        <f t="array" ref="CP1092">INDEX($K:$Q,ROW(),MATCH(CP$3,$K$2:$Q$2,0))</f>
        <v>#N/A</v>
      </c>
      <c r="CQ1092" s="147" t="e" cm="1">
        <f t="array" ref="CQ1092">INDEX($K:$Q,ROW(),MATCH(CQ$3,$K$2:$Q$2,0))</f>
        <v>#N/A</v>
      </c>
      <c r="CR1092" s="147" t="e" cm="1">
        <f t="array" ref="CR1092">INDEX($K:$Q,ROW(),MATCH(CR$3,$K$2:$Q$2,0))</f>
        <v>#N/A</v>
      </c>
      <c r="CS1092" s="147" t="e" cm="1">
        <f t="array" ref="CS1092">INDEX($K:$Q,ROW(),MATCH(CS$3,$K$2:$Q$2,0))</f>
        <v>#N/A</v>
      </c>
      <c r="CT1092" s="147" t="e" cm="1">
        <f t="array" ref="CT1092">INDEX($K:$Q,ROW(),MATCH(CT$3,$K$2:$Q$2,0))</f>
        <v>#N/A</v>
      </c>
      <c r="CU1092" s="147" t="e" cm="1">
        <f t="array" ref="CU1092">INDEX($K:$Q,ROW(),MATCH(CU$3,$K$2:$Q$2,0))</f>
        <v>#N/A</v>
      </c>
      <c r="CV1092" s="147" t="e" cm="1">
        <f t="array" ref="CV1092">INDEX($K:$Q,ROW(),MATCH(CV$3,$K$2:$Q$2,0))</f>
        <v>#N/A</v>
      </c>
      <c r="CW1092" s="147" t="e" cm="1">
        <f t="array" ref="CW1092">INDEX($K:$Q,ROW(),MATCH(CW$3,$K$2:$Q$2,0))</f>
        <v>#N/A</v>
      </c>
      <c r="CX1092" s="147" t="e" cm="1">
        <f t="array" ref="CX1092">INDEX($K:$Q,ROW(),MATCH(CX$3,$K$2:$Q$2,0))</f>
        <v>#N/A</v>
      </c>
      <c r="CY1092" s="147" t="e" cm="1">
        <f t="array" ref="CY1092">INDEX($K:$Q,ROW(),MATCH(CY$3,$K$2:$Q$2,0))</f>
        <v>#N/A</v>
      </c>
      <c r="CZ1092" s="147" t="e" cm="1">
        <f t="array" ref="CZ1092">INDEX($K:$Q,ROW(),MATCH(CZ$3,$K$2:$Q$2,0))</f>
        <v>#N/A</v>
      </c>
      <c r="DA1092" s="147" t="e" cm="1">
        <f t="array" ref="DA1092">INDEX($K:$Q,ROW(),MATCH(DA$3,$K$2:$Q$2,0))</f>
        <v>#N/A</v>
      </c>
      <c r="DB1092" s="147" t="e" cm="1">
        <f t="array" ref="DB1092">INDEX($K:$Q,ROW(),MATCH(DB$3,$K$2:$Q$2,0))</f>
        <v>#N/A</v>
      </c>
      <c r="DC1092" s="147" t="e" cm="1">
        <f t="array" ref="DC1092">INDEX($K:$Q,ROW(),MATCH(DC$3,$K$2:$Q$2,0))</f>
        <v>#N/A</v>
      </c>
      <c r="DD1092" s="147" t="e" cm="1">
        <f t="array" ref="DD1092">INDEX($K:$Q,ROW(),MATCH(DD$3,$K$2:$Q$2,0))</f>
        <v>#N/A</v>
      </c>
      <c r="DE1092" s="147" t="e" cm="1">
        <f t="array" ref="DE1092">INDEX($K:$Q,ROW(),MATCH(DE$3,$K$2:$Q$2,0))</f>
        <v>#N/A</v>
      </c>
      <c r="DF1092" s="147" t="e" cm="1">
        <f t="array" ref="DF1092">INDEX($K:$Q,ROW(),MATCH(DF$3,$K$2:$Q$2,0))</f>
        <v>#N/A</v>
      </c>
      <c r="DG1092" s="147" t="e" cm="1">
        <f t="array" ref="DG1092">INDEX($K:$Q,ROW(),MATCH(DG$3,$K$2:$Q$2,0))</f>
        <v>#N/A</v>
      </c>
      <c r="DH1092" s="147" t="e" cm="1">
        <f t="array" ref="DH1092">INDEX($K:$Q,ROW(),MATCH(DH$3,$K$2:$Q$2,0))</f>
        <v>#N/A</v>
      </c>
      <c r="DI1092" s="147" t="e" cm="1">
        <f t="array" ref="DI1092">INDEX($K:$Q,ROW(),MATCH(DI$3,$K$2:$Q$2,0))</f>
        <v>#N/A</v>
      </c>
      <c r="DJ1092" s="147" t="e" cm="1">
        <f t="array" ref="DJ1092">INDEX($K:$Q,ROW(),MATCH(DJ$3,$K$2:$Q$2,0))</f>
        <v>#N/A</v>
      </c>
      <c r="DK1092" s="147" t="e" cm="1">
        <f t="array" ref="DK1092">INDEX($K:$Q,ROW(),MATCH(DK$3,$K$2:$Q$2,0))</f>
        <v>#N/A</v>
      </c>
      <c r="DL1092" s="147" t="e" cm="1">
        <f t="array" ref="DL1092">INDEX($K:$Q,ROW(),MATCH(DL$3,$K$2:$Q$2,0))</f>
        <v>#N/A</v>
      </c>
    </row>
    <row r="1093" spans="2:116" x14ac:dyDescent="0.4">
      <c r="B1093" s="8" t="str">
        <f t="shared" si="1246"/>
        <v>1093 FAINT-S</v>
      </c>
      <c r="C1093" s="8"/>
      <c r="D1093" t="s">
        <v>766</v>
      </c>
      <c r="E1093" s="8" t="str">
        <f t="shared" si="1233"/>
        <v>1093 FAINT-S</v>
      </c>
      <c r="G1093" s="95" t="s">
        <v>204</v>
      </c>
      <c r="I1093" s="74"/>
      <c r="J1093" s="74"/>
      <c r="K1093" s="24">
        <f>SUMIF($3:$3,K$2,1089:1089)</f>
        <v>0</v>
      </c>
      <c r="L1093" s="24">
        <f>SUMIF($3:$3,L$2,1089:1089)</f>
        <v>0</v>
      </c>
      <c r="M1093" s="24">
        <f>SUMIF($3:$3,M$2,1089:1089)</f>
        <v>0</v>
      </c>
      <c r="N1093" s="24">
        <f>SUMIF($3:$3,N$2,1089:1089)</f>
        <v>0</v>
      </c>
      <c r="O1093" s="24">
        <f>SUMIF($3:$3,O$2,1089:1089)</f>
        <v>0</v>
      </c>
      <c r="P1093" s="24">
        <f>SUMIF($3:$3,P$2,1089:1089)</f>
        <v>0</v>
      </c>
      <c r="R1093" s="24"/>
      <c r="S1093" s="80" cm="1">
        <f t="array" aca="1" ref="S1093" ca="1">-S1092*INDIRECT(S1081)</f>
        <v>-50000</v>
      </c>
      <c r="T1093" s="80" cm="1">
        <f t="array" aca="1" ref="T1093" ca="1">-T1092*INDIRECT(T1081)</f>
        <v>-50000</v>
      </c>
      <c r="U1093" s="80" cm="1">
        <f t="array" aca="1" ref="U1093" ca="1">-U1092*INDIRECT(U1081)</f>
        <v>-50000</v>
      </c>
      <c r="V1093" s="80" cm="1">
        <f t="array" aca="1" ref="V1093" ca="1">-V1092*INDIRECT(V1081)</f>
        <v>-50000</v>
      </c>
      <c r="W1093" s="80" cm="1">
        <f t="array" aca="1" ref="W1093" ca="1">-W1092*INDIRECT(W1081)</f>
        <v>-50000</v>
      </c>
      <c r="X1093" s="80" cm="1">
        <f t="array" aca="1" ref="X1093" ca="1">-X1092*INDIRECT(X1081)</f>
        <v>-50000</v>
      </c>
      <c r="Y1093" s="80" cm="1">
        <f t="array" aca="1" ref="Y1093" ca="1">-Y1092*INDIRECT(Y1081)</f>
        <v>-50000</v>
      </c>
      <c r="Z1093" s="80" cm="1">
        <f t="array" aca="1" ref="Z1093" ca="1">-Z1092*INDIRECT(Z1081)</f>
        <v>-50000</v>
      </c>
      <c r="AA1093" s="80" cm="1">
        <f t="array" aca="1" ref="AA1093" ca="1">-AA1092*INDIRECT(AA1081)</f>
        <v>-50000</v>
      </c>
      <c r="AB1093" s="80" cm="1">
        <f t="array" aca="1" ref="AB1093" ca="1">-AB1092*INDIRECT(AB1081)</f>
        <v>-50000</v>
      </c>
      <c r="AC1093" s="80" cm="1">
        <f t="array" aca="1" ref="AC1093" ca="1">-AC1092*INDIRECT(AC1081)</f>
        <v>-50000</v>
      </c>
      <c r="AD1093" s="80" cm="1">
        <f t="array" aca="1" ref="AD1093" ca="1">-AD1092*INDIRECT(AD1081)</f>
        <v>-50000</v>
      </c>
      <c r="AE1093" s="80" cm="1">
        <f t="array" aca="1" ref="AE1093" ca="1">-AE1092*INDIRECT(AE1081)</f>
        <v>-50000</v>
      </c>
      <c r="AF1093" s="80" cm="1">
        <f t="array" aca="1" ref="AF1093" ca="1">-AF1092*INDIRECT(AF1081)</f>
        <v>-50000</v>
      </c>
      <c r="AG1093" s="80" cm="1">
        <f t="array" aca="1" ref="AG1093" ca="1">-AG1092*INDIRECT(AG1081)</f>
        <v>-50000</v>
      </c>
      <c r="AH1093" s="80" cm="1">
        <f t="array" aca="1" ref="AH1093" ca="1">-AH1092*INDIRECT(AH1081)</f>
        <v>-50000</v>
      </c>
      <c r="AI1093" s="80" cm="1">
        <f t="array" aca="1" ref="AI1093" ca="1">-AI1092*INDIRECT(AI1081)</f>
        <v>-50000</v>
      </c>
      <c r="AJ1093" s="80" cm="1">
        <f t="array" aca="1" ref="AJ1093" ca="1">-AJ1092*INDIRECT(AJ1081)</f>
        <v>-50000</v>
      </c>
      <c r="AK1093" s="80" cm="1">
        <f t="array" aca="1" ref="AK1093" ca="1">-AK1092*INDIRECT(AK1081)</f>
        <v>-50000</v>
      </c>
      <c r="AL1093" s="80" cm="1">
        <f t="array" aca="1" ref="AL1093" ca="1">-AL1092*INDIRECT(AL1081)</f>
        <v>-50000</v>
      </c>
      <c r="AM1093" s="80" cm="1">
        <f t="array" aca="1" ref="AM1093" ca="1">-AM1092*INDIRECT(AM1081)</f>
        <v>-50000</v>
      </c>
      <c r="AN1093" s="80" cm="1">
        <f t="array" aca="1" ref="AN1093" ca="1">-AN1092*INDIRECT(AN1081)</f>
        <v>-50000</v>
      </c>
      <c r="AO1093" s="80" cm="1">
        <f t="array" aca="1" ref="AO1093" ca="1">-AO1092*INDIRECT(AO1081)</f>
        <v>-50000</v>
      </c>
      <c r="AP1093" s="80" cm="1">
        <f t="array" aca="1" ref="AP1093" ca="1">-AP1092*INDIRECT(AP1081)</f>
        <v>-50000</v>
      </c>
      <c r="AQ1093" s="80" cm="1">
        <f t="array" aca="1" ref="AQ1093" ca="1">-AQ1092*INDIRECT(AQ1081)</f>
        <v>-50000</v>
      </c>
      <c r="AR1093" s="80" cm="1">
        <f t="array" aca="1" ref="AR1093" ca="1">-AR1092*INDIRECT(AR1081)</f>
        <v>-50000</v>
      </c>
      <c r="AS1093" s="80" cm="1">
        <f t="array" aca="1" ref="AS1093" ca="1">-AS1092*INDIRECT(AS1081)</f>
        <v>-50000</v>
      </c>
      <c r="AT1093" s="80" cm="1">
        <f t="array" aca="1" ref="AT1093" ca="1">-AT1092*INDIRECT(AT1081)</f>
        <v>-50000</v>
      </c>
      <c r="AU1093" s="80" cm="1">
        <f t="array" aca="1" ref="AU1093" ca="1">-AU1092*INDIRECT(AU1081)</f>
        <v>-50000</v>
      </c>
      <c r="AV1093" s="80" cm="1">
        <f t="array" aca="1" ref="AV1093" ca="1">-AV1092*INDIRECT(AV1081)</f>
        <v>-50000</v>
      </c>
      <c r="AW1093" s="80" cm="1">
        <f t="array" aca="1" ref="AW1093" ca="1">-AW1092*INDIRECT(AW1081)</f>
        <v>-50000</v>
      </c>
      <c r="AX1093" s="80" cm="1">
        <f t="array" aca="1" ref="AX1093" ca="1">-AX1092*INDIRECT(AX1081)</f>
        <v>-50000</v>
      </c>
      <c r="AY1093" s="80" cm="1">
        <f t="array" aca="1" ref="AY1093" ca="1">-AY1092*INDIRECT(AY1081)</f>
        <v>-50000</v>
      </c>
      <c r="AZ1093" s="80" cm="1">
        <f t="array" aca="1" ref="AZ1093" ca="1">-AZ1092*INDIRECT(AZ1081)</f>
        <v>-50000</v>
      </c>
      <c r="BA1093" s="80" cm="1">
        <f t="array" aca="1" ref="BA1093" ca="1">-BA1092*INDIRECT(BA1081)</f>
        <v>-50000</v>
      </c>
      <c r="BB1093" s="80" cm="1">
        <f t="array" aca="1" ref="BB1093" ca="1">-BB1092*INDIRECT(BB1081)</f>
        <v>-50000</v>
      </c>
      <c r="BC1093" s="80" cm="1">
        <f t="array" aca="1" ref="BC1093" ca="1">-BC1092*INDIRECT(BC1081)</f>
        <v>-50000</v>
      </c>
      <c r="BD1093" s="80" cm="1">
        <f t="array" aca="1" ref="BD1093" ca="1">-BD1092*INDIRECT(BD1081)</f>
        <v>-50000</v>
      </c>
      <c r="BE1093" s="80" cm="1">
        <f t="array" aca="1" ref="BE1093" ca="1">-BE1092*INDIRECT(BE1081)</f>
        <v>-50000</v>
      </c>
      <c r="BF1093" s="80" cm="1">
        <f t="array" aca="1" ref="BF1093" ca="1">-BF1092*INDIRECT(BF1081)</f>
        <v>-50000</v>
      </c>
      <c r="BG1093" s="80" cm="1">
        <f t="array" aca="1" ref="BG1093" ca="1">-BG1092*INDIRECT(BG1081)</f>
        <v>-50000</v>
      </c>
      <c r="BH1093" s="80" cm="1">
        <f t="array" aca="1" ref="BH1093" ca="1">-BH1092*INDIRECT(BH1081)</f>
        <v>-50000</v>
      </c>
      <c r="BI1093" s="80" cm="1">
        <f t="array" aca="1" ref="BI1093" ca="1">-BI1092*INDIRECT(BI1081)</f>
        <v>-50000</v>
      </c>
      <c r="BJ1093" s="80" cm="1">
        <f t="array" aca="1" ref="BJ1093" ca="1">-BJ1092*INDIRECT(BJ1081)</f>
        <v>-50000</v>
      </c>
      <c r="BK1093" s="80" cm="1">
        <f t="array" aca="1" ref="BK1093" ca="1">-BK1092*INDIRECT(BK1081)</f>
        <v>-50000</v>
      </c>
      <c r="BL1093" s="80" cm="1">
        <f t="array" aca="1" ref="BL1093" ca="1">-BL1092*INDIRECT(BL1081)</f>
        <v>-50000</v>
      </c>
      <c r="BM1093" s="80" cm="1">
        <f t="array" aca="1" ref="BM1093" ca="1">-BM1092*INDIRECT(BM1081)</f>
        <v>-50000</v>
      </c>
      <c r="BN1093" s="80" cm="1">
        <f t="array" aca="1" ref="BN1093" ca="1">-BN1092*INDIRECT(BN1081)</f>
        <v>-50000</v>
      </c>
      <c r="BO1093" s="80" cm="1">
        <f t="array" aca="1" ref="BO1093" ca="1">-BO1092*INDIRECT(BO1081)</f>
        <v>-50000</v>
      </c>
      <c r="BP1093" s="80" cm="1">
        <f t="array" aca="1" ref="BP1093" ca="1">-BP1092*INDIRECT(BP1081)</f>
        <v>-50000</v>
      </c>
      <c r="BQ1093" s="80" cm="1">
        <f t="array" aca="1" ref="BQ1093" ca="1">-BQ1092*INDIRECT(BQ1081)</f>
        <v>-50000</v>
      </c>
      <c r="BR1093" s="80" cm="1">
        <f t="array" aca="1" ref="BR1093" ca="1">-BR1092*INDIRECT(BR1081)</f>
        <v>-50000</v>
      </c>
      <c r="BS1093" s="80" cm="1">
        <f t="array" aca="1" ref="BS1093" ca="1">-BS1092*INDIRECT(BS1081)</f>
        <v>-50000</v>
      </c>
      <c r="BT1093" s="80" cm="1">
        <f t="array" aca="1" ref="BT1093" ca="1">-BT1092*INDIRECT(BT1081)</f>
        <v>-50000</v>
      </c>
      <c r="BU1093" s="80" cm="1">
        <f t="array" aca="1" ref="BU1093" ca="1">-BU1092*INDIRECT(BU1081)</f>
        <v>-50000</v>
      </c>
      <c r="BV1093" s="80" cm="1">
        <f t="array" aca="1" ref="BV1093" ca="1">-BV1092*INDIRECT(BV1081)</f>
        <v>-50000</v>
      </c>
      <c r="BW1093" s="80" cm="1">
        <f t="array" aca="1" ref="BW1093" ca="1">-BW1092*INDIRECT(BW1081)</f>
        <v>-50000</v>
      </c>
      <c r="BX1093" s="80" cm="1">
        <f t="array" aca="1" ref="BX1093" ca="1">-BX1092*INDIRECT(BX1081)</f>
        <v>-50000</v>
      </c>
      <c r="BY1093" s="80" cm="1">
        <f t="array" aca="1" ref="BY1093" ca="1">-BY1092*INDIRECT(BY1081)</f>
        <v>-50000</v>
      </c>
      <c r="BZ1093" s="80" cm="1">
        <f t="array" aca="1" ref="BZ1093" ca="1">-BZ1092*INDIRECT(BZ1081)</f>
        <v>-50000</v>
      </c>
      <c r="CA1093" s="80" cm="1">
        <f t="array" aca="1" ref="CA1093" ca="1">-CA1092*INDIRECT(CA1081)</f>
        <v>-50000</v>
      </c>
      <c r="CB1093" s="80" cm="1">
        <f t="array" aca="1" ref="CB1093" ca="1">-CB1092*INDIRECT(CB1081)</f>
        <v>-50000</v>
      </c>
      <c r="CC1093" s="80" cm="1">
        <f t="array" aca="1" ref="CC1093" ca="1">-CC1092*INDIRECT(CC1081)</f>
        <v>-50000</v>
      </c>
      <c r="CD1093" s="80" cm="1">
        <f t="array" aca="1" ref="CD1093" ca="1">-CD1092*INDIRECT(CD1081)</f>
        <v>-50000</v>
      </c>
      <c r="CE1093" s="80" cm="1">
        <f t="array" aca="1" ref="CE1093" ca="1">-CE1092*INDIRECT(CE1081)</f>
        <v>-50000</v>
      </c>
      <c r="CF1093" s="80" cm="1">
        <f t="array" aca="1" ref="CF1093" ca="1">-CF1092*INDIRECT(CF1081)</f>
        <v>-50000</v>
      </c>
      <c r="CG1093" s="80" cm="1">
        <f t="array" aca="1" ref="CG1093" ca="1">-CG1092*INDIRECT(CG1081)</f>
        <v>-50000</v>
      </c>
      <c r="CH1093" s="80" cm="1">
        <f t="array" aca="1" ref="CH1093" ca="1">-CH1092*INDIRECT(CH1081)</f>
        <v>-50000</v>
      </c>
      <c r="CI1093" s="80" cm="1">
        <f t="array" aca="1" ref="CI1093" ca="1">-CI1092*INDIRECT(CI1081)</f>
        <v>-50000</v>
      </c>
      <c r="CJ1093" s="80" cm="1">
        <f t="array" aca="1" ref="CJ1093" ca="1">-CJ1092*INDIRECT(CJ1081)</f>
        <v>-50000</v>
      </c>
      <c r="CK1093" s="80" cm="1">
        <f t="array" aca="1" ref="CK1093" ca="1">-CK1092*INDIRECT(CK1081)</f>
        <v>-50000</v>
      </c>
      <c r="CL1093" s="80" cm="1">
        <f t="array" aca="1" ref="CL1093" ca="1">-CL1092*INDIRECT(CL1081)</f>
        <v>-50000</v>
      </c>
      <c r="CN1093" s="74"/>
      <c r="CO1093" s="80" t="e" cm="1">
        <f t="array" aca="1" ref="CO1093" ca="1">-CO1092*INDIRECT(CO1081)</f>
        <v>#N/A</v>
      </c>
      <c r="CP1093" s="80" t="e" cm="1">
        <f t="array" aca="1" ref="CP1093" ca="1">-CP1092*INDIRECT(CP1081)</f>
        <v>#N/A</v>
      </c>
      <c r="CQ1093" s="80" t="e" cm="1">
        <f t="array" aca="1" ref="CQ1093" ca="1">-CQ1092*INDIRECT(CQ1081)</f>
        <v>#N/A</v>
      </c>
      <c r="CR1093" s="80" t="e" cm="1">
        <f t="array" aca="1" ref="CR1093" ca="1">-CR1092*INDIRECT(CR1081)</f>
        <v>#N/A</v>
      </c>
      <c r="CS1093" s="80" t="e" cm="1">
        <f t="array" aca="1" ref="CS1093" ca="1">-CS1092*INDIRECT(CS1081)</f>
        <v>#N/A</v>
      </c>
      <c r="CT1093" s="80" t="e" cm="1">
        <f t="array" aca="1" ref="CT1093" ca="1">-CT1092*INDIRECT(CT1081)</f>
        <v>#N/A</v>
      </c>
      <c r="CU1093" s="80" t="e" cm="1">
        <f t="array" aca="1" ref="CU1093" ca="1">-CU1092*INDIRECT(CU1081)</f>
        <v>#N/A</v>
      </c>
      <c r="CV1093" s="80" t="e" cm="1">
        <f t="array" aca="1" ref="CV1093" ca="1">-CV1092*INDIRECT(CV1081)</f>
        <v>#N/A</v>
      </c>
      <c r="CW1093" s="80" t="e" cm="1">
        <f t="array" aca="1" ref="CW1093" ca="1">-CW1092*INDIRECT(CW1081)</f>
        <v>#N/A</v>
      </c>
      <c r="CX1093" s="80" t="e" cm="1">
        <f t="array" aca="1" ref="CX1093" ca="1">-CX1092*INDIRECT(CX1081)</f>
        <v>#N/A</v>
      </c>
      <c r="CY1093" s="80" t="e" cm="1">
        <f t="array" aca="1" ref="CY1093" ca="1">-CY1092*INDIRECT(CY1081)</f>
        <v>#N/A</v>
      </c>
      <c r="CZ1093" s="80" t="e" cm="1">
        <f t="array" aca="1" ref="CZ1093" ca="1">-CZ1092*INDIRECT(CZ1081)</f>
        <v>#N/A</v>
      </c>
      <c r="DA1093" s="80" t="e" cm="1">
        <f t="array" aca="1" ref="DA1093" ca="1">-DA1092*INDIRECT(DA1081)</f>
        <v>#N/A</v>
      </c>
      <c r="DB1093" s="80" t="e" cm="1">
        <f t="array" aca="1" ref="DB1093" ca="1">-DB1092*INDIRECT(DB1081)</f>
        <v>#N/A</v>
      </c>
      <c r="DC1093" s="80" t="e" cm="1">
        <f t="array" aca="1" ref="DC1093" ca="1">-DC1092*INDIRECT(DC1081)</f>
        <v>#N/A</v>
      </c>
      <c r="DD1093" s="80" t="e" cm="1">
        <f t="array" aca="1" ref="DD1093" ca="1">-DD1092*INDIRECT(DD1081)</f>
        <v>#N/A</v>
      </c>
      <c r="DE1093" s="80" t="e" cm="1">
        <f t="array" aca="1" ref="DE1093" ca="1">-DE1092*INDIRECT(DE1081)</f>
        <v>#N/A</v>
      </c>
      <c r="DF1093" s="80" t="e" cm="1">
        <f t="array" aca="1" ref="DF1093" ca="1">-DF1092*INDIRECT(DF1081)</f>
        <v>#N/A</v>
      </c>
      <c r="DG1093" s="80" t="e" cm="1">
        <f t="array" aca="1" ref="DG1093" ca="1">-DG1092*INDIRECT(DG1081)</f>
        <v>#N/A</v>
      </c>
      <c r="DH1093" s="80" t="e" cm="1">
        <f t="array" aca="1" ref="DH1093" ca="1">-DH1092*INDIRECT(DH1081)</f>
        <v>#N/A</v>
      </c>
      <c r="DI1093" s="80" t="e" cm="1">
        <f t="array" aca="1" ref="DI1093" ca="1">-DI1092*INDIRECT(DI1081)</f>
        <v>#N/A</v>
      </c>
      <c r="DJ1093" s="80" t="e" cm="1">
        <f t="array" aca="1" ref="DJ1093" ca="1">-DJ1092*INDIRECT(DJ1081)</f>
        <v>#N/A</v>
      </c>
      <c r="DK1093" s="80" t="e" cm="1">
        <f t="array" aca="1" ref="DK1093" ca="1">-DK1092*INDIRECT(DK1081)</f>
        <v>#N/A</v>
      </c>
      <c r="DL1093" s="80" t="e" cm="1">
        <f t="array" aca="1" ref="DL1093" ca="1">-DL1092*INDIRECT(DL1081)</f>
        <v>#N/A</v>
      </c>
    </row>
    <row r="1094" spans="2:116" x14ac:dyDescent="0.4">
      <c r="B1094" s="8" t="str">
        <f t="shared" si="1246"/>
        <v>1094 FAINT-S</v>
      </c>
      <c r="C1094" s="8" t="s">
        <v>233</v>
      </c>
      <c r="D1094" t="s">
        <v>766</v>
      </c>
      <c r="E1094" s="8" t="str">
        <f t="shared" si="1233"/>
        <v>1094 FAINT-S</v>
      </c>
      <c r="G1094" s="158" t="str">
        <f>"Amortization - "&amp;SUBSTITUTE(G1084,":","")</f>
        <v>Amortization - Volume driven secondary intangible assets</v>
      </c>
      <c r="S1094" s="80"/>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c r="DK1094" s="72"/>
      <c r="DL1094" s="72"/>
    </row>
    <row r="1095" spans="2:116" x14ac:dyDescent="0.4">
      <c r="B1095" s="8" t="str">
        <f t="shared" si="1246"/>
        <v>1095 FAINT-S</v>
      </c>
      <c r="C1095" s="8"/>
      <c r="D1095" t="s">
        <v>766</v>
      </c>
      <c r="E1095" s="8" t="str">
        <f t="shared" si="1233"/>
        <v>1095 FAINT-S</v>
      </c>
      <c r="G1095" s="158"/>
      <c r="S1095" s="72"/>
      <c r="T1095" s="72"/>
      <c r="U1095" s="72"/>
      <c r="V1095" s="72"/>
      <c r="W1095" s="72"/>
      <c r="X1095" s="72"/>
      <c r="Y1095" s="72"/>
      <c r="Z1095" s="72"/>
      <c r="AA1095" s="72"/>
      <c r="AB1095" s="72"/>
      <c r="AC1095" s="72"/>
      <c r="AD1095" s="72"/>
      <c r="AE1095" s="72"/>
      <c r="AF1095" s="72"/>
      <c r="AG1095" s="72"/>
      <c r="AH1095" s="72"/>
      <c r="AI1095" s="72"/>
      <c r="AJ1095" s="72"/>
      <c r="AK1095" s="72"/>
      <c r="AL1095" s="72"/>
      <c r="AM1095" s="72"/>
      <c r="AN1095" s="72"/>
      <c r="AO1095" s="72"/>
      <c r="AP1095" s="72"/>
      <c r="AQ1095" s="72"/>
      <c r="AR1095" s="72"/>
      <c r="AS1095" s="72"/>
      <c r="AT1095" s="72"/>
      <c r="AU1095" s="72"/>
      <c r="AV1095" s="72"/>
      <c r="AW1095" s="72"/>
      <c r="AX1095" s="72"/>
      <c r="AY1095" s="72"/>
      <c r="AZ1095" s="72"/>
      <c r="BA1095" s="72"/>
      <c r="BB1095" s="72"/>
      <c r="BC1095" s="72"/>
      <c r="BD1095" s="72"/>
      <c r="BE1095" s="72"/>
      <c r="BF1095" s="72"/>
      <c r="BG1095" s="72"/>
      <c r="BH1095" s="72"/>
      <c r="BI1095" s="72"/>
      <c r="BJ1095" s="72"/>
      <c r="BK1095" s="72"/>
      <c r="BL1095" s="72"/>
      <c r="BM1095" s="72"/>
      <c r="BN1095" s="72"/>
      <c r="BO1095" s="72"/>
      <c r="BP1095" s="72"/>
      <c r="BQ1095" s="72"/>
      <c r="BR1095" s="72"/>
      <c r="BS1095" s="72"/>
      <c r="BT1095" s="72"/>
      <c r="BU1095" s="72"/>
      <c r="BV1095" s="72"/>
      <c r="BW1095" s="72"/>
      <c r="BX1095" s="72"/>
      <c r="BY1095" s="72"/>
      <c r="BZ1095" s="72"/>
      <c r="CA1095" s="72"/>
      <c r="CB1095" s="72"/>
      <c r="CC1095" s="72"/>
      <c r="CD1095" s="72"/>
      <c r="CE1095" s="72"/>
      <c r="CF1095" s="72"/>
      <c r="CG1095" s="72"/>
      <c r="CH1095" s="72"/>
      <c r="CI1095" s="72"/>
      <c r="CJ1095" s="72"/>
      <c r="CK1095" s="72"/>
      <c r="CL1095" s="72"/>
      <c r="CO1095" s="72"/>
      <c r="CP1095" s="72"/>
      <c r="CQ1095" s="72"/>
      <c r="CR1095" s="72"/>
      <c r="CS1095" s="72"/>
      <c r="CT1095" s="72"/>
      <c r="CU1095" s="72"/>
      <c r="CV1095" s="72"/>
      <c r="CW1095" s="72"/>
      <c r="CX1095" s="72"/>
      <c r="CY1095" s="72"/>
      <c r="CZ1095" s="72"/>
      <c r="DA1095" s="72"/>
      <c r="DB1095" s="72"/>
      <c r="DC1095" s="72"/>
      <c r="DD1095" s="72"/>
      <c r="DE1095" s="72"/>
      <c r="DF1095" s="72"/>
      <c r="DG1095" s="72"/>
      <c r="DH1095" s="72"/>
      <c r="DI1095" s="72"/>
      <c r="DJ1095" s="72"/>
      <c r="DK1095" s="72"/>
      <c r="DL1095" s="72"/>
    </row>
    <row r="1096" spans="2:116" x14ac:dyDescent="0.4">
      <c r="B1096" s="8" t="str">
        <f>E1096</f>
        <v>1096 FAINT-S</v>
      </c>
      <c r="C1096" s="8"/>
      <c r="D1096" t="s">
        <v>766</v>
      </c>
      <c r="E1096" s="8" t="str">
        <f t="shared" si="1233"/>
        <v>1096 FAINT-S</v>
      </c>
      <c r="G1096" s="158" t="s">
        <v>280</v>
      </c>
      <c r="J1096" s="80">
        <f>SUMIF($5:$5,I$2,1092:1092)</f>
        <v>0</v>
      </c>
      <c r="K1096" s="24">
        <f>SUMIF($3:$3,K$2,1092:1092)</f>
        <v>120</v>
      </c>
      <c r="L1096" s="24">
        <f>SUMIF($3:$3,L$2,1092:1092)</f>
        <v>120</v>
      </c>
      <c r="M1096" s="24">
        <f>SUMIF($3:$3,M$2,1092:1092)</f>
        <v>120</v>
      </c>
      <c r="N1096" s="24">
        <f>SUMIF($3:$3,N$2,1092:1092)</f>
        <v>120</v>
      </c>
      <c r="O1096" s="24">
        <f>SUMIF($3:$3,O$2,1092:1092)</f>
        <v>120</v>
      </c>
      <c r="P1096" s="24">
        <f>SUMIF($3:$3,P$2,1092:1092)</f>
        <v>120</v>
      </c>
      <c r="R1096" s="24"/>
      <c r="S1096" s="80" cm="1">
        <f t="array" aca="1" ref="S1096" ca="1">(SUM(INDEX(1089:1089,1,MAX(COLUMN($R:$R),COLUMN()-($H1088*12-1))):S1093)/($H1088*12)+IF($R1098=0,0,SUM(INDEX(1094:1094,1,MAX(COLUMN($R:$R),COLUMN()-(($H1088-$H1089)*12))):S1098)/(($H1088)*12)))</f>
        <v>-848.98305084745755</v>
      </c>
      <c r="T1096" s="80" cm="1">
        <f t="array" aca="1" ref="T1096" ca="1">(SUM(INDEX(1089:1089,1,MAX(COLUMN($R:$R),COLUMN()-($H1088*12-1))):T1093)/($H1088*12)+IF($R1098=0,0,SUM(INDEX(1094:1094,1,MAX(COLUMN($R:$R),COLUMN()-(($H1088-$H1089)*12))):T1098)/(($H1088)*12)))</f>
        <v>-1710.6607296753805</v>
      </c>
      <c r="U1096" s="80" cm="1">
        <f t="array" aca="1" ref="U1096" ca="1">(SUM(INDEX(1089:1089,1,MAX(COLUMN($R:$R),COLUMN()-($H1088*12-1))):U1093)/($H1088*12)+IF($R1098=0,0,SUM(INDEX(1094:1094,1,MAX(COLUMN($R:$R),COLUMN()-(($H1088-$H1089)*12))):U1098)/(($H1088)*12)))</f>
        <v>-2586.9431149241159</v>
      </c>
      <c r="V1096" s="80" cm="1">
        <f t="array" aca="1" ref="V1096" ca="1">(SUM(INDEX(1089:1089,1,MAX(COLUMN($R:$R),COLUMN()-($H1088*12-1))):V1093)/($H1088*12)+IF($R1098=0,0,SUM(INDEX(1094:1094,1,MAX(COLUMN($R:$R),COLUMN()-(($H1088-$H1089)*12))):V1098)/(($H1088)*12)))</f>
        <v>-3478.077743990626</v>
      </c>
      <c r="W1096" s="80" cm="1">
        <f t="array" aca="1" ref="W1096" ca="1">(SUM(INDEX(1089:1089,1,MAX(COLUMN($R:$R),COLUMN()-($H1088*12-1))):W1093)/($H1088*12)+IF($R1098=0,0,SUM(INDEX(1094:1094,1,MAX(COLUMN($R:$R),COLUMN()-(($H1088-$H1089)*12))):W1098)/(($H1088)*12)))</f>
        <v>-4384.316349820976</v>
      </c>
      <c r="X1096" s="80" cm="1">
        <f t="array" aca="1" ref="X1096" ca="1">(SUM(INDEX(1089:1089,1,MAX(COLUMN($R:$R),COLUMN()-($H1088*12-1))):X1093)/($H1088*12)+IF($R1098=0,0,SUM(INDEX(1094:1094,1,MAX(COLUMN($R:$R),COLUMN()-(($H1088-$H1089)*12))):X1098)/(($H1088)*12)))</f>
        <v>-5305.9149320213319</v>
      </c>
      <c r="Y1096" s="80" cm="1">
        <f t="array" aca="1" ref="Y1096" ca="1">(SUM(INDEX(1089:1089,1,MAX(COLUMN($R:$R),COLUMN()-($H1088*12-1))):Y1093)/($H1088*12)+IF($R1098=0,0,SUM(INDEX(1094:1094,1,MAX(COLUMN($R:$R),COLUMN()-(($H1088-$H1089)*12))):Y1098)/(($H1088)*12)))</f>
        <v>-6243.1338291742359</v>
      </c>
      <c r="Z1096" s="80" cm="1">
        <f t="array" aca="1" ref="Z1096" ca="1">(SUM(INDEX(1089:1089,1,MAX(COLUMN($R:$R),COLUMN()-($H1088*12-1))):Z1093)/($H1088*12)+IF($R1098=0,0,SUM(INDEX(1094:1094,1,MAX(COLUMN($R:$R),COLUMN()-(($H1088-$H1089)*12))):Z1098)/(($H1088)*12)))</f>
        <v>-7196.237792380578</v>
      </c>
      <c r="AA1096" s="80" cm="1">
        <f t="array" aca="1" ref="AA1096" ca="1">(SUM(INDEX(1089:1089,1,MAX(COLUMN($R:$R),COLUMN()-($H1088*12-1))):AA1093)/($H1088*12)+IF($R1098=0,0,SUM(INDEX(1094:1094,1,MAX(COLUMN($R:$R),COLUMN()-(($H1088-$H1089)*12))):AA1098)/(($H1088)*12)))</f>
        <v>-8165.4960600480463</v>
      </c>
      <c r="AB1096" s="80" cm="1">
        <f t="array" aca="1" ref="AB1096" ca="1">(SUM(INDEX(1089:1089,1,MAX(COLUMN($R:$R),COLUMN()-($H1088*12-1))):AB1093)/($H1088*12)+IF($R1098=0,0,SUM(INDEX(1094:1094,1,MAX(COLUMN($R:$R),COLUMN()-(($H1088-$H1089)*12))):AB1098)/(($H1088)*12)))</f>
        <v>-9151.1824339471641</v>
      </c>
      <c r="AC1096" s="80" cm="1">
        <f t="array" aca="1" ref="AC1096" ca="1">(SUM(INDEX(1089:1089,1,MAX(COLUMN($R:$R),COLUMN()-($H1088*12-1))):AC1093)/($H1088*12)+IF($R1098=0,0,SUM(INDEX(1094:1094,1,MAX(COLUMN($R:$R),COLUMN()-(($H1088-$H1089)*12))):AC1098)/(($H1088)*12)))</f>
        <v>-10153.575356556439</v>
      </c>
      <c r="AD1096" s="80" cm="1">
        <f t="array" aca="1" ref="AD1096" ca="1">(SUM(INDEX(1089:1089,1,MAX(COLUMN($R:$R),COLUMN()-($H1088*12-1))):AD1093)/($H1088*12)+IF($R1098=0,0,SUM(INDEX(1094:1094,1,MAX(COLUMN($R:$R),COLUMN()-(($H1088-$H1089)*12))):AD1098)/(($H1088)*12)))</f>
        <v>-11172.957989718412</v>
      </c>
      <c r="AE1096" s="80" cm="1">
        <f t="array" aca="1" ref="AE1096" ca="1">(SUM(INDEX(1089:1089,1,MAX(COLUMN($R:$R),COLUMN()-($H1088*12-1))):AE1093)/($H1088*12)+IF($R1098=0,0,SUM(INDEX(1094:1094,1,MAX(COLUMN($R:$R),COLUMN()-(($H1088-$H1089)*12))):AE1098)/(($H1088)*12)))</f>
        <v>-12209.618294628894</v>
      </c>
      <c r="AF1096" s="80" cm="1">
        <f t="array" aca="1" ref="AF1096" ca="1">(SUM(INDEX(1089:1089,1,MAX(COLUMN($R:$R),COLUMN()-($H1088*12-1))):AF1093)/($H1088*12)+IF($R1098=0,0,SUM(INDEX(1094:1094,1,MAX(COLUMN($R:$R),COLUMN()-(($H1088-$H1089)*12))):AF1098)/(($H1088)*12)))</f>
        <v>-13263.849113181926</v>
      </c>
      <c r="AG1096" s="80" cm="1">
        <f t="array" aca="1" ref="AG1096" ca="1">(SUM(INDEX(1089:1089,1,MAX(COLUMN($R:$R),COLUMN()-($H1088*12-1))):AG1093)/($H1088*12)+IF($R1098=0,0,SUM(INDEX(1094:1094,1,MAX(COLUMN($R:$R),COLUMN()-(($H1088-$H1089)*12))):AG1098)/(($H1088)*12)))</f>
        <v>-14335.948250693484</v>
      </c>
      <c r="AH1096" s="80" cm="1">
        <f t="array" aca="1" ref="AH1096" ca="1">(SUM(INDEX(1089:1089,1,MAX(COLUMN($R:$R),COLUMN()-($H1088*12-1))):AH1093)/($H1088*12)+IF($R1098=0,0,SUM(INDEX(1094:1094,1,MAX(COLUMN($R:$R),COLUMN()-(($H1088-$H1089)*12))):AH1098)/(($H1088)*12)))</f>
        <v>-15426.218560027271</v>
      </c>
      <c r="AI1096" s="80" cm="1">
        <f t="array" aca="1" ref="AI1096" ca="1">(SUM(INDEX(1089:1089,1,MAX(COLUMN($R:$R),COLUMN()-($H1088*12-1))):AI1093)/($H1088*12)+IF($R1098=0,0,SUM(INDEX(1094:1094,1,MAX(COLUMN($R:$R),COLUMN()-(($H1088-$H1089)*12))):AI1098)/(($H1088)*12)))</f>
        <v>-16534.96802714638</v>
      </c>
      <c r="AJ1096" s="80" cm="1">
        <f t="array" aca="1" ref="AJ1096" ca="1">(SUM(INDEX(1089:1089,1,MAX(COLUMN($R:$R),COLUMN()-($H1088*12-1))):AJ1093)/($H1088*12)+IF($R1098=0,0,SUM(INDEX(1094:1094,1,MAX(COLUMN($R:$R),COLUMN()-(($H1088-$H1089)*12))):AJ1098)/(($H1088)*12)))</f>
        <v>-17662.509858114961</v>
      </c>
      <c r="AK1096" s="80" cm="1">
        <f t="array" aca="1" ref="AK1096" ca="1">(SUM(INDEX(1089:1089,1,MAX(COLUMN($R:$R),COLUMN()-($H1088*12-1))):AK1093)/($H1088*12)+IF($R1098=0,0,SUM(INDEX(1094:1094,1,MAX(COLUMN($R:$R),COLUMN()-(($H1088-$H1089)*12))):AK1098)/(($H1088)*12)))</f>
        <v>-18809.162567574538</v>
      </c>
      <c r="AL1096" s="80" cm="1">
        <f t="array" aca="1" ref="AL1096" ca="1">(SUM(INDEX(1089:1089,1,MAX(COLUMN($R:$R),COLUMN()-($H1088*12-1))):AL1093)/($H1088*12)+IF($R1098=0,0,SUM(INDEX(1094:1094,1,MAX(COLUMN($R:$R),COLUMN()-(($H1088-$H1089)*12))):AL1098)/(($H1088)*12)))</f>
        <v>-19975.250068719866</v>
      </c>
      <c r="AM1096" s="80" cm="1">
        <f t="array" aca="1" ref="AM1096" ca="1">(SUM(INDEX(1089:1089,1,MAX(COLUMN($R:$R),COLUMN()-($H1088*12-1))):AM1093)/($H1088*12)+IF($R1098=0,0,SUM(INDEX(1094:1094,1,MAX(COLUMN($R:$R),COLUMN()-(($H1088-$H1089)*12))):AM1098)/(($H1088)*12)))</f>
        <v>-21161.101764799867</v>
      </c>
      <c r="AN1096" s="80" cm="1">
        <f t="array" aca="1" ref="AN1096" ca="1">(SUM(INDEX(1089:1089,1,MAX(COLUMN($R:$R),COLUMN()-($H1088*12-1))):AN1093)/($H1088*12)+IF($R1098=0,0,SUM(INDEX(1094:1094,1,MAX(COLUMN($R:$R),COLUMN()-(($H1088-$H1089)*12))):AN1098)/(($H1088)*12)))</f>
        <v>-22367.052642169358</v>
      </c>
      <c r="AO1096" s="80" cm="1">
        <f t="array" aca="1" ref="AO1096" ca="1">(SUM(INDEX(1089:1089,1,MAX(COLUMN($R:$R),COLUMN()-($H1088*12-1))):AO1093)/($H1088*12)+IF($R1098=0,0,SUM(INDEX(1094:1094,1,MAX(COLUMN($R:$R),COLUMN()-(($H1088-$H1089)*12))):AO1098)/(($H1088)*12)))</f>
        <v>-23593.443364917988</v>
      </c>
      <c r="AP1096" s="80" cm="1">
        <f t="array" aca="1" ref="AP1096" ca="1">(SUM(INDEX(1089:1089,1,MAX(COLUMN($R:$R),COLUMN()-($H1088*12-1))):AP1093)/($H1088*12)+IF($R1098=0,0,SUM(INDEX(1094:1094,1,MAX(COLUMN($R:$R),COLUMN()-(($H1088-$H1089)*12))):AP1098)/(($H1088)*12)))</f>
        <v>-24840.620371103039</v>
      </c>
      <c r="AQ1096" s="80" cm="1">
        <f t="array" aca="1" ref="AQ1096" ca="1">(SUM(INDEX(1089:1089,1,MAX(COLUMN($R:$R),COLUMN()-($H1088*12-1))):AQ1093)/($H1088*12)+IF($R1098=0,0,SUM(INDEX(1094:1094,1,MAX(COLUMN($R:$R),COLUMN()-(($H1088-$H1089)*12))):AQ1098)/(($H1088)*12)))</f>
        <v>-26108.93597061326</v>
      </c>
      <c r="AR1096" s="80" cm="1">
        <f t="array" aca="1" ref="AR1096" ca="1">(SUM(INDEX(1089:1089,1,MAX(COLUMN($R:$R),COLUMN()-($H1088*12-1))):AR1093)/($H1088*12)+IF($R1098=0,0,SUM(INDEX(1094:1094,1,MAX(COLUMN($R:$R),COLUMN()-(($H1088-$H1089)*12))):AR1098)/(($H1088)*12)))</f>
        <v>-27398.74844469145</v>
      </c>
      <c r="AS1096" s="80" cm="1">
        <f t="array" aca="1" ref="AS1096" ca="1">(SUM(INDEX(1089:1089,1,MAX(COLUMN($R:$R),COLUMN()-($H1088*12-1))):AS1093)/($H1088*12)+IF($R1098=0,0,SUM(INDEX(1094:1094,1,MAX(COLUMN($R:$R),COLUMN()-(($H1088-$H1089)*12))):AS1098)/(($H1088)*12)))</f>
        <v>-28710.42214714385</v>
      </c>
      <c r="AT1096" s="80" cm="1">
        <f t="array" aca="1" ref="AT1096" ca="1">(SUM(INDEX(1089:1089,1,MAX(COLUMN($R:$R),COLUMN()-($H1088*12-1))):AT1093)/($H1088*12)+IF($R1098=0,0,SUM(INDEX(1094:1094,1,MAX(COLUMN($R:$R),COLUMN()-(($H1088-$H1089)*12))):AT1098)/(($H1088)*12)))</f>
        <v>-30044.327607264931</v>
      </c>
      <c r="AU1096" s="80" cm="1">
        <f t="array" aca="1" ref="AU1096" ca="1">(SUM(INDEX(1089:1089,1,MAX(COLUMN($R:$R),COLUMN()-($H1088*12-1))):AU1093)/($H1088*12)+IF($R1098=0,0,SUM(INDEX(1094:1094,1,MAX(COLUMN($R:$R),COLUMN()-(($H1088-$H1089)*12))):AU1098)/(($H1088)*12)))</f>
        <v>-31400.841634506709</v>
      </c>
      <c r="AV1096" s="80" cm="1">
        <f t="array" aca="1" ref="AV1096" ca="1">(SUM(INDEX(1089:1089,1,MAX(COLUMN($R:$R),COLUMN()-($H1088*12-1))):AV1093)/($H1088*12)+IF($R1098=0,0,SUM(INDEX(1094:1094,1,MAX(COLUMN($R:$R),COLUMN()-(($H1088-$H1089)*12))):AV1098)/(($H1088)*12)))</f>
        <v>-32780.347424922074</v>
      </c>
      <c r="AW1096" s="80" cm="1">
        <f t="array" aca="1" ref="AW1096" ca="1">(SUM(INDEX(1089:1089,1,MAX(COLUMN($R:$R),COLUMN()-($H1088*12-1))):AW1093)/($H1088*12)+IF($R1098=0,0,SUM(INDEX(1094:1094,1,MAX(COLUMN($R:$R),COLUMN()-(($H1088-$H1089)*12))):AW1098)/(($H1088)*12)))</f>
        <v>-34183.234669412283</v>
      </c>
      <c r="AX1096" s="80" cm="1">
        <f t="array" aca="1" ref="AX1096" ca="1">(SUM(INDEX(1089:1089,1,MAX(COLUMN($R:$R),COLUMN()-($H1088*12-1))):AX1093)/($H1088*12)+IF($R1098=0,0,SUM(INDEX(1094:1094,1,MAX(COLUMN($R:$R),COLUMN()-(($H1088-$H1089)*12))):AX1098)/(($H1088)*12)))</f>
        <v>-35609.899663809098</v>
      </c>
      <c r="AY1096" s="80" cm="1">
        <f t="array" aca="1" ref="AY1096" ca="1">(SUM(INDEX(1089:1089,1,MAX(COLUMN($R:$R),COLUMN()-($H1088*12-1))):AY1093)/($H1088*12)+IF($R1098=0,0,SUM(INDEX(1094:1094,1,MAX(COLUMN($R:$R),COLUMN()-(($H1088-$H1089)*12))):AY1098)/(($H1088)*12)))</f>
        <v>-37060.745420822816</v>
      </c>
      <c r="AZ1096" s="80" cm="1">
        <f t="array" aca="1" ref="AZ1096" ca="1">(SUM(INDEX(1089:1089,1,MAX(COLUMN($R:$R),COLUMN()-($H1088*12-1))):AZ1093)/($H1088*12)+IF($R1098=0,0,SUM(INDEX(1094:1094,1,MAX(COLUMN($R:$R),COLUMN()-(($H1088-$H1089)*12))):AZ1098)/(($H1088)*12)))</f>
        <v>-38536.181783887609</v>
      </c>
      <c r="BA1096" s="80" cm="1">
        <f t="array" aca="1" ref="BA1096" ca="1">(SUM(INDEX(1089:1089,1,MAX(COLUMN($R:$R),COLUMN()-($H1088*12-1))):BA1093)/($H1088*12)+IF($R1098=0,0,SUM(INDEX(1094:1094,1,MAX(COLUMN($R:$R),COLUMN()-(($H1088-$H1089)*12))):BA1098)/(($H1088)*12)))</f>
        <v>-40036.625542936548</v>
      </c>
      <c r="BB1096" s="80" cm="1">
        <f t="array" aca="1" ref="BB1096" ca="1">(SUM(INDEX(1089:1089,1,MAX(COLUMN($R:$R),COLUMN()-($H1088*12-1))):BB1093)/($H1088*12)+IF($R1098=0,0,SUM(INDEX(1094:1094,1,MAX(COLUMN($R:$R),COLUMN()-(($H1088-$H1089)*12))):BB1098)/(($H1088)*12)))</f>
        <v>-41562.500552138867</v>
      </c>
      <c r="BC1096" s="80" cm="1">
        <f t="array" aca="1" ref="BC1096" ca="1">(SUM(INDEX(1089:1089,1,MAX(COLUMN($R:$R),COLUMN()-($H1088*12-1))):BC1093)/($H1088*12)+IF($R1098=0,0,SUM(INDEX(1094:1094,1,MAX(COLUMN($R:$R),COLUMN()-(($H1088-$H1089)*12))):BC1098)/(($H1088)*12)))</f>
        <v>-43114.237849632744</v>
      </c>
      <c r="BD1096" s="80" cm="1">
        <f t="array" aca="1" ref="BD1096" ca="1">(SUM(INDEX(1089:1089,1,MAX(COLUMN($R:$R),COLUMN()-($H1088*12-1))):BD1093)/($H1088*12)+IF($R1098=0,0,SUM(INDEX(1094:1094,1,MAX(COLUMN($R:$R),COLUMN()-(($H1088-$H1089)*12))):BD1098)/(($H1088)*12)))</f>
        <v>-44692.275779287535</v>
      </c>
      <c r="BE1096" s="80" cm="1">
        <f t="array" aca="1" ref="BE1096" ca="1">(SUM(INDEX(1089:1089,1,MAX(COLUMN($R:$R),COLUMN()-($H1088*12-1))):BE1093)/($H1088*12)+IF($R1098=0,0,SUM(INDEX(1094:1094,1,MAX(COLUMN($R:$R),COLUMN()-(($H1088-$H1089)*12))):BE1098)/(($H1088)*12)))</f>
        <v>-46297.060114529697</v>
      </c>
      <c r="BF1096" s="80" cm="1">
        <f t="array" aca="1" ref="BF1096" ca="1">(SUM(INDEX(1089:1089,1,MAX(COLUMN($R:$R),COLUMN()-($H1088*12-1))):BF1093)/($H1088*12)+IF($R1098=0,0,SUM(INDEX(1094:1094,1,MAX(COLUMN($R:$R),COLUMN()-(($H1088-$H1089)*12))):BF1098)/(($H1088)*12)))</f>
        <v>-47929.044184267492</v>
      </c>
      <c r="BG1096" s="80" cm="1">
        <f t="array" aca="1" ref="BG1096" ca="1">(SUM(INDEX(1089:1089,1,MAX(COLUMN($R:$R),COLUMN()-($H1088*12-1))):BG1093)/($H1088*12)+IF($R1098=0,0,SUM(INDEX(1094:1094,1,MAX(COLUMN($R:$R),COLUMN()-(($H1088-$H1089)*12))):BG1098)/(($H1088)*12)))</f>
        <v>-49588.689000949991</v>
      </c>
      <c r="BH1096" s="80" cm="1">
        <f t="array" aca="1" ref="BH1096" ca="1">(SUM(INDEX(1089:1089,1,MAX(COLUMN($R:$R),COLUMN()-($H1088*12-1))):BH1093)/($H1088*12)+IF($R1098=0,0,SUM(INDEX(1094:1094,1,MAX(COLUMN($R:$R),COLUMN()-(($H1088-$H1089)*12))):BH1098)/(($H1088)*12)))</f>
        <v>-51276.463390796598</v>
      </c>
      <c r="BI1096" s="80" cm="1">
        <f t="array" aca="1" ref="BI1096" ca="1">(SUM(INDEX(1089:1089,1,MAX(COLUMN($R:$R),COLUMN()-($H1088*12-1))):BI1093)/($H1088*12)+IF($R1098=0,0,SUM(INDEX(1094:1094,1,MAX(COLUMN($R:$R),COLUMN()-(($H1088-$H1089)*12))):BI1098)/(($H1088)*12)))</f>
        <v>-52992.844126233831</v>
      </c>
      <c r="BJ1096" s="80" cm="1">
        <f t="array" aca="1" ref="BJ1096" ca="1">(SUM(INDEX(1089:1089,1,MAX(COLUMN($R:$R),COLUMN()-($H1088*12-1))):BJ1093)/($H1088*12)+IF($R1098=0,0,SUM(INDEX(1094:1094,1,MAX(COLUMN($R:$R),COLUMN()-(($H1088-$H1089)*12))):BJ1098)/(($H1088)*12)))</f>
        <v>-54738.316060576777</v>
      </c>
      <c r="BK1096" s="80" cm="1">
        <f t="array" aca="1" ref="BK1096" ca="1">(SUM(INDEX(1089:1089,1,MAX(COLUMN($R:$R),COLUMN()-($H1088*12-1))):BK1093)/($H1088*12)+IF($R1098=0,0,SUM(INDEX(1094:1094,1,MAX(COLUMN($R:$R),COLUMN()-(($H1088-$H1089)*12))):BK1098)/(($H1088)*12)))</f>
        <v>-56513.372264993333</v>
      </c>
      <c r="BL1096" s="80" cm="1">
        <f t="array" aca="1" ref="BL1096" ca="1">(SUM(INDEX(1089:1089,1,MAX(COLUMN($R:$R),COLUMN()-($H1088*12-1))):BL1093)/($H1088*12)+IF($R1098=0,0,SUM(INDEX(1094:1094,1,MAX(COLUMN($R:$R),COLUMN()-(($H1088-$H1089)*12))):BL1098)/(($H1088)*12)))</f>
        <v>-58318.514167789821</v>
      </c>
      <c r="BM1096" s="80" cm="1">
        <f t="array" aca="1" ref="BM1096" ca="1">(SUM(INDEX(1089:1089,1,MAX(COLUMN($R:$R),COLUMN()-($H1088*12-1))):BM1093)/($H1088*12)+IF($R1098=0,0,SUM(INDEX(1094:1094,1,MAX(COLUMN($R:$R),COLUMN()-(($H1088-$H1089)*12))):BM1098)/(($H1088)*12)))</f>
        <v>-60154.251696057458</v>
      </c>
      <c r="BN1096" s="80" cm="1">
        <f t="array" aca="1" ref="BN1096" ca="1">(SUM(INDEX(1089:1089,1,MAX(COLUMN($R:$R),COLUMN()-($H1088*12-1))):BN1093)/($H1088*12)+IF($R1098=0,0,SUM(INDEX(1094:1094,1,MAX(COLUMN($R:$R),COLUMN()-(($H1088-$H1089)*12))):BN1098)/(($H1088)*12)))</f>
        <v>-62021.103419719439</v>
      </c>
      <c r="BO1096" s="80" cm="1">
        <f t="array" aca="1" ref="BO1096" ca="1">(SUM(INDEX(1089:1089,1,MAX(COLUMN($R:$R),COLUMN()-($H1088*12-1))):BO1093)/($H1088*12)+IF($R1098=0,0,SUM(INDEX(1094:1094,1,MAX(COLUMN($R:$R),COLUMN()-(($H1088-$H1089)*12))):BO1098)/(($H1088)*12)))</f>
        <v>-63919.59669801977</v>
      </c>
      <c r="BP1096" s="80" cm="1">
        <f t="array" aca="1" ref="BP1096" ca="1">(SUM(INDEX(1089:1089,1,MAX(COLUMN($R:$R),COLUMN()-($H1088*12-1))):BP1093)/($H1088*12)+IF($R1098=0,0,SUM(INDEX(1094:1094,1,MAX(COLUMN($R:$R),COLUMN()-(($H1088-$H1089)*12))):BP1098)/(($H1088)*12)))</f>
        <v>-65850.267828494689</v>
      </c>
      <c r="BQ1096" s="80" cm="1">
        <f t="array" aca="1" ref="BQ1096" ca="1">(SUM(INDEX(1089:1089,1,MAX(COLUMN($R:$R),COLUMN()-($H1088*12-1))):BQ1093)/($H1088*12)+IF($R1098=0,0,SUM(INDEX(1094:1094,1,MAX(COLUMN($R:$R),COLUMN()-(($H1088-$H1089)*12))):BQ1098)/(($H1088)*12)))</f>
        <v>-67813.662198469159</v>
      </c>
      <c r="BR1096" s="80" cm="1">
        <f t="array" aca="1" ref="BR1096" ca="1">(SUM(INDEX(1089:1089,1,MAX(COLUMN($R:$R),COLUMN()-($H1088*12-1))):BR1093)/($H1088*12)+IF($R1098=0,0,SUM(INDEX(1094:1094,1,MAX(COLUMN($R:$R),COLUMN()-(($H1088-$H1089)*12))):BR1098)/(($H1088)*12)))</f>
        <v>-69810.334439121187</v>
      </c>
      <c r="BS1096" s="80" cm="1">
        <f t="array" aca="1" ref="BS1096" ca="1">(SUM(INDEX(1089:1089,1,MAX(COLUMN($R:$R),COLUMN()-($H1088*12-1))):BS1093)/($H1088*12)+IF($R1098=0,0,SUM(INDEX(1094:1094,1,MAX(COLUMN($R:$R),COLUMN()-(($H1088-$H1089)*12))):BS1098)/(($H1088)*12)))</f>
        <v>-71840.848582157138</v>
      </c>
      <c r="BT1096" s="80" cm="1">
        <f t="array" aca="1" ref="BT1096" ca="1">(SUM(INDEX(1089:1089,1,MAX(COLUMN($R:$R),COLUMN()-($H1088*12-1))):BT1093)/($H1088*12)+IF($R1098=0,0,SUM(INDEX(1094:1094,1,MAX(COLUMN($R:$R),COLUMN()-(($H1088-$H1089)*12))):BT1098)/(($H1088)*12)))</f>
        <v>-73905.778219142856</v>
      </c>
      <c r="BU1096" s="80" cm="1">
        <f t="array" aca="1" ref="BU1096" ca="1">(SUM(INDEX(1089:1089,1,MAX(COLUMN($R:$R),COLUMN()-($H1088*12-1))):BU1093)/($H1088*12)+IF($R1098=0,0,SUM(INDEX(1094:1094,1,MAX(COLUMN($R:$R),COLUMN()-(($H1088-$H1089)*12))):BU1098)/(($H1088)*12)))</f>
        <v>-76005.706663535108</v>
      </c>
      <c r="BV1096" s="80" cm="1">
        <f t="array" aca="1" ref="BV1096" ca="1">(SUM(INDEX(1089:1089,1,MAX(COLUMN($R:$R),COLUMN()-($H1088*12-1))):BV1093)/($H1088*12)+IF($R1098=0,0,SUM(INDEX(1094:1094,1,MAX(COLUMN($R:$R),COLUMN()-(($H1088-$H1089)*12))):BV1098)/(($H1088)*12)))</f>
        <v>-78141.227115459435</v>
      </c>
      <c r="BW1096" s="80" cm="1">
        <f t="array" aca="1" ref="BW1096" ca="1">(SUM(INDEX(1089:1089,1,MAX(COLUMN($R:$R),COLUMN()-($H1088*12-1))):BW1093)/($H1088*12)+IF($R1098=0,0,SUM(INDEX(1094:1094,1,MAX(COLUMN($R:$R),COLUMN()-(($H1088-$H1089)*12))):BW1098)/(($H1088)*12)))</f>
        <v>-80312.942829280772</v>
      </c>
      <c r="BX1096" s="80" cm="1">
        <f t="array" aca="1" ref="BX1096" ca="1">(SUM(INDEX(1089:1089,1,MAX(COLUMN($R:$R),COLUMN()-($H1088*12-1))):BX1093)/($H1088*12)+IF($R1098=0,0,SUM(INDEX(1094:1094,1,MAX(COLUMN($R:$R),COLUMN()-(($H1088-$H1089)*12))):BX1098)/(($H1088)*12)))</f>
        <v>-82521.467284014361</v>
      </c>
      <c r="BY1096" s="80" cm="1">
        <f t="array" aca="1" ref="BY1096" ca="1">(SUM(INDEX(1089:1089,1,MAX(COLUMN($R:$R),COLUMN()-($H1088*12-1))):BY1093)/($H1088*12)+IF($R1098=0,0,SUM(INDEX(1094:1094,1,MAX(COLUMN($R:$R),COLUMN()-(($H1088-$H1089)*12))):BY1098)/(($H1088)*12)))</f>
        <v>-84767.424356624775</v>
      </c>
      <c r="BZ1096" s="80" cm="1">
        <f t="array" aca="1" ref="BZ1096" ca="1">(SUM(INDEX(1089:1089,1,MAX(COLUMN($R:$R),COLUMN()-($H1088*12-1))):BZ1093)/($H1088*12)+IF($R1098=0,0,SUM(INDEX(1094:1094,1,MAX(COLUMN($R:$R),COLUMN()-(($H1088-$H1089)*12))):BZ1098)/(($H1088)*12)))</f>
        <v>-87051.448498262471</v>
      </c>
      <c r="CA1096" s="80" cm="1">
        <f t="array" aca="1" ref="CA1096" ca="1">(SUM(INDEX(1089:1089,1,MAX(COLUMN($R:$R),COLUMN()-($H1088*12-1))):CA1093)/($H1088*12)+IF($R1098=0,0,SUM(INDEX(1094:1094,1,MAX(COLUMN($R:$R),COLUMN()-(($H1088-$H1089)*12))):CA1098)/(($H1088)*12)))</f>
        <v>-88525.201862639806</v>
      </c>
      <c r="CB1096" s="80" cm="1">
        <f t="array" aca="1" ref="CB1096" ca="1">(SUM(INDEX(1089:1089,1,MAX(COLUMN($R:$R),COLUMN()-($H1088*12-1))):CB1093)/($H1088*12)+IF($R1098=0,0,SUM(INDEX(1094:1094,1,MAX(COLUMN($R:$R),COLUMN()-(($H1088-$H1089)*12))):CB1098)/(($H1088)*12)))</f>
        <v>-90011.239469619351</v>
      </c>
      <c r="CC1096" s="80" cm="1">
        <f t="array" aca="1" ref="CC1096" ca="1">(SUM(INDEX(1089:1089,1,MAX(COLUMN($R:$R),COLUMN()-($H1088*12-1))):CC1093)/($H1088*12)+IF($R1098=0,0,SUM(INDEX(1094:1094,1,MAX(COLUMN($R:$R),COLUMN()-(($H1088-$H1089)*12))):CC1098)/(($H1088)*12)))</f>
        <v>-91507.859448262461</v>
      </c>
      <c r="CD1096" s="80" cm="1">
        <f t="array" aca="1" ref="CD1096" ca="1">(SUM(INDEX(1089:1089,1,MAX(COLUMN($R:$R),COLUMN()-($H1088*12-1))):CD1093)/($H1088*12)+IF($R1098=0,0,SUM(INDEX(1094:1094,1,MAX(COLUMN($R:$R),COLUMN()-(($H1088-$H1089)*12))):CD1098)/(($H1088)*12)))</f>
        <v>-93014.993623403803</v>
      </c>
      <c r="CE1096" s="80" cm="1">
        <f t="array" aca="1" ref="CE1096" ca="1">(SUM(INDEX(1089:1089,1,MAX(COLUMN($R:$R),COLUMN()-($H1088*12-1))):CE1093)/($H1088*12)+IF($R1098=0,0,SUM(INDEX(1094:1094,1,MAX(COLUMN($R:$R),COLUMN()-(($H1088-$H1089)*12))):CE1098)/(($H1088)*12)))</f>
        <v>-94532.568468817568</v>
      </c>
      <c r="CF1096" s="80" cm="1">
        <f t="array" aca="1" ref="CF1096" ca="1">(SUM(INDEX(1089:1089,1,MAX(COLUMN($R:$R),COLUMN()-($H1088*12-1))):CF1093)/($H1088*12)+IF($R1098=0,0,SUM(INDEX(1094:1094,1,MAX(COLUMN($R:$R),COLUMN()-(($H1088-$H1089)*12))):CF1098)/(($H1088)*12)))</f>
        <v>-96060.504945410736</v>
      </c>
      <c r="CG1096" s="80" cm="1">
        <f t="array" aca="1" ref="CG1096" ca="1">(SUM(INDEX(1089:1089,1,MAX(COLUMN($R:$R),COLUMN()-($H1088*12-1))):CG1093)/($H1088*12)+IF($R1098=0,0,SUM(INDEX(1094:1094,1,MAX(COLUMN($R:$R),COLUMN()-(($H1088-$H1089)*12))):CG1098)/(($H1088)*12)))</f>
        <v>-97598.718335468191</v>
      </c>
      <c r="CH1096" s="80" cm="1">
        <f t="array" aca="1" ref="CH1096" ca="1">(SUM(INDEX(1089:1089,1,MAX(COLUMN($R:$R),COLUMN()-($H1088*12-1))):CH1093)/($H1088*12)+IF($R1098=0,0,SUM(INDEX(1094:1094,1,MAX(COLUMN($R:$R),COLUMN()-(($H1088-$H1089)*12))):CH1098)/(($H1088)*12)))</f>
        <v>-99147.118072862999</v>
      </c>
      <c r="CI1096" s="80" cm="1">
        <f t="array" aca="1" ref="CI1096" ca="1">(SUM(INDEX(1089:1089,1,MAX(COLUMN($R:$R),COLUMN()-($H1088*12-1))):CI1093)/($H1088*12)+IF($R1098=0,0,SUM(INDEX(1094:1094,1,MAX(COLUMN($R:$R),COLUMN()-(($H1088-$H1089)*12))):CI1098)/(($H1088)*12)))</f>
        <v>-100705.60756914236</v>
      </c>
      <c r="CJ1096" s="80" cm="1">
        <f t="array" aca="1" ref="CJ1096" ca="1">(SUM(INDEX(1089:1089,1,MAX(COLUMN($R:$R),COLUMN()-($H1088*12-1))):CJ1093)/($H1088*12)+IF($R1098=0,0,SUM(INDEX(1094:1094,1,MAX(COLUMN($R:$R),COLUMN()-(($H1088-$H1089)*12))):CJ1098)/(($H1088)*12)))</f>
        <v>-102274.08403539819</v>
      </c>
      <c r="CK1096" s="80" cm="1">
        <f t="array" aca="1" ref="CK1096" ca="1">(SUM(INDEX(1089:1089,1,MAX(COLUMN($R:$R),COLUMN()-($H1088*12-1))):CK1093)/($H1088*12)+IF($R1098=0,0,SUM(INDEX(1094:1094,1,MAX(COLUMN($R:$R),COLUMN()-(($H1088-$H1089)*12))):CK1098)/(($H1088)*12)))</f>
        <v>-103852.43829982956</v>
      </c>
      <c r="CL1096" s="80" cm="1">
        <f t="array" aca="1" ref="CL1096" ca="1">(SUM(INDEX(1089:1089,1,MAX(COLUMN($R:$R),COLUMN()-($H1088*12-1))):CL1093)/($H1088*12)+IF($R1098=0,0,SUM(INDEX(1094:1094,1,MAX(COLUMN($R:$R),COLUMN()-(($H1088-$H1089)*12))):CL1098)/(($H1088)*12)))</f>
        <v>-105440.554620902</v>
      </c>
      <c r="CN1096" s="80">
        <f>SUMIF($5:$5,CN$2,1092:1092)</f>
        <v>0</v>
      </c>
      <c r="CO1096" s="80" t="e" cm="1">
        <f t="array" aca="1" ref="CO1096" ca="1">(SUM(INDEX(1089:1089,1,MAX(COLUMN($CN:$CN),COLUMN()-($H1088*4-1))):CO1093)/($H1088*4)-IF($CN1098=0,0,SUM(INDEX(1094:1094,1,MAX(COLUMN($CN:$CN),COLUMN()-(($H1088-$H1089)*4))):CO1098)/(($H1088)*4)))</f>
        <v>#N/A</v>
      </c>
      <c r="CP1096" s="80" t="e" cm="1">
        <f t="array" aca="1" ref="CP1096" ca="1">(SUM(INDEX(1089:1089,1,MAX(COLUMN($CN:$CN),COLUMN()-($H1088*4-1))):CP1093)/($H1088*4)-IF($CN1098=0,0,SUM(INDEX(1094:1094,1,MAX(COLUMN($CN:$CN),COLUMN()-(($H1088-$H1089)*4))):CP1098)/(($H1088)*4)))</f>
        <v>#N/A</v>
      </c>
      <c r="CQ1096" s="80" t="e" cm="1">
        <f t="array" aca="1" ref="CQ1096" ca="1">(SUM(INDEX(1089:1089,1,MAX(COLUMN($CN:$CN),COLUMN()-($H1088*4-1))):CQ1093)/($H1088*4)-IF($CN1098=0,0,SUM(INDEX(1094:1094,1,MAX(COLUMN($CN:$CN),COLUMN()-(($H1088-$H1089)*4))):CQ1098)/(($H1088)*4)))</f>
        <v>#N/A</v>
      </c>
      <c r="CR1096" s="80" t="e" cm="1">
        <f t="array" aca="1" ref="CR1096" ca="1">(SUM(INDEX(1089:1089,1,MAX(COLUMN($CN:$CN),COLUMN()-($H1088*4-1))):CR1093)/($H1088*4)-IF($CN1098=0,0,SUM(INDEX(1094:1094,1,MAX(COLUMN($CN:$CN),COLUMN()-(($H1088-$H1089)*4))):CR1098)/(($H1088)*4)))</f>
        <v>#N/A</v>
      </c>
      <c r="CS1096" s="80" t="e" cm="1">
        <f t="array" aca="1" ref="CS1096" ca="1">(SUM(INDEX(1089:1089,1,MAX(COLUMN($CN:$CN),COLUMN()-($H1088*4-1))):CS1093)/($H1088*4)-IF($CN1098=0,0,SUM(INDEX(1094:1094,1,MAX(COLUMN($CN:$CN),COLUMN()-(($H1088-$H1089)*4))):CS1098)/(($H1088)*4)))</f>
        <v>#N/A</v>
      </c>
      <c r="CT1096" s="80" t="e" cm="1">
        <f t="array" aca="1" ref="CT1096" ca="1">(SUM(INDEX(1089:1089,1,MAX(COLUMN($CN:$CN),COLUMN()-($H1088*4-1))):CT1093)/($H1088*4)-IF($CN1098=0,0,SUM(INDEX(1094:1094,1,MAX(COLUMN($CN:$CN),COLUMN()-(($H1088-$H1089)*4))):CT1098)/(($H1088)*4)))</f>
        <v>#N/A</v>
      </c>
      <c r="CU1096" s="80" t="e" cm="1">
        <f t="array" aca="1" ref="CU1096" ca="1">(SUM(INDEX(1089:1089,1,MAX(COLUMN($CN:$CN),COLUMN()-($H1088*4-1))):CU1093)/($H1088*4)-IF($CN1098=0,0,SUM(INDEX(1094:1094,1,MAX(COLUMN($CN:$CN),COLUMN()-(($H1088-$H1089)*4))):CU1098)/(($H1088)*4)))</f>
        <v>#N/A</v>
      </c>
      <c r="CV1096" s="80" t="e" cm="1">
        <f t="array" aca="1" ref="CV1096" ca="1">(SUM(INDEX(1089:1089,1,MAX(COLUMN($CN:$CN),COLUMN()-($H1088*4-1))):CV1093)/($H1088*4)-IF($CN1098=0,0,SUM(INDEX(1094:1094,1,MAX(COLUMN($CN:$CN),COLUMN()-(($H1088-$H1089)*4))):CV1098)/(($H1088)*4)))</f>
        <v>#N/A</v>
      </c>
      <c r="CW1096" s="80" t="e" cm="1">
        <f t="array" aca="1" ref="CW1096" ca="1">(SUM(INDEX(1089:1089,1,MAX(COLUMN($CN:$CN),COLUMN()-($H1088*4-1))):CW1093)/($H1088*4)-IF($CN1098=0,0,SUM(INDEX(1094:1094,1,MAX(COLUMN($CN:$CN),COLUMN()-(($H1088-$H1089)*4))):CW1098)/(($H1088)*4)))</f>
        <v>#N/A</v>
      </c>
      <c r="CX1096" s="80" t="e" cm="1">
        <f t="array" aca="1" ref="CX1096" ca="1">(SUM(INDEX(1089:1089,1,MAX(COLUMN($CN:$CN),COLUMN()-($H1088*4-1))):CX1093)/($H1088*4)-IF($CN1098=0,0,SUM(INDEX(1094:1094,1,MAX(COLUMN($CN:$CN),COLUMN()-(($H1088-$H1089)*4))):CX1098)/(($H1088)*4)))</f>
        <v>#N/A</v>
      </c>
      <c r="CY1096" s="80" t="e" cm="1">
        <f t="array" aca="1" ref="CY1096" ca="1">(SUM(INDEX(1089:1089,1,MAX(COLUMN($CN:$CN),COLUMN()-($H1088*4-1))):CY1093)/($H1088*4)-IF($CN1098=0,0,SUM(INDEX(1094:1094,1,MAX(COLUMN($CN:$CN),COLUMN()-(($H1088-$H1089)*4))):CY1098)/(($H1088)*4)))</f>
        <v>#N/A</v>
      </c>
      <c r="CZ1096" s="80" t="e" cm="1">
        <f t="array" aca="1" ref="CZ1096" ca="1">(SUM(INDEX(1089:1089,1,MAX(COLUMN($CN:$CN),COLUMN()-($H1088*4-1))):CZ1093)/($H1088*4)-IF($CN1098=0,0,SUM(INDEX(1094:1094,1,MAX(COLUMN($CN:$CN),COLUMN()-(($H1088-$H1089)*4))):CZ1098)/(($H1088)*4)))</f>
        <v>#N/A</v>
      </c>
      <c r="DA1096" s="80" t="e" cm="1">
        <f t="array" aca="1" ref="DA1096" ca="1">(SUM(INDEX(1089:1089,1,MAX(COLUMN($CN:$CN),COLUMN()-($H1088*4-1))):DA1093)/($H1088*4)-IF($CN1098=0,0,SUM(INDEX(1094:1094,1,MAX(COLUMN($CN:$CN),COLUMN()-(($H1088-$H1089)*4))):DA1098)/(($H1088)*4)))</f>
        <v>#N/A</v>
      </c>
      <c r="DB1096" s="80" t="e" cm="1">
        <f t="array" aca="1" ref="DB1096" ca="1">(SUM(INDEX(1089:1089,1,MAX(COLUMN($CN:$CN),COLUMN()-($H1088*4-1))):DB1093)/($H1088*4)-IF($CN1098=0,0,SUM(INDEX(1094:1094,1,MAX(COLUMN($CN:$CN),COLUMN()-(($H1088-$H1089)*4))):DB1098)/(($H1088)*4)))</f>
        <v>#N/A</v>
      </c>
      <c r="DC1096" s="80" t="e" cm="1">
        <f t="array" aca="1" ref="DC1096" ca="1">(SUM(INDEX(1089:1089,1,MAX(COLUMN($CN:$CN),COLUMN()-($H1088*4-1))):DC1093)/($H1088*4)-IF($CN1098=0,0,SUM(INDEX(1094:1094,1,MAX(COLUMN($CN:$CN),COLUMN()-(($H1088-$H1089)*4))):DC1098)/(($H1088)*4)))</f>
        <v>#N/A</v>
      </c>
      <c r="DD1096" s="80" t="e" cm="1">
        <f t="array" aca="1" ref="DD1096" ca="1">(SUM(INDEX(1089:1089,1,MAX(COLUMN($CN:$CN),COLUMN()-($H1088*4-1))):DD1093)/($H1088*4)-IF($CN1098=0,0,SUM(INDEX(1094:1094,1,MAX(COLUMN($CN:$CN),COLUMN()-(($H1088-$H1089)*4))):DD1098)/(($H1088)*4)))</f>
        <v>#N/A</v>
      </c>
      <c r="DE1096" s="80" t="e" cm="1">
        <f t="array" aca="1" ref="DE1096" ca="1">(SUM(INDEX(1089:1089,1,MAX(COLUMN($CN:$CN),COLUMN()-($H1088*4-1))):DE1093)/($H1088*4)-IF($CN1098=0,0,SUM(INDEX(1094:1094,1,MAX(COLUMN($CN:$CN),COLUMN()-(($H1088-$H1089)*4))):DE1098)/(($H1088)*4)))</f>
        <v>#N/A</v>
      </c>
      <c r="DF1096" s="80" t="e" cm="1">
        <f t="array" aca="1" ref="DF1096" ca="1">(SUM(INDEX(1089:1089,1,MAX(COLUMN($CN:$CN),COLUMN()-($H1088*4-1))):DF1093)/($H1088*4)-IF($CN1098=0,0,SUM(INDEX(1094:1094,1,MAX(COLUMN($CN:$CN),COLUMN()-(($H1088-$H1089)*4))):DF1098)/(($H1088)*4)))</f>
        <v>#N/A</v>
      </c>
      <c r="DG1096" s="80" t="e" cm="1">
        <f t="array" aca="1" ref="DG1096" ca="1">(SUM(INDEX(1089:1089,1,MAX(COLUMN($CN:$CN),COLUMN()-($H1088*4-1))):DG1093)/($H1088*4)-IF($CN1098=0,0,SUM(INDEX(1094:1094,1,MAX(COLUMN($CN:$CN),COLUMN()-(($H1088-$H1089)*4))):DG1098)/(($H1088)*4)))</f>
        <v>#N/A</v>
      </c>
      <c r="DH1096" s="80" t="e" cm="1">
        <f t="array" aca="1" ref="DH1096" ca="1">(SUM(INDEX(1089:1089,1,MAX(COLUMN($CN:$CN),COLUMN()-($H1088*4-1))):DH1093)/($H1088*4)-IF($CN1098=0,0,SUM(INDEX(1094:1094,1,MAX(COLUMN($CN:$CN),COLUMN()-(($H1088-$H1089)*4))):DH1098)/(($H1088)*4)))</f>
        <v>#N/A</v>
      </c>
      <c r="DI1096" s="80" t="e" cm="1">
        <f t="array" aca="1" ref="DI1096" ca="1">(SUM(INDEX(1089:1089,1,MAX(COLUMN($CN:$CN),COLUMN()-($H1088*4-1))):DI1093)/($H1088*4)-IF($CN1098=0,0,SUM(INDEX(1094:1094,1,MAX(COLUMN($CN:$CN),COLUMN()-(($H1088-$H1089)*4))):DI1098)/(($H1088)*4)))</f>
        <v>#N/A</v>
      </c>
      <c r="DJ1096" s="80" t="e" cm="1">
        <f t="array" aca="1" ref="DJ1096" ca="1">(SUM(INDEX(1089:1089,1,MAX(COLUMN($CN:$CN),COLUMN()-($H1088*4-1))):DJ1093)/($H1088*4)-IF($CN1098=0,0,SUM(INDEX(1094:1094,1,MAX(COLUMN($CN:$CN),COLUMN()-(($H1088-$H1089)*4))):DJ1098)/(($H1088)*4)))</f>
        <v>#N/A</v>
      </c>
      <c r="DK1096" s="80" t="e" cm="1">
        <f t="array" aca="1" ref="DK1096" ca="1">(SUM(INDEX(1089:1089,1,MAX(COLUMN($CN:$CN),COLUMN()-($H1088*4-1))):DK1093)/($H1088*4)-IF($CN1098=0,0,SUM(INDEX(1094:1094,1,MAX(COLUMN($CN:$CN),COLUMN()-(($H1088-$H1089)*4))):DK1098)/(($H1088)*4)))</f>
        <v>#N/A</v>
      </c>
      <c r="DL1096" s="80" t="e" cm="1">
        <f t="array" aca="1" ref="DL1096" ca="1">(SUM(INDEX(1089:1089,1,MAX(COLUMN($CN:$CN),COLUMN()-($H1088*4-1))):DL1093)/($H1088*4)-IF($CN1098=0,0,SUM(INDEX(1094:1094,1,MAX(COLUMN($CN:$CN),COLUMN()-(($H1088-$H1089)*4))):DL1098)/(($H1088)*4)))</f>
        <v>#N/A</v>
      </c>
    </row>
    <row r="1097" spans="2:116" x14ac:dyDescent="0.4">
      <c r="B1097" s="8" t="str">
        <f t="shared" ref="B1097:B1101" si="1247">E1097</f>
        <v>1097 FAINT-S</v>
      </c>
      <c r="D1097" t="s">
        <v>766</v>
      </c>
      <c r="E1097" s="8" t="str">
        <f t="shared" si="1233"/>
        <v>1097 FAINT-S</v>
      </c>
      <c r="G1097" s="125"/>
      <c r="J1097" s="62"/>
      <c r="K1097" s="53"/>
      <c r="L1097" s="53"/>
      <c r="M1097" s="53"/>
      <c r="N1097" s="53"/>
      <c r="O1097" s="53"/>
      <c r="P1097" s="53"/>
      <c r="R1097" s="82"/>
      <c r="S1097" s="153"/>
      <c r="T1097" s="153"/>
      <c r="U1097" s="153"/>
      <c r="V1097" s="153"/>
      <c r="W1097" s="153"/>
      <c r="X1097" s="153"/>
      <c r="Y1097" s="153"/>
      <c r="Z1097" s="153"/>
      <c r="AA1097" s="153"/>
      <c r="AB1097" s="153"/>
      <c r="AC1097" s="153"/>
      <c r="AD1097" s="153"/>
      <c r="AE1097" s="153"/>
      <c r="AF1097" s="153"/>
      <c r="AG1097" s="153"/>
      <c r="AH1097" s="153"/>
      <c r="AI1097" s="153"/>
      <c r="AJ1097" s="153"/>
      <c r="AK1097" s="153"/>
      <c r="AL1097" s="153"/>
      <c r="AM1097" s="153"/>
      <c r="AN1097" s="153"/>
      <c r="AO1097" s="153"/>
      <c r="AP1097" s="153"/>
      <c r="AQ1097" s="153"/>
      <c r="AR1097" s="153"/>
      <c r="AS1097" s="153"/>
      <c r="AT1097" s="153"/>
      <c r="AU1097" s="153"/>
      <c r="AV1097" s="153"/>
      <c r="AW1097" s="153"/>
      <c r="AX1097" s="153"/>
      <c r="AY1097" s="153"/>
      <c r="AZ1097" s="153"/>
      <c r="BA1097" s="153"/>
      <c r="BB1097" s="153"/>
      <c r="BC1097" s="153"/>
      <c r="BD1097" s="153"/>
      <c r="BE1097" s="153"/>
      <c r="BF1097" s="153"/>
      <c r="BG1097" s="153"/>
      <c r="BH1097" s="153"/>
      <c r="BI1097" s="153"/>
      <c r="BJ1097" s="153"/>
      <c r="BK1097" s="153"/>
      <c r="BL1097" s="153"/>
      <c r="BM1097" s="153"/>
      <c r="BN1097" s="153"/>
      <c r="BO1097" s="153"/>
      <c r="BP1097" s="153"/>
      <c r="BQ1097" s="153"/>
      <c r="BR1097" s="153"/>
      <c r="BS1097" s="153"/>
      <c r="BT1097" s="153"/>
      <c r="BU1097" s="153"/>
      <c r="BV1097" s="153"/>
      <c r="BW1097" s="153"/>
      <c r="BX1097" s="153"/>
      <c r="BY1097" s="153"/>
      <c r="BZ1097" s="153"/>
      <c r="CA1097" s="153"/>
      <c r="CB1097" s="153"/>
      <c r="CC1097" s="153"/>
      <c r="CD1097" s="153"/>
      <c r="CE1097" s="153"/>
      <c r="CF1097" s="153"/>
      <c r="CG1097" s="153"/>
      <c r="CH1097" s="153"/>
      <c r="CI1097" s="153"/>
      <c r="CJ1097" s="153"/>
      <c r="CK1097" s="153"/>
      <c r="CL1097" s="153"/>
      <c r="CN1097" s="62"/>
      <c r="CO1097" s="153"/>
      <c r="CP1097" s="153"/>
      <c r="CQ1097" s="153"/>
      <c r="CR1097" s="153"/>
      <c r="CS1097" s="153"/>
      <c r="CT1097" s="153"/>
      <c r="CU1097" s="153"/>
      <c r="CV1097" s="153"/>
      <c r="CW1097" s="153"/>
      <c r="CX1097" s="153"/>
      <c r="CY1097" s="153"/>
      <c r="CZ1097" s="153"/>
      <c r="DA1097" s="153"/>
      <c r="DB1097" s="153"/>
      <c r="DC1097" s="153"/>
      <c r="DD1097" s="153"/>
      <c r="DE1097" s="153"/>
      <c r="DF1097" s="153"/>
      <c r="DG1097" s="153"/>
      <c r="DH1097" s="153"/>
      <c r="DI1097" s="153"/>
      <c r="DJ1097" s="153"/>
      <c r="DK1097" s="153"/>
      <c r="DL1097" s="153"/>
    </row>
    <row r="1098" spans="2:116" x14ac:dyDescent="0.4">
      <c r="B1098" s="8" t="str">
        <f t="shared" si="1247"/>
        <v>1098 FAINT-S</v>
      </c>
      <c r="D1098" t="s">
        <v>766</v>
      </c>
      <c r="E1098" s="8" t="str">
        <f t="shared" si="1233"/>
        <v>1098 FAINT-S</v>
      </c>
      <c r="G1098" s="95" t="s">
        <v>205</v>
      </c>
      <c r="J1098" s="74">
        <v>100</v>
      </c>
      <c r="K1098" s="53"/>
      <c r="L1098" s="53"/>
      <c r="M1098" s="53"/>
      <c r="N1098" s="53"/>
      <c r="O1098" s="53"/>
      <c r="P1098" s="53"/>
      <c r="R1098" s="24">
        <f>-$J1098</f>
        <v>-100</v>
      </c>
      <c r="S1098" s="153"/>
      <c r="T1098" s="153"/>
      <c r="U1098" s="153"/>
      <c r="V1098" s="153"/>
      <c r="W1098" s="153"/>
      <c r="X1098" s="153"/>
      <c r="Y1098" s="153"/>
      <c r="Z1098" s="153"/>
      <c r="AA1098" s="153"/>
      <c r="AB1098" s="153"/>
      <c r="AC1098" s="153"/>
      <c r="AD1098" s="153"/>
      <c r="AE1098" s="153"/>
      <c r="AF1098" s="153"/>
      <c r="AG1098" s="153"/>
      <c r="AH1098" s="153"/>
      <c r="AI1098" s="153"/>
      <c r="AJ1098" s="153"/>
      <c r="AK1098" s="153"/>
      <c r="AL1098" s="153"/>
      <c r="AM1098" s="153"/>
      <c r="AN1098" s="153"/>
      <c r="AO1098" s="153"/>
      <c r="AP1098" s="153"/>
      <c r="AQ1098" s="153"/>
      <c r="AR1098" s="153"/>
      <c r="AS1098" s="153"/>
      <c r="AT1098" s="153"/>
      <c r="AU1098" s="153"/>
      <c r="AV1098" s="153"/>
      <c r="AW1098" s="153"/>
      <c r="AX1098" s="153"/>
      <c r="AY1098" s="153"/>
      <c r="AZ1098" s="153"/>
      <c r="BA1098" s="153"/>
      <c r="BB1098" s="153"/>
      <c r="BC1098" s="153"/>
      <c r="BD1098" s="153"/>
      <c r="BE1098" s="153"/>
      <c r="BF1098" s="153"/>
      <c r="BG1098" s="153"/>
      <c r="BH1098" s="153"/>
      <c r="BI1098" s="153"/>
      <c r="BJ1098" s="153"/>
      <c r="BK1098" s="153"/>
      <c r="BL1098" s="153"/>
      <c r="BM1098" s="153"/>
      <c r="BN1098" s="153"/>
      <c r="BO1098" s="153"/>
      <c r="BP1098" s="153"/>
      <c r="BQ1098" s="153"/>
      <c r="BR1098" s="153"/>
      <c r="BS1098" s="153"/>
      <c r="BT1098" s="153"/>
      <c r="BU1098" s="153"/>
      <c r="BV1098" s="153"/>
      <c r="BW1098" s="153"/>
      <c r="BX1098" s="153"/>
      <c r="BY1098" s="153"/>
      <c r="BZ1098" s="153"/>
      <c r="CA1098" s="153"/>
      <c r="CB1098" s="153"/>
      <c r="CC1098" s="153"/>
      <c r="CD1098" s="153"/>
      <c r="CE1098" s="153"/>
      <c r="CF1098" s="153"/>
      <c r="CG1098" s="153"/>
      <c r="CH1098" s="153"/>
      <c r="CI1098" s="153"/>
      <c r="CJ1098" s="153"/>
      <c r="CK1098" s="153"/>
      <c r="CL1098" s="153"/>
      <c r="CN1098" s="74">
        <f>J1098</f>
        <v>100</v>
      </c>
      <c r="CO1098" s="153"/>
      <c r="CP1098" s="153"/>
      <c r="CQ1098" s="153"/>
      <c r="CR1098" s="153"/>
      <c r="CS1098" s="153"/>
      <c r="CT1098" s="153"/>
      <c r="CU1098" s="153"/>
      <c r="CV1098" s="153"/>
      <c r="CW1098" s="153"/>
      <c r="CX1098" s="153"/>
      <c r="CY1098" s="153"/>
      <c r="CZ1098" s="153"/>
      <c r="DA1098" s="153"/>
      <c r="DB1098" s="153"/>
      <c r="DC1098" s="153"/>
      <c r="DD1098" s="153"/>
      <c r="DE1098" s="153"/>
      <c r="DF1098" s="153"/>
      <c r="DG1098" s="153"/>
      <c r="DH1098" s="153"/>
      <c r="DI1098" s="153"/>
      <c r="DJ1098" s="153"/>
      <c r="DK1098" s="153"/>
      <c r="DL1098" s="153"/>
    </row>
    <row r="1099" spans="2:116" x14ac:dyDescent="0.4">
      <c r="B1099" s="8" t="str">
        <f t="shared" si="1247"/>
        <v>1099 FAINT-S</v>
      </c>
      <c r="D1099" t="s">
        <v>766</v>
      </c>
      <c r="E1099" s="8" t="str">
        <f t="shared" si="1233"/>
        <v>1099 FAINT-S</v>
      </c>
      <c r="G1099" s="158" t="str">
        <f>"Gross intangibles - "&amp;SUBSTITUTE(G1084,":","")</f>
        <v>Gross intangibles - Volume driven secondary intangible assets</v>
      </c>
      <c r="S1099" s="72"/>
      <c r="T1099" s="72"/>
      <c r="U1099" s="72"/>
      <c r="V1099" s="72"/>
      <c r="W1099" s="72"/>
      <c r="X1099" s="72"/>
      <c r="Y1099" s="72"/>
      <c r="Z1099" s="72"/>
      <c r="AA1099" s="72"/>
      <c r="AB1099" s="72"/>
      <c r="AC1099" s="72"/>
      <c r="AD1099" s="72"/>
      <c r="AE1099" s="72"/>
      <c r="AF1099" s="72"/>
      <c r="AG1099" s="72"/>
      <c r="AH1099" s="72"/>
      <c r="AI1099" s="72"/>
      <c r="AJ1099" s="72"/>
      <c r="AK1099" s="72"/>
      <c r="AL1099" s="72"/>
      <c r="AM1099" s="72"/>
      <c r="AN1099" s="72"/>
      <c r="AO1099" s="72"/>
      <c r="AP1099" s="72"/>
      <c r="AQ1099" s="72"/>
      <c r="AR1099" s="72"/>
      <c r="AS1099" s="72"/>
      <c r="AT1099" s="72"/>
      <c r="AU1099" s="72"/>
      <c r="AV1099" s="72"/>
      <c r="AW1099" s="72"/>
      <c r="AX1099" s="72"/>
      <c r="AY1099" s="72"/>
      <c r="AZ1099" s="72"/>
      <c r="BA1099" s="72"/>
      <c r="BB1099" s="72"/>
      <c r="BC1099" s="72"/>
      <c r="BD1099" s="72"/>
      <c r="BE1099" s="72"/>
      <c r="BF1099" s="72"/>
      <c r="BG1099" s="72"/>
      <c r="BH1099" s="72"/>
      <c r="BI1099" s="72"/>
      <c r="BJ1099" s="72"/>
      <c r="BK1099" s="72"/>
      <c r="BL1099" s="72"/>
      <c r="BM1099" s="72"/>
      <c r="BN1099" s="72"/>
      <c r="BO1099" s="72"/>
      <c r="BP1099" s="72"/>
      <c r="BQ1099" s="72"/>
      <c r="BR1099" s="72"/>
      <c r="BS1099" s="72"/>
      <c r="BT1099" s="72"/>
      <c r="BU1099" s="72"/>
      <c r="BV1099" s="72"/>
      <c r="BW1099" s="72"/>
      <c r="BX1099" s="72"/>
      <c r="BY1099" s="72"/>
      <c r="BZ1099" s="72"/>
      <c r="CA1099" s="72"/>
      <c r="CB1099" s="72"/>
      <c r="CC1099" s="72"/>
      <c r="CD1099" s="72"/>
      <c r="CE1099" s="72"/>
      <c r="CF1099" s="72"/>
      <c r="CG1099" s="72"/>
      <c r="CH1099" s="72"/>
      <c r="CI1099" s="72"/>
      <c r="CJ1099" s="72"/>
      <c r="CK1099" s="72"/>
      <c r="CL1099" s="72"/>
      <c r="CO1099" s="72"/>
      <c r="CP1099" s="72"/>
      <c r="CQ1099" s="72"/>
      <c r="CR1099" s="72"/>
      <c r="CS1099" s="72"/>
      <c r="CT1099" s="72"/>
      <c r="CU1099" s="72"/>
      <c r="CV1099" s="72"/>
      <c r="CW1099" s="72"/>
      <c r="CX1099" s="72"/>
      <c r="CY1099" s="72"/>
      <c r="CZ1099" s="72"/>
      <c r="DA1099" s="72"/>
      <c r="DB1099" s="72"/>
      <c r="DC1099" s="72"/>
      <c r="DD1099" s="72"/>
      <c r="DE1099" s="72"/>
      <c r="DF1099" s="72"/>
      <c r="DG1099" s="72"/>
      <c r="DH1099" s="72"/>
      <c r="DI1099" s="72"/>
      <c r="DJ1099" s="72"/>
      <c r="DK1099" s="72"/>
      <c r="DL1099" s="72"/>
    </row>
    <row r="1100" spans="2:116" x14ac:dyDescent="0.4">
      <c r="B1100" s="8" t="str">
        <f t="shared" si="1247"/>
        <v>1100 FAINT-S</v>
      </c>
      <c r="D1100" t="s">
        <v>766</v>
      </c>
      <c r="E1100" s="8" t="str">
        <f t="shared" si="1233"/>
        <v>1100 FAINT-S</v>
      </c>
      <c r="G1100" s="158" t="str">
        <f>"Accumulated amortization - "&amp;SUBSTITUTE(G1084,":","")</f>
        <v>Accumulated amortization - Volume driven secondary intangible assets</v>
      </c>
      <c r="H1100" s="12"/>
      <c r="S1100" s="72"/>
      <c r="T1100" s="72"/>
      <c r="U1100" s="72"/>
      <c r="V1100" s="72"/>
      <c r="W1100" s="72"/>
      <c r="X1100" s="72"/>
      <c r="Y1100" s="72"/>
      <c r="Z1100" s="72"/>
      <c r="AA1100" s="72"/>
      <c r="AB1100" s="72"/>
      <c r="AC1100" s="72"/>
      <c r="AD1100" s="72"/>
      <c r="AE1100" s="72"/>
      <c r="AF1100" s="72"/>
      <c r="AG1100" s="72"/>
      <c r="AH1100" s="72"/>
      <c r="AI1100" s="72"/>
      <c r="AJ1100" s="72"/>
      <c r="AK1100" s="72"/>
      <c r="AL1100" s="72"/>
      <c r="AM1100" s="72"/>
      <c r="AN1100" s="72"/>
      <c r="AO1100" s="72"/>
      <c r="AP1100" s="72"/>
      <c r="AQ1100" s="72"/>
      <c r="AR1100" s="72"/>
      <c r="AS1100" s="72"/>
      <c r="AT1100" s="72"/>
      <c r="AU1100" s="72"/>
      <c r="AV1100" s="72"/>
      <c r="AW1100" s="72"/>
      <c r="AX1100" s="72"/>
      <c r="AY1100" s="72"/>
      <c r="AZ1100" s="72"/>
      <c r="BA1100" s="72"/>
      <c r="BB1100" s="72"/>
      <c r="BC1100" s="72"/>
      <c r="BD1100" s="72"/>
      <c r="BE1100" s="72"/>
      <c r="BF1100" s="72"/>
      <c r="BG1100" s="72"/>
      <c r="BH1100" s="72"/>
      <c r="BI1100" s="72"/>
      <c r="BJ1100" s="72"/>
      <c r="BK1100" s="72"/>
      <c r="BL1100" s="72"/>
      <c r="BM1100" s="72"/>
      <c r="BN1100" s="72"/>
      <c r="BO1100" s="72"/>
      <c r="BP1100" s="72"/>
      <c r="BQ1100" s="72"/>
      <c r="BR1100" s="72"/>
      <c r="BS1100" s="72"/>
      <c r="BT1100" s="72"/>
      <c r="BU1100" s="72"/>
      <c r="BV1100" s="72"/>
      <c r="BW1100" s="72"/>
      <c r="BX1100" s="72"/>
      <c r="BY1100" s="72"/>
      <c r="BZ1100" s="72"/>
      <c r="CA1100" s="72"/>
      <c r="CB1100" s="72"/>
      <c r="CC1100" s="72"/>
      <c r="CD1100" s="72"/>
      <c r="CE1100" s="72"/>
      <c r="CF1100" s="72"/>
      <c r="CG1100" s="72"/>
      <c r="CH1100" s="72"/>
      <c r="CI1100" s="72"/>
      <c r="CJ1100" s="72"/>
      <c r="CK1100" s="72"/>
      <c r="CL1100" s="72"/>
      <c r="CO1100" s="72"/>
      <c r="CP1100" s="72"/>
      <c r="CQ1100" s="72"/>
      <c r="CR1100" s="72"/>
      <c r="CS1100" s="72"/>
      <c r="CT1100" s="72"/>
      <c r="CU1100" s="72"/>
      <c r="CV1100" s="72"/>
      <c r="CW1100" s="72"/>
      <c r="CX1100" s="72"/>
      <c r="CY1100" s="72"/>
      <c r="CZ1100" s="72"/>
      <c r="DA1100" s="72"/>
      <c r="DB1100" s="72"/>
      <c r="DC1100" s="72"/>
      <c r="DD1100" s="72"/>
      <c r="DE1100" s="72"/>
      <c r="DF1100" s="72"/>
      <c r="DG1100" s="72"/>
      <c r="DH1100" s="72"/>
      <c r="DI1100" s="72"/>
      <c r="DJ1100" s="72"/>
      <c r="DK1100" s="72"/>
      <c r="DL1100" s="72"/>
    </row>
    <row r="1101" spans="2:116" x14ac:dyDescent="0.4">
      <c r="B1101" s="8" t="str">
        <f t="shared" si="1247"/>
        <v>1101 FAINT-S</v>
      </c>
      <c r="C1101" t="s">
        <v>240</v>
      </c>
      <c r="D1101" t="s">
        <v>766</v>
      </c>
      <c r="E1101" s="8" t="str">
        <f t="shared" si="1233"/>
        <v>1101 FAINT-S</v>
      </c>
      <c r="G1101" s="126" t="str">
        <f>"Net Intangibles - "&amp;SUBSTITUTE(G1084,":","")</f>
        <v>Net Intangibles - Volume driven secondary intangible assets</v>
      </c>
      <c r="J1101" s="80">
        <f>J1098</f>
        <v>100</v>
      </c>
      <c r="K1101" s="24">
        <f>SUMIF($4:$4,K$2,1097:1097)</f>
        <v>0</v>
      </c>
      <c r="L1101" s="24">
        <f>SUMIF($4:$4,L$2,1097:1097)</f>
        <v>0</v>
      </c>
      <c r="M1101" s="24">
        <f>SUMIF($4:$4,M$2,1097:1097)</f>
        <v>0</v>
      </c>
      <c r="N1101" s="24">
        <f>SUMIF($4:$4,N$2,1097:1097)</f>
        <v>0</v>
      </c>
      <c r="O1101" s="24">
        <f>SUMIF($4:$4,O$2,1097:1097)</f>
        <v>0</v>
      </c>
      <c r="P1101" s="24">
        <f>SUMIF($4:$4,P$2,1097:1097)</f>
        <v>0</v>
      </c>
      <c r="R1101" s="24">
        <f>$J1101</f>
        <v>100</v>
      </c>
      <c r="S1101" s="80">
        <f t="shared" ref="S1101:AX1101" ca="1" si="1248">-S1093+R1101</f>
        <v>50100</v>
      </c>
      <c r="T1101" s="80">
        <f t="shared" ca="1" si="1248"/>
        <v>100100</v>
      </c>
      <c r="U1101" s="80">
        <f t="shared" ca="1" si="1248"/>
        <v>150100</v>
      </c>
      <c r="V1101" s="80">
        <f t="shared" ca="1" si="1248"/>
        <v>200100</v>
      </c>
      <c r="W1101" s="80">
        <f t="shared" ca="1" si="1248"/>
        <v>250100</v>
      </c>
      <c r="X1101" s="80">
        <f t="shared" ca="1" si="1248"/>
        <v>300100</v>
      </c>
      <c r="Y1101" s="80">
        <f t="shared" ca="1" si="1248"/>
        <v>350100</v>
      </c>
      <c r="Z1101" s="80">
        <f t="shared" ca="1" si="1248"/>
        <v>400100</v>
      </c>
      <c r="AA1101" s="80">
        <f t="shared" ca="1" si="1248"/>
        <v>450100</v>
      </c>
      <c r="AB1101" s="80">
        <f t="shared" ca="1" si="1248"/>
        <v>500100</v>
      </c>
      <c r="AC1101" s="80">
        <f t="shared" ca="1" si="1248"/>
        <v>550100</v>
      </c>
      <c r="AD1101" s="80">
        <f t="shared" ca="1" si="1248"/>
        <v>600100</v>
      </c>
      <c r="AE1101" s="80">
        <f t="shared" ca="1" si="1248"/>
        <v>650100</v>
      </c>
      <c r="AF1101" s="80">
        <f t="shared" ca="1" si="1248"/>
        <v>700100</v>
      </c>
      <c r="AG1101" s="80">
        <f t="shared" ca="1" si="1248"/>
        <v>750100</v>
      </c>
      <c r="AH1101" s="80">
        <f t="shared" ca="1" si="1248"/>
        <v>800100</v>
      </c>
      <c r="AI1101" s="80">
        <f t="shared" ca="1" si="1248"/>
        <v>850100</v>
      </c>
      <c r="AJ1101" s="80">
        <f t="shared" ca="1" si="1248"/>
        <v>900100</v>
      </c>
      <c r="AK1101" s="80">
        <f t="shared" ca="1" si="1248"/>
        <v>950100</v>
      </c>
      <c r="AL1101" s="80">
        <f t="shared" ca="1" si="1248"/>
        <v>1000100</v>
      </c>
      <c r="AM1101" s="80">
        <f t="shared" ca="1" si="1248"/>
        <v>1050100</v>
      </c>
      <c r="AN1101" s="80">
        <f t="shared" ca="1" si="1248"/>
        <v>1100100</v>
      </c>
      <c r="AO1101" s="80">
        <f t="shared" ca="1" si="1248"/>
        <v>1150100</v>
      </c>
      <c r="AP1101" s="80">
        <f t="shared" ca="1" si="1248"/>
        <v>1200100</v>
      </c>
      <c r="AQ1101" s="80">
        <f t="shared" ca="1" si="1248"/>
        <v>1250100</v>
      </c>
      <c r="AR1101" s="80">
        <f t="shared" ca="1" si="1248"/>
        <v>1300100</v>
      </c>
      <c r="AS1101" s="80">
        <f t="shared" ca="1" si="1248"/>
        <v>1350100</v>
      </c>
      <c r="AT1101" s="80">
        <f t="shared" ca="1" si="1248"/>
        <v>1400100</v>
      </c>
      <c r="AU1101" s="80">
        <f t="shared" ca="1" si="1248"/>
        <v>1450100</v>
      </c>
      <c r="AV1101" s="80">
        <f t="shared" ca="1" si="1248"/>
        <v>1500100</v>
      </c>
      <c r="AW1101" s="80">
        <f t="shared" ca="1" si="1248"/>
        <v>1550100</v>
      </c>
      <c r="AX1101" s="80">
        <f t="shared" ca="1" si="1248"/>
        <v>1600100</v>
      </c>
      <c r="AY1101" s="80">
        <f t="shared" ref="AY1101:CD1101" ca="1" si="1249">-AY1093+AX1101</f>
        <v>1650100</v>
      </c>
      <c r="AZ1101" s="80">
        <f t="shared" ca="1" si="1249"/>
        <v>1700100</v>
      </c>
      <c r="BA1101" s="80">
        <f t="shared" ca="1" si="1249"/>
        <v>1750100</v>
      </c>
      <c r="BB1101" s="80">
        <f t="shared" ca="1" si="1249"/>
        <v>1800100</v>
      </c>
      <c r="BC1101" s="80">
        <f t="shared" ca="1" si="1249"/>
        <v>1850100</v>
      </c>
      <c r="BD1101" s="80">
        <f t="shared" ca="1" si="1249"/>
        <v>1900100</v>
      </c>
      <c r="BE1101" s="80">
        <f t="shared" ca="1" si="1249"/>
        <v>1950100</v>
      </c>
      <c r="BF1101" s="80">
        <f t="shared" ca="1" si="1249"/>
        <v>2000100</v>
      </c>
      <c r="BG1101" s="80">
        <f t="shared" ca="1" si="1249"/>
        <v>2050100</v>
      </c>
      <c r="BH1101" s="80">
        <f t="shared" ca="1" si="1249"/>
        <v>2100100</v>
      </c>
      <c r="BI1101" s="80">
        <f t="shared" ca="1" si="1249"/>
        <v>2150100</v>
      </c>
      <c r="BJ1101" s="80">
        <f t="shared" ca="1" si="1249"/>
        <v>2200100</v>
      </c>
      <c r="BK1101" s="80">
        <f t="shared" ca="1" si="1249"/>
        <v>2250100</v>
      </c>
      <c r="BL1101" s="80">
        <f t="shared" ca="1" si="1249"/>
        <v>2300100</v>
      </c>
      <c r="BM1101" s="80">
        <f t="shared" ca="1" si="1249"/>
        <v>2350100</v>
      </c>
      <c r="BN1101" s="80">
        <f t="shared" ca="1" si="1249"/>
        <v>2400100</v>
      </c>
      <c r="BO1101" s="80">
        <f t="shared" ca="1" si="1249"/>
        <v>2450100</v>
      </c>
      <c r="BP1101" s="80">
        <f t="shared" ca="1" si="1249"/>
        <v>2500100</v>
      </c>
      <c r="BQ1101" s="80">
        <f t="shared" ca="1" si="1249"/>
        <v>2550100</v>
      </c>
      <c r="BR1101" s="80">
        <f t="shared" ca="1" si="1249"/>
        <v>2600100</v>
      </c>
      <c r="BS1101" s="80">
        <f t="shared" ca="1" si="1249"/>
        <v>2650100</v>
      </c>
      <c r="BT1101" s="80">
        <f t="shared" ca="1" si="1249"/>
        <v>2700100</v>
      </c>
      <c r="BU1101" s="80">
        <f t="shared" ca="1" si="1249"/>
        <v>2750100</v>
      </c>
      <c r="BV1101" s="80">
        <f t="shared" ca="1" si="1249"/>
        <v>2800100</v>
      </c>
      <c r="BW1101" s="80">
        <f t="shared" ca="1" si="1249"/>
        <v>2850100</v>
      </c>
      <c r="BX1101" s="80">
        <f t="shared" ca="1" si="1249"/>
        <v>2900100</v>
      </c>
      <c r="BY1101" s="80">
        <f t="shared" ca="1" si="1249"/>
        <v>2950100</v>
      </c>
      <c r="BZ1101" s="80">
        <f t="shared" ca="1" si="1249"/>
        <v>3000100</v>
      </c>
      <c r="CA1101" s="80">
        <f t="shared" ca="1" si="1249"/>
        <v>3050100</v>
      </c>
      <c r="CB1101" s="80">
        <f t="shared" ca="1" si="1249"/>
        <v>3100100</v>
      </c>
      <c r="CC1101" s="80">
        <f t="shared" ca="1" si="1249"/>
        <v>3150100</v>
      </c>
      <c r="CD1101" s="80">
        <f t="shared" ca="1" si="1249"/>
        <v>3200100</v>
      </c>
      <c r="CE1101" s="80">
        <f t="shared" ref="CE1101:CL1101" ca="1" si="1250">-CE1093+CD1101</f>
        <v>3250100</v>
      </c>
      <c r="CF1101" s="80">
        <f t="shared" ca="1" si="1250"/>
        <v>3300100</v>
      </c>
      <c r="CG1101" s="80">
        <f t="shared" ca="1" si="1250"/>
        <v>3350100</v>
      </c>
      <c r="CH1101" s="80">
        <f t="shared" ca="1" si="1250"/>
        <v>3400100</v>
      </c>
      <c r="CI1101" s="80">
        <f t="shared" ca="1" si="1250"/>
        <v>3450100</v>
      </c>
      <c r="CJ1101" s="80">
        <f t="shared" ca="1" si="1250"/>
        <v>3500100</v>
      </c>
      <c r="CK1101" s="80">
        <f t="shared" ca="1" si="1250"/>
        <v>3550100</v>
      </c>
      <c r="CL1101" s="80">
        <f t="shared" ca="1" si="1250"/>
        <v>3600100</v>
      </c>
      <c r="CN1101" s="80">
        <f>CN1098</f>
        <v>100</v>
      </c>
      <c r="CO1101" s="80" t="e">
        <f t="shared" ref="CO1101" ca="1" si="1251">-CO1093+CN1101</f>
        <v>#N/A</v>
      </c>
      <c r="CP1101" s="80" t="e">
        <f t="shared" ref="CP1101:DL1101" ca="1" si="1252">-CP1093+CO1101</f>
        <v>#N/A</v>
      </c>
      <c r="CQ1101" s="80" t="e">
        <f t="shared" ca="1" si="1252"/>
        <v>#N/A</v>
      </c>
      <c r="CR1101" s="80" t="e">
        <f t="shared" ca="1" si="1252"/>
        <v>#N/A</v>
      </c>
      <c r="CS1101" s="80" t="e">
        <f t="shared" ca="1" si="1252"/>
        <v>#N/A</v>
      </c>
      <c r="CT1101" s="80" t="e">
        <f t="shared" ca="1" si="1252"/>
        <v>#N/A</v>
      </c>
      <c r="CU1101" s="80" t="e">
        <f t="shared" ca="1" si="1252"/>
        <v>#N/A</v>
      </c>
      <c r="CV1101" s="80" t="e">
        <f t="shared" ca="1" si="1252"/>
        <v>#N/A</v>
      </c>
      <c r="CW1101" s="80" t="e">
        <f t="shared" ca="1" si="1252"/>
        <v>#N/A</v>
      </c>
      <c r="CX1101" s="80" t="e">
        <f t="shared" ca="1" si="1252"/>
        <v>#N/A</v>
      </c>
      <c r="CY1101" s="80" t="e">
        <f t="shared" ca="1" si="1252"/>
        <v>#N/A</v>
      </c>
      <c r="CZ1101" s="80" t="e">
        <f t="shared" ca="1" si="1252"/>
        <v>#N/A</v>
      </c>
      <c r="DA1101" s="80" t="e">
        <f t="shared" ca="1" si="1252"/>
        <v>#N/A</v>
      </c>
      <c r="DB1101" s="80" t="e">
        <f t="shared" ca="1" si="1252"/>
        <v>#N/A</v>
      </c>
      <c r="DC1101" s="80" t="e">
        <f t="shared" ca="1" si="1252"/>
        <v>#N/A</v>
      </c>
      <c r="DD1101" s="80" t="e">
        <f t="shared" ca="1" si="1252"/>
        <v>#N/A</v>
      </c>
      <c r="DE1101" s="80" t="e">
        <f t="shared" ca="1" si="1252"/>
        <v>#N/A</v>
      </c>
      <c r="DF1101" s="80" t="e">
        <f t="shared" ca="1" si="1252"/>
        <v>#N/A</v>
      </c>
      <c r="DG1101" s="80" t="e">
        <f t="shared" ca="1" si="1252"/>
        <v>#N/A</v>
      </c>
      <c r="DH1101" s="80" t="e">
        <f t="shared" ca="1" si="1252"/>
        <v>#N/A</v>
      </c>
      <c r="DI1101" s="80" t="e">
        <f t="shared" ca="1" si="1252"/>
        <v>#N/A</v>
      </c>
      <c r="DJ1101" s="80" t="e">
        <f t="shared" ca="1" si="1252"/>
        <v>#N/A</v>
      </c>
      <c r="DK1101" s="80" t="e">
        <f t="shared" ca="1" si="1252"/>
        <v>#N/A</v>
      </c>
      <c r="DL1101" s="80" t="e">
        <f t="shared" ca="1" si="1252"/>
        <v>#N/A</v>
      </c>
    </row>
    <row r="1102" spans="2:116" x14ac:dyDescent="0.4">
      <c r="B1102" s="8" t="s">
        <v>244</v>
      </c>
      <c r="D1102" t="s">
        <v>766</v>
      </c>
      <c r="E1102" s="8" t="str">
        <f>ROW()&amp;" "&amp;D1102</f>
        <v>1102 FAINT-S</v>
      </c>
      <c r="G1102" s="126"/>
      <c r="J1102" s="81">
        <f>-H1089/H1088*J1101</f>
        <v>0</v>
      </c>
      <c r="K1102" s="37">
        <f>SUMIF($4:$4,K$2,1098:1098)</f>
        <v>0</v>
      </c>
      <c r="L1102" s="37">
        <f>SUMIF($4:$4,L$2,1098:1098)</f>
        <v>0</v>
      </c>
      <c r="M1102" s="37">
        <f>SUMIF($4:$4,M$2,1098:1098)</f>
        <v>0</v>
      </c>
      <c r="N1102" s="37">
        <f>SUMIF($4:$4,N$2,1098:1098)</f>
        <v>0</v>
      </c>
      <c r="O1102" s="37">
        <f>SUMIF($4:$4,O$2,1098:1098)</f>
        <v>0</v>
      </c>
      <c r="P1102" s="37">
        <f>SUMIF($4:$4,P$2,1098:1098)</f>
        <v>0</v>
      </c>
      <c r="R1102" s="37">
        <f>$J1102</f>
        <v>0</v>
      </c>
      <c r="S1102" s="81">
        <f t="shared" ref="S1102:AX1102" ca="1" si="1253">R1102+S1096</f>
        <v>-848.98305084745755</v>
      </c>
      <c r="T1102" s="81">
        <f t="shared" ca="1" si="1253"/>
        <v>-2559.6437805228379</v>
      </c>
      <c r="U1102" s="81">
        <f t="shared" ca="1" si="1253"/>
        <v>-5146.5868954469533</v>
      </c>
      <c r="V1102" s="81">
        <f t="shared" ca="1" si="1253"/>
        <v>-8624.6646394375784</v>
      </c>
      <c r="W1102" s="81">
        <f t="shared" ca="1" si="1253"/>
        <v>-13008.980989258554</v>
      </c>
      <c r="X1102" s="81">
        <f t="shared" ca="1" si="1253"/>
        <v>-18314.895921279887</v>
      </c>
      <c r="Y1102" s="81">
        <f t="shared" ca="1" si="1253"/>
        <v>-24558.029750454123</v>
      </c>
      <c r="Z1102" s="81">
        <f t="shared" ca="1" si="1253"/>
        <v>-31754.267542834699</v>
      </c>
      <c r="AA1102" s="81">
        <f t="shared" ca="1" si="1253"/>
        <v>-39919.763602882747</v>
      </c>
      <c r="AB1102" s="81">
        <f t="shared" ca="1" si="1253"/>
        <v>-49070.946036829911</v>
      </c>
      <c r="AC1102" s="81">
        <f t="shared" ca="1" si="1253"/>
        <v>-59224.521393386349</v>
      </c>
      <c r="AD1102" s="81">
        <f t="shared" ca="1" si="1253"/>
        <v>-70397.479383104757</v>
      </c>
      <c r="AE1102" s="81">
        <f t="shared" ca="1" si="1253"/>
        <v>-82607.097677733647</v>
      </c>
      <c r="AF1102" s="81">
        <f t="shared" ca="1" si="1253"/>
        <v>-95870.946790915579</v>
      </c>
      <c r="AG1102" s="81">
        <f t="shared" ca="1" si="1253"/>
        <v>-110206.89504160907</v>
      </c>
      <c r="AH1102" s="81">
        <f t="shared" ca="1" si="1253"/>
        <v>-125633.11360163635</v>
      </c>
      <c r="AI1102" s="81">
        <f t="shared" ca="1" si="1253"/>
        <v>-142168.08162878273</v>
      </c>
      <c r="AJ1102" s="81">
        <f t="shared" ca="1" si="1253"/>
        <v>-159830.5914868977</v>
      </c>
      <c r="AK1102" s="81">
        <f t="shared" ca="1" si="1253"/>
        <v>-178639.75405447223</v>
      </c>
      <c r="AL1102" s="81">
        <f t="shared" ca="1" si="1253"/>
        <v>-198615.00412319211</v>
      </c>
      <c r="AM1102" s="81">
        <f t="shared" ca="1" si="1253"/>
        <v>-219776.10588799196</v>
      </c>
      <c r="AN1102" s="81">
        <f t="shared" ca="1" si="1253"/>
        <v>-242143.15853016131</v>
      </c>
      <c r="AO1102" s="81">
        <f t="shared" ca="1" si="1253"/>
        <v>-265736.60189507931</v>
      </c>
      <c r="AP1102" s="81">
        <f t="shared" ca="1" si="1253"/>
        <v>-290577.22226618236</v>
      </c>
      <c r="AQ1102" s="81">
        <f t="shared" ca="1" si="1253"/>
        <v>-316686.15823679563</v>
      </c>
      <c r="AR1102" s="81">
        <f t="shared" ca="1" si="1253"/>
        <v>-344084.9066814871</v>
      </c>
      <c r="AS1102" s="81">
        <f t="shared" ca="1" si="1253"/>
        <v>-372795.32882863097</v>
      </c>
      <c r="AT1102" s="81">
        <f t="shared" ca="1" si="1253"/>
        <v>-402839.65643589589</v>
      </c>
      <c r="AU1102" s="81">
        <f t="shared" ca="1" si="1253"/>
        <v>-434240.49807040259</v>
      </c>
      <c r="AV1102" s="81">
        <f t="shared" ca="1" si="1253"/>
        <v>-467020.8454953247</v>
      </c>
      <c r="AW1102" s="81">
        <f t="shared" ca="1" si="1253"/>
        <v>-501204.08016473695</v>
      </c>
      <c r="AX1102" s="81">
        <f t="shared" ca="1" si="1253"/>
        <v>-536813.97982854606</v>
      </c>
      <c r="AY1102" s="81">
        <f t="shared" ref="AY1102:CD1102" ca="1" si="1254">AX1102+AY1096</f>
        <v>-573874.72524936893</v>
      </c>
      <c r="AZ1102" s="81">
        <f t="shared" ca="1" si="1254"/>
        <v>-612410.90703325649</v>
      </c>
      <c r="BA1102" s="81">
        <f t="shared" ca="1" si="1254"/>
        <v>-652447.53257619299</v>
      </c>
      <c r="BB1102" s="81">
        <f t="shared" ca="1" si="1254"/>
        <v>-694010.03312833188</v>
      </c>
      <c r="BC1102" s="81">
        <f t="shared" ca="1" si="1254"/>
        <v>-737124.27097796462</v>
      </c>
      <c r="BD1102" s="81">
        <f t="shared" ca="1" si="1254"/>
        <v>-781816.54675725219</v>
      </c>
      <c r="BE1102" s="81">
        <f t="shared" ca="1" si="1254"/>
        <v>-828113.60687178187</v>
      </c>
      <c r="BF1102" s="81">
        <f t="shared" ca="1" si="1254"/>
        <v>-876042.65105604939</v>
      </c>
      <c r="BG1102" s="81">
        <f t="shared" ca="1" si="1254"/>
        <v>-925631.34005699935</v>
      </c>
      <c r="BH1102" s="81">
        <f t="shared" ca="1" si="1254"/>
        <v>-976907.80344779592</v>
      </c>
      <c r="BI1102" s="81">
        <f t="shared" ca="1" si="1254"/>
        <v>-1029900.6475740297</v>
      </c>
      <c r="BJ1102" s="81">
        <f t="shared" ca="1" si="1254"/>
        <v>-1084638.9636346065</v>
      </c>
      <c r="BK1102" s="81">
        <f t="shared" ca="1" si="1254"/>
        <v>-1141152.3358995998</v>
      </c>
      <c r="BL1102" s="81">
        <f t="shared" ca="1" si="1254"/>
        <v>-1199470.8500673897</v>
      </c>
      <c r="BM1102" s="81">
        <f t="shared" ca="1" si="1254"/>
        <v>-1259625.101763447</v>
      </c>
      <c r="BN1102" s="81">
        <f t="shared" ca="1" si="1254"/>
        <v>-1321646.2051831665</v>
      </c>
      <c r="BO1102" s="81">
        <f t="shared" ca="1" si="1254"/>
        <v>-1385565.8018811862</v>
      </c>
      <c r="BP1102" s="81">
        <f t="shared" ca="1" si="1254"/>
        <v>-1451416.069709681</v>
      </c>
      <c r="BQ1102" s="81">
        <f t="shared" ca="1" si="1254"/>
        <v>-1519229.73190815</v>
      </c>
      <c r="BR1102" s="81">
        <f t="shared" ca="1" si="1254"/>
        <v>-1589040.0663472712</v>
      </c>
      <c r="BS1102" s="81">
        <f t="shared" ca="1" si="1254"/>
        <v>-1660880.9149294284</v>
      </c>
      <c r="BT1102" s="81">
        <f t="shared" ca="1" si="1254"/>
        <v>-1734786.6931485713</v>
      </c>
      <c r="BU1102" s="81">
        <f t="shared" ca="1" si="1254"/>
        <v>-1810792.3998121065</v>
      </c>
      <c r="BV1102" s="81">
        <f t="shared" ca="1" si="1254"/>
        <v>-1888933.626927566</v>
      </c>
      <c r="BW1102" s="81">
        <f t="shared" ca="1" si="1254"/>
        <v>-1969246.5697568469</v>
      </c>
      <c r="BX1102" s="81">
        <f t="shared" ca="1" si="1254"/>
        <v>-2051768.0370408613</v>
      </c>
      <c r="BY1102" s="81">
        <f t="shared" ca="1" si="1254"/>
        <v>-2136535.4613974863</v>
      </c>
      <c r="BZ1102" s="81">
        <f t="shared" ca="1" si="1254"/>
        <v>-2223586.9098957488</v>
      </c>
      <c r="CA1102" s="81">
        <f t="shared" ca="1" si="1254"/>
        <v>-2312112.1117583886</v>
      </c>
      <c r="CB1102" s="81">
        <f t="shared" ca="1" si="1254"/>
        <v>-2402123.351228008</v>
      </c>
      <c r="CC1102" s="81">
        <f t="shared" ca="1" si="1254"/>
        <v>-2493631.2106762705</v>
      </c>
      <c r="CD1102" s="81">
        <f t="shared" ca="1" si="1254"/>
        <v>-2586646.2042996744</v>
      </c>
      <c r="CE1102" s="81">
        <f t="shared" ref="CE1102:CL1102" ca="1" si="1255">CD1102+CE1096</f>
        <v>-2681178.7727684919</v>
      </c>
      <c r="CF1102" s="81">
        <f t="shared" ca="1" si="1255"/>
        <v>-2777239.2777139028</v>
      </c>
      <c r="CG1102" s="81">
        <f t="shared" ca="1" si="1255"/>
        <v>-2874837.9960493711</v>
      </c>
      <c r="CH1102" s="81">
        <f t="shared" ca="1" si="1255"/>
        <v>-2973985.1141222343</v>
      </c>
      <c r="CI1102" s="81">
        <f t="shared" ca="1" si="1255"/>
        <v>-3074690.7216913765</v>
      </c>
      <c r="CJ1102" s="81">
        <f t="shared" ca="1" si="1255"/>
        <v>-3176964.8057267745</v>
      </c>
      <c r="CK1102" s="81">
        <f t="shared" ca="1" si="1255"/>
        <v>-3280817.2440266041</v>
      </c>
      <c r="CL1102" s="81">
        <f t="shared" ca="1" si="1255"/>
        <v>-3386257.7986475062</v>
      </c>
      <c r="CN1102" s="81">
        <f>-H1089/H1088*CN1101</f>
        <v>0</v>
      </c>
      <c r="CO1102" s="81" t="e">
        <f t="shared" ref="CO1102" ca="1" si="1256">CN1102+CO1096</f>
        <v>#N/A</v>
      </c>
      <c r="CP1102" s="81" t="e">
        <f t="shared" ref="CP1102:DL1102" ca="1" si="1257">CO1102+CP1096</f>
        <v>#N/A</v>
      </c>
      <c r="CQ1102" s="81" t="e">
        <f t="shared" ca="1" si="1257"/>
        <v>#N/A</v>
      </c>
      <c r="CR1102" s="81" t="e">
        <f t="shared" ca="1" si="1257"/>
        <v>#N/A</v>
      </c>
      <c r="CS1102" s="81" t="e">
        <f t="shared" ca="1" si="1257"/>
        <v>#N/A</v>
      </c>
      <c r="CT1102" s="81" t="e">
        <f t="shared" ca="1" si="1257"/>
        <v>#N/A</v>
      </c>
      <c r="CU1102" s="81" t="e">
        <f t="shared" ca="1" si="1257"/>
        <v>#N/A</v>
      </c>
      <c r="CV1102" s="81" t="e">
        <f t="shared" ca="1" si="1257"/>
        <v>#N/A</v>
      </c>
      <c r="CW1102" s="81" t="e">
        <f t="shared" ca="1" si="1257"/>
        <v>#N/A</v>
      </c>
      <c r="CX1102" s="81" t="e">
        <f t="shared" ca="1" si="1257"/>
        <v>#N/A</v>
      </c>
      <c r="CY1102" s="81" t="e">
        <f t="shared" ca="1" si="1257"/>
        <v>#N/A</v>
      </c>
      <c r="CZ1102" s="81" t="e">
        <f t="shared" ca="1" si="1257"/>
        <v>#N/A</v>
      </c>
      <c r="DA1102" s="81" t="e">
        <f t="shared" ca="1" si="1257"/>
        <v>#N/A</v>
      </c>
      <c r="DB1102" s="81" t="e">
        <f t="shared" ca="1" si="1257"/>
        <v>#N/A</v>
      </c>
      <c r="DC1102" s="81" t="e">
        <f t="shared" ca="1" si="1257"/>
        <v>#N/A</v>
      </c>
      <c r="DD1102" s="81" t="e">
        <f t="shared" ca="1" si="1257"/>
        <v>#N/A</v>
      </c>
      <c r="DE1102" s="81" t="e">
        <f t="shared" ca="1" si="1257"/>
        <v>#N/A</v>
      </c>
      <c r="DF1102" s="81" t="e">
        <f t="shared" ca="1" si="1257"/>
        <v>#N/A</v>
      </c>
      <c r="DG1102" s="81" t="e">
        <f t="shared" ca="1" si="1257"/>
        <v>#N/A</v>
      </c>
      <c r="DH1102" s="81" t="e">
        <f t="shared" ca="1" si="1257"/>
        <v>#N/A</v>
      </c>
      <c r="DI1102" s="81" t="e">
        <f t="shared" ca="1" si="1257"/>
        <v>#N/A</v>
      </c>
      <c r="DJ1102" s="81" t="e">
        <f t="shared" ca="1" si="1257"/>
        <v>#N/A</v>
      </c>
      <c r="DK1102" s="81" t="e">
        <f t="shared" ca="1" si="1257"/>
        <v>#N/A</v>
      </c>
      <c r="DL1102" s="81" t="e">
        <f t="shared" ca="1" si="1257"/>
        <v>#N/A</v>
      </c>
    </row>
    <row r="1103" spans="2:116" x14ac:dyDescent="0.4">
      <c r="B1103" t="s">
        <v>332</v>
      </c>
      <c r="D1103" t="s">
        <v>766</v>
      </c>
      <c r="E1103" s="8" t="str">
        <f>ROW()&amp;" "&amp;D1103</f>
        <v>1103 FAINT-S</v>
      </c>
      <c r="G1103" s="136" t="str">
        <f>G1076</f>
        <v>(Primary label)</v>
      </c>
      <c r="H1103" s="27"/>
      <c r="J1103" s="77">
        <f>SUM(J1101:J1102)</f>
        <v>100</v>
      </c>
      <c r="K1103" s="33">
        <f>SUMIF($3:$3,K$2,1099:1099)</f>
        <v>0</v>
      </c>
      <c r="L1103" s="33">
        <f>SUMIF($3:$3,L$2,1099:1099)</f>
        <v>0</v>
      </c>
      <c r="M1103" s="33">
        <f>SUMIF($3:$3,M$2,1099:1099)</f>
        <v>0</v>
      </c>
      <c r="N1103" s="33">
        <f>SUMIF($3:$3,N$2,1099:1099)</f>
        <v>0</v>
      </c>
      <c r="O1103" s="33">
        <f>SUMIF($3:$3,O$2,1099:1099)</f>
        <v>0</v>
      </c>
      <c r="P1103" s="33">
        <f>SUMIF($3:$3,P$2,1099:1099)</f>
        <v>0</v>
      </c>
      <c r="R1103" s="33">
        <f>$J1103</f>
        <v>100</v>
      </c>
      <c r="S1103" s="77">
        <f t="shared" ref="S1103:AX1103" ca="1" si="1258">SUM(S1101:S1102)</f>
        <v>49251.016949152545</v>
      </c>
      <c r="T1103" s="77">
        <f t="shared" ca="1" si="1258"/>
        <v>97540.356219477166</v>
      </c>
      <c r="U1103" s="77">
        <f t="shared" ca="1" si="1258"/>
        <v>144953.41310455304</v>
      </c>
      <c r="V1103" s="77">
        <f t="shared" ca="1" si="1258"/>
        <v>191475.33536056243</v>
      </c>
      <c r="W1103" s="77">
        <f t="shared" ca="1" si="1258"/>
        <v>237091.01901074144</v>
      </c>
      <c r="X1103" s="77">
        <f t="shared" ca="1" si="1258"/>
        <v>281785.10407872009</v>
      </c>
      <c r="Y1103" s="77">
        <f t="shared" ca="1" si="1258"/>
        <v>325541.97024954588</v>
      </c>
      <c r="Z1103" s="77">
        <f t="shared" ca="1" si="1258"/>
        <v>368345.73245716532</v>
      </c>
      <c r="AA1103" s="77">
        <f t="shared" ca="1" si="1258"/>
        <v>410180.23639711726</v>
      </c>
      <c r="AB1103" s="77">
        <f t="shared" ca="1" si="1258"/>
        <v>451029.0539631701</v>
      </c>
      <c r="AC1103" s="77">
        <f t="shared" ca="1" si="1258"/>
        <v>490875.47860661364</v>
      </c>
      <c r="AD1103" s="77">
        <f t="shared" ca="1" si="1258"/>
        <v>529702.52061689529</v>
      </c>
      <c r="AE1103" s="77">
        <f t="shared" ca="1" si="1258"/>
        <v>567492.90232226637</v>
      </c>
      <c r="AF1103" s="77">
        <f t="shared" ca="1" si="1258"/>
        <v>604229.05320908444</v>
      </c>
      <c r="AG1103" s="77">
        <f t="shared" ca="1" si="1258"/>
        <v>639893.10495839093</v>
      </c>
      <c r="AH1103" s="77">
        <f t="shared" ca="1" si="1258"/>
        <v>674466.88639836363</v>
      </c>
      <c r="AI1103" s="77">
        <f t="shared" ca="1" si="1258"/>
        <v>707931.91837121733</v>
      </c>
      <c r="AJ1103" s="77">
        <f t="shared" ca="1" si="1258"/>
        <v>740269.40851310233</v>
      </c>
      <c r="AK1103" s="77">
        <f t="shared" ca="1" si="1258"/>
        <v>771460.2459455278</v>
      </c>
      <c r="AL1103" s="77">
        <f t="shared" ca="1" si="1258"/>
        <v>801484.99587680795</v>
      </c>
      <c r="AM1103" s="77">
        <f t="shared" ca="1" si="1258"/>
        <v>830323.89411200804</v>
      </c>
      <c r="AN1103" s="77">
        <f t="shared" ca="1" si="1258"/>
        <v>857956.84146983875</v>
      </c>
      <c r="AO1103" s="77">
        <f t="shared" ca="1" si="1258"/>
        <v>884363.39810492075</v>
      </c>
      <c r="AP1103" s="77">
        <f t="shared" ca="1" si="1258"/>
        <v>909522.7777338177</v>
      </c>
      <c r="AQ1103" s="77">
        <f t="shared" ca="1" si="1258"/>
        <v>933413.84176320443</v>
      </c>
      <c r="AR1103" s="77">
        <f t="shared" ca="1" si="1258"/>
        <v>956015.0933185129</v>
      </c>
      <c r="AS1103" s="77">
        <f t="shared" ca="1" si="1258"/>
        <v>977304.67117136903</v>
      </c>
      <c r="AT1103" s="77">
        <f t="shared" ca="1" si="1258"/>
        <v>997260.34356410406</v>
      </c>
      <c r="AU1103" s="77">
        <f t="shared" ca="1" si="1258"/>
        <v>1015859.5019295975</v>
      </c>
      <c r="AV1103" s="77">
        <f t="shared" ca="1" si="1258"/>
        <v>1033079.1545046753</v>
      </c>
      <c r="AW1103" s="77">
        <f t="shared" ca="1" si="1258"/>
        <v>1048895.9198352629</v>
      </c>
      <c r="AX1103" s="77">
        <f t="shared" ca="1" si="1258"/>
        <v>1063286.0201714539</v>
      </c>
      <c r="AY1103" s="77">
        <f t="shared" ref="AY1103:CD1103" ca="1" si="1259">SUM(AY1101:AY1102)</f>
        <v>1076225.2747506311</v>
      </c>
      <c r="AZ1103" s="77">
        <f t="shared" ca="1" si="1259"/>
        <v>1087689.0929667435</v>
      </c>
      <c r="BA1103" s="77">
        <f t="shared" ca="1" si="1259"/>
        <v>1097652.4674238069</v>
      </c>
      <c r="BB1103" s="77">
        <f t="shared" ca="1" si="1259"/>
        <v>1106089.9668716681</v>
      </c>
      <c r="BC1103" s="77">
        <f t="shared" ca="1" si="1259"/>
        <v>1112975.7290220354</v>
      </c>
      <c r="BD1103" s="77">
        <f t="shared" ca="1" si="1259"/>
        <v>1118283.4532427478</v>
      </c>
      <c r="BE1103" s="77">
        <f t="shared" ca="1" si="1259"/>
        <v>1121986.3931282181</v>
      </c>
      <c r="BF1103" s="77">
        <f t="shared" ca="1" si="1259"/>
        <v>1124057.3489439506</v>
      </c>
      <c r="BG1103" s="77">
        <f t="shared" ca="1" si="1259"/>
        <v>1124468.6599430006</v>
      </c>
      <c r="BH1103" s="77">
        <f t="shared" ca="1" si="1259"/>
        <v>1123192.196552204</v>
      </c>
      <c r="BI1103" s="77">
        <f t="shared" ca="1" si="1259"/>
        <v>1120199.3524259701</v>
      </c>
      <c r="BJ1103" s="77">
        <f t="shared" ca="1" si="1259"/>
        <v>1115461.0363653935</v>
      </c>
      <c r="BK1103" s="77">
        <f t="shared" ca="1" si="1259"/>
        <v>1108947.6641004002</v>
      </c>
      <c r="BL1103" s="77">
        <f t="shared" ca="1" si="1259"/>
        <v>1100629.1499326103</v>
      </c>
      <c r="BM1103" s="77">
        <f t="shared" ca="1" si="1259"/>
        <v>1090474.898236553</v>
      </c>
      <c r="BN1103" s="77">
        <f t="shared" ca="1" si="1259"/>
        <v>1078453.7948168335</v>
      </c>
      <c r="BO1103" s="77">
        <f t="shared" ca="1" si="1259"/>
        <v>1064534.1981188138</v>
      </c>
      <c r="BP1103" s="77">
        <f t="shared" ca="1" si="1259"/>
        <v>1048683.930290319</v>
      </c>
      <c r="BQ1103" s="77">
        <f t="shared" ca="1" si="1259"/>
        <v>1030870.26809185</v>
      </c>
      <c r="BR1103" s="77">
        <f t="shared" ca="1" si="1259"/>
        <v>1011059.9336527288</v>
      </c>
      <c r="BS1103" s="77">
        <f t="shared" ca="1" si="1259"/>
        <v>989219.08507057163</v>
      </c>
      <c r="BT1103" s="77">
        <f t="shared" ca="1" si="1259"/>
        <v>965313.3068514287</v>
      </c>
      <c r="BU1103" s="77">
        <f t="shared" ca="1" si="1259"/>
        <v>939307.60018789349</v>
      </c>
      <c r="BV1103" s="77">
        <f t="shared" ca="1" si="1259"/>
        <v>911166.37307243398</v>
      </c>
      <c r="BW1103" s="77">
        <f t="shared" ca="1" si="1259"/>
        <v>880853.43024315313</v>
      </c>
      <c r="BX1103" s="77">
        <f t="shared" ca="1" si="1259"/>
        <v>848331.96295913868</v>
      </c>
      <c r="BY1103" s="77">
        <f t="shared" ca="1" si="1259"/>
        <v>813564.53860251373</v>
      </c>
      <c r="BZ1103" s="77">
        <f t="shared" ca="1" si="1259"/>
        <v>776513.09010425117</v>
      </c>
      <c r="CA1103" s="77">
        <f t="shared" ca="1" si="1259"/>
        <v>737987.88824161142</v>
      </c>
      <c r="CB1103" s="77">
        <f t="shared" ca="1" si="1259"/>
        <v>697976.64877199195</v>
      </c>
      <c r="CC1103" s="77">
        <f t="shared" ca="1" si="1259"/>
        <v>656468.78932372946</v>
      </c>
      <c r="CD1103" s="77">
        <f t="shared" ca="1" si="1259"/>
        <v>613453.79570032563</v>
      </c>
      <c r="CE1103" s="77">
        <f t="shared" ref="CE1103:CL1103" ca="1" si="1260">SUM(CE1101:CE1102)</f>
        <v>568921.22723150812</v>
      </c>
      <c r="CF1103" s="77">
        <f t="shared" ca="1" si="1260"/>
        <v>522860.72228609724</v>
      </c>
      <c r="CG1103" s="77">
        <f t="shared" ca="1" si="1260"/>
        <v>475262.00395062892</v>
      </c>
      <c r="CH1103" s="77">
        <f t="shared" ca="1" si="1260"/>
        <v>426114.88587776572</v>
      </c>
      <c r="CI1103" s="77">
        <f t="shared" ca="1" si="1260"/>
        <v>375409.27830862347</v>
      </c>
      <c r="CJ1103" s="77">
        <f t="shared" ca="1" si="1260"/>
        <v>323135.1942732255</v>
      </c>
      <c r="CK1103" s="77">
        <f t="shared" ca="1" si="1260"/>
        <v>269282.75597339589</v>
      </c>
      <c r="CL1103" s="77">
        <f t="shared" ca="1" si="1260"/>
        <v>213842.20135249384</v>
      </c>
      <c r="CN1103" s="77">
        <f>SUM(CN1101:CN1102)</f>
        <v>100</v>
      </c>
      <c r="CO1103" s="77" t="e">
        <f t="shared" ref="CO1103" ca="1" si="1261">SUM(CO1101:CO1102)</f>
        <v>#N/A</v>
      </c>
      <c r="CP1103" s="77" t="e">
        <f t="shared" ref="CP1103:DK1103" ca="1" si="1262">SUM(CP1101:CP1102)</f>
        <v>#N/A</v>
      </c>
      <c r="CQ1103" s="77" t="e">
        <f t="shared" ca="1" si="1262"/>
        <v>#N/A</v>
      </c>
      <c r="CR1103" s="77" t="e">
        <f t="shared" ca="1" si="1262"/>
        <v>#N/A</v>
      </c>
      <c r="CS1103" s="77" t="e">
        <f t="shared" ca="1" si="1262"/>
        <v>#N/A</v>
      </c>
      <c r="CT1103" s="77" t="e">
        <f t="shared" ca="1" si="1262"/>
        <v>#N/A</v>
      </c>
      <c r="CU1103" s="77" t="e">
        <f t="shared" ca="1" si="1262"/>
        <v>#N/A</v>
      </c>
      <c r="CV1103" s="77" t="e">
        <f t="shared" ca="1" si="1262"/>
        <v>#N/A</v>
      </c>
      <c r="CW1103" s="77" t="e">
        <f t="shared" ca="1" si="1262"/>
        <v>#N/A</v>
      </c>
      <c r="CX1103" s="77" t="e">
        <f t="shared" ca="1" si="1262"/>
        <v>#N/A</v>
      </c>
      <c r="CY1103" s="77" t="e">
        <f t="shared" ca="1" si="1262"/>
        <v>#N/A</v>
      </c>
      <c r="CZ1103" s="77" t="e">
        <f t="shared" ca="1" si="1262"/>
        <v>#N/A</v>
      </c>
      <c r="DA1103" s="77" t="e">
        <f t="shared" ca="1" si="1262"/>
        <v>#N/A</v>
      </c>
      <c r="DB1103" s="77" t="e">
        <f t="shared" ca="1" si="1262"/>
        <v>#N/A</v>
      </c>
      <c r="DC1103" s="77" t="e">
        <f t="shared" ca="1" si="1262"/>
        <v>#N/A</v>
      </c>
      <c r="DD1103" s="77" t="e">
        <f t="shared" ca="1" si="1262"/>
        <v>#N/A</v>
      </c>
      <c r="DE1103" s="77" t="e">
        <f t="shared" ca="1" si="1262"/>
        <v>#N/A</v>
      </c>
      <c r="DF1103" s="77" t="e">
        <f t="shared" ca="1" si="1262"/>
        <v>#N/A</v>
      </c>
      <c r="DG1103" s="77" t="e">
        <f t="shared" ca="1" si="1262"/>
        <v>#N/A</v>
      </c>
      <c r="DH1103" s="77" t="e">
        <f t="shared" ca="1" si="1262"/>
        <v>#N/A</v>
      </c>
      <c r="DI1103" s="77" t="e">
        <f t="shared" ca="1" si="1262"/>
        <v>#N/A</v>
      </c>
      <c r="DJ1103" s="77" t="e">
        <f t="shared" ca="1" si="1262"/>
        <v>#N/A</v>
      </c>
      <c r="DK1103" s="77" t="e">
        <f t="shared" ca="1" si="1262"/>
        <v>#N/A</v>
      </c>
      <c r="DL1103" s="77" t="e">
        <f t="shared" ref="DL1103" ca="1" si="1263">SUM(DL1101:DL1102)</f>
        <v>#N/A</v>
      </c>
    </row>
    <row r="1104" spans="2:116" x14ac:dyDescent="0.4">
      <c r="B1104" t="s">
        <v>332</v>
      </c>
      <c r="D1104" t="s">
        <v>766</v>
      </c>
      <c r="E1104" s="8" t="str">
        <f>ROW()&amp;" "&amp;D1104</f>
        <v>1104 FAINT-S</v>
      </c>
      <c r="G1104" s="136" t="str">
        <f>G1077</f>
        <v>primary unit</v>
      </c>
      <c r="H1104" s="27"/>
      <c r="J1104" s="77"/>
      <c r="K1104" s="33"/>
      <c r="L1104" s="33"/>
      <c r="M1104" s="33"/>
      <c r="N1104" s="33"/>
      <c r="O1104" s="33"/>
      <c r="P1104" s="33"/>
      <c r="R1104" s="33"/>
      <c r="S1104" s="77"/>
      <c r="T1104" s="77"/>
      <c r="U1104" s="77"/>
      <c r="V1104" s="77"/>
      <c r="W1104" s="77"/>
      <c r="X1104" s="77"/>
      <c r="Y1104" s="77"/>
      <c r="Z1104" s="77"/>
      <c r="AA1104" s="77"/>
      <c r="AB1104" s="77"/>
      <c r="AC1104" s="77"/>
      <c r="AD1104" s="77"/>
      <c r="AE1104" s="77"/>
      <c r="AF1104" s="77"/>
      <c r="AG1104" s="77"/>
      <c r="AH1104" s="77"/>
      <c r="AI1104" s="77"/>
      <c r="AJ1104" s="77"/>
      <c r="AK1104" s="77"/>
      <c r="AL1104" s="77"/>
      <c r="AM1104" s="77"/>
      <c r="AN1104" s="77"/>
      <c r="AO1104" s="77"/>
      <c r="AP1104" s="77"/>
      <c r="AQ1104" s="77"/>
      <c r="AR1104" s="77"/>
      <c r="AS1104" s="77"/>
      <c r="AT1104" s="77"/>
      <c r="AU1104" s="77"/>
      <c r="AV1104" s="77"/>
      <c r="AW1104" s="77"/>
      <c r="AX1104" s="77"/>
      <c r="AY1104" s="77"/>
      <c r="AZ1104" s="77"/>
      <c r="BA1104" s="77"/>
      <c r="BB1104" s="77"/>
      <c r="BC1104" s="77"/>
      <c r="BD1104" s="77"/>
      <c r="BE1104" s="77"/>
      <c r="BF1104" s="77"/>
      <c r="BG1104" s="77"/>
      <c r="BH1104" s="77"/>
      <c r="BI1104" s="77"/>
      <c r="BJ1104" s="77"/>
      <c r="BK1104" s="77"/>
      <c r="BL1104" s="77"/>
      <c r="BM1104" s="77"/>
      <c r="BN1104" s="77"/>
      <c r="BO1104" s="77"/>
      <c r="BP1104" s="77"/>
      <c r="BQ1104" s="77"/>
      <c r="BR1104" s="77"/>
      <c r="BS1104" s="77"/>
      <c r="BT1104" s="77"/>
      <c r="BU1104" s="77"/>
      <c r="BV1104" s="77"/>
      <c r="BW1104" s="77"/>
      <c r="BX1104" s="77"/>
      <c r="BY1104" s="77"/>
      <c r="BZ1104" s="77"/>
      <c r="CA1104" s="77"/>
      <c r="CB1104" s="77"/>
      <c r="CC1104" s="77"/>
      <c r="CD1104" s="77"/>
      <c r="CE1104" s="77"/>
      <c r="CF1104" s="77"/>
      <c r="CG1104" s="77"/>
      <c r="CH1104" s="77"/>
      <c r="CI1104" s="77"/>
      <c r="CJ1104" s="77"/>
      <c r="CK1104" s="77"/>
      <c r="CL1104" s="77"/>
      <c r="CN1104" s="77"/>
      <c r="CO1104" s="77"/>
      <c r="CP1104" s="77"/>
      <c r="CQ1104" s="77"/>
      <c r="CR1104" s="77"/>
      <c r="CS1104" s="77"/>
      <c r="CT1104" s="77"/>
      <c r="CU1104" s="77"/>
      <c r="CV1104" s="77"/>
      <c r="CW1104" s="77"/>
      <c r="CX1104" s="77"/>
      <c r="CY1104" s="77"/>
      <c r="CZ1104" s="77"/>
      <c r="DA1104" s="77"/>
      <c r="DB1104" s="77"/>
      <c r="DC1104" s="77"/>
      <c r="DD1104" s="77"/>
      <c r="DE1104" s="77"/>
      <c r="DF1104" s="77"/>
      <c r="DG1104" s="77"/>
      <c r="DH1104" s="77"/>
      <c r="DI1104" s="77"/>
      <c r="DJ1104" s="77"/>
      <c r="DK1104" s="77"/>
      <c r="DL1104" s="77"/>
    </row>
    <row r="1105" spans="1:116" x14ac:dyDescent="0.4">
      <c r="B1105" t="s">
        <v>332</v>
      </c>
      <c r="D1105" t="s">
        <v>766</v>
      </c>
      <c r="E1105" s="8" t="str">
        <f>ROW()&amp;" "&amp;D1105</f>
        <v>1105 FAINT-S</v>
      </c>
      <c r="G1105" s="136" t="str">
        <f>G1078</f>
        <v>Primary revenue driver</v>
      </c>
      <c r="H1105" s="27"/>
      <c r="I1105" s="78"/>
      <c r="J1105" s="78"/>
      <c r="K1105" s="33"/>
      <c r="L1105" s="33"/>
      <c r="M1105" s="33"/>
      <c r="N1105" s="33"/>
      <c r="O1105" s="33"/>
      <c r="P1105" s="33"/>
      <c r="R1105" s="33"/>
      <c r="S1105" s="77"/>
      <c r="T1105" s="77"/>
      <c r="U1105" s="77"/>
      <c r="V1105" s="77"/>
      <c r="W1105" s="77"/>
      <c r="X1105" s="77"/>
      <c r="Y1105" s="77"/>
      <c r="Z1105" s="77"/>
      <c r="AA1105" s="77"/>
      <c r="AB1105" s="77"/>
      <c r="AC1105" s="77"/>
      <c r="AD1105" s="77"/>
      <c r="AE1105" s="77"/>
      <c r="AF1105" s="77"/>
      <c r="AG1105" s="77"/>
      <c r="AH1105" s="77"/>
      <c r="AI1105" s="77"/>
      <c r="AJ1105" s="77"/>
      <c r="AK1105" s="77"/>
      <c r="AL1105" s="77"/>
      <c r="AM1105" s="77"/>
      <c r="AN1105" s="77"/>
      <c r="AO1105" s="77"/>
      <c r="AP1105" s="77"/>
      <c r="AQ1105" s="77"/>
      <c r="AR1105" s="77"/>
      <c r="AS1105" s="77"/>
      <c r="AT1105" s="77"/>
      <c r="AU1105" s="77"/>
      <c r="AV1105" s="77"/>
      <c r="AW1105" s="77"/>
      <c r="AX1105" s="77"/>
      <c r="AY1105" s="77"/>
      <c r="AZ1105" s="77"/>
      <c r="BA1105" s="77"/>
      <c r="BB1105" s="77"/>
      <c r="BC1105" s="77"/>
      <c r="BD1105" s="77"/>
      <c r="BE1105" s="77"/>
      <c r="BF1105" s="77"/>
      <c r="BG1105" s="77"/>
      <c r="BH1105" s="77"/>
      <c r="BI1105" s="77"/>
      <c r="BJ1105" s="77"/>
      <c r="BK1105" s="77"/>
      <c r="BL1105" s="77"/>
      <c r="BM1105" s="77"/>
      <c r="BN1105" s="77"/>
      <c r="BO1105" s="77"/>
      <c r="BP1105" s="77"/>
      <c r="BQ1105" s="77"/>
      <c r="BR1105" s="77"/>
      <c r="BS1105" s="77"/>
      <c r="BT1105" s="77"/>
      <c r="BU1105" s="77"/>
      <c r="BV1105" s="77"/>
      <c r="BW1105" s="77"/>
      <c r="BX1105" s="77"/>
      <c r="BY1105" s="77"/>
      <c r="BZ1105" s="77"/>
      <c r="CA1105" s="77"/>
      <c r="CB1105" s="77"/>
      <c r="CC1105" s="77"/>
      <c r="CD1105" s="77"/>
      <c r="CE1105" s="77"/>
      <c r="CF1105" s="77"/>
      <c r="CG1105" s="77"/>
      <c r="CH1105" s="77"/>
      <c r="CI1105" s="77"/>
      <c r="CJ1105" s="77"/>
      <c r="CK1105" s="77"/>
      <c r="CL1105" s="77"/>
      <c r="CN1105" s="78"/>
      <c r="CO1105" s="77"/>
      <c r="CP1105" s="77"/>
      <c r="CQ1105" s="77"/>
      <c r="CR1105" s="77"/>
      <c r="CS1105" s="77"/>
      <c r="CT1105" s="77"/>
      <c r="CU1105" s="77"/>
      <c r="CV1105" s="77"/>
      <c r="CW1105" s="77"/>
      <c r="CX1105" s="77"/>
      <c r="CY1105" s="77"/>
      <c r="CZ1105" s="77"/>
      <c r="DA1105" s="77"/>
      <c r="DB1105" s="77"/>
      <c r="DC1105" s="77"/>
      <c r="DD1105" s="77"/>
      <c r="DE1105" s="77"/>
      <c r="DF1105" s="77"/>
      <c r="DG1105" s="77"/>
      <c r="DH1105" s="77"/>
      <c r="DI1105" s="77"/>
      <c r="DJ1105" s="77"/>
      <c r="DK1105" s="77"/>
      <c r="DL1105" s="77"/>
    </row>
    <row r="1106" spans="1:116" x14ac:dyDescent="0.4">
      <c r="B1106" t="s">
        <v>332</v>
      </c>
      <c r="D1106" t="s">
        <v>766</v>
      </c>
      <c r="E1106" s="8" t="str">
        <f>ROW()&amp;" "&amp;D1106</f>
        <v>1106 FAINT-S</v>
      </c>
      <c r="G1106" s="136" t="str">
        <f>G1079</f>
        <v>Primary volume driver</v>
      </c>
      <c r="H1106" s="27"/>
      <c r="I1106" s="78"/>
      <c r="J1106" s="78"/>
      <c r="K1106" s="33"/>
      <c r="L1106" s="33"/>
      <c r="M1106" s="33"/>
      <c r="N1106" s="33"/>
      <c r="O1106" s="33"/>
      <c r="P1106" s="33"/>
      <c r="R1106" s="33"/>
      <c r="S1106" s="77"/>
      <c r="T1106" s="77"/>
      <c r="U1106" s="77"/>
      <c r="V1106" s="77"/>
      <c r="W1106" s="77"/>
      <c r="X1106" s="77"/>
      <c r="Y1106" s="77"/>
      <c r="Z1106" s="77"/>
      <c r="AA1106" s="77"/>
      <c r="AB1106" s="77"/>
      <c r="AC1106" s="77"/>
      <c r="AD1106" s="77"/>
      <c r="AE1106" s="77"/>
      <c r="AF1106" s="77"/>
      <c r="AG1106" s="77"/>
      <c r="AH1106" s="77"/>
      <c r="AI1106" s="77"/>
      <c r="AJ1106" s="77"/>
      <c r="AK1106" s="77"/>
      <c r="AL1106" s="77"/>
      <c r="AM1106" s="77"/>
      <c r="AN1106" s="77"/>
      <c r="AO1106" s="77"/>
      <c r="AP1106" s="77"/>
      <c r="AQ1106" s="77"/>
      <c r="AR1106" s="77"/>
      <c r="AS1106" s="77"/>
      <c r="AT1106" s="77"/>
      <c r="AU1106" s="77"/>
      <c r="AV1106" s="77"/>
      <c r="AW1106" s="77"/>
      <c r="AX1106" s="77"/>
      <c r="AY1106" s="77"/>
      <c r="AZ1106" s="77"/>
      <c r="BA1106" s="77"/>
      <c r="BB1106" s="77"/>
      <c r="BC1106" s="77"/>
      <c r="BD1106" s="77"/>
      <c r="BE1106" s="77"/>
      <c r="BF1106" s="77"/>
      <c r="BG1106" s="77"/>
      <c r="BH1106" s="77"/>
      <c r="BI1106" s="77"/>
      <c r="BJ1106" s="77"/>
      <c r="BK1106" s="77"/>
      <c r="BL1106" s="77"/>
      <c r="BM1106" s="77"/>
      <c r="BN1106" s="77"/>
      <c r="BO1106" s="77"/>
      <c r="BP1106" s="77"/>
      <c r="BQ1106" s="77"/>
      <c r="BR1106" s="77"/>
      <c r="BS1106" s="77"/>
      <c r="BT1106" s="77"/>
      <c r="BU1106" s="77"/>
      <c r="BV1106" s="77"/>
      <c r="BW1106" s="77"/>
      <c r="BX1106" s="77"/>
      <c r="BY1106" s="77"/>
      <c r="BZ1106" s="77"/>
      <c r="CA1106" s="77"/>
      <c r="CB1106" s="77"/>
      <c r="CC1106" s="77"/>
      <c r="CD1106" s="77"/>
      <c r="CE1106" s="77"/>
      <c r="CF1106" s="77"/>
      <c r="CG1106" s="77"/>
      <c r="CH1106" s="77"/>
      <c r="CI1106" s="77"/>
      <c r="CJ1106" s="77"/>
      <c r="CK1106" s="77"/>
      <c r="CL1106" s="77"/>
      <c r="CN1106" s="78"/>
      <c r="CO1106" s="77"/>
      <c r="CP1106" s="77"/>
      <c r="CQ1106" s="77"/>
      <c r="CR1106" s="77"/>
      <c r="CS1106" s="77"/>
      <c r="CT1106" s="77"/>
      <c r="CU1106" s="77"/>
      <c r="CV1106" s="77"/>
      <c r="CW1106" s="77"/>
      <c r="CX1106" s="77"/>
      <c r="CY1106" s="77"/>
      <c r="CZ1106" s="77"/>
      <c r="DA1106" s="77"/>
      <c r="DB1106" s="77"/>
      <c r="DC1106" s="77"/>
      <c r="DD1106" s="77"/>
      <c r="DE1106" s="77"/>
      <c r="DF1106" s="77"/>
      <c r="DG1106" s="77"/>
      <c r="DH1106" s="77"/>
      <c r="DI1106" s="77"/>
      <c r="DJ1106" s="77"/>
      <c r="DK1106" s="77"/>
      <c r="DL1106" s="77"/>
    </row>
    <row r="1107" spans="1:116" x14ac:dyDescent="0.4">
      <c r="B1107" t="s">
        <v>332</v>
      </c>
      <c r="D1107" t="s">
        <v>766</v>
      </c>
      <c r="E1107" s="8" t="str">
        <f t="shared" ref="E1107:E1110" si="1264">ROW()&amp;" "&amp;D1107</f>
        <v>1107 FAINT-S</v>
      </c>
      <c r="G1107" s="136" t="str">
        <f>G1084</f>
        <v>Volume driven secondary intangible assets:</v>
      </c>
      <c r="K1107" s="53"/>
      <c r="L1107" s="53"/>
      <c r="M1107" s="53"/>
      <c r="N1107" s="53"/>
      <c r="O1107" s="53"/>
      <c r="P1107" s="53"/>
      <c r="R1107" s="24"/>
      <c r="S1107" s="179" t="str">
        <f t="shared" ref="S1107:AX1107" si="1265">S1080</f>
        <v>S$16</v>
      </c>
      <c r="T1107" s="179" t="str">
        <f t="shared" si="1265"/>
        <v>T$16</v>
      </c>
      <c r="U1107" s="179" t="str">
        <f t="shared" si="1265"/>
        <v>U$16</v>
      </c>
      <c r="V1107" s="179" t="str">
        <f t="shared" si="1265"/>
        <v>V$16</v>
      </c>
      <c r="W1107" s="179" t="str">
        <f t="shared" si="1265"/>
        <v>W$16</v>
      </c>
      <c r="X1107" s="179" t="str">
        <f t="shared" si="1265"/>
        <v>X$16</v>
      </c>
      <c r="Y1107" s="179" t="str">
        <f t="shared" si="1265"/>
        <v>Y$16</v>
      </c>
      <c r="Z1107" s="179" t="str">
        <f t="shared" si="1265"/>
        <v>Z$16</v>
      </c>
      <c r="AA1107" s="179" t="str">
        <f t="shared" si="1265"/>
        <v>AA$16</v>
      </c>
      <c r="AB1107" s="179" t="str">
        <f t="shared" si="1265"/>
        <v>AB$16</v>
      </c>
      <c r="AC1107" s="179" t="str">
        <f t="shared" si="1265"/>
        <v>AC$16</v>
      </c>
      <c r="AD1107" s="179" t="str">
        <f t="shared" si="1265"/>
        <v>AD$16</v>
      </c>
      <c r="AE1107" s="179" t="str">
        <f t="shared" si="1265"/>
        <v>AE$16</v>
      </c>
      <c r="AF1107" s="179" t="str">
        <f t="shared" si="1265"/>
        <v>AF$16</v>
      </c>
      <c r="AG1107" s="179" t="str">
        <f t="shared" si="1265"/>
        <v>AG$16</v>
      </c>
      <c r="AH1107" s="179" t="str">
        <f t="shared" si="1265"/>
        <v>AH$16</v>
      </c>
      <c r="AI1107" s="179" t="str">
        <f t="shared" si="1265"/>
        <v>AI$16</v>
      </c>
      <c r="AJ1107" s="179" t="str">
        <f t="shared" si="1265"/>
        <v>AJ$16</v>
      </c>
      <c r="AK1107" s="179" t="str">
        <f t="shared" si="1265"/>
        <v>AK$16</v>
      </c>
      <c r="AL1107" s="179" t="str">
        <f t="shared" si="1265"/>
        <v>AL$16</v>
      </c>
      <c r="AM1107" s="179" t="str">
        <f t="shared" si="1265"/>
        <v>AM$16</v>
      </c>
      <c r="AN1107" s="179" t="str">
        <f t="shared" si="1265"/>
        <v>AN$16</v>
      </c>
      <c r="AO1107" s="179" t="str">
        <f t="shared" si="1265"/>
        <v>AO$16</v>
      </c>
      <c r="AP1107" s="179" t="str">
        <f t="shared" si="1265"/>
        <v>AP$16</v>
      </c>
      <c r="AQ1107" s="179" t="str">
        <f t="shared" si="1265"/>
        <v>AQ$16</v>
      </c>
      <c r="AR1107" s="179" t="str">
        <f t="shared" si="1265"/>
        <v>AR$16</v>
      </c>
      <c r="AS1107" s="179" t="str">
        <f t="shared" si="1265"/>
        <v>AS$16</v>
      </c>
      <c r="AT1107" s="179" t="str">
        <f t="shared" si="1265"/>
        <v>AT$16</v>
      </c>
      <c r="AU1107" s="179" t="str">
        <f t="shared" si="1265"/>
        <v>AU$16</v>
      </c>
      <c r="AV1107" s="179" t="str">
        <f t="shared" si="1265"/>
        <v>AV$16</v>
      </c>
      <c r="AW1107" s="179" t="str">
        <f t="shared" si="1265"/>
        <v>AW$16</v>
      </c>
      <c r="AX1107" s="179" t="str">
        <f t="shared" si="1265"/>
        <v>AX$16</v>
      </c>
      <c r="AY1107" s="179" t="str">
        <f t="shared" ref="AY1107:CD1107" si="1266">AY1080</f>
        <v>AY$16</v>
      </c>
      <c r="AZ1107" s="179" t="str">
        <f t="shared" si="1266"/>
        <v>AZ$16</v>
      </c>
      <c r="BA1107" s="179" t="str">
        <f t="shared" si="1266"/>
        <v>BA$16</v>
      </c>
      <c r="BB1107" s="179" t="str">
        <f t="shared" si="1266"/>
        <v>BB$16</v>
      </c>
      <c r="BC1107" s="179" t="str">
        <f t="shared" si="1266"/>
        <v>BC$16</v>
      </c>
      <c r="BD1107" s="179" t="str">
        <f t="shared" si="1266"/>
        <v>BD$16</v>
      </c>
      <c r="BE1107" s="179" t="str">
        <f t="shared" si="1266"/>
        <v>BE$16</v>
      </c>
      <c r="BF1107" s="179" t="str">
        <f t="shared" si="1266"/>
        <v>BF$16</v>
      </c>
      <c r="BG1107" s="179" t="str">
        <f t="shared" si="1266"/>
        <v>BG$16</v>
      </c>
      <c r="BH1107" s="179" t="str">
        <f t="shared" si="1266"/>
        <v>BH$16</v>
      </c>
      <c r="BI1107" s="179" t="str">
        <f t="shared" si="1266"/>
        <v>BI$16</v>
      </c>
      <c r="BJ1107" s="179" t="str">
        <f t="shared" si="1266"/>
        <v>BJ$16</v>
      </c>
      <c r="BK1107" s="179" t="str">
        <f t="shared" si="1266"/>
        <v>BK$16</v>
      </c>
      <c r="BL1107" s="179" t="str">
        <f t="shared" si="1266"/>
        <v>BL$16</v>
      </c>
      <c r="BM1107" s="179" t="str">
        <f t="shared" si="1266"/>
        <v>BM$16</v>
      </c>
      <c r="BN1107" s="179" t="str">
        <f t="shared" si="1266"/>
        <v>BN$16</v>
      </c>
      <c r="BO1107" s="179" t="str">
        <f t="shared" si="1266"/>
        <v>BO$16</v>
      </c>
      <c r="BP1107" s="179" t="str">
        <f t="shared" si="1266"/>
        <v>BP$16</v>
      </c>
      <c r="BQ1107" s="179" t="str">
        <f t="shared" si="1266"/>
        <v>BQ$16</v>
      </c>
      <c r="BR1107" s="179" t="str">
        <f t="shared" si="1266"/>
        <v>BR$16</v>
      </c>
      <c r="BS1107" s="179" t="str">
        <f t="shared" si="1266"/>
        <v>BS$16</v>
      </c>
      <c r="BT1107" s="179" t="str">
        <f t="shared" si="1266"/>
        <v>BT$16</v>
      </c>
      <c r="BU1107" s="179" t="str">
        <f t="shared" si="1266"/>
        <v>BU$16</v>
      </c>
      <c r="BV1107" s="179" t="str">
        <f t="shared" si="1266"/>
        <v>BV$16</v>
      </c>
      <c r="BW1107" s="179" t="str">
        <f t="shared" si="1266"/>
        <v>BW$16</v>
      </c>
      <c r="BX1107" s="179" t="str">
        <f t="shared" si="1266"/>
        <v>BX$16</v>
      </c>
      <c r="BY1107" s="179" t="str">
        <f t="shared" si="1266"/>
        <v>BY$16</v>
      </c>
      <c r="BZ1107" s="179" t="str">
        <f t="shared" si="1266"/>
        <v>BZ$16</v>
      </c>
      <c r="CA1107" s="179" t="str">
        <f t="shared" si="1266"/>
        <v>CA$16</v>
      </c>
      <c r="CB1107" s="179" t="str">
        <f t="shared" si="1266"/>
        <v>CB$16</v>
      </c>
      <c r="CC1107" s="179" t="str">
        <f t="shared" si="1266"/>
        <v>CC$16</v>
      </c>
      <c r="CD1107" s="179" t="str">
        <f t="shared" si="1266"/>
        <v>CD$16</v>
      </c>
      <c r="CE1107" s="179" t="str">
        <f t="shared" ref="CE1107:CL1107" si="1267">CE1080</f>
        <v>CE$16</v>
      </c>
      <c r="CF1107" s="179" t="str">
        <f t="shared" si="1267"/>
        <v>CF$16</v>
      </c>
      <c r="CG1107" s="179" t="str">
        <f t="shared" si="1267"/>
        <v>CG$16</v>
      </c>
      <c r="CH1107" s="179" t="str">
        <f t="shared" si="1267"/>
        <v>CH$16</v>
      </c>
      <c r="CI1107" s="179" t="str">
        <f t="shared" si="1267"/>
        <v>CI$16</v>
      </c>
      <c r="CJ1107" s="179" t="str">
        <f t="shared" si="1267"/>
        <v>CJ$16</v>
      </c>
      <c r="CK1107" s="179" t="str">
        <f t="shared" si="1267"/>
        <v>CK$16</v>
      </c>
      <c r="CL1107" s="179" t="str">
        <f t="shared" si="1267"/>
        <v>CL$16</v>
      </c>
      <c r="CO1107" s="179" t="str">
        <f t="shared" ref="CO1107:DL1107" si="1268">CO1080</f>
        <v>CO$16</v>
      </c>
      <c r="CP1107" s="179" t="str">
        <f t="shared" si="1268"/>
        <v>CP$16</v>
      </c>
      <c r="CQ1107" s="179" t="str">
        <f t="shared" si="1268"/>
        <v>CQ$16</v>
      </c>
      <c r="CR1107" s="179" t="str">
        <f t="shared" si="1268"/>
        <v>CR$16</v>
      </c>
      <c r="CS1107" s="179" t="str">
        <f t="shared" si="1268"/>
        <v>CS$16</v>
      </c>
      <c r="CT1107" s="179" t="str">
        <f t="shared" si="1268"/>
        <v>CT$16</v>
      </c>
      <c r="CU1107" s="179" t="str">
        <f t="shared" si="1268"/>
        <v>CU$16</v>
      </c>
      <c r="CV1107" s="179" t="str">
        <f t="shared" si="1268"/>
        <v>CV$16</v>
      </c>
      <c r="CW1107" s="179" t="str">
        <f t="shared" si="1268"/>
        <v>CW$16</v>
      </c>
      <c r="CX1107" s="179" t="str">
        <f t="shared" si="1268"/>
        <v>CX$16</v>
      </c>
      <c r="CY1107" s="179" t="str">
        <f t="shared" si="1268"/>
        <v>CY$16</v>
      </c>
      <c r="CZ1107" s="179" t="str">
        <f t="shared" si="1268"/>
        <v>CZ$16</v>
      </c>
      <c r="DA1107" s="179" t="str">
        <f t="shared" si="1268"/>
        <v>DA$16</v>
      </c>
      <c r="DB1107" s="179" t="str">
        <f t="shared" si="1268"/>
        <v>DB$16</v>
      </c>
      <c r="DC1107" s="179" t="str">
        <f t="shared" si="1268"/>
        <v>DC$16</v>
      </c>
      <c r="DD1107" s="179" t="str">
        <f t="shared" si="1268"/>
        <v>DD$16</v>
      </c>
      <c r="DE1107" s="179" t="str">
        <f t="shared" si="1268"/>
        <v>DE$16</v>
      </c>
      <c r="DF1107" s="179" t="str">
        <f t="shared" si="1268"/>
        <v>DF$16</v>
      </c>
      <c r="DG1107" s="179" t="str">
        <f t="shared" si="1268"/>
        <v>DG$16</v>
      </c>
      <c r="DH1107" s="179" t="str">
        <f t="shared" si="1268"/>
        <v>DH$16</v>
      </c>
      <c r="DI1107" s="179" t="str">
        <f t="shared" si="1268"/>
        <v>DI$16</v>
      </c>
      <c r="DJ1107" s="179" t="str">
        <f t="shared" si="1268"/>
        <v>DJ$16</v>
      </c>
      <c r="DK1107" s="179" t="str">
        <f t="shared" si="1268"/>
        <v>DK$16</v>
      </c>
      <c r="DL1107" s="179" t="str">
        <f t="shared" si="1268"/>
        <v>DL$16</v>
      </c>
    </row>
    <row r="1108" spans="1:116" x14ac:dyDescent="0.4">
      <c r="B1108" t="s">
        <v>332</v>
      </c>
      <c r="D1108" t="s">
        <v>766</v>
      </c>
      <c r="E1108" s="8" t="str">
        <f t="shared" ref="E1108" si="1269">ROW()&amp;" "&amp;D1108</f>
        <v>1108 FAINT-S</v>
      </c>
      <c r="G1108" s="241" t="str">
        <f>IFERROR(SUBSTITUTE(TRIM(MID(G1084, SEARCH("-", G1084) + 1, LEN(G1084))),":",""),"no unit")</f>
        <v>no unit</v>
      </c>
      <c r="H1108" s="12"/>
      <c r="I1108" s="60"/>
      <c r="J1108" s="60"/>
      <c r="K1108" s="15"/>
      <c r="L1108" s="15"/>
      <c r="M1108" s="15"/>
      <c r="N1108" s="15"/>
      <c r="O1108" s="15"/>
      <c r="P1108" s="15"/>
      <c r="R1108" s="15"/>
      <c r="S1108" s="179" t="str">
        <f t="shared" ref="S1108:AX1108" si="1270">S1081</f>
        <v>S$17</v>
      </c>
      <c r="T1108" s="179" t="str">
        <f t="shared" si="1270"/>
        <v>T$17</v>
      </c>
      <c r="U1108" s="179" t="str">
        <f t="shared" si="1270"/>
        <v>U$17</v>
      </c>
      <c r="V1108" s="179" t="str">
        <f t="shared" si="1270"/>
        <v>V$17</v>
      </c>
      <c r="W1108" s="179" t="str">
        <f t="shared" si="1270"/>
        <v>W$17</v>
      </c>
      <c r="X1108" s="179" t="str">
        <f t="shared" si="1270"/>
        <v>X$17</v>
      </c>
      <c r="Y1108" s="179" t="str">
        <f t="shared" si="1270"/>
        <v>Y$17</v>
      </c>
      <c r="Z1108" s="179" t="str">
        <f t="shared" si="1270"/>
        <v>Z$17</v>
      </c>
      <c r="AA1108" s="179" t="str">
        <f t="shared" si="1270"/>
        <v>AA$17</v>
      </c>
      <c r="AB1108" s="179" t="str">
        <f t="shared" si="1270"/>
        <v>AB$17</v>
      </c>
      <c r="AC1108" s="179" t="str">
        <f t="shared" si="1270"/>
        <v>AC$17</v>
      </c>
      <c r="AD1108" s="179" t="str">
        <f t="shared" si="1270"/>
        <v>AD$17</v>
      </c>
      <c r="AE1108" s="179" t="str">
        <f t="shared" si="1270"/>
        <v>AE$17</v>
      </c>
      <c r="AF1108" s="179" t="str">
        <f t="shared" si="1270"/>
        <v>AF$17</v>
      </c>
      <c r="AG1108" s="179" t="str">
        <f t="shared" si="1270"/>
        <v>AG$17</v>
      </c>
      <c r="AH1108" s="179" t="str">
        <f t="shared" si="1270"/>
        <v>AH$17</v>
      </c>
      <c r="AI1108" s="179" t="str">
        <f t="shared" si="1270"/>
        <v>AI$17</v>
      </c>
      <c r="AJ1108" s="179" t="str">
        <f t="shared" si="1270"/>
        <v>AJ$17</v>
      </c>
      <c r="AK1108" s="179" t="str">
        <f t="shared" si="1270"/>
        <v>AK$17</v>
      </c>
      <c r="AL1108" s="179" t="str">
        <f t="shared" si="1270"/>
        <v>AL$17</v>
      </c>
      <c r="AM1108" s="179" t="str">
        <f t="shared" si="1270"/>
        <v>AM$17</v>
      </c>
      <c r="AN1108" s="179" t="str">
        <f t="shared" si="1270"/>
        <v>AN$17</v>
      </c>
      <c r="AO1108" s="179" t="str">
        <f t="shared" si="1270"/>
        <v>AO$17</v>
      </c>
      <c r="AP1108" s="179" t="str">
        <f t="shared" si="1270"/>
        <v>AP$17</v>
      </c>
      <c r="AQ1108" s="179" t="str">
        <f t="shared" si="1270"/>
        <v>AQ$17</v>
      </c>
      <c r="AR1108" s="179" t="str">
        <f t="shared" si="1270"/>
        <v>AR$17</v>
      </c>
      <c r="AS1108" s="179" t="str">
        <f t="shared" si="1270"/>
        <v>AS$17</v>
      </c>
      <c r="AT1108" s="179" t="str">
        <f t="shared" si="1270"/>
        <v>AT$17</v>
      </c>
      <c r="AU1108" s="179" t="str">
        <f t="shared" si="1270"/>
        <v>AU$17</v>
      </c>
      <c r="AV1108" s="179" t="str">
        <f t="shared" si="1270"/>
        <v>AV$17</v>
      </c>
      <c r="AW1108" s="179" t="str">
        <f t="shared" si="1270"/>
        <v>AW$17</v>
      </c>
      <c r="AX1108" s="179" t="str">
        <f t="shared" si="1270"/>
        <v>AX$17</v>
      </c>
      <c r="AY1108" s="179" t="str">
        <f t="shared" ref="AY1108:CD1108" si="1271">AY1081</f>
        <v>AY$17</v>
      </c>
      <c r="AZ1108" s="179" t="str">
        <f t="shared" si="1271"/>
        <v>AZ$17</v>
      </c>
      <c r="BA1108" s="179" t="str">
        <f t="shared" si="1271"/>
        <v>BA$17</v>
      </c>
      <c r="BB1108" s="179" t="str">
        <f t="shared" si="1271"/>
        <v>BB$17</v>
      </c>
      <c r="BC1108" s="179" t="str">
        <f t="shared" si="1271"/>
        <v>BC$17</v>
      </c>
      <c r="BD1108" s="179" t="str">
        <f t="shared" si="1271"/>
        <v>BD$17</v>
      </c>
      <c r="BE1108" s="179" t="str">
        <f t="shared" si="1271"/>
        <v>BE$17</v>
      </c>
      <c r="BF1108" s="179" t="str">
        <f t="shared" si="1271"/>
        <v>BF$17</v>
      </c>
      <c r="BG1108" s="179" t="str">
        <f t="shared" si="1271"/>
        <v>BG$17</v>
      </c>
      <c r="BH1108" s="179" t="str">
        <f t="shared" si="1271"/>
        <v>BH$17</v>
      </c>
      <c r="BI1108" s="179" t="str">
        <f t="shared" si="1271"/>
        <v>BI$17</v>
      </c>
      <c r="BJ1108" s="179" t="str">
        <f t="shared" si="1271"/>
        <v>BJ$17</v>
      </c>
      <c r="BK1108" s="179" t="str">
        <f t="shared" si="1271"/>
        <v>BK$17</v>
      </c>
      <c r="BL1108" s="179" t="str">
        <f t="shared" si="1271"/>
        <v>BL$17</v>
      </c>
      <c r="BM1108" s="179" t="str">
        <f t="shared" si="1271"/>
        <v>BM$17</v>
      </c>
      <c r="BN1108" s="179" t="str">
        <f t="shared" si="1271"/>
        <v>BN$17</v>
      </c>
      <c r="BO1108" s="179" t="str">
        <f t="shared" si="1271"/>
        <v>BO$17</v>
      </c>
      <c r="BP1108" s="179" t="str">
        <f t="shared" si="1271"/>
        <v>BP$17</v>
      </c>
      <c r="BQ1108" s="179" t="str">
        <f t="shared" si="1271"/>
        <v>BQ$17</v>
      </c>
      <c r="BR1108" s="179" t="str">
        <f t="shared" si="1271"/>
        <v>BR$17</v>
      </c>
      <c r="BS1108" s="179" t="str">
        <f t="shared" si="1271"/>
        <v>BS$17</v>
      </c>
      <c r="BT1108" s="179" t="str">
        <f t="shared" si="1271"/>
        <v>BT$17</v>
      </c>
      <c r="BU1108" s="179" t="str">
        <f t="shared" si="1271"/>
        <v>BU$17</v>
      </c>
      <c r="BV1108" s="179" t="str">
        <f t="shared" si="1271"/>
        <v>BV$17</v>
      </c>
      <c r="BW1108" s="179" t="str">
        <f t="shared" si="1271"/>
        <v>BW$17</v>
      </c>
      <c r="BX1108" s="179" t="str">
        <f t="shared" si="1271"/>
        <v>BX$17</v>
      </c>
      <c r="BY1108" s="179" t="str">
        <f t="shared" si="1271"/>
        <v>BY$17</v>
      </c>
      <c r="BZ1108" s="179" t="str">
        <f t="shared" si="1271"/>
        <v>BZ$17</v>
      </c>
      <c r="CA1108" s="179" t="str">
        <f t="shared" si="1271"/>
        <v>CA$17</v>
      </c>
      <c r="CB1108" s="179" t="str">
        <f t="shared" si="1271"/>
        <v>CB$17</v>
      </c>
      <c r="CC1108" s="179" t="str">
        <f t="shared" si="1271"/>
        <v>CC$17</v>
      </c>
      <c r="CD1108" s="179" t="str">
        <f t="shared" si="1271"/>
        <v>CD$17</v>
      </c>
      <c r="CE1108" s="179" t="str">
        <f t="shared" ref="CE1108:CL1108" si="1272">CE1081</f>
        <v>CE$17</v>
      </c>
      <c r="CF1108" s="179" t="str">
        <f t="shared" si="1272"/>
        <v>CF$17</v>
      </c>
      <c r="CG1108" s="179" t="str">
        <f t="shared" si="1272"/>
        <v>CG$17</v>
      </c>
      <c r="CH1108" s="179" t="str">
        <f t="shared" si="1272"/>
        <v>CH$17</v>
      </c>
      <c r="CI1108" s="179" t="str">
        <f t="shared" si="1272"/>
        <v>CI$17</v>
      </c>
      <c r="CJ1108" s="179" t="str">
        <f t="shared" si="1272"/>
        <v>CJ$17</v>
      </c>
      <c r="CK1108" s="179" t="str">
        <f t="shared" si="1272"/>
        <v>CK$17</v>
      </c>
      <c r="CL1108" s="179" t="str">
        <f t="shared" si="1272"/>
        <v>CL$17</v>
      </c>
      <c r="CN1108" s="60"/>
      <c r="CO1108" s="179" t="str">
        <f t="shared" ref="CO1108:DL1108" si="1273">CO1081</f>
        <v>CO$17</v>
      </c>
      <c r="CP1108" s="179" t="str">
        <f t="shared" si="1273"/>
        <v>CP$17</v>
      </c>
      <c r="CQ1108" s="179" t="str">
        <f t="shared" si="1273"/>
        <v>CQ$17</v>
      </c>
      <c r="CR1108" s="179" t="str">
        <f t="shared" si="1273"/>
        <v>CR$17</v>
      </c>
      <c r="CS1108" s="179" t="str">
        <f t="shared" si="1273"/>
        <v>CS$17</v>
      </c>
      <c r="CT1108" s="179" t="str">
        <f t="shared" si="1273"/>
        <v>CT$17</v>
      </c>
      <c r="CU1108" s="179" t="str">
        <f t="shared" si="1273"/>
        <v>CU$17</v>
      </c>
      <c r="CV1108" s="179" t="str">
        <f t="shared" si="1273"/>
        <v>CV$17</v>
      </c>
      <c r="CW1108" s="179" t="str">
        <f t="shared" si="1273"/>
        <v>CW$17</v>
      </c>
      <c r="CX1108" s="179" t="str">
        <f t="shared" si="1273"/>
        <v>CX$17</v>
      </c>
      <c r="CY1108" s="179" t="str">
        <f t="shared" si="1273"/>
        <v>CY$17</v>
      </c>
      <c r="CZ1108" s="179" t="str">
        <f t="shared" si="1273"/>
        <v>CZ$17</v>
      </c>
      <c r="DA1108" s="179" t="str">
        <f t="shared" si="1273"/>
        <v>DA$17</v>
      </c>
      <c r="DB1108" s="179" t="str">
        <f t="shared" si="1273"/>
        <v>DB$17</v>
      </c>
      <c r="DC1108" s="179" t="str">
        <f t="shared" si="1273"/>
        <v>DC$17</v>
      </c>
      <c r="DD1108" s="179" t="str">
        <f t="shared" si="1273"/>
        <v>DD$17</v>
      </c>
      <c r="DE1108" s="179" t="str">
        <f t="shared" si="1273"/>
        <v>DE$17</v>
      </c>
      <c r="DF1108" s="179" t="str">
        <f t="shared" si="1273"/>
        <v>DF$17</v>
      </c>
      <c r="DG1108" s="179" t="str">
        <f t="shared" si="1273"/>
        <v>DG$17</v>
      </c>
      <c r="DH1108" s="179" t="str">
        <f t="shared" si="1273"/>
        <v>DH$17</v>
      </c>
      <c r="DI1108" s="179" t="str">
        <f t="shared" si="1273"/>
        <v>DI$17</v>
      </c>
      <c r="DJ1108" s="179" t="str">
        <f t="shared" si="1273"/>
        <v>DJ$17</v>
      </c>
      <c r="DK1108" s="179" t="str">
        <f t="shared" si="1273"/>
        <v>DK$17</v>
      </c>
      <c r="DL1108" s="179" t="str">
        <f t="shared" si="1273"/>
        <v>DL$17</v>
      </c>
    </row>
    <row r="1109" spans="1:116" x14ac:dyDescent="0.4">
      <c r="A1109" s="3"/>
      <c r="B1109" t="s">
        <v>332</v>
      </c>
      <c r="D1109" t="s">
        <v>766</v>
      </c>
      <c r="E1109" s="8" t="str">
        <f t="shared" si="1264"/>
        <v>1109 FAINT-S</v>
      </c>
      <c r="G1109" s="191" t="str">
        <f>G1082</f>
        <v>Secondary revenue driver</v>
      </c>
      <c r="H1109" s="12"/>
      <c r="I1109" s="60"/>
      <c r="J1109" s="60"/>
      <c r="K1109" s="15"/>
      <c r="L1109" s="15"/>
      <c r="M1109" s="15"/>
      <c r="N1109" s="15"/>
      <c r="O1109" s="15"/>
      <c r="P1109" s="15"/>
      <c r="R1109" s="15"/>
      <c r="S1109" s="179">
        <f t="shared" ref="S1109:AX1109" si="1274">S1082</f>
        <v>0</v>
      </c>
      <c r="T1109" s="179">
        <f t="shared" si="1274"/>
        <v>0</v>
      </c>
      <c r="U1109" s="179">
        <f t="shared" si="1274"/>
        <v>0</v>
      </c>
      <c r="V1109" s="179">
        <f t="shared" si="1274"/>
        <v>0</v>
      </c>
      <c r="W1109" s="179">
        <f t="shared" si="1274"/>
        <v>0</v>
      </c>
      <c r="X1109" s="179">
        <f t="shared" si="1274"/>
        <v>0</v>
      </c>
      <c r="Y1109" s="179">
        <f t="shared" si="1274"/>
        <v>0</v>
      </c>
      <c r="Z1109" s="179">
        <f t="shared" si="1274"/>
        <v>0</v>
      </c>
      <c r="AA1109" s="179">
        <f t="shared" si="1274"/>
        <v>0</v>
      </c>
      <c r="AB1109" s="179">
        <f t="shared" si="1274"/>
        <v>0</v>
      </c>
      <c r="AC1109" s="179">
        <f t="shared" si="1274"/>
        <v>0</v>
      </c>
      <c r="AD1109" s="179">
        <f t="shared" si="1274"/>
        <v>0</v>
      </c>
      <c r="AE1109" s="179">
        <f t="shared" si="1274"/>
        <v>0</v>
      </c>
      <c r="AF1109" s="179">
        <f t="shared" si="1274"/>
        <v>0</v>
      </c>
      <c r="AG1109" s="179">
        <f t="shared" si="1274"/>
        <v>0</v>
      </c>
      <c r="AH1109" s="179">
        <f t="shared" si="1274"/>
        <v>0</v>
      </c>
      <c r="AI1109" s="179">
        <f t="shared" si="1274"/>
        <v>0</v>
      </c>
      <c r="AJ1109" s="179">
        <f t="shared" si="1274"/>
        <v>0</v>
      </c>
      <c r="AK1109" s="179">
        <f t="shared" si="1274"/>
        <v>0</v>
      </c>
      <c r="AL1109" s="179">
        <f t="shared" si="1274"/>
        <v>0</v>
      </c>
      <c r="AM1109" s="179">
        <f t="shared" si="1274"/>
        <v>0</v>
      </c>
      <c r="AN1109" s="179">
        <f t="shared" si="1274"/>
        <v>0</v>
      </c>
      <c r="AO1109" s="179">
        <f t="shared" si="1274"/>
        <v>0</v>
      </c>
      <c r="AP1109" s="179">
        <f t="shared" si="1274"/>
        <v>0</v>
      </c>
      <c r="AQ1109" s="179">
        <f t="shared" si="1274"/>
        <v>0</v>
      </c>
      <c r="AR1109" s="179">
        <f t="shared" si="1274"/>
        <v>0</v>
      </c>
      <c r="AS1109" s="179">
        <f t="shared" si="1274"/>
        <v>0</v>
      </c>
      <c r="AT1109" s="179">
        <f t="shared" si="1274"/>
        <v>0</v>
      </c>
      <c r="AU1109" s="179">
        <f t="shared" si="1274"/>
        <v>0</v>
      </c>
      <c r="AV1109" s="179">
        <f t="shared" si="1274"/>
        <v>0</v>
      </c>
      <c r="AW1109" s="179">
        <f t="shared" si="1274"/>
        <v>0</v>
      </c>
      <c r="AX1109" s="179">
        <f t="shared" si="1274"/>
        <v>0</v>
      </c>
      <c r="AY1109" s="179">
        <f t="shared" ref="AY1109:CD1109" si="1275">AY1082</f>
        <v>0</v>
      </c>
      <c r="AZ1109" s="179">
        <f t="shared" si="1275"/>
        <v>0</v>
      </c>
      <c r="BA1109" s="179">
        <f t="shared" si="1275"/>
        <v>0</v>
      </c>
      <c r="BB1109" s="179">
        <f t="shared" si="1275"/>
        <v>0</v>
      </c>
      <c r="BC1109" s="179">
        <f t="shared" si="1275"/>
        <v>0</v>
      </c>
      <c r="BD1109" s="179">
        <f t="shared" si="1275"/>
        <v>0</v>
      </c>
      <c r="BE1109" s="179">
        <f t="shared" si="1275"/>
        <v>0</v>
      </c>
      <c r="BF1109" s="179">
        <f t="shared" si="1275"/>
        <v>0</v>
      </c>
      <c r="BG1109" s="179">
        <f t="shared" si="1275"/>
        <v>0</v>
      </c>
      <c r="BH1109" s="179">
        <f t="shared" si="1275"/>
        <v>0</v>
      </c>
      <c r="BI1109" s="179">
        <f t="shared" si="1275"/>
        <v>0</v>
      </c>
      <c r="BJ1109" s="179">
        <f t="shared" si="1275"/>
        <v>0</v>
      </c>
      <c r="BK1109" s="179">
        <f t="shared" si="1275"/>
        <v>0</v>
      </c>
      <c r="BL1109" s="179">
        <f t="shared" si="1275"/>
        <v>0</v>
      </c>
      <c r="BM1109" s="179">
        <f t="shared" si="1275"/>
        <v>0</v>
      </c>
      <c r="BN1109" s="179">
        <f t="shared" si="1275"/>
        <v>0</v>
      </c>
      <c r="BO1109" s="179">
        <f t="shared" si="1275"/>
        <v>0</v>
      </c>
      <c r="BP1109" s="179">
        <f t="shared" si="1275"/>
        <v>0</v>
      </c>
      <c r="BQ1109" s="179">
        <f t="shared" si="1275"/>
        <v>0</v>
      </c>
      <c r="BR1109" s="179">
        <f t="shared" si="1275"/>
        <v>0</v>
      </c>
      <c r="BS1109" s="179">
        <f t="shared" si="1275"/>
        <v>0</v>
      </c>
      <c r="BT1109" s="179">
        <f t="shared" si="1275"/>
        <v>0</v>
      </c>
      <c r="BU1109" s="179">
        <f t="shared" si="1275"/>
        <v>0</v>
      </c>
      <c r="BV1109" s="179">
        <f t="shared" si="1275"/>
        <v>0</v>
      </c>
      <c r="BW1109" s="179">
        <f t="shared" si="1275"/>
        <v>0</v>
      </c>
      <c r="BX1109" s="179">
        <f t="shared" si="1275"/>
        <v>0</v>
      </c>
      <c r="BY1109" s="179">
        <f t="shared" si="1275"/>
        <v>0</v>
      </c>
      <c r="BZ1109" s="179">
        <f t="shared" si="1275"/>
        <v>0</v>
      </c>
      <c r="CA1109" s="179">
        <f t="shared" si="1275"/>
        <v>0</v>
      </c>
      <c r="CB1109" s="179">
        <f t="shared" si="1275"/>
        <v>0</v>
      </c>
      <c r="CC1109" s="179">
        <f t="shared" si="1275"/>
        <v>0</v>
      </c>
      <c r="CD1109" s="179">
        <f t="shared" si="1275"/>
        <v>0</v>
      </c>
      <c r="CE1109" s="179">
        <f t="shared" ref="CE1109:CL1109" si="1276">CE1082</f>
        <v>0</v>
      </c>
      <c r="CF1109" s="179">
        <f t="shared" si="1276"/>
        <v>0</v>
      </c>
      <c r="CG1109" s="179">
        <f t="shared" si="1276"/>
        <v>0</v>
      </c>
      <c r="CH1109" s="179">
        <f t="shared" si="1276"/>
        <v>0</v>
      </c>
      <c r="CI1109" s="179">
        <f t="shared" si="1276"/>
        <v>0</v>
      </c>
      <c r="CJ1109" s="179">
        <f t="shared" si="1276"/>
        <v>0</v>
      </c>
      <c r="CK1109" s="179">
        <f t="shared" si="1276"/>
        <v>0</v>
      </c>
      <c r="CL1109" s="179">
        <f t="shared" si="1276"/>
        <v>0</v>
      </c>
      <c r="CN1109" s="60"/>
      <c r="CO1109" s="179">
        <f t="shared" ref="CO1109:DL1109" si="1277">CO1082</f>
        <v>0</v>
      </c>
      <c r="CP1109" s="179">
        <f t="shared" si="1277"/>
        <v>0</v>
      </c>
      <c r="CQ1109" s="179">
        <f t="shared" si="1277"/>
        <v>0</v>
      </c>
      <c r="CR1109" s="179">
        <f t="shared" si="1277"/>
        <v>0</v>
      </c>
      <c r="CS1109" s="179">
        <f t="shared" si="1277"/>
        <v>0</v>
      </c>
      <c r="CT1109" s="179">
        <f t="shared" si="1277"/>
        <v>0</v>
      </c>
      <c r="CU1109" s="179">
        <f t="shared" si="1277"/>
        <v>0</v>
      </c>
      <c r="CV1109" s="179">
        <f t="shared" si="1277"/>
        <v>0</v>
      </c>
      <c r="CW1109" s="179">
        <f t="shared" si="1277"/>
        <v>0</v>
      </c>
      <c r="CX1109" s="179">
        <f t="shared" si="1277"/>
        <v>0</v>
      </c>
      <c r="CY1109" s="179">
        <f t="shared" si="1277"/>
        <v>0</v>
      </c>
      <c r="CZ1109" s="179">
        <f t="shared" si="1277"/>
        <v>0</v>
      </c>
      <c r="DA1109" s="179">
        <f t="shared" si="1277"/>
        <v>0</v>
      </c>
      <c r="DB1109" s="179">
        <f t="shared" si="1277"/>
        <v>0</v>
      </c>
      <c r="DC1109" s="179">
        <f t="shared" si="1277"/>
        <v>0</v>
      </c>
      <c r="DD1109" s="179">
        <f t="shared" si="1277"/>
        <v>0</v>
      </c>
      <c r="DE1109" s="179">
        <f t="shared" si="1277"/>
        <v>0</v>
      </c>
      <c r="DF1109" s="179">
        <f t="shared" si="1277"/>
        <v>0</v>
      </c>
      <c r="DG1109" s="179">
        <f t="shared" si="1277"/>
        <v>0</v>
      </c>
      <c r="DH1109" s="179">
        <f t="shared" si="1277"/>
        <v>0</v>
      </c>
      <c r="DI1109" s="179">
        <f t="shared" si="1277"/>
        <v>0</v>
      </c>
      <c r="DJ1109" s="179">
        <f t="shared" si="1277"/>
        <v>0</v>
      </c>
      <c r="DK1109" s="179">
        <f t="shared" si="1277"/>
        <v>0</v>
      </c>
      <c r="DL1109" s="179">
        <f t="shared" si="1277"/>
        <v>0</v>
      </c>
    </row>
    <row r="1110" spans="1:116" x14ac:dyDescent="0.4">
      <c r="B1110" t="s">
        <v>332</v>
      </c>
      <c r="D1110" t="s">
        <v>766</v>
      </c>
      <c r="E1110" s="8" t="str">
        <f t="shared" si="1264"/>
        <v>1110 FAINT-S</v>
      </c>
      <c r="G1110" s="136" t="str">
        <f>G1083</f>
        <v>Secondary volume driver</v>
      </c>
      <c r="H1110" s="12"/>
      <c r="I1110" s="60"/>
      <c r="J1110" s="60"/>
      <c r="K1110" s="15"/>
      <c r="L1110" s="15"/>
      <c r="M1110" s="15"/>
      <c r="N1110" s="15"/>
      <c r="O1110" s="15"/>
      <c r="P1110" s="15"/>
      <c r="R1110" s="15"/>
      <c r="S1110" s="179"/>
      <c r="T1110" s="179"/>
      <c r="U1110" s="179"/>
      <c r="V1110" s="179"/>
      <c r="W1110" s="179"/>
      <c r="X1110" s="179"/>
      <c r="Y1110" s="179"/>
      <c r="Z1110" s="179"/>
      <c r="AA1110" s="179"/>
      <c r="AB1110" s="179"/>
      <c r="AC1110" s="179"/>
      <c r="AD1110" s="179"/>
      <c r="AE1110" s="179"/>
      <c r="AF1110" s="179"/>
      <c r="AG1110" s="179"/>
      <c r="AH1110" s="179"/>
      <c r="AI1110" s="179"/>
      <c r="AJ1110" s="179"/>
      <c r="AK1110" s="179"/>
      <c r="AL1110" s="179"/>
      <c r="AM1110" s="179"/>
      <c r="AN1110" s="179"/>
      <c r="AO1110" s="179"/>
      <c r="AP1110" s="179"/>
      <c r="AQ1110" s="179"/>
      <c r="AR1110" s="179"/>
      <c r="AS1110" s="179"/>
      <c r="AT1110" s="179"/>
      <c r="AU1110" s="179"/>
      <c r="AV1110" s="179"/>
      <c r="AW1110" s="179"/>
      <c r="AX1110" s="179"/>
      <c r="AY1110" s="179"/>
      <c r="AZ1110" s="179"/>
      <c r="BA1110" s="179"/>
      <c r="BB1110" s="179"/>
      <c r="BC1110" s="179"/>
      <c r="BD1110" s="179"/>
      <c r="BE1110" s="179"/>
      <c r="BF1110" s="179"/>
      <c r="BG1110" s="179"/>
      <c r="BH1110" s="179"/>
      <c r="BI1110" s="179"/>
      <c r="BJ1110" s="179"/>
      <c r="BK1110" s="179"/>
      <c r="BL1110" s="179"/>
      <c r="BM1110" s="179"/>
      <c r="BN1110" s="179"/>
      <c r="BO1110" s="179"/>
      <c r="BP1110" s="179"/>
      <c r="BQ1110" s="179"/>
      <c r="BR1110" s="179"/>
      <c r="BS1110" s="179"/>
      <c r="BT1110" s="179"/>
      <c r="BU1110" s="179"/>
      <c r="BV1110" s="179"/>
      <c r="BW1110" s="179"/>
      <c r="BX1110" s="179"/>
      <c r="BY1110" s="179"/>
      <c r="BZ1110" s="179"/>
      <c r="CA1110" s="179"/>
      <c r="CB1110" s="179"/>
      <c r="CC1110" s="179"/>
      <c r="CD1110" s="179"/>
      <c r="CE1110" s="179"/>
      <c r="CF1110" s="179"/>
      <c r="CG1110" s="179"/>
      <c r="CH1110" s="179"/>
      <c r="CI1110" s="179"/>
      <c r="CJ1110" s="179"/>
      <c r="CK1110" s="179"/>
      <c r="CL1110" s="179"/>
      <c r="CN1110" s="60"/>
      <c r="CO1110" s="179"/>
      <c r="CP1110" s="179"/>
      <c r="CQ1110" s="179"/>
      <c r="CR1110" s="179"/>
      <c r="CS1110" s="179"/>
      <c r="CT1110" s="179"/>
      <c r="CU1110" s="179"/>
      <c r="CV1110" s="179"/>
      <c r="CW1110" s="179"/>
      <c r="CX1110" s="179"/>
      <c r="CY1110" s="179"/>
      <c r="CZ1110" s="179"/>
      <c r="DA1110" s="179"/>
      <c r="DB1110" s="179"/>
      <c r="DC1110" s="179"/>
      <c r="DD1110" s="179"/>
      <c r="DE1110" s="179"/>
      <c r="DF1110" s="179"/>
      <c r="DG1110" s="179"/>
      <c r="DH1110" s="179"/>
      <c r="DI1110" s="179"/>
      <c r="DJ1110" s="179"/>
      <c r="DK1110" s="179"/>
      <c r="DL1110" s="179"/>
    </row>
    <row r="1111" spans="1:116" x14ac:dyDescent="0.4">
      <c r="A1111" s="174"/>
      <c r="E1111" s="8"/>
      <c r="G1111" s="175" t="s">
        <v>490</v>
      </c>
      <c r="H1111" s="90"/>
      <c r="I1111" s="213"/>
      <c r="J1111" s="213"/>
      <c r="K1111" s="214"/>
      <c r="L1111" s="214"/>
      <c r="M1111" s="214"/>
      <c r="N1111" s="214"/>
      <c r="O1111" s="214"/>
      <c r="P1111" s="214"/>
      <c r="R1111" s="214"/>
      <c r="S1111" s="4" t="str">
        <f t="shared" ref="S1111:AX1111" si="1278">ADDRESS(ROW(S1103),COLUMN(S1103),2)</f>
        <v>S$1103</v>
      </c>
      <c r="T1111" s="4" t="str">
        <f t="shared" si="1278"/>
        <v>T$1103</v>
      </c>
      <c r="U1111" s="4" t="str">
        <f t="shared" si="1278"/>
        <v>U$1103</v>
      </c>
      <c r="V1111" s="4" t="str">
        <f t="shared" si="1278"/>
        <v>V$1103</v>
      </c>
      <c r="W1111" s="4" t="str">
        <f t="shared" si="1278"/>
        <v>W$1103</v>
      </c>
      <c r="X1111" s="4" t="str">
        <f t="shared" si="1278"/>
        <v>X$1103</v>
      </c>
      <c r="Y1111" s="4" t="str">
        <f t="shared" si="1278"/>
        <v>Y$1103</v>
      </c>
      <c r="Z1111" s="4" t="str">
        <f t="shared" si="1278"/>
        <v>Z$1103</v>
      </c>
      <c r="AA1111" s="4" t="str">
        <f t="shared" si="1278"/>
        <v>AA$1103</v>
      </c>
      <c r="AB1111" s="4" t="str">
        <f t="shared" si="1278"/>
        <v>AB$1103</v>
      </c>
      <c r="AC1111" s="4" t="str">
        <f t="shared" si="1278"/>
        <v>AC$1103</v>
      </c>
      <c r="AD1111" s="4" t="str">
        <f t="shared" si="1278"/>
        <v>AD$1103</v>
      </c>
      <c r="AE1111" s="4" t="str">
        <f t="shared" si="1278"/>
        <v>AE$1103</v>
      </c>
      <c r="AF1111" s="4" t="str">
        <f t="shared" si="1278"/>
        <v>AF$1103</v>
      </c>
      <c r="AG1111" s="4" t="str">
        <f t="shared" si="1278"/>
        <v>AG$1103</v>
      </c>
      <c r="AH1111" s="4" t="str">
        <f t="shared" si="1278"/>
        <v>AH$1103</v>
      </c>
      <c r="AI1111" s="4" t="str">
        <f t="shared" si="1278"/>
        <v>AI$1103</v>
      </c>
      <c r="AJ1111" s="4" t="str">
        <f t="shared" si="1278"/>
        <v>AJ$1103</v>
      </c>
      <c r="AK1111" s="4" t="str">
        <f t="shared" si="1278"/>
        <v>AK$1103</v>
      </c>
      <c r="AL1111" s="4" t="str">
        <f t="shared" si="1278"/>
        <v>AL$1103</v>
      </c>
      <c r="AM1111" s="4" t="str">
        <f t="shared" si="1278"/>
        <v>AM$1103</v>
      </c>
      <c r="AN1111" s="4" t="str">
        <f t="shared" si="1278"/>
        <v>AN$1103</v>
      </c>
      <c r="AO1111" s="4" t="str">
        <f t="shared" si="1278"/>
        <v>AO$1103</v>
      </c>
      <c r="AP1111" s="4" t="str">
        <f t="shared" si="1278"/>
        <v>AP$1103</v>
      </c>
      <c r="AQ1111" s="4" t="str">
        <f t="shared" si="1278"/>
        <v>AQ$1103</v>
      </c>
      <c r="AR1111" s="4" t="str">
        <f t="shared" si="1278"/>
        <v>AR$1103</v>
      </c>
      <c r="AS1111" s="4" t="str">
        <f t="shared" si="1278"/>
        <v>AS$1103</v>
      </c>
      <c r="AT1111" s="4" t="str">
        <f t="shared" si="1278"/>
        <v>AT$1103</v>
      </c>
      <c r="AU1111" s="4" t="str">
        <f t="shared" si="1278"/>
        <v>AU$1103</v>
      </c>
      <c r="AV1111" s="4" t="str">
        <f t="shared" si="1278"/>
        <v>AV$1103</v>
      </c>
      <c r="AW1111" s="4" t="str">
        <f t="shared" si="1278"/>
        <v>AW$1103</v>
      </c>
      <c r="AX1111" s="4" t="str">
        <f t="shared" si="1278"/>
        <v>AX$1103</v>
      </c>
      <c r="AY1111" s="4" t="str">
        <f t="shared" ref="AY1111:CD1111" si="1279">ADDRESS(ROW(AY1103),COLUMN(AY1103),2)</f>
        <v>AY$1103</v>
      </c>
      <c r="AZ1111" s="4" t="str">
        <f t="shared" si="1279"/>
        <v>AZ$1103</v>
      </c>
      <c r="BA1111" s="4" t="str">
        <f t="shared" si="1279"/>
        <v>BA$1103</v>
      </c>
      <c r="BB1111" s="4" t="str">
        <f t="shared" si="1279"/>
        <v>BB$1103</v>
      </c>
      <c r="BC1111" s="4" t="str">
        <f t="shared" si="1279"/>
        <v>BC$1103</v>
      </c>
      <c r="BD1111" s="4" t="str">
        <f t="shared" si="1279"/>
        <v>BD$1103</v>
      </c>
      <c r="BE1111" s="4" t="str">
        <f t="shared" si="1279"/>
        <v>BE$1103</v>
      </c>
      <c r="BF1111" s="4" t="str">
        <f t="shared" si="1279"/>
        <v>BF$1103</v>
      </c>
      <c r="BG1111" s="4" t="str">
        <f t="shared" si="1279"/>
        <v>BG$1103</v>
      </c>
      <c r="BH1111" s="4" t="str">
        <f t="shared" si="1279"/>
        <v>BH$1103</v>
      </c>
      <c r="BI1111" s="4" t="str">
        <f t="shared" si="1279"/>
        <v>BI$1103</v>
      </c>
      <c r="BJ1111" s="4" t="str">
        <f t="shared" si="1279"/>
        <v>BJ$1103</v>
      </c>
      <c r="BK1111" s="4" t="str">
        <f t="shared" si="1279"/>
        <v>BK$1103</v>
      </c>
      <c r="BL1111" s="4" t="str">
        <f t="shared" si="1279"/>
        <v>BL$1103</v>
      </c>
      <c r="BM1111" s="4" t="str">
        <f t="shared" si="1279"/>
        <v>BM$1103</v>
      </c>
      <c r="BN1111" s="4" t="str">
        <f t="shared" si="1279"/>
        <v>BN$1103</v>
      </c>
      <c r="BO1111" s="4" t="str">
        <f t="shared" si="1279"/>
        <v>BO$1103</v>
      </c>
      <c r="BP1111" s="4" t="str">
        <f t="shared" si="1279"/>
        <v>BP$1103</v>
      </c>
      <c r="BQ1111" s="4" t="str">
        <f t="shared" si="1279"/>
        <v>BQ$1103</v>
      </c>
      <c r="BR1111" s="4" t="str">
        <f t="shared" si="1279"/>
        <v>BR$1103</v>
      </c>
      <c r="BS1111" s="4" t="str">
        <f t="shared" si="1279"/>
        <v>BS$1103</v>
      </c>
      <c r="BT1111" s="4" t="str">
        <f t="shared" si="1279"/>
        <v>BT$1103</v>
      </c>
      <c r="BU1111" s="4" t="str">
        <f t="shared" si="1279"/>
        <v>BU$1103</v>
      </c>
      <c r="BV1111" s="4" t="str">
        <f t="shared" si="1279"/>
        <v>BV$1103</v>
      </c>
      <c r="BW1111" s="4" t="str">
        <f t="shared" si="1279"/>
        <v>BW$1103</v>
      </c>
      <c r="BX1111" s="4" t="str">
        <f t="shared" si="1279"/>
        <v>BX$1103</v>
      </c>
      <c r="BY1111" s="4" t="str">
        <f t="shared" si="1279"/>
        <v>BY$1103</v>
      </c>
      <c r="BZ1111" s="4" t="str">
        <f t="shared" si="1279"/>
        <v>BZ$1103</v>
      </c>
      <c r="CA1111" s="4" t="str">
        <f t="shared" si="1279"/>
        <v>CA$1103</v>
      </c>
      <c r="CB1111" s="4" t="str">
        <f t="shared" si="1279"/>
        <v>CB$1103</v>
      </c>
      <c r="CC1111" s="4" t="str">
        <f t="shared" si="1279"/>
        <v>CC$1103</v>
      </c>
      <c r="CD1111" s="4" t="str">
        <f t="shared" si="1279"/>
        <v>CD$1103</v>
      </c>
      <c r="CE1111" s="4" t="str">
        <f t="shared" ref="CE1111:CL1111" si="1280">ADDRESS(ROW(CE1103),COLUMN(CE1103),2)</f>
        <v>CE$1103</v>
      </c>
      <c r="CF1111" s="4" t="str">
        <f t="shared" si="1280"/>
        <v>CF$1103</v>
      </c>
      <c r="CG1111" s="4" t="str">
        <f t="shared" si="1280"/>
        <v>CG$1103</v>
      </c>
      <c r="CH1111" s="4" t="str">
        <f t="shared" si="1280"/>
        <v>CH$1103</v>
      </c>
      <c r="CI1111" s="4" t="str">
        <f t="shared" si="1280"/>
        <v>CI$1103</v>
      </c>
      <c r="CJ1111" s="4" t="str">
        <f t="shared" si="1280"/>
        <v>CJ$1103</v>
      </c>
      <c r="CK1111" s="4" t="str">
        <f t="shared" si="1280"/>
        <v>CK$1103</v>
      </c>
      <c r="CL1111" s="4" t="str">
        <f t="shared" si="1280"/>
        <v>CL$1103</v>
      </c>
      <c r="CN1111" s="213"/>
      <c r="CO1111" s="4" t="str">
        <f t="shared" ref="CO1111:DL1111" si="1281">ADDRESS(ROW(CO1103),COLUMN(CO1103),2)</f>
        <v>CO$1103</v>
      </c>
      <c r="CP1111" s="4" t="str">
        <f t="shared" si="1281"/>
        <v>CP$1103</v>
      </c>
      <c r="CQ1111" s="4" t="str">
        <f t="shared" si="1281"/>
        <v>CQ$1103</v>
      </c>
      <c r="CR1111" s="4" t="str">
        <f t="shared" si="1281"/>
        <v>CR$1103</v>
      </c>
      <c r="CS1111" s="4" t="str">
        <f t="shared" si="1281"/>
        <v>CS$1103</v>
      </c>
      <c r="CT1111" s="4" t="str">
        <f t="shared" si="1281"/>
        <v>CT$1103</v>
      </c>
      <c r="CU1111" s="4" t="str">
        <f t="shared" si="1281"/>
        <v>CU$1103</v>
      </c>
      <c r="CV1111" s="4" t="str">
        <f t="shared" si="1281"/>
        <v>CV$1103</v>
      </c>
      <c r="CW1111" s="4" t="str">
        <f t="shared" si="1281"/>
        <v>CW$1103</v>
      </c>
      <c r="CX1111" s="4" t="str">
        <f t="shared" si="1281"/>
        <v>CX$1103</v>
      </c>
      <c r="CY1111" s="4" t="str">
        <f t="shared" si="1281"/>
        <v>CY$1103</v>
      </c>
      <c r="CZ1111" s="4" t="str">
        <f t="shared" si="1281"/>
        <v>CZ$1103</v>
      </c>
      <c r="DA1111" s="4" t="str">
        <f t="shared" si="1281"/>
        <v>DA$1103</v>
      </c>
      <c r="DB1111" s="4" t="str">
        <f t="shared" si="1281"/>
        <v>DB$1103</v>
      </c>
      <c r="DC1111" s="4" t="str">
        <f t="shared" si="1281"/>
        <v>DC$1103</v>
      </c>
      <c r="DD1111" s="4" t="str">
        <f t="shared" si="1281"/>
        <v>DD$1103</v>
      </c>
      <c r="DE1111" s="4" t="str">
        <f t="shared" si="1281"/>
        <v>DE$1103</v>
      </c>
      <c r="DF1111" s="4" t="str">
        <f t="shared" si="1281"/>
        <v>DF$1103</v>
      </c>
      <c r="DG1111" s="4" t="str">
        <f t="shared" si="1281"/>
        <v>DG$1103</v>
      </c>
      <c r="DH1111" s="4" t="str">
        <f t="shared" si="1281"/>
        <v>DH$1103</v>
      </c>
      <c r="DI1111" s="4" t="str">
        <f t="shared" si="1281"/>
        <v>DI$1103</v>
      </c>
      <c r="DJ1111" s="4" t="str">
        <f t="shared" si="1281"/>
        <v>DJ$1103</v>
      </c>
      <c r="DK1111" s="4" t="str">
        <f t="shared" si="1281"/>
        <v>DK$1103</v>
      </c>
      <c r="DL1111" s="4" t="str">
        <f t="shared" si="1281"/>
        <v>DL$1103</v>
      </c>
    </row>
    <row r="1112" spans="1:116" x14ac:dyDescent="0.4">
      <c r="A1112" s="174"/>
      <c r="E1112" s="8"/>
      <c r="G1112" s="175" t="s">
        <v>492</v>
      </c>
      <c r="H1112" s="12"/>
      <c r="I1112" s="60"/>
      <c r="J1112" s="60"/>
      <c r="K1112" s="15"/>
      <c r="L1112" s="15"/>
      <c r="M1112" s="15"/>
      <c r="N1112" s="15"/>
      <c r="O1112" s="15"/>
      <c r="P1112" s="15"/>
      <c r="R1112" s="15"/>
      <c r="S1112" s="179" t="str">
        <f t="shared" ref="S1112:AX1112" si="1282">S1085</f>
        <v>S$19</v>
      </c>
      <c r="T1112" s="179" t="str">
        <f t="shared" si="1282"/>
        <v>T$19</v>
      </c>
      <c r="U1112" s="179" t="str">
        <f t="shared" si="1282"/>
        <v>U$19</v>
      </c>
      <c r="V1112" s="179" t="str">
        <f t="shared" si="1282"/>
        <v>V$19</v>
      </c>
      <c r="W1112" s="179" t="str">
        <f t="shared" si="1282"/>
        <v>W$19</v>
      </c>
      <c r="X1112" s="179" t="str">
        <f t="shared" si="1282"/>
        <v>X$19</v>
      </c>
      <c r="Y1112" s="179" t="str">
        <f t="shared" si="1282"/>
        <v>Y$19</v>
      </c>
      <c r="Z1112" s="179" t="str">
        <f t="shared" si="1282"/>
        <v>Z$19</v>
      </c>
      <c r="AA1112" s="179" t="str">
        <f t="shared" si="1282"/>
        <v>AA$19</v>
      </c>
      <c r="AB1112" s="179" t="str">
        <f t="shared" si="1282"/>
        <v>AB$19</v>
      </c>
      <c r="AC1112" s="179" t="str">
        <f t="shared" si="1282"/>
        <v>AC$19</v>
      </c>
      <c r="AD1112" s="179" t="str">
        <f t="shared" si="1282"/>
        <v>AD$19</v>
      </c>
      <c r="AE1112" s="179" t="str">
        <f t="shared" si="1282"/>
        <v>AE$19</v>
      </c>
      <c r="AF1112" s="179" t="str">
        <f t="shared" si="1282"/>
        <v>AF$19</v>
      </c>
      <c r="AG1112" s="179" t="str">
        <f t="shared" si="1282"/>
        <v>AG$19</v>
      </c>
      <c r="AH1112" s="179" t="str">
        <f t="shared" si="1282"/>
        <v>AH$19</v>
      </c>
      <c r="AI1112" s="179" t="str">
        <f t="shared" si="1282"/>
        <v>AI$19</v>
      </c>
      <c r="AJ1112" s="179" t="str">
        <f t="shared" si="1282"/>
        <v>AJ$19</v>
      </c>
      <c r="AK1112" s="179" t="str">
        <f t="shared" si="1282"/>
        <v>AK$19</v>
      </c>
      <c r="AL1112" s="179" t="str">
        <f t="shared" si="1282"/>
        <v>AL$19</v>
      </c>
      <c r="AM1112" s="179" t="str">
        <f t="shared" si="1282"/>
        <v>AM$19</v>
      </c>
      <c r="AN1112" s="179" t="str">
        <f t="shared" si="1282"/>
        <v>AN$19</v>
      </c>
      <c r="AO1112" s="179" t="str">
        <f t="shared" si="1282"/>
        <v>AO$19</v>
      </c>
      <c r="AP1112" s="179" t="str">
        <f t="shared" si="1282"/>
        <v>AP$19</v>
      </c>
      <c r="AQ1112" s="179" t="str">
        <f t="shared" si="1282"/>
        <v>AQ$19</v>
      </c>
      <c r="AR1112" s="179" t="str">
        <f t="shared" si="1282"/>
        <v>AR$19</v>
      </c>
      <c r="AS1112" s="179" t="str">
        <f t="shared" si="1282"/>
        <v>AS$19</v>
      </c>
      <c r="AT1112" s="179" t="str">
        <f t="shared" si="1282"/>
        <v>AT$19</v>
      </c>
      <c r="AU1112" s="179" t="str">
        <f t="shared" si="1282"/>
        <v>AU$19</v>
      </c>
      <c r="AV1112" s="179" t="str">
        <f t="shared" si="1282"/>
        <v>AV$19</v>
      </c>
      <c r="AW1112" s="179" t="str">
        <f t="shared" si="1282"/>
        <v>AW$19</v>
      </c>
      <c r="AX1112" s="179" t="str">
        <f t="shared" si="1282"/>
        <v>AX$19</v>
      </c>
      <c r="AY1112" s="179" t="str">
        <f t="shared" ref="AY1112:CD1112" si="1283">AY1085</f>
        <v>AY$19</v>
      </c>
      <c r="AZ1112" s="179" t="str">
        <f t="shared" si="1283"/>
        <v>AZ$19</v>
      </c>
      <c r="BA1112" s="179" t="str">
        <f t="shared" si="1283"/>
        <v>BA$19</v>
      </c>
      <c r="BB1112" s="179" t="str">
        <f t="shared" si="1283"/>
        <v>BB$19</v>
      </c>
      <c r="BC1112" s="179" t="str">
        <f t="shared" si="1283"/>
        <v>BC$19</v>
      </c>
      <c r="BD1112" s="179" t="str">
        <f t="shared" si="1283"/>
        <v>BD$19</v>
      </c>
      <c r="BE1112" s="179" t="str">
        <f t="shared" si="1283"/>
        <v>BE$19</v>
      </c>
      <c r="BF1112" s="179" t="str">
        <f t="shared" si="1283"/>
        <v>BF$19</v>
      </c>
      <c r="BG1112" s="179" t="str">
        <f t="shared" si="1283"/>
        <v>BG$19</v>
      </c>
      <c r="BH1112" s="179" t="str">
        <f t="shared" si="1283"/>
        <v>BH$19</v>
      </c>
      <c r="BI1112" s="179" t="str">
        <f t="shared" si="1283"/>
        <v>BI$19</v>
      </c>
      <c r="BJ1112" s="179" t="str">
        <f t="shared" si="1283"/>
        <v>BJ$19</v>
      </c>
      <c r="BK1112" s="179" t="str">
        <f t="shared" si="1283"/>
        <v>BK$19</v>
      </c>
      <c r="BL1112" s="179" t="str">
        <f t="shared" si="1283"/>
        <v>BL$19</v>
      </c>
      <c r="BM1112" s="179" t="str">
        <f t="shared" si="1283"/>
        <v>BM$19</v>
      </c>
      <c r="BN1112" s="179" t="str">
        <f t="shared" si="1283"/>
        <v>BN$19</v>
      </c>
      <c r="BO1112" s="179" t="str">
        <f t="shared" si="1283"/>
        <v>BO$19</v>
      </c>
      <c r="BP1112" s="179" t="str">
        <f t="shared" si="1283"/>
        <v>BP$19</v>
      </c>
      <c r="BQ1112" s="179" t="str">
        <f t="shared" si="1283"/>
        <v>BQ$19</v>
      </c>
      <c r="BR1112" s="179" t="str">
        <f t="shared" si="1283"/>
        <v>BR$19</v>
      </c>
      <c r="BS1112" s="179" t="str">
        <f t="shared" si="1283"/>
        <v>BS$19</v>
      </c>
      <c r="BT1112" s="179" t="str">
        <f t="shared" si="1283"/>
        <v>BT$19</v>
      </c>
      <c r="BU1112" s="179" t="str">
        <f t="shared" si="1283"/>
        <v>BU$19</v>
      </c>
      <c r="BV1112" s="179" t="str">
        <f t="shared" si="1283"/>
        <v>BV$19</v>
      </c>
      <c r="BW1112" s="179" t="str">
        <f t="shared" si="1283"/>
        <v>BW$19</v>
      </c>
      <c r="BX1112" s="179" t="str">
        <f t="shared" si="1283"/>
        <v>BX$19</v>
      </c>
      <c r="BY1112" s="179" t="str">
        <f t="shared" si="1283"/>
        <v>BY$19</v>
      </c>
      <c r="BZ1112" s="179" t="str">
        <f t="shared" si="1283"/>
        <v>BZ$19</v>
      </c>
      <c r="CA1112" s="179" t="str">
        <f t="shared" si="1283"/>
        <v>CA$19</v>
      </c>
      <c r="CB1112" s="179" t="str">
        <f t="shared" si="1283"/>
        <v>CB$19</v>
      </c>
      <c r="CC1112" s="179" t="str">
        <f t="shared" si="1283"/>
        <v>CC$19</v>
      </c>
      <c r="CD1112" s="179" t="str">
        <f t="shared" si="1283"/>
        <v>CD$19</v>
      </c>
      <c r="CE1112" s="179" t="str">
        <f t="shared" ref="CE1112:CL1112" si="1284">CE1085</f>
        <v>CE$19</v>
      </c>
      <c r="CF1112" s="179" t="str">
        <f t="shared" si="1284"/>
        <v>CF$19</v>
      </c>
      <c r="CG1112" s="179" t="str">
        <f t="shared" si="1284"/>
        <v>CG$19</v>
      </c>
      <c r="CH1112" s="179" t="str">
        <f t="shared" si="1284"/>
        <v>CH$19</v>
      </c>
      <c r="CI1112" s="179" t="str">
        <f t="shared" si="1284"/>
        <v>CI$19</v>
      </c>
      <c r="CJ1112" s="179" t="str">
        <f t="shared" si="1284"/>
        <v>CJ$19</v>
      </c>
      <c r="CK1112" s="179" t="str">
        <f t="shared" si="1284"/>
        <v>CK$19</v>
      </c>
      <c r="CL1112" s="179" t="str">
        <f t="shared" si="1284"/>
        <v>CL$19</v>
      </c>
      <c r="CN1112" s="60"/>
      <c r="CO1112" s="179" t="str">
        <f t="shared" ref="CO1112:DL1112" si="1285">CO1085</f>
        <v>CO$19</v>
      </c>
      <c r="CP1112" s="179" t="str">
        <f t="shared" si="1285"/>
        <v>CP$19</v>
      </c>
      <c r="CQ1112" s="179" t="str">
        <f t="shared" si="1285"/>
        <v>CQ$19</v>
      </c>
      <c r="CR1112" s="179" t="str">
        <f t="shared" si="1285"/>
        <v>CR$19</v>
      </c>
      <c r="CS1112" s="179" t="str">
        <f t="shared" si="1285"/>
        <v>CS$19</v>
      </c>
      <c r="CT1112" s="179" t="str">
        <f t="shared" si="1285"/>
        <v>CT$19</v>
      </c>
      <c r="CU1112" s="179" t="str">
        <f t="shared" si="1285"/>
        <v>CU$19</v>
      </c>
      <c r="CV1112" s="179" t="str">
        <f t="shared" si="1285"/>
        <v>CV$19</v>
      </c>
      <c r="CW1112" s="179" t="str">
        <f t="shared" si="1285"/>
        <v>CW$19</v>
      </c>
      <c r="CX1112" s="179" t="str">
        <f t="shared" si="1285"/>
        <v>CX$19</v>
      </c>
      <c r="CY1112" s="179" t="str">
        <f t="shared" si="1285"/>
        <v>CY$19</v>
      </c>
      <c r="CZ1112" s="179" t="str">
        <f t="shared" si="1285"/>
        <v>CZ$19</v>
      </c>
      <c r="DA1112" s="179" t="str">
        <f t="shared" si="1285"/>
        <v>DA$19</v>
      </c>
      <c r="DB1112" s="179" t="str">
        <f t="shared" si="1285"/>
        <v>DB$19</v>
      </c>
      <c r="DC1112" s="179" t="str">
        <f t="shared" si="1285"/>
        <v>DC$19</v>
      </c>
      <c r="DD1112" s="179" t="str">
        <f t="shared" si="1285"/>
        <v>DD$19</v>
      </c>
      <c r="DE1112" s="179" t="str">
        <f t="shared" si="1285"/>
        <v>DE$19</v>
      </c>
      <c r="DF1112" s="179" t="str">
        <f t="shared" si="1285"/>
        <v>DF$19</v>
      </c>
      <c r="DG1112" s="179" t="str">
        <f t="shared" si="1285"/>
        <v>DG$19</v>
      </c>
      <c r="DH1112" s="179" t="str">
        <f t="shared" si="1285"/>
        <v>DH$19</v>
      </c>
      <c r="DI1112" s="179" t="str">
        <f t="shared" si="1285"/>
        <v>DI$19</v>
      </c>
      <c r="DJ1112" s="179" t="str">
        <f t="shared" si="1285"/>
        <v>DJ$19</v>
      </c>
      <c r="DK1112" s="179" t="str">
        <f t="shared" si="1285"/>
        <v>DK$19</v>
      </c>
      <c r="DL1112" s="179" t="str">
        <f t="shared" si="1285"/>
        <v>DL$19</v>
      </c>
    </row>
    <row r="1113" spans="1:116" x14ac:dyDescent="0.4">
      <c r="A1113" s="174"/>
      <c r="E1113" s="8"/>
      <c r="G1113" s="175" t="s">
        <v>461</v>
      </c>
      <c r="H1113" s="174"/>
      <c r="I1113" s="176"/>
      <c r="J1113" s="176"/>
      <c r="K1113" s="197"/>
      <c r="L1113" s="197"/>
      <c r="M1113" s="197"/>
      <c r="N1113" s="197"/>
      <c r="O1113" s="197"/>
      <c r="P1113" s="197"/>
      <c r="R1113" s="198"/>
      <c r="S1113" s="174"/>
      <c r="T1113" s="174"/>
      <c r="U1113" s="174"/>
      <c r="V1113" s="174"/>
      <c r="W1113" s="174"/>
      <c r="X1113" s="174"/>
      <c r="Y1113" s="174"/>
      <c r="Z1113" s="174"/>
      <c r="AA1113" s="174"/>
      <c r="AB1113" s="174"/>
      <c r="AC1113" s="174"/>
      <c r="AD1113" s="174"/>
      <c r="AE1113" s="174"/>
      <c r="AF1113" s="174"/>
      <c r="AG1113" s="174"/>
      <c r="AH1113" s="174"/>
      <c r="AI1113" s="174"/>
      <c r="AJ1113" s="174"/>
      <c r="AK1113" s="174"/>
      <c r="AL1113" s="174"/>
      <c r="AM1113" s="174"/>
      <c r="AN1113" s="174"/>
      <c r="AO1113" s="174"/>
      <c r="AP1113" s="174"/>
      <c r="AQ1113" s="174"/>
      <c r="AR1113" s="174"/>
      <c r="AS1113" s="174"/>
      <c r="AT1113" s="174"/>
      <c r="AU1113" s="174"/>
      <c r="AV1113" s="174"/>
      <c r="AW1113" s="174"/>
      <c r="AX1113" s="174"/>
      <c r="AY1113" s="174"/>
      <c r="AZ1113" s="174"/>
      <c r="BA1113" s="174"/>
      <c r="BB1113" s="174"/>
      <c r="BC1113" s="174"/>
      <c r="BD1113" s="174"/>
      <c r="BE1113" s="174"/>
      <c r="BF1113" s="174"/>
      <c r="BG1113" s="174"/>
      <c r="BH1113" s="174"/>
      <c r="BI1113" s="174"/>
      <c r="BJ1113" s="174"/>
      <c r="BK1113" s="174"/>
      <c r="BL1113" s="174"/>
      <c r="BM1113" s="174"/>
      <c r="BN1113" s="174"/>
      <c r="BO1113" s="174"/>
      <c r="BP1113" s="174"/>
      <c r="BQ1113" s="174"/>
      <c r="BR1113" s="174"/>
      <c r="BS1113" s="174"/>
      <c r="BT1113" s="174"/>
      <c r="BU1113" s="174"/>
      <c r="BV1113" s="174"/>
      <c r="BW1113" s="174"/>
      <c r="BX1113" s="174"/>
      <c r="BY1113" s="174"/>
      <c r="BZ1113" s="174"/>
      <c r="CA1113" s="174"/>
      <c r="CB1113" s="174"/>
      <c r="CC1113" s="174"/>
      <c r="CD1113" s="174"/>
      <c r="CE1113" s="174"/>
      <c r="CF1113" s="174"/>
      <c r="CG1113" s="174"/>
      <c r="CH1113" s="174"/>
      <c r="CI1113" s="174"/>
      <c r="CJ1113" s="174"/>
      <c r="CK1113" s="174"/>
      <c r="CL1113" s="174"/>
      <c r="CN1113" s="176"/>
      <c r="CO1113" s="174"/>
      <c r="CP1113" s="174"/>
      <c r="CQ1113" s="174"/>
      <c r="CR1113" s="174"/>
      <c r="CS1113" s="174"/>
      <c r="CT1113" s="174"/>
      <c r="CU1113" s="174"/>
      <c r="CV1113" s="174"/>
      <c r="CW1113" s="174"/>
      <c r="CX1113" s="174"/>
      <c r="CY1113" s="174"/>
      <c r="CZ1113" s="174"/>
      <c r="DA1113" s="174"/>
      <c r="DB1113" s="174"/>
      <c r="DC1113" s="174"/>
      <c r="DD1113" s="174"/>
      <c r="DE1113" s="174"/>
      <c r="DF1113" s="174"/>
      <c r="DG1113" s="174"/>
      <c r="DH1113" s="174"/>
      <c r="DI1113" s="174"/>
      <c r="DJ1113" s="174"/>
      <c r="DK1113" s="174"/>
      <c r="DL1113" s="174"/>
    </row>
    <row r="1114" spans="1:116" x14ac:dyDescent="0.4">
      <c r="A1114" s="174"/>
      <c r="E1114" s="8"/>
      <c r="G1114" s="175" t="s">
        <v>462</v>
      </c>
      <c r="H1114" s="174"/>
      <c r="I1114" s="176"/>
      <c r="J1114" s="176"/>
      <c r="K1114" s="197"/>
      <c r="L1114" s="197"/>
      <c r="M1114" s="197"/>
      <c r="N1114" s="197"/>
      <c r="O1114" s="197"/>
      <c r="P1114" s="197"/>
      <c r="R1114" s="198"/>
      <c r="S1114" s="174"/>
      <c r="T1114" s="174"/>
      <c r="U1114" s="174"/>
      <c r="V1114" s="174"/>
      <c r="W1114" s="174"/>
      <c r="X1114" s="174"/>
      <c r="Y1114" s="174"/>
      <c r="Z1114" s="174"/>
      <c r="AA1114" s="174"/>
      <c r="AB1114" s="174"/>
      <c r="AC1114" s="174"/>
      <c r="AD1114" s="174"/>
      <c r="AE1114" s="174"/>
      <c r="AF1114" s="174"/>
      <c r="AG1114" s="174"/>
      <c r="AH1114" s="174"/>
      <c r="AI1114" s="174"/>
      <c r="AJ1114" s="174"/>
      <c r="AK1114" s="174"/>
      <c r="AL1114" s="174"/>
      <c r="AM1114" s="174"/>
      <c r="AN1114" s="174"/>
      <c r="AO1114" s="174"/>
      <c r="AP1114" s="174"/>
      <c r="AQ1114" s="174"/>
      <c r="AR1114" s="174"/>
      <c r="AS1114" s="174"/>
      <c r="AT1114" s="174"/>
      <c r="AU1114" s="174"/>
      <c r="AV1114" s="174"/>
      <c r="AW1114" s="174"/>
      <c r="AX1114" s="174"/>
      <c r="AY1114" s="174"/>
      <c r="AZ1114" s="174"/>
      <c r="BA1114" s="174"/>
      <c r="BB1114" s="174"/>
      <c r="BC1114" s="174"/>
      <c r="BD1114" s="174"/>
      <c r="BE1114" s="174"/>
      <c r="BF1114" s="174"/>
      <c r="BG1114" s="174"/>
      <c r="BH1114" s="174"/>
      <c r="BI1114" s="174"/>
      <c r="BJ1114" s="174"/>
      <c r="BK1114" s="174"/>
      <c r="BL1114" s="174"/>
      <c r="BM1114" s="174"/>
      <c r="BN1114" s="174"/>
      <c r="BO1114" s="174"/>
      <c r="BP1114" s="174"/>
      <c r="BQ1114" s="174"/>
      <c r="BR1114" s="174"/>
      <c r="BS1114" s="174"/>
      <c r="BT1114" s="174"/>
      <c r="BU1114" s="174"/>
      <c r="BV1114" s="174"/>
      <c r="BW1114" s="174"/>
      <c r="BX1114" s="174"/>
      <c r="BY1114" s="174"/>
      <c r="BZ1114" s="174"/>
      <c r="CA1114" s="174"/>
      <c r="CB1114" s="174"/>
      <c r="CC1114" s="174"/>
      <c r="CD1114" s="174"/>
      <c r="CE1114" s="174"/>
      <c r="CF1114" s="174"/>
      <c r="CG1114" s="174"/>
      <c r="CH1114" s="174"/>
      <c r="CI1114" s="174"/>
      <c r="CJ1114" s="174"/>
      <c r="CK1114" s="174"/>
      <c r="CL1114" s="174"/>
      <c r="CN1114" s="176"/>
      <c r="CO1114" s="174"/>
      <c r="CP1114" s="174"/>
      <c r="CQ1114" s="174"/>
      <c r="CR1114" s="174"/>
      <c r="CS1114" s="174"/>
      <c r="CT1114" s="174"/>
      <c r="CU1114" s="174"/>
      <c r="CV1114" s="174"/>
      <c r="CW1114" s="174"/>
      <c r="CX1114" s="174"/>
      <c r="CY1114" s="174"/>
      <c r="CZ1114" s="174"/>
      <c r="DA1114" s="174"/>
      <c r="DB1114" s="174"/>
      <c r="DC1114" s="174"/>
      <c r="DD1114" s="174"/>
      <c r="DE1114" s="174"/>
      <c r="DF1114" s="174"/>
      <c r="DG1114" s="174"/>
      <c r="DH1114" s="174"/>
      <c r="DI1114" s="174"/>
      <c r="DJ1114" s="174"/>
      <c r="DK1114" s="174"/>
      <c r="DL1114" s="174"/>
    </row>
    <row r="1115" spans="1:116" x14ac:dyDescent="0.4">
      <c r="A1115" s="174"/>
      <c r="E1115" s="8"/>
      <c r="G1115" s="175" t="s">
        <v>491</v>
      </c>
      <c r="H1115" s="174"/>
      <c r="I1115" s="176"/>
      <c r="J1115" s="176"/>
      <c r="K1115" s="197"/>
      <c r="L1115" s="197"/>
      <c r="M1115" s="197"/>
      <c r="N1115" s="197"/>
      <c r="O1115" s="197"/>
      <c r="P1115" s="197"/>
      <c r="R1115" s="198"/>
      <c r="S1115" s="199" t="str">
        <f t="shared" ref="S1115:AX1115" si="1286">S$20</f>
        <v>S$16</v>
      </c>
      <c r="T1115" s="199" t="str">
        <f t="shared" si="1286"/>
        <v>T$16</v>
      </c>
      <c r="U1115" s="199" t="str">
        <f t="shared" si="1286"/>
        <v>U$16</v>
      </c>
      <c r="V1115" s="199" t="str">
        <f t="shared" si="1286"/>
        <v>V$16</v>
      </c>
      <c r="W1115" s="199" t="str">
        <f t="shared" si="1286"/>
        <v>W$16</v>
      </c>
      <c r="X1115" s="199" t="str">
        <f t="shared" si="1286"/>
        <v>X$16</v>
      </c>
      <c r="Y1115" s="199" t="str">
        <f t="shared" si="1286"/>
        <v>Y$16</v>
      </c>
      <c r="Z1115" s="199" t="str">
        <f t="shared" si="1286"/>
        <v>Z$16</v>
      </c>
      <c r="AA1115" s="199" t="str">
        <f t="shared" si="1286"/>
        <v>AA$16</v>
      </c>
      <c r="AB1115" s="199" t="str">
        <f t="shared" si="1286"/>
        <v>AB$16</v>
      </c>
      <c r="AC1115" s="199" t="str">
        <f t="shared" si="1286"/>
        <v>AC$16</v>
      </c>
      <c r="AD1115" s="199" t="str">
        <f t="shared" si="1286"/>
        <v>AD$16</v>
      </c>
      <c r="AE1115" s="199" t="str">
        <f t="shared" si="1286"/>
        <v>AE$16</v>
      </c>
      <c r="AF1115" s="199" t="str">
        <f t="shared" si="1286"/>
        <v>AF$16</v>
      </c>
      <c r="AG1115" s="199" t="str">
        <f t="shared" si="1286"/>
        <v>AG$16</v>
      </c>
      <c r="AH1115" s="199" t="str">
        <f t="shared" si="1286"/>
        <v>AH$16</v>
      </c>
      <c r="AI1115" s="199" t="str">
        <f t="shared" si="1286"/>
        <v>AI$16</v>
      </c>
      <c r="AJ1115" s="199" t="str">
        <f t="shared" si="1286"/>
        <v>AJ$16</v>
      </c>
      <c r="AK1115" s="199" t="str">
        <f t="shared" si="1286"/>
        <v>AK$16</v>
      </c>
      <c r="AL1115" s="199" t="str">
        <f t="shared" si="1286"/>
        <v>AL$16</v>
      </c>
      <c r="AM1115" s="199" t="str">
        <f t="shared" si="1286"/>
        <v>AM$16</v>
      </c>
      <c r="AN1115" s="199" t="str">
        <f t="shared" si="1286"/>
        <v>AN$16</v>
      </c>
      <c r="AO1115" s="199" t="str">
        <f t="shared" si="1286"/>
        <v>AO$16</v>
      </c>
      <c r="AP1115" s="199" t="str">
        <f t="shared" si="1286"/>
        <v>AP$16</v>
      </c>
      <c r="AQ1115" s="199" t="str">
        <f t="shared" si="1286"/>
        <v>AQ$16</v>
      </c>
      <c r="AR1115" s="199" t="str">
        <f t="shared" si="1286"/>
        <v>AR$16</v>
      </c>
      <c r="AS1115" s="199" t="str">
        <f t="shared" si="1286"/>
        <v>AS$16</v>
      </c>
      <c r="AT1115" s="199" t="str">
        <f t="shared" si="1286"/>
        <v>AT$16</v>
      </c>
      <c r="AU1115" s="199" t="str">
        <f t="shared" si="1286"/>
        <v>AU$16</v>
      </c>
      <c r="AV1115" s="199" t="str">
        <f t="shared" si="1286"/>
        <v>AV$16</v>
      </c>
      <c r="AW1115" s="199" t="str">
        <f t="shared" si="1286"/>
        <v>AW$16</v>
      </c>
      <c r="AX1115" s="199" t="str">
        <f t="shared" si="1286"/>
        <v>AX$16</v>
      </c>
      <c r="AY1115" s="199" t="str">
        <f t="shared" ref="AY1115:CD1115" si="1287">AY$20</f>
        <v>AY$16</v>
      </c>
      <c r="AZ1115" s="199" t="str">
        <f t="shared" si="1287"/>
        <v>AZ$16</v>
      </c>
      <c r="BA1115" s="199" t="str">
        <f t="shared" si="1287"/>
        <v>BA$16</v>
      </c>
      <c r="BB1115" s="199" t="str">
        <f t="shared" si="1287"/>
        <v>BB$16</v>
      </c>
      <c r="BC1115" s="199" t="str">
        <f t="shared" si="1287"/>
        <v>BC$16</v>
      </c>
      <c r="BD1115" s="199" t="str">
        <f t="shared" si="1287"/>
        <v>BD$16</v>
      </c>
      <c r="BE1115" s="199" t="str">
        <f t="shared" si="1287"/>
        <v>BE$16</v>
      </c>
      <c r="BF1115" s="199" t="str">
        <f t="shared" si="1287"/>
        <v>BF$16</v>
      </c>
      <c r="BG1115" s="199" t="str">
        <f t="shared" si="1287"/>
        <v>BG$16</v>
      </c>
      <c r="BH1115" s="199" t="str">
        <f t="shared" si="1287"/>
        <v>BH$16</v>
      </c>
      <c r="BI1115" s="199" t="str">
        <f t="shared" si="1287"/>
        <v>BI$16</v>
      </c>
      <c r="BJ1115" s="199" t="str">
        <f t="shared" si="1287"/>
        <v>BJ$16</v>
      </c>
      <c r="BK1115" s="199" t="str">
        <f t="shared" si="1287"/>
        <v>BK$16</v>
      </c>
      <c r="BL1115" s="199" t="str">
        <f t="shared" si="1287"/>
        <v>BL$16</v>
      </c>
      <c r="BM1115" s="199" t="str">
        <f t="shared" si="1287"/>
        <v>BM$16</v>
      </c>
      <c r="BN1115" s="199" t="str">
        <f t="shared" si="1287"/>
        <v>BN$16</v>
      </c>
      <c r="BO1115" s="199" t="str">
        <f t="shared" si="1287"/>
        <v>BO$16</v>
      </c>
      <c r="BP1115" s="199" t="str">
        <f t="shared" si="1287"/>
        <v>BP$16</v>
      </c>
      <c r="BQ1115" s="199" t="str">
        <f t="shared" si="1287"/>
        <v>BQ$16</v>
      </c>
      <c r="BR1115" s="199" t="str">
        <f t="shared" si="1287"/>
        <v>BR$16</v>
      </c>
      <c r="BS1115" s="199" t="str">
        <f t="shared" si="1287"/>
        <v>BS$16</v>
      </c>
      <c r="BT1115" s="199" t="str">
        <f t="shared" si="1287"/>
        <v>BT$16</v>
      </c>
      <c r="BU1115" s="199" t="str">
        <f t="shared" si="1287"/>
        <v>BU$16</v>
      </c>
      <c r="BV1115" s="199" t="str">
        <f t="shared" si="1287"/>
        <v>BV$16</v>
      </c>
      <c r="BW1115" s="199" t="str">
        <f t="shared" si="1287"/>
        <v>BW$16</v>
      </c>
      <c r="BX1115" s="199" t="str">
        <f t="shared" si="1287"/>
        <v>BX$16</v>
      </c>
      <c r="BY1115" s="199" t="str">
        <f t="shared" si="1287"/>
        <v>BY$16</v>
      </c>
      <c r="BZ1115" s="199" t="str">
        <f t="shared" si="1287"/>
        <v>BZ$16</v>
      </c>
      <c r="CA1115" s="199" t="str">
        <f t="shared" si="1287"/>
        <v>CA$16</v>
      </c>
      <c r="CB1115" s="199" t="str">
        <f t="shared" si="1287"/>
        <v>CB$16</v>
      </c>
      <c r="CC1115" s="199" t="str">
        <f t="shared" si="1287"/>
        <v>CC$16</v>
      </c>
      <c r="CD1115" s="199" t="str">
        <f t="shared" si="1287"/>
        <v>CD$16</v>
      </c>
      <c r="CE1115" s="199" t="str">
        <f t="shared" ref="CE1115:CL1115" si="1288">CE$20</f>
        <v>CE$16</v>
      </c>
      <c r="CF1115" s="199" t="str">
        <f t="shared" si="1288"/>
        <v>CF$16</v>
      </c>
      <c r="CG1115" s="199" t="str">
        <f t="shared" si="1288"/>
        <v>CG$16</v>
      </c>
      <c r="CH1115" s="199" t="str">
        <f t="shared" si="1288"/>
        <v>CH$16</v>
      </c>
      <c r="CI1115" s="199" t="str">
        <f t="shared" si="1288"/>
        <v>CI$16</v>
      </c>
      <c r="CJ1115" s="199" t="str">
        <f t="shared" si="1288"/>
        <v>CJ$16</v>
      </c>
      <c r="CK1115" s="199" t="str">
        <f t="shared" si="1288"/>
        <v>CK$16</v>
      </c>
      <c r="CL1115" s="199" t="str">
        <f t="shared" si="1288"/>
        <v>CL$16</v>
      </c>
      <c r="CN1115" s="176"/>
      <c r="CO1115" s="199" t="str">
        <f t="shared" ref="CO1115:DL1115" si="1289">CO$20</f>
        <v>CO$16</v>
      </c>
      <c r="CP1115" s="199" t="str">
        <f t="shared" si="1289"/>
        <v>CP$16</v>
      </c>
      <c r="CQ1115" s="199" t="str">
        <f t="shared" si="1289"/>
        <v>CQ$16</v>
      </c>
      <c r="CR1115" s="199" t="str">
        <f t="shared" si="1289"/>
        <v>CR$16</v>
      </c>
      <c r="CS1115" s="199" t="str">
        <f t="shared" si="1289"/>
        <v>CS$16</v>
      </c>
      <c r="CT1115" s="199" t="str">
        <f t="shared" si="1289"/>
        <v>CT$16</v>
      </c>
      <c r="CU1115" s="199" t="str">
        <f t="shared" si="1289"/>
        <v>CU$16</v>
      </c>
      <c r="CV1115" s="199" t="str">
        <f t="shared" si="1289"/>
        <v>CV$16</v>
      </c>
      <c r="CW1115" s="199" t="str">
        <f t="shared" si="1289"/>
        <v>CW$16</v>
      </c>
      <c r="CX1115" s="199" t="str">
        <f t="shared" si="1289"/>
        <v>CX$16</v>
      </c>
      <c r="CY1115" s="199" t="str">
        <f t="shared" si="1289"/>
        <v>CY$16</v>
      </c>
      <c r="CZ1115" s="199" t="str">
        <f t="shared" si="1289"/>
        <v>CZ$16</v>
      </c>
      <c r="DA1115" s="199" t="str">
        <f t="shared" si="1289"/>
        <v>DA$16</v>
      </c>
      <c r="DB1115" s="199" t="str">
        <f t="shared" si="1289"/>
        <v>DB$16</v>
      </c>
      <c r="DC1115" s="199" t="str">
        <f t="shared" si="1289"/>
        <v>DC$16</v>
      </c>
      <c r="DD1115" s="199" t="str">
        <f t="shared" si="1289"/>
        <v>DD$16</v>
      </c>
      <c r="DE1115" s="199" t="str">
        <f t="shared" si="1289"/>
        <v>DE$16</v>
      </c>
      <c r="DF1115" s="199" t="str">
        <f t="shared" si="1289"/>
        <v>DF$16</v>
      </c>
      <c r="DG1115" s="199" t="str">
        <f t="shared" si="1289"/>
        <v>DG$16</v>
      </c>
      <c r="DH1115" s="199" t="str">
        <f t="shared" si="1289"/>
        <v>DH$16</v>
      </c>
      <c r="DI1115" s="199" t="str">
        <f t="shared" si="1289"/>
        <v>DI$16</v>
      </c>
      <c r="DJ1115" s="199" t="str">
        <f t="shared" si="1289"/>
        <v>DJ$16</v>
      </c>
      <c r="DK1115" s="199" t="str">
        <f t="shared" si="1289"/>
        <v>DK$16</v>
      </c>
      <c r="DL1115" s="199" t="str">
        <f t="shared" si="1289"/>
        <v>DL$16</v>
      </c>
    </row>
    <row r="1116" spans="1:116" x14ac:dyDescent="0.4">
      <c r="A1116" s="174"/>
      <c r="E1116" s="8"/>
      <c r="G1116" s="175" t="s">
        <v>505</v>
      </c>
      <c r="H1116" s="200"/>
      <c r="I1116" s="201"/>
      <c r="J1116" s="201"/>
      <c r="K1116" s="202"/>
      <c r="L1116" s="202"/>
      <c r="M1116" s="202"/>
      <c r="N1116" s="202"/>
      <c r="O1116" s="202"/>
      <c r="P1116" s="202"/>
      <c r="R1116" s="202"/>
      <c r="S1116" s="199" t="str">
        <f t="shared" ref="S1116:AX1116" si="1290">S$21</f>
        <v>S$17</v>
      </c>
      <c r="T1116" s="199" t="str">
        <f t="shared" si="1290"/>
        <v>T$17</v>
      </c>
      <c r="U1116" s="199" t="str">
        <f t="shared" si="1290"/>
        <v>U$17</v>
      </c>
      <c r="V1116" s="199" t="str">
        <f t="shared" si="1290"/>
        <v>V$17</v>
      </c>
      <c r="W1116" s="199" t="str">
        <f t="shared" si="1290"/>
        <v>W$17</v>
      </c>
      <c r="X1116" s="199" t="str">
        <f t="shared" si="1290"/>
        <v>X$17</v>
      </c>
      <c r="Y1116" s="199" t="str">
        <f t="shared" si="1290"/>
        <v>Y$17</v>
      </c>
      <c r="Z1116" s="199" t="str">
        <f t="shared" si="1290"/>
        <v>Z$17</v>
      </c>
      <c r="AA1116" s="199" t="str">
        <f t="shared" si="1290"/>
        <v>AA$17</v>
      </c>
      <c r="AB1116" s="199" t="str">
        <f t="shared" si="1290"/>
        <v>AB$17</v>
      </c>
      <c r="AC1116" s="199" t="str">
        <f t="shared" si="1290"/>
        <v>AC$17</v>
      </c>
      <c r="AD1116" s="199" t="str">
        <f t="shared" si="1290"/>
        <v>AD$17</v>
      </c>
      <c r="AE1116" s="199" t="str">
        <f t="shared" si="1290"/>
        <v>AE$17</v>
      </c>
      <c r="AF1116" s="199" t="str">
        <f t="shared" si="1290"/>
        <v>AF$17</v>
      </c>
      <c r="AG1116" s="199" t="str">
        <f t="shared" si="1290"/>
        <v>AG$17</v>
      </c>
      <c r="AH1116" s="199" t="str">
        <f t="shared" si="1290"/>
        <v>AH$17</v>
      </c>
      <c r="AI1116" s="199" t="str">
        <f t="shared" si="1290"/>
        <v>AI$17</v>
      </c>
      <c r="AJ1116" s="199" t="str">
        <f t="shared" si="1290"/>
        <v>AJ$17</v>
      </c>
      <c r="AK1116" s="199" t="str">
        <f t="shared" si="1290"/>
        <v>AK$17</v>
      </c>
      <c r="AL1116" s="199" t="str">
        <f t="shared" si="1290"/>
        <v>AL$17</v>
      </c>
      <c r="AM1116" s="199" t="str">
        <f t="shared" si="1290"/>
        <v>AM$17</v>
      </c>
      <c r="AN1116" s="199" t="str">
        <f t="shared" si="1290"/>
        <v>AN$17</v>
      </c>
      <c r="AO1116" s="199" t="str">
        <f t="shared" si="1290"/>
        <v>AO$17</v>
      </c>
      <c r="AP1116" s="199" t="str">
        <f t="shared" si="1290"/>
        <v>AP$17</v>
      </c>
      <c r="AQ1116" s="199" t="str">
        <f t="shared" si="1290"/>
        <v>AQ$17</v>
      </c>
      <c r="AR1116" s="199" t="str">
        <f t="shared" si="1290"/>
        <v>AR$17</v>
      </c>
      <c r="AS1116" s="199" t="str">
        <f t="shared" si="1290"/>
        <v>AS$17</v>
      </c>
      <c r="AT1116" s="199" t="str">
        <f t="shared" si="1290"/>
        <v>AT$17</v>
      </c>
      <c r="AU1116" s="199" t="str">
        <f t="shared" si="1290"/>
        <v>AU$17</v>
      </c>
      <c r="AV1116" s="199" t="str">
        <f t="shared" si="1290"/>
        <v>AV$17</v>
      </c>
      <c r="AW1116" s="199" t="str">
        <f t="shared" si="1290"/>
        <v>AW$17</v>
      </c>
      <c r="AX1116" s="199" t="str">
        <f t="shared" si="1290"/>
        <v>AX$17</v>
      </c>
      <c r="AY1116" s="199" t="str">
        <f t="shared" ref="AY1116:CD1116" si="1291">AY$21</f>
        <v>AY$17</v>
      </c>
      <c r="AZ1116" s="199" t="str">
        <f t="shared" si="1291"/>
        <v>AZ$17</v>
      </c>
      <c r="BA1116" s="199" t="str">
        <f t="shared" si="1291"/>
        <v>BA$17</v>
      </c>
      <c r="BB1116" s="199" t="str">
        <f t="shared" si="1291"/>
        <v>BB$17</v>
      </c>
      <c r="BC1116" s="199" t="str">
        <f t="shared" si="1291"/>
        <v>BC$17</v>
      </c>
      <c r="BD1116" s="199" t="str">
        <f t="shared" si="1291"/>
        <v>BD$17</v>
      </c>
      <c r="BE1116" s="199" t="str">
        <f t="shared" si="1291"/>
        <v>BE$17</v>
      </c>
      <c r="BF1116" s="199" t="str">
        <f t="shared" si="1291"/>
        <v>BF$17</v>
      </c>
      <c r="BG1116" s="199" t="str">
        <f t="shared" si="1291"/>
        <v>BG$17</v>
      </c>
      <c r="BH1116" s="199" t="str">
        <f t="shared" si="1291"/>
        <v>BH$17</v>
      </c>
      <c r="BI1116" s="199" t="str">
        <f t="shared" si="1291"/>
        <v>BI$17</v>
      </c>
      <c r="BJ1116" s="199" t="str">
        <f t="shared" si="1291"/>
        <v>BJ$17</v>
      </c>
      <c r="BK1116" s="199" t="str">
        <f t="shared" si="1291"/>
        <v>BK$17</v>
      </c>
      <c r="BL1116" s="199" t="str">
        <f t="shared" si="1291"/>
        <v>BL$17</v>
      </c>
      <c r="BM1116" s="199" t="str">
        <f t="shared" si="1291"/>
        <v>BM$17</v>
      </c>
      <c r="BN1116" s="199" t="str">
        <f t="shared" si="1291"/>
        <v>BN$17</v>
      </c>
      <c r="BO1116" s="199" t="str">
        <f t="shared" si="1291"/>
        <v>BO$17</v>
      </c>
      <c r="BP1116" s="199" t="str">
        <f t="shared" si="1291"/>
        <v>BP$17</v>
      </c>
      <c r="BQ1116" s="199" t="str">
        <f t="shared" si="1291"/>
        <v>BQ$17</v>
      </c>
      <c r="BR1116" s="199" t="str">
        <f t="shared" si="1291"/>
        <v>BR$17</v>
      </c>
      <c r="BS1116" s="199" t="str">
        <f t="shared" si="1291"/>
        <v>BS$17</v>
      </c>
      <c r="BT1116" s="199" t="str">
        <f t="shared" si="1291"/>
        <v>BT$17</v>
      </c>
      <c r="BU1116" s="199" t="str">
        <f t="shared" si="1291"/>
        <v>BU$17</v>
      </c>
      <c r="BV1116" s="199" t="str">
        <f t="shared" si="1291"/>
        <v>BV$17</v>
      </c>
      <c r="BW1116" s="199" t="str">
        <f t="shared" si="1291"/>
        <v>BW$17</v>
      </c>
      <c r="BX1116" s="199" t="str">
        <f t="shared" si="1291"/>
        <v>BX$17</v>
      </c>
      <c r="BY1116" s="199" t="str">
        <f t="shared" si="1291"/>
        <v>BY$17</v>
      </c>
      <c r="BZ1116" s="199" t="str">
        <f t="shared" si="1291"/>
        <v>BZ$17</v>
      </c>
      <c r="CA1116" s="199" t="str">
        <f t="shared" si="1291"/>
        <v>CA$17</v>
      </c>
      <c r="CB1116" s="199" t="str">
        <f t="shared" si="1291"/>
        <v>CB$17</v>
      </c>
      <c r="CC1116" s="199" t="str">
        <f t="shared" si="1291"/>
        <v>CC$17</v>
      </c>
      <c r="CD1116" s="199" t="str">
        <f t="shared" si="1291"/>
        <v>CD$17</v>
      </c>
      <c r="CE1116" s="199" t="str">
        <f t="shared" ref="CE1116:CL1116" si="1292">CE$21</f>
        <v>CE$17</v>
      </c>
      <c r="CF1116" s="199" t="str">
        <f t="shared" si="1292"/>
        <v>CF$17</v>
      </c>
      <c r="CG1116" s="199" t="str">
        <f t="shared" si="1292"/>
        <v>CG$17</v>
      </c>
      <c r="CH1116" s="199" t="str">
        <f t="shared" si="1292"/>
        <v>CH$17</v>
      </c>
      <c r="CI1116" s="199" t="str">
        <f t="shared" si="1292"/>
        <v>CI$17</v>
      </c>
      <c r="CJ1116" s="199" t="str">
        <f t="shared" si="1292"/>
        <v>CJ$17</v>
      </c>
      <c r="CK1116" s="199" t="str">
        <f t="shared" si="1292"/>
        <v>CK$17</v>
      </c>
      <c r="CL1116" s="199" t="str">
        <f t="shared" si="1292"/>
        <v>CL$17</v>
      </c>
      <c r="CN1116" s="201"/>
      <c r="CO1116" s="199" t="str">
        <f t="shared" ref="CO1116:DL1116" si="1293">CO$21</f>
        <v>CO$17</v>
      </c>
      <c r="CP1116" s="199" t="str">
        <f t="shared" si="1293"/>
        <v>CP$17</v>
      </c>
      <c r="CQ1116" s="199" t="str">
        <f t="shared" si="1293"/>
        <v>CQ$17</v>
      </c>
      <c r="CR1116" s="199" t="str">
        <f t="shared" si="1293"/>
        <v>CR$17</v>
      </c>
      <c r="CS1116" s="199" t="str">
        <f t="shared" si="1293"/>
        <v>CS$17</v>
      </c>
      <c r="CT1116" s="199" t="str">
        <f t="shared" si="1293"/>
        <v>CT$17</v>
      </c>
      <c r="CU1116" s="199" t="str">
        <f t="shared" si="1293"/>
        <v>CU$17</v>
      </c>
      <c r="CV1116" s="199" t="str">
        <f t="shared" si="1293"/>
        <v>CV$17</v>
      </c>
      <c r="CW1116" s="199" t="str">
        <f t="shared" si="1293"/>
        <v>CW$17</v>
      </c>
      <c r="CX1116" s="199" t="str">
        <f t="shared" si="1293"/>
        <v>CX$17</v>
      </c>
      <c r="CY1116" s="199" t="str">
        <f t="shared" si="1293"/>
        <v>CY$17</v>
      </c>
      <c r="CZ1116" s="199" t="str">
        <f t="shared" si="1293"/>
        <v>CZ$17</v>
      </c>
      <c r="DA1116" s="199" t="str">
        <f t="shared" si="1293"/>
        <v>DA$17</v>
      </c>
      <c r="DB1116" s="199" t="str">
        <f t="shared" si="1293"/>
        <v>DB$17</v>
      </c>
      <c r="DC1116" s="199" t="str">
        <f t="shared" si="1293"/>
        <v>DC$17</v>
      </c>
      <c r="DD1116" s="199" t="str">
        <f t="shared" si="1293"/>
        <v>DD$17</v>
      </c>
      <c r="DE1116" s="199" t="str">
        <f t="shared" si="1293"/>
        <v>DE$17</v>
      </c>
      <c r="DF1116" s="199" t="str">
        <f t="shared" si="1293"/>
        <v>DF$17</v>
      </c>
      <c r="DG1116" s="199" t="str">
        <f t="shared" si="1293"/>
        <v>DG$17</v>
      </c>
      <c r="DH1116" s="199" t="str">
        <f t="shared" si="1293"/>
        <v>DH$17</v>
      </c>
      <c r="DI1116" s="199" t="str">
        <f t="shared" si="1293"/>
        <v>DI$17</v>
      </c>
      <c r="DJ1116" s="199" t="str">
        <f t="shared" si="1293"/>
        <v>DJ$17</v>
      </c>
      <c r="DK1116" s="199" t="str">
        <f t="shared" si="1293"/>
        <v>DK$17</v>
      </c>
      <c r="DL1116" s="199" t="str">
        <f t="shared" si="1293"/>
        <v>DL$17</v>
      </c>
    </row>
    <row r="1117" spans="1:116" x14ac:dyDescent="0.4">
      <c r="A1117" s="174"/>
      <c r="E1117" s="8"/>
      <c r="G1117" s="175" t="s">
        <v>463</v>
      </c>
      <c r="H1117" s="200"/>
      <c r="I1117" s="201"/>
      <c r="J1117" s="201"/>
      <c r="K1117" s="202"/>
      <c r="L1117" s="202"/>
      <c r="M1117" s="202"/>
      <c r="N1117" s="202"/>
      <c r="O1117" s="202"/>
      <c r="P1117" s="202"/>
      <c r="R1117" s="202"/>
      <c r="S1117" s="190"/>
      <c r="T1117" s="190"/>
      <c r="U1117" s="190"/>
      <c r="V1117" s="190"/>
      <c r="W1117" s="190"/>
      <c r="X1117" s="190"/>
      <c r="Y1117" s="190"/>
      <c r="Z1117" s="190"/>
      <c r="AA1117" s="190"/>
      <c r="AB1117" s="190"/>
      <c r="AC1117" s="190"/>
      <c r="AD1117" s="190"/>
      <c r="AE1117" s="190"/>
      <c r="AF1117" s="190"/>
      <c r="AG1117" s="190"/>
      <c r="AH1117" s="190"/>
      <c r="AI1117" s="190"/>
      <c r="AJ1117" s="190"/>
      <c r="AK1117" s="190"/>
      <c r="AL1117" s="190"/>
      <c r="AM1117" s="190"/>
      <c r="AN1117" s="190"/>
      <c r="AO1117" s="190"/>
      <c r="AP1117" s="190"/>
      <c r="AQ1117" s="190"/>
      <c r="AR1117" s="190"/>
      <c r="AS1117" s="190"/>
      <c r="AT1117" s="190"/>
      <c r="AU1117" s="190"/>
      <c r="AV1117" s="190"/>
      <c r="AW1117" s="190"/>
      <c r="AX1117" s="190"/>
      <c r="AY1117" s="190"/>
      <c r="AZ1117" s="190"/>
      <c r="BA1117" s="190"/>
      <c r="BB1117" s="190"/>
      <c r="BC1117" s="190"/>
      <c r="BD1117" s="190"/>
      <c r="BE1117" s="190"/>
      <c r="BF1117" s="190"/>
      <c r="BG1117" s="190"/>
      <c r="BH1117" s="190"/>
      <c r="BI1117" s="190"/>
      <c r="BJ1117" s="190"/>
      <c r="BK1117" s="190"/>
      <c r="BL1117" s="190"/>
      <c r="BM1117" s="190"/>
      <c r="BN1117" s="190"/>
      <c r="BO1117" s="190"/>
      <c r="BP1117" s="190"/>
      <c r="BQ1117" s="190"/>
      <c r="BR1117" s="190"/>
      <c r="BS1117" s="190"/>
      <c r="BT1117" s="190"/>
      <c r="BU1117" s="190"/>
      <c r="BV1117" s="190"/>
      <c r="BW1117" s="190"/>
      <c r="BX1117" s="190"/>
      <c r="BY1117" s="190"/>
      <c r="BZ1117" s="190"/>
      <c r="CA1117" s="190"/>
      <c r="CB1117" s="190"/>
      <c r="CC1117" s="190"/>
      <c r="CD1117" s="190"/>
      <c r="CE1117" s="190"/>
      <c r="CF1117" s="190"/>
      <c r="CG1117" s="190"/>
      <c r="CH1117" s="190"/>
      <c r="CI1117" s="190"/>
      <c r="CJ1117" s="190"/>
      <c r="CK1117" s="190"/>
      <c r="CL1117" s="190"/>
      <c r="CN1117" s="201"/>
      <c r="CO1117" s="190"/>
      <c r="CP1117" s="190"/>
      <c r="CQ1117" s="190"/>
      <c r="CR1117" s="190"/>
      <c r="CS1117" s="190"/>
      <c r="CT1117" s="190"/>
      <c r="CU1117" s="190"/>
      <c r="CV1117" s="190"/>
      <c r="CW1117" s="190"/>
      <c r="CX1117" s="190"/>
      <c r="CY1117" s="190"/>
      <c r="CZ1117" s="190"/>
      <c r="DA1117" s="190"/>
      <c r="DB1117" s="190"/>
      <c r="DC1117" s="190"/>
      <c r="DD1117" s="190"/>
      <c r="DE1117" s="190"/>
      <c r="DF1117" s="190"/>
      <c r="DG1117" s="190"/>
      <c r="DH1117" s="190"/>
      <c r="DI1117" s="190"/>
      <c r="DJ1117" s="190"/>
      <c r="DK1117" s="190"/>
      <c r="DL1117" s="190"/>
    </row>
    <row r="1118" spans="1:116" x14ac:dyDescent="0.4">
      <c r="A1118" s="174"/>
      <c r="E1118" s="8"/>
      <c r="G1118" s="175" t="s">
        <v>464</v>
      </c>
      <c r="H1118" s="200"/>
      <c r="I1118" s="201"/>
      <c r="J1118" s="201"/>
      <c r="K1118" s="202"/>
      <c r="L1118" s="202"/>
      <c r="M1118" s="202"/>
      <c r="N1118" s="202"/>
      <c r="O1118" s="202"/>
      <c r="P1118" s="202"/>
      <c r="R1118" s="202"/>
      <c r="S1118" s="190"/>
      <c r="T1118" s="190"/>
      <c r="U1118" s="190"/>
      <c r="V1118" s="190"/>
      <c r="W1118" s="190"/>
      <c r="X1118" s="190"/>
      <c r="Y1118" s="190"/>
      <c r="Z1118" s="190"/>
      <c r="AA1118" s="190"/>
      <c r="AB1118" s="190"/>
      <c r="AC1118" s="190"/>
      <c r="AD1118" s="190"/>
      <c r="AE1118" s="190"/>
      <c r="AF1118" s="190"/>
      <c r="AG1118" s="190"/>
      <c r="AH1118" s="190"/>
      <c r="AI1118" s="190"/>
      <c r="AJ1118" s="190"/>
      <c r="AK1118" s="190"/>
      <c r="AL1118" s="190"/>
      <c r="AM1118" s="190"/>
      <c r="AN1118" s="190"/>
      <c r="AO1118" s="190"/>
      <c r="AP1118" s="190"/>
      <c r="AQ1118" s="190"/>
      <c r="AR1118" s="190"/>
      <c r="AS1118" s="190"/>
      <c r="AT1118" s="190"/>
      <c r="AU1118" s="190"/>
      <c r="AV1118" s="190"/>
      <c r="AW1118" s="190"/>
      <c r="AX1118" s="190"/>
      <c r="AY1118" s="190"/>
      <c r="AZ1118" s="190"/>
      <c r="BA1118" s="190"/>
      <c r="BB1118" s="190"/>
      <c r="BC1118" s="190"/>
      <c r="BD1118" s="190"/>
      <c r="BE1118" s="190"/>
      <c r="BF1118" s="190"/>
      <c r="BG1118" s="190"/>
      <c r="BH1118" s="190"/>
      <c r="BI1118" s="190"/>
      <c r="BJ1118" s="190"/>
      <c r="BK1118" s="190"/>
      <c r="BL1118" s="190"/>
      <c r="BM1118" s="190"/>
      <c r="BN1118" s="190"/>
      <c r="BO1118" s="190"/>
      <c r="BP1118" s="190"/>
      <c r="BQ1118" s="190"/>
      <c r="BR1118" s="190"/>
      <c r="BS1118" s="190"/>
      <c r="BT1118" s="190"/>
      <c r="BU1118" s="190"/>
      <c r="BV1118" s="190"/>
      <c r="BW1118" s="190"/>
      <c r="BX1118" s="190"/>
      <c r="BY1118" s="190"/>
      <c r="BZ1118" s="190"/>
      <c r="CA1118" s="190"/>
      <c r="CB1118" s="190"/>
      <c r="CC1118" s="190"/>
      <c r="CD1118" s="190"/>
      <c r="CE1118" s="190"/>
      <c r="CF1118" s="190"/>
      <c r="CG1118" s="190"/>
      <c r="CH1118" s="190"/>
      <c r="CI1118" s="190"/>
      <c r="CJ1118" s="190"/>
      <c r="CK1118" s="190"/>
      <c r="CL1118" s="190"/>
      <c r="CN1118" s="201"/>
      <c r="CO1118" s="190"/>
      <c r="CP1118" s="190"/>
      <c r="CQ1118" s="190"/>
      <c r="CR1118" s="190"/>
      <c r="CS1118" s="190"/>
      <c r="CT1118" s="190"/>
      <c r="CU1118" s="190"/>
      <c r="CV1118" s="190"/>
      <c r="CW1118" s="190"/>
      <c r="CX1118" s="190"/>
      <c r="CY1118" s="190"/>
      <c r="CZ1118" s="190"/>
      <c r="DA1118" s="190"/>
      <c r="DB1118" s="190"/>
      <c r="DC1118" s="190"/>
      <c r="DD1118" s="190"/>
      <c r="DE1118" s="190"/>
      <c r="DF1118" s="190"/>
      <c r="DG1118" s="190"/>
      <c r="DH1118" s="190"/>
      <c r="DI1118" s="190"/>
      <c r="DJ1118" s="190"/>
      <c r="DK1118" s="190"/>
      <c r="DL1118" s="190"/>
    </row>
    <row r="1119" spans="1:116" x14ac:dyDescent="0.4">
      <c r="A1119" s="31" t="s">
        <v>218</v>
      </c>
      <c r="B1119" s="31" t="s">
        <v>332</v>
      </c>
      <c r="C1119" s="31"/>
      <c r="D1119" t="s">
        <v>767</v>
      </c>
      <c r="E1119" s="8" t="str">
        <f t="shared" ref="E1119" si="1294">ROW()&amp;" "&amp;D1119</f>
        <v>1119 FAPPE-S</v>
      </c>
      <c r="F1119" t="s">
        <v>446</v>
      </c>
      <c r="G1119" s="66" t="s">
        <v>283</v>
      </c>
      <c r="H1119" s="200"/>
      <c r="I1119" s="201"/>
      <c r="J1119" s="201"/>
      <c r="K1119" s="202"/>
      <c r="L1119" s="202"/>
      <c r="M1119" s="202"/>
      <c r="N1119" s="202"/>
      <c r="O1119" s="202"/>
      <c r="P1119" s="202"/>
      <c r="R1119" s="202"/>
      <c r="S1119" s="190" t="str">
        <f t="shared" ref="S1119:AX1119" si="1295">S$22</f>
        <v>S$18</v>
      </c>
      <c r="T1119" s="190" t="str">
        <f t="shared" si="1295"/>
        <v>T$18</v>
      </c>
      <c r="U1119" s="190" t="str">
        <f t="shared" si="1295"/>
        <v>U$18</v>
      </c>
      <c r="V1119" s="190" t="str">
        <f t="shared" si="1295"/>
        <v>V$18</v>
      </c>
      <c r="W1119" s="190" t="str">
        <f t="shared" si="1295"/>
        <v>W$18</v>
      </c>
      <c r="X1119" s="190" t="str">
        <f t="shared" si="1295"/>
        <v>X$18</v>
      </c>
      <c r="Y1119" s="190" t="str">
        <f t="shared" si="1295"/>
        <v>Y$18</v>
      </c>
      <c r="Z1119" s="190" t="str">
        <f t="shared" si="1295"/>
        <v>Z$18</v>
      </c>
      <c r="AA1119" s="190" t="str">
        <f t="shared" si="1295"/>
        <v>AA$18</v>
      </c>
      <c r="AB1119" s="190" t="str">
        <f t="shared" si="1295"/>
        <v>AB$18</v>
      </c>
      <c r="AC1119" s="190" t="str">
        <f t="shared" si="1295"/>
        <v>AC$18</v>
      </c>
      <c r="AD1119" s="190" t="str">
        <f t="shared" si="1295"/>
        <v>AD$18</v>
      </c>
      <c r="AE1119" s="190" t="str">
        <f t="shared" si="1295"/>
        <v>AE$18</v>
      </c>
      <c r="AF1119" s="190" t="str">
        <f t="shared" si="1295"/>
        <v>AF$18</v>
      </c>
      <c r="AG1119" s="190" t="str">
        <f t="shared" si="1295"/>
        <v>AG$18</v>
      </c>
      <c r="AH1119" s="190" t="str">
        <f t="shared" si="1295"/>
        <v>AH$18</v>
      </c>
      <c r="AI1119" s="190" t="str">
        <f t="shared" si="1295"/>
        <v>AI$18</v>
      </c>
      <c r="AJ1119" s="190" t="str">
        <f t="shared" si="1295"/>
        <v>AJ$18</v>
      </c>
      <c r="AK1119" s="190" t="str">
        <f t="shared" si="1295"/>
        <v>AK$18</v>
      </c>
      <c r="AL1119" s="190" t="str">
        <f t="shared" si="1295"/>
        <v>AL$18</v>
      </c>
      <c r="AM1119" s="190" t="str">
        <f t="shared" si="1295"/>
        <v>AM$18</v>
      </c>
      <c r="AN1119" s="190" t="str">
        <f t="shared" si="1295"/>
        <v>AN$18</v>
      </c>
      <c r="AO1119" s="190" t="str">
        <f t="shared" si="1295"/>
        <v>AO$18</v>
      </c>
      <c r="AP1119" s="190" t="str">
        <f t="shared" si="1295"/>
        <v>AP$18</v>
      </c>
      <c r="AQ1119" s="190" t="str">
        <f t="shared" si="1295"/>
        <v>AQ$18</v>
      </c>
      <c r="AR1119" s="190" t="str">
        <f t="shared" si="1295"/>
        <v>AR$18</v>
      </c>
      <c r="AS1119" s="190" t="str">
        <f t="shared" si="1295"/>
        <v>AS$18</v>
      </c>
      <c r="AT1119" s="190" t="str">
        <f t="shared" si="1295"/>
        <v>AT$18</v>
      </c>
      <c r="AU1119" s="190" t="str">
        <f t="shared" si="1295"/>
        <v>AU$18</v>
      </c>
      <c r="AV1119" s="190" t="str">
        <f t="shared" si="1295"/>
        <v>AV$18</v>
      </c>
      <c r="AW1119" s="190" t="str">
        <f t="shared" si="1295"/>
        <v>AW$18</v>
      </c>
      <c r="AX1119" s="190" t="str">
        <f t="shared" si="1295"/>
        <v>AX$18</v>
      </c>
      <c r="AY1119" s="190" t="str">
        <f t="shared" ref="AY1119:CD1119" si="1296">AY$22</f>
        <v>AY$18</v>
      </c>
      <c r="AZ1119" s="190" t="str">
        <f t="shared" si="1296"/>
        <v>AZ$18</v>
      </c>
      <c r="BA1119" s="190" t="str">
        <f t="shared" si="1296"/>
        <v>BA$18</v>
      </c>
      <c r="BB1119" s="190" t="str">
        <f t="shared" si="1296"/>
        <v>BB$18</v>
      </c>
      <c r="BC1119" s="190" t="str">
        <f t="shared" si="1296"/>
        <v>BC$18</v>
      </c>
      <c r="BD1119" s="190" t="str">
        <f t="shared" si="1296"/>
        <v>BD$18</v>
      </c>
      <c r="BE1119" s="190" t="str">
        <f t="shared" si="1296"/>
        <v>BE$18</v>
      </c>
      <c r="BF1119" s="190" t="str">
        <f t="shared" si="1296"/>
        <v>BF$18</v>
      </c>
      <c r="BG1119" s="190" t="str">
        <f t="shared" si="1296"/>
        <v>BG$18</v>
      </c>
      <c r="BH1119" s="190" t="str">
        <f t="shared" si="1296"/>
        <v>BH$18</v>
      </c>
      <c r="BI1119" s="190" t="str">
        <f t="shared" si="1296"/>
        <v>BI$18</v>
      </c>
      <c r="BJ1119" s="190" t="str">
        <f t="shared" si="1296"/>
        <v>BJ$18</v>
      </c>
      <c r="BK1119" s="190" t="str">
        <f t="shared" si="1296"/>
        <v>BK$18</v>
      </c>
      <c r="BL1119" s="190" t="str">
        <f t="shared" si="1296"/>
        <v>BL$18</v>
      </c>
      <c r="BM1119" s="190" t="str">
        <f t="shared" si="1296"/>
        <v>BM$18</v>
      </c>
      <c r="BN1119" s="190" t="str">
        <f t="shared" si="1296"/>
        <v>BN$18</v>
      </c>
      <c r="BO1119" s="190" t="str">
        <f t="shared" si="1296"/>
        <v>BO$18</v>
      </c>
      <c r="BP1119" s="190" t="str">
        <f t="shared" si="1296"/>
        <v>BP$18</v>
      </c>
      <c r="BQ1119" s="190" t="str">
        <f t="shared" si="1296"/>
        <v>BQ$18</v>
      </c>
      <c r="BR1119" s="190" t="str">
        <f t="shared" si="1296"/>
        <v>BR$18</v>
      </c>
      <c r="BS1119" s="190" t="str">
        <f t="shared" si="1296"/>
        <v>BS$18</v>
      </c>
      <c r="BT1119" s="190" t="str">
        <f t="shared" si="1296"/>
        <v>BT$18</v>
      </c>
      <c r="BU1119" s="190" t="str">
        <f t="shared" si="1296"/>
        <v>BU$18</v>
      </c>
      <c r="BV1119" s="190" t="str">
        <f t="shared" si="1296"/>
        <v>BV$18</v>
      </c>
      <c r="BW1119" s="190" t="str">
        <f t="shared" si="1296"/>
        <v>BW$18</v>
      </c>
      <c r="BX1119" s="190" t="str">
        <f t="shared" si="1296"/>
        <v>BX$18</v>
      </c>
      <c r="BY1119" s="190" t="str">
        <f t="shared" si="1296"/>
        <v>BY$18</v>
      </c>
      <c r="BZ1119" s="190" t="str">
        <f t="shared" si="1296"/>
        <v>BZ$18</v>
      </c>
      <c r="CA1119" s="190" t="str">
        <f t="shared" si="1296"/>
        <v>CA$18</v>
      </c>
      <c r="CB1119" s="190" t="str">
        <f t="shared" si="1296"/>
        <v>CB$18</v>
      </c>
      <c r="CC1119" s="190" t="str">
        <f t="shared" si="1296"/>
        <v>CC$18</v>
      </c>
      <c r="CD1119" s="190" t="str">
        <f t="shared" si="1296"/>
        <v>CD$18</v>
      </c>
      <c r="CE1119" s="190" t="str">
        <f t="shared" ref="CE1119:CL1119" si="1297">CE$22</f>
        <v>CE$18</v>
      </c>
      <c r="CF1119" s="190" t="str">
        <f t="shared" si="1297"/>
        <v>CF$18</v>
      </c>
      <c r="CG1119" s="190" t="str">
        <f t="shared" si="1297"/>
        <v>CG$18</v>
      </c>
      <c r="CH1119" s="190" t="str">
        <f t="shared" si="1297"/>
        <v>CH$18</v>
      </c>
      <c r="CI1119" s="190" t="str">
        <f t="shared" si="1297"/>
        <v>CI$18</v>
      </c>
      <c r="CJ1119" s="190" t="str">
        <f t="shared" si="1297"/>
        <v>CJ$18</v>
      </c>
      <c r="CK1119" s="190" t="str">
        <f t="shared" si="1297"/>
        <v>CK$18</v>
      </c>
      <c r="CL1119" s="190" t="str">
        <f t="shared" si="1297"/>
        <v>CL$18</v>
      </c>
      <c r="CN1119" s="201"/>
      <c r="CO1119" s="190" t="str">
        <f t="shared" ref="CO1119:DL1119" si="1298">CO$22</f>
        <v>CO$18</v>
      </c>
      <c r="CP1119" s="190" t="str">
        <f t="shared" si="1298"/>
        <v>CP$18</v>
      </c>
      <c r="CQ1119" s="190" t="str">
        <f t="shared" si="1298"/>
        <v>CQ$18</v>
      </c>
      <c r="CR1119" s="190" t="str">
        <f t="shared" si="1298"/>
        <v>CR$18</v>
      </c>
      <c r="CS1119" s="190" t="str">
        <f t="shared" si="1298"/>
        <v>CS$18</v>
      </c>
      <c r="CT1119" s="190" t="str">
        <f t="shared" si="1298"/>
        <v>CT$18</v>
      </c>
      <c r="CU1119" s="190" t="str">
        <f t="shared" si="1298"/>
        <v>CU$18</v>
      </c>
      <c r="CV1119" s="190" t="str">
        <f t="shared" si="1298"/>
        <v>CV$18</v>
      </c>
      <c r="CW1119" s="190" t="str">
        <f t="shared" si="1298"/>
        <v>CW$18</v>
      </c>
      <c r="CX1119" s="190" t="str">
        <f t="shared" si="1298"/>
        <v>CX$18</v>
      </c>
      <c r="CY1119" s="190" t="str">
        <f t="shared" si="1298"/>
        <v>CY$18</v>
      </c>
      <c r="CZ1119" s="190" t="str">
        <f t="shared" si="1298"/>
        <v>CZ$18</v>
      </c>
      <c r="DA1119" s="190" t="str">
        <f t="shared" si="1298"/>
        <v>DA$18</v>
      </c>
      <c r="DB1119" s="190" t="str">
        <f t="shared" si="1298"/>
        <v>DB$18</v>
      </c>
      <c r="DC1119" s="190" t="str">
        <f t="shared" si="1298"/>
        <v>DC$18</v>
      </c>
      <c r="DD1119" s="190" t="str">
        <f t="shared" si="1298"/>
        <v>DD$18</v>
      </c>
      <c r="DE1119" s="190" t="str">
        <f t="shared" si="1298"/>
        <v>DE$18</v>
      </c>
      <c r="DF1119" s="190" t="str">
        <f t="shared" si="1298"/>
        <v>DF$18</v>
      </c>
      <c r="DG1119" s="190" t="str">
        <f t="shared" si="1298"/>
        <v>DG$18</v>
      </c>
      <c r="DH1119" s="190" t="str">
        <f t="shared" si="1298"/>
        <v>DH$18</v>
      </c>
      <c r="DI1119" s="190" t="str">
        <f t="shared" si="1298"/>
        <v>DI$18</v>
      </c>
      <c r="DJ1119" s="190" t="str">
        <f t="shared" si="1298"/>
        <v>DJ$18</v>
      </c>
      <c r="DK1119" s="190" t="str">
        <f t="shared" si="1298"/>
        <v>DK$18</v>
      </c>
      <c r="DL1119" s="190" t="str">
        <f t="shared" si="1298"/>
        <v>DL$18</v>
      </c>
    </row>
    <row r="1120" spans="1:116" x14ac:dyDescent="0.4">
      <c r="A1120" s="31"/>
      <c r="B1120" s="8" t="str">
        <f>E1120</f>
        <v>1120 FAPPE-S</v>
      </c>
      <c r="C1120" s="31"/>
      <c r="D1120" t="s">
        <v>767</v>
      </c>
      <c r="E1120" s="8" t="str">
        <f t="shared" ref="E1120" si="1299">ROW()&amp;" "&amp;D1120</f>
        <v>1120 FAPPE-S</v>
      </c>
      <c r="G1120" s="95" t="str">
        <f>"Assumptions - "&amp;G1119</f>
        <v>Assumptions - Volume driven secondary PP&amp;E:</v>
      </c>
      <c r="H1120" s="200"/>
      <c r="I1120" s="201"/>
      <c r="J1120" s="201"/>
      <c r="K1120" s="202"/>
      <c r="L1120" s="202"/>
      <c r="M1120" s="202"/>
      <c r="N1120" s="202"/>
      <c r="O1120" s="202"/>
      <c r="P1120" s="202"/>
      <c r="R1120" s="202"/>
      <c r="S1120" s="190" t="str">
        <f t="shared" ref="S1120:AX1120" si="1300">S$23</f>
        <v>S$19</v>
      </c>
      <c r="T1120" s="190" t="str">
        <f t="shared" si="1300"/>
        <v>T$19</v>
      </c>
      <c r="U1120" s="190" t="str">
        <f t="shared" si="1300"/>
        <v>U$19</v>
      </c>
      <c r="V1120" s="190" t="str">
        <f t="shared" si="1300"/>
        <v>V$19</v>
      </c>
      <c r="W1120" s="190" t="str">
        <f t="shared" si="1300"/>
        <v>W$19</v>
      </c>
      <c r="X1120" s="190" t="str">
        <f t="shared" si="1300"/>
        <v>X$19</v>
      </c>
      <c r="Y1120" s="190" t="str">
        <f t="shared" si="1300"/>
        <v>Y$19</v>
      </c>
      <c r="Z1120" s="190" t="str">
        <f t="shared" si="1300"/>
        <v>Z$19</v>
      </c>
      <c r="AA1120" s="190" t="str">
        <f t="shared" si="1300"/>
        <v>AA$19</v>
      </c>
      <c r="AB1120" s="190" t="str">
        <f t="shared" si="1300"/>
        <v>AB$19</v>
      </c>
      <c r="AC1120" s="190" t="str">
        <f t="shared" si="1300"/>
        <v>AC$19</v>
      </c>
      <c r="AD1120" s="190" t="str">
        <f t="shared" si="1300"/>
        <v>AD$19</v>
      </c>
      <c r="AE1120" s="190" t="str">
        <f t="shared" si="1300"/>
        <v>AE$19</v>
      </c>
      <c r="AF1120" s="190" t="str">
        <f t="shared" si="1300"/>
        <v>AF$19</v>
      </c>
      <c r="AG1120" s="190" t="str">
        <f t="shared" si="1300"/>
        <v>AG$19</v>
      </c>
      <c r="AH1120" s="190" t="str">
        <f t="shared" si="1300"/>
        <v>AH$19</v>
      </c>
      <c r="AI1120" s="190" t="str">
        <f t="shared" si="1300"/>
        <v>AI$19</v>
      </c>
      <c r="AJ1120" s="190" t="str">
        <f t="shared" si="1300"/>
        <v>AJ$19</v>
      </c>
      <c r="AK1120" s="190" t="str">
        <f t="shared" si="1300"/>
        <v>AK$19</v>
      </c>
      <c r="AL1120" s="190" t="str">
        <f t="shared" si="1300"/>
        <v>AL$19</v>
      </c>
      <c r="AM1120" s="190" t="str">
        <f t="shared" si="1300"/>
        <v>AM$19</v>
      </c>
      <c r="AN1120" s="190" t="str">
        <f t="shared" si="1300"/>
        <v>AN$19</v>
      </c>
      <c r="AO1120" s="190" t="str">
        <f t="shared" si="1300"/>
        <v>AO$19</v>
      </c>
      <c r="AP1120" s="190" t="str">
        <f t="shared" si="1300"/>
        <v>AP$19</v>
      </c>
      <c r="AQ1120" s="190" t="str">
        <f t="shared" si="1300"/>
        <v>AQ$19</v>
      </c>
      <c r="AR1120" s="190" t="str">
        <f t="shared" si="1300"/>
        <v>AR$19</v>
      </c>
      <c r="AS1120" s="190" t="str">
        <f t="shared" si="1300"/>
        <v>AS$19</v>
      </c>
      <c r="AT1120" s="190" t="str">
        <f t="shared" si="1300"/>
        <v>AT$19</v>
      </c>
      <c r="AU1120" s="190" t="str">
        <f t="shared" si="1300"/>
        <v>AU$19</v>
      </c>
      <c r="AV1120" s="190" t="str">
        <f t="shared" si="1300"/>
        <v>AV$19</v>
      </c>
      <c r="AW1120" s="190" t="str">
        <f t="shared" si="1300"/>
        <v>AW$19</v>
      </c>
      <c r="AX1120" s="190" t="str">
        <f t="shared" si="1300"/>
        <v>AX$19</v>
      </c>
      <c r="AY1120" s="190" t="str">
        <f t="shared" ref="AY1120:CD1120" si="1301">AY$23</f>
        <v>AY$19</v>
      </c>
      <c r="AZ1120" s="190" t="str">
        <f t="shared" si="1301"/>
        <v>AZ$19</v>
      </c>
      <c r="BA1120" s="190" t="str">
        <f t="shared" si="1301"/>
        <v>BA$19</v>
      </c>
      <c r="BB1120" s="190" t="str">
        <f t="shared" si="1301"/>
        <v>BB$19</v>
      </c>
      <c r="BC1120" s="190" t="str">
        <f t="shared" si="1301"/>
        <v>BC$19</v>
      </c>
      <c r="BD1120" s="190" t="str">
        <f t="shared" si="1301"/>
        <v>BD$19</v>
      </c>
      <c r="BE1120" s="190" t="str">
        <f t="shared" si="1301"/>
        <v>BE$19</v>
      </c>
      <c r="BF1120" s="190" t="str">
        <f t="shared" si="1301"/>
        <v>BF$19</v>
      </c>
      <c r="BG1120" s="190" t="str">
        <f t="shared" si="1301"/>
        <v>BG$19</v>
      </c>
      <c r="BH1120" s="190" t="str">
        <f t="shared" si="1301"/>
        <v>BH$19</v>
      </c>
      <c r="BI1120" s="190" t="str">
        <f t="shared" si="1301"/>
        <v>BI$19</v>
      </c>
      <c r="BJ1120" s="190" t="str">
        <f t="shared" si="1301"/>
        <v>BJ$19</v>
      </c>
      <c r="BK1120" s="190" t="str">
        <f t="shared" si="1301"/>
        <v>BK$19</v>
      </c>
      <c r="BL1120" s="190" t="str">
        <f t="shared" si="1301"/>
        <v>BL$19</v>
      </c>
      <c r="BM1120" s="190" t="str">
        <f t="shared" si="1301"/>
        <v>BM$19</v>
      </c>
      <c r="BN1120" s="190" t="str">
        <f t="shared" si="1301"/>
        <v>BN$19</v>
      </c>
      <c r="BO1120" s="190" t="str">
        <f t="shared" si="1301"/>
        <v>BO$19</v>
      </c>
      <c r="BP1120" s="190" t="str">
        <f t="shared" si="1301"/>
        <v>BP$19</v>
      </c>
      <c r="BQ1120" s="190" t="str">
        <f t="shared" si="1301"/>
        <v>BQ$19</v>
      </c>
      <c r="BR1120" s="190" t="str">
        <f t="shared" si="1301"/>
        <v>BR$19</v>
      </c>
      <c r="BS1120" s="190" t="str">
        <f t="shared" si="1301"/>
        <v>BS$19</v>
      </c>
      <c r="BT1120" s="190" t="str">
        <f t="shared" si="1301"/>
        <v>BT$19</v>
      </c>
      <c r="BU1120" s="190" t="str">
        <f t="shared" si="1301"/>
        <v>BU$19</v>
      </c>
      <c r="BV1120" s="190" t="str">
        <f t="shared" si="1301"/>
        <v>BV$19</v>
      </c>
      <c r="BW1120" s="190" t="str">
        <f t="shared" si="1301"/>
        <v>BW$19</v>
      </c>
      <c r="BX1120" s="190" t="str">
        <f t="shared" si="1301"/>
        <v>BX$19</v>
      </c>
      <c r="BY1120" s="190" t="str">
        <f t="shared" si="1301"/>
        <v>BY$19</v>
      </c>
      <c r="BZ1120" s="190" t="str">
        <f t="shared" si="1301"/>
        <v>BZ$19</v>
      </c>
      <c r="CA1120" s="190" t="str">
        <f t="shared" si="1301"/>
        <v>CA$19</v>
      </c>
      <c r="CB1120" s="190" t="str">
        <f t="shared" si="1301"/>
        <v>CB$19</v>
      </c>
      <c r="CC1120" s="190" t="str">
        <f t="shared" si="1301"/>
        <v>CC$19</v>
      </c>
      <c r="CD1120" s="190" t="str">
        <f t="shared" si="1301"/>
        <v>CD$19</v>
      </c>
      <c r="CE1120" s="190" t="str">
        <f t="shared" ref="CE1120:CL1120" si="1302">CE$23</f>
        <v>CE$19</v>
      </c>
      <c r="CF1120" s="190" t="str">
        <f t="shared" si="1302"/>
        <v>CF$19</v>
      </c>
      <c r="CG1120" s="190" t="str">
        <f t="shared" si="1302"/>
        <v>CG$19</v>
      </c>
      <c r="CH1120" s="190" t="str">
        <f t="shared" si="1302"/>
        <v>CH$19</v>
      </c>
      <c r="CI1120" s="190" t="str">
        <f t="shared" si="1302"/>
        <v>CI$19</v>
      </c>
      <c r="CJ1120" s="190" t="str">
        <f t="shared" si="1302"/>
        <v>CJ$19</v>
      </c>
      <c r="CK1120" s="190" t="str">
        <f t="shared" si="1302"/>
        <v>CK$19</v>
      </c>
      <c r="CL1120" s="190" t="str">
        <f t="shared" si="1302"/>
        <v>CL$19</v>
      </c>
      <c r="CN1120" s="201"/>
      <c r="CO1120" s="190" t="str">
        <f t="shared" ref="CO1120:DL1120" si="1303">CO$23</f>
        <v>CO$19</v>
      </c>
      <c r="CP1120" s="190" t="str">
        <f t="shared" si="1303"/>
        <v>CP$19</v>
      </c>
      <c r="CQ1120" s="190" t="str">
        <f t="shared" si="1303"/>
        <v>CQ$19</v>
      </c>
      <c r="CR1120" s="190" t="str">
        <f t="shared" si="1303"/>
        <v>CR$19</v>
      </c>
      <c r="CS1120" s="190" t="str">
        <f t="shared" si="1303"/>
        <v>CS$19</v>
      </c>
      <c r="CT1120" s="190" t="str">
        <f t="shared" si="1303"/>
        <v>CT$19</v>
      </c>
      <c r="CU1120" s="190" t="str">
        <f t="shared" si="1303"/>
        <v>CU$19</v>
      </c>
      <c r="CV1120" s="190" t="str">
        <f t="shared" si="1303"/>
        <v>CV$19</v>
      </c>
      <c r="CW1120" s="190" t="str">
        <f t="shared" si="1303"/>
        <v>CW$19</v>
      </c>
      <c r="CX1120" s="190" t="str">
        <f t="shared" si="1303"/>
        <v>CX$19</v>
      </c>
      <c r="CY1120" s="190" t="str">
        <f t="shared" si="1303"/>
        <v>CY$19</v>
      </c>
      <c r="CZ1120" s="190" t="str">
        <f t="shared" si="1303"/>
        <v>CZ$19</v>
      </c>
      <c r="DA1120" s="190" t="str">
        <f t="shared" si="1303"/>
        <v>DA$19</v>
      </c>
      <c r="DB1120" s="190" t="str">
        <f t="shared" si="1303"/>
        <v>DB$19</v>
      </c>
      <c r="DC1120" s="190" t="str">
        <f t="shared" si="1303"/>
        <v>DC$19</v>
      </c>
      <c r="DD1120" s="190" t="str">
        <f t="shared" si="1303"/>
        <v>DD$19</v>
      </c>
      <c r="DE1120" s="190" t="str">
        <f t="shared" si="1303"/>
        <v>DE$19</v>
      </c>
      <c r="DF1120" s="190" t="str">
        <f t="shared" si="1303"/>
        <v>DF$19</v>
      </c>
      <c r="DG1120" s="190" t="str">
        <f t="shared" si="1303"/>
        <v>DG$19</v>
      </c>
      <c r="DH1120" s="190" t="str">
        <f t="shared" si="1303"/>
        <v>DH$19</v>
      </c>
      <c r="DI1120" s="190" t="str">
        <f t="shared" si="1303"/>
        <v>DI$19</v>
      </c>
      <c r="DJ1120" s="190" t="str">
        <f t="shared" si="1303"/>
        <v>DJ$19</v>
      </c>
      <c r="DK1120" s="190" t="str">
        <f t="shared" si="1303"/>
        <v>DK$19</v>
      </c>
      <c r="DL1120" s="190" t="str">
        <f t="shared" si="1303"/>
        <v>DL$19</v>
      </c>
    </row>
    <row r="1121" spans="2:116" x14ac:dyDescent="0.4">
      <c r="B1121" s="8" t="str">
        <f>E1121</f>
        <v>1121 FAPPE-S</v>
      </c>
      <c r="C1121" s="8"/>
      <c r="D1121" t="s">
        <v>767</v>
      </c>
      <c r="E1121" s="8" t="str">
        <f t="shared" si="1233"/>
        <v>1121 FAPPE-S</v>
      </c>
      <c r="G1121" s="145" t="s">
        <v>206</v>
      </c>
      <c r="H1121" s="22"/>
      <c r="I1121" s="306"/>
      <c r="J1121" s="306"/>
      <c r="K1121" s="22"/>
      <c r="L1121" s="22"/>
      <c r="M1121" s="22"/>
      <c r="N1121" s="22"/>
      <c r="O1121" s="22"/>
      <c r="P1121" s="22"/>
      <c r="R1121" s="66"/>
      <c r="S1121" s="307"/>
      <c r="T1121" s="307"/>
      <c r="U1121" s="307"/>
      <c r="V1121" s="307"/>
      <c r="W1121" s="307"/>
      <c r="X1121" s="307"/>
      <c r="Y1121" s="307"/>
      <c r="Z1121" s="307"/>
      <c r="AA1121" s="307"/>
      <c r="AB1121" s="307"/>
      <c r="AC1121" s="307"/>
      <c r="AD1121" s="307"/>
      <c r="AE1121" s="307"/>
      <c r="AF1121" s="307"/>
      <c r="AG1121" s="307"/>
      <c r="AH1121" s="307"/>
      <c r="AI1121" s="307"/>
      <c r="AJ1121" s="307"/>
      <c r="AK1121" s="307"/>
      <c r="AL1121" s="307"/>
      <c r="AM1121" s="307"/>
      <c r="AN1121" s="307"/>
      <c r="AO1121" s="307"/>
      <c r="AP1121" s="307"/>
      <c r="AQ1121" s="307"/>
      <c r="AR1121" s="307"/>
      <c r="AS1121" s="307"/>
      <c r="AT1121" s="307"/>
      <c r="AU1121" s="307"/>
      <c r="AV1121" s="307"/>
      <c r="AW1121" s="307"/>
      <c r="AX1121" s="307"/>
      <c r="AY1121" s="307"/>
      <c r="AZ1121" s="307"/>
      <c r="BA1121" s="307"/>
      <c r="BB1121" s="307"/>
      <c r="BC1121" s="307"/>
      <c r="BD1121" s="307"/>
      <c r="BE1121" s="307"/>
      <c r="BF1121" s="307"/>
      <c r="BG1121" s="307"/>
      <c r="BH1121" s="307"/>
      <c r="BI1121" s="307"/>
      <c r="BJ1121" s="307"/>
      <c r="BK1121" s="307"/>
      <c r="BL1121" s="307"/>
      <c r="BM1121" s="307"/>
      <c r="BN1121" s="307"/>
      <c r="BO1121" s="307"/>
      <c r="BP1121" s="307"/>
      <c r="BQ1121" s="307"/>
      <c r="BR1121" s="307"/>
      <c r="BS1121" s="307"/>
      <c r="BT1121" s="307"/>
      <c r="BU1121" s="307"/>
      <c r="BV1121" s="307"/>
      <c r="BW1121" s="307"/>
      <c r="BX1121" s="307"/>
      <c r="BY1121" s="307"/>
      <c r="BZ1121" s="307"/>
      <c r="CA1121" s="307"/>
      <c r="CB1121" s="307"/>
      <c r="CC1121" s="307"/>
      <c r="CD1121" s="307"/>
      <c r="CE1121" s="307"/>
      <c r="CF1121" s="307"/>
      <c r="CG1121" s="307"/>
      <c r="CH1121" s="307"/>
      <c r="CI1121" s="307"/>
      <c r="CJ1121" s="307"/>
      <c r="CK1121" s="307"/>
      <c r="CL1121" s="307"/>
      <c r="CN1121" s="306"/>
      <c r="CO1121" s="307"/>
      <c r="CP1121" s="307"/>
      <c r="CQ1121" s="307"/>
      <c r="CR1121" s="307"/>
      <c r="CS1121" s="307"/>
      <c r="CT1121" s="307"/>
      <c r="CU1121" s="307"/>
      <c r="CV1121" s="307"/>
      <c r="CW1121" s="307"/>
      <c r="CX1121" s="307"/>
      <c r="CY1121" s="307"/>
      <c r="CZ1121" s="307"/>
      <c r="DA1121" s="307"/>
      <c r="DB1121" s="307"/>
      <c r="DC1121" s="307"/>
      <c r="DD1121" s="307"/>
      <c r="DE1121" s="307"/>
      <c r="DF1121" s="307"/>
      <c r="DG1121" s="307"/>
      <c r="DH1121" s="307"/>
      <c r="DI1121" s="307"/>
      <c r="DJ1121" s="307"/>
      <c r="DK1121" s="307"/>
      <c r="DL1121" s="307"/>
    </row>
    <row r="1122" spans="2:116" x14ac:dyDescent="0.4">
      <c r="B1122" s="8" t="str">
        <f>E1122</f>
        <v>1122 FAPPE-S</v>
      </c>
      <c r="C1122" s="8"/>
      <c r="D1122" t="s">
        <v>767</v>
      </c>
      <c r="E1122" s="8" t="str">
        <f t="shared" si="1233"/>
        <v>1122 FAPPE-S</v>
      </c>
      <c r="G1122" s="145" t="s">
        <v>207</v>
      </c>
      <c r="H1122" s="31"/>
      <c r="I1122" s="73"/>
      <c r="J1122" s="73"/>
      <c r="K1122" s="31"/>
      <c r="L1122" s="31"/>
      <c r="M1122" s="31"/>
      <c r="N1122" s="31"/>
      <c r="O1122" s="31"/>
      <c r="P1122" s="31"/>
      <c r="R1122" s="67"/>
      <c r="S1122" s="156"/>
      <c r="T1122" s="156"/>
      <c r="U1122" s="156"/>
      <c r="V1122" s="156"/>
      <c r="W1122" s="156"/>
      <c r="X1122" s="156"/>
      <c r="Y1122" s="156"/>
      <c r="Z1122" s="156"/>
      <c r="AA1122" s="156"/>
      <c r="AB1122" s="156"/>
      <c r="AC1122" s="156"/>
      <c r="AD1122" s="156"/>
      <c r="AE1122" s="156"/>
      <c r="AF1122" s="156"/>
      <c r="AG1122" s="156"/>
      <c r="AH1122" s="156"/>
      <c r="AI1122" s="156"/>
      <c r="AJ1122" s="156"/>
      <c r="AK1122" s="156"/>
      <c r="AL1122" s="156"/>
      <c r="AM1122" s="156"/>
      <c r="AN1122" s="156"/>
      <c r="AO1122" s="156"/>
      <c r="AP1122" s="156"/>
      <c r="AQ1122" s="156"/>
      <c r="AR1122" s="156"/>
      <c r="AS1122" s="156"/>
      <c r="AT1122" s="156"/>
      <c r="AU1122" s="156"/>
      <c r="AV1122" s="156"/>
      <c r="AW1122" s="156"/>
      <c r="AX1122" s="156"/>
      <c r="AY1122" s="156"/>
      <c r="AZ1122" s="156"/>
      <c r="BA1122" s="156"/>
      <c r="BB1122" s="156"/>
      <c r="BC1122" s="156"/>
      <c r="BD1122" s="156"/>
      <c r="BE1122" s="156"/>
      <c r="BF1122" s="156"/>
      <c r="BG1122" s="156"/>
      <c r="BH1122" s="156"/>
      <c r="BI1122" s="156"/>
      <c r="BJ1122" s="156"/>
      <c r="BK1122" s="156"/>
      <c r="BL1122" s="156"/>
      <c r="BM1122" s="156"/>
      <c r="BN1122" s="156"/>
      <c r="BO1122" s="156"/>
      <c r="BP1122" s="156"/>
      <c r="BQ1122" s="156"/>
      <c r="BR1122" s="156"/>
      <c r="BS1122" s="156"/>
      <c r="BT1122" s="156"/>
      <c r="BU1122" s="156"/>
      <c r="BV1122" s="156"/>
      <c r="BW1122" s="156"/>
      <c r="BX1122" s="156"/>
      <c r="BY1122" s="156"/>
      <c r="BZ1122" s="156"/>
      <c r="CA1122" s="156"/>
      <c r="CB1122" s="156"/>
      <c r="CC1122" s="156"/>
      <c r="CD1122" s="156"/>
      <c r="CE1122" s="156"/>
      <c r="CF1122" s="156"/>
      <c r="CG1122" s="156"/>
      <c r="CH1122" s="156"/>
      <c r="CI1122" s="156"/>
      <c r="CJ1122" s="156"/>
      <c r="CK1122" s="156"/>
      <c r="CL1122" s="156"/>
      <c r="CN1122" s="73"/>
      <c r="CO1122" s="156"/>
      <c r="CP1122" s="156"/>
      <c r="CQ1122" s="156"/>
      <c r="CR1122" s="156"/>
      <c r="CS1122" s="156"/>
      <c r="CT1122" s="156"/>
      <c r="CU1122" s="156"/>
      <c r="CV1122" s="156"/>
      <c r="CW1122" s="156"/>
      <c r="CX1122" s="156"/>
      <c r="CY1122" s="156"/>
      <c r="CZ1122" s="156"/>
      <c r="DA1122" s="156"/>
      <c r="DB1122" s="156"/>
      <c r="DC1122" s="156"/>
      <c r="DD1122" s="156"/>
      <c r="DE1122" s="156"/>
      <c r="DF1122" s="156"/>
      <c r="DG1122" s="156"/>
      <c r="DH1122" s="156"/>
      <c r="DI1122" s="156"/>
      <c r="DJ1122" s="156"/>
      <c r="DK1122" s="156"/>
      <c r="DL1122" s="156"/>
    </row>
    <row r="1123" spans="2:116" x14ac:dyDescent="0.4">
      <c r="B1123" s="8"/>
      <c r="C1123" s="8"/>
      <c r="D1123" t="s">
        <v>767</v>
      </c>
      <c r="E1123" s="8" t="str">
        <f t="shared" si="1233"/>
        <v>1123 FAPPE-S</v>
      </c>
      <c r="H1123" s="57">
        <v>5</v>
      </c>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c r="D1124" t="s">
        <v>767</v>
      </c>
      <c r="E1124" s="8" t="str">
        <f t="shared" ref="E1124" si="1304">ROW()&amp;" "&amp;D1124</f>
        <v>1124 FAPPE-S</v>
      </c>
      <c r="G1124" s="95" t="str">
        <f>G1126&amp;":"</f>
        <v>Capital expenditures - Volume driven secondary PP&amp;E:</v>
      </c>
      <c r="H1124" s="57">
        <v>0</v>
      </c>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c r="DK1124" s="72"/>
      <c r="DL1124" s="72"/>
    </row>
    <row r="1125" spans="2:116" x14ac:dyDescent="0.4">
      <c r="B1125" s="8" t="str">
        <f>E1125</f>
        <v>1125 FAPPE-S</v>
      </c>
      <c r="C1125" s="8"/>
      <c r="D1125" t="s">
        <v>767</v>
      </c>
      <c r="E1125" s="8" t="str">
        <f t="shared" si="1233"/>
        <v>1125 FAPPE-S</v>
      </c>
      <c r="G1125" s="145" t="str">
        <f>"$ capital expenditures/"&amp;G1104</f>
        <v>$ capital expenditures/primary unit</v>
      </c>
      <c r="S1125" s="72"/>
      <c r="T1125" s="72"/>
      <c r="U1125" s="72"/>
      <c r="V1125" s="72"/>
      <c r="W1125" s="72"/>
      <c r="X1125" s="72"/>
      <c r="Y1125" s="72"/>
      <c r="Z1125" s="72"/>
      <c r="AA1125" s="72"/>
      <c r="AB1125" s="72"/>
      <c r="AC1125" s="72"/>
      <c r="AD1125" s="72"/>
      <c r="AE1125" s="72"/>
      <c r="AF1125" s="72"/>
      <c r="AG1125" s="72"/>
      <c r="AH1125" s="72"/>
      <c r="AI1125" s="72"/>
      <c r="AJ1125" s="72"/>
      <c r="AK1125" s="72"/>
      <c r="AL1125" s="72"/>
      <c r="AM1125" s="72"/>
      <c r="AN1125" s="72"/>
      <c r="AO1125" s="72"/>
      <c r="AP1125" s="72"/>
      <c r="AQ1125" s="72"/>
      <c r="AR1125" s="72"/>
      <c r="AS1125" s="72"/>
      <c r="AT1125" s="72"/>
      <c r="AU1125" s="72"/>
      <c r="AV1125" s="72"/>
      <c r="AW1125" s="72"/>
      <c r="AX1125" s="72"/>
      <c r="AY1125" s="72"/>
      <c r="AZ1125" s="72"/>
      <c r="BA1125" s="72"/>
      <c r="BB1125" s="72"/>
      <c r="BC1125" s="72"/>
      <c r="BD1125" s="72"/>
      <c r="BE1125" s="72"/>
      <c r="BF1125" s="72"/>
      <c r="BG1125" s="72"/>
      <c r="BH1125" s="72"/>
      <c r="BI1125" s="72"/>
      <c r="BJ1125" s="72"/>
      <c r="BK1125" s="72"/>
      <c r="BL1125" s="72"/>
      <c r="BM1125" s="72"/>
      <c r="BN1125" s="72"/>
      <c r="BO1125" s="72"/>
      <c r="BP1125" s="72"/>
      <c r="BQ1125" s="72"/>
      <c r="BR1125" s="72"/>
      <c r="BS1125" s="72"/>
      <c r="BT1125" s="72"/>
      <c r="BU1125" s="72"/>
      <c r="BV1125" s="72"/>
      <c r="BW1125" s="72"/>
      <c r="BX1125" s="72"/>
      <c r="BY1125" s="72"/>
      <c r="BZ1125" s="72"/>
      <c r="CA1125" s="72"/>
      <c r="CB1125" s="72"/>
      <c r="CC1125" s="72"/>
      <c r="CD1125" s="72"/>
      <c r="CE1125" s="72"/>
      <c r="CF1125" s="72"/>
      <c r="CG1125" s="72"/>
      <c r="CH1125" s="72"/>
      <c r="CI1125" s="72"/>
      <c r="CJ1125" s="72"/>
      <c r="CK1125" s="72"/>
      <c r="CL1125" s="72"/>
      <c r="CO1125" s="72"/>
      <c r="CP1125" s="72"/>
      <c r="CQ1125" s="72"/>
      <c r="CR1125" s="72"/>
      <c r="CS1125" s="72"/>
      <c r="CT1125" s="72"/>
      <c r="CU1125" s="72"/>
      <c r="CV1125" s="72"/>
      <c r="CW1125" s="72"/>
      <c r="CX1125" s="72"/>
      <c r="CY1125" s="72"/>
      <c r="CZ1125" s="72"/>
      <c r="DA1125" s="72"/>
      <c r="DB1125" s="72"/>
      <c r="DC1125" s="72"/>
      <c r="DD1125" s="72"/>
      <c r="DE1125" s="72"/>
      <c r="DF1125" s="72"/>
      <c r="DG1125" s="72"/>
      <c r="DH1125" s="72"/>
      <c r="DI1125" s="72"/>
      <c r="DJ1125" s="72"/>
      <c r="DK1125" s="72"/>
      <c r="DL1125" s="72"/>
    </row>
    <row r="1126" spans="2:116" x14ac:dyDescent="0.4">
      <c r="B1126" s="8"/>
      <c r="C1126" s="8" t="s">
        <v>235</v>
      </c>
      <c r="D1126" t="s">
        <v>767</v>
      </c>
      <c r="E1126" s="8" t="str">
        <f t="shared" si="1233"/>
        <v>1126 FAPPE-S</v>
      </c>
      <c r="G1126" s="126" t="str">
        <f>"Capital expenditures - "&amp;SUBSTITUTE(G1119,":","")</f>
        <v>Capital expenditures - Volume driven secondary PP&amp;E</v>
      </c>
      <c r="S1126" s="72"/>
      <c r="T1126" s="72"/>
      <c r="U1126" s="72"/>
      <c r="V1126" s="72"/>
      <c r="W1126" s="72"/>
      <c r="X1126" s="72"/>
      <c r="Y1126" s="72"/>
      <c r="Z1126" s="72"/>
      <c r="AA1126" s="72"/>
      <c r="AB1126" s="72"/>
      <c r="AC1126" s="72"/>
      <c r="AD1126" s="72"/>
      <c r="AE1126" s="72"/>
      <c r="AF1126" s="72"/>
      <c r="AG1126" s="72"/>
      <c r="AH1126" s="72"/>
      <c r="AI1126" s="72"/>
      <c r="AJ1126" s="72"/>
      <c r="AK1126" s="72"/>
      <c r="AL1126" s="72"/>
      <c r="AM1126" s="72"/>
      <c r="AN1126" s="72"/>
      <c r="AO1126" s="72"/>
      <c r="AP1126" s="72"/>
      <c r="AQ1126" s="72"/>
      <c r="AR1126" s="72"/>
      <c r="AS1126" s="72"/>
      <c r="AT1126" s="72"/>
      <c r="AU1126" s="72"/>
      <c r="AV1126" s="72"/>
      <c r="AW1126" s="72"/>
      <c r="AX1126" s="72"/>
      <c r="AY1126" s="72"/>
      <c r="AZ1126" s="72"/>
      <c r="BA1126" s="72"/>
      <c r="BB1126" s="72"/>
      <c r="BC1126" s="72"/>
      <c r="BD1126" s="72"/>
      <c r="BE1126" s="72"/>
      <c r="BF1126" s="72"/>
      <c r="BG1126" s="72"/>
      <c r="BH1126" s="72"/>
      <c r="BI1126" s="72"/>
      <c r="BJ1126" s="72"/>
      <c r="BK1126" s="72"/>
      <c r="BL1126" s="72"/>
      <c r="BM1126" s="72"/>
      <c r="BN1126" s="72"/>
      <c r="BO1126" s="72"/>
      <c r="BP1126" s="72"/>
      <c r="BQ1126" s="72"/>
      <c r="BR1126" s="72"/>
      <c r="BS1126" s="72"/>
      <c r="BT1126" s="72"/>
      <c r="BU1126" s="72"/>
      <c r="BV1126" s="72"/>
      <c r="BW1126" s="72"/>
      <c r="BX1126" s="72"/>
      <c r="BY1126" s="72"/>
      <c r="BZ1126" s="72"/>
      <c r="CA1126" s="72"/>
      <c r="CB1126" s="72"/>
      <c r="CC1126" s="72"/>
      <c r="CD1126" s="72"/>
      <c r="CE1126" s="72"/>
      <c r="CF1126" s="72"/>
      <c r="CG1126" s="72"/>
      <c r="CH1126" s="72"/>
      <c r="CI1126" s="72"/>
      <c r="CJ1126" s="72"/>
      <c r="CK1126" s="72"/>
      <c r="CL1126" s="72"/>
      <c r="CO1126" s="72"/>
      <c r="CP1126" s="72"/>
      <c r="CQ1126" s="72"/>
      <c r="CR1126" s="72"/>
      <c r="CS1126" s="72"/>
      <c r="CT1126" s="72"/>
      <c r="CU1126" s="72"/>
      <c r="CV1126" s="72"/>
      <c r="CW1126" s="72"/>
      <c r="CX1126" s="72"/>
      <c r="CY1126" s="72"/>
      <c r="CZ1126" s="72"/>
      <c r="DA1126" s="72"/>
      <c r="DB1126" s="72"/>
      <c r="DC1126" s="72"/>
      <c r="DD1126" s="72"/>
      <c r="DE1126" s="72"/>
      <c r="DF1126" s="72"/>
      <c r="DG1126" s="72"/>
      <c r="DH1126" s="72"/>
      <c r="DI1126" s="72"/>
      <c r="DJ1126" s="72"/>
      <c r="DK1126" s="72"/>
      <c r="DL1126" s="72"/>
    </row>
    <row r="1127" spans="2:116" x14ac:dyDescent="0.4">
      <c r="B1127" s="8"/>
      <c r="C1127" s="8"/>
      <c r="D1127" t="s">
        <v>767</v>
      </c>
      <c r="E1127" s="8" t="str">
        <f t="shared" si="1233"/>
        <v>1127 FAPPE-S</v>
      </c>
      <c r="G1127" s="125"/>
      <c r="K1127" s="18">
        <v>10</v>
      </c>
      <c r="L1127" s="18">
        <v>10</v>
      </c>
      <c r="M1127" s="18">
        <v>10</v>
      </c>
      <c r="N1127" s="18">
        <v>10</v>
      </c>
      <c r="O1127" s="18">
        <v>10</v>
      </c>
      <c r="P1127" s="18">
        <v>10</v>
      </c>
      <c r="S1127" s="147" cm="1">
        <f t="array" ref="S1127">INDEX($K:$Q,ROW(),MATCH(S$3,$K$2:$Q$2,0))</f>
        <v>10</v>
      </c>
      <c r="T1127" s="147" cm="1">
        <f t="array" ref="T1127">INDEX($K:$Q,ROW(),MATCH(T$3,$K$2:$Q$2,0))</f>
        <v>10</v>
      </c>
      <c r="U1127" s="147" cm="1">
        <f t="array" ref="U1127">INDEX($K:$Q,ROW(),MATCH(U$3,$K$2:$Q$2,0))</f>
        <v>10</v>
      </c>
      <c r="V1127" s="147" cm="1">
        <f t="array" ref="V1127">INDEX($K:$Q,ROW(),MATCH(V$3,$K$2:$Q$2,0))</f>
        <v>10</v>
      </c>
      <c r="W1127" s="147" cm="1">
        <f t="array" ref="W1127">INDEX($K:$Q,ROW(),MATCH(W$3,$K$2:$Q$2,0))</f>
        <v>10</v>
      </c>
      <c r="X1127" s="147" cm="1">
        <f t="array" ref="X1127">INDEX($K:$Q,ROW(),MATCH(X$3,$K$2:$Q$2,0))</f>
        <v>10</v>
      </c>
      <c r="Y1127" s="147" cm="1">
        <f t="array" ref="Y1127">INDEX($K:$Q,ROW(),MATCH(Y$3,$K$2:$Q$2,0))</f>
        <v>10</v>
      </c>
      <c r="Z1127" s="147" cm="1">
        <f t="array" ref="Z1127">INDEX($K:$Q,ROW(),MATCH(Z$3,$K$2:$Q$2,0))</f>
        <v>10</v>
      </c>
      <c r="AA1127" s="147" cm="1">
        <f t="array" ref="AA1127">INDEX($K:$Q,ROW(),MATCH(AA$3,$K$2:$Q$2,0))</f>
        <v>10</v>
      </c>
      <c r="AB1127" s="147" cm="1">
        <f t="array" ref="AB1127">INDEX($K:$Q,ROW(),MATCH(AB$3,$K$2:$Q$2,0))</f>
        <v>10</v>
      </c>
      <c r="AC1127" s="147" cm="1">
        <f t="array" ref="AC1127">INDEX($K:$Q,ROW(),MATCH(AC$3,$K$2:$Q$2,0))</f>
        <v>10</v>
      </c>
      <c r="AD1127" s="147" cm="1">
        <f t="array" ref="AD1127">INDEX($K:$Q,ROW(),MATCH(AD$3,$K$2:$Q$2,0))</f>
        <v>10</v>
      </c>
      <c r="AE1127" s="147" cm="1">
        <f t="array" ref="AE1127">INDEX($K:$Q,ROW(),MATCH(AE$3,$K$2:$Q$2,0))</f>
        <v>10</v>
      </c>
      <c r="AF1127" s="147" cm="1">
        <f t="array" ref="AF1127">INDEX($K:$Q,ROW(),MATCH(AF$3,$K$2:$Q$2,0))</f>
        <v>10</v>
      </c>
      <c r="AG1127" s="147" cm="1">
        <f t="array" ref="AG1127">INDEX($K:$Q,ROW(),MATCH(AG$3,$K$2:$Q$2,0))</f>
        <v>10</v>
      </c>
      <c r="AH1127" s="147" cm="1">
        <f t="array" ref="AH1127">INDEX($K:$Q,ROW(),MATCH(AH$3,$K$2:$Q$2,0))</f>
        <v>10</v>
      </c>
      <c r="AI1127" s="147" cm="1">
        <f t="array" ref="AI1127">INDEX($K:$Q,ROW(),MATCH(AI$3,$K$2:$Q$2,0))</f>
        <v>10</v>
      </c>
      <c r="AJ1127" s="147" cm="1">
        <f t="array" ref="AJ1127">INDEX($K:$Q,ROW(),MATCH(AJ$3,$K$2:$Q$2,0))</f>
        <v>10</v>
      </c>
      <c r="AK1127" s="147" cm="1">
        <f t="array" ref="AK1127">INDEX($K:$Q,ROW(),MATCH(AK$3,$K$2:$Q$2,0))</f>
        <v>10</v>
      </c>
      <c r="AL1127" s="147" cm="1">
        <f t="array" ref="AL1127">INDEX($K:$Q,ROW(),MATCH(AL$3,$K$2:$Q$2,0))</f>
        <v>10</v>
      </c>
      <c r="AM1127" s="147" cm="1">
        <f t="array" ref="AM1127">INDEX($K:$Q,ROW(),MATCH(AM$3,$K$2:$Q$2,0))</f>
        <v>10</v>
      </c>
      <c r="AN1127" s="147" cm="1">
        <f t="array" ref="AN1127">INDEX($K:$Q,ROW(),MATCH(AN$3,$K$2:$Q$2,0))</f>
        <v>10</v>
      </c>
      <c r="AO1127" s="147" cm="1">
        <f t="array" ref="AO1127">INDEX($K:$Q,ROW(),MATCH(AO$3,$K$2:$Q$2,0))</f>
        <v>10</v>
      </c>
      <c r="AP1127" s="147" cm="1">
        <f t="array" ref="AP1127">INDEX($K:$Q,ROW(),MATCH(AP$3,$K$2:$Q$2,0))</f>
        <v>10</v>
      </c>
      <c r="AQ1127" s="147" cm="1">
        <f t="array" ref="AQ1127">INDEX($K:$Q,ROW(),MATCH(AQ$3,$K$2:$Q$2,0))</f>
        <v>10</v>
      </c>
      <c r="AR1127" s="147" cm="1">
        <f t="array" ref="AR1127">INDEX($K:$Q,ROW(),MATCH(AR$3,$K$2:$Q$2,0))</f>
        <v>10</v>
      </c>
      <c r="AS1127" s="147" cm="1">
        <f t="array" ref="AS1127">INDEX($K:$Q,ROW(),MATCH(AS$3,$K$2:$Q$2,0))</f>
        <v>10</v>
      </c>
      <c r="AT1127" s="147" cm="1">
        <f t="array" ref="AT1127">INDEX($K:$Q,ROW(),MATCH(AT$3,$K$2:$Q$2,0))</f>
        <v>10</v>
      </c>
      <c r="AU1127" s="147" cm="1">
        <f t="array" ref="AU1127">INDEX($K:$Q,ROW(),MATCH(AU$3,$K$2:$Q$2,0))</f>
        <v>10</v>
      </c>
      <c r="AV1127" s="147" cm="1">
        <f t="array" ref="AV1127">INDEX($K:$Q,ROW(),MATCH(AV$3,$K$2:$Q$2,0))</f>
        <v>10</v>
      </c>
      <c r="AW1127" s="147" cm="1">
        <f t="array" ref="AW1127">INDEX($K:$Q,ROW(),MATCH(AW$3,$K$2:$Q$2,0))</f>
        <v>10</v>
      </c>
      <c r="AX1127" s="147" cm="1">
        <f t="array" ref="AX1127">INDEX($K:$Q,ROW(),MATCH(AX$3,$K$2:$Q$2,0))</f>
        <v>10</v>
      </c>
      <c r="AY1127" s="147" cm="1">
        <f t="array" ref="AY1127">INDEX($K:$Q,ROW(),MATCH(AY$3,$K$2:$Q$2,0))</f>
        <v>10</v>
      </c>
      <c r="AZ1127" s="147" cm="1">
        <f t="array" ref="AZ1127">INDEX($K:$Q,ROW(),MATCH(AZ$3,$K$2:$Q$2,0))</f>
        <v>10</v>
      </c>
      <c r="BA1127" s="147" cm="1">
        <f t="array" ref="BA1127">INDEX($K:$Q,ROW(),MATCH(BA$3,$K$2:$Q$2,0))</f>
        <v>10</v>
      </c>
      <c r="BB1127" s="147" cm="1">
        <f t="array" ref="BB1127">INDEX($K:$Q,ROW(),MATCH(BB$3,$K$2:$Q$2,0))</f>
        <v>10</v>
      </c>
      <c r="BC1127" s="147" cm="1">
        <f t="array" ref="BC1127">INDEX($K:$Q,ROW(),MATCH(BC$3,$K$2:$Q$2,0))</f>
        <v>10</v>
      </c>
      <c r="BD1127" s="147" cm="1">
        <f t="array" ref="BD1127">INDEX($K:$Q,ROW(),MATCH(BD$3,$K$2:$Q$2,0))</f>
        <v>10</v>
      </c>
      <c r="BE1127" s="147" cm="1">
        <f t="array" ref="BE1127">INDEX($K:$Q,ROW(),MATCH(BE$3,$K$2:$Q$2,0))</f>
        <v>10</v>
      </c>
      <c r="BF1127" s="147" cm="1">
        <f t="array" ref="BF1127">INDEX($K:$Q,ROW(),MATCH(BF$3,$K$2:$Q$2,0))</f>
        <v>10</v>
      </c>
      <c r="BG1127" s="147" cm="1">
        <f t="array" ref="BG1127">INDEX($K:$Q,ROW(),MATCH(BG$3,$K$2:$Q$2,0))</f>
        <v>10</v>
      </c>
      <c r="BH1127" s="147" cm="1">
        <f t="array" ref="BH1127">INDEX($K:$Q,ROW(),MATCH(BH$3,$K$2:$Q$2,0))</f>
        <v>10</v>
      </c>
      <c r="BI1127" s="147" cm="1">
        <f t="array" ref="BI1127">INDEX($K:$Q,ROW(),MATCH(BI$3,$K$2:$Q$2,0))</f>
        <v>10</v>
      </c>
      <c r="BJ1127" s="147" cm="1">
        <f t="array" ref="BJ1127">INDEX($K:$Q,ROW(),MATCH(BJ$3,$K$2:$Q$2,0))</f>
        <v>10</v>
      </c>
      <c r="BK1127" s="147" cm="1">
        <f t="array" ref="BK1127">INDEX($K:$Q,ROW(),MATCH(BK$3,$K$2:$Q$2,0))</f>
        <v>10</v>
      </c>
      <c r="BL1127" s="147" cm="1">
        <f t="array" ref="BL1127">INDEX($K:$Q,ROW(),MATCH(BL$3,$K$2:$Q$2,0))</f>
        <v>10</v>
      </c>
      <c r="BM1127" s="147" cm="1">
        <f t="array" ref="BM1127">INDEX($K:$Q,ROW(),MATCH(BM$3,$K$2:$Q$2,0))</f>
        <v>10</v>
      </c>
      <c r="BN1127" s="147" cm="1">
        <f t="array" ref="BN1127">INDEX($K:$Q,ROW(),MATCH(BN$3,$K$2:$Q$2,0))</f>
        <v>10</v>
      </c>
      <c r="BO1127" s="147" cm="1">
        <f t="array" ref="BO1127">INDEX($K:$Q,ROW(),MATCH(BO$3,$K$2:$Q$2,0))</f>
        <v>10</v>
      </c>
      <c r="BP1127" s="147" cm="1">
        <f t="array" ref="BP1127">INDEX($K:$Q,ROW(),MATCH(BP$3,$K$2:$Q$2,0))</f>
        <v>10</v>
      </c>
      <c r="BQ1127" s="147" cm="1">
        <f t="array" ref="BQ1127">INDEX($K:$Q,ROW(),MATCH(BQ$3,$K$2:$Q$2,0))</f>
        <v>10</v>
      </c>
      <c r="BR1127" s="147" cm="1">
        <f t="array" ref="BR1127">INDEX($K:$Q,ROW(),MATCH(BR$3,$K$2:$Q$2,0))</f>
        <v>10</v>
      </c>
      <c r="BS1127" s="147" cm="1">
        <f t="array" ref="BS1127">INDEX($K:$Q,ROW(),MATCH(BS$3,$K$2:$Q$2,0))</f>
        <v>10</v>
      </c>
      <c r="BT1127" s="147" cm="1">
        <f t="array" ref="BT1127">INDEX($K:$Q,ROW(),MATCH(BT$3,$K$2:$Q$2,0))</f>
        <v>10</v>
      </c>
      <c r="BU1127" s="147" cm="1">
        <f t="array" ref="BU1127">INDEX($K:$Q,ROW(),MATCH(BU$3,$K$2:$Q$2,0))</f>
        <v>10</v>
      </c>
      <c r="BV1127" s="147" cm="1">
        <f t="array" ref="BV1127">INDEX($K:$Q,ROW(),MATCH(BV$3,$K$2:$Q$2,0))</f>
        <v>10</v>
      </c>
      <c r="BW1127" s="147" cm="1">
        <f t="array" ref="BW1127">INDEX($K:$Q,ROW(),MATCH(BW$3,$K$2:$Q$2,0))</f>
        <v>10</v>
      </c>
      <c r="BX1127" s="147" cm="1">
        <f t="array" ref="BX1127">INDEX($K:$Q,ROW(),MATCH(BX$3,$K$2:$Q$2,0))</f>
        <v>10</v>
      </c>
      <c r="BY1127" s="147" cm="1">
        <f t="array" ref="BY1127">INDEX($K:$Q,ROW(),MATCH(BY$3,$K$2:$Q$2,0))</f>
        <v>10</v>
      </c>
      <c r="BZ1127" s="147" cm="1">
        <f t="array" ref="BZ1127">INDEX($K:$Q,ROW(),MATCH(BZ$3,$K$2:$Q$2,0))</f>
        <v>10</v>
      </c>
      <c r="CA1127" s="147" cm="1">
        <f t="array" ref="CA1127">INDEX($K:$Q,ROW(),MATCH(CA$3,$K$2:$Q$2,0))</f>
        <v>10</v>
      </c>
      <c r="CB1127" s="147" cm="1">
        <f t="array" ref="CB1127">INDEX($K:$Q,ROW(),MATCH(CB$3,$K$2:$Q$2,0))</f>
        <v>10</v>
      </c>
      <c r="CC1127" s="147" cm="1">
        <f t="array" ref="CC1127">INDEX($K:$Q,ROW(),MATCH(CC$3,$K$2:$Q$2,0))</f>
        <v>10</v>
      </c>
      <c r="CD1127" s="147" cm="1">
        <f t="array" ref="CD1127">INDEX($K:$Q,ROW(),MATCH(CD$3,$K$2:$Q$2,0))</f>
        <v>10</v>
      </c>
      <c r="CE1127" s="147" cm="1">
        <f t="array" ref="CE1127">INDEX($K:$Q,ROW(),MATCH(CE$3,$K$2:$Q$2,0))</f>
        <v>10</v>
      </c>
      <c r="CF1127" s="147" cm="1">
        <f t="array" ref="CF1127">INDEX($K:$Q,ROW(),MATCH(CF$3,$K$2:$Q$2,0))</f>
        <v>10</v>
      </c>
      <c r="CG1127" s="147" cm="1">
        <f t="array" ref="CG1127">INDEX($K:$Q,ROW(),MATCH(CG$3,$K$2:$Q$2,0))</f>
        <v>10</v>
      </c>
      <c r="CH1127" s="147" cm="1">
        <f t="array" ref="CH1127">INDEX($K:$Q,ROW(),MATCH(CH$3,$K$2:$Q$2,0))</f>
        <v>10</v>
      </c>
      <c r="CI1127" s="147" cm="1">
        <f t="array" ref="CI1127">INDEX($K:$Q,ROW(),MATCH(CI$3,$K$2:$Q$2,0))</f>
        <v>10</v>
      </c>
      <c r="CJ1127" s="147" cm="1">
        <f t="array" ref="CJ1127">INDEX($K:$Q,ROW(),MATCH(CJ$3,$K$2:$Q$2,0))</f>
        <v>10</v>
      </c>
      <c r="CK1127" s="147" cm="1">
        <f t="array" ref="CK1127">INDEX($K:$Q,ROW(),MATCH(CK$3,$K$2:$Q$2,0))</f>
        <v>10</v>
      </c>
      <c r="CL1127" s="147" cm="1">
        <f t="array" ref="CL1127">INDEX($K:$Q,ROW(),MATCH(CL$3,$K$2:$Q$2,0))</f>
        <v>10</v>
      </c>
      <c r="CO1127" s="147" t="e" cm="1">
        <f t="array" ref="CO1127">INDEX($K:$Q,ROW(),MATCH(CO$3,$K$2:$Q$2,0))</f>
        <v>#N/A</v>
      </c>
      <c r="CP1127" s="147" t="e" cm="1">
        <f t="array" ref="CP1127">INDEX($K:$Q,ROW(),MATCH(CP$3,$K$2:$Q$2,0))</f>
        <v>#N/A</v>
      </c>
      <c r="CQ1127" s="147" t="e" cm="1">
        <f t="array" ref="CQ1127">INDEX($K:$Q,ROW(),MATCH(CQ$3,$K$2:$Q$2,0))</f>
        <v>#N/A</v>
      </c>
      <c r="CR1127" s="147" t="e" cm="1">
        <f t="array" ref="CR1127">INDEX($K:$Q,ROW(),MATCH(CR$3,$K$2:$Q$2,0))</f>
        <v>#N/A</v>
      </c>
      <c r="CS1127" s="147" t="e" cm="1">
        <f t="array" ref="CS1127">INDEX($K:$Q,ROW(),MATCH(CS$3,$K$2:$Q$2,0))</f>
        <v>#N/A</v>
      </c>
      <c r="CT1127" s="147" t="e" cm="1">
        <f t="array" ref="CT1127">INDEX($K:$Q,ROW(),MATCH(CT$3,$K$2:$Q$2,0))</f>
        <v>#N/A</v>
      </c>
      <c r="CU1127" s="147" t="e" cm="1">
        <f t="array" ref="CU1127">INDEX($K:$Q,ROW(),MATCH(CU$3,$K$2:$Q$2,0))</f>
        <v>#N/A</v>
      </c>
      <c r="CV1127" s="147" t="e" cm="1">
        <f t="array" ref="CV1127">INDEX($K:$Q,ROW(),MATCH(CV$3,$K$2:$Q$2,0))</f>
        <v>#N/A</v>
      </c>
      <c r="CW1127" s="147" t="e" cm="1">
        <f t="array" ref="CW1127">INDEX($K:$Q,ROW(),MATCH(CW$3,$K$2:$Q$2,0))</f>
        <v>#N/A</v>
      </c>
      <c r="CX1127" s="147" t="e" cm="1">
        <f t="array" ref="CX1127">INDEX($K:$Q,ROW(),MATCH(CX$3,$K$2:$Q$2,0))</f>
        <v>#N/A</v>
      </c>
      <c r="CY1127" s="147" t="e" cm="1">
        <f t="array" ref="CY1127">INDEX($K:$Q,ROW(),MATCH(CY$3,$K$2:$Q$2,0))</f>
        <v>#N/A</v>
      </c>
      <c r="CZ1127" s="147" t="e" cm="1">
        <f t="array" ref="CZ1127">INDEX($K:$Q,ROW(),MATCH(CZ$3,$K$2:$Q$2,0))</f>
        <v>#N/A</v>
      </c>
      <c r="DA1127" s="147" t="e" cm="1">
        <f t="array" ref="DA1127">INDEX($K:$Q,ROW(),MATCH(DA$3,$K$2:$Q$2,0))</f>
        <v>#N/A</v>
      </c>
      <c r="DB1127" s="147" t="e" cm="1">
        <f t="array" ref="DB1127">INDEX($K:$Q,ROW(),MATCH(DB$3,$K$2:$Q$2,0))</f>
        <v>#N/A</v>
      </c>
      <c r="DC1127" s="147" t="e" cm="1">
        <f t="array" ref="DC1127">INDEX($K:$Q,ROW(),MATCH(DC$3,$K$2:$Q$2,0))</f>
        <v>#N/A</v>
      </c>
      <c r="DD1127" s="147" t="e" cm="1">
        <f t="array" ref="DD1127">INDEX($K:$Q,ROW(),MATCH(DD$3,$K$2:$Q$2,0))</f>
        <v>#N/A</v>
      </c>
      <c r="DE1127" s="147" t="e" cm="1">
        <f t="array" ref="DE1127">INDEX($K:$Q,ROW(),MATCH(DE$3,$K$2:$Q$2,0))</f>
        <v>#N/A</v>
      </c>
      <c r="DF1127" s="147" t="e" cm="1">
        <f t="array" ref="DF1127">INDEX($K:$Q,ROW(),MATCH(DF$3,$K$2:$Q$2,0))</f>
        <v>#N/A</v>
      </c>
      <c r="DG1127" s="147" t="e" cm="1">
        <f t="array" ref="DG1127">INDEX($K:$Q,ROW(),MATCH(DG$3,$K$2:$Q$2,0))</f>
        <v>#N/A</v>
      </c>
      <c r="DH1127" s="147" t="e" cm="1">
        <f t="array" ref="DH1127">INDEX($K:$Q,ROW(),MATCH(DH$3,$K$2:$Q$2,0))</f>
        <v>#N/A</v>
      </c>
      <c r="DI1127" s="147" t="e" cm="1">
        <f t="array" ref="DI1127">INDEX($K:$Q,ROW(),MATCH(DI$3,$K$2:$Q$2,0))</f>
        <v>#N/A</v>
      </c>
      <c r="DJ1127" s="147" t="e" cm="1">
        <f t="array" ref="DJ1127">INDEX($K:$Q,ROW(),MATCH(DJ$3,$K$2:$Q$2,0))</f>
        <v>#N/A</v>
      </c>
      <c r="DK1127" s="147" t="e" cm="1">
        <f t="array" ref="DK1127">INDEX($K:$Q,ROW(),MATCH(DK$3,$K$2:$Q$2,0))</f>
        <v>#N/A</v>
      </c>
      <c r="DL1127" s="147" t="e" cm="1">
        <f t="array" ref="DL1127">INDEX($K:$Q,ROW(),MATCH(DL$3,$K$2:$Q$2,0))</f>
        <v>#N/A</v>
      </c>
    </row>
    <row r="1128" spans="2:116" x14ac:dyDescent="0.4">
      <c r="B1128" s="8"/>
      <c r="C1128" s="8"/>
      <c r="D1128" t="s">
        <v>767</v>
      </c>
      <c r="E1128" s="8" t="str">
        <f t="shared" si="1233"/>
        <v>1128 FAPPE-S</v>
      </c>
      <c r="G1128" s="95" t="s">
        <v>204</v>
      </c>
      <c r="H1128" s="27"/>
      <c r="I1128" s="180"/>
      <c r="J1128" s="180"/>
      <c r="K1128" s="252">
        <f>SUMIF($3:$3,K$2,1124:1124)</f>
        <v>0</v>
      </c>
      <c r="L1128" s="252">
        <f>SUMIF($3:$3,L$2,1124:1124)</f>
        <v>0</v>
      </c>
      <c r="M1128" s="252">
        <f>SUMIF($3:$3,M$2,1124:1124)</f>
        <v>0</v>
      </c>
      <c r="N1128" s="252">
        <f>SUMIF($3:$3,N$2,1124:1124)</f>
        <v>0</v>
      </c>
      <c r="O1128" s="252">
        <f>SUMIF($3:$3,O$2,1124:1124)</f>
        <v>0</v>
      </c>
      <c r="P1128" s="252">
        <f>SUMIF($3:$3,P$2,1124:1124)</f>
        <v>0</v>
      </c>
      <c r="R1128" s="58"/>
      <c r="S1128" s="253" cm="1">
        <f t="array" aca="1" ref="S1128" ca="1">-S1127*INDIRECT(S1116)</f>
        <v>-50000</v>
      </c>
      <c r="T1128" s="253" cm="1">
        <f t="array" aca="1" ref="T1128" ca="1">-T1127*INDIRECT(T1116)</f>
        <v>-50000</v>
      </c>
      <c r="U1128" s="253" cm="1">
        <f t="array" aca="1" ref="U1128" ca="1">-U1127*INDIRECT(U1116)</f>
        <v>-50000</v>
      </c>
      <c r="V1128" s="253" cm="1">
        <f t="array" aca="1" ref="V1128" ca="1">-V1127*INDIRECT(V1116)</f>
        <v>-50000</v>
      </c>
      <c r="W1128" s="253" cm="1">
        <f t="array" aca="1" ref="W1128" ca="1">-W1127*INDIRECT(W1116)</f>
        <v>-50000</v>
      </c>
      <c r="X1128" s="253" cm="1">
        <f t="array" aca="1" ref="X1128" ca="1">-X1127*INDIRECT(X1116)</f>
        <v>-50000</v>
      </c>
      <c r="Y1128" s="253" cm="1">
        <f t="array" aca="1" ref="Y1128" ca="1">-Y1127*INDIRECT(Y1116)</f>
        <v>-50000</v>
      </c>
      <c r="Z1128" s="253" cm="1">
        <f t="array" aca="1" ref="Z1128" ca="1">-Z1127*INDIRECT(Z1116)</f>
        <v>-50000</v>
      </c>
      <c r="AA1128" s="253" cm="1">
        <f t="array" aca="1" ref="AA1128" ca="1">-AA1127*INDIRECT(AA1116)</f>
        <v>-50000</v>
      </c>
      <c r="AB1128" s="253" cm="1">
        <f t="array" aca="1" ref="AB1128" ca="1">-AB1127*INDIRECT(AB1116)</f>
        <v>-50000</v>
      </c>
      <c r="AC1128" s="253" cm="1">
        <f t="array" aca="1" ref="AC1128" ca="1">-AC1127*INDIRECT(AC1116)</f>
        <v>-50000</v>
      </c>
      <c r="AD1128" s="253" cm="1">
        <f t="array" aca="1" ref="AD1128" ca="1">-AD1127*INDIRECT(AD1116)</f>
        <v>-50000</v>
      </c>
      <c r="AE1128" s="253" cm="1">
        <f t="array" aca="1" ref="AE1128" ca="1">-AE1127*INDIRECT(AE1116)</f>
        <v>-50000</v>
      </c>
      <c r="AF1128" s="253" cm="1">
        <f t="array" aca="1" ref="AF1128" ca="1">-AF1127*INDIRECT(AF1116)</f>
        <v>-50000</v>
      </c>
      <c r="AG1128" s="253" cm="1">
        <f t="array" aca="1" ref="AG1128" ca="1">-AG1127*INDIRECT(AG1116)</f>
        <v>-50000</v>
      </c>
      <c r="AH1128" s="253" cm="1">
        <f t="array" aca="1" ref="AH1128" ca="1">-AH1127*INDIRECT(AH1116)</f>
        <v>-50000</v>
      </c>
      <c r="AI1128" s="253" cm="1">
        <f t="array" aca="1" ref="AI1128" ca="1">-AI1127*INDIRECT(AI1116)</f>
        <v>-50000</v>
      </c>
      <c r="AJ1128" s="253" cm="1">
        <f t="array" aca="1" ref="AJ1128" ca="1">-AJ1127*INDIRECT(AJ1116)</f>
        <v>-50000</v>
      </c>
      <c r="AK1128" s="253" cm="1">
        <f t="array" aca="1" ref="AK1128" ca="1">-AK1127*INDIRECT(AK1116)</f>
        <v>-50000</v>
      </c>
      <c r="AL1128" s="253" cm="1">
        <f t="array" aca="1" ref="AL1128" ca="1">-AL1127*INDIRECT(AL1116)</f>
        <v>-50000</v>
      </c>
      <c r="AM1128" s="253" cm="1">
        <f t="array" aca="1" ref="AM1128" ca="1">-AM1127*INDIRECT(AM1116)</f>
        <v>-50000</v>
      </c>
      <c r="AN1128" s="253" cm="1">
        <f t="array" aca="1" ref="AN1128" ca="1">-AN1127*INDIRECT(AN1116)</f>
        <v>-50000</v>
      </c>
      <c r="AO1128" s="253" cm="1">
        <f t="array" aca="1" ref="AO1128" ca="1">-AO1127*INDIRECT(AO1116)</f>
        <v>-50000</v>
      </c>
      <c r="AP1128" s="253" cm="1">
        <f t="array" aca="1" ref="AP1128" ca="1">-AP1127*INDIRECT(AP1116)</f>
        <v>-50000</v>
      </c>
      <c r="AQ1128" s="253" cm="1">
        <f t="array" aca="1" ref="AQ1128" ca="1">-AQ1127*INDIRECT(AQ1116)</f>
        <v>-50000</v>
      </c>
      <c r="AR1128" s="253" cm="1">
        <f t="array" aca="1" ref="AR1128" ca="1">-AR1127*INDIRECT(AR1116)</f>
        <v>-50000</v>
      </c>
      <c r="AS1128" s="253" cm="1">
        <f t="array" aca="1" ref="AS1128" ca="1">-AS1127*INDIRECT(AS1116)</f>
        <v>-50000</v>
      </c>
      <c r="AT1128" s="253" cm="1">
        <f t="array" aca="1" ref="AT1128" ca="1">-AT1127*INDIRECT(AT1116)</f>
        <v>-50000</v>
      </c>
      <c r="AU1128" s="253" cm="1">
        <f t="array" aca="1" ref="AU1128" ca="1">-AU1127*INDIRECT(AU1116)</f>
        <v>-50000</v>
      </c>
      <c r="AV1128" s="253" cm="1">
        <f t="array" aca="1" ref="AV1128" ca="1">-AV1127*INDIRECT(AV1116)</f>
        <v>-50000</v>
      </c>
      <c r="AW1128" s="253" cm="1">
        <f t="array" aca="1" ref="AW1128" ca="1">-AW1127*INDIRECT(AW1116)</f>
        <v>-50000</v>
      </c>
      <c r="AX1128" s="253" cm="1">
        <f t="array" aca="1" ref="AX1128" ca="1">-AX1127*INDIRECT(AX1116)</f>
        <v>-50000</v>
      </c>
      <c r="AY1128" s="253" cm="1">
        <f t="array" aca="1" ref="AY1128" ca="1">-AY1127*INDIRECT(AY1116)</f>
        <v>-50000</v>
      </c>
      <c r="AZ1128" s="253" cm="1">
        <f t="array" aca="1" ref="AZ1128" ca="1">-AZ1127*INDIRECT(AZ1116)</f>
        <v>-50000</v>
      </c>
      <c r="BA1128" s="253" cm="1">
        <f t="array" aca="1" ref="BA1128" ca="1">-BA1127*INDIRECT(BA1116)</f>
        <v>-50000</v>
      </c>
      <c r="BB1128" s="253" cm="1">
        <f t="array" aca="1" ref="BB1128" ca="1">-BB1127*INDIRECT(BB1116)</f>
        <v>-50000</v>
      </c>
      <c r="BC1128" s="253" cm="1">
        <f t="array" aca="1" ref="BC1128" ca="1">-BC1127*INDIRECT(BC1116)</f>
        <v>-50000</v>
      </c>
      <c r="BD1128" s="253" cm="1">
        <f t="array" aca="1" ref="BD1128" ca="1">-BD1127*INDIRECT(BD1116)</f>
        <v>-50000</v>
      </c>
      <c r="BE1128" s="253" cm="1">
        <f t="array" aca="1" ref="BE1128" ca="1">-BE1127*INDIRECT(BE1116)</f>
        <v>-50000</v>
      </c>
      <c r="BF1128" s="253" cm="1">
        <f t="array" aca="1" ref="BF1128" ca="1">-BF1127*INDIRECT(BF1116)</f>
        <v>-50000</v>
      </c>
      <c r="BG1128" s="253" cm="1">
        <f t="array" aca="1" ref="BG1128" ca="1">-BG1127*INDIRECT(BG1116)</f>
        <v>-50000</v>
      </c>
      <c r="BH1128" s="253" cm="1">
        <f t="array" aca="1" ref="BH1128" ca="1">-BH1127*INDIRECT(BH1116)</f>
        <v>-50000</v>
      </c>
      <c r="BI1128" s="253" cm="1">
        <f t="array" aca="1" ref="BI1128" ca="1">-BI1127*INDIRECT(BI1116)</f>
        <v>-50000</v>
      </c>
      <c r="BJ1128" s="253" cm="1">
        <f t="array" aca="1" ref="BJ1128" ca="1">-BJ1127*INDIRECT(BJ1116)</f>
        <v>-50000</v>
      </c>
      <c r="BK1128" s="253" cm="1">
        <f t="array" aca="1" ref="BK1128" ca="1">-BK1127*INDIRECT(BK1116)</f>
        <v>-50000</v>
      </c>
      <c r="BL1128" s="253" cm="1">
        <f t="array" aca="1" ref="BL1128" ca="1">-BL1127*INDIRECT(BL1116)</f>
        <v>-50000</v>
      </c>
      <c r="BM1128" s="253" cm="1">
        <f t="array" aca="1" ref="BM1128" ca="1">-BM1127*INDIRECT(BM1116)</f>
        <v>-50000</v>
      </c>
      <c r="BN1128" s="253" cm="1">
        <f t="array" aca="1" ref="BN1128" ca="1">-BN1127*INDIRECT(BN1116)</f>
        <v>-50000</v>
      </c>
      <c r="BO1128" s="253" cm="1">
        <f t="array" aca="1" ref="BO1128" ca="1">-BO1127*INDIRECT(BO1116)</f>
        <v>-50000</v>
      </c>
      <c r="BP1128" s="253" cm="1">
        <f t="array" aca="1" ref="BP1128" ca="1">-BP1127*INDIRECT(BP1116)</f>
        <v>-50000</v>
      </c>
      <c r="BQ1128" s="253" cm="1">
        <f t="array" aca="1" ref="BQ1128" ca="1">-BQ1127*INDIRECT(BQ1116)</f>
        <v>-50000</v>
      </c>
      <c r="BR1128" s="253" cm="1">
        <f t="array" aca="1" ref="BR1128" ca="1">-BR1127*INDIRECT(BR1116)</f>
        <v>-50000</v>
      </c>
      <c r="BS1128" s="253" cm="1">
        <f t="array" aca="1" ref="BS1128" ca="1">-BS1127*INDIRECT(BS1116)</f>
        <v>-50000</v>
      </c>
      <c r="BT1128" s="253" cm="1">
        <f t="array" aca="1" ref="BT1128" ca="1">-BT1127*INDIRECT(BT1116)</f>
        <v>-50000</v>
      </c>
      <c r="BU1128" s="253" cm="1">
        <f t="array" aca="1" ref="BU1128" ca="1">-BU1127*INDIRECT(BU1116)</f>
        <v>-50000</v>
      </c>
      <c r="BV1128" s="253" cm="1">
        <f t="array" aca="1" ref="BV1128" ca="1">-BV1127*INDIRECT(BV1116)</f>
        <v>-50000</v>
      </c>
      <c r="BW1128" s="253" cm="1">
        <f t="array" aca="1" ref="BW1128" ca="1">-BW1127*INDIRECT(BW1116)</f>
        <v>-50000</v>
      </c>
      <c r="BX1128" s="253" cm="1">
        <f t="array" aca="1" ref="BX1128" ca="1">-BX1127*INDIRECT(BX1116)</f>
        <v>-50000</v>
      </c>
      <c r="BY1128" s="253" cm="1">
        <f t="array" aca="1" ref="BY1128" ca="1">-BY1127*INDIRECT(BY1116)</f>
        <v>-50000</v>
      </c>
      <c r="BZ1128" s="253" cm="1">
        <f t="array" aca="1" ref="BZ1128" ca="1">-BZ1127*INDIRECT(BZ1116)</f>
        <v>-50000</v>
      </c>
      <c r="CA1128" s="253" cm="1">
        <f t="array" aca="1" ref="CA1128" ca="1">-CA1127*INDIRECT(CA1116)</f>
        <v>-50000</v>
      </c>
      <c r="CB1128" s="253" cm="1">
        <f t="array" aca="1" ref="CB1128" ca="1">-CB1127*INDIRECT(CB1116)</f>
        <v>-50000</v>
      </c>
      <c r="CC1128" s="253" cm="1">
        <f t="array" aca="1" ref="CC1128" ca="1">-CC1127*INDIRECT(CC1116)</f>
        <v>-50000</v>
      </c>
      <c r="CD1128" s="253" cm="1">
        <f t="array" aca="1" ref="CD1128" ca="1">-CD1127*INDIRECT(CD1116)</f>
        <v>-50000</v>
      </c>
      <c r="CE1128" s="253" cm="1">
        <f t="array" aca="1" ref="CE1128" ca="1">-CE1127*INDIRECT(CE1116)</f>
        <v>-50000</v>
      </c>
      <c r="CF1128" s="253" cm="1">
        <f t="array" aca="1" ref="CF1128" ca="1">-CF1127*INDIRECT(CF1116)</f>
        <v>-50000</v>
      </c>
      <c r="CG1128" s="253" cm="1">
        <f t="array" aca="1" ref="CG1128" ca="1">-CG1127*INDIRECT(CG1116)</f>
        <v>-50000</v>
      </c>
      <c r="CH1128" s="253" cm="1">
        <f t="array" aca="1" ref="CH1128" ca="1">-CH1127*INDIRECT(CH1116)</f>
        <v>-50000</v>
      </c>
      <c r="CI1128" s="253" cm="1">
        <f t="array" aca="1" ref="CI1128" ca="1">-CI1127*INDIRECT(CI1116)</f>
        <v>-50000</v>
      </c>
      <c r="CJ1128" s="253" cm="1">
        <f t="array" aca="1" ref="CJ1128" ca="1">-CJ1127*INDIRECT(CJ1116)</f>
        <v>-50000</v>
      </c>
      <c r="CK1128" s="253" cm="1">
        <f t="array" aca="1" ref="CK1128" ca="1">-CK1127*INDIRECT(CK1116)</f>
        <v>-50000</v>
      </c>
      <c r="CL1128" s="253" cm="1">
        <f t="array" aca="1" ref="CL1128" ca="1">-CL1127*INDIRECT(CL1116)</f>
        <v>-50000</v>
      </c>
      <c r="CN1128" s="253"/>
      <c r="CO1128" s="253" t="e" cm="1">
        <f t="array" aca="1" ref="CO1128" ca="1">-CO1127*INDIRECT(CO1116)</f>
        <v>#N/A</v>
      </c>
      <c r="CP1128" s="253" t="e" cm="1">
        <f t="array" aca="1" ref="CP1128" ca="1">-CP1127*INDIRECT(CP1116)</f>
        <v>#N/A</v>
      </c>
      <c r="CQ1128" s="253" t="e" cm="1">
        <f t="array" aca="1" ref="CQ1128" ca="1">-CQ1127*INDIRECT(CQ1116)</f>
        <v>#N/A</v>
      </c>
      <c r="CR1128" s="253" t="e" cm="1">
        <f t="array" aca="1" ref="CR1128" ca="1">-CR1127*INDIRECT(CR1116)</f>
        <v>#N/A</v>
      </c>
      <c r="CS1128" s="253" t="e" cm="1">
        <f t="array" aca="1" ref="CS1128" ca="1">-CS1127*INDIRECT(CS1116)</f>
        <v>#N/A</v>
      </c>
      <c r="CT1128" s="253" t="e" cm="1">
        <f t="array" aca="1" ref="CT1128" ca="1">-CT1127*INDIRECT(CT1116)</f>
        <v>#N/A</v>
      </c>
      <c r="CU1128" s="253" t="e" cm="1">
        <f t="array" aca="1" ref="CU1128" ca="1">-CU1127*INDIRECT(CU1116)</f>
        <v>#N/A</v>
      </c>
      <c r="CV1128" s="253" t="e" cm="1">
        <f t="array" aca="1" ref="CV1128" ca="1">-CV1127*INDIRECT(CV1116)</f>
        <v>#N/A</v>
      </c>
      <c r="CW1128" s="253" t="e" cm="1">
        <f t="array" aca="1" ref="CW1128" ca="1">-CW1127*INDIRECT(CW1116)</f>
        <v>#N/A</v>
      </c>
      <c r="CX1128" s="253" t="e" cm="1">
        <f t="array" aca="1" ref="CX1128" ca="1">-CX1127*INDIRECT(CX1116)</f>
        <v>#N/A</v>
      </c>
      <c r="CY1128" s="253" t="e" cm="1">
        <f t="array" aca="1" ref="CY1128" ca="1">-CY1127*INDIRECT(CY1116)</f>
        <v>#N/A</v>
      </c>
      <c r="CZ1128" s="253" t="e" cm="1">
        <f t="array" aca="1" ref="CZ1128" ca="1">-CZ1127*INDIRECT(CZ1116)</f>
        <v>#N/A</v>
      </c>
      <c r="DA1128" s="253" t="e" cm="1">
        <f t="array" aca="1" ref="DA1128" ca="1">-DA1127*INDIRECT(DA1116)</f>
        <v>#N/A</v>
      </c>
      <c r="DB1128" s="253" t="e" cm="1">
        <f t="array" aca="1" ref="DB1128" ca="1">-DB1127*INDIRECT(DB1116)</f>
        <v>#N/A</v>
      </c>
      <c r="DC1128" s="253" t="e" cm="1">
        <f t="array" aca="1" ref="DC1128" ca="1">-DC1127*INDIRECT(DC1116)</f>
        <v>#N/A</v>
      </c>
      <c r="DD1128" s="253" t="e" cm="1">
        <f t="array" aca="1" ref="DD1128" ca="1">-DD1127*INDIRECT(DD1116)</f>
        <v>#N/A</v>
      </c>
      <c r="DE1128" s="253" t="e" cm="1">
        <f t="array" aca="1" ref="DE1128" ca="1">-DE1127*INDIRECT(DE1116)</f>
        <v>#N/A</v>
      </c>
      <c r="DF1128" s="253" t="e" cm="1">
        <f t="array" aca="1" ref="DF1128" ca="1">-DF1127*INDIRECT(DF1116)</f>
        <v>#N/A</v>
      </c>
      <c r="DG1128" s="253" t="e" cm="1">
        <f t="array" aca="1" ref="DG1128" ca="1">-DG1127*INDIRECT(DG1116)</f>
        <v>#N/A</v>
      </c>
      <c r="DH1128" s="253" t="e" cm="1">
        <f t="array" aca="1" ref="DH1128" ca="1">-DH1127*INDIRECT(DH1116)</f>
        <v>#N/A</v>
      </c>
      <c r="DI1128" s="253" t="e" cm="1">
        <f t="array" aca="1" ref="DI1128" ca="1">-DI1127*INDIRECT(DI1116)</f>
        <v>#N/A</v>
      </c>
      <c r="DJ1128" s="253" t="e" cm="1">
        <f t="array" aca="1" ref="DJ1128" ca="1">-DJ1127*INDIRECT(DJ1116)</f>
        <v>#N/A</v>
      </c>
      <c r="DK1128" s="253" t="e" cm="1">
        <f t="array" aca="1" ref="DK1128" ca="1">-DK1127*INDIRECT(DK1116)</f>
        <v>#N/A</v>
      </c>
      <c r="DL1128" s="253" t="e" cm="1">
        <f t="array" aca="1" ref="DL1128" ca="1">-DL1127*INDIRECT(DL1116)</f>
        <v>#N/A</v>
      </c>
    </row>
    <row r="1129" spans="2:116" x14ac:dyDescent="0.4">
      <c r="B1129" s="8"/>
      <c r="C1129" s="8" t="s">
        <v>233</v>
      </c>
      <c r="D1129" t="s">
        <v>767</v>
      </c>
      <c r="E1129" s="8" t="str">
        <f t="shared" si="1233"/>
        <v>1129 FAPPE-S</v>
      </c>
      <c r="G1129" s="158" t="str">
        <f>"Depreciation - "&amp;SUBSTITUTE(G1119,":","")</f>
        <v>Depreciation - Volume driven secondary PP&amp;E</v>
      </c>
      <c r="S1129" s="80"/>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c r="DK1129" s="72"/>
      <c r="DL1129" s="72"/>
    </row>
    <row r="1130" spans="2:116" x14ac:dyDescent="0.4">
      <c r="B1130" s="8"/>
      <c r="C1130" s="8"/>
      <c r="D1130" t="s">
        <v>767</v>
      </c>
      <c r="E1130" s="8" t="str">
        <f t="shared" si="1233"/>
        <v>1130 FAPPE-S</v>
      </c>
      <c r="G1130" s="125"/>
      <c r="H1130" s="12"/>
      <c r="S1130" s="72"/>
      <c r="T1130" s="72"/>
      <c r="U1130" s="72"/>
      <c r="V1130" s="72"/>
      <c r="W1130" s="72"/>
      <c r="X1130" s="72"/>
      <c r="Y1130" s="72"/>
      <c r="Z1130" s="72"/>
      <c r="AA1130" s="72"/>
      <c r="AB1130" s="72"/>
      <c r="AC1130" s="72"/>
      <c r="AD1130" s="72"/>
      <c r="AE1130" s="72"/>
      <c r="AF1130" s="72"/>
      <c r="AG1130" s="72"/>
      <c r="AH1130" s="72"/>
      <c r="AI1130" s="72"/>
      <c r="AJ1130" s="72"/>
      <c r="AK1130" s="72"/>
      <c r="AL1130" s="72"/>
      <c r="AM1130" s="72"/>
      <c r="AN1130" s="72"/>
      <c r="AO1130" s="72"/>
      <c r="AP1130" s="72"/>
      <c r="AQ1130" s="72"/>
      <c r="AR1130" s="72"/>
      <c r="AS1130" s="72"/>
      <c r="AT1130" s="72"/>
      <c r="AU1130" s="72"/>
      <c r="AV1130" s="72"/>
      <c r="AW1130" s="72"/>
      <c r="AX1130" s="72"/>
      <c r="AY1130" s="72"/>
      <c r="AZ1130" s="72"/>
      <c r="BA1130" s="72"/>
      <c r="BB1130" s="72"/>
      <c r="BC1130" s="72"/>
      <c r="BD1130" s="72"/>
      <c r="BE1130" s="72"/>
      <c r="BF1130" s="72"/>
      <c r="BG1130" s="72"/>
      <c r="BH1130" s="72"/>
      <c r="BI1130" s="72"/>
      <c r="BJ1130" s="72"/>
      <c r="BK1130" s="72"/>
      <c r="BL1130" s="72"/>
      <c r="BM1130" s="72"/>
      <c r="BN1130" s="72"/>
      <c r="BO1130" s="72"/>
      <c r="BP1130" s="72"/>
      <c r="BQ1130" s="72"/>
      <c r="BR1130" s="72"/>
      <c r="BS1130" s="72"/>
      <c r="BT1130" s="72"/>
      <c r="BU1130" s="72"/>
      <c r="BV1130" s="72"/>
      <c r="BW1130" s="72"/>
      <c r="BX1130" s="72"/>
      <c r="BY1130" s="72"/>
      <c r="BZ1130" s="72"/>
      <c r="CA1130" s="72"/>
      <c r="CB1130" s="72"/>
      <c r="CC1130" s="72"/>
      <c r="CD1130" s="72"/>
      <c r="CE1130" s="72"/>
      <c r="CF1130" s="72"/>
      <c r="CG1130" s="72"/>
      <c r="CH1130" s="72"/>
      <c r="CI1130" s="72"/>
      <c r="CJ1130" s="72"/>
      <c r="CK1130" s="72"/>
      <c r="CL1130" s="72"/>
      <c r="CO1130" s="72"/>
      <c r="CP1130" s="72"/>
      <c r="CQ1130" s="72"/>
      <c r="CR1130" s="72"/>
      <c r="CS1130" s="72"/>
      <c r="CT1130" s="72"/>
      <c r="CU1130" s="72"/>
      <c r="CV1130" s="72"/>
      <c r="CW1130" s="72"/>
      <c r="CX1130" s="72"/>
      <c r="CY1130" s="72"/>
      <c r="CZ1130" s="72"/>
      <c r="DA1130" s="72"/>
      <c r="DB1130" s="72"/>
      <c r="DC1130" s="72"/>
      <c r="DD1130" s="72"/>
      <c r="DE1130" s="72"/>
      <c r="DF1130" s="72"/>
      <c r="DG1130" s="72"/>
      <c r="DH1130" s="72"/>
      <c r="DI1130" s="72"/>
      <c r="DJ1130" s="72"/>
      <c r="DK1130" s="72"/>
      <c r="DL1130" s="72"/>
    </row>
    <row r="1131" spans="2:116" x14ac:dyDescent="0.4">
      <c r="B1131" s="8" t="str">
        <f>E1131</f>
        <v>1131 FAPPE-S</v>
      </c>
      <c r="C1131" s="8"/>
      <c r="D1131" t="s">
        <v>767</v>
      </c>
      <c r="E1131" s="8" t="str">
        <f t="shared" si="1233"/>
        <v>1131 FAPPE-S</v>
      </c>
      <c r="G1131" s="158" t="s">
        <v>251</v>
      </c>
      <c r="I1131" s="80">
        <f>SUMIF($5:$5,I$2,1127:1127)</f>
        <v>0</v>
      </c>
      <c r="J1131" s="80"/>
      <c r="K1131" s="24">
        <f>SUMIF($3:$3,K$2,1127:1127)</f>
        <v>120</v>
      </c>
      <c r="L1131" s="24">
        <f>SUMIF($3:$3,L$2,1127:1127)</f>
        <v>120</v>
      </c>
      <c r="M1131" s="24">
        <f>SUMIF($3:$3,M$2,1127:1127)</f>
        <v>120</v>
      </c>
      <c r="N1131" s="24">
        <f>SUMIF($3:$3,N$2,1127:1127)</f>
        <v>120</v>
      </c>
      <c r="O1131" s="24">
        <f>SUMIF($3:$3,O$2,1127:1127)</f>
        <v>120</v>
      </c>
      <c r="P1131" s="24">
        <f>SUMIF($3:$3,P$2,1127:1127)</f>
        <v>120</v>
      </c>
      <c r="R1131" s="24"/>
      <c r="S1131" s="80" cm="1">
        <f t="array" aca="1" ref="S1131" ca="1">(SUM(INDEX(1124:1124,1,MAX(COLUMN($R:$R),COLUMN()-($H1123*12-1))):S1128)/($H1123*12)+IF($R1133=0,0,SUM(INDEX(1129:1129,1,MAX(COLUMN($R:$R),COLUMN()-(($H1123-$H1124)*12))):S1133)/(($H1123)*12)))</f>
        <v>-833.16666666666663</v>
      </c>
      <c r="T1131" s="80" cm="1">
        <f t="array" aca="1" ref="T1131" ca="1">(SUM(INDEX(1124:1124,1,MAX(COLUMN($R:$R),COLUMN()-($H1123*12-1))):T1128)/($H1123*12)+IF($R1133=0,0,SUM(INDEX(1129:1129,1,MAX(COLUMN($R:$R),COLUMN()-(($H1123-$H1124)*12))):T1133)/(($H1123)*12)))</f>
        <v>-1666.3333333333333</v>
      </c>
      <c r="U1131" s="80" cm="1">
        <f t="array" aca="1" ref="U1131" ca="1">(SUM(INDEX(1124:1124,1,MAX(COLUMN($R:$R),COLUMN()-($H1123*12-1))):U1128)/($H1123*12)+IF($R1133=0,0,SUM(INDEX(1129:1129,1,MAX(COLUMN($R:$R),COLUMN()-(($H1123-$H1124)*12))):U1133)/(($H1123)*12)))</f>
        <v>-2499.5</v>
      </c>
      <c r="V1131" s="80" cm="1">
        <f t="array" aca="1" ref="V1131" ca="1">(SUM(INDEX(1124:1124,1,MAX(COLUMN($R:$R),COLUMN()-($H1123*12-1))):V1128)/($H1123*12)+IF($R1133=0,0,SUM(INDEX(1129:1129,1,MAX(COLUMN($R:$R),COLUMN()-(($H1123-$H1124)*12))):V1133)/(($H1123)*12)))</f>
        <v>-3332.6666666666665</v>
      </c>
      <c r="W1131" s="80" cm="1">
        <f t="array" aca="1" ref="W1131" ca="1">(SUM(INDEX(1124:1124,1,MAX(COLUMN($R:$R),COLUMN()-($H1123*12-1))):W1128)/($H1123*12)+IF($R1133=0,0,SUM(INDEX(1129:1129,1,MAX(COLUMN($R:$R),COLUMN()-(($H1123-$H1124)*12))):W1133)/(($H1123)*12)))</f>
        <v>-4165.833333333333</v>
      </c>
      <c r="X1131" s="80" cm="1">
        <f t="array" aca="1" ref="X1131" ca="1">(SUM(INDEX(1124:1124,1,MAX(COLUMN($R:$R),COLUMN()-($H1123*12-1))):X1128)/($H1123*12)+IF($R1133=0,0,SUM(INDEX(1129:1129,1,MAX(COLUMN($R:$R),COLUMN()-(($H1123-$H1124)*12))):X1133)/(($H1123)*12)))</f>
        <v>-4999</v>
      </c>
      <c r="Y1131" s="80" cm="1">
        <f t="array" aca="1" ref="Y1131" ca="1">(SUM(INDEX(1124:1124,1,MAX(COLUMN($R:$R),COLUMN()-($H1123*12-1))):Y1128)/($H1123*12)+IF($R1133=0,0,SUM(INDEX(1129:1129,1,MAX(COLUMN($R:$R),COLUMN()-(($H1123-$H1124)*12))):Y1133)/(($H1123)*12)))</f>
        <v>-5832.166666666667</v>
      </c>
      <c r="Z1131" s="80" cm="1">
        <f t="array" aca="1" ref="Z1131" ca="1">(SUM(INDEX(1124:1124,1,MAX(COLUMN($R:$R),COLUMN()-($H1123*12-1))):Z1128)/($H1123*12)+IF($R1133=0,0,SUM(INDEX(1129:1129,1,MAX(COLUMN($R:$R),COLUMN()-(($H1123-$H1124)*12))):Z1133)/(($H1123)*12)))</f>
        <v>-6665.333333333333</v>
      </c>
      <c r="AA1131" s="80" cm="1">
        <f t="array" aca="1" ref="AA1131" ca="1">(SUM(INDEX(1124:1124,1,MAX(COLUMN($R:$R),COLUMN()-($H1123*12-1))):AA1128)/($H1123*12)+IF($R1133=0,0,SUM(INDEX(1129:1129,1,MAX(COLUMN($R:$R),COLUMN()-(($H1123-$H1124)*12))):AA1133)/(($H1123)*12)))</f>
        <v>-7498.5</v>
      </c>
      <c r="AB1131" s="80" cm="1">
        <f t="array" aca="1" ref="AB1131" ca="1">(SUM(INDEX(1124:1124,1,MAX(COLUMN($R:$R),COLUMN()-($H1123*12-1))):AB1128)/($H1123*12)+IF($R1133=0,0,SUM(INDEX(1129:1129,1,MAX(COLUMN($R:$R),COLUMN()-(($H1123-$H1124)*12))):AB1133)/(($H1123)*12)))</f>
        <v>-8331.6666666666661</v>
      </c>
      <c r="AC1131" s="80" cm="1">
        <f t="array" aca="1" ref="AC1131" ca="1">(SUM(INDEX(1124:1124,1,MAX(COLUMN($R:$R),COLUMN()-($H1123*12-1))):AC1128)/($H1123*12)+IF($R1133=0,0,SUM(INDEX(1129:1129,1,MAX(COLUMN($R:$R),COLUMN()-(($H1123-$H1124)*12))):AC1133)/(($H1123)*12)))</f>
        <v>-9164.8333333333339</v>
      </c>
      <c r="AD1131" s="80" cm="1">
        <f t="array" aca="1" ref="AD1131" ca="1">(SUM(INDEX(1124:1124,1,MAX(COLUMN($R:$R),COLUMN()-($H1123*12-1))):AD1128)/($H1123*12)+IF($R1133=0,0,SUM(INDEX(1129:1129,1,MAX(COLUMN($R:$R),COLUMN()-(($H1123-$H1124)*12))):AD1133)/(($H1123)*12)))</f>
        <v>-9998</v>
      </c>
      <c r="AE1131" s="80" cm="1">
        <f t="array" aca="1" ref="AE1131" ca="1">(SUM(INDEX(1124:1124,1,MAX(COLUMN($R:$R),COLUMN()-($H1123*12-1))):AE1128)/($H1123*12)+IF($R1133=0,0,SUM(INDEX(1129:1129,1,MAX(COLUMN($R:$R),COLUMN()-(($H1123-$H1124)*12))):AE1133)/(($H1123)*12)))</f>
        <v>-10831.166666666666</v>
      </c>
      <c r="AF1131" s="80" cm="1">
        <f t="array" aca="1" ref="AF1131" ca="1">(SUM(INDEX(1124:1124,1,MAX(COLUMN($R:$R),COLUMN()-($H1123*12-1))):AF1128)/($H1123*12)+IF($R1133=0,0,SUM(INDEX(1129:1129,1,MAX(COLUMN($R:$R),COLUMN()-(($H1123-$H1124)*12))):AF1133)/(($H1123)*12)))</f>
        <v>-11664.333333333334</v>
      </c>
      <c r="AG1131" s="80" cm="1">
        <f t="array" aca="1" ref="AG1131" ca="1">(SUM(INDEX(1124:1124,1,MAX(COLUMN($R:$R),COLUMN()-($H1123*12-1))):AG1128)/($H1123*12)+IF($R1133=0,0,SUM(INDEX(1129:1129,1,MAX(COLUMN($R:$R),COLUMN()-(($H1123-$H1124)*12))):AG1133)/(($H1123)*12)))</f>
        <v>-12497.5</v>
      </c>
      <c r="AH1131" s="80" cm="1">
        <f t="array" aca="1" ref="AH1131" ca="1">(SUM(INDEX(1124:1124,1,MAX(COLUMN($R:$R),COLUMN()-($H1123*12-1))):AH1128)/($H1123*12)+IF($R1133=0,0,SUM(INDEX(1129:1129,1,MAX(COLUMN($R:$R),COLUMN()-(($H1123-$H1124)*12))):AH1133)/(($H1123)*12)))</f>
        <v>-13330.666666666666</v>
      </c>
      <c r="AI1131" s="80" cm="1">
        <f t="array" aca="1" ref="AI1131" ca="1">(SUM(INDEX(1124:1124,1,MAX(COLUMN($R:$R),COLUMN()-($H1123*12-1))):AI1128)/($H1123*12)+IF($R1133=0,0,SUM(INDEX(1129:1129,1,MAX(COLUMN($R:$R),COLUMN()-(($H1123-$H1124)*12))):AI1133)/(($H1123)*12)))</f>
        <v>-14163.833333333334</v>
      </c>
      <c r="AJ1131" s="80" cm="1">
        <f t="array" aca="1" ref="AJ1131" ca="1">(SUM(INDEX(1124:1124,1,MAX(COLUMN($R:$R),COLUMN()-($H1123*12-1))):AJ1128)/($H1123*12)+IF($R1133=0,0,SUM(INDEX(1129:1129,1,MAX(COLUMN($R:$R),COLUMN()-(($H1123-$H1124)*12))):AJ1133)/(($H1123)*12)))</f>
        <v>-14997</v>
      </c>
      <c r="AK1131" s="80" cm="1">
        <f t="array" aca="1" ref="AK1131" ca="1">(SUM(INDEX(1124:1124,1,MAX(COLUMN($R:$R),COLUMN()-($H1123*12-1))):AK1128)/($H1123*12)+IF($R1133=0,0,SUM(INDEX(1129:1129,1,MAX(COLUMN($R:$R),COLUMN()-(($H1123-$H1124)*12))):AK1133)/(($H1123)*12)))</f>
        <v>-15830.166666666666</v>
      </c>
      <c r="AL1131" s="80" cm="1">
        <f t="array" aca="1" ref="AL1131" ca="1">(SUM(INDEX(1124:1124,1,MAX(COLUMN($R:$R),COLUMN()-($H1123*12-1))):AL1128)/($H1123*12)+IF($R1133=0,0,SUM(INDEX(1129:1129,1,MAX(COLUMN($R:$R),COLUMN()-(($H1123-$H1124)*12))):AL1133)/(($H1123)*12)))</f>
        <v>-16663.333333333332</v>
      </c>
      <c r="AM1131" s="80" cm="1">
        <f t="array" aca="1" ref="AM1131" ca="1">(SUM(INDEX(1124:1124,1,MAX(COLUMN($R:$R),COLUMN()-($H1123*12-1))):AM1128)/($H1123*12)+IF($R1133=0,0,SUM(INDEX(1129:1129,1,MAX(COLUMN($R:$R),COLUMN()-(($H1123-$H1124)*12))):AM1133)/(($H1123)*12)))</f>
        <v>-17496.5</v>
      </c>
      <c r="AN1131" s="80" cm="1">
        <f t="array" aca="1" ref="AN1131" ca="1">(SUM(INDEX(1124:1124,1,MAX(COLUMN($R:$R),COLUMN()-($H1123*12-1))):AN1128)/($H1123*12)+IF($R1133=0,0,SUM(INDEX(1129:1129,1,MAX(COLUMN($R:$R),COLUMN()-(($H1123-$H1124)*12))):AN1133)/(($H1123)*12)))</f>
        <v>-18329.666666666668</v>
      </c>
      <c r="AO1131" s="80" cm="1">
        <f t="array" aca="1" ref="AO1131" ca="1">(SUM(INDEX(1124:1124,1,MAX(COLUMN($R:$R),COLUMN()-($H1123*12-1))):AO1128)/($H1123*12)+IF($R1133=0,0,SUM(INDEX(1129:1129,1,MAX(COLUMN($R:$R),COLUMN()-(($H1123-$H1124)*12))):AO1133)/(($H1123)*12)))</f>
        <v>-19162.833333333332</v>
      </c>
      <c r="AP1131" s="80" cm="1">
        <f t="array" aca="1" ref="AP1131" ca="1">(SUM(INDEX(1124:1124,1,MAX(COLUMN($R:$R),COLUMN()-($H1123*12-1))):AP1128)/($H1123*12)+IF($R1133=0,0,SUM(INDEX(1129:1129,1,MAX(COLUMN($R:$R),COLUMN()-(($H1123-$H1124)*12))):AP1133)/(($H1123)*12)))</f>
        <v>-19996</v>
      </c>
      <c r="AQ1131" s="80" cm="1">
        <f t="array" aca="1" ref="AQ1131" ca="1">(SUM(INDEX(1124:1124,1,MAX(COLUMN($R:$R),COLUMN()-($H1123*12-1))):AQ1128)/($H1123*12)+IF($R1133=0,0,SUM(INDEX(1129:1129,1,MAX(COLUMN($R:$R),COLUMN()-(($H1123-$H1124)*12))):AQ1133)/(($H1123)*12)))</f>
        <v>-20829.166666666668</v>
      </c>
      <c r="AR1131" s="80" cm="1">
        <f t="array" aca="1" ref="AR1131" ca="1">(SUM(INDEX(1124:1124,1,MAX(COLUMN($R:$R),COLUMN()-($H1123*12-1))):AR1128)/($H1123*12)+IF($R1133=0,0,SUM(INDEX(1129:1129,1,MAX(COLUMN($R:$R),COLUMN()-(($H1123-$H1124)*12))):AR1133)/(($H1123)*12)))</f>
        <v>-21662.333333333332</v>
      </c>
      <c r="AS1131" s="80" cm="1">
        <f t="array" aca="1" ref="AS1131" ca="1">(SUM(INDEX(1124:1124,1,MAX(COLUMN($R:$R),COLUMN()-($H1123*12-1))):AS1128)/($H1123*12)+IF($R1133=0,0,SUM(INDEX(1129:1129,1,MAX(COLUMN($R:$R),COLUMN()-(($H1123-$H1124)*12))):AS1133)/(($H1123)*12)))</f>
        <v>-22495.5</v>
      </c>
      <c r="AT1131" s="80" cm="1">
        <f t="array" aca="1" ref="AT1131" ca="1">(SUM(INDEX(1124:1124,1,MAX(COLUMN($R:$R),COLUMN()-($H1123*12-1))):AT1128)/($H1123*12)+IF($R1133=0,0,SUM(INDEX(1129:1129,1,MAX(COLUMN($R:$R),COLUMN()-(($H1123-$H1124)*12))):AT1133)/(($H1123)*12)))</f>
        <v>-23328.666666666668</v>
      </c>
      <c r="AU1131" s="80" cm="1">
        <f t="array" aca="1" ref="AU1131" ca="1">(SUM(INDEX(1124:1124,1,MAX(COLUMN($R:$R),COLUMN()-($H1123*12-1))):AU1128)/($H1123*12)+IF($R1133=0,0,SUM(INDEX(1129:1129,1,MAX(COLUMN($R:$R),COLUMN()-(($H1123-$H1124)*12))):AU1133)/(($H1123)*12)))</f>
        <v>-24161.833333333332</v>
      </c>
      <c r="AV1131" s="80" cm="1">
        <f t="array" aca="1" ref="AV1131" ca="1">(SUM(INDEX(1124:1124,1,MAX(COLUMN($R:$R),COLUMN()-($H1123*12-1))):AV1128)/($H1123*12)+IF($R1133=0,0,SUM(INDEX(1129:1129,1,MAX(COLUMN($R:$R),COLUMN()-(($H1123-$H1124)*12))):AV1133)/(($H1123)*12)))</f>
        <v>-24995</v>
      </c>
      <c r="AW1131" s="80" cm="1">
        <f t="array" aca="1" ref="AW1131" ca="1">(SUM(INDEX(1124:1124,1,MAX(COLUMN($R:$R),COLUMN()-($H1123*12-1))):AW1128)/($H1123*12)+IF($R1133=0,0,SUM(INDEX(1129:1129,1,MAX(COLUMN($R:$R),COLUMN()-(($H1123-$H1124)*12))):AW1133)/(($H1123)*12)))</f>
        <v>-25828.166666666668</v>
      </c>
      <c r="AX1131" s="80" cm="1">
        <f t="array" aca="1" ref="AX1131" ca="1">(SUM(INDEX(1124:1124,1,MAX(COLUMN($R:$R),COLUMN()-($H1123*12-1))):AX1128)/($H1123*12)+IF($R1133=0,0,SUM(INDEX(1129:1129,1,MAX(COLUMN($R:$R),COLUMN()-(($H1123-$H1124)*12))):AX1133)/(($H1123)*12)))</f>
        <v>-26661.333333333332</v>
      </c>
      <c r="AY1131" s="80" cm="1">
        <f t="array" aca="1" ref="AY1131" ca="1">(SUM(INDEX(1124:1124,1,MAX(COLUMN($R:$R),COLUMN()-($H1123*12-1))):AY1128)/($H1123*12)+IF($R1133=0,0,SUM(INDEX(1129:1129,1,MAX(COLUMN($R:$R),COLUMN()-(($H1123-$H1124)*12))):AY1133)/(($H1123)*12)))</f>
        <v>-27494.5</v>
      </c>
      <c r="AZ1131" s="80" cm="1">
        <f t="array" aca="1" ref="AZ1131" ca="1">(SUM(INDEX(1124:1124,1,MAX(COLUMN($R:$R),COLUMN()-($H1123*12-1))):AZ1128)/($H1123*12)+IF($R1133=0,0,SUM(INDEX(1129:1129,1,MAX(COLUMN($R:$R),COLUMN()-(($H1123-$H1124)*12))):AZ1133)/(($H1123)*12)))</f>
        <v>-28327.666666666668</v>
      </c>
      <c r="BA1131" s="80" cm="1">
        <f t="array" aca="1" ref="BA1131" ca="1">(SUM(INDEX(1124:1124,1,MAX(COLUMN($R:$R),COLUMN()-($H1123*12-1))):BA1128)/($H1123*12)+IF($R1133=0,0,SUM(INDEX(1129:1129,1,MAX(COLUMN($R:$R),COLUMN()-(($H1123-$H1124)*12))):BA1133)/(($H1123)*12)))</f>
        <v>-29160.833333333332</v>
      </c>
      <c r="BB1131" s="80" cm="1">
        <f t="array" aca="1" ref="BB1131" ca="1">(SUM(INDEX(1124:1124,1,MAX(COLUMN($R:$R),COLUMN()-($H1123*12-1))):BB1128)/($H1123*12)+IF($R1133=0,0,SUM(INDEX(1129:1129,1,MAX(COLUMN($R:$R),COLUMN()-(($H1123-$H1124)*12))):BB1133)/(($H1123)*12)))</f>
        <v>-29994</v>
      </c>
      <c r="BC1131" s="80" cm="1">
        <f t="array" aca="1" ref="BC1131" ca="1">(SUM(INDEX(1124:1124,1,MAX(COLUMN($R:$R),COLUMN()-($H1123*12-1))):BC1128)/($H1123*12)+IF($R1133=0,0,SUM(INDEX(1129:1129,1,MAX(COLUMN($R:$R),COLUMN()-(($H1123-$H1124)*12))):BC1133)/(($H1123)*12)))</f>
        <v>-30827.166666666668</v>
      </c>
      <c r="BD1131" s="80" cm="1">
        <f t="array" aca="1" ref="BD1131" ca="1">(SUM(INDEX(1124:1124,1,MAX(COLUMN($R:$R),COLUMN()-($H1123*12-1))):BD1128)/($H1123*12)+IF($R1133=0,0,SUM(INDEX(1129:1129,1,MAX(COLUMN($R:$R),COLUMN()-(($H1123-$H1124)*12))):BD1133)/(($H1123)*12)))</f>
        <v>-31660.333333333332</v>
      </c>
      <c r="BE1131" s="80" cm="1">
        <f t="array" aca="1" ref="BE1131" ca="1">(SUM(INDEX(1124:1124,1,MAX(COLUMN($R:$R),COLUMN()-($H1123*12-1))):BE1128)/($H1123*12)+IF($R1133=0,0,SUM(INDEX(1129:1129,1,MAX(COLUMN($R:$R),COLUMN()-(($H1123-$H1124)*12))):BE1133)/(($H1123)*12)))</f>
        <v>-32493.5</v>
      </c>
      <c r="BF1131" s="80" cm="1">
        <f t="array" aca="1" ref="BF1131" ca="1">(SUM(INDEX(1124:1124,1,MAX(COLUMN($R:$R),COLUMN()-($H1123*12-1))):BF1128)/($H1123*12)+IF($R1133=0,0,SUM(INDEX(1129:1129,1,MAX(COLUMN($R:$R),COLUMN()-(($H1123-$H1124)*12))):BF1133)/(($H1123)*12)))</f>
        <v>-33326.666666666664</v>
      </c>
      <c r="BG1131" s="80" cm="1">
        <f t="array" aca="1" ref="BG1131" ca="1">(SUM(INDEX(1124:1124,1,MAX(COLUMN($R:$R),COLUMN()-($H1123*12-1))):BG1128)/($H1123*12)+IF($R1133=0,0,SUM(INDEX(1129:1129,1,MAX(COLUMN($R:$R),COLUMN()-(($H1123-$H1124)*12))):BG1133)/(($H1123)*12)))</f>
        <v>-34159.833333333336</v>
      </c>
      <c r="BH1131" s="80" cm="1">
        <f t="array" aca="1" ref="BH1131" ca="1">(SUM(INDEX(1124:1124,1,MAX(COLUMN($R:$R),COLUMN()-($H1123*12-1))):BH1128)/($H1123*12)+IF($R1133=0,0,SUM(INDEX(1129:1129,1,MAX(COLUMN($R:$R),COLUMN()-(($H1123-$H1124)*12))):BH1133)/(($H1123)*12)))</f>
        <v>-34993</v>
      </c>
      <c r="BI1131" s="80" cm="1">
        <f t="array" aca="1" ref="BI1131" ca="1">(SUM(INDEX(1124:1124,1,MAX(COLUMN($R:$R),COLUMN()-($H1123*12-1))):BI1128)/($H1123*12)+IF($R1133=0,0,SUM(INDEX(1129:1129,1,MAX(COLUMN($R:$R),COLUMN()-(($H1123-$H1124)*12))):BI1133)/(($H1123)*12)))</f>
        <v>-35826.166666666664</v>
      </c>
      <c r="BJ1131" s="80" cm="1">
        <f t="array" aca="1" ref="BJ1131" ca="1">(SUM(INDEX(1124:1124,1,MAX(COLUMN($R:$R),COLUMN()-($H1123*12-1))):BJ1128)/($H1123*12)+IF($R1133=0,0,SUM(INDEX(1129:1129,1,MAX(COLUMN($R:$R),COLUMN()-(($H1123-$H1124)*12))):BJ1133)/(($H1123)*12)))</f>
        <v>-36659.333333333336</v>
      </c>
      <c r="BK1131" s="80" cm="1">
        <f t="array" aca="1" ref="BK1131" ca="1">(SUM(INDEX(1124:1124,1,MAX(COLUMN($R:$R),COLUMN()-($H1123*12-1))):BK1128)/($H1123*12)+IF($R1133=0,0,SUM(INDEX(1129:1129,1,MAX(COLUMN($R:$R),COLUMN()-(($H1123-$H1124)*12))):BK1133)/(($H1123)*12)))</f>
        <v>-37492.5</v>
      </c>
      <c r="BL1131" s="80" cm="1">
        <f t="array" aca="1" ref="BL1131" ca="1">(SUM(INDEX(1124:1124,1,MAX(COLUMN($R:$R),COLUMN()-($H1123*12-1))):BL1128)/($H1123*12)+IF($R1133=0,0,SUM(INDEX(1129:1129,1,MAX(COLUMN($R:$R),COLUMN()-(($H1123-$H1124)*12))):BL1133)/(($H1123)*12)))</f>
        <v>-38325.666666666664</v>
      </c>
      <c r="BM1131" s="80" cm="1">
        <f t="array" aca="1" ref="BM1131" ca="1">(SUM(INDEX(1124:1124,1,MAX(COLUMN($R:$R),COLUMN()-($H1123*12-1))):BM1128)/($H1123*12)+IF($R1133=0,0,SUM(INDEX(1129:1129,1,MAX(COLUMN($R:$R),COLUMN()-(($H1123-$H1124)*12))):BM1133)/(($H1123)*12)))</f>
        <v>-39158.833333333336</v>
      </c>
      <c r="BN1131" s="80" cm="1">
        <f t="array" aca="1" ref="BN1131" ca="1">(SUM(INDEX(1124:1124,1,MAX(COLUMN($R:$R),COLUMN()-($H1123*12-1))):BN1128)/($H1123*12)+IF($R1133=0,0,SUM(INDEX(1129:1129,1,MAX(COLUMN($R:$R),COLUMN()-(($H1123-$H1124)*12))):BN1133)/(($H1123)*12)))</f>
        <v>-39992</v>
      </c>
      <c r="BO1131" s="80" cm="1">
        <f t="array" aca="1" ref="BO1131" ca="1">(SUM(INDEX(1124:1124,1,MAX(COLUMN($R:$R),COLUMN()-($H1123*12-1))):BO1128)/($H1123*12)+IF($R1133=0,0,SUM(INDEX(1129:1129,1,MAX(COLUMN($R:$R),COLUMN()-(($H1123-$H1124)*12))):BO1133)/(($H1123)*12)))</f>
        <v>-40825.166666666664</v>
      </c>
      <c r="BP1131" s="80" cm="1">
        <f t="array" aca="1" ref="BP1131" ca="1">(SUM(INDEX(1124:1124,1,MAX(COLUMN($R:$R),COLUMN()-($H1123*12-1))):BP1128)/($H1123*12)+IF($R1133=0,0,SUM(INDEX(1129:1129,1,MAX(COLUMN($R:$R),COLUMN()-(($H1123-$H1124)*12))):BP1133)/(($H1123)*12)))</f>
        <v>-41658.333333333336</v>
      </c>
      <c r="BQ1131" s="80" cm="1">
        <f t="array" aca="1" ref="BQ1131" ca="1">(SUM(INDEX(1124:1124,1,MAX(COLUMN($R:$R),COLUMN()-($H1123*12-1))):BQ1128)/($H1123*12)+IF($R1133=0,0,SUM(INDEX(1129:1129,1,MAX(COLUMN($R:$R),COLUMN()-(($H1123-$H1124)*12))):BQ1133)/(($H1123)*12)))</f>
        <v>-42491.5</v>
      </c>
      <c r="BR1131" s="80" cm="1">
        <f t="array" aca="1" ref="BR1131" ca="1">(SUM(INDEX(1124:1124,1,MAX(COLUMN($R:$R),COLUMN()-($H1123*12-1))):BR1128)/($H1123*12)+IF($R1133=0,0,SUM(INDEX(1129:1129,1,MAX(COLUMN($R:$R),COLUMN()-(($H1123-$H1124)*12))):BR1133)/(($H1123)*12)))</f>
        <v>-43324.666666666664</v>
      </c>
      <c r="BS1131" s="80" cm="1">
        <f t="array" aca="1" ref="BS1131" ca="1">(SUM(INDEX(1124:1124,1,MAX(COLUMN($R:$R),COLUMN()-($H1123*12-1))):BS1128)/($H1123*12)+IF($R1133=0,0,SUM(INDEX(1129:1129,1,MAX(COLUMN($R:$R),COLUMN()-(($H1123-$H1124)*12))):BS1133)/(($H1123)*12)))</f>
        <v>-44157.833333333336</v>
      </c>
      <c r="BT1131" s="80" cm="1">
        <f t="array" aca="1" ref="BT1131" ca="1">(SUM(INDEX(1124:1124,1,MAX(COLUMN($R:$R),COLUMN()-($H1123*12-1))):BT1128)/($H1123*12)+IF($R1133=0,0,SUM(INDEX(1129:1129,1,MAX(COLUMN($R:$R),COLUMN()-(($H1123-$H1124)*12))):BT1133)/(($H1123)*12)))</f>
        <v>-44991</v>
      </c>
      <c r="BU1131" s="80" cm="1">
        <f t="array" aca="1" ref="BU1131" ca="1">(SUM(INDEX(1124:1124,1,MAX(COLUMN($R:$R),COLUMN()-($H1123*12-1))):BU1128)/($H1123*12)+IF($R1133=0,0,SUM(INDEX(1129:1129,1,MAX(COLUMN($R:$R),COLUMN()-(($H1123-$H1124)*12))):BU1133)/(($H1123)*12)))</f>
        <v>-45824.166666666664</v>
      </c>
      <c r="BV1131" s="80" cm="1">
        <f t="array" aca="1" ref="BV1131" ca="1">(SUM(INDEX(1124:1124,1,MAX(COLUMN($R:$R),COLUMN()-($H1123*12-1))):BV1128)/($H1123*12)+IF($R1133=0,0,SUM(INDEX(1129:1129,1,MAX(COLUMN($R:$R),COLUMN()-(($H1123-$H1124)*12))):BV1133)/(($H1123)*12)))</f>
        <v>-46657.333333333336</v>
      </c>
      <c r="BW1131" s="80" cm="1">
        <f t="array" aca="1" ref="BW1131" ca="1">(SUM(INDEX(1124:1124,1,MAX(COLUMN($R:$R),COLUMN()-($H1123*12-1))):BW1128)/($H1123*12)+IF($R1133=0,0,SUM(INDEX(1129:1129,1,MAX(COLUMN($R:$R),COLUMN()-(($H1123-$H1124)*12))):BW1133)/(($H1123)*12)))</f>
        <v>-47490.5</v>
      </c>
      <c r="BX1131" s="80" cm="1">
        <f t="array" aca="1" ref="BX1131" ca="1">(SUM(INDEX(1124:1124,1,MAX(COLUMN($R:$R),COLUMN()-($H1123*12-1))):BX1128)/($H1123*12)+IF($R1133=0,0,SUM(INDEX(1129:1129,1,MAX(COLUMN($R:$R),COLUMN()-(($H1123-$H1124)*12))):BX1133)/(($H1123)*12)))</f>
        <v>-48323.666666666664</v>
      </c>
      <c r="BY1131" s="80" cm="1">
        <f t="array" aca="1" ref="BY1131" ca="1">(SUM(INDEX(1124:1124,1,MAX(COLUMN($R:$R),COLUMN()-($H1123*12-1))):BY1128)/($H1123*12)+IF($R1133=0,0,SUM(INDEX(1129:1129,1,MAX(COLUMN($R:$R),COLUMN()-(($H1123-$H1124)*12))):BY1133)/(($H1123)*12)))</f>
        <v>-49156.833333333336</v>
      </c>
      <c r="BZ1131" s="80" cm="1">
        <f t="array" aca="1" ref="BZ1131" ca="1">(SUM(INDEX(1124:1124,1,MAX(COLUMN($R:$R),COLUMN()-($H1123*12-1))):BZ1128)/($H1123*12)+IF($R1133=0,0,SUM(INDEX(1129:1129,1,MAX(COLUMN($R:$R),COLUMN()-(($H1123-$H1124)*12))):BZ1133)/(($H1123)*12)))</f>
        <v>-49990</v>
      </c>
      <c r="CA1131" s="80" cm="1">
        <f t="array" aca="1" ref="CA1131" ca="1">(SUM(INDEX(1124:1124,1,MAX(COLUMN($R:$R),COLUMN()-($H1123*12-1))):CA1128)/($H1123*12)+IF($R1133=0,0,SUM(INDEX(1129:1129,1,MAX(COLUMN($R:$R),COLUMN()-(($H1123-$H1124)*12))):CA1133)/(($H1123)*12)))</f>
        <v>-49990</v>
      </c>
      <c r="CB1131" s="80" cm="1">
        <f t="array" aca="1" ref="CB1131" ca="1">(SUM(INDEX(1124:1124,1,MAX(COLUMN($R:$R),COLUMN()-($H1123*12-1))):CB1128)/($H1123*12)+IF($R1133=0,0,SUM(INDEX(1129:1129,1,MAX(COLUMN($R:$R),COLUMN()-(($H1123-$H1124)*12))):CB1133)/(($H1123)*12)))</f>
        <v>-49990</v>
      </c>
      <c r="CC1131" s="80" cm="1">
        <f t="array" aca="1" ref="CC1131" ca="1">(SUM(INDEX(1124:1124,1,MAX(COLUMN($R:$R),COLUMN()-($H1123*12-1))):CC1128)/($H1123*12)+IF($R1133=0,0,SUM(INDEX(1129:1129,1,MAX(COLUMN($R:$R),COLUMN()-(($H1123-$H1124)*12))):CC1133)/(($H1123)*12)))</f>
        <v>-49990</v>
      </c>
      <c r="CD1131" s="80" cm="1">
        <f t="array" aca="1" ref="CD1131" ca="1">(SUM(INDEX(1124:1124,1,MAX(COLUMN($R:$R),COLUMN()-($H1123*12-1))):CD1128)/($H1123*12)+IF($R1133=0,0,SUM(INDEX(1129:1129,1,MAX(COLUMN($R:$R),COLUMN()-(($H1123-$H1124)*12))):CD1133)/(($H1123)*12)))</f>
        <v>-49990</v>
      </c>
      <c r="CE1131" s="80" cm="1">
        <f t="array" aca="1" ref="CE1131" ca="1">(SUM(INDEX(1124:1124,1,MAX(COLUMN($R:$R),COLUMN()-($H1123*12-1))):CE1128)/($H1123*12)+IF($R1133=0,0,SUM(INDEX(1129:1129,1,MAX(COLUMN($R:$R),COLUMN()-(($H1123-$H1124)*12))):CE1133)/(($H1123)*12)))</f>
        <v>-49990</v>
      </c>
      <c r="CF1131" s="80" cm="1">
        <f t="array" aca="1" ref="CF1131" ca="1">(SUM(INDEX(1124:1124,1,MAX(COLUMN($R:$R),COLUMN()-($H1123*12-1))):CF1128)/($H1123*12)+IF($R1133=0,0,SUM(INDEX(1129:1129,1,MAX(COLUMN($R:$R),COLUMN()-(($H1123-$H1124)*12))):CF1133)/(($H1123)*12)))</f>
        <v>-49990</v>
      </c>
      <c r="CG1131" s="80" cm="1">
        <f t="array" aca="1" ref="CG1131" ca="1">(SUM(INDEX(1124:1124,1,MAX(COLUMN($R:$R),COLUMN()-($H1123*12-1))):CG1128)/($H1123*12)+IF($R1133=0,0,SUM(INDEX(1129:1129,1,MAX(COLUMN($R:$R),COLUMN()-(($H1123-$H1124)*12))):CG1133)/(($H1123)*12)))</f>
        <v>-49990</v>
      </c>
      <c r="CH1131" s="80" cm="1">
        <f t="array" aca="1" ref="CH1131" ca="1">(SUM(INDEX(1124:1124,1,MAX(COLUMN($R:$R),COLUMN()-($H1123*12-1))):CH1128)/($H1123*12)+IF($R1133=0,0,SUM(INDEX(1129:1129,1,MAX(COLUMN($R:$R),COLUMN()-(($H1123-$H1124)*12))):CH1133)/(($H1123)*12)))</f>
        <v>-49990</v>
      </c>
      <c r="CI1131" s="80" cm="1">
        <f t="array" aca="1" ref="CI1131" ca="1">(SUM(INDEX(1124:1124,1,MAX(COLUMN($R:$R),COLUMN()-($H1123*12-1))):CI1128)/($H1123*12)+IF($R1133=0,0,SUM(INDEX(1129:1129,1,MAX(COLUMN($R:$R),COLUMN()-(($H1123-$H1124)*12))):CI1133)/(($H1123)*12)))</f>
        <v>-49990</v>
      </c>
      <c r="CJ1131" s="80" cm="1">
        <f t="array" aca="1" ref="CJ1131" ca="1">(SUM(INDEX(1124:1124,1,MAX(COLUMN($R:$R),COLUMN()-($H1123*12-1))):CJ1128)/($H1123*12)+IF($R1133=0,0,SUM(INDEX(1129:1129,1,MAX(COLUMN($R:$R),COLUMN()-(($H1123-$H1124)*12))):CJ1133)/(($H1123)*12)))</f>
        <v>-49990</v>
      </c>
      <c r="CK1131" s="80" cm="1">
        <f t="array" aca="1" ref="CK1131" ca="1">(SUM(INDEX(1124:1124,1,MAX(COLUMN($R:$R),COLUMN()-($H1123*12-1))):CK1128)/($H1123*12)+IF($R1133=0,0,SUM(INDEX(1129:1129,1,MAX(COLUMN($R:$R),COLUMN()-(($H1123-$H1124)*12))):CK1133)/(($H1123)*12)))</f>
        <v>-49990</v>
      </c>
      <c r="CL1131" s="80" cm="1">
        <f t="array" aca="1" ref="CL1131" ca="1">(SUM(INDEX(1124:1124,1,MAX(COLUMN($R:$R),COLUMN()-($H1123*12-1))):CL1128)/($H1123*12)+IF($R1133=0,0,SUM(INDEX(1129:1129,1,MAX(COLUMN($R:$R),COLUMN()-(($H1123-$H1124)*12))):CL1133)/(($H1123)*12)))</f>
        <v>-49990</v>
      </c>
      <c r="CN1131" s="80">
        <f>SUMIF($5:$5,CN$2,1127:1127)</f>
        <v>0</v>
      </c>
      <c r="CO1131" s="80" t="e" cm="1">
        <f t="array" ref="CO1131">(SUM(INDEX(1124:1124,1,MAX(COLUMN($CN:$CN),COLUMN()-($H1123*4-1))):CO1128)/($H1123*4)-IF($CN1133=0,0,SUM(INDEX(1129:1129,1,MAX(COLUMN($CN:$CN),COLUMN()-(($H1123-$H1124)*4))):CO1133)/(($H1123)*4)))</f>
        <v>#N/A</v>
      </c>
      <c r="CP1131" s="80" t="e" cm="1">
        <f t="array" ref="CP1131">(SUM(INDEX(1124:1124,1,MAX(COLUMN($CN:$CN),COLUMN()-($H1123*4-1))):CP1128)/($H1123*4)-IF($CN1133=0,0,SUM(INDEX(1129:1129,1,MAX(COLUMN($CN:$CN),COLUMN()-(($H1123-$H1124)*4))):CP1133)/(($H1123)*4)))</f>
        <v>#N/A</v>
      </c>
      <c r="CQ1131" s="80" t="e" cm="1">
        <f t="array" ref="CQ1131">(SUM(INDEX(1124:1124,1,MAX(COLUMN($CN:$CN),COLUMN()-($H1123*4-1))):CQ1128)/($H1123*4)-IF($CN1133=0,0,SUM(INDEX(1129:1129,1,MAX(COLUMN($CN:$CN),COLUMN()-(($H1123-$H1124)*4))):CQ1133)/(($H1123)*4)))</f>
        <v>#N/A</v>
      </c>
      <c r="CR1131" s="80" t="e" cm="1">
        <f t="array" ref="CR1131">(SUM(INDEX(1124:1124,1,MAX(COLUMN($CN:$CN),COLUMN()-($H1123*4-1))):CR1128)/($H1123*4)-IF($CN1133=0,0,SUM(INDEX(1129:1129,1,MAX(COLUMN($CN:$CN),COLUMN()-(($H1123-$H1124)*4))):CR1133)/(($H1123)*4)))</f>
        <v>#N/A</v>
      </c>
      <c r="CS1131" s="80" t="e" cm="1">
        <f t="array" ref="CS1131">(SUM(INDEX(1124:1124,1,MAX(COLUMN($CN:$CN),COLUMN()-($H1123*4-1))):CS1128)/($H1123*4)-IF($CN1133=0,0,SUM(INDEX(1129:1129,1,MAX(COLUMN($CN:$CN),COLUMN()-(($H1123-$H1124)*4))):CS1133)/(($H1123)*4)))</f>
        <v>#N/A</v>
      </c>
      <c r="CT1131" s="80" t="e" cm="1">
        <f t="array" ref="CT1131">(SUM(INDEX(1124:1124,1,MAX(COLUMN($CN:$CN),COLUMN()-($H1123*4-1))):CT1128)/($H1123*4)-IF($CN1133=0,0,SUM(INDEX(1129:1129,1,MAX(COLUMN($CN:$CN),COLUMN()-(($H1123-$H1124)*4))):CT1133)/(($H1123)*4)))</f>
        <v>#N/A</v>
      </c>
      <c r="CU1131" s="80" t="e" cm="1">
        <f t="array" ref="CU1131">(SUM(INDEX(1124:1124,1,MAX(COLUMN($CN:$CN),COLUMN()-($H1123*4-1))):CU1128)/($H1123*4)-IF($CN1133=0,0,SUM(INDEX(1129:1129,1,MAX(COLUMN($CN:$CN),COLUMN()-(($H1123-$H1124)*4))):CU1133)/(($H1123)*4)))</f>
        <v>#N/A</v>
      </c>
      <c r="CV1131" s="80" t="e" cm="1">
        <f t="array" ref="CV1131">(SUM(INDEX(1124:1124,1,MAX(COLUMN($CN:$CN),COLUMN()-($H1123*4-1))):CV1128)/($H1123*4)-IF($CN1133=0,0,SUM(INDEX(1129:1129,1,MAX(COLUMN($CN:$CN),COLUMN()-(($H1123-$H1124)*4))):CV1133)/(($H1123)*4)))</f>
        <v>#N/A</v>
      </c>
      <c r="CW1131" s="80" t="e" cm="1">
        <f t="array" ref="CW1131">(SUM(INDEX(1124:1124,1,MAX(COLUMN($CN:$CN),COLUMN()-($H1123*4-1))):CW1128)/($H1123*4)-IF($CN1133=0,0,SUM(INDEX(1129:1129,1,MAX(COLUMN($CN:$CN),COLUMN()-(($H1123-$H1124)*4))):CW1133)/(($H1123)*4)))</f>
        <v>#N/A</v>
      </c>
      <c r="CX1131" s="80" t="e" cm="1">
        <f t="array" ref="CX1131">(SUM(INDEX(1124:1124,1,MAX(COLUMN($CN:$CN),COLUMN()-($H1123*4-1))):CX1128)/($H1123*4)-IF($CN1133=0,0,SUM(INDEX(1129:1129,1,MAX(COLUMN($CN:$CN),COLUMN()-(($H1123-$H1124)*4))):CX1133)/(($H1123)*4)))</f>
        <v>#N/A</v>
      </c>
      <c r="CY1131" s="80" t="e" cm="1">
        <f t="array" ref="CY1131">(SUM(INDEX(1124:1124,1,MAX(COLUMN($CN:$CN),COLUMN()-($H1123*4-1))):CY1128)/($H1123*4)-IF($CN1133=0,0,SUM(INDEX(1129:1129,1,MAX(COLUMN($CN:$CN),COLUMN()-(($H1123-$H1124)*4))):CY1133)/(($H1123)*4)))</f>
        <v>#N/A</v>
      </c>
      <c r="CZ1131" s="80" t="e" cm="1">
        <f t="array" ref="CZ1131">(SUM(INDEX(1124:1124,1,MAX(COLUMN($CN:$CN),COLUMN()-($H1123*4-1))):CZ1128)/($H1123*4)-IF($CN1133=0,0,SUM(INDEX(1129:1129,1,MAX(COLUMN($CN:$CN),COLUMN()-(($H1123-$H1124)*4))):CZ1133)/(($H1123)*4)))</f>
        <v>#N/A</v>
      </c>
      <c r="DA1131" s="80" t="e" cm="1">
        <f t="array" ref="DA1131">(SUM(INDEX(1124:1124,1,MAX(COLUMN($CN:$CN),COLUMN()-($H1123*4-1))):DA1128)/($H1123*4)-IF($CN1133=0,0,SUM(INDEX(1129:1129,1,MAX(COLUMN($CN:$CN),COLUMN()-(($H1123-$H1124)*4))):DA1133)/(($H1123)*4)))</f>
        <v>#N/A</v>
      </c>
      <c r="DB1131" s="80" t="e" cm="1">
        <f t="array" ref="DB1131">(SUM(INDEX(1124:1124,1,MAX(COLUMN($CN:$CN),COLUMN()-($H1123*4-1))):DB1128)/($H1123*4)-IF($CN1133=0,0,SUM(INDEX(1129:1129,1,MAX(COLUMN($CN:$CN),COLUMN()-(($H1123-$H1124)*4))):DB1133)/(($H1123)*4)))</f>
        <v>#N/A</v>
      </c>
      <c r="DC1131" s="80" t="e" cm="1">
        <f t="array" ref="DC1131">(SUM(INDEX(1124:1124,1,MAX(COLUMN($CN:$CN),COLUMN()-($H1123*4-1))):DC1128)/($H1123*4)-IF($CN1133=0,0,SUM(INDEX(1129:1129,1,MAX(COLUMN($CN:$CN),COLUMN()-(($H1123-$H1124)*4))):DC1133)/(($H1123)*4)))</f>
        <v>#N/A</v>
      </c>
      <c r="DD1131" s="80" t="e" cm="1">
        <f t="array" ref="DD1131">(SUM(INDEX(1124:1124,1,MAX(COLUMN($CN:$CN),COLUMN()-($H1123*4-1))):DD1128)/($H1123*4)-IF($CN1133=0,0,SUM(INDEX(1129:1129,1,MAX(COLUMN($CN:$CN),COLUMN()-(($H1123-$H1124)*4))):DD1133)/(($H1123)*4)))</f>
        <v>#N/A</v>
      </c>
      <c r="DE1131" s="80" t="e" cm="1">
        <f t="array" ref="DE1131">(SUM(INDEX(1124:1124,1,MAX(COLUMN($CN:$CN),COLUMN()-($H1123*4-1))):DE1128)/($H1123*4)-IF($CN1133=0,0,SUM(INDEX(1129:1129,1,MAX(COLUMN($CN:$CN),COLUMN()-(($H1123-$H1124)*4))):DE1133)/(($H1123)*4)))</f>
        <v>#N/A</v>
      </c>
      <c r="DF1131" s="80" t="e" cm="1">
        <f t="array" ref="DF1131">(SUM(INDEX(1124:1124,1,MAX(COLUMN($CN:$CN),COLUMN()-($H1123*4-1))):DF1128)/($H1123*4)-IF($CN1133=0,0,SUM(INDEX(1129:1129,1,MAX(COLUMN($CN:$CN),COLUMN()-(($H1123-$H1124)*4))):DF1133)/(($H1123)*4)))</f>
        <v>#N/A</v>
      </c>
      <c r="DG1131" s="80" t="e" cm="1">
        <f t="array" ref="DG1131">(SUM(INDEX(1124:1124,1,MAX(COLUMN($CN:$CN),COLUMN()-($H1123*4-1))):DG1128)/($H1123*4)-IF($CN1133=0,0,SUM(INDEX(1129:1129,1,MAX(COLUMN($CN:$CN),COLUMN()-(($H1123-$H1124)*4))):DG1133)/(($H1123)*4)))</f>
        <v>#N/A</v>
      </c>
      <c r="DH1131" s="80" t="e" cm="1">
        <f t="array" ref="DH1131">(SUM(INDEX(1124:1124,1,MAX(COLUMN($CN:$CN),COLUMN()-($H1123*4-1))):DH1128)/($H1123*4)-IF($CN1133=0,0,SUM(INDEX(1129:1129,1,MAX(COLUMN($CN:$CN),COLUMN()-(($H1123-$H1124)*4))):DH1133)/(($H1123)*4)))</f>
        <v>#N/A</v>
      </c>
      <c r="DI1131" s="80" t="e" cm="1">
        <f t="array" ref="DI1131">(SUM(INDEX(1124:1124,1,MAX(COLUMN($CN:$CN),COLUMN()-($H1123*4-1))):DI1128)/($H1123*4)-IF($CN1133=0,0,SUM(INDEX(1129:1129,1,MAX(COLUMN($CN:$CN),COLUMN()-(($H1123-$H1124)*4))):DI1133)/(($H1123)*4)))</f>
        <v>#N/A</v>
      </c>
      <c r="DJ1131" s="80" t="e" cm="1">
        <f t="array" ref="DJ1131">(SUM(INDEX(1124:1124,1,MAX(COLUMN($CN:$CN),COLUMN()-($H1123*4-1))):DJ1128)/($H1123*4)-IF($CN1133=0,0,SUM(INDEX(1129:1129,1,MAX(COLUMN($CN:$CN),COLUMN()-(($H1123-$H1124)*4))):DJ1133)/(($H1123)*4)))</f>
        <v>#N/A</v>
      </c>
      <c r="DK1131" s="80" t="e" cm="1">
        <f t="array" ref="DK1131">(SUM(INDEX(1124:1124,1,MAX(COLUMN($CN:$CN),COLUMN()-($H1123*4-1))):DK1128)/($H1123*4)-IF($CN1133=0,0,SUM(INDEX(1129:1129,1,MAX(COLUMN($CN:$CN),COLUMN()-(($H1123-$H1124)*4))):DK1133)/(($H1123)*4)))</f>
        <v>#N/A</v>
      </c>
      <c r="DL1131" s="80" t="e" cm="1">
        <f t="array" ref="DL1131">(SUM(INDEX(1124:1124,1,MAX(COLUMN($CN:$CN),COLUMN()-($H1123*4-1))):DL1128)/($H1123*4)-IF($CN1133=0,0,SUM(INDEX(1129:1129,1,MAX(COLUMN($CN:$CN),COLUMN()-(($H1123-$H1124)*4))):DL1133)/(($H1123)*4)))</f>
        <v>#N/A</v>
      </c>
    </row>
    <row r="1132" spans="2:116" x14ac:dyDescent="0.4">
      <c r="D1132" t="s">
        <v>767</v>
      </c>
      <c r="E1132" s="8" t="str">
        <f t="shared" si="1233"/>
        <v>1132 FAPPE-S</v>
      </c>
      <c r="G1132" s="125"/>
      <c r="I1132" s="62"/>
      <c r="J1132" s="62"/>
      <c r="K1132" s="53"/>
      <c r="L1132" s="53"/>
      <c r="M1132" s="53"/>
      <c r="N1132" s="53"/>
      <c r="O1132" s="53"/>
      <c r="P1132" s="53"/>
      <c r="R1132" s="82"/>
      <c r="S1132" s="153"/>
      <c r="T1132" s="153"/>
      <c r="U1132" s="153"/>
      <c r="V1132" s="153"/>
      <c r="W1132" s="153"/>
      <c r="X1132" s="153"/>
      <c r="Y1132" s="153"/>
      <c r="Z1132" s="153"/>
      <c r="AA1132" s="153"/>
      <c r="AB1132" s="153"/>
      <c r="AC1132" s="153"/>
      <c r="AD1132" s="153"/>
      <c r="AE1132" s="153"/>
      <c r="AF1132" s="153"/>
      <c r="AG1132" s="153"/>
      <c r="AH1132" s="153"/>
      <c r="AI1132" s="153"/>
      <c r="AJ1132" s="153"/>
      <c r="AK1132" s="153"/>
      <c r="AL1132" s="153"/>
      <c r="AM1132" s="153"/>
      <c r="AN1132" s="153"/>
      <c r="AO1132" s="153"/>
      <c r="AP1132" s="153"/>
      <c r="AQ1132" s="153"/>
      <c r="AR1132" s="153"/>
      <c r="AS1132" s="153"/>
      <c r="AT1132" s="153"/>
      <c r="AU1132" s="153"/>
      <c r="AV1132" s="153"/>
      <c r="AW1132" s="153"/>
      <c r="AX1132" s="153"/>
      <c r="AY1132" s="153"/>
      <c r="AZ1132" s="153"/>
      <c r="BA1132" s="153"/>
      <c r="BB1132" s="153"/>
      <c r="BC1132" s="153"/>
      <c r="BD1132" s="153"/>
      <c r="BE1132" s="153"/>
      <c r="BF1132" s="153"/>
      <c r="BG1132" s="153"/>
      <c r="BH1132" s="153"/>
      <c r="BI1132" s="153"/>
      <c r="BJ1132" s="153"/>
      <c r="BK1132" s="153"/>
      <c r="BL1132" s="153"/>
      <c r="BM1132" s="153"/>
      <c r="BN1132" s="153"/>
      <c r="BO1132" s="153"/>
      <c r="BP1132" s="153"/>
      <c r="BQ1132" s="153"/>
      <c r="BR1132" s="153"/>
      <c r="BS1132" s="153"/>
      <c r="BT1132" s="153"/>
      <c r="BU1132" s="153"/>
      <c r="BV1132" s="153"/>
      <c r="BW1132" s="153"/>
      <c r="BX1132" s="153"/>
      <c r="BY1132" s="153"/>
      <c r="BZ1132" s="153"/>
      <c r="CA1132" s="153"/>
      <c r="CB1132" s="153"/>
      <c r="CC1132" s="153"/>
      <c r="CD1132" s="153"/>
      <c r="CE1132" s="153"/>
      <c r="CF1132" s="153"/>
      <c r="CG1132" s="153"/>
      <c r="CH1132" s="153"/>
      <c r="CI1132" s="153"/>
      <c r="CJ1132" s="153"/>
      <c r="CK1132" s="153"/>
      <c r="CL1132" s="153"/>
      <c r="CN1132" s="62"/>
      <c r="CO1132" s="153"/>
      <c r="CP1132" s="153"/>
      <c r="CQ1132" s="153"/>
      <c r="CR1132" s="153"/>
      <c r="CS1132" s="153"/>
      <c r="CT1132" s="153"/>
      <c r="CU1132" s="153"/>
      <c r="CV1132" s="153"/>
      <c r="CW1132" s="153"/>
      <c r="CX1132" s="153"/>
      <c r="CY1132" s="153"/>
      <c r="CZ1132" s="153"/>
      <c r="DA1132" s="153"/>
      <c r="DB1132" s="153"/>
      <c r="DC1132" s="153"/>
      <c r="DD1132" s="153"/>
      <c r="DE1132" s="153"/>
      <c r="DF1132" s="153"/>
      <c r="DG1132" s="153"/>
      <c r="DH1132" s="153"/>
      <c r="DI1132" s="153"/>
      <c r="DJ1132" s="153"/>
      <c r="DK1132" s="153"/>
      <c r="DL1132" s="153"/>
    </row>
    <row r="1133" spans="2:116" x14ac:dyDescent="0.4">
      <c r="D1133" t="s">
        <v>767</v>
      </c>
      <c r="E1133" s="8" t="str">
        <f t="shared" ref="E1133:E1136" si="1305">ROW()&amp;" "&amp;D1133</f>
        <v>1133 FAPPE-S</v>
      </c>
      <c r="G1133" s="95" t="s">
        <v>205</v>
      </c>
      <c r="I1133" s="74">
        <v>0</v>
      </c>
      <c r="J1133" s="74"/>
      <c r="K1133" s="53"/>
      <c r="L1133" s="53"/>
      <c r="M1133" s="53"/>
      <c r="N1133" s="53"/>
      <c r="O1133" s="53"/>
      <c r="P1133" s="53"/>
      <c r="R1133" s="24">
        <f>-$I1133</f>
        <v>0</v>
      </c>
      <c r="S1133" s="153"/>
      <c r="T1133" s="153"/>
      <c r="U1133" s="153"/>
      <c r="V1133" s="153"/>
      <c r="W1133" s="153"/>
      <c r="X1133" s="153"/>
      <c r="Y1133" s="153"/>
      <c r="Z1133" s="153"/>
      <c r="AA1133" s="153"/>
      <c r="AB1133" s="153"/>
      <c r="AC1133" s="153"/>
      <c r="AD1133" s="153"/>
      <c r="AE1133" s="153"/>
      <c r="AF1133" s="153"/>
      <c r="AG1133" s="153"/>
      <c r="AH1133" s="153"/>
      <c r="AI1133" s="153"/>
      <c r="AJ1133" s="153"/>
      <c r="AK1133" s="153"/>
      <c r="AL1133" s="153"/>
      <c r="AM1133" s="153"/>
      <c r="AN1133" s="153"/>
      <c r="AO1133" s="153"/>
      <c r="AP1133" s="153"/>
      <c r="AQ1133" s="153"/>
      <c r="AR1133" s="153"/>
      <c r="AS1133" s="153"/>
      <c r="AT1133" s="153"/>
      <c r="AU1133" s="153"/>
      <c r="AV1133" s="153"/>
      <c r="AW1133" s="153"/>
      <c r="AX1133" s="153"/>
      <c r="AY1133" s="153"/>
      <c r="AZ1133" s="153"/>
      <c r="BA1133" s="153"/>
      <c r="BB1133" s="153"/>
      <c r="BC1133" s="153"/>
      <c r="BD1133" s="153"/>
      <c r="BE1133" s="153"/>
      <c r="BF1133" s="153"/>
      <c r="BG1133" s="153"/>
      <c r="BH1133" s="153"/>
      <c r="BI1133" s="153"/>
      <c r="BJ1133" s="153"/>
      <c r="BK1133" s="153"/>
      <c r="BL1133" s="153"/>
      <c r="BM1133" s="153"/>
      <c r="BN1133" s="153"/>
      <c r="BO1133" s="153"/>
      <c r="BP1133" s="153"/>
      <c r="BQ1133" s="153"/>
      <c r="BR1133" s="153"/>
      <c r="BS1133" s="153"/>
      <c r="BT1133" s="153"/>
      <c r="BU1133" s="153"/>
      <c r="BV1133" s="153"/>
      <c r="BW1133" s="153"/>
      <c r="BX1133" s="153"/>
      <c r="BY1133" s="153"/>
      <c r="BZ1133" s="153"/>
      <c r="CA1133" s="153"/>
      <c r="CB1133" s="153"/>
      <c r="CC1133" s="153"/>
      <c r="CD1133" s="153"/>
      <c r="CE1133" s="153"/>
      <c r="CF1133" s="153"/>
      <c r="CG1133" s="153"/>
      <c r="CH1133" s="153"/>
      <c r="CI1133" s="153"/>
      <c r="CJ1133" s="153"/>
      <c r="CK1133" s="153"/>
      <c r="CL1133" s="153"/>
      <c r="CN1133" s="74">
        <f>I1133</f>
        <v>0</v>
      </c>
      <c r="CO1133" s="153"/>
      <c r="CP1133" s="153"/>
      <c r="CQ1133" s="153"/>
      <c r="CR1133" s="153"/>
      <c r="CS1133" s="153"/>
      <c r="CT1133" s="153"/>
      <c r="CU1133" s="153"/>
      <c r="CV1133" s="153"/>
      <c r="CW1133" s="153"/>
      <c r="CX1133" s="153"/>
      <c r="CY1133" s="153"/>
      <c r="CZ1133" s="153"/>
      <c r="DA1133" s="153"/>
      <c r="DB1133" s="153"/>
      <c r="DC1133" s="153"/>
      <c r="DD1133" s="153"/>
      <c r="DE1133" s="153"/>
      <c r="DF1133" s="153"/>
      <c r="DG1133" s="153"/>
      <c r="DH1133" s="153"/>
      <c r="DI1133" s="153"/>
      <c r="DJ1133" s="153"/>
      <c r="DK1133" s="153"/>
      <c r="DL1133" s="153"/>
    </row>
    <row r="1134" spans="2:116" x14ac:dyDescent="0.4">
      <c r="D1134" t="s">
        <v>767</v>
      </c>
      <c r="E1134" s="8" t="str">
        <f t="shared" si="1305"/>
        <v>1134 FAPPE-S</v>
      </c>
      <c r="G1134" s="158" t="str">
        <f>"Gross PP&amp;E - "&amp;SUBSTITUTE(G1119,":","")</f>
        <v>Gross PP&amp;E - Volume driven secondary PP&amp;E</v>
      </c>
      <c r="S1134" s="72"/>
      <c r="T1134" s="72"/>
      <c r="U1134" s="72"/>
      <c r="V1134" s="72"/>
      <c r="W1134" s="72"/>
      <c r="X1134" s="72"/>
      <c r="Y1134" s="72"/>
      <c r="Z1134" s="72"/>
      <c r="AA1134" s="72"/>
      <c r="AB1134" s="72"/>
      <c r="AC1134" s="72"/>
      <c r="AD1134" s="72"/>
      <c r="AE1134" s="72"/>
      <c r="AF1134" s="72"/>
      <c r="AG1134" s="72"/>
      <c r="AH1134" s="72"/>
      <c r="AI1134" s="72"/>
      <c r="AJ1134" s="72"/>
      <c r="AK1134" s="72"/>
      <c r="AL1134" s="72"/>
      <c r="AM1134" s="72"/>
      <c r="AN1134" s="72"/>
      <c r="AO1134" s="72"/>
      <c r="AP1134" s="72"/>
      <c r="AQ1134" s="72"/>
      <c r="AR1134" s="72"/>
      <c r="AS1134" s="72"/>
      <c r="AT1134" s="72"/>
      <c r="AU1134" s="72"/>
      <c r="AV1134" s="72"/>
      <c r="AW1134" s="72"/>
      <c r="AX1134" s="72"/>
      <c r="AY1134" s="72"/>
      <c r="AZ1134" s="72"/>
      <c r="BA1134" s="72"/>
      <c r="BB1134" s="72"/>
      <c r="BC1134" s="72"/>
      <c r="BD1134" s="72"/>
      <c r="BE1134" s="72"/>
      <c r="BF1134" s="72"/>
      <c r="BG1134" s="72"/>
      <c r="BH1134" s="72"/>
      <c r="BI1134" s="72"/>
      <c r="BJ1134" s="72"/>
      <c r="BK1134" s="72"/>
      <c r="BL1134" s="72"/>
      <c r="BM1134" s="72"/>
      <c r="BN1134" s="72"/>
      <c r="BO1134" s="72"/>
      <c r="BP1134" s="72"/>
      <c r="BQ1134" s="72"/>
      <c r="BR1134" s="72"/>
      <c r="BS1134" s="72"/>
      <c r="BT1134" s="72"/>
      <c r="BU1134" s="72"/>
      <c r="BV1134" s="72"/>
      <c r="BW1134" s="72"/>
      <c r="BX1134" s="72"/>
      <c r="BY1134" s="72"/>
      <c r="BZ1134" s="72"/>
      <c r="CA1134" s="72"/>
      <c r="CB1134" s="72"/>
      <c r="CC1134" s="72"/>
      <c r="CD1134" s="72"/>
      <c r="CE1134" s="72"/>
      <c r="CF1134" s="72"/>
      <c r="CG1134" s="72"/>
      <c r="CH1134" s="72"/>
      <c r="CI1134" s="72"/>
      <c r="CJ1134" s="72"/>
      <c r="CK1134" s="72"/>
      <c r="CL1134" s="72"/>
      <c r="CO1134" s="72"/>
      <c r="CP1134" s="72"/>
      <c r="CQ1134" s="72"/>
      <c r="CR1134" s="72"/>
      <c r="CS1134" s="72"/>
      <c r="CT1134" s="72"/>
      <c r="CU1134" s="72"/>
      <c r="CV1134" s="72"/>
      <c r="CW1134" s="72"/>
      <c r="CX1134" s="72"/>
      <c r="CY1134" s="72"/>
      <c r="CZ1134" s="72"/>
      <c r="DA1134" s="72"/>
      <c r="DB1134" s="72"/>
      <c r="DC1134" s="72"/>
      <c r="DD1134" s="72"/>
      <c r="DE1134" s="72"/>
      <c r="DF1134" s="72"/>
      <c r="DG1134" s="72"/>
      <c r="DH1134" s="72"/>
      <c r="DI1134" s="72"/>
      <c r="DJ1134" s="72"/>
      <c r="DK1134" s="72"/>
      <c r="DL1134" s="72"/>
    </row>
    <row r="1135" spans="2:116" x14ac:dyDescent="0.4">
      <c r="D1135" t="s">
        <v>767</v>
      </c>
      <c r="E1135" s="8" t="str">
        <f t="shared" si="1305"/>
        <v>1135 FAPPE-S</v>
      </c>
      <c r="G1135" s="158" t="str">
        <f>"Accumulated depreciation - "&amp;SUBSTITUTE(G1119,":","")</f>
        <v>Accumulated depreciation - Volume driven secondary PP&amp;E</v>
      </c>
      <c r="H1135" s="12"/>
      <c r="S1135" s="72"/>
      <c r="T1135" s="72"/>
      <c r="U1135" s="72"/>
      <c r="V1135" s="72"/>
      <c r="W1135" s="72"/>
      <c r="X1135" s="72"/>
      <c r="Y1135" s="72"/>
      <c r="Z1135" s="72"/>
      <c r="AA1135" s="72"/>
      <c r="AB1135" s="72"/>
      <c r="AC1135" s="72"/>
      <c r="AD1135" s="72"/>
      <c r="AE1135" s="72"/>
      <c r="AF1135" s="72"/>
      <c r="AG1135" s="72"/>
      <c r="AH1135" s="72"/>
      <c r="AI1135" s="72"/>
      <c r="AJ1135" s="72"/>
      <c r="AK1135" s="72"/>
      <c r="AL1135" s="72"/>
      <c r="AM1135" s="72"/>
      <c r="AN1135" s="72"/>
      <c r="AO1135" s="72"/>
      <c r="AP1135" s="72"/>
      <c r="AQ1135" s="72"/>
      <c r="AR1135" s="72"/>
      <c r="AS1135" s="72"/>
      <c r="AT1135" s="72"/>
      <c r="AU1135" s="72"/>
      <c r="AV1135" s="72"/>
      <c r="AW1135" s="72"/>
      <c r="AX1135" s="72"/>
      <c r="AY1135" s="72"/>
      <c r="AZ1135" s="72"/>
      <c r="BA1135" s="72"/>
      <c r="BB1135" s="72"/>
      <c r="BC1135" s="72"/>
      <c r="BD1135" s="72"/>
      <c r="BE1135" s="72"/>
      <c r="BF1135" s="72"/>
      <c r="BG1135" s="72"/>
      <c r="BH1135" s="72"/>
      <c r="BI1135" s="72"/>
      <c r="BJ1135" s="72"/>
      <c r="BK1135" s="72"/>
      <c r="BL1135" s="72"/>
      <c r="BM1135" s="72"/>
      <c r="BN1135" s="72"/>
      <c r="BO1135" s="72"/>
      <c r="BP1135" s="72"/>
      <c r="BQ1135" s="72"/>
      <c r="BR1135" s="72"/>
      <c r="BS1135" s="72"/>
      <c r="BT1135" s="72"/>
      <c r="BU1135" s="72"/>
      <c r="BV1135" s="72"/>
      <c r="BW1135" s="72"/>
      <c r="BX1135" s="72"/>
      <c r="BY1135" s="72"/>
      <c r="BZ1135" s="72"/>
      <c r="CA1135" s="72"/>
      <c r="CB1135" s="72"/>
      <c r="CC1135" s="72"/>
      <c r="CD1135" s="72"/>
      <c r="CE1135" s="72"/>
      <c r="CF1135" s="72"/>
      <c r="CG1135" s="72"/>
      <c r="CH1135" s="72"/>
      <c r="CI1135" s="72"/>
      <c r="CJ1135" s="72"/>
      <c r="CK1135" s="72"/>
      <c r="CL1135" s="72"/>
      <c r="CO1135" s="72"/>
      <c r="CP1135" s="72"/>
      <c r="CQ1135" s="72"/>
      <c r="CR1135" s="72"/>
      <c r="CS1135" s="72"/>
      <c r="CT1135" s="72"/>
      <c r="CU1135" s="72"/>
      <c r="CV1135" s="72"/>
      <c r="CW1135" s="72"/>
      <c r="CX1135" s="72"/>
      <c r="CY1135" s="72"/>
      <c r="CZ1135" s="72"/>
      <c r="DA1135" s="72"/>
      <c r="DB1135" s="72"/>
      <c r="DC1135" s="72"/>
      <c r="DD1135" s="72"/>
      <c r="DE1135" s="72"/>
      <c r="DF1135" s="72"/>
      <c r="DG1135" s="72"/>
      <c r="DH1135" s="72"/>
      <c r="DI1135" s="72"/>
      <c r="DJ1135" s="72"/>
      <c r="DK1135" s="72"/>
      <c r="DL1135" s="72"/>
    </row>
    <row r="1136" spans="2:116" x14ac:dyDescent="0.4">
      <c r="C1136" t="s">
        <v>240</v>
      </c>
      <c r="D1136" t="s">
        <v>767</v>
      </c>
      <c r="E1136" s="8" t="str">
        <f t="shared" si="1305"/>
        <v>1136 FAPPE-S</v>
      </c>
      <c r="G1136" s="126" t="str">
        <f>"Net PP&amp;E - "&amp;SUBSTITUTE(G1119,":","")</f>
        <v>Net PP&amp;E - Volume driven secondary PP&amp;E</v>
      </c>
      <c r="I1136" s="80">
        <f>I1133</f>
        <v>0</v>
      </c>
      <c r="J1136" s="80"/>
      <c r="K1136" s="24">
        <f>SUMIF($4:$4,K$2,1132:1132)</f>
        <v>0</v>
      </c>
      <c r="L1136" s="24">
        <f>SUMIF($4:$4,L$2,1132:1132)</f>
        <v>0</v>
      </c>
      <c r="M1136" s="24">
        <f>SUMIF($4:$4,M$2,1132:1132)</f>
        <v>0</v>
      </c>
      <c r="N1136" s="24">
        <f>SUMIF($4:$4,N$2,1132:1132)</f>
        <v>0</v>
      </c>
      <c r="O1136" s="24">
        <f>SUMIF($4:$4,O$2,1132:1132)</f>
        <v>0</v>
      </c>
      <c r="P1136" s="24">
        <f>SUMIF($4:$4,P$2,1132:1132)</f>
        <v>0</v>
      </c>
      <c r="R1136" s="24">
        <f>$I1136</f>
        <v>0</v>
      </c>
      <c r="S1136" s="80">
        <f t="shared" ref="S1136:AX1136" ca="1" si="1306">-S1128+R1136</f>
        <v>50000</v>
      </c>
      <c r="T1136" s="80">
        <f t="shared" ca="1" si="1306"/>
        <v>100000</v>
      </c>
      <c r="U1136" s="80">
        <f t="shared" ca="1" si="1306"/>
        <v>150000</v>
      </c>
      <c r="V1136" s="80">
        <f t="shared" ca="1" si="1306"/>
        <v>200000</v>
      </c>
      <c r="W1136" s="80">
        <f t="shared" ca="1" si="1306"/>
        <v>250000</v>
      </c>
      <c r="X1136" s="80">
        <f t="shared" ca="1" si="1306"/>
        <v>300000</v>
      </c>
      <c r="Y1136" s="80">
        <f t="shared" ca="1" si="1306"/>
        <v>350000</v>
      </c>
      <c r="Z1136" s="80">
        <f t="shared" ca="1" si="1306"/>
        <v>400000</v>
      </c>
      <c r="AA1136" s="80">
        <f t="shared" ca="1" si="1306"/>
        <v>450000</v>
      </c>
      <c r="AB1136" s="80">
        <f t="shared" ca="1" si="1306"/>
        <v>500000</v>
      </c>
      <c r="AC1136" s="80">
        <f t="shared" ca="1" si="1306"/>
        <v>550000</v>
      </c>
      <c r="AD1136" s="80">
        <f t="shared" ca="1" si="1306"/>
        <v>600000</v>
      </c>
      <c r="AE1136" s="80">
        <f t="shared" ca="1" si="1306"/>
        <v>650000</v>
      </c>
      <c r="AF1136" s="80">
        <f t="shared" ca="1" si="1306"/>
        <v>700000</v>
      </c>
      <c r="AG1136" s="80">
        <f t="shared" ca="1" si="1306"/>
        <v>750000</v>
      </c>
      <c r="AH1136" s="80">
        <f t="shared" ca="1" si="1306"/>
        <v>800000</v>
      </c>
      <c r="AI1136" s="80">
        <f t="shared" ca="1" si="1306"/>
        <v>850000</v>
      </c>
      <c r="AJ1136" s="80">
        <f t="shared" ca="1" si="1306"/>
        <v>900000</v>
      </c>
      <c r="AK1136" s="80">
        <f t="shared" ca="1" si="1306"/>
        <v>950000</v>
      </c>
      <c r="AL1136" s="80">
        <f t="shared" ca="1" si="1306"/>
        <v>1000000</v>
      </c>
      <c r="AM1136" s="80">
        <f t="shared" ca="1" si="1306"/>
        <v>1050000</v>
      </c>
      <c r="AN1136" s="80">
        <f t="shared" ca="1" si="1306"/>
        <v>1100000</v>
      </c>
      <c r="AO1136" s="80">
        <f t="shared" ca="1" si="1306"/>
        <v>1150000</v>
      </c>
      <c r="AP1136" s="80">
        <f t="shared" ca="1" si="1306"/>
        <v>1200000</v>
      </c>
      <c r="AQ1136" s="80">
        <f t="shared" ca="1" si="1306"/>
        <v>1250000</v>
      </c>
      <c r="AR1136" s="80">
        <f t="shared" ca="1" si="1306"/>
        <v>1300000</v>
      </c>
      <c r="AS1136" s="80">
        <f t="shared" ca="1" si="1306"/>
        <v>1350000</v>
      </c>
      <c r="AT1136" s="80">
        <f t="shared" ca="1" si="1306"/>
        <v>1400000</v>
      </c>
      <c r="AU1136" s="80">
        <f t="shared" ca="1" si="1306"/>
        <v>1450000</v>
      </c>
      <c r="AV1136" s="80">
        <f t="shared" ca="1" si="1306"/>
        <v>1500000</v>
      </c>
      <c r="AW1136" s="80">
        <f t="shared" ca="1" si="1306"/>
        <v>1550000</v>
      </c>
      <c r="AX1136" s="80">
        <f t="shared" ca="1" si="1306"/>
        <v>1600000</v>
      </c>
      <c r="AY1136" s="80">
        <f t="shared" ref="AY1136:CD1136" ca="1" si="1307">-AY1128+AX1136</f>
        <v>1650000</v>
      </c>
      <c r="AZ1136" s="80">
        <f t="shared" ca="1" si="1307"/>
        <v>1700000</v>
      </c>
      <c r="BA1136" s="80">
        <f t="shared" ca="1" si="1307"/>
        <v>1750000</v>
      </c>
      <c r="BB1136" s="80">
        <f t="shared" ca="1" si="1307"/>
        <v>1800000</v>
      </c>
      <c r="BC1136" s="80">
        <f t="shared" ca="1" si="1307"/>
        <v>1850000</v>
      </c>
      <c r="BD1136" s="80">
        <f t="shared" ca="1" si="1307"/>
        <v>1900000</v>
      </c>
      <c r="BE1136" s="80">
        <f t="shared" ca="1" si="1307"/>
        <v>1950000</v>
      </c>
      <c r="BF1136" s="80">
        <f t="shared" ca="1" si="1307"/>
        <v>2000000</v>
      </c>
      <c r="BG1136" s="80">
        <f t="shared" ca="1" si="1307"/>
        <v>2050000</v>
      </c>
      <c r="BH1136" s="80">
        <f t="shared" ca="1" si="1307"/>
        <v>2100000</v>
      </c>
      <c r="BI1136" s="80">
        <f t="shared" ca="1" si="1307"/>
        <v>2150000</v>
      </c>
      <c r="BJ1136" s="80">
        <f t="shared" ca="1" si="1307"/>
        <v>2200000</v>
      </c>
      <c r="BK1136" s="80">
        <f t="shared" ca="1" si="1307"/>
        <v>2250000</v>
      </c>
      <c r="BL1136" s="80">
        <f t="shared" ca="1" si="1307"/>
        <v>2300000</v>
      </c>
      <c r="BM1136" s="80">
        <f t="shared" ca="1" si="1307"/>
        <v>2350000</v>
      </c>
      <c r="BN1136" s="80">
        <f t="shared" ca="1" si="1307"/>
        <v>2400000</v>
      </c>
      <c r="BO1136" s="80">
        <f t="shared" ca="1" si="1307"/>
        <v>2450000</v>
      </c>
      <c r="BP1136" s="80">
        <f t="shared" ca="1" si="1307"/>
        <v>2500000</v>
      </c>
      <c r="BQ1136" s="80">
        <f t="shared" ca="1" si="1307"/>
        <v>2550000</v>
      </c>
      <c r="BR1136" s="80">
        <f t="shared" ca="1" si="1307"/>
        <v>2600000</v>
      </c>
      <c r="BS1136" s="80">
        <f t="shared" ca="1" si="1307"/>
        <v>2650000</v>
      </c>
      <c r="BT1136" s="80">
        <f t="shared" ca="1" si="1307"/>
        <v>2700000</v>
      </c>
      <c r="BU1136" s="80">
        <f t="shared" ca="1" si="1307"/>
        <v>2750000</v>
      </c>
      <c r="BV1136" s="80">
        <f t="shared" ca="1" si="1307"/>
        <v>2800000</v>
      </c>
      <c r="BW1136" s="80">
        <f t="shared" ca="1" si="1307"/>
        <v>2850000</v>
      </c>
      <c r="BX1136" s="80">
        <f t="shared" ca="1" si="1307"/>
        <v>2900000</v>
      </c>
      <c r="BY1136" s="80">
        <f t="shared" ca="1" si="1307"/>
        <v>2950000</v>
      </c>
      <c r="BZ1136" s="80">
        <f t="shared" ca="1" si="1307"/>
        <v>3000000</v>
      </c>
      <c r="CA1136" s="80">
        <f t="shared" ca="1" si="1307"/>
        <v>3050000</v>
      </c>
      <c r="CB1136" s="80">
        <f t="shared" ca="1" si="1307"/>
        <v>3100000</v>
      </c>
      <c r="CC1136" s="80">
        <f t="shared" ca="1" si="1307"/>
        <v>3150000</v>
      </c>
      <c r="CD1136" s="80">
        <f t="shared" ca="1" si="1307"/>
        <v>3200000</v>
      </c>
      <c r="CE1136" s="80">
        <f t="shared" ref="CE1136:CL1136" ca="1" si="1308">-CE1128+CD1136</f>
        <v>3250000</v>
      </c>
      <c r="CF1136" s="80">
        <f t="shared" ca="1" si="1308"/>
        <v>3300000</v>
      </c>
      <c r="CG1136" s="80">
        <f t="shared" ca="1" si="1308"/>
        <v>3350000</v>
      </c>
      <c r="CH1136" s="80">
        <f t="shared" ca="1" si="1308"/>
        <v>3400000</v>
      </c>
      <c r="CI1136" s="80">
        <f t="shared" ca="1" si="1308"/>
        <v>3450000</v>
      </c>
      <c r="CJ1136" s="80">
        <f t="shared" ca="1" si="1308"/>
        <v>3500000</v>
      </c>
      <c r="CK1136" s="80">
        <f t="shared" ca="1" si="1308"/>
        <v>3550000</v>
      </c>
      <c r="CL1136" s="80">
        <f t="shared" ca="1" si="1308"/>
        <v>3600000</v>
      </c>
      <c r="CN1136" s="80">
        <f>CN1133</f>
        <v>0</v>
      </c>
      <c r="CO1136" s="80" t="e">
        <f t="shared" ref="CO1136" ca="1" si="1309">-CO1128+CN1136</f>
        <v>#N/A</v>
      </c>
      <c r="CP1136" s="80" t="e">
        <f t="shared" ref="CP1136:DL1136" ca="1" si="1310">-CP1128+CO1136</f>
        <v>#N/A</v>
      </c>
      <c r="CQ1136" s="80" t="e">
        <f t="shared" ca="1" si="1310"/>
        <v>#N/A</v>
      </c>
      <c r="CR1136" s="80" t="e">
        <f t="shared" ca="1" si="1310"/>
        <v>#N/A</v>
      </c>
      <c r="CS1136" s="80" t="e">
        <f t="shared" ca="1" si="1310"/>
        <v>#N/A</v>
      </c>
      <c r="CT1136" s="80" t="e">
        <f t="shared" ca="1" si="1310"/>
        <v>#N/A</v>
      </c>
      <c r="CU1136" s="80" t="e">
        <f t="shared" ca="1" si="1310"/>
        <v>#N/A</v>
      </c>
      <c r="CV1136" s="80" t="e">
        <f t="shared" ca="1" si="1310"/>
        <v>#N/A</v>
      </c>
      <c r="CW1136" s="80" t="e">
        <f t="shared" ca="1" si="1310"/>
        <v>#N/A</v>
      </c>
      <c r="CX1136" s="80" t="e">
        <f t="shared" ca="1" si="1310"/>
        <v>#N/A</v>
      </c>
      <c r="CY1136" s="80" t="e">
        <f t="shared" ca="1" si="1310"/>
        <v>#N/A</v>
      </c>
      <c r="CZ1136" s="80" t="e">
        <f t="shared" ca="1" si="1310"/>
        <v>#N/A</v>
      </c>
      <c r="DA1136" s="80" t="e">
        <f t="shared" ca="1" si="1310"/>
        <v>#N/A</v>
      </c>
      <c r="DB1136" s="80" t="e">
        <f t="shared" ca="1" si="1310"/>
        <v>#N/A</v>
      </c>
      <c r="DC1136" s="80" t="e">
        <f t="shared" ca="1" si="1310"/>
        <v>#N/A</v>
      </c>
      <c r="DD1136" s="80" t="e">
        <f t="shared" ca="1" si="1310"/>
        <v>#N/A</v>
      </c>
      <c r="DE1136" s="80" t="e">
        <f t="shared" ca="1" si="1310"/>
        <v>#N/A</v>
      </c>
      <c r="DF1136" s="80" t="e">
        <f t="shared" ca="1" si="1310"/>
        <v>#N/A</v>
      </c>
      <c r="DG1136" s="80" t="e">
        <f t="shared" ca="1" si="1310"/>
        <v>#N/A</v>
      </c>
      <c r="DH1136" s="80" t="e">
        <f t="shared" ca="1" si="1310"/>
        <v>#N/A</v>
      </c>
      <c r="DI1136" s="80" t="e">
        <f t="shared" ca="1" si="1310"/>
        <v>#N/A</v>
      </c>
      <c r="DJ1136" s="80" t="e">
        <f t="shared" ca="1" si="1310"/>
        <v>#N/A</v>
      </c>
      <c r="DK1136" s="80" t="e">
        <f t="shared" ca="1" si="1310"/>
        <v>#N/A</v>
      </c>
      <c r="DL1136" s="80" t="e">
        <f t="shared" ca="1" si="1310"/>
        <v>#N/A</v>
      </c>
    </row>
    <row r="1137" spans="1:116" x14ac:dyDescent="0.4">
      <c r="B1137" t="s">
        <v>244</v>
      </c>
      <c r="D1137" t="s">
        <v>767</v>
      </c>
      <c r="E1137" s="8" t="str">
        <f t="shared" ref="E1137" si="1311">ROW()&amp;" "&amp;D1137</f>
        <v>1137 FAPPE-S</v>
      </c>
      <c r="G1137" s="126"/>
      <c r="I1137" s="81">
        <f>-H1124/H1123*I1136</f>
        <v>0</v>
      </c>
      <c r="J1137" s="243"/>
      <c r="K1137" s="37">
        <f>SUMIF($4:$4,K$2,1133:1133)</f>
        <v>0</v>
      </c>
      <c r="L1137" s="37">
        <f>SUMIF($4:$4,L$2,1133:1133)</f>
        <v>0</v>
      </c>
      <c r="M1137" s="37">
        <f>SUMIF($4:$4,M$2,1133:1133)</f>
        <v>0</v>
      </c>
      <c r="N1137" s="37">
        <f>SUMIF($4:$4,N$2,1133:1133)</f>
        <v>0</v>
      </c>
      <c r="O1137" s="37">
        <f>SUMIF($4:$4,O$2,1133:1133)</f>
        <v>0</v>
      </c>
      <c r="P1137" s="37">
        <f>SUMIF($4:$4,P$2,1133:1133)</f>
        <v>0</v>
      </c>
      <c r="R1137" s="37">
        <f>$I1137</f>
        <v>0</v>
      </c>
      <c r="S1137" s="81">
        <f t="shared" ref="S1137:AX1137" ca="1" si="1312">R1137+S1131</f>
        <v>-833.16666666666663</v>
      </c>
      <c r="T1137" s="81">
        <f t="shared" ca="1" si="1312"/>
        <v>-2499.5</v>
      </c>
      <c r="U1137" s="81">
        <f t="shared" ca="1" si="1312"/>
        <v>-4999</v>
      </c>
      <c r="V1137" s="81">
        <f t="shared" ca="1" si="1312"/>
        <v>-8331.6666666666661</v>
      </c>
      <c r="W1137" s="81">
        <f t="shared" ca="1" si="1312"/>
        <v>-12497.5</v>
      </c>
      <c r="X1137" s="81">
        <f t="shared" ca="1" si="1312"/>
        <v>-17496.5</v>
      </c>
      <c r="Y1137" s="81">
        <f t="shared" ca="1" si="1312"/>
        <v>-23328.666666666668</v>
      </c>
      <c r="Z1137" s="81">
        <f t="shared" ca="1" si="1312"/>
        <v>-29994</v>
      </c>
      <c r="AA1137" s="81">
        <f t="shared" ca="1" si="1312"/>
        <v>-37492.5</v>
      </c>
      <c r="AB1137" s="81">
        <f t="shared" ca="1" si="1312"/>
        <v>-45824.166666666664</v>
      </c>
      <c r="AC1137" s="81">
        <f t="shared" ca="1" si="1312"/>
        <v>-54989</v>
      </c>
      <c r="AD1137" s="81">
        <f t="shared" ca="1" si="1312"/>
        <v>-64987</v>
      </c>
      <c r="AE1137" s="81">
        <f t="shared" ca="1" si="1312"/>
        <v>-75818.166666666672</v>
      </c>
      <c r="AF1137" s="81">
        <f t="shared" ca="1" si="1312"/>
        <v>-87482.5</v>
      </c>
      <c r="AG1137" s="81">
        <f t="shared" ca="1" si="1312"/>
        <v>-99980</v>
      </c>
      <c r="AH1137" s="81">
        <f t="shared" ca="1" si="1312"/>
        <v>-113310.66666666667</v>
      </c>
      <c r="AI1137" s="81">
        <f t="shared" ca="1" si="1312"/>
        <v>-127474.5</v>
      </c>
      <c r="AJ1137" s="81">
        <f t="shared" ca="1" si="1312"/>
        <v>-142471.5</v>
      </c>
      <c r="AK1137" s="81">
        <f t="shared" ca="1" si="1312"/>
        <v>-158301.66666666666</v>
      </c>
      <c r="AL1137" s="81">
        <f t="shared" ca="1" si="1312"/>
        <v>-174965</v>
      </c>
      <c r="AM1137" s="81">
        <f t="shared" ca="1" si="1312"/>
        <v>-192461.5</v>
      </c>
      <c r="AN1137" s="81">
        <f t="shared" ca="1" si="1312"/>
        <v>-210791.16666666666</v>
      </c>
      <c r="AO1137" s="81">
        <f t="shared" ca="1" si="1312"/>
        <v>-229954</v>
      </c>
      <c r="AP1137" s="81">
        <f t="shared" ca="1" si="1312"/>
        <v>-249950</v>
      </c>
      <c r="AQ1137" s="81">
        <f t="shared" ca="1" si="1312"/>
        <v>-270779.16666666669</v>
      </c>
      <c r="AR1137" s="81">
        <f t="shared" ca="1" si="1312"/>
        <v>-292441.5</v>
      </c>
      <c r="AS1137" s="81">
        <f t="shared" ca="1" si="1312"/>
        <v>-314937</v>
      </c>
      <c r="AT1137" s="81">
        <f t="shared" ca="1" si="1312"/>
        <v>-338265.66666666669</v>
      </c>
      <c r="AU1137" s="81">
        <f t="shared" ca="1" si="1312"/>
        <v>-362427.5</v>
      </c>
      <c r="AV1137" s="81">
        <f t="shared" ca="1" si="1312"/>
        <v>-387422.5</v>
      </c>
      <c r="AW1137" s="81">
        <f t="shared" ca="1" si="1312"/>
        <v>-413250.66666666669</v>
      </c>
      <c r="AX1137" s="81">
        <f t="shared" ca="1" si="1312"/>
        <v>-439912</v>
      </c>
      <c r="AY1137" s="81">
        <f t="shared" ref="AY1137:CD1137" ca="1" si="1313">AX1137+AY1131</f>
        <v>-467406.5</v>
      </c>
      <c r="AZ1137" s="81">
        <f t="shared" ca="1" si="1313"/>
        <v>-495734.16666666669</v>
      </c>
      <c r="BA1137" s="81">
        <f t="shared" ca="1" si="1313"/>
        <v>-524895</v>
      </c>
      <c r="BB1137" s="81">
        <f t="shared" ca="1" si="1313"/>
        <v>-554889</v>
      </c>
      <c r="BC1137" s="81">
        <f t="shared" ca="1" si="1313"/>
        <v>-585716.16666666663</v>
      </c>
      <c r="BD1137" s="81">
        <f t="shared" ca="1" si="1313"/>
        <v>-617376.5</v>
      </c>
      <c r="BE1137" s="81">
        <f t="shared" ca="1" si="1313"/>
        <v>-649870</v>
      </c>
      <c r="BF1137" s="81">
        <f t="shared" ca="1" si="1313"/>
        <v>-683196.66666666663</v>
      </c>
      <c r="BG1137" s="81">
        <f t="shared" ca="1" si="1313"/>
        <v>-717356.5</v>
      </c>
      <c r="BH1137" s="81">
        <f t="shared" ca="1" si="1313"/>
        <v>-752349.5</v>
      </c>
      <c r="BI1137" s="81">
        <f t="shared" ca="1" si="1313"/>
        <v>-788175.66666666663</v>
      </c>
      <c r="BJ1137" s="81">
        <f t="shared" ca="1" si="1313"/>
        <v>-824835</v>
      </c>
      <c r="BK1137" s="81">
        <f t="shared" ca="1" si="1313"/>
        <v>-862327.5</v>
      </c>
      <c r="BL1137" s="81">
        <f t="shared" ca="1" si="1313"/>
        <v>-900653.16666666663</v>
      </c>
      <c r="BM1137" s="81">
        <f t="shared" ca="1" si="1313"/>
        <v>-939812</v>
      </c>
      <c r="BN1137" s="81">
        <f t="shared" ca="1" si="1313"/>
        <v>-979804</v>
      </c>
      <c r="BO1137" s="81">
        <f t="shared" ca="1" si="1313"/>
        <v>-1020629.1666666666</v>
      </c>
      <c r="BP1137" s="81">
        <f t="shared" ca="1" si="1313"/>
        <v>-1062287.5</v>
      </c>
      <c r="BQ1137" s="81">
        <f t="shared" ca="1" si="1313"/>
        <v>-1104779</v>
      </c>
      <c r="BR1137" s="81">
        <f t="shared" ca="1" si="1313"/>
        <v>-1148103.6666666667</v>
      </c>
      <c r="BS1137" s="81">
        <f t="shared" ca="1" si="1313"/>
        <v>-1192261.5</v>
      </c>
      <c r="BT1137" s="81">
        <f t="shared" ca="1" si="1313"/>
        <v>-1237252.5</v>
      </c>
      <c r="BU1137" s="81">
        <f t="shared" ca="1" si="1313"/>
        <v>-1283076.6666666667</v>
      </c>
      <c r="BV1137" s="81">
        <f t="shared" ca="1" si="1313"/>
        <v>-1329734</v>
      </c>
      <c r="BW1137" s="81">
        <f t="shared" ca="1" si="1313"/>
        <v>-1377224.5</v>
      </c>
      <c r="BX1137" s="81">
        <f t="shared" ca="1" si="1313"/>
        <v>-1425548.1666666667</v>
      </c>
      <c r="BY1137" s="81">
        <f t="shared" ca="1" si="1313"/>
        <v>-1474705</v>
      </c>
      <c r="BZ1137" s="81">
        <f t="shared" ca="1" si="1313"/>
        <v>-1524695</v>
      </c>
      <c r="CA1137" s="81">
        <f t="shared" ca="1" si="1313"/>
        <v>-1574685</v>
      </c>
      <c r="CB1137" s="81">
        <f t="shared" ca="1" si="1313"/>
        <v>-1624675</v>
      </c>
      <c r="CC1137" s="81">
        <f t="shared" ca="1" si="1313"/>
        <v>-1674665</v>
      </c>
      <c r="CD1137" s="81">
        <f t="shared" ca="1" si="1313"/>
        <v>-1724655</v>
      </c>
      <c r="CE1137" s="81">
        <f t="shared" ref="CE1137:CL1137" ca="1" si="1314">CD1137+CE1131</f>
        <v>-1774645</v>
      </c>
      <c r="CF1137" s="81">
        <f t="shared" ca="1" si="1314"/>
        <v>-1824635</v>
      </c>
      <c r="CG1137" s="81">
        <f t="shared" ca="1" si="1314"/>
        <v>-1874625</v>
      </c>
      <c r="CH1137" s="81">
        <f t="shared" ca="1" si="1314"/>
        <v>-1924615</v>
      </c>
      <c r="CI1137" s="81">
        <f t="shared" ca="1" si="1314"/>
        <v>-1974605</v>
      </c>
      <c r="CJ1137" s="81">
        <f t="shared" ca="1" si="1314"/>
        <v>-2024595</v>
      </c>
      <c r="CK1137" s="81">
        <f t="shared" ca="1" si="1314"/>
        <v>-2074585</v>
      </c>
      <c r="CL1137" s="81">
        <f t="shared" ca="1" si="1314"/>
        <v>-2124575</v>
      </c>
      <c r="CN1137" s="81">
        <f>-H1124/H1123*CN1136</f>
        <v>0</v>
      </c>
      <c r="CO1137" s="81" t="e">
        <f t="shared" ref="CO1137" si="1315">CN1137+CO1131</f>
        <v>#N/A</v>
      </c>
      <c r="CP1137" s="81" t="e">
        <f t="shared" ref="CP1137:DL1137" si="1316">CO1137+CP1131</f>
        <v>#N/A</v>
      </c>
      <c r="CQ1137" s="81" t="e">
        <f t="shared" si="1316"/>
        <v>#N/A</v>
      </c>
      <c r="CR1137" s="81" t="e">
        <f t="shared" si="1316"/>
        <v>#N/A</v>
      </c>
      <c r="CS1137" s="81" t="e">
        <f t="shared" si="1316"/>
        <v>#N/A</v>
      </c>
      <c r="CT1137" s="81" t="e">
        <f t="shared" si="1316"/>
        <v>#N/A</v>
      </c>
      <c r="CU1137" s="81" t="e">
        <f t="shared" si="1316"/>
        <v>#N/A</v>
      </c>
      <c r="CV1137" s="81" t="e">
        <f t="shared" si="1316"/>
        <v>#N/A</v>
      </c>
      <c r="CW1137" s="81" t="e">
        <f t="shared" si="1316"/>
        <v>#N/A</v>
      </c>
      <c r="CX1137" s="81" t="e">
        <f t="shared" si="1316"/>
        <v>#N/A</v>
      </c>
      <c r="CY1137" s="81" t="e">
        <f t="shared" si="1316"/>
        <v>#N/A</v>
      </c>
      <c r="CZ1137" s="81" t="e">
        <f t="shared" si="1316"/>
        <v>#N/A</v>
      </c>
      <c r="DA1137" s="81" t="e">
        <f t="shared" si="1316"/>
        <v>#N/A</v>
      </c>
      <c r="DB1137" s="81" t="e">
        <f t="shared" si="1316"/>
        <v>#N/A</v>
      </c>
      <c r="DC1137" s="81" t="e">
        <f t="shared" si="1316"/>
        <v>#N/A</v>
      </c>
      <c r="DD1137" s="81" t="e">
        <f t="shared" si="1316"/>
        <v>#N/A</v>
      </c>
      <c r="DE1137" s="81" t="e">
        <f t="shared" si="1316"/>
        <v>#N/A</v>
      </c>
      <c r="DF1137" s="81" t="e">
        <f t="shared" si="1316"/>
        <v>#N/A</v>
      </c>
      <c r="DG1137" s="81" t="e">
        <f t="shared" si="1316"/>
        <v>#N/A</v>
      </c>
      <c r="DH1137" s="81" t="e">
        <f t="shared" si="1316"/>
        <v>#N/A</v>
      </c>
      <c r="DI1137" s="81" t="e">
        <f t="shared" si="1316"/>
        <v>#N/A</v>
      </c>
      <c r="DJ1137" s="81" t="e">
        <f t="shared" si="1316"/>
        <v>#N/A</v>
      </c>
      <c r="DK1137" s="81" t="e">
        <f t="shared" si="1316"/>
        <v>#N/A</v>
      </c>
      <c r="DL1137" s="81" t="e">
        <f t="shared" si="1316"/>
        <v>#N/A</v>
      </c>
    </row>
    <row r="1138" spans="1:116" x14ac:dyDescent="0.4">
      <c r="B1138" t="s">
        <v>332</v>
      </c>
      <c r="D1138" t="s">
        <v>767</v>
      </c>
      <c r="E1138" s="8" t="str">
        <f t="shared" si="1233"/>
        <v>1138 FAPPE-S</v>
      </c>
      <c r="G1138" s="136" t="str">
        <f>G1111</f>
        <v>(Primary label)</v>
      </c>
      <c r="H1138" s="27"/>
      <c r="I1138" s="77">
        <f>SUM(I1136:I1137)</f>
        <v>0</v>
      </c>
      <c r="J1138" s="77"/>
      <c r="K1138" s="33">
        <f>SUMIF($4:$4,K$2,1134:1134)</f>
        <v>0</v>
      </c>
      <c r="L1138" s="33">
        <f>SUMIF($4:$4,L$2,1134:1134)</f>
        <v>0</v>
      </c>
      <c r="M1138" s="33">
        <f>SUMIF($4:$4,M$2,1134:1134)</f>
        <v>0</v>
      </c>
      <c r="N1138" s="33">
        <f>SUMIF($4:$4,N$2,1134:1134)</f>
        <v>0</v>
      </c>
      <c r="O1138" s="33">
        <f>SUMIF($4:$4,O$2,1134:1134)</f>
        <v>0</v>
      </c>
      <c r="P1138" s="33">
        <f>SUMIF($4:$4,P$2,1134:1134)</f>
        <v>0</v>
      </c>
      <c r="R1138" s="33">
        <f>$I1138</f>
        <v>0</v>
      </c>
      <c r="S1138" s="77">
        <f t="shared" ref="S1138:AX1138" ca="1" si="1317">SUM(S1136:S1137)</f>
        <v>49166.833333333336</v>
      </c>
      <c r="T1138" s="77">
        <f t="shared" ca="1" si="1317"/>
        <v>97500.5</v>
      </c>
      <c r="U1138" s="77">
        <f t="shared" ca="1" si="1317"/>
        <v>145001</v>
      </c>
      <c r="V1138" s="77">
        <f t="shared" ca="1" si="1317"/>
        <v>191668.33333333334</v>
      </c>
      <c r="W1138" s="77">
        <f t="shared" ca="1" si="1317"/>
        <v>237502.5</v>
      </c>
      <c r="X1138" s="77">
        <f t="shared" ca="1" si="1317"/>
        <v>282503.5</v>
      </c>
      <c r="Y1138" s="77">
        <f t="shared" ca="1" si="1317"/>
        <v>326671.33333333331</v>
      </c>
      <c r="Z1138" s="77">
        <f t="shared" ca="1" si="1317"/>
        <v>370006</v>
      </c>
      <c r="AA1138" s="77">
        <f t="shared" ca="1" si="1317"/>
        <v>412507.5</v>
      </c>
      <c r="AB1138" s="77">
        <f t="shared" ca="1" si="1317"/>
        <v>454175.83333333331</v>
      </c>
      <c r="AC1138" s="77">
        <f t="shared" ca="1" si="1317"/>
        <v>495011</v>
      </c>
      <c r="AD1138" s="77">
        <f t="shared" ca="1" si="1317"/>
        <v>535013</v>
      </c>
      <c r="AE1138" s="77">
        <f t="shared" ca="1" si="1317"/>
        <v>574181.83333333337</v>
      </c>
      <c r="AF1138" s="77">
        <f t="shared" ca="1" si="1317"/>
        <v>612517.5</v>
      </c>
      <c r="AG1138" s="77">
        <f t="shared" ca="1" si="1317"/>
        <v>650020</v>
      </c>
      <c r="AH1138" s="77">
        <f t="shared" ca="1" si="1317"/>
        <v>686689.33333333337</v>
      </c>
      <c r="AI1138" s="77">
        <f t="shared" ca="1" si="1317"/>
        <v>722525.5</v>
      </c>
      <c r="AJ1138" s="77">
        <f t="shared" ca="1" si="1317"/>
        <v>757528.5</v>
      </c>
      <c r="AK1138" s="77">
        <f t="shared" ca="1" si="1317"/>
        <v>791698.33333333337</v>
      </c>
      <c r="AL1138" s="77">
        <f t="shared" ca="1" si="1317"/>
        <v>825035</v>
      </c>
      <c r="AM1138" s="77">
        <f t="shared" ca="1" si="1317"/>
        <v>857538.5</v>
      </c>
      <c r="AN1138" s="77">
        <f t="shared" ca="1" si="1317"/>
        <v>889208.83333333337</v>
      </c>
      <c r="AO1138" s="77">
        <f t="shared" ca="1" si="1317"/>
        <v>920046</v>
      </c>
      <c r="AP1138" s="77">
        <f t="shared" ca="1" si="1317"/>
        <v>950050</v>
      </c>
      <c r="AQ1138" s="77">
        <f t="shared" ca="1" si="1317"/>
        <v>979220.83333333326</v>
      </c>
      <c r="AR1138" s="77">
        <f t="shared" ca="1" si="1317"/>
        <v>1007558.5</v>
      </c>
      <c r="AS1138" s="77">
        <f t="shared" ca="1" si="1317"/>
        <v>1035063</v>
      </c>
      <c r="AT1138" s="77">
        <f t="shared" ca="1" si="1317"/>
        <v>1061734.3333333333</v>
      </c>
      <c r="AU1138" s="77">
        <f t="shared" ca="1" si="1317"/>
        <v>1087572.5</v>
      </c>
      <c r="AV1138" s="77">
        <f t="shared" ca="1" si="1317"/>
        <v>1112577.5</v>
      </c>
      <c r="AW1138" s="77">
        <f t="shared" ca="1" si="1317"/>
        <v>1136749.3333333333</v>
      </c>
      <c r="AX1138" s="77">
        <f t="shared" ca="1" si="1317"/>
        <v>1160088</v>
      </c>
      <c r="AY1138" s="77">
        <f t="shared" ref="AY1138:CD1138" ca="1" si="1318">SUM(AY1136:AY1137)</f>
        <v>1182593.5</v>
      </c>
      <c r="AZ1138" s="77">
        <f t="shared" ca="1" si="1318"/>
        <v>1204265.8333333333</v>
      </c>
      <c r="BA1138" s="77">
        <f t="shared" ca="1" si="1318"/>
        <v>1225105</v>
      </c>
      <c r="BB1138" s="77">
        <f t="shared" ca="1" si="1318"/>
        <v>1245111</v>
      </c>
      <c r="BC1138" s="77">
        <f t="shared" ca="1" si="1318"/>
        <v>1264283.8333333335</v>
      </c>
      <c r="BD1138" s="77">
        <f t="shared" ca="1" si="1318"/>
        <v>1282623.5</v>
      </c>
      <c r="BE1138" s="77">
        <f t="shared" ca="1" si="1318"/>
        <v>1300130</v>
      </c>
      <c r="BF1138" s="77">
        <f t="shared" ca="1" si="1318"/>
        <v>1316803.3333333335</v>
      </c>
      <c r="BG1138" s="77">
        <f t="shared" ca="1" si="1318"/>
        <v>1332643.5</v>
      </c>
      <c r="BH1138" s="77">
        <f t="shared" ca="1" si="1318"/>
        <v>1347650.5</v>
      </c>
      <c r="BI1138" s="77">
        <f t="shared" ca="1" si="1318"/>
        <v>1361824.3333333335</v>
      </c>
      <c r="BJ1138" s="77">
        <f t="shared" ca="1" si="1318"/>
        <v>1375165</v>
      </c>
      <c r="BK1138" s="77">
        <f t="shared" ca="1" si="1318"/>
        <v>1387672.5</v>
      </c>
      <c r="BL1138" s="77">
        <f t="shared" ca="1" si="1318"/>
        <v>1399346.8333333335</v>
      </c>
      <c r="BM1138" s="77">
        <f t="shared" ca="1" si="1318"/>
        <v>1410188</v>
      </c>
      <c r="BN1138" s="77">
        <f t="shared" ca="1" si="1318"/>
        <v>1420196</v>
      </c>
      <c r="BO1138" s="77">
        <f t="shared" ca="1" si="1318"/>
        <v>1429370.8333333335</v>
      </c>
      <c r="BP1138" s="77">
        <f t="shared" ca="1" si="1318"/>
        <v>1437712.5</v>
      </c>
      <c r="BQ1138" s="77">
        <f t="shared" ca="1" si="1318"/>
        <v>1445221</v>
      </c>
      <c r="BR1138" s="77">
        <f t="shared" ca="1" si="1318"/>
        <v>1451896.3333333333</v>
      </c>
      <c r="BS1138" s="77">
        <f t="shared" ca="1" si="1318"/>
        <v>1457738.5</v>
      </c>
      <c r="BT1138" s="77">
        <f t="shared" ca="1" si="1318"/>
        <v>1462747.5</v>
      </c>
      <c r="BU1138" s="77">
        <f t="shared" ca="1" si="1318"/>
        <v>1466923.3333333333</v>
      </c>
      <c r="BV1138" s="77">
        <f t="shared" ca="1" si="1318"/>
        <v>1470266</v>
      </c>
      <c r="BW1138" s="77">
        <f t="shared" ca="1" si="1318"/>
        <v>1472775.5</v>
      </c>
      <c r="BX1138" s="77">
        <f t="shared" ca="1" si="1318"/>
        <v>1474451.8333333333</v>
      </c>
      <c r="BY1138" s="77">
        <f t="shared" ca="1" si="1318"/>
        <v>1475295</v>
      </c>
      <c r="BZ1138" s="77">
        <f t="shared" ca="1" si="1318"/>
        <v>1475305</v>
      </c>
      <c r="CA1138" s="77">
        <f t="shared" ca="1" si="1318"/>
        <v>1475315</v>
      </c>
      <c r="CB1138" s="77">
        <f t="shared" ca="1" si="1318"/>
        <v>1475325</v>
      </c>
      <c r="CC1138" s="77">
        <f t="shared" ca="1" si="1318"/>
        <v>1475335</v>
      </c>
      <c r="CD1138" s="77">
        <f t="shared" ca="1" si="1318"/>
        <v>1475345</v>
      </c>
      <c r="CE1138" s="77">
        <f t="shared" ref="CE1138:CL1138" ca="1" si="1319">SUM(CE1136:CE1137)</f>
        <v>1475355</v>
      </c>
      <c r="CF1138" s="77">
        <f t="shared" ca="1" si="1319"/>
        <v>1475365</v>
      </c>
      <c r="CG1138" s="77">
        <f t="shared" ca="1" si="1319"/>
        <v>1475375</v>
      </c>
      <c r="CH1138" s="77">
        <f t="shared" ca="1" si="1319"/>
        <v>1475385</v>
      </c>
      <c r="CI1138" s="77">
        <f t="shared" ca="1" si="1319"/>
        <v>1475395</v>
      </c>
      <c r="CJ1138" s="77">
        <f t="shared" ca="1" si="1319"/>
        <v>1475405</v>
      </c>
      <c r="CK1138" s="77">
        <f t="shared" ca="1" si="1319"/>
        <v>1475415</v>
      </c>
      <c r="CL1138" s="77">
        <f t="shared" ca="1" si="1319"/>
        <v>1475425</v>
      </c>
      <c r="CN1138" s="77">
        <f>SUM(CN1136:CN1137)</f>
        <v>0</v>
      </c>
      <c r="CO1138" s="77" t="e">
        <f t="shared" ref="CO1138" ca="1" si="1320">SUM(CO1136:CO1137)</f>
        <v>#N/A</v>
      </c>
      <c r="CP1138" s="77" t="e">
        <f t="shared" ref="CP1138:DK1138" ca="1" si="1321">SUM(CP1136:CP1137)</f>
        <v>#N/A</v>
      </c>
      <c r="CQ1138" s="77" t="e">
        <f t="shared" ca="1" si="1321"/>
        <v>#N/A</v>
      </c>
      <c r="CR1138" s="77" t="e">
        <f t="shared" ca="1" si="1321"/>
        <v>#N/A</v>
      </c>
      <c r="CS1138" s="77" t="e">
        <f t="shared" ca="1" si="1321"/>
        <v>#N/A</v>
      </c>
      <c r="CT1138" s="77" t="e">
        <f t="shared" ca="1" si="1321"/>
        <v>#N/A</v>
      </c>
      <c r="CU1138" s="77" t="e">
        <f t="shared" ca="1" si="1321"/>
        <v>#N/A</v>
      </c>
      <c r="CV1138" s="77" t="e">
        <f t="shared" ca="1" si="1321"/>
        <v>#N/A</v>
      </c>
      <c r="CW1138" s="77" t="e">
        <f t="shared" ca="1" si="1321"/>
        <v>#N/A</v>
      </c>
      <c r="CX1138" s="77" t="e">
        <f t="shared" ca="1" si="1321"/>
        <v>#N/A</v>
      </c>
      <c r="CY1138" s="77" t="e">
        <f t="shared" ca="1" si="1321"/>
        <v>#N/A</v>
      </c>
      <c r="CZ1138" s="77" t="e">
        <f t="shared" ca="1" si="1321"/>
        <v>#N/A</v>
      </c>
      <c r="DA1138" s="77" t="e">
        <f t="shared" ca="1" si="1321"/>
        <v>#N/A</v>
      </c>
      <c r="DB1138" s="77" t="e">
        <f t="shared" ca="1" si="1321"/>
        <v>#N/A</v>
      </c>
      <c r="DC1138" s="77" t="e">
        <f t="shared" ca="1" si="1321"/>
        <v>#N/A</v>
      </c>
      <c r="DD1138" s="77" t="e">
        <f t="shared" ca="1" si="1321"/>
        <v>#N/A</v>
      </c>
      <c r="DE1138" s="77" t="e">
        <f t="shared" ca="1" si="1321"/>
        <v>#N/A</v>
      </c>
      <c r="DF1138" s="77" t="e">
        <f t="shared" ca="1" si="1321"/>
        <v>#N/A</v>
      </c>
      <c r="DG1138" s="77" t="e">
        <f t="shared" ca="1" si="1321"/>
        <v>#N/A</v>
      </c>
      <c r="DH1138" s="77" t="e">
        <f t="shared" ca="1" si="1321"/>
        <v>#N/A</v>
      </c>
      <c r="DI1138" s="77" t="e">
        <f t="shared" ca="1" si="1321"/>
        <v>#N/A</v>
      </c>
      <c r="DJ1138" s="77" t="e">
        <f t="shared" ca="1" si="1321"/>
        <v>#N/A</v>
      </c>
      <c r="DK1138" s="77" t="e">
        <f t="shared" ca="1" si="1321"/>
        <v>#N/A</v>
      </c>
      <c r="DL1138" s="77" t="e">
        <f t="shared" ref="DL1138" ca="1" si="1322">SUM(DL1136:DL1137)</f>
        <v>#N/A</v>
      </c>
    </row>
    <row r="1139" spans="1:116" x14ac:dyDescent="0.4">
      <c r="B1139" t="s">
        <v>332</v>
      </c>
      <c r="D1139" t="s">
        <v>767</v>
      </c>
      <c r="E1139" s="8" t="str">
        <f>ROW()&amp;" "&amp;D1139</f>
        <v>1139 FAPPE-S</v>
      </c>
      <c r="G1139" s="136" t="str">
        <f>G1112</f>
        <v>primary unit</v>
      </c>
      <c r="H1139" s="27"/>
      <c r="I1139" s="77"/>
      <c r="J1139" s="77"/>
      <c r="K1139" s="33"/>
      <c r="L1139" s="33"/>
      <c r="M1139" s="33"/>
      <c r="N1139" s="33"/>
      <c r="O1139" s="33"/>
      <c r="P1139" s="33"/>
      <c r="R1139" s="33"/>
      <c r="S1139" s="77"/>
      <c r="T1139" s="77"/>
      <c r="U1139" s="77"/>
      <c r="V1139" s="77"/>
      <c r="W1139" s="77"/>
      <c r="X1139" s="77"/>
      <c r="Y1139" s="77"/>
      <c r="Z1139" s="77"/>
      <c r="AA1139" s="77"/>
      <c r="AB1139" s="77"/>
      <c r="AC1139" s="77"/>
      <c r="AD1139" s="77"/>
      <c r="AE1139" s="77"/>
      <c r="AF1139" s="77"/>
      <c r="AG1139" s="77"/>
      <c r="AH1139" s="77"/>
      <c r="AI1139" s="77"/>
      <c r="AJ1139" s="77"/>
      <c r="AK1139" s="77"/>
      <c r="AL1139" s="77"/>
      <c r="AM1139" s="77"/>
      <c r="AN1139" s="77"/>
      <c r="AO1139" s="77"/>
      <c r="AP1139" s="77"/>
      <c r="AQ1139" s="77"/>
      <c r="AR1139" s="77"/>
      <c r="AS1139" s="77"/>
      <c r="AT1139" s="77"/>
      <c r="AU1139" s="77"/>
      <c r="AV1139" s="77"/>
      <c r="AW1139" s="77"/>
      <c r="AX1139" s="77"/>
      <c r="AY1139" s="77"/>
      <c r="AZ1139" s="77"/>
      <c r="BA1139" s="77"/>
      <c r="BB1139" s="77"/>
      <c r="BC1139" s="77"/>
      <c r="BD1139" s="77"/>
      <c r="BE1139" s="77"/>
      <c r="BF1139" s="77"/>
      <c r="BG1139" s="77"/>
      <c r="BH1139" s="77"/>
      <c r="BI1139" s="77"/>
      <c r="BJ1139" s="77"/>
      <c r="BK1139" s="77"/>
      <c r="BL1139" s="77"/>
      <c r="BM1139" s="77"/>
      <c r="BN1139" s="77"/>
      <c r="BO1139" s="77"/>
      <c r="BP1139" s="77"/>
      <c r="BQ1139" s="77"/>
      <c r="BR1139" s="77"/>
      <c r="BS1139" s="77"/>
      <c r="BT1139" s="77"/>
      <c r="BU1139" s="77"/>
      <c r="BV1139" s="77"/>
      <c r="BW1139" s="77"/>
      <c r="BX1139" s="77"/>
      <c r="BY1139" s="77"/>
      <c r="BZ1139" s="77"/>
      <c r="CA1139" s="77"/>
      <c r="CB1139" s="77"/>
      <c r="CC1139" s="77"/>
      <c r="CD1139" s="77"/>
      <c r="CE1139" s="77"/>
      <c r="CF1139" s="77"/>
      <c r="CG1139" s="77"/>
      <c r="CH1139" s="77"/>
      <c r="CI1139" s="77"/>
      <c r="CJ1139" s="77"/>
      <c r="CK1139" s="77"/>
      <c r="CL1139" s="77"/>
      <c r="CN1139" s="77"/>
      <c r="CO1139" s="77"/>
      <c r="CP1139" s="77"/>
      <c r="CQ1139" s="77"/>
      <c r="CR1139" s="77"/>
      <c r="CS1139" s="77"/>
      <c r="CT1139" s="77"/>
      <c r="CU1139" s="77"/>
      <c r="CV1139" s="77"/>
      <c r="CW1139" s="77"/>
      <c r="CX1139" s="77"/>
      <c r="CY1139" s="77"/>
      <c r="CZ1139" s="77"/>
      <c r="DA1139" s="77"/>
      <c r="DB1139" s="77"/>
      <c r="DC1139" s="77"/>
      <c r="DD1139" s="77"/>
      <c r="DE1139" s="77"/>
      <c r="DF1139" s="77"/>
      <c r="DG1139" s="77"/>
      <c r="DH1139" s="77"/>
      <c r="DI1139" s="77"/>
      <c r="DJ1139" s="77"/>
      <c r="DK1139" s="77"/>
      <c r="DL1139" s="77"/>
    </row>
    <row r="1140" spans="1:116" x14ac:dyDescent="0.4">
      <c r="B1140" t="s">
        <v>332</v>
      </c>
      <c r="D1140" t="s">
        <v>767</v>
      </c>
      <c r="E1140" s="8" t="str">
        <f t="shared" si="1233"/>
        <v>1140 FAPPE-S</v>
      </c>
      <c r="G1140" s="136" t="str">
        <f>G1113</f>
        <v>Primary revenue driver</v>
      </c>
      <c r="H1140" s="27"/>
      <c r="I1140" s="78"/>
      <c r="J1140" s="78"/>
      <c r="K1140" s="33"/>
      <c r="L1140" s="33"/>
      <c r="M1140" s="33"/>
      <c r="N1140" s="33"/>
      <c r="O1140" s="33"/>
      <c r="P1140" s="33"/>
      <c r="R1140" s="33"/>
      <c r="S1140" s="77"/>
      <c r="T1140" s="77"/>
      <c r="U1140" s="77"/>
      <c r="V1140" s="77"/>
      <c r="W1140" s="77"/>
      <c r="X1140" s="77"/>
      <c r="Y1140" s="77"/>
      <c r="Z1140" s="77"/>
      <c r="AA1140" s="77"/>
      <c r="AB1140" s="77"/>
      <c r="AC1140" s="77"/>
      <c r="AD1140" s="77"/>
      <c r="AE1140" s="77"/>
      <c r="AF1140" s="77"/>
      <c r="AG1140" s="77"/>
      <c r="AH1140" s="77"/>
      <c r="AI1140" s="77"/>
      <c r="AJ1140" s="77"/>
      <c r="AK1140" s="77"/>
      <c r="AL1140" s="77"/>
      <c r="AM1140" s="77"/>
      <c r="AN1140" s="77"/>
      <c r="AO1140" s="77"/>
      <c r="AP1140" s="77"/>
      <c r="AQ1140" s="77"/>
      <c r="AR1140" s="77"/>
      <c r="AS1140" s="77"/>
      <c r="AT1140" s="77"/>
      <c r="AU1140" s="77"/>
      <c r="AV1140" s="77"/>
      <c r="AW1140" s="77"/>
      <c r="AX1140" s="77"/>
      <c r="AY1140" s="77"/>
      <c r="AZ1140" s="77"/>
      <c r="BA1140" s="77"/>
      <c r="BB1140" s="77"/>
      <c r="BC1140" s="77"/>
      <c r="BD1140" s="77"/>
      <c r="BE1140" s="77"/>
      <c r="BF1140" s="77"/>
      <c r="BG1140" s="77"/>
      <c r="BH1140" s="77"/>
      <c r="BI1140" s="77"/>
      <c r="BJ1140" s="77"/>
      <c r="BK1140" s="77"/>
      <c r="BL1140" s="77"/>
      <c r="BM1140" s="77"/>
      <c r="BN1140" s="77"/>
      <c r="BO1140" s="77"/>
      <c r="BP1140" s="77"/>
      <c r="BQ1140" s="77"/>
      <c r="BR1140" s="77"/>
      <c r="BS1140" s="77"/>
      <c r="BT1140" s="77"/>
      <c r="BU1140" s="77"/>
      <c r="BV1140" s="77"/>
      <c r="BW1140" s="77"/>
      <c r="BX1140" s="77"/>
      <c r="BY1140" s="77"/>
      <c r="BZ1140" s="77"/>
      <c r="CA1140" s="77"/>
      <c r="CB1140" s="77"/>
      <c r="CC1140" s="77"/>
      <c r="CD1140" s="77"/>
      <c r="CE1140" s="77"/>
      <c r="CF1140" s="77"/>
      <c r="CG1140" s="77"/>
      <c r="CH1140" s="77"/>
      <c r="CI1140" s="77"/>
      <c r="CJ1140" s="77"/>
      <c r="CK1140" s="77"/>
      <c r="CL1140" s="77"/>
      <c r="CN1140" s="78"/>
      <c r="CO1140" s="77"/>
      <c r="CP1140" s="77"/>
      <c r="CQ1140" s="77"/>
      <c r="CR1140" s="77"/>
      <c r="CS1140" s="77"/>
      <c r="CT1140" s="77"/>
      <c r="CU1140" s="77"/>
      <c r="CV1140" s="77"/>
      <c r="CW1140" s="77"/>
      <c r="CX1140" s="77"/>
      <c r="CY1140" s="77"/>
      <c r="CZ1140" s="77"/>
      <c r="DA1140" s="77"/>
      <c r="DB1140" s="77"/>
      <c r="DC1140" s="77"/>
      <c r="DD1140" s="77"/>
      <c r="DE1140" s="77"/>
      <c r="DF1140" s="77"/>
      <c r="DG1140" s="77"/>
      <c r="DH1140" s="77"/>
      <c r="DI1140" s="77"/>
      <c r="DJ1140" s="77"/>
      <c r="DK1140" s="77"/>
      <c r="DL1140" s="77"/>
    </row>
    <row r="1141" spans="1:116" x14ac:dyDescent="0.4">
      <c r="B1141" t="s">
        <v>332</v>
      </c>
      <c r="D1141" t="s">
        <v>767</v>
      </c>
      <c r="E1141" s="8" t="str">
        <f t="shared" si="1233"/>
        <v>1141 FAPPE-S</v>
      </c>
      <c r="G1141" s="136" t="str">
        <f>G1114</f>
        <v>Primary volume driver</v>
      </c>
      <c r="H1141" s="27"/>
      <c r="I1141" s="78"/>
      <c r="J1141" s="78"/>
      <c r="K1141" s="33"/>
      <c r="L1141" s="33"/>
      <c r="M1141" s="33"/>
      <c r="N1141" s="33"/>
      <c r="O1141" s="33"/>
      <c r="P1141" s="33"/>
      <c r="R1141" s="33"/>
      <c r="S1141" s="77"/>
      <c r="T1141" s="77"/>
      <c r="U1141" s="77"/>
      <c r="V1141" s="77"/>
      <c r="W1141" s="77"/>
      <c r="X1141" s="77"/>
      <c r="Y1141" s="77"/>
      <c r="Z1141" s="77"/>
      <c r="AA1141" s="77"/>
      <c r="AB1141" s="77"/>
      <c r="AC1141" s="77"/>
      <c r="AD1141" s="77"/>
      <c r="AE1141" s="77"/>
      <c r="AF1141" s="77"/>
      <c r="AG1141" s="77"/>
      <c r="AH1141" s="77"/>
      <c r="AI1141" s="77"/>
      <c r="AJ1141" s="77"/>
      <c r="AK1141" s="77"/>
      <c r="AL1141" s="77"/>
      <c r="AM1141" s="77"/>
      <c r="AN1141" s="77"/>
      <c r="AO1141" s="77"/>
      <c r="AP1141" s="77"/>
      <c r="AQ1141" s="77"/>
      <c r="AR1141" s="77"/>
      <c r="AS1141" s="77"/>
      <c r="AT1141" s="77"/>
      <c r="AU1141" s="77"/>
      <c r="AV1141" s="77"/>
      <c r="AW1141" s="77"/>
      <c r="AX1141" s="77"/>
      <c r="AY1141" s="77"/>
      <c r="AZ1141" s="77"/>
      <c r="BA1141" s="77"/>
      <c r="BB1141" s="77"/>
      <c r="BC1141" s="77"/>
      <c r="BD1141" s="77"/>
      <c r="BE1141" s="77"/>
      <c r="BF1141" s="77"/>
      <c r="BG1141" s="77"/>
      <c r="BH1141" s="77"/>
      <c r="BI1141" s="77"/>
      <c r="BJ1141" s="77"/>
      <c r="BK1141" s="77"/>
      <c r="BL1141" s="77"/>
      <c r="BM1141" s="77"/>
      <c r="BN1141" s="77"/>
      <c r="BO1141" s="77"/>
      <c r="BP1141" s="77"/>
      <c r="BQ1141" s="77"/>
      <c r="BR1141" s="77"/>
      <c r="BS1141" s="77"/>
      <c r="BT1141" s="77"/>
      <c r="BU1141" s="77"/>
      <c r="BV1141" s="77"/>
      <c r="BW1141" s="77"/>
      <c r="BX1141" s="77"/>
      <c r="BY1141" s="77"/>
      <c r="BZ1141" s="77"/>
      <c r="CA1141" s="77"/>
      <c r="CB1141" s="77"/>
      <c r="CC1141" s="77"/>
      <c r="CD1141" s="77"/>
      <c r="CE1141" s="77"/>
      <c r="CF1141" s="77"/>
      <c r="CG1141" s="77"/>
      <c r="CH1141" s="77"/>
      <c r="CI1141" s="77"/>
      <c r="CJ1141" s="77"/>
      <c r="CK1141" s="77"/>
      <c r="CL1141" s="77"/>
      <c r="CN1141" s="78"/>
      <c r="CO1141" s="77"/>
      <c r="CP1141" s="77"/>
      <c r="CQ1141" s="77"/>
      <c r="CR1141" s="77"/>
      <c r="CS1141" s="77"/>
      <c r="CT1141" s="77"/>
      <c r="CU1141" s="77"/>
      <c r="CV1141" s="77"/>
      <c r="CW1141" s="77"/>
      <c r="CX1141" s="77"/>
      <c r="CY1141" s="77"/>
      <c r="CZ1141" s="77"/>
      <c r="DA1141" s="77"/>
      <c r="DB1141" s="77"/>
      <c r="DC1141" s="77"/>
      <c r="DD1141" s="77"/>
      <c r="DE1141" s="77"/>
      <c r="DF1141" s="77"/>
      <c r="DG1141" s="77"/>
      <c r="DH1141" s="77"/>
      <c r="DI1141" s="77"/>
      <c r="DJ1141" s="77"/>
      <c r="DK1141" s="77"/>
      <c r="DL1141" s="77"/>
    </row>
    <row r="1142" spans="1:116" x14ac:dyDescent="0.4">
      <c r="B1142" t="s">
        <v>332</v>
      </c>
      <c r="D1142" t="s">
        <v>767</v>
      </c>
      <c r="E1142" s="8" t="str">
        <f t="shared" ref="E1142:E1145" si="1323">ROW()&amp;" "&amp;D1142</f>
        <v>1142 FAPPE-S</v>
      </c>
      <c r="G1142" s="191" t="str">
        <f>G1119</f>
        <v>Volume driven secondary PP&amp;E:</v>
      </c>
      <c r="K1142" s="53"/>
      <c r="L1142" s="53"/>
      <c r="M1142" s="53"/>
      <c r="N1142" s="53"/>
      <c r="O1142" s="53"/>
      <c r="P1142" s="53"/>
      <c r="R1142" s="24"/>
      <c r="S1142" s="179" t="str">
        <f t="shared" ref="S1142:AX1142" si="1324">S1115</f>
        <v>S$16</v>
      </c>
      <c r="T1142" s="179" t="str">
        <f t="shared" si="1324"/>
        <v>T$16</v>
      </c>
      <c r="U1142" s="179" t="str">
        <f t="shared" si="1324"/>
        <v>U$16</v>
      </c>
      <c r="V1142" s="179" t="str">
        <f t="shared" si="1324"/>
        <v>V$16</v>
      </c>
      <c r="W1142" s="179" t="str">
        <f t="shared" si="1324"/>
        <v>W$16</v>
      </c>
      <c r="X1142" s="179" t="str">
        <f t="shared" si="1324"/>
        <v>X$16</v>
      </c>
      <c r="Y1142" s="179" t="str">
        <f t="shared" si="1324"/>
        <v>Y$16</v>
      </c>
      <c r="Z1142" s="179" t="str">
        <f t="shared" si="1324"/>
        <v>Z$16</v>
      </c>
      <c r="AA1142" s="179" t="str">
        <f t="shared" si="1324"/>
        <v>AA$16</v>
      </c>
      <c r="AB1142" s="179" t="str">
        <f t="shared" si="1324"/>
        <v>AB$16</v>
      </c>
      <c r="AC1142" s="179" t="str">
        <f t="shared" si="1324"/>
        <v>AC$16</v>
      </c>
      <c r="AD1142" s="179" t="str">
        <f t="shared" si="1324"/>
        <v>AD$16</v>
      </c>
      <c r="AE1142" s="179" t="str">
        <f t="shared" si="1324"/>
        <v>AE$16</v>
      </c>
      <c r="AF1142" s="179" t="str">
        <f t="shared" si="1324"/>
        <v>AF$16</v>
      </c>
      <c r="AG1142" s="179" t="str">
        <f t="shared" si="1324"/>
        <v>AG$16</v>
      </c>
      <c r="AH1142" s="179" t="str">
        <f t="shared" si="1324"/>
        <v>AH$16</v>
      </c>
      <c r="AI1142" s="179" t="str">
        <f t="shared" si="1324"/>
        <v>AI$16</v>
      </c>
      <c r="AJ1142" s="179" t="str">
        <f t="shared" si="1324"/>
        <v>AJ$16</v>
      </c>
      <c r="AK1142" s="179" t="str">
        <f t="shared" si="1324"/>
        <v>AK$16</v>
      </c>
      <c r="AL1142" s="179" t="str">
        <f t="shared" si="1324"/>
        <v>AL$16</v>
      </c>
      <c r="AM1142" s="179" t="str">
        <f t="shared" si="1324"/>
        <v>AM$16</v>
      </c>
      <c r="AN1142" s="179" t="str">
        <f t="shared" si="1324"/>
        <v>AN$16</v>
      </c>
      <c r="AO1142" s="179" t="str">
        <f t="shared" si="1324"/>
        <v>AO$16</v>
      </c>
      <c r="AP1142" s="179" t="str">
        <f t="shared" si="1324"/>
        <v>AP$16</v>
      </c>
      <c r="AQ1142" s="179" t="str">
        <f t="shared" si="1324"/>
        <v>AQ$16</v>
      </c>
      <c r="AR1142" s="179" t="str">
        <f t="shared" si="1324"/>
        <v>AR$16</v>
      </c>
      <c r="AS1142" s="179" t="str">
        <f t="shared" si="1324"/>
        <v>AS$16</v>
      </c>
      <c r="AT1142" s="179" t="str">
        <f t="shared" si="1324"/>
        <v>AT$16</v>
      </c>
      <c r="AU1142" s="179" t="str">
        <f t="shared" si="1324"/>
        <v>AU$16</v>
      </c>
      <c r="AV1142" s="179" t="str">
        <f t="shared" si="1324"/>
        <v>AV$16</v>
      </c>
      <c r="AW1142" s="179" t="str">
        <f t="shared" si="1324"/>
        <v>AW$16</v>
      </c>
      <c r="AX1142" s="179" t="str">
        <f t="shared" si="1324"/>
        <v>AX$16</v>
      </c>
      <c r="AY1142" s="179" t="str">
        <f t="shared" ref="AY1142:CD1142" si="1325">AY1115</f>
        <v>AY$16</v>
      </c>
      <c r="AZ1142" s="179" t="str">
        <f t="shared" si="1325"/>
        <v>AZ$16</v>
      </c>
      <c r="BA1142" s="179" t="str">
        <f t="shared" si="1325"/>
        <v>BA$16</v>
      </c>
      <c r="BB1142" s="179" t="str">
        <f t="shared" si="1325"/>
        <v>BB$16</v>
      </c>
      <c r="BC1142" s="179" t="str">
        <f t="shared" si="1325"/>
        <v>BC$16</v>
      </c>
      <c r="BD1142" s="179" t="str">
        <f t="shared" si="1325"/>
        <v>BD$16</v>
      </c>
      <c r="BE1142" s="179" t="str">
        <f t="shared" si="1325"/>
        <v>BE$16</v>
      </c>
      <c r="BF1142" s="179" t="str">
        <f t="shared" si="1325"/>
        <v>BF$16</v>
      </c>
      <c r="BG1142" s="179" t="str">
        <f t="shared" si="1325"/>
        <v>BG$16</v>
      </c>
      <c r="BH1142" s="179" t="str">
        <f t="shared" si="1325"/>
        <v>BH$16</v>
      </c>
      <c r="BI1142" s="179" t="str">
        <f t="shared" si="1325"/>
        <v>BI$16</v>
      </c>
      <c r="BJ1142" s="179" t="str">
        <f t="shared" si="1325"/>
        <v>BJ$16</v>
      </c>
      <c r="BK1142" s="179" t="str">
        <f t="shared" si="1325"/>
        <v>BK$16</v>
      </c>
      <c r="BL1142" s="179" t="str">
        <f t="shared" si="1325"/>
        <v>BL$16</v>
      </c>
      <c r="BM1142" s="179" t="str">
        <f t="shared" si="1325"/>
        <v>BM$16</v>
      </c>
      <c r="BN1142" s="179" t="str">
        <f t="shared" si="1325"/>
        <v>BN$16</v>
      </c>
      <c r="BO1142" s="179" t="str">
        <f t="shared" si="1325"/>
        <v>BO$16</v>
      </c>
      <c r="BP1142" s="179" t="str">
        <f t="shared" si="1325"/>
        <v>BP$16</v>
      </c>
      <c r="BQ1142" s="179" t="str">
        <f t="shared" si="1325"/>
        <v>BQ$16</v>
      </c>
      <c r="BR1142" s="179" t="str">
        <f t="shared" si="1325"/>
        <v>BR$16</v>
      </c>
      <c r="BS1142" s="179" t="str">
        <f t="shared" si="1325"/>
        <v>BS$16</v>
      </c>
      <c r="BT1142" s="179" t="str">
        <f t="shared" si="1325"/>
        <v>BT$16</v>
      </c>
      <c r="BU1142" s="179" t="str">
        <f t="shared" si="1325"/>
        <v>BU$16</v>
      </c>
      <c r="BV1142" s="179" t="str">
        <f t="shared" si="1325"/>
        <v>BV$16</v>
      </c>
      <c r="BW1142" s="179" t="str">
        <f t="shared" si="1325"/>
        <v>BW$16</v>
      </c>
      <c r="BX1142" s="179" t="str">
        <f t="shared" si="1325"/>
        <v>BX$16</v>
      </c>
      <c r="BY1142" s="179" t="str">
        <f t="shared" si="1325"/>
        <v>BY$16</v>
      </c>
      <c r="BZ1142" s="179" t="str">
        <f t="shared" si="1325"/>
        <v>BZ$16</v>
      </c>
      <c r="CA1142" s="179" t="str">
        <f t="shared" si="1325"/>
        <v>CA$16</v>
      </c>
      <c r="CB1142" s="179" t="str">
        <f t="shared" si="1325"/>
        <v>CB$16</v>
      </c>
      <c r="CC1142" s="179" t="str">
        <f t="shared" si="1325"/>
        <v>CC$16</v>
      </c>
      <c r="CD1142" s="179" t="str">
        <f t="shared" si="1325"/>
        <v>CD$16</v>
      </c>
      <c r="CE1142" s="179" t="str">
        <f t="shared" ref="CE1142:CL1142" si="1326">CE1115</f>
        <v>CE$16</v>
      </c>
      <c r="CF1142" s="179" t="str">
        <f t="shared" si="1326"/>
        <v>CF$16</v>
      </c>
      <c r="CG1142" s="179" t="str">
        <f t="shared" si="1326"/>
        <v>CG$16</v>
      </c>
      <c r="CH1142" s="179" t="str">
        <f t="shared" si="1326"/>
        <v>CH$16</v>
      </c>
      <c r="CI1142" s="179" t="str">
        <f t="shared" si="1326"/>
        <v>CI$16</v>
      </c>
      <c r="CJ1142" s="179" t="str">
        <f t="shared" si="1326"/>
        <v>CJ$16</v>
      </c>
      <c r="CK1142" s="179" t="str">
        <f t="shared" si="1326"/>
        <v>CK$16</v>
      </c>
      <c r="CL1142" s="179" t="str">
        <f t="shared" si="1326"/>
        <v>CL$16</v>
      </c>
      <c r="CO1142" s="179" t="str">
        <f t="shared" ref="CO1142:DL1142" si="1327">CO1115</f>
        <v>CO$16</v>
      </c>
      <c r="CP1142" s="179" t="str">
        <f t="shared" si="1327"/>
        <v>CP$16</v>
      </c>
      <c r="CQ1142" s="179" t="str">
        <f t="shared" si="1327"/>
        <v>CQ$16</v>
      </c>
      <c r="CR1142" s="179" t="str">
        <f t="shared" si="1327"/>
        <v>CR$16</v>
      </c>
      <c r="CS1142" s="179" t="str">
        <f t="shared" si="1327"/>
        <v>CS$16</v>
      </c>
      <c r="CT1142" s="179" t="str">
        <f t="shared" si="1327"/>
        <v>CT$16</v>
      </c>
      <c r="CU1142" s="179" t="str">
        <f t="shared" si="1327"/>
        <v>CU$16</v>
      </c>
      <c r="CV1142" s="179" t="str">
        <f t="shared" si="1327"/>
        <v>CV$16</v>
      </c>
      <c r="CW1142" s="179" t="str">
        <f t="shared" si="1327"/>
        <v>CW$16</v>
      </c>
      <c r="CX1142" s="179" t="str">
        <f t="shared" si="1327"/>
        <v>CX$16</v>
      </c>
      <c r="CY1142" s="179" t="str">
        <f t="shared" si="1327"/>
        <v>CY$16</v>
      </c>
      <c r="CZ1142" s="179" t="str">
        <f t="shared" si="1327"/>
        <v>CZ$16</v>
      </c>
      <c r="DA1142" s="179" t="str">
        <f t="shared" si="1327"/>
        <v>DA$16</v>
      </c>
      <c r="DB1142" s="179" t="str">
        <f t="shared" si="1327"/>
        <v>DB$16</v>
      </c>
      <c r="DC1142" s="179" t="str">
        <f t="shared" si="1327"/>
        <v>DC$16</v>
      </c>
      <c r="DD1142" s="179" t="str">
        <f t="shared" si="1327"/>
        <v>DD$16</v>
      </c>
      <c r="DE1142" s="179" t="str">
        <f t="shared" si="1327"/>
        <v>DE$16</v>
      </c>
      <c r="DF1142" s="179" t="str">
        <f t="shared" si="1327"/>
        <v>DF$16</v>
      </c>
      <c r="DG1142" s="179" t="str">
        <f t="shared" si="1327"/>
        <v>DG$16</v>
      </c>
      <c r="DH1142" s="179" t="str">
        <f t="shared" si="1327"/>
        <v>DH$16</v>
      </c>
      <c r="DI1142" s="179" t="str">
        <f t="shared" si="1327"/>
        <v>DI$16</v>
      </c>
      <c r="DJ1142" s="179" t="str">
        <f t="shared" si="1327"/>
        <v>DJ$16</v>
      </c>
      <c r="DK1142" s="179" t="str">
        <f t="shared" si="1327"/>
        <v>DK$16</v>
      </c>
      <c r="DL1142" s="179" t="str">
        <f t="shared" si="1327"/>
        <v>DL$16</v>
      </c>
    </row>
    <row r="1143" spans="1:116" x14ac:dyDescent="0.4">
      <c r="B1143" t="s">
        <v>332</v>
      </c>
      <c r="D1143" t="s">
        <v>767</v>
      </c>
      <c r="E1143" s="8" t="str">
        <f t="shared" ref="E1143" si="1328">ROW()&amp;" "&amp;D1143</f>
        <v>1143 FAPPE-S</v>
      </c>
      <c r="G1143" s="241" t="str">
        <f>IFERROR(SUBSTITUTE(TRIM(MID(G1119, SEARCH("-", G1119) + 1, LEN(G1119))),":",""),"no unit")</f>
        <v>no unit</v>
      </c>
      <c r="H1143" s="12"/>
      <c r="I1143" s="60"/>
      <c r="J1143" s="60"/>
      <c r="K1143" s="15"/>
      <c r="L1143" s="15"/>
      <c r="M1143" s="15"/>
      <c r="N1143" s="15"/>
      <c r="O1143" s="15"/>
      <c r="P1143" s="15"/>
      <c r="R1143" s="15"/>
      <c r="S1143" s="179" t="str">
        <f t="shared" ref="S1143:AX1143" si="1329">S1116</f>
        <v>S$17</v>
      </c>
      <c r="T1143" s="179" t="str">
        <f t="shared" si="1329"/>
        <v>T$17</v>
      </c>
      <c r="U1143" s="179" t="str">
        <f t="shared" si="1329"/>
        <v>U$17</v>
      </c>
      <c r="V1143" s="179" t="str">
        <f t="shared" si="1329"/>
        <v>V$17</v>
      </c>
      <c r="W1143" s="179" t="str">
        <f t="shared" si="1329"/>
        <v>W$17</v>
      </c>
      <c r="X1143" s="179" t="str">
        <f t="shared" si="1329"/>
        <v>X$17</v>
      </c>
      <c r="Y1143" s="179" t="str">
        <f t="shared" si="1329"/>
        <v>Y$17</v>
      </c>
      <c r="Z1143" s="179" t="str">
        <f t="shared" si="1329"/>
        <v>Z$17</v>
      </c>
      <c r="AA1143" s="179" t="str">
        <f t="shared" si="1329"/>
        <v>AA$17</v>
      </c>
      <c r="AB1143" s="179" t="str">
        <f t="shared" si="1329"/>
        <v>AB$17</v>
      </c>
      <c r="AC1143" s="179" t="str">
        <f t="shared" si="1329"/>
        <v>AC$17</v>
      </c>
      <c r="AD1143" s="179" t="str">
        <f t="shared" si="1329"/>
        <v>AD$17</v>
      </c>
      <c r="AE1143" s="179" t="str">
        <f t="shared" si="1329"/>
        <v>AE$17</v>
      </c>
      <c r="AF1143" s="179" t="str">
        <f t="shared" si="1329"/>
        <v>AF$17</v>
      </c>
      <c r="AG1143" s="179" t="str">
        <f t="shared" si="1329"/>
        <v>AG$17</v>
      </c>
      <c r="AH1143" s="179" t="str">
        <f t="shared" si="1329"/>
        <v>AH$17</v>
      </c>
      <c r="AI1143" s="179" t="str">
        <f t="shared" si="1329"/>
        <v>AI$17</v>
      </c>
      <c r="AJ1143" s="179" t="str">
        <f t="shared" si="1329"/>
        <v>AJ$17</v>
      </c>
      <c r="AK1143" s="179" t="str">
        <f t="shared" si="1329"/>
        <v>AK$17</v>
      </c>
      <c r="AL1143" s="179" t="str">
        <f t="shared" si="1329"/>
        <v>AL$17</v>
      </c>
      <c r="AM1143" s="179" t="str">
        <f t="shared" si="1329"/>
        <v>AM$17</v>
      </c>
      <c r="AN1143" s="179" t="str">
        <f t="shared" si="1329"/>
        <v>AN$17</v>
      </c>
      <c r="AO1143" s="179" t="str">
        <f t="shared" si="1329"/>
        <v>AO$17</v>
      </c>
      <c r="AP1143" s="179" t="str">
        <f t="shared" si="1329"/>
        <v>AP$17</v>
      </c>
      <c r="AQ1143" s="179" t="str">
        <f t="shared" si="1329"/>
        <v>AQ$17</v>
      </c>
      <c r="AR1143" s="179" t="str">
        <f t="shared" si="1329"/>
        <v>AR$17</v>
      </c>
      <c r="AS1143" s="179" t="str">
        <f t="shared" si="1329"/>
        <v>AS$17</v>
      </c>
      <c r="AT1143" s="179" t="str">
        <f t="shared" si="1329"/>
        <v>AT$17</v>
      </c>
      <c r="AU1143" s="179" t="str">
        <f t="shared" si="1329"/>
        <v>AU$17</v>
      </c>
      <c r="AV1143" s="179" t="str">
        <f t="shared" si="1329"/>
        <v>AV$17</v>
      </c>
      <c r="AW1143" s="179" t="str">
        <f t="shared" si="1329"/>
        <v>AW$17</v>
      </c>
      <c r="AX1143" s="179" t="str">
        <f t="shared" si="1329"/>
        <v>AX$17</v>
      </c>
      <c r="AY1143" s="179" t="str">
        <f t="shared" ref="AY1143:CD1143" si="1330">AY1116</f>
        <v>AY$17</v>
      </c>
      <c r="AZ1143" s="179" t="str">
        <f t="shared" si="1330"/>
        <v>AZ$17</v>
      </c>
      <c r="BA1143" s="179" t="str">
        <f t="shared" si="1330"/>
        <v>BA$17</v>
      </c>
      <c r="BB1143" s="179" t="str">
        <f t="shared" si="1330"/>
        <v>BB$17</v>
      </c>
      <c r="BC1143" s="179" t="str">
        <f t="shared" si="1330"/>
        <v>BC$17</v>
      </c>
      <c r="BD1143" s="179" t="str">
        <f t="shared" si="1330"/>
        <v>BD$17</v>
      </c>
      <c r="BE1143" s="179" t="str">
        <f t="shared" si="1330"/>
        <v>BE$17</v>
      </c>
      <c r="BF1143" s="179" t="str">
        <f t="shared" si="1330"/>
        <v>BF$17</v>
      </c>
      <c r="BG1143" s="179" t="str">
        <f t="shared" si="1330"/>
        <v>BG$17</v>
      </c>
      <c r="BH1143" s="179" t="str">
        <f t="shared" si="1330"/>
        <v>BH$17</v>
      </c>
      <c r="BI1143" s="179" t="str">
        <f t="shared" si="1330"/>
        <v>BI$17</v>
      </c>
      <c r="BJ1143" s="179" t="str">
        <f t="shared" si="1330"/>
        <v>BJ$17</v>
      </c>
      <c r="BK1143" s="179" t="str">
        <f t="shared" si="1330"/>
        <v>BK$17</v>
      </c>
      <c r="BL1143" s="179" t="str">
        <f t="shared" si="1330"/>
        <v>BL$17</v>
      </c>
      <c r="BM1143" s="179" t="str">
        <f t="shared" si="1330"/>
        <v>BM$17</v>
      </c>
      <c r="BN1143" s="179" t="str">
        <f t="shared" si="1330"/>
        <v>BN$17</v>
      </c>
      <c r="BO1143" s="179" t="str">
        <f t="shared" si="1330"/>
        <v>BO$17</v>
      </c>
      <c r="BP1143" s="179" t="str">
        <f t="shared" si="1330"/>
        <v>BP$17</v>
      </c>
      <c r="BQ1143" s="179" t="str">
        <f t="shared" si="1330"/>
        <v>BQ$17</v>
      </c>
      <c r="BR1143" s="179" t="str">
        <f t="shared" si="1330"/>
        <v>BR$17</v>
      </c>
      <c r="BS1143" s="179" t="str">
        <f t="shared" si="1330"/>
        <v>BS$17</v>
      </c>
      <c r="BT1143" s="179" t="str">
        <f t="shared" si="1330"/>
        <v>BT$17</v>
      </c>
      <c r="BU1143" s="179" t="str">
        <f t="shared" si="1330"/>
        <v>BU$17</v>
      </c>
      <c r="BV1143" s="179" t="str">
        <f t="shared" si="1330"/>
        <v>BV$17</v>
      </c>
      <c r="BW1143" s="179" t="str">
        <f t="shared" si="1330"/>
        <v>BW$17</v>
      </c>
      <c r="BX1143" s="179" t="str">
        <f t="shared" si="1330"/>
        <v>BX$17</v>
      </c>
      <c r="BY1143" s="179" t="str">
        <f t="shared" si="1330"/>
        <v>BY$17</v>
      </c>
      <c r="BZ1143" s="179" t="str">
        <f t="shared" si="1330"/>
        <v>BZ$17</v>
      </c>
      <c r="CA1143" s="179" t="str">
        <f t="shared" si="1330"/>
        <v>CA$17</v>
      </c>
      <c r="CB1143" s="179" t="str">
        <f t="shared" si="1330"/>
        <v>CB$17</v>
      </c>
      <c r="CC1143" s="179" t="str">
        <f t="shared" si="1330"/>
        <v>CC$17</v>
      </c>
      <c r="CD1143" s="179" t="str">
        <f t="shared" si="1330"/>
        <v>CD$17</v>
      </c>
      <c r="CE1143" s="179" t="str">
        <f t="shared" ref="CE1143:CL1143" si="1331">CE1116</f>
        <v>CE$17</v>
      </c>
      <c r="CF1143" s="179" t="str">
        <f t="shared" si="1331"/>
        <v>CF$17</v>
      </c>
      <c r="CG1143" s="179" t="str">
        <f t="shared" si="1331"/>
        <v>CG$17</v>
      </c>
      <c r="CH1143" s="179" t="str">
        <f t="shared" si="1331"/>
        <v>CH$17</v>
      </c>
      <c r="CI1143" s="179" t="str">
        <f t="shared" si="1331"/>
        <v>CI$17</v>
      </c>
      <c r="CJ1143" s="179" t="str">
        <f t="shared" si="1331"/>
        <v>CJ$17</v>
      </c>
      <c r="CK1143" s="179" t="str">
        <f t="shared" si="1331"/>
        <v>CK$17</v>
      </c>
      <c r="CL1143" s="179" t="str">
        <f t="shared" si="1331"/>
        <v>CL$17</v>
      </c>
      <c r="CN1143" s="60"/>
      <c r="CO1143" s="179" t="str">
        <f t="shared" ref="CO1143:DL1143" si="1332">CO1116</f>
        <v>CO$17</v>
      </c>
      <c r="CP1143" s="179" t="str">
        <f t="shared" si="1332"/>
        <v>CP$17</v>
      </c>
      <c r="CQ1143" s="179" t="str">
        <f t="shared" si="1332"/>
        <v>CQ$17</v>
      </c>
      <c r="CR1143" s="179" t="str">
        <f t="shared" si="1332"/>
        <v>CR$17</v>
      </c>
      <c r="CS1143" s="179" t="str">
        <f t="shared" si="1332"/>
        <v>CS$17</v>
      </c>
      <c r="CT1143" s="179" t="str">
        <f t="shared" si="1332"/>
        <v>CT$17</v>
      </c>
      <c r="CU1143" s="179" t="str">
        <f t="shared" si="1332"/>
        <v>CU$17</v>
      </c>
      <c r="CV1143" s="179" t="str">
        <f t="shared" si="1332"/>
        <v>CV$17</v>
      </c>
      <c r="CW1143" s="179" t="str">
        <f t="shared" si="1332"/>
        <v>CW$17</v>
      </c>
      <c r="CX1143" s="179" t="str">
        <f t="shared" si="1332"/>
        <v>CX$17</v>
      </c>
      <c r="CY1143" s="179" t="str">
        <f t="shared" si="1332"/>
        <v>CY$17</v>
      </c>
      <c r="CZ1143" s="179" t="str">
        <f t="shared" si="1332"/>
        <v>CZ$17</v>
      </c>
      <c r="DA1143" s="179" t="str">
        <f t="shared" si="1332"/>
        <v>DA$17</v>
      </c>
      <c r="DB1143" s="179" t="str">
        <f t="shared" si="1332"/>
        <v>DB$17</v>
      </c>
      <c r="DC1143" s="179" t="str">
        <f t="shared" si="1332"/>
        <v>DC$17</v>
      </c>
      <c r="DD1143" s="179" t="str">
        <f t="shared" si="1332"/>
        <v>DD$17</v>
      </c>
      <c r="DE1143" s="179" t="str">
        <f t="shared" si="1332"/>
        <v>DE$17</v>
      </c>
      <c r="DF1143" s="179" t="str">
        <f t="shared" si="1332"/>
        <v>DF$17</v>
      </c>
      <c r="DG1143" s="179" t="str">
        <f t="shared" si="1332"/>
        <v>DG$17</v>
      </c>
      <c r="DH1143" s="179" t="str">
        <f t="shared" si="1332"/>
        <v>DH$17</v>
      </c>
      <c r="DI1143" s="179" t="str">
        <f t="shared" si="1332"/>
        <v>DI$17</v>
      </c>
      <c r="DJ1143" s="179" t="str">
        <f t="shared" si="1332"/>
        <v>DJ$17</v>
      </c>
      <c r="DK1143" s="179" t="str">
        <f t="shared" si="1332"/>
        <v>DK$17</v>
      </c>
      <c r="DL1143" s="179" t="str">
        <f t="shared" si="1332"/>
        <v>DL$17</v>
      </c>
    </row>
    <row r="1144" spans="1:116" x14ac:dyDescent="0.4">
      <c r="A1144" s="3"/>
      <c r="B1144" t="s">
        <v>332</v>
      </c>
      <c r="D1144" t="s">
        <v>767</v>
      </c>
      <c r="E1144" s="8" t="str">
        <f t="shared" si="1323"/>
        <v>1144 FAPPE-S</v>
      </c>
      <c r="G1144" s="191" t="str">
        <f>G1117</f>
        <v>Secondary revenue driver</v>
      </c>
      <c r="H1144" s="12"/>
      <c r="I1144" s="60"/>
      <c r="J1144" s="60"/>
      <c r="K1144" s="15"/>
      <c r="L1144" s="15"/>
      <c r="M1144" s="15"/>
      <c r="N1144" s="15"/>
      <c r="O1144" s="15"/>
      <c r="P1144" s="15"/>
      <c r="R1144" s="15"/>
      <c r="S1144" s="179">
        <f t="shared" ref="S1144:AX1144" si="1333">S1117</f>
        <v>0</v>
      </c>
      <c r="T1144" s="179">
        <f t="shared" si="1333"/>
        <v>0</v>
      </c>
      <c r="U1144" s="179">
        <f t="shared" si="1333"/>
        <v>0</v>
      </c>
      <c r="V1144" s="179">
        <f t="shared" si="1333"/>
        <v>0</v>
      </c>
      <c r="W1144" s="179">
        <f t="shared" si="1333"/>
        <v>0</v>
      </c>
      <c r="X1144" s="179">
        <f t="shared" si="1333"/>
        <v>0</v>
      </c>
      <c r="Y1144" s="179">
        <f t="shared" si="1333"/>
        <v>0</v>
      </c>
      <c r="Z1144" s="179">
        <f t="shared" si="1333"/>
        <v>0</v>
      </c>
      <c r="AA1144" s="179">
        <f t="shared" si="1333"/>
        <v>0</v>
      </c>
      <c r="AB1144" s="179">
        <f t="shared" si="1333"/>
        <v>0</v>
      </c>
      <c r="AC1144" s="179">
        <f t="shared" si="1333"/>
        <v>0</v>
      </c>
      <c r="AD1144" s="179">
        <f t="shared" si="1333"/>
        <v>0</v>
      </c>
      <c r="AE1144" s="179">
        <f t="shared" si="1333"/>
        <v>0</v>
      </c>
      <c r="AF1144" s="179">
        <f t="shared" si="1333"/>
        <v>0</v>
      </c>
      <c r="AG1144" s="179">
        <f t="shared" si="1333"/>
        <v>0</v>
      </c>
      <c r="AH1144" s="179">
        <f t="shared" si="1333"/>
        <v>0</v>
      </c>
      <c r="AI1144" s="179">
        <f t="shared" si="1333"/>
        <v>0</v>
      </c>
      <c r="AJ1144" s="179">
        <f t="shared" si="1333"/>
        <v>0</v>
      </c>
      <c r="AK1144" s="179">
        <f t="shared" si="1333"/>
        <v>0</v>
      </c>
      <c r="AL1144" s="179">
        <f t="shared" si="1333"/>
        <v>0</v>
      </c>
      <c r="AM1144" s="179">
        <f t="shared" si="1333"/>
        <v>0</v>
      </c>
      <c r="AN1144" s="179">
        <f t="shared" si="1333"/>
        <v>0</v>
      </c>
      <c r="AO1144" s="179">
        <f t="shared" si="1333"/>
        <v>0</v>
      </c>
      <c r="AP1144" s="179">
        <f t="shared" si="1333"/>
        <v>0</v>
      </c>
      <c r="AQ1144" s="179">
        <f t="shared" si="1333"/>
        <v>0</v>
      </c>
      <c r="AR1144" s="179">
        <f t="shared" si="1333"/>
        <v>0</v>
      </c>
      <c r="AS1144" s="179">
        <f t="shared" si="1333"/>
        <v>0</v>
      </c>
      <c r="AT1144" s="179">
        <f t="shared" si="1333"/>
        <v>0</v>
      </c>
      <c r="AU1144" s="179">
        <f t="shared" si="1333"/>
        <v>0</v>
      </c>
      <c r="AV1144" s="179">
        <f t="shared" si="1333"/>
        <v>0</v>
      </c>
      <c r="AW1144" s="179">
        <f t="shared" si="1333"/>
        <v>0</v>
      </c>
      <c r="AX1144" s="179">
        <f t="shared" si="1333"/>
        <v>0</v>
      </c>
      <c r="AY1144" s="179">
        <f t="shared" ref="AY1144:CD1144" si="1334">AY1117</f>
        <v>0</v>
      </c>
      <c r="AZ1144" s="179">
        <f t="shared" si="1334"/>
        <v>0</v>
      </c>
      <c r="BA1144" s="179">
        <f t="shared" si="1334"/>
        <v>0</v>
      </c>
      <c r="BB1144" s="179">
        <f t="shared" si="1334"/>
        <v>0</v>
      </c>
      <c r="BC1144" s="179">
        <f t="shared" si="1334"/>
        <v>0</v>
      </c>
      <c r="BD1144" s="179">
        <f t="shared" si="1334"/>
        <v>0</v>
      </c>
      <c r="BE1144" s="179">
        <f t="shared" si="1334"/>
        <v>0</v>
      </c>
      <c r="BF1144" s="179">
        <f t="shared" si="1334"/>
        <v>0</v>
      </c>
      <c r="BG1144" s="179">
        <f t="shared" si="1334"/>
        <v>0</v>
      </c>
      <c r="BH1144" s="179">
        <f t="shared" si="1334"/>
        <v>0</v>
      </c>
      <c r="BI1144" s="179">
        <f t="shared" si="1334"/>
        <v>0</v>
      </c>
      <c r="BJ1144" s="179">
        <f t="shared" si="1334"/>
        <v>0</v>
      </c>
      <c r="BK1144" s="179">
        <f t="shared" si="1334"/>
        <v>0</v>
      </c>
      <c r="BL1144" s="179">
        <f t="shared" si="1334"/>
        <v>0</v>
      </c>
      <c r="BM1144" s="179">
        <f t="shared" si="1334"/>
        <v>0</v>
      </c>
      <c r="BN1144" s="179">
        <f t="shared" si="1334"/>
        <v>0</v>
      </c>
      <c r="BO1144" s="179">
        <f t="shared" si="1334"/>
        <v>0</v>
      </c>
      <c r="BP1144" s="179">
        <f t="shared" si="1334"/>
        <v>0</v>
      </c>
      <c r="BQ1144" s="179">
        <f t="shared" si="1334"/>
        <v>0</v>
      </c>
      <c r="BR1144" s="179">
        <f t="shared" si="1334"/>
        <v>0</v>
      </c>
      <c r="BS1144" s="179">
        <f t="shared" si="1334"/>
        <v>0</v>
      </c>
      <c r="BT1144" s="179">
        <f t="shared" si="1334"/>
        <v>0</v>
      </c>
      <c r="BU1144" s="179">
        <f t="shared" si="1334"/>
        <v>0</v>
      </c>
      <c r="BV1144" s="179">
        <f t="shared" si="1334"/>
        <v>0</v>
      </c>
      <c r="BW1144" s="179">
        <f t="shared" si="1334"/>
        <v>0</v>
      </c>
      <c r="BX1144" s="179">
        <f t="shared" si="1334"/>
        <v>0</v>
      </c>
      <c r="BY1144" s="179">
        <f t="shared" si="1334"/>
        <v>0</v>
      </c>
      <c r="BZ1144" s="179">
        <f t="shared" si="1334"/>
        <v>0</v>
      </c>
      <c r="CA1144" s="179">
        <f t="shared" si="1334"/>
        <v>0</v>
      </c>
      <c r="CB1144" s="179">
        <f t="shared" si="1334"/>
        <v>0</v>
      </c>
      <c r="CC1144" s="179">
        <f t="shared" si="1334"/>
        <v>0</v>
      </c>
      <c r="CD1144" s="179">
        <f t="shared" si="1334"/>
        <v>0</v>
      </c>
      <c r="CE1144" s="179">
        <f t="shared" ref="CE1144:CL1144" si="1335">CE1117</f>
        <v>0</v>
      </c>
      <c r="CF1144" s="179">
        <f t="shared" si="1335"/>
        <v>0</v>
      </c>
      <c r="CG1144" s="179">
        <f t="shared" si="1335"/>
        <v>0</v>
      </c>
      <c r="CH1144" s="179">
        <f t="shared" si="1335"/>
        <v>0</v>
      </c>
      <c r="CI1144" s="179">
        <f t="shared" si="1335"/>
        <v>0</v>
      </c>
      <c r="CJ1144" s="179">
        <f t="shared" si="1335"/>
        <v>0</v>
      </c>
      <c r="CK1144" s="179">
        <f t="shared" si="1335"/>
        <v>0</v>
      </c>
      <c r="CL1144" s="179">
        <f t="shared" si="1335"/>
        <v>0</v>
      </c>
      <c r="CN1144" s="60"/>
      <c r="CO1144" s="179">
        <f t="shared" ref="CO1144:DL1144" si="1336">CO1117</f>
        <v>0</v>
      </c>
      <c r="CP1144" s="179">
        <f t="shared" si="1336"/>
        <v>0</v>
      </c>
      <c r="CQ1144" s="179">
        <f t="shared" si="1336"/>
        <v>0</v>
      </c>
      <c r="CR1144" s="179">
        <f t="shared" si="1336"/>
        <v>0</v>
      </c>
      <c r="CS1144" s="179">
        <f t="shared" si="1336"/>
        <v>0</v>
      </c>
      <c r="CT1144" s="179">
        <f t="shared" si="1336"/>
        <v>0</v>
      </c>
      <c r="CU1144" s="179">
        <f t="shared" si="1336"/>
        <v>0</v>
      </c>
      <c r="CV1144" s="179">
        <f t="shared" si="1336"/>
        <v>0</v>
      </c>
      <c r="CW1144" s="179">
        <f t="shared" si="1336"/>
        <v>0</v>
      </c>
      <c r="CX1144" s="179">
        <f t="shared" si="1336"/>
        <v>0</v>
      </c>
      <c r="CY1144" s="179">
        <f t="shared" si="1336"/>
        <v>0</v>
      </c>
      <c r="CZ1144" s="179">
        <f t="shared" si="1336"/>
        <v>0</v>
      </c>
      <c r="DA1144" s="179">
        <f t="shared" si="1336"/>
        <v>0</v>
      </c>
      <c r="DB1144" s="179">
        <f t="shared" si="1336"/>
        <v>0</v>
      </c>
      <c r="DC1144" s="179">
        <f t="shared" si="1336"/>
        <v>0</v>
      </c>
      <c r="DD1144" s="179">
        <f t="shared" si="1336"/>
        <v>0</v>
      </c>
      <c r="DE1144" s="179">
        <f t="shared" si="1336"/>
        <v>0</v>
      </c>
      <c r="DF1144" s="179">
        <f t="shared" si="1336"/>
        <v>0</v>
      </c>
      <c r="DG1144" s="179">
        <f t="shared" si="1336"/>
        <v>0</v>
      </c>
      <c r="DH1144" s="179">
        <f t="shared" si="1336"/>
        <v>0</v>
      </c>
      <c r="DI1144" s="179">
        <f t="shared" si="1336"/>
        <v>0</v>
      </c>
      <c r="DJ1144" s="179">
        <f t="shared" si="1336"/>
        <v>0</v>
      </c>
      <c r="DK1144" s="179">
        <f t="shared" si="1336"/>
        <v>0</v>
      </c>
      <c r="DL1144" s="179">
        <f t="shared" si="1336"/>
        <v>0</v>
      </c>
    </row>
    <row r="1145" spans="1:116" x14ac:dyDescent="0.4">
      <c r="B1145" t="s">
        <v>332</v>
      </c>
      <c r="D1145" t="s">
        <v>767</v>
      </c>
      <c r="E1145" s="8" t="str">
        <f t="shared" si="1323"/>
        <v>1145 FAPPE-S</v>
      </c>
      <c r="G1145" s="136" t="str">
        <f>G1118</f>
        <v>Secondary volume driver</v>
      </c>
      <c r="H1145" s="12"/>
      <c r="I1145" s="60"/>
      <c r="J1145" s="60"/>
      <c r="K1145" s="15"/>
      <c r="L1145" s="15"/>
      <c r="M1145" s="15"/>
      <c r="N1145" s="15"/>
      <c r="O1145" s="15"/>
      <c r="P1145" s="15"/>
      <c r="R1145" s="15"/>
      <c r="S1145" s="179"/>
      <c r="T1145" s="179"/>
      <c r="U1145" s="179"/>
      <c r="V1145" s="179"/>
      <c r="W1145" s="179"/>
      <c r="X1145" s="179"/>
      <c r="Y1145" s="179"/>
      <c r="Z1145" s="179"/>
      <c r="AA1145" s="179"/>
      <c r="AB1145" s="179"/>
      <c r="AC1145" s="179"/>
      <c r="AD1145" s="179"/>
      <c r="AE1145" s="179"/>
      <c r="AF1145" s="179"/>
      <c r="AG1145" s="179"/>
      <c r="AH1145" s="179"/>
      <c r="AI1145" s="179"/>
      <c r="AJ1145" s="179"/>
      <c r="AK1145" s="179"/>
      <c r="AL1145" s="179"/>
      <c r="AM1145" s="179"/>
      <c r="AN1145" s="179"/>
      <c r="AO1145" s="179"/>
      <c r="AP1145" s="179"/>
      <c r="AQ1145" s="179"/>
      <c r="AR1145" s="179"/>
      <c r="AS1145" s="179"/>
      <c r="AT1145" s="179"/>
      <c r="AU1145" s="179"/>
      <c r="AV1145" s="179"/>
      <c r="AW1145" s="179"/>
      <c r="AX1145" s="179"/>
      <c r="AY1145" s="179"/>
      <c r="AZ1145" s="179"/>
      <c r="BA1145" s="179"/>
      <c r="BB1145" s="179"/>
      <c r="BC1145" s="179"/>
      <c r="BD1145" s="179"/>
      <c r="BE1145" s="179"/>
      <c r="BF1145" s="179"/>
      <c r="BG1145" s="179"/>
      <c r="BH1145" s="179"/>
      <c r="BI1145" s="179"/>
      <c r="BJ1145" s="179"/>
      <c r="BK1145" s="179"/>
      <c r="BL1145" s="179"/>
      <c r="BM1145" s="179"/>
      <c r="BN1145" s="179"/>
      <c r="BO1145" s="179"/>
      <c r="BP1145" s="179"/>
      <c r="BQ1145" s="179"/>
      <c r="BR1145" s="179"/>
      <c r="BS1145" s="179"/>
      <c r="BT1145" s="179"/>
      <c r="BU1145" s="179"/>
      <c r="BV1145" s="179"/>
      <c r="BW1145" s="179"/>
      <c r="BX1145" s="179"/>
      <c r="BY1145" s="179"/>
      <c r="BZ1145" s="179"/>
      <c r="CA1145" s="179"/>
      <c r="CB1145" s="179"/>
      <c r="CC1145" s="179"/>
      <c r="CD1145" s="179"/>
      <c r="CE1145" s="179"/>
      <c r="CF1145" s="179"/>
      <c r="CG1145" s="179"/>
      <c r="CH1145" s="179"/>
      <c r="CI1145" s="179"/>
      <c r="CJ1145" s="179"/>
      <c r="CK1145" s="179"/>
      <c r="CL1145" s="179"/>
      <c r="CN1145" s="60"/>
      <c r="CO1145" s="179"/>
      <c r="CP1145" s="179"/>
      <c r="CQ1145" s="179"/>
      <c r="CR1145" s="179"/>
      <c r="CS1145" s="179"/>
      <c r="CT1145" s="179"/>
      <c r="CU1145" s="179"/>
      <c r="CV1145" s="179"/>
      <c r="CW1145" s="179"/>
      <c r="CX1145" s="179"/>
      <c r="CY1145" s="179"/>
      <c r="CZ1145" s="179"/>
      <c r="DA1145" s="179"/>
      <c r="DB1145" s="179"/>
      <c r="DC1145" s="179"/>
      <c r="DD1145" s="179"/>
      <c r="DE1145" s="179"/>
      <c r="DF1145" s="179"/>
      <c r="DG1145" s="179"/>
      <c r="DH1145" s="179"/>
      <c r="DI1145" s="179"/>
      <c r="DJ1145" s="179"/>
      <c r="DK1145" s="179"/>
      <c r="DL1145" s="179"/>
    </row>
    <row r="1146" spans="1:116" x14ac:dyDescent="0.4">
      <c r="A1146" s="174"/>
      <c r="E1146" s="8"/>
      <c r="G1146" s="175" t="s">
        <v>490</v>
      </c>
      <c r="H1146" s="90"/>
      <c r="I1146" s="213"/>
      <c r="J1146" s="213"/>
      <c r="K1146" s="214"/>
      <c r="L1146" s="214"/>
      <c r="M1146" s="214"/>
      <c r="N1146" s="214"/>
      <c r="O1146" s="214"/>
      <c r="P1146" s="214"/>
      <c r="R1146" s="214"/>
      <c r="S1146" s="4" t="str">
        <f t="shared" ref="S1146:AX1146" si="1337">ADDRESS(ROW(S1138),COLUMN(S1138),2)</f>
        <v>S$1138</v>
      </c>
      <c r="T1146" s="4" t="str">
        <f t="shared" si="1337"/>
        <v>T$1138</v>
      </c>
      <c r="U1146" s="4" t="str">
        <f t="shared" si="1337"/>
        <v>U$1138</v>
      </c>
      <c r="V1146" s="4" t="str">
        <f t="shared" si="1337"/>
        <v>V$1138</v>
      </c>
      <c r="W1146" s="4" t="str">
        <f t="shared" si="1337"/>
        <v>W$1138</v>
      </c>
      <c r="X1146" s="4" t="str">
        <f t="shared" si="1337"/>
        <v>X$1138</v>
      </c>
      <c r="Y1146" s="4" t="str">
        <f t="shared" si="1337"/>
        <v>Y$1138</v>
      </c>
      <c r="Z1146" s="4" t="str">
        <f t="shared" si="1337"/>
        <v>Z$1138</v>
      </c>
      <c r="AA1146" s="4" t="str">
        <f t="shared" si="1337"/>
        <v>AA$1138</v>
      </c>
      <c r="AB1146" s="4" t="str">
        <f t="shared" si="1337"/>
        <v>AB$1138</v>
      </c>
      <c r="AC1146" s="4" t="str">
        <f t="shared" si="1337"/>
        <v>AC$1138</v>
      </c>
      <c r="AD1146" s="4" t="str">
        <f t="shared" si="1337"/>
        <v>AD$1138</v>
      </c>
      <c r="AE1146" s="4" t="str">
        <f t="shared" si="1337"/>
        <v>AE$1138</v>
      </c>
      <c r="AF1146" s="4" t="str">
        <f t="shared" si="1337"/>
        <v>AF$1138</v>
      </c>
      <c r="AG1146" s="4" t="str">
        <f t="shared" si="1337"/>
        <v>AG$1138</v>
      </c>
      <c r="AH1146" s="4" t="str">
        <f t="shared" si="1337"/>
        <v>AH$1138</v>
      </c>
      <c r="AI1146" s="4" t="str">
        <f t="shared" si="1337"/>
        <v>AI$1138</v>
      </c>
      <c r="AJ1146" s="4" t="str">
        <f t="shared" si="1337"/>
        <v>AJ$1138</v>
      </c>
      <c r="AK1146" s="4" t="str">
        <f t="shared" si="1337"/>
        <v>AK$1138</v>
      </c>
      <c r="AL1146" s="4" t="str">
        <f t="shared" si="1337"/>
        <v>AL$1138</v>
      </c>
      <c r="AM1146" s="4" t="str">
        <f t="shared" si="1337"/>
        <v>AM$1138</v>
      </c>
      <c r="AN1146" s="4" t="str">
        <f t="shared" si="1337"/>
        <v>AN$1138</v>
      </c>
      <c r="AO1146" s="4" t="str">
        <f t="shared" si="1337"/>
        <v>AO$1138</v>
      </c>
      <c r="AP1146" s="4" t="str">
        <f t="shared" si="1337"/>
        <v>AP$1138</v>
      </c>
      <c r="AQ1146" s="4" t="str">
        <f t="shared" si="1337"/>
        <v>AQ$1138</v>
      </c>
      <c r="AR1146" s="4" t="str">
        <f t="shared" si="1337"/>
        <v>AR$1138</v>
      </c>
      <c r="AS1146" s="4" t="str">
        <f t="shared" si="1337"/>
        <v>AS$1138</v>
      </c>
      <c r="AT1146" s="4" t="str">
        <f t="shared" si="1337"/>
        <v>AT$1138</v>
      </c>
      <c r="AU1146" s="4" t="str">
        <f t="shared" si="1337"/>
        <v>AU$1138</v>
      </c>
      <c r="AV1146" s="4" t="str">
        <f t="shared" si="1337"/>
        <v>AV$1138</v>
      </c>
      <c r="AW1146" s="4" t="str">
        <f t="shared" si="1337"/>
        <v>AW$1138</v>
      </c>
      <c r="AX1146" s="4" t="str">
        <f t="shared" si="1337"/>
        <v>AX$1138</v>
      </c>
      <c r="AY1146" s="4" t="str">
        <f t="shared" ref="AY1146:CD1146" si="1338">ADDRESS(ROW(AY1138),COLUMN(AY1138),2)</f>
        <v>AY$1138</v>
      </c>
      <c r="AZ1146" s="4" t="str">
        <f t="shared" si="1338"/>
        <v>AZ$1138</v>
      </c>
      <c r="BA1146" s="4" t="str">
        <f t="shared" si="1338"/>
        <v>BA$1138</v>
      </c>
      <c r="BB1146" s="4" t="str">
        <f t="shared" si="1338"/>
        <v>BB$1138</v>
      </c>
      <c r="BC1146" s="4" t="str">
        <f t="shared" si="1338"/>
        <v>BC$1138</v>
      </c>
      <c r="BD1146" s="4" t="str">
        <f t="shared" si="1338"/>
        <v>BD$1138</v>
      </c>
      <c r="BE1146" s="4" t="str">
        <f t="shared" si="1338"/>
        <v>BE$1138</v>
      </c>
      <c r="BF1146" s="4" t="str">
        <f t="shared" si="1338"/>
        <v>BF$1138</v>
      </c>
      <c r="BG1146" s="4" t="str">
        <f t="shared" si="1338"/>
        <v>BG$1138</v>
      </c>
      <c r="BH1146" s="4" t="str">
        <f t="shared" si="1338"/>
        <v>BH$1138</v>
      </c>
      <c r="BI1146" s="4" t="str">
        <f t="shared" si="1338"/>
        <v>BI$1138</v>
      </c>
      <c r="BJ1146" s="4" t="str">
        <f t="shared" si="1338"/>
        <v>BJ$1138</v>
      </c>
      <c r="BK1146" s="4" t="str">
        <f t="shared" si="1338"/>
        <v>BK$1138</v>
      </c>
      <c r="BL1146" s="4" t="str">
        <f t="shared" si="1338"/>
        <v>BL$1138</v>
      </c>
      <c r="BM1146" s="4" t="str">
        <f t="shared" si="1338"/>
        <v>BM$1138</v>
      </c>
      <c r="BN1146" s="4" t="str">
        <f t="shared" si="1338"/>
        <v>BN$1138</v>
      </c>
      <c r="BO1146" s="4" t="str">
        <f t="shared" si="1338"/>
        <v>BO$1138</v>
      </c>
      <c r="BP1146" s="4" t="str">
        <f t="shared" si="1338"/>
        <v>BP$1138</v>
      </c>
      <c r="BQ1146" s="4" t="str">
        <f t="shared" si="1338"/>
        <v>BQ$1138</v>
      </c>
      <c r="BR1146" s="4" t="str">
        <f t="shared" si="1338"/>
        <v>BR$1138</v>
      </c>
      <c r="BS1146" s="4" t="str">
        <f t="shared" si="1338"/>
        <v>BS$1138</v>
      </c>
      <c r="BT1146" s="4" t="str">
        <f t="shared" si="1338"/>
        <v>BT$1138</v>
      </c>
      <c r="BU1146" s="4" t="str">
        <f t="shared" si="1338"/>
        <v>BU$1138</v>
      </c>
      <c r="BV1146" s="4" t="str">
        <f t="shared" si="1338"/>
        <v>BV$1138</v>
      </c>
      <c r="BW1146" s="4" t="str">
        <f t="shared" si="1338"/>
        <v>BW$1138</v>
      </c>
      <c r="BX1146" s="4" t="str">
        <f t="shared" si="1338"/>
        <v>BX$1138</v>
      </c>
      <c r="BY1146" s="4" t="str">
        <f t="shared" si="1338"/>
        <v>BY$1138</v>
      </c>
      <c r="BZ1146" s="4" t="str">
        <f t="shared" si="1338"/>
        <v>BZ$1138</v>
      </c>
      <c r="CA1146" s="4" t="str">
        <f t="shared" si="1338"/>
        <v>CA$1138</v>
      </c>
      <c r="CB1146" s="4" t="str">
        <f t="shared" si="1338"/>
        <v>CB$1138</v>
      </c>
      <c r="CC1146" s="4" t="str">
        <f t="shared" si="1338"/>
        <v>CC$1138</v>
      </c>
      <c r="CD1146" s="4" t="str">
        <f t="shared" si="1338"/>
        <v>CD$1138</v>
      </c>
      <c r="CE1146" s="4" t="str">
        <f t="shared" ref="CE1146:CL1146" si="1339">ADDRESS(ROW(CE1138),COLUMN(CE1138),2)</f>
        <v>CE$1138</v>
      </c>
      <c r="CF1146" s="4" t="str">
        <f t="shared" si="1339"/>
        <v>CF$1138</v>
      </c>
      <c r="CG1146" s="4" t="str">
        <f t="shared" si="1339"/>
        <v>CG$1138</v>
      </c>
      <c r="CH1146" s="4" t="str">
        <f t="shared" si="1339"/>
        <v>CH$1138</v>
      </c>
      <c r="CI1146" s="4" t="str">
        <f t="shared" si="1339"/>
        <v>CI$1138</v>
      </c>
      <c r="CJ1146" s="4" t="str">
        <f t="shared" si="1339"/>
        <v>CJ$1138</v>
      </c>
      <c r="CK1146" s="4" t="str">
        <f t="shared" si="1339"/>
        <v>CK$1138</v>
      </c>
      <c r="CL1146" s="4" t="str">
        <f t="shared" si="1339"/>
        <v>CL$1138</v>
      </c>
      <c r="CN1146" s="213"/>
      <c r="CO1146" s="4" t="str">
        <f t="shared" ref="CO1146:DL1146" si="1340">ADDRESS(ROW(CO1138),COLUMN(CO1138),2)</f>
        <v>CO$1138</v>
      </c>
      <c r="CP1146" s="4" t="str">
        <f t="shared" si="1340"/>
        <v>CP$1138</v>
      </c>
      <c r="CQ1146" s="4" t="str">
        <f t="shared" si="1340"/>
        <v>CQ$1138</v>
      </c>
      <c r="CR1146" s="4" t="str">
        <f t="shared" si="1340"/>
        <v>CR$1138</v>
      </c>
      <c r="CS1146" s="4" t="str">
        <f t="shared" si="1340"/>
        <v>CS$1138</v>
      </c>
      <c r="CT1146" s="4" t="str">
        <f t="shared" si="1340"/>
        <v>CT$1138</v>
      </c>
      <c r="CU1146" s="4" t="str">
        <f t="shared" si="1340"/>
        <v>CU$1138</v>
      </c>
      <c r="CV1146" s="4" t="str">
        <f t="shared" si="1340"/>
        <v>CV$1138</v>
      </c>
      <c r="CW1146" s="4" t="str">
        <f t="shared" si="1340"/>
        <v>CW$1138</v>
      </c>
      <c r="CX1146" s="4" t="str">
        <f t="shared" si="1340"/>
        <v>CX$1138</v>
      </c>
      <c r="CY1146" s="4" t="str">
        <f t="shared" si="1340"/>
        <v>CY$1138</v>
      </c>
      <c r="CZ1146" s="4" t="str">
        <f t="shared" si="1340"/>
        <v>CZ$1138</v>
      </c>
      <c r="DA1146" s="4" t="str">
        <f t="shared" si="1340"/>
        <v>DA$1138</v>
      </c>
      <c r="DB1146" s="4" t="str">
        <f t="shared" si="1340"/>
        <v>DB$1138</v>
      </c>
      <c r="DC1146" s="4" t="str">
        <f t="shared" si="1340"/>
        <v>DC$1138</v>
      </c>
      <c r="DD1146" s="4" t="str">
        <f t="shared" si="1340"/>
        <v>DD$1138</v>
      </c>
      <c r="DE1146" s="4" t="str">
        <f t="shared" si="1340"/>
        <v>DE$1138</v>
      </c>
      <c r="DF1146" s="4" t="str">
        <f t="shared" si="1340"/>
        <v>DF$1138</v>
      </c>
      <c r="DG1146" s="4" t="str">
        <f t="shared" si="1340"/>
        <v>DG$1138</v>
      </c>
      <c r="DH1146" s="4" t="str">
        <f t="shared" si="1340"/>
        <v>DH$1138</v>
      </c>
      <c r="DI1146" s="4" t="str">
        <f t="shared" si="1340"/>
        <v>DI$1138</v>
      </c>
      <c r="DJ1146" s="4" t="str">
        <f t="shared" si="1340"/>
        <v>DJ$1138</v>
      </c>
      <c r="DK1146" s="4" t="str">
        <f t="shared" si="1340"/>
        <v>DK$1138</v>
      </c>
      <c r="DL1146" s="4" t="str">
        <f t="shared" si="1340"/>
        <v>DL$1138</v>
      </c>
    </row>
    <row r="1147" spans="1:116" x14ac:dyDescent="0.4">
      <c r="A1147" s="174"/>
      <c r="E1147" s="8"/>
      <c r="G1147" s="175" t="s">
        <v>492</v>
      </c>
      <c r="H1147" s="12"/>
      <c r="I1147" s="60"/>
      <c r="J1147" s="60"/>
      <c r="K1147" s="15"/>
      <c r="L1147" s="15"/>
      <c r="M1147" s="15"/>
      <c r="N1147" s="15"/>
      <c r="O1147" s="15"/>
      <c r="P1147" s="15"/>
      <c r="R1147" s="15"/>
      <c r="S1147" s="179" t="str">
        <f t="shared" ref="S1147:AX1147" si="1341">S1120</f>
        <v>S$19</v>
      </c>
      <c r="T1147" s="179" t="str">
        <f t="shared" si="1341"/>
        <v>T$19</v>
      </c>
      <c r="U1147" s="179" t="str">
        <f t="shared" si="1341"/>
        <v>U$19</v>
      </c>
      <c r="V1147" s="179" t="str">
        <f t="shared" si="1341"/>
        <v>V$19</v>
      </c>
      <c r="W1147" s="179" t="str">
        <f t="shared" si="1341"/>
        <v>W$19</v>
      </c>
      <c r="X1147" s="179" t="str">
        <f t="shared" si="1341"/>
        <v>X$19</v>
      </c>
      <c r="Y1147" s="179" t="str">
        <f t="shared" si="1341"/>
        <v>Y$19</v>
      </c>
      <c r="Z1147" s="179" t="str">
        <f t="shared" si="1341"/>
        <v>Z$19</v>
      </c>
      <c r="AA1147" s="179" t="str">
        <f t="shared" si="1341"/>
        <v>AA$19</v>
      </c>
      <c r="AB1147" s="179" t="str">
        <f t="shared" si="1341"/>
        <v>AB$19</v>
      </c>
      <c r="AC1147" s="179" t="str">
        <f t="shared" si="1341"/>
        <v>AC$19</v>
      </c>
      <c r="AD1147" s="179" t="str">
        <f t="shared" si="1341"/>
        <v>AD$19</v>
      </c>
      <c r="AE1147" s="179" t="str">
        <f t="shared" si="1341"/>
        <v>AE$19</v>
      </c>
      <c r="AF1147" s="179" t="str">
        <f t="shared" si="1341"/>
        <v>AF$19</v>
      </c>
      <c r="AG1147" s="179" t="str">
        <f t="shared" si="1341"/>
        <v>AG$19</v>
      </c>
      <c r="AH1147" s="179" t="str">
        <f t="shared" si="1341"/>
        <v>AH$19</v>
      </c>
      <c r="AI1147" s="179" t="str">
        <f t="shared" si="1341"/>
        <v>AI$19</v>
      </c>
      <c r="AJ1147" s="179" t="str">
        <f t="shared" si="1341"/>
        <v>AJ$19</v>
      </c>
      <c r="AK1147" s="179" t="str">
        <f t="shared" si="1341"/>
        <v>AK$19</v>
      </c>
      <c r="AL1147" s="179" t="str">
        <f t="shared" si="1341"/>
        <v>AL$19</v>
      </c>
      <c r="AM1147" s="179" t="str">
        <f t="shared" si="1341"/>
        <v>AM$19</v>
      </c>
      <c r="AN1147" s="179" t="str">
        <f t="shared" si="1341"/>
        <v>AN$19</v>
      </c>
      <c r="AO1147" s="179" t="str">
        <f t="shared" si="1341"/>
        <v>AO$19</v>
      </c>
      <c r="AP1147" s="179" t="str">
        <f t="shared" si="1341"/>
        <v>AP$19</v>
      </c>
      <c r="AQ1147" s="179" t="str">
        <f t="shared" si="1341"/>
        <v>AQ$19</v>
      </c>
      <c r="AR1147" s="179" t="str">
        <f t="shared" si="1341"/>
        <v>AR$19</v>
      </c>
      <c r="AS1147" s="179" t="str">
        <f t="shared" si="1341"/>
        <v>AS$19</v>
      </c>
      <c r="AT1147" s="179" t="str">
        <f t="shared" si="1341"/>
        <v>AT$19</v>
      </c>
      <c r="AU1147" s="179" t="str">
        <f t="shared" si="1341"/>
        <v>AU$19</v>
      </c>
      <c r="AV1147" s="179" t="str">
        <f t="shared" si="1341"/>
        <v>AV$19</v>
      </c>
      <c r="AW1147" s="179" t="str">
        <f t="shared" si="1341"/>
        <v>AW$19</v>
      </c>
      <c r="AX1147" s="179" t="str">
        <f t="shared" si="1341"/>
        <v>AX$19</v>
      </c>
      <c r="AY1147" s="179" t="str">
        <f t="shared" ref="AY1147:CD1147" si="1342">AY1120</f>
        <v>AY$19</v>
      </c>
      <c r="AZ1147" s="179" t="str">
        <f t="shared" si="1342"/>
        <v>AZ$19</v>
      </c>
      <c r="BA1147" s="179" t="str">
        <f t="shared" si="1342"/>
        <v>BA$19</v>
      </c>
      <c r="BB1147" s="179" t="str">
        <f t="shared" si="1342"/>
        <v>BB$19</v>
      </c>
      <c r="BC1147" s="179" t="str">
        <f t="shared" si="1342"/>
        <v>BC$19</v>
      </c>
      <c r="BD1147" s="179" t="str">
        <f t="shared" si="1342"/>
        <v>BD$19</v>
      </c>
      <c r="BE1147" s="179" t="str">
        <f t="shared" si="1342"/>
        <v>BE$19</v>
      </c>
      <c r="BF1147" s="179" t="str">
        <f t="shared" si="1342"/>
        <v>BF$19</v>
      </c>
      <c r="BG1147" s="179" t="str">
        <f t="shared" si="1342"/>
        <v>BG$19</v>
      </c>
      <c r="BH1147" s="179" t="str">
        <f t="shared" si="1342"/>
        <v>BH$19</v>
      </c>
      <c r="BI1147" s="179" t="str">
        <f t="shared" si="1342"/>
        <v>BI$19</v>
      </c>
      <c r="BJ1147" s="179" t="str">
        <f t="shared" si="1342"/>
        <v>BJ$19</v>
      </c>
      <c r="BK1147" s="179" t="str">
        <f t="shared" si="1342"/>
        <v>BK$19</v>
      </c>
      <c r="BL1147" s="179" t="str">
        <f t="shared" si="1342"/>
        <v>BL$19</v>
      </c>
      <c r="BM1147" s="179" t="str">
        <f t="shared" si="1342"/>
        <v>BM$19</v>
      </c>
      <c r="BN1147" s="179" t="str">
        <f t="shared" si="1342"/>
        <v>BN$19</v>
      </c>
      <c r="BO1147" s="179" t="str">
        <f t="shared" si="1342"/>
        <v>BO$19</v>
      </c>
      <c r="BP1147" s="179" t="str">
        <f t="shared" si="1342"/>
        <v>BP$19</v>
      </c>
      <c r="BQ1147" s="179" t="str">
        <f t="shared" si="1342"/>
        <v>BQ$19</v>
      </c>
      <c r="BR1147" s="179" t="str">
        <f t="shared" si="1342"/>
        <v>BR$19</v>
      </c>
      <c r="BS1147" s="179" t="str">
        <f t="shared" si="1342"/>
        <v>BS$19</v>
      </c>
      <c r="BT1147" s="179" t="str">
        <f t="shared" si="1342"/>
        <v>BT$19</v>
      </c>
      <c r="BU1147" s="179" t="str">
        <f t="shared" si="1342"/>
        <v>BU$19</v>
      </c>
      <c r="BV1147" s="179" t="str">
        <f t="shared" si="1342"/>
        <v>BV$19</v>
      </c>
      <c r="BW1147" s="179" t="str">
        <f t="shared" si="1342"/>
        <v>BW$19</v>
      </c>
      <c r="BX1147" s="179" t="str">
        <f t="shared" si="1342"/>
        <v>BX$19</v>
      </c>
      <c r="BY1147" s="179" t="str">
        <f t="shared" si="1342"/>
        <v>BY$19</v>
      </c>
      <c r="BZ1147" s="179" t="str">
        <f t="shared" si="1342"/>
        <v>BZ$19</v>
      </c>
      <c r="CA1147" s="179" t="str">
        <f t="shared" si="1342"/>
        <v>CA$19</v>
      </c>
      <c r="CB1147" s="179" t="str">
        <f t="shared" si="1342"/>
        <v>CB$19</v>
      </c>
      <c r="CC1147" s="179" t="str">
        <f t="shared" si="1342"/>
        <v>CC$19</v>
      </c>
      <c r="CD1147" s="179" t="str">
        <f t="shared" si="1342"/>
        <v>CD$19</v>
      </c>
      <c r="CE1147" s="179" t="str">
        <f t="shared" ref="CE1147:CL1147" si="1343">CE1120</f>
        <v>CE$19</v>
      </c>
      <c r="CF1147" s="179" t="str">
        <f t="shared" si="1343"/>
        <v>CF$19</v>
      </c>
      <c r="CG1147" s="179" t="str">
        <f t="shared" si="1343"/>
        <v>CG$19</v>
      </c>
      <c r="CH1147" s="179" t="str">
        <f t="shared" si="1343"/>
        <v>CH$19</v>
      </c>
      <c r="CI1147" s="179" t="str">
        <f t="shared" si="1343"/>
        <v>CI$19</v>
      </c>
      <c r="CJ1147" s="179" t="str">
        <f t="shared" si="1343"/>
        <v>CJ$19</v>
      </c>
      <c r="CK1147" s="179" t="str">
        <f t="shared" si="1343"/>
        <v>CK$19</v>
      </c>
      <c r="CL1147" s="179" t="str">
        <f t="shared" si="1343"/>
        <v>CL$19</v>
      </c>
      <c r="CN1147" s="60"/>
      <c r="CO1147" s="179" t="str">
        <f t="shared" ref="CO1147:DL1147" si="1344">CO1120</f>
        <v>CO$19</v>
      </c>
      <c r="CP1147" s="179" t="str">
        <f t="shared" si="1344"/>
        <v>CP$19</v>
      </c>
      <c r="CQ1147" s="179" t="str">
        <f t="shared" si="1344"/>
        <v>CQ$19</v>
      </c>
      <c r="CR1147" s="179" t="str">
        <f t="shared" si="1344"/>
        <v>CR$19</v>
      </c>
      <c r="CS1147" s="179" t="str">
        <f t="shared" si="1344"/>
        <v>CS$19</v>
      </c>
      <c r="CT1147" s="179" t="str">
        <f t="shared" si="1344"/>
        <v>CT$19</v>
      </c>
      <c r="CU1147" s="179" t="str">
        <f t="shared" si="1344"/>
        <v>CU$19</v>
      </c>
      <c r="CV1147" s="179" t="str">
        <f t="shared" si="1344"/>
        <v>CV$19</v>
      </c>
      <c r="CW1147" s="179" t="str">
        <f t="shared" si="1344"/>
        <v>CW$19</v>
      </c>
      <c r="CX1147" s="179" t="str">
        <f t="shared" si="1344"/>
        <v>CX$19</v>
      </c>
      <c r="CY1147" s="179" t="str">
        <f t="shared" si="1344"/>
        <v>CY$19</v>
      </c>
      <c r="CZ1147" s="179" t="str">
        <f t="shared" si="1344"/>
        <v>CZ$19</v>
      </c>
      <c r="DA1147" s="179" t="str">
        <f t="shared" si="1344"/>
        <v>DA$19</v>
      </c>
      <c r="DB1147" s="179" t="str">
        <f t="shared" si="1344"/>
        <v>DB$19</v>
      </c>
      <c r="DC1147" s="179" t="str">
        <f t="shared" si="1344"/>
        <v>DC$19</v>
      </c>
      <c r="DD1147" s="179" t="str">
        <f t="shared" si="1344"/>
        <v>DD$19</v>
      </c>
      <c r="DE1147" s="179" t="str">
        <f t="shared" si="1344"/>
        <v>DE$19</v>
      </c>
      <c r="DF1147" s="179" t="str">
        <f t="shared" si="1344"/>
        <v>DF$19</v>
      </c>
      <c r="DG1147" s="179" t="str">
        <f t="shared" si="1344"/>
        <v>DG$19</v>
      </c>
      <c r="DH1147" s="179" t="str">
        <f t="shared" si="1344"/>
        <v>DH$19</v>
      </c>
      <c r="DI1147" s="179" t="str">
        <f t="shared" si="1344"/>
        <v>DI$19</v>
      </c>
      <c r="DJ1147" s="179" t="str">
        <f t="shared" si="1344"/>
        <v>DJ$19</v>
      </c>
      <c r="DK1147" s="179" t="str">
        <f t="shared" si="1344"/>
        <v>DK$19</v>
      </c>
      <c r="DL1147" s="179" t="str">
        <f t="shared" si="1344"/>
        <v>DL$19</v>
      </c>
    </row>
    <row r="1148" spans="1:116" x14ac:dyDescent="0.4">
      <c r="A1148" s="174"/>
      <c r="E1148" s="8"/>
      <c r="G1148" s="175" t="s">
        <v>461</v>
      </c>
      <c r="H1148" s="174"/>
      <c r="I1148" s="176"/>
      <c r="J1148" s="176"/>
      <c r="K1148" s="197"/>
      <c r="L1148" s="197"/>
      <c r="M1148" s="197"/>
      <c r="N1148" s="197"/>
      <c r="O1148" s="197"/>
      <c r="P1148" s="197"/>
      <c r="R1148" s="198"/>
      <c r="S1148" s="174"/>
      <c r="T1148" s="174"/>
      <c r="U1148" s="174"/>
      <c r="V1148" s="174"/>
      <c r="W1148" s="174"/>
      <c r="X1148" s="174"/>
      <c r="Y1148" s="174"/>
      <c r="Z1148" s="174"/>
      <c r="AA1148" s="174"/>
      <c r="AB1148" s="174"/>
      <c r="AC1148" s="174"/>
      <c r="AD1148" s="174"/>
      <c r="AE1148" s="174"/>
      <c r="AF1148" s="174"/>
      <c r="AG1148" s="174"/>
      <c r="AH1148" s="174"/>
      <c r="AI1148" s="174"/>
      <c r="AJ1148" s="174"/>
      <c r="AK1148" s="174"/>
      <c r="AL1148" s="174"/>
      <c r="AM1148" s="174"/>
      <c r="AN1148" s="174"/>
      <c r="AO1148" s="174"/>
      <c r="AP1148" s="174"/>
      <c r="AQ1148" s="174"/>
      <c r="AR1148" s="174"/>
      <c r="AS1148" s="174"/>
      <c r="AT1148" s="174"/>
      <c r="AU1148" s="174"/>
      <c r="AV1148" s="174"/>
      <c r="AW1148" s="174"/>
      <c r="AX1148" s="174"/>
      <c r="AY1148" s="174"/>
      <c r="AZ1148" s="174"/>
      <c r="BA1148" s="174"/>
      <c r="BB1148" s="174"/>
      <c r="BC1148" s="174"/>
      <c r="BD1148" s="174"/>
      <c r="BE1148" s="174"/>
      <c r="BF1148" s="174"/>
      <c r="BG1148" s="174"/>
      <c r="BH1148" s="174"/>
      <c r="BI1148" s="174"/>
      <c r="BJ1148" s="174"/>
      <c r="BK1148" s="174"/>
      <c r="BL1148" s="174"/>
      <c r="BM1148" s="174"/>
      <c r="BN1148" s="174"/>
      <c r="BO1148" s="174"/>
      <c r="BP1148" s="174"/>
      <c r="BQ1148" s="174"/>
      <c r="BR1148" s="174"/>
      <c r="BS1148" s="174"/>
      <c r="BT1148" s="174"/>
      <c r="BU1148" s="174"/>
      <c r="BV1148" s="174"/>
      <c r="BW1148" s="174"/>
      <c r="BX1148" s="174"/>
      <c r="BY1148" s="174"/>
      <c r="BZ1148" s="174"/>
      <c r="CA1148" s="174"/>
      <c r="CB1148" s="174"/>
      <c r="CC1148" s="174"/>
      <c r="CD1148" s="174"/>
      <c r="CE1148" s="174"/>
      <c r="CF1148" s="174"/>
      <c r="CG1148" s="174"/>
      <c r="CH1148" s="174"/>
      <c r="CI1148" s="174"/>
      <c r="CJ1148" s="174"/>
      <c r="CK1148" s="174"/>
      <c r="CL1148" s="174"/>
      <c r="CN1148" s="176"/>
      <c r="CO1148" s="174"/>
      <c r="CP1148" s="174"/>
      <c r="CQ1148" s="174"/>
      <c r="CR1148" s="174"/>
      <c r="CS1148" s="174"/>
      <c r="CT1148" s="174"/>
      <c r="CU1148" s="174"/>
      <c r="CV1148" s="174"/>
      <c r="CW1148" s="174"/>
      <c r="CX1148" s="174"/>
      <c r="CY1148" s="174"/>
      <c r="CZ1148" s="174"/>
      <c r="DA1148" s="174"/>
      <c r="DB1148" s="174"/>
      <c r="DC1148" s="174"/>
      <c r="DD1148" s="174"/>
      <c r="DE1148" s="174"/>
      <c r="DF1148" s="174"/>
      <c r="DG1148" s="174"/>
      <c r="DH1148" s="174"/>
      <c r="DI1148" s="174"/>
      <c r="DJ1148" s="174"/>
      <c r="DK1148" s="174"/>
      <c r="DL1148" s="174"/>
    </row>
    <row r="1149" spans="1:116" x14ac:dyDescent="0.4">
      <c r="A1149" s="174"/>
      <c r="E1149" s="8"/>
      <c r="G1149" s="175" t="s">
        <v>462</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491</v>
      </c>
      <c r="H1150" s="174"/>
      <c r="I1150" s="176"/>
      <c r="J1150" s="176"/>
      <c r="K1150" s="197"/>
      <c r="L1150" s="197"/>
      <c r="M1150" s="197"/>
      <c r="N1150" s="197"/>
      <c r="O1150" s="197"/>
      <c r="P1150" s="197"/>
      <c r="R1150" s="198"/>
      <c r="S1150" s="199" t="str">
        <f t="shared" ref="S1150:AX1150" si="1345">S$20</f>
        <v>S$16</v>
      </c>
      <c r="T1150" s="199" t="str">
        <f t="shared" si="1345"/>
        <v>T$16</v>
      </c>
      <c r="U1150" s="199" t="str">
        <f t="shared" si="1345"/>
        <v>U$16</v>
      </c>
      <c r="V1150" s="199" t="str">
        <f t="shared" si="1345"/>
        <v>V$16</v>
      </c>
      <c r="W1150" s="199" t="str">
        <f t="shared" si="1345"/>
        <v>W$16</v>
      </c>
      <c r="X1150" s="199" t="str">
        <f t="shared" si="1345"/>
        <v>X$16</v>
      </c>
      <c r="Y1150" s="199" t="str">
        <f t="shared" si="1345"/>
        <v>Y$16</v>
      </c>
      <c r="Z1150" s="199" t="str">
        <f t="shared" si="1345"/>
        <v>Z$16</v>
      </c>
      <c r="AA1150" s="199" t="str">
        <f t="shared" si="1345"/>
        <v>AA$16</v>
      </c>
      <c r="AB1150" s="199" t="str">
        <f t="shared" si="1345"/>
        <v>AB$16</v>
      </c>
      <c r="AC1150" s="199" t="str">
        <f t="shared" si="1345"/>
        <v>AC$16</v>
      </c>
      <c r="AD1150" s="199" t="str">
        <f t="shared" si="1345"/>
        <v>AD$16</v>
      </c>
      <c r="AE1150" s="199" t="str">
        <f t="shared" si="1345"/>
        <v>AE$16</v>
      </c>
      <c r="AF1150" s="199" t="str">
        <f t="shared" si="1345"/>
        <v>AF$16</v>
      </c>
      <c r="AG1150" s="199" t="str">
        <f t="shared" si="1345"/>
        <v>AG$16</v>
      </c>
      <c r="AH1150" s="199" t="str">
        <f t="shared" si="1345"/>
        <v>AH$16</v>
      </c>
      <c r="AI1150" s="199" t="str">
        <f t="shared" si="1345"/>
        <v>AI$16</v>
      </c>
      <c r="AJ1150" s="199" t="str">
        <f t="shared" si="1345"/>
        <v>AJ$16</v>
      </c>
      <c r="AK1150" s="199" t="str">
        <f t="shared" si="1345"/>
        <v>AK$16</v>
      </c>
      <c r="AL1150" s="199" t="str">
        <f t="shared" si="1345"/>
        <v>AL$16</v>
      </c>
      <c r="AM1150" s="199" t="str">
        <f t="shared" si="1345"/>
        <v>AM$16</v>
      </c>
      <c r="AN1150" s="199" t="str">
        <f t="shared" si="1345"/>
        <v>AN$16</v>
      </c>
      <c r="AO1150" s="199" t="str">
        <f t="shared" si="1345"/>
        <v>AO$16</v>
      </c>
      <c r="AP1150" s="199" t="str">
        <f t="shared" si="1345"/>
        <v>AP$16</v>
      </c>
      <c r="AQ1150" s="199" t="str">
        <f t="shared" si="1345"/>
        <v>AQ$16</v>
      </c>
      <c r="AR1150" s="199" t="str">
        <f t="shared" si="1345"/>
        <v>AR$16</v>
      </c>
      <c r="AS1150" s="199" t="str">
        <f t="shared" si="1345"/>
        <v>AS$16</v>
      </c>
      <c r="AT1150" s="199" t="str">
        <f t="shared" si="1345"/>
        <v>AT$16</v>
      </c>
      <c r="AU1150" s="199" t="str">
        <f t="shared" si="1345"/>
        <v>AU$16</v>
      </c>
      <c r="AV1150" s="199" t="str">
        <f t="shared" si="1345"/>
        <v>AV$16</v>
      </c>
      <c r="AW1150" s="199" t="str">
        <f t="shared" si="1345"/>
        <v>AW$16</v>
      </c>
      <c r="AX1150" s="199" t="str">
        <f t="shared" si="1345"/>
        <v>AX$16</v>
      </c>
      <c r="AY1150" s="199" t="str">
        <f t="shared" ref="AY1150:CD1150" si="1346">AY$20</f>
        <v>AY$16</v>
      </c>
      <c r="AZ1150" s="199" t="str">
        <f t="shared" si="1346"/>
        <v>AZ$16</v>
      </c>
      <c r="BA1150" s="199" t="str">
        <f t="shared" si="1346"/>
        <v>BA$16</v>
      </c>
      <c r="BB1150" s="199" t="str">
        <f t="shared" si="1346"/>
        <v>BB$16</v>
      </c>
      <c r="BC1150" s="199" t="str">
        <f t="shared" si="1346"/>
        <v>BC$16</v>
      </c>
      <c r="BD1150" s="199" t="str">
        <f t="shared" si="1346"/>
        <v>BD$16</v>
      </c>
      <c r="BE1150" s="199" t="str">
        <f t="shared" si="1346"/>
        <v>BE$16</v>
      </c>
      <c r="BF1150" s="199" t="str">
        <f t="shared" si="1346"/>
        <v>BF$16</v>
      </c>
      <c r="BG1150" s="199" t="str">
        <f t="shared" si="1346"/>
        <v>BG$16</v>
      </c>
      <c r="BH1150" s="199" t="str">
        <f t="shared" si="1346"/>
        <v>BH$16</v>
      </c>
      <c r="BI1150" s="199" t="str">
        <f t="shared" si="1346"/>
        <v>BI$16</v>
      </c>
      <c r="BJ1150" s="199" t="str">
        <f t="shared" si="1346"/>
        <v>BJ$16</v>
      </c>
      <c r="BK1150" s="199" t="str">
        <f t="shared" si="1346"/>
        <v>BK$16</v>
      </c>
      <c r="BL1150" s="199" t="str">
        <f t="shared" si="1346"/>
        <v>BL$16</v>
      </c>
      <c r="BM1150" s="199" t="str">
        <f t="shared" si="1346"/>
        <v>BM$16</v>
      </c>
      <c r="BN1150" s="199" t="str">
        <f t="shared" si="1346"/>
        <v>BN$16</v>
      </c>
      <c r="BO1150" s="199" t="str">
        <f t="shared" si="1346"/>
        <v>BO$16</v>
      </c>
      <c r="BP1150" s="199" t="str">
        <f t="shared" si="1346"/>
        <v>BP$16</v>
      </c>
      <c r="BQ1150" s="199" t="str">
        <f t="shared" si="1346"/>
        <v>BQ$16</v>
      </c>
      <c r="BR1150" s="199" t="str">
        <f t="shared" si="1346"/>
        <v>BR$16</v>
      </c>
      <c r="BS1150" s="199" t="str">
        <f t="shared" si="1346"/>
        <v>BS$16</v>
      </c>
      <c r="BT1150" s="199" t="str">
        <f t="shared" si="1346"/>
        <v>BT$16</v>
      </c>
      <c r="BU1150" s="199" t="str">
        <f t="shared" si="1346"/>
        <v>BU$16</v>
      </c>
      <c r="BV1150" s="199" t="str">
        <f t="shared" si="1346"/>
        <v>BV$16</v>
      </c>
      <c r="BW1150" s="199" t="str">
        <f t="shared" si="1346"/>
        <v>BW$16</v>
      </c>
      <c r="BX1150" s="199" t="str">
        <f t="shared" si="1346"/>
        <v>BX$16</v>
      </c>
      <c r="BY1150" s="199" t="str">
        <f t="shared" si="1346"/>
        <v>BY$16</v>
      </c>
      <c r="BZ1150" s="199" t="str">
        <f t="shared" si="1346"/>
        <v>BZ$16</v>
      </c>
      <c r="CA1150" s="199" t="str">
        <f t="shared" si="1346"/>
        <v>CA$16</v>
      </c>
      <c r="CB1150" s="199" t="str">
        <f t="shared" si="1346"/>
        <v>CB$16</v>
      </c>
      <c r="CC1150" s="199" t="str">
        <f t="shared" si="1346"/>
        <v>CC$16</v>
      </c>
      <c r="CD1150" s="199" t="str">
        <f t="shared" si="1346"/>
        <v>CD$16</v>
      </c>
      <c r="CE1150" s="199" t="str">
        <f t="shared" ref="CE1150:CL1150" si="1347">CE$20</f>
        <v>CE$16</v>
      </c>
      <c r="CF1150" s="199" t="str">
        <f t="shared" si="1347"/>
        <v>CF$16</v>
      </c>
      <c r="CG1150" s="199" t="str">
        <f t="shared" si="1347"/>
        <v>CG$16</v>
      </c>
      <c r="CH1150" s="199" t="str">
        <f t="shared" si="1347"/>
        <v>CH$16</v>
      </c>
      <c r="CI1150" s="199" t="str">
        <f t="shared" si="1347"/>
        <v>CI$16</v>
      </c>
      <c r="CJ1150" s="199" t="str">
        <f t="shared" si="1347"/>
        <v>CJ$16</v>
      </c>
      <c r="CK1150" s="199" t="str">
        <f t="shared" si="1347"/>
        <v>CK$16</v>
      </c>
      <c r="CL1150" s="199" t="str">
        <f t="shared" si="1347"/>
        <v>CL$16</v>
      </c>
      <c r="CN1150" s="176"/>
      <c r="CO1150" s="199" t="str">
        <f t="shared" ref="CO1150:DL1150" si="1348">CO$20</f>
        <v>CO$16</v>
      </c>
      <c r="CP1150" s="199" t="str">
        <f t="shared" si="1348"/>
        <v>CP$16</v>
      </c>
      <c r="CQ1150" s="199" t="str">
        <f t="shared" si="1348"/>
        <v>CQ$16</v>
      </c>
      <c r="CR1150" s="199" t="str">
        <f t="shared" si="1348"/>
        <v>CR$16</v>
      </c>
      <c r="CS1150" s="199" t="str">
        <f t="shared" si="1348"/>
        <v>CS$16</v>
      </c>
      <c r="CT1150" s="199" t="str">
        <f t="shared" si="1348"/>
        <v>CT$16</v>
      </c>
      <c r="CU1150" s="199" t="str">
        <f t="shared" si="1348"/>
        <v>CU$16</v>
      </c>
      <c r="CV1150" s="199" t="str">
        <f t="shared" si="1348"/>
        <v>CV$16</v>
      </c>
      <c r="CW1150" s="199" t="str">
        <f t="shared" si="1348"/>
        <v>CW$16</v>
      </c>
      <c r="CX1150" s="199" t="str">
        <f t="shared" si="1348"/>
        <v>CX$16</v>
      </c>
      <c r="CY1150" s="199" t="str">
        <f t="shared" si="1348"/>
        <v>CY$16</v>
      </c>
      <c r="CZ1150" s="199" t="str">
        <f t="shared" si="1348"/>
        <v>CZ$16</v>
      </c>
      <c r="DA1150" s="199" t="str">
        <f t="shared" si="1348"/>
        <v>DA$16</v>
      </c>
      <c r="DB1150" s="199" t="str">
        <f t="shared" si="1348"/>
        <v>DB$16</v>
      </c>
      <c r="DC1150" s="199" t="str">
        <f t="shared" si="1348"/>
        <v>DC$16</v>
      </c>
      <c r="DD1150" s="199" t="str">
        <f t="shared" si="1348"/>
        <v>DD$16</v>
      </c>
      <c r="DE1150" s="199" t="str">
        <f t="shared" si="1348"/>
        <v>DE$16</v>
      </c>
      <c r="DF1150" s="199" t="str">
        <f t="shared" si="1348"/>
        <v>DF$16</v>
      </c>
      <c r="DG1150" s="199" t="str">
        <f t="shared" si="1348"/>
        <v>DG$16</v>
      </c>
      <c r="DH1150" s="199" t="str">
        <f t="shared" si="1348"/>
        <v>DH$16</v>
      </c>
      <c r="DI1150" s="199" t="str">
        <f t="shared" si="1348"/>
        <v>DI$16</v>
      </c>
      <c r="DJ1150" s="199" t="str">
        <f t="shared" si="1348"/>
        <v>DJ$16</v>
      </c>
      <c r="DK1150" s="199" t="str">
        <f t="shared" si="1348"/>
        <v>DK$16</v>
      </c>
      <c r="DL1150" s="199" t="str">
        <f t="shared" si="1348"/>
        <v>DL$16</v>
      </c>
    </row>
    <row r="1151" spans="1:116" x14ac:dyDescent="0.4">
      <c r="A1151" s="174"/>
      <c r="E1151" s="8"/>
      <c r="G1151" s="175" t="s">
        <v>505</v>
      </c>
      <c r="H1151" s="200"/>
      <c r="I1151" s="201"/>
      <c r="J1151" s="201"/>
      <c r="K1151" s="202"/>
      <c r="L1151" s="202"/>
      <c r="M1151" s="202"/>
      <c r="N1151" s="202"/>
      <c r="O1151" s="202"/>
      <c r="P1151" s="202"/>
      <c r="R1151" s="202"/>
      <c r="S1151" s="199" t="str">
        <f t="shared" ref="S1151:AX1151" si="1349">S$21</f>
        <v>S$17</v>
      </c>
      <c r="T1151" s="199" t="str">
        <f t="shared" si="1349"/>
        <v>T$17</v>
      </c>
      <c r="U1151" s="199" t="str">
        <f t="shared" si="1349"/>
        <v>U$17</v>
      </c>
      <c r="V1151" s="199" t="str">
        <f t="shared" si="1349"/>
        <v>V$17</v>
      </c>
      <c r="W1151" s="199" t="str">
        <f t="shared" si="1349"/>
        <v>W$17</v>
      </c>
      <c r="X1151" s="199" t="str">
        <f t="shared" si="1349"/>
        <v>X$17</v>
      </c>
      <c r="Y1151" s="199" t="str">
        <f t="shared" si="1349"/>
        <v>Y$17</v>
      </c>
      <c r="Z1151" s="199" t="str">
        <f t="shared" si="1349"/>
        <v>Z$17</v>
      </c>
      <c r="AA1151" s="199" t="str">
        <f t="shared" si="1349"/>
        <v>AA$17</v>
      </c>
      <c r="AB1151" s="199" t="str">
        <f t="shared" si="1349"/>
        <v>AB$17</v>
      </c>
      <c r="AC1151" s="199" t="str">
        <f t="shared" si="1349"/>
        <v>AC$17</v>
      </c>
      <c r="AD1151" s="199" t="str">
        <f t="shared" si="1349"/>
        <v>AD$17</v>
      </c>
      <c r="AE1151" s="199" t="str">
        <f t="shared" si="1349"/>
        <v>AE$17</v>
      </c>
      <c r="AF1151" s="199" t="str">
        <f t="shared" si="1349"/>
        <v>AF$17</v>
      </c>
      <c r="AG1151" s="199" t="str">
        <f t="shared" si="1349"/>
        <v>AG$17</v>
      </c>
      <c r="AH1151" s="199" t="str">
        <f t="shared" si="1349"/>
        <v>AH$17</v>
      </c>
      <c r="AI1151" s="199" t="str">
        <f t="shared" si="1349"/>
        <v>AI$17</v>
      </c>
      <c r="AJ1151" s="199" t="str">
        <f t="shared" si="1349"/>
        <v>AJ$17</v>
      </c>
      <c r="AK1151" s="199" t="str">
        <f t="shared" si="1349"/>
        <v>AK$17</v>
      </c>
      <c r="AL1151" s="199" t="str">
        <f t="shared" si="1349"/>
        <v>AL$17</v>
      </c>
      <c r="AM1151" s="199" t="str">
        <f t="shared" si="1349"/>
        <v>AM$17</v>
      </c>
      <c r="AN1151" s="199" t="str">
        <f t="shared" si="1349"/>
        <v>AN$17</v>
      </c>
      <c r="AO1151" s="199" t="str">
        <f t="shared" si="1349"/>
        <v>AO$17</v>
      </c>
      <c r="AP1151" s="199" t="str">
        <f t="shared" si="1349"/>
        <v>AP$17</v>
      </c>
      <c r="AQ1151" s="199" t="str">
        <f t="shared" si="1349"/>
        <v>AQ$17</v>
      </c>
      <c r="AR1151" s="199" t="str">
        <f t="shared" si="1349"/>
        <v>AR$17</v>
      </c>
      <c r="AS1151" s="199" t="str">
        <f t="shared" si="1349"/>
        <v>AS$17</v>
      </c>
      <c r="AT1151" s="199" t="str">
        <f t="shared" si="1349"/>
        <v>AT$17</v>
      </c>
      <c r="AU1151" s="199" t="str">
        <f t="shared" si="1349"/>
        <v>AU$17</v>
      </c>
      <c r="AV1151" s="199" t="str">
        <f t="shared" si="1349"/>
        <v>AV$17</v>
      </c>
      <c r="AW1151" s="199" t="str">
        <f t="shared" si="1349"/>
        <v>AW$17</v>
      </c>
      <c r="AX1151" s="199" t="str">
        <f t="shared" si="1349"/>
        <v>AX$17</v>
      </c>
      <c r="AY1151" s="199" t="str">
        <f t="shared" ref="AY1151:CD1151" si="1350">AY$21</f>
        <v>AY$17</v>
      </c>
      <c r="AZ1151" s="199" t="str">
        <f t="shared" si="1350"/>
        <v>AZ$17</v>
      </c>
      <c r="BA1151" s="199" t="str">
        <f t="shared" si="1350"/>
        <v>BA$17</v>
      </c>
      <c r="BB1151" s="199" t="str">
        <f t="shared" si="1350"/>
        <v>BB$17</v>
      </c>
      <c r="BC1151" s="199" t="str">
        <f t="shared" si="1350"/>
        <v>BC$17</v>
      </c>
      <c r="BD1151" s="199" t="str">
        <f t="shared" si="1350"/>
        <v>BD$17</v>
      </c>
      <c r="BE1151" s="199" t="str">
        <f t="shared" si="1350"/>
        <v>BE$17</v>
      </c>
      <c r="BF1151" s="199" t="str">
        <f t="shared" si="1350"/>
        <v>BF$17</v>
      </c>
      <c r="BG1151" s="199" t="str">
        <f t="shared" si="1350"/>
        <v>BG$17</v>
      </c>
      <c r="BH1151" s="199" t="str">
        <f t="shared" si="1350"/>
        <v>BH$17</v>
      </c>
      <c r="BI1151" s="199" t="str">
        <f t="shared" si="1350"/>
        <v>BI$17</v>
      </c>
      <c r="BJ1151" s="199" t="str">
        <f t="shared" si="1350"/>
        <v>BJ$17</v>
      </c>
      <c r="BK1151" s="199" t="str">
        <f t="shared" si="1350"/>
        <v>BK$17</v>
      </c>
      <c r="BL1151" s="199" t="str">
        <f t="shared" si="1350"/>
        <v>BL$17</v>
      </c>
      <c r="BM1151" s="199" t="str">
        <f t="shared" si="1350"/>
        <v>BM$17</v>
      </c>
      <c r="BN1151" s="199" t="str">
        <f t="shared" si="1350"/>
        <v>BN$17</v>
      </c>
      <c r="BO1151" s="199" t="str">
        <f t="shared" si="1350"/>
        <v>BO$17</v>
      </c>
      <c r="BP1151" s="199" t="str">
        <f t="shared" si="1350"/>
        <v>BP$17</v>
      </c>
      <c r="BQ1151" s="199" t="str">
        <f t="shared" si="1350"/>
        <v>BQ$17</v>
      </c>
      <c r="BR1151" s="199" t="str">
        <f t="shared" si="1350"/>
        <v>BR$17</v>
      </c>
      <c r="BS1151" s="199" t="str">
        <f t="shared" si="1350"/>
        <v>BS$17</v>
      </c>
      <c r="BT1151" s="199" t="str">
        <f t="shared" si="1350"/>
        <v>BT$17</v>
      </c>
      <c r="BU1151" s="199" t="str">
        <f t="shared" si="1350"/>
        <v>BU$17</v>
      </c>
      <c r="BV1151" s="199" t="str">
        <f t="shared" si="1350"/>
        <v>BV$17</v>
      </c>
      <c r="BW1151" s="199" t="str">
        <f t="shared" si="1350"/>
        <v>BW$17</v>
      </c>
      <c r="BX1151" s="199" t="str">
        <f t="shared" si="1350"/>
        <v>BX$17</v>
      </c>
      <c r="BY1151" s="199" t="str">
        <f t="shared" si="1350"/>
        <v>BY$17</v>
      </c>
      <c r="BZ1151" s="199" t="str">
        <f t="shared" si="1350"/>
        <v>BZ$17</v>
      </c>
      <c r="CA1151" s="199" t="str">
        <f t="shared" si="1350"/>
        <v>CA$17</v>
      </c>
      <c r="CB1151" s="199" t="str">
        <f t="shared" si="1350"/>
        <v>CB$17</v>
      </c>
      <c r="CC1151" s="199" t="str">
        <f t="shared" si="1350"/>
        <v>CC$17</v>
      </c>
      <c r="CD1151" s="199" t="str">
        <f t="shared" si="1350"/>
        <v>CD$17</v>
      </c>
      <c r="CE1151" s="199" t="str">
        <f t="shared" ref="CE1151:CL1151" si="1351">CE$21</f>
        <v>CE$17</v>
      </c>
      <c r="CF1151" s="199" t="str">
        <f t="shared" si="1351"/>
        <v>CF$17</v>
      </c>
      <c r="CG1151" s="199" t="str">
        <f t="shared" si="1351"/>
        <v>CG$17</v>
      </c>
      <c r="CH1151" s="199" t="str">
        <f t="shared" si="1351"/>
        <v>CH$17</v>
      </c>
      <c r="CI1151" s="199" t="str">
        <f t="shared" si="1351"/>
        <v>CI$17</v>
      </c>
      <c r="CJ1151" s="199" t="str">
        <f t="shared" si="1351"/>
        <v>CJ$17</v>
      </c>
      <c r="CK1151" s="199" t="str">
        <f t="shared" si="1351"/>
        <v>CK$17</v>
      </c>
      <c r="CL1151" s="199" t="str">
        <f t="shared" si="1351"/>
        <v>CL$17</v>
      </c>
      <c r="CN1151" s="201"/>
      <c r="CO1151" s="199" t="str">
        <f t="shared" ref="CO1151:DL1151" si="1352">CO$21</f>
        <v>CO$17</v>
      </c>
      <c r="CP1151" s="199" t="str">
        <f t="shared" si="1352"/>
        <v>CP$17</v>
      </c>
      <c r="CQ1151" s="199" t="str">
        <f t="shared" si="1352"/>
        <v>CQ$17</v>
      </c>
      <c r="CR1151" s="199" t="str">
        <f t="shared" si="1352"/>
        <v>CR$17</v>
      </c>
      <c r="CS1151" s="199" t="str">
        <f t="shared" si="1352"/>
        <v>CS$17</v>
      </c>
      <c r="CT1151" s="199" t="str">
        <f t="shared" si="1352"/>
        <v>CT$17</v>
      </c>
      <c r="CU1151" s="199" t="str">
        <f t="shared" si="1352"/>
        <v>CU$17</v>
      </c>
      <c r="CV1151" s="199" t="str">
        <f t="shared" si="1352"/>
        <v>CV$17</v>
      </c>
      <c r="CW1151" s="199" t="str">
        <f t="shared" si="1352"/>
        <v>CW$17</v>
      </c>
      <c r="CX1151" s="199" t="str">
        <f t="shared" si="1352"/>
        <v>CX$17</v>
      </c>
      <c r="CY1151" s="199" t="str">
        <f t="shared" si="1352"/>
        <v>CY$17</v>
      </c>
      <c r="CZ1151" s="199" t="str">
        <f t="shared" si="1352"/>
        <v>CZ$17</v>
      </c>
      <c r="DA1151" s="199" t="str">
        <f t="shared" si="1352"/>
        <v>DA$17</v>
      </c>
      <c r="DB1151" s="199" t="str">
        <f t="shared" si="1352"/>
        <v>DB$17</v>
      </c>
      <c r="DC1151" s="199" t="str">
        <f t="shared" si="1352"/>
        <v>DC$17</v>
      </c>
      <c r="DD1151" s="199" t="str">
        <f t="shared" si="1352"/>
        <v>DD$17</v>
      </c>
      <c r="DE1151" s="199" t="str">
        <f t="shared" si="1352"/>
        <v>DE$17</v>
      </c>
      <c r="DF1151" s="199" t="str">
        <f t="shared" si="1352"/>
        <v>DF$17</v>
      </c>
      <c r="DG1151" s="199" t="str">
        <f t="shared" si="1352"/>
        <v>DG$17</v>
      </c>
      <c r="DH1151" s="199" t="str">
        <f t="shared" si="1352"/>
        <v>DH$17</v>
      </c>
      <c r="DI1151" s="199" t="str">
        <f t="shared" si="1352"/>
        <v>DI$17</v>
      </c>
      <c r="DJ1151" s="199" t="str">
        <f t="shared" si="1352"/>
        <v>DJ$17</v>
      </c>
      <c r="DK1151" s="199" t="str">
        <f t="shared" si="1352"/>
        <v>DK$17</v>
      </c>
      <c r="DL1151" s="199" t="str">
        <f t="shared" si="1352"/>
        <v>DL$17</v>
      </c>
    </row>
    <row r="1152" spans="1:116" x14ac:dyDescent="0.4">
      <c r="A1152" s="174"/>
      <c r="E1152" s="8"/>
      <c r="G1152" s="175" t="s">
        <v>463</v>
      </c>
      <c r="H1152" s="200"/>
      <c r="I1152" s="201"/>
      <c r="J1152" s="201"/>
      <c r="K1152" s="202"/>
      <c r="L1152" s="202"/>
      <c r="M1152" s="202"/>
      <c r="N1152" s="202"/>
      <c r="O1152" s="202"/>
      <c r="P1152" s="202"/>
      <c r="R1152" s="202"/>
      <c r="S1152" s="190"/>
      <c r="T1152" s="190"/>
      <c r="U1152" s="190"/>
      <c r="V1152" s="190"/>
      <c r="W1152" s="190"/>
      <c r="X1152" s="190"/>
      <c r="Y1152" s="190"/>
      <c r="Z1152" s="190"/>
      <c r="AA1152" s="190"/>
      <c r="AB1152" s="190"/>
      <c r="AC1152" s="190"/>
      <c r="AD1152" s="190"/>
      <c r="AE1152" s="190"/>
      <c r="AF1152" s="190"/>
      <c r="AG1152" s="190"/>
      <c r="AH1152" s="190"/>
      <c r="AI1152" s="190"/>
      <c r="AJ1152" s="190"/>
      <c r="AK1152" s="190"/>
      <c r="AL1152" s="190"/>
      <c r="AM1152" s="190"/>
      <c r="AN1152" s="190"/>
      <c r="AO1152" s="190"/>
      <c r="AP1152" s="190"/>
      <c r="AQ1152" s="190"/>
      <c r="AR1152" s="190"/>
      <c r="AS1152" s="190"/>
      <c r="AT1152" s="190"/>
      <c r="AU1152" s="190"/>
      <c r="AV1152" s="190"/>
      <c r="AW1152" s="190"/>
      <c r="AX1152" s="190"/>
      <c r="AY1152" s="190"/>
      <c r="AZ1152" s="190"/>
      <c r="BA1152" s="190"/>
      <c r="BB1152" s="190"/>
      <c r="BC1152" s="190"/>
      <c r="BD1152" s="190"/>
      <c r="BE1152" s="190"/>
      <c r="BF1152" s="190"/>
      <c r="BG1152" s="190"/>
      <c r="BH1152" s="190"/>
      <c r="BI1152" s="190"/>
      <c r="BJ1152" s="190"/>
      <c r="BK1152" s="190"/>
      <c r="BL1152" s="190"/>
      <c r="BM1152" s="190"/>
      <c r="BN1152" s="190"/>
      <c r="BO1152" s="190"/>
      <c r="BP1152" s="190"/>
      <c r="BQ1152" s="190"/>
      <c r="BR1152" s="190"/>
      <c r="BS1152" s="190"/>
      <c r="BT1152" s="190"/>
      <c r="BU1152" s="190"/>
      <c r="BV1152" s="190"/>
      <c r="BW1152" s="190"/>
      <c r="BX1152" s="190"/>
      <c r="BY1152" s="190"/>
      <c r="BZ1152" s="190"/>
      <c r="CA1152" s="190"/>
      <c r="CB1152" s="190"/>
      <c r="CC1152" s="190"/>
      <c r="CD1152" s="190"/>
      <c r="CE1152" s="190"/>
      <c r="CF1152" s="190"/>
      <c r="CG1152" s="190"/>
      <c r="CH1152" s="190"/>
      <c r="CI1152" s="190"/>
      <c r="CJ1152" s="190"/>
      <c r="CK1152" s="190"/>
      <c r="CL1152" s="190"/>
      <c r="CN1152" s="201"/>
      <c r="CO1152" s="190"/>
      <c r="CP1152" s="190"/>
      <c r="CQ1152" s="190"/>
      <c r="CR1152" s="190"/>
      <c r="CS1152" s="190"/>
      <c r="CT1152" s="190"/>
      <c r="CU1152" s="190"/>
      <c r="CV1152" s="190"/>
      <c r="CW1152" s="190"/>
      <c r="CX1152" s="190"/>
      <c r="CY1152" s="190"/>
      <c r="CZ1152" s="190"/>
      <c r="DA1152" s="190"/>
      <c r="DB1152" s="190"/>
      <c r="DC1152" s="190"/>
      <c r="DD1152" s="190"/>
      <c r="DE1152" s="190"/>
      <c r="DF1152" s="190"/>
      <c r="DG1152" s="190"/>
      <c r="DH1152" s="190"/>
      <c r="DI1152" s="190"/>
      <c r="DJ1152" s="190"/>
      <c r="DK1152" s="190"/>
      <c r="DL1152" s="190"/>
    </row>
    <row r="1153" spans="1:116" x14ac:dyDescent="0.4">
      <c r="A1153" s="174"/>
      <c r="E1153" s="8"/>
      <c r="G1153" s="175" t="s">
        <v>464</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31" t="s">
        <v>218</v>
      </c>
      <c r="B1154" s="31" t="s">
        <v>81</v>
      </c>
      <c r="C1154" s="31"/>
      <c r="D1154" t="s">
        <v>768</v>
      </c>
      <c r="E1154" s="8" t="str">
        <f t="shared" ref="E1154:E1207" si="1353">ROW()&amp;" "&amp;D1154</f>
        <v>1154 FAINTR-S</v>
      </c>
      <c r="F1154" t="s">
        <v>446</v>
      </c>
      <c r="G1154" s="66" t="s">
        <v>253</v>
      </c>
      <c r="H1154" s="200"/>
      <c r="I1154" s="201"/>
      <c r="J1154" s="201"/>
      <c r="K1154" s="202"/>
      <c r="L1154" s="202"/>
      <c r="M1154" s="202"/>
      <c r="N1154" s="202"/>
      <c r="O1154" s="202"/>
      <c r="P1154" s="202"/>
      <c r="R1154" s="202"/>
      <c r="S1154" s="190" t="str">
        <f t="shared" ref="S1154:AX1154" si="1354">S$22</f>
        <v>S$18</v>
      </c>
      <c r="T1154" s="190" t="str">
        <f t="shared" si="1354"/>
        <v>T$18</v>
      </c>
      <c r="U1154" s="190" t="str">
        <f t="shared" si="1354"/>
        <v>U$18</v>
      </c>
      <c r="V1154" s="190" t="str">
        <f t="shared" si="1354"/>
        <v>V$18</v>
      </c>
      <c r="W1154" s="190" t="str">
        <f t="shared" si="1354"/>
        <v>W$18</v>
      </c>
      <c r="X1154" s="190" t="str">
        <f t="shared" si="1354"/>
        <v>X$18</v>
      </c>
      <c r="Y1154" s="190" t="str">
        <f t="shared" si="1354"/>
        <v>Y$18</v>
      </c>
      <c r="Z1154" s="190" t="str">
        <f t="shared" si="1354"/>
        <v>Z$18</v>
      </c>
      <c r="AA1154" s="190" t="str">
        <f t="shared" si="1354"/>
        <v>AA$18</v>
      </c>
      <c r="AB1154" s="190" t="str">
        <f t="shared" si="1354"/>
        <v>AB$18</v>
      </c>
      <c r="AC1154" s="190" t="str">
        <f t="shared" si="1354"/>
        <v>AC$18</v>
      </c>
      <c r="AD1154" s="190" t="str">
        <f t="shared" si="1354"/>
        <v>AD$18</v>
      </c>
      <c r="AE1154" s="190" t="str">
        <f t="shared" si="1354"/>
        <v>AE$18</v>
      </c>
      <c r="AF1154" s="190" t="str">
        <f t="shared" si="1354"/>
        <v>AF$18</v>
      </c>
      <c r="AG1154" s="190" t="str">
        <f t="shared" si="1354"/>
        <v>AG$18</v>
      </c>
      <c r="AH1154" s="190" t="str">
        <f t="shared" si="1354"/>
        <v>AH$18</v>
      </c>
      <c r="AI1154" s="190" t="str">
        <f t="shared" si="1354"/>
        <v>AI$18</v>
      </c>
      <c r="AJ1154" s="190" t="str">
        <f t="shared" si="1354"/>
        <v>AJ$18</v>
      </c>
      <c r="AK1154" s="190" t="str">
        <f t="shared" si="1354"/>
        <v>AK$18</v>
      </c>
      <c r="AL1154" s="190" t="str">
        <f t="shared" si="1354"/>
        <v>AL$18</v>
      </c>
      <c r="AM1154" s="190" t="str">
        <f t="shared" si="1354"/>
        <v>AM$18</v>
      </c>
      <c r="AN1154" s="190" t="str">
        <f t="shared" si="1354"/>
        <v>AN$18</v>
      </c>
      <c r="AO1154" s="190" t="str">
        <f t="shared" si="1354"/>
        <v>AO$18</v>
      </c>
      <c r="AP1154" s="190" t="str">
        <f t="shared" si="1354"/>
        <v>AP$18</v>
      </c>
      <c r="AQ1154" s="190" t="str">
        <f t="shared" si="1354"/>
        <v>AQ$18</v>
      </c>
      <c r="AR1154" s="190" t="str">
        <f t="shared" si="1354"/>
        <v>AR$18</v>
      </c>
      <c r="AS1154" s="190" t="str">
        <f t="shared" si="1354"/>
        <v>AS$18</v>
      </c>
      <c r="AT1154" s="190" t="str">
        <f t="shared" si="1354"/>
        <v>AT$18</v>
      </c>
      <c r="AU1154" s="190" t="str">
        <f t="shared" si="1354"/>
        <v>AU$18</v>
      </c>
      <c r="AV1154" s="190" t="str">
        <f t="shared" si="1354"/>
        <v>AV$18</v>
      </c>
      <c r="AW1154" s="190" t="str">
        <f t="shared" si="1354"/>
        <v>AW$18</v>
      </c>
      <c r="AX1154" s="190" t="str">
        <f t="shared" si="1354"/>
        <v>AX$18</v>
      </c>
      <c r="AY1154" s="190" t="str">
        <f t="shared" ref="AY1154:CD1154" si="1355">AY$22</f>
        <v>AY$18</v>
      </c>
      <c r="AZ1154" s="190" t="str">
        <f t="shared" si="1355"/>
        <v>AZ$18</v>
      </c>
      <c r="BA1154" s="190" t="str">
        <f t="shared" si="1355"/>
        <v>BA$18</v>
      </c>
      <c r="BB1154" s="190" t="str">
        <f t="shared" si="1355"/>
        <v>BB$18</v>
      </c>
      <c r="BC1154" s="190" t="str">
        <f t="shared" si="1355"/>
        <v>BC$18</v>
      </c>
      <c r="BD1154" s="190" t="str">
        <f t="shared" si="1355"/>
        <v>BD$18</v>
      </c>
      <c r="BE1154" s="190" t="str">
        <f t="shared" si="1355"/>
        <v>BE$18</v>
      </c>
      <c r="BF1154" s="190" t="str">
        <f t="shared" si="1355"/>
        <v>BF$18</v>
      </c>
      <c r="BG1154" s="190" t="str">
        <f t="shared" si="1355"/>
        <v>BG$18</v>
      </c>
      <c r="BH1154" s="190" t="str">
        <f t="shared" si="1355"/>
        <v>BH$18</v>
      </c>
      <c r="BI1154" s="190" t="str">
        <f t="shared" si="1355"/>
        <v>BI$18</v>
      </c>
      <c r="BJ1154" s="190" t="str">
        <f t="shared" si="1355"/>
        <v>BJ$18</v>
      </c>
      <c r="BK1154" s="190" t="str">
        <f t="shared" si="1355"/>
        <v>BK$18</v>
      </c>
      <c r="BL1154" s="190" t="str">
        <f t="shared" si="1355"/>
        <v>BL$18</v>
      </c>
      <c r="BM1154" s="190" t="str">
        <f t="shared" si="1355"/>
        <v>BM$18</v>
      </c>
      <c r="BN1154" s="190" t="str">
        <f t="shared" si="1355"/>
        <v>BN$18</v>
      </c>
      <c r="BO1154" s="190" t="str">
        <f t="shared" si="1355"/>
        <v>BO$18</v>
      </c>
      <c r="BP1154" s="190" t="str">
        <f t="shared" si="1355"/>
        <v>BP$18</v>
      </c>
      <c r="BQ1154" s="190" t="str">
        <f t="shared" si="1355"/>
        <v>BQ$18</v>
      </c>
      <c r="BR1154" s="190" t="str">
        <f t="shared" si="1355"/>
        <v>BR$18</v>
      </c>
      <c r="BS1154" s="190" t="str">
        <f t="shared" si="1355"/>
        <v>BS$18</v>
      </c>
      <c r="BT1154" s="190" t="str">
        <f t="shared" si="1355"/>
        <v>BT$18</v>
      </c>
      <c r="BU1154" s="190" t="str">
        <f t="shared" si="1355"/>
        <v>BU$18</v>
      </c>
      <c r="BV1154" s="190" t="str">
        <f t="shared" si="1355"/>
        <v>BV$18</v>
      </c>
      <c r="BW1154" s="190" t="str">
        <f t="shared" si="1355"/>
        <v>BW$18</v>
      </c>
      <c r="BX1154" s="190" t="str">
        <f t="shared" si="1355"/>
        <v>BX$18</v>
      </c>
      <c r="BY1154" s="190" t="str">
        <f t="shared" si="1355"/>
        <v>BY$18</v>
      </c>
      <c r="BZ1154" s="190" t="str">
        <f t="shared" si="1355"/>
        <v>BZ$18</v>
      </c>
      <c r="CA1154" s="190" t="str">
        <f t="shared" si="1355"/>
        <v>CA$18</v>
      </c>
      <c r="CB1154" s="190" t="str">
        <f t="shared" si="1355"/>
        <v>CB$18</v>
      </c>
      <c r="CC1154" s="190" t="str">
        <f t="shared" si="1355"/>
        <v>CC$18</v>
      </c>
      <c r="CD1154" s="190" t="str">
        <f t="shared" si="1355"/>
        <v>CD$18</v>
      </c>
      <c r="CE1154" s="190" t="str">
        <f t="shared" ref="CE1154:CL1154" si="1356">CE$22</f>
        <v>CE$18</v>
      </c>
      <c r="CF1154" s="190" t="str">
        <f t="shared" si="1356"/>
        <v>CF$18</v>
      </c>
      <c r="CG1154" s="190" t="str">
        <f t="shared" si="1356"/>
        <v>CG$18</v>
      </c>
      <c r="CH1154" s="190" t="str">
        <f t="shared" si="1356"/>
        <v>CH$18</v>
      </c>
      <c r="CI1154" s="190" t="str">
        <f t="shared" si="1356"/>
        <v>CI$18</v>
      </c>
      <c r="CJ1154" s="190" t="str">
        <f t="shared" si="1356"/>
        <v>CJ$18</v>
      </c>
      <c r="CK1154" s="190" t="str">
        <f t="shared" si="1356"/>
        <v>CK$18</v>
      </c>
      <c r="CL1154" s="190" t="str">
        <f t="shared" si="1356"/>
        <v>CL$18</v>
      </c>
      <c r="CN1154" s="201"/>
      <c r="CO1154" s="190" t="str">
        <f t="shared" ref="CO1154:DL1154" si="1357">CO$22</f>
        <v>CO$18</v>
      </c>
      <c r="CP1154" s="190" t="str">
        <f t="shared" si="1357"/>
        <v>CP$18</v>
      </c>
      <c r="CQ1154" s="190" t="str">
        <f t="shared" si="1357"/>
        <v>CQ$18</v>
      </c>
      <c r="CR1154" s="190" t="str">
        <f t="shared" si="1357"/>
        <v>CR$18</v>
      </c>
      <c r="CS1154" s="190" t="str">
        <f t="shared" si="1357"/>
        <v>CS$18</v>
      </c>
      <c r="CT1154" s="190" t="str">
        <f t="shared" si="1357"/>
        <v>CT$18</v>
      </c>
      <c r="CU1154" s="190" t="str">
        <f t="shared" si="1357"/>
        <v>CU$18</v>
      </c>
      <c r="CV1154" s="190" t="str">
        <f t="shared" si="1357"/>
        <v>CV$18</v>
      </c>
      <c r="CW1154" s="190" t="str">
        <f t="shared" si="1357"/>
        <v>CW$18</v>
      </c>
      <c r="CX1154" s="190" t="str">
        <f t="shared" si="1357"/>
        <v>CX$18</v>
      </c>
      <c r="CY1154" s="190" t="str">
        <f t="shared" si="1357"/>
        <v>CY$18</v>
      </c>
      <c r="CZ1154" s="190" t="str">
        <f t="shared" si="1357"/>
        <v>CZ$18</v>
      </c>
      <c r="DA1154" s="190" t="str">
        <f t="shared" si="1357"/>
        <v>DA$18</v>
      </c>
      <c r="DB1154" s="190" t="str">
        <f t="shared" si="1357"/>
        <v>DB$18</v>
      </c>
      <c r="DC1154" s="190" t="str">
        <f t="shared" si="1357"/>
        <v>DC$18</v>
      </c>
      <c r="DD1154" s="190" t="str">
        <f t="shared" si="1357"/>
        <v>DD$18</v>
      </c>
      <c r="DE1154" s="190" t="str">
        <f t="shared" si="1357"/>
        <v>DE$18</v>
      </c>
      <c r="DF1154" s="190" t="str">
        <f t="shared" si="1357"/>
        <v>DF$18</v>
      </c>
      <c r="DG1154" s="190" t="str">
        <f t="shared" si="1357"/>
        <v>DG$18</v>
      </c>
      <c r="DH1154" s="190" t="str">
        <f t="shared" si="1357"/>
        <v>DH$18</v>
      </c>
      <c r="DI1154" s="190" t="str">
        <f t="shared" si="1357"/>
        <v>DI$18</v>
      </c>
      <c r="DJ1154" s="190" t="str">
        <f t="shared" si="1357"/>
        <v>DJ$18</v>
      </c>
      <c r="DK1154" s="190" t="str">
        <f t="shared" si="1357"/>
        <v>DK$18</v>
      </c>
      <c r="DL1154" s="190" t="str">
        <f t="shared" si="1357"/>
        <v>DL$18</v>
      </c>
    </row>
    <row r="1155" spans="1:116" x14ac:dyDescent="0.4">
      <c r="B1155" s="8" t="str">
        <f>E1155</f>
        <v>1155 FAINTR-S</v>
      </c>
      <c r="D1155" t="s">
        <v>768</v>
      </c>
      <c r="E1155" s="8" t="str">
        <f t="shared" ref="E1155" si="1358">ROW()&amp;" "&amp;D1155</f>
        <v>1155 FAINTR-S</v>
      </c>
      <c r="G1155" s="129" t="str">
        <f>"Assumptions - "&amp;G1154</f>
        <v>Assumptions - Revenue driven intangible assets:</v>
      </c>
      <c r="H1155" s="200"/>
      <c r="I1155" s="201"/>
      <c r="J1155" s="201"/>
      <c r="K1155" s="202"/>
      <c r="L1155" s="202"/>
      <c r="M1155" s="202"/>
      <c r="N1155" s="202"/>
      <c r="O1155" s="202"/>
      <c r="P1155" s="202"/>
      <c r="R1155" s="202"/>
      <c r="S1155" s="190" t="str">
        <f t="shared" ref="S1155:AX1155" si="1359">S$23</f>
        <v>S$19</v>
      </c>
      <c r="T1155" s="190" t="str">
        <f t="shared" si="1359"/>
        <v>T$19</v>
      </c>
      <c r="U1155" s="190" t="str">
        <f t="shared" si="1359"/>
        <v>U$19</v>
      </c>
      <c r="V1155" s="190" t="str">
        <f t="shared" si="1359"/>
        <v>V$19</v>
      </c>
      <c r="W1155" s="190" t="str">
        <f t="shared" si="1359"/>
        <v>W$19</v>
      </c>
      <c r="X1155" s="190" t="str">
        <f t="shared" si="1359"/>
        <v>X$19</v>
      </c>
      <c r="Y1155" s="190" t="str">
        <f t="shared" si="1359"/>
        <v>Y$19</v>
      </c>
      <c r="Z1155" s="190" t="str">
        <f t="shared" si="1359"/>
        <v>Z$19</v>
      </c>
      <c r="AA1155" s="190" t="str">
        <f t="shared" si="1359"/>
        <v>AA$19</v>
      </c>
      <c r="AB1155" s="190" t="str">
        <f t="shared" si="1359"/>
        <v>AB$19</v>
      </c>
      <c r="AC1155" s="190" t="str">
        <f t="shared" si="1359"/>
        <v>AC$19</v>
      </c>
      <c r="AD1155" s="190" t="str">
        <f t="shared" si="1359"/>
        <v>AD$19</v>
      </c>
      <c r="AE1155" s="190" t="str">
        <f t="shared" si="1359"/>
        <v>AE$19</v>
      </c>
      <c r="AF1155" s="190" t="str">
        <f t="shared" si="1359"/>
        <v>AF$19</v>
      </c>
      <c r="AG1155" s="190" t="str">
        <f t="shared" si="1359"/>
        <v>AG$19</v>
      </c>
      <c r="AH1155" s="190" t="str">
        <f t="shared" si="1359"/>
        <v>AH$19</v>
      </c>
      <c r="AI1155" s="190" t="str">
        <f t="shared" si="1359"/>
        <v>AI$19</v>
      </c>
      <c r="AJ1155" s="190" t="str">
        <f t="shared" si="1359"/>
        <v>AJ$19</v>
      </c>
      <c r="AK1155" s="190" t="str">
        <f t="shared" si="1359"/>
        <v>AK$19</v>
      </c>
      <c r="AL1155" s="190" t="str">
        <f t="shared" si="1359"/>
        <v>AL$19</v>
      </c>
      <c r="AM1155" s="190" t="str">
        <f t="shared" si="1359"/>
        <v>AM$19</v>
      </c>
      <c r="AN1155" s="190" t="str">
        <f t="shared" si="1359"/>
        <v>AN$19</v>
      </c>
      <c r="AO1155" s="190" t="str">
        <f t="shared" si="1359"/>
        <v>AO$19</v>
      </c>
      <c r="AP1155" s="190" t="str">
        <f t="shared" si="1359"/>
        <v>AP$19</v>
      </c>
      <c r="AQ1155" s="190" t="str">
        <f t="shared" si="1359"/>
        <v>AQ$19</v>
      </c>
      <c r="AR1155" s="190" t="str">
        <f t="shared" si="1359"/>
        <v>AR$19</v>
      </c>
      <c r="AS1155" s="190" t="str">
        <f t="shared" si="1359"/>
        <v>AS$19</v>
      </c>
      <c r="AT1155" s="190" t="str">
        <f t="shared" si="1359"/>
        <v>AT$19</v>
      </c>
      <c r="AU1155" s="190" t="str">
        <f t="shared" si="1359"/>
        <v>AU$19</v>
      </c>
      <c r="AV1155" s="190" t="str">
        <f t="shared" si="1359"/>
        <v>AV$19</v>
      </c>
      <c r="AW1155" s="190" t="str">
        <f t="shared" si="1359"/>
        <v>AW$19</v>
      </c>
      <c r="AX1155" s="190" t="str">
        <f t="shared" si="1359"/>
        <v>AX$19</v>
      </c>
      <c r="AY1155" s="190" t="str">
        <f t="shared" ref="AY1155:CD1155" si="1360">AY$23</f>
        <v>AY$19</v>
      </c>
      <c r="AZ1155" s="190" t="str">
        <f t="shared" si="1360"/>
        <v>AZ$19</v>
      </c>
      <c r="BA1155" s="190" t="str">
        <f t="shared" si="1360"/>
        <v>BA$19</v>
      </c>
      <c r="BB1155" s="190" t="str">
        <f t="shared" si="1360"/>
        <v>BB$19</v>
      </c>
      <c r="BC1155" s="190" t="str">
        <f t="shared" si="1360"/>
        <v>BC$19</v>
      </c>
      <c r="BD1155" s="190" t="str">
        <f t="shared" si="1360"/>
        <v>BD$19</v>
      </c>
      <c r="BE1155" s="190" t="str">
        <f t="shared" si="1360"/>
        <v>BE$19</v>
      </c>
      <c r="BF1155" s="190" t="str">
        <f t="shared" si="1360"/>
        <v>BF$19</v>
      </c>
      <c r="BG1155" s="190" t="str">
        <f t="shared" si="1360"/>
        <v>BG$19</v>
      </c>
      <c r="BH1155" s="190" t="str">
        <f t="shared" si="1360"/>
        <v>BH$19</v>
      </c>
      <c r="BI1155" s="190" t="str">
        <f t="shared" si="1360"/>
        <v>BI$19</v>
      </c>
      <c r="BJ1155" s="190" t="str">
        <f t="shared" si="1360"/>
        <v>BJ$19</v>
      </c>
      <c r="BK1155" s="190" t="str">
        <f t="shared" si="1360"/>
        <v>BK$19</v>
      </c>
      <c r="BL1155" s="190" t="str">
        <f t="shared" si="1360"/>
        <v>BL$19</v>
      </c>
      <c r="BM1155" s="190" t="str">
        <f t="shared" si="1360"/>
        <v>BM$19</v>
      </c>
      <c r="BN1155" s="190" t="str">
        <f t="shared" si="1360"/>
        <v>BN$19</v>
      </c>
      <c r="BO1155" s="190" t="str">
        <f t="shared" si="1360"/>
        <v>BO$19</v>
      </c>
      <c r="BP1155" s="190" t="str">
        <f t="shared" si="1360"/>
        <v>BP$19</v>
      </c>
      <c r="BQ1155" s="190" t="str">
        <f t="shared" si="1360"/>
        <v>BQ$19</v>
      </c>
      <c r="BR1155" s="190" t="str">
        <f t="shared" si="1360"/>
        <v>BR$19</v>
      </c>
      <c r="BS1155" s="190" t="str">
        <f t="shared" si="1360"/>
        <v>BS$19</v>
      </c>
      <c r="BT1155" s="190" t="str">
        <f t="shared" si="1360"/>
        <v>BT$19</v>
      </c>
      <c r="BU1155" s="190" t="str">
        <f t="shared" si="1360"/>
        <v>BU$19</v>
      </c>
      <c r="BV1155" s="190" t="str">
        <f t="shared" si="1360"/>
        <v>BV$19</v>
      </c>
      <c r="BW1155" s="190" t="str">
        <f t="shared" si="1360"/>
        <v>BW$19</v>
      </c>
      <c r="BX1155" s="190" t="str">
        <f t="shared" si="1360"/>
        <v>BX$19</v>
      </c>
      <c r="BY1155" s="190" t="str">
        <f t="shared" si="1360"/>
        <v>BY$19</v>
      </c>
      <c r="BZ1155" s="190" t="str">
        <f t="shared" si="1360"/>
        <v>BZ$19</v>
      </c>
      <c r="CA1155" s="190" t="str">
        <f t="shared" si="1360"/>
        <v>CA$19</v>
      </c>
      <c r="CB1155" s="190" t="str">
        <f t="shared" si="1360"/>
        <v>CB$19</v>
      </c>
      <c r="CC1155" s="190" t="str">
        <f t="shared" si="1360"/>
        <v>CC$19</v>
      </c>
      <c r="CD1155" s="190" t="str">
        <f t="shared" si="1360"/>
        <v>CD$19</v>
      </c>
      <c r="CE1155" s="190" t="str">
        <f t="shared" ref="CE1155:CL1155" si="1361">CE$23</f>
        <v>CE$19</v>
      </c>
      <c r="CF1155" s="190" t="str">
        <f t="shared" si="1361"/>
        <v>CF$19</v>
      </c>
      <c r="CG1155" s="190" t="str">
        <f t="shared" si="1361"/>
        <v>CG$19</v>
      </c>
      <c r="CH1155" s="190" t="str">
        <f t="shared" si="1361"/>
        <v>CH$19</v>
      </c>
      <c r="CI1155" s="190" t="str">
        <f t="shared" si="1361"/>
        <v>CI$19</v>
      </c>
      <c r="CJ1155" s="190" t="str">
        <f t="shared" si="1361"/>
        <v>CJ$19</v>
      </c>
      <c r="CK1155" s="190" t="str">
        <f t="shared" si="1361"/>
        <v>CK$19</v>
      </c>
      <c r="CL1155" s="190" t="str">
        <f t="shared" si="1361"/>
        <v>CL$19</v>
      </c>
      <c r="CN1155" s="201"/>
      <c r="CO1155" s="190" t="str">
        <f t="shared" ref="CO1155:DL1155" si="1362">CO$23</f>
        <v>CO$19</v>
      </c>
      <c r="CP1155" s="190" t="str">
        <f t="shared" si="1362"/>
        <v>CP$19</v>
      </c>
      <c r="CQ1155" s="190" t="str">
        <f t="shared" si="1362"/>
        <v>CQ$19</v>
      </c>
      <c r="CR1155" s="190" t="str">
        <f t="shared" si="1362"/>
        <v>CR$19</v>
      </c>
      <c r="CS1155" s="190" t="str">
        <f t="shared" si="1362"/>
        <v>CS$19</v>
      </c>
      <c r="CT1155" s="190" t="str">
        <f t="shared" si="1362"/>
        <v>CT$19</v>
      </c>
      <c r="CU1155" s="190" t="str">
        <f t="shared" si="1362"/>
        <v>CU$19</v>
      </c>
      <c r="CV1155" s="190" t="str">
        <f t="shared" si="1362"/>
        <v>CV$19</v>
      </c>
      <c r="CW1155" s="190" t="str">
        <f t="shared" si="1362"/>
        <v>CW$19</v>
      </c>
      <c r="CX1155" s="190" t="str">
        <f t="shared" si="1362"/>
        <v>CX$19</v>
      </c>
      <c r="CY1155" s="190" t="str">
        <f t="shared" si="1362"/>
        <v>CY$19</v>
      </c>
      <c r="CZ1155" s="190" t="str">
        <f t="shared" si="1362"/>
        <v>CZ$19</v>
      </c>
      <c r="DA1155" s="190" t="str">
        <f t="shared" si="1362"/>
        <v>DA$19</v>
      </c>
      <c r="DB1155" s="190" t="str">
        <f t="shared" si="1362"/>
        <v>DB$19</v>
      </c>
      <c r="DC1155" s="190" t="str">
        <f t="shared" si="1362"/>
        <v>DC$19</v>
      </c>
      <c r="DD1155" s="190" t="str">
        <f t="shared" si="1362"/>
        <v>DD$19</v>
      </c>
      <c r="DE1155" s="190" t="str">
        <f t="shared" si="1362"/>
        <v>DE$19</v>
      </c>
      <c r="DF1155" s="190" t="str">
        <f t="shared" si="1362"/>
        <v>DF$19</v>
      </c>
      <c r="DG1155" s="190" t="str">
        <f t="shared" si="1362"/>
        <v>DG$19</v>
      </c>
      <c r="DH1155" s="190" t="str">
        <f t="shared" si="1362"/>
        <v>DH$19</v>
      </c>
      <c r="DI1155" s="190" t="str">
        <f t="shared" si="1362"/>
        <v>DI$19</v>
      </c>
      <c r="DJ1155" s="190" t="str">
        <f t="shared" si="1362"/>
        <v>DJ$19</v>
      </c>
      <c r="DK1155" s="190" t="str">
        <f t="shared" si="1362"/>
        <v>DK$19</v>
      </c>
      <c r="DL1155" s="190" t="str">
        <f t="shared" si="1362"/>
        <v>DL$19</v>
      </c>
    </row>
    <row r="1156" spans="1:116" x14ac:dyDescent="0.4">
      <c r="B1156" s="8" t="str">
        <f>E1156</f>
        <v>1156 FAINTR-S</v>
      </c>
      <c r="C1156" s="8"/>
      <c r="D1156" t="s">
        <v>768</v>
      </c>
      <c r="E1156" s="8" t="str">
        <f t="shared" si="1353"/>
        <v>1156 FAINTR-S</v>
      </c>
      <c r="G1156" s="145" t="s">
        <v>206</v>
      </c>
      <c r="H1156" s="22"/>
      <c r="I1156" s="306"/>
      <c r="J1156" s="306"/>
      <c r="K1156" s="22"/>
      <c r="L1156" s="22"/>
      <c r="M1156" s="22"/>
      <c r="N1156" s="22"/>
      <c r="O1156" s="22"/>
      <c r="P1156" s="22"/>
      <c r="R1156" s="66"/>
      <c r="S1156" s="307"/>
      <c r="T1156" s="307"/>
      <c r="U1156" s="307"/>
      <c r="V1156" s="307"/>
      <c r="W1156" s="307"/>
      <c r="X1156" s="307"/>
      <c r="Y1156" s="307"/>
      <c r="Z1156" s="307"/>
      <c r="AA1156" s="307"/>
      <c r="AB1156" s="307"/>
      <c r="AC1156" s="307"/>
      <c r="AD1156" s="307"/>
      <c r="AE1156" s="307"/>
      <c r="AF1156" s="307"/>
      <c r="AG1156" s="307"/>
      <c r="AH1156" s="307"/>
      <c r="AI1156" s="307"/>
      <c r="AJ1156" s="307"/>
      <c r="AK1156" s="307"/>
      <c r="AL1156" s="307"/>
      <c r="AM1156" s="307"/>
      <c r="AN1156" s="307"/>
      <c r="AO1156" s="307"/>
      <c r="AP1156" s="307"/>
      <c r="AQ1156" s="307"/>
      <c r="AR1156" s="307"/>
      <c r="AS1156" s="307"/>
      <c r="AT1156" s="307"/>
      <c r="AU1156" s="307"/>
      <c r="AV1156" s="307"/>
      <c r="AW1156" s="307"/>
      <c r="AX1156" s="307"/>
      <c r="AY1156" s="307"/>
      <c r="AZ1156" s="307"/>
      <c r="BA1156" s="307"/>
      <c r="BB1156" s="307"/>
      <c r="BC1156" s="307"/>
      <c r="BD1156" s="307"/>
      <c r="BE1156" s="307"/>
      <c r="BF1156" s="307"/>
      <c r="BG1156" s="307"/>
      <c r="BH1156" s="307"/>
      <c r="BI1156" s="307"/>
      <c r="BJ1156" s="307"/>
      <c r="BK1156" s="307"/>
      <c r="BL1156" s="307"/>
      <c r="BM1156" s="307"/>
      <c r="BN1156" s="307"/>
      <c r="BO1156" s="307"/>
      <c r="BP1156" s="307"/>
      <c r="BQ1156" s="307"/>
      <c r="BR1156" s="307"/>
      <c r="BS1156" s="307"/>
      <c r="BT1156" s="307"/>
      <c r="BU1156" s="307"/>
      <c r="BV1156" s="307"/>
      <c r="BW1156" s="307"/>
      <c r="BX1156" s="307"/>
      <c r="BY1156" s="307"/>
      <c r="BZ1156" s="307"/>
      <c r="CA1156" s="307"/>
      <c r="CB1156" s="307"/>
      <c r="CC1156" s="307"/>
      <c r="CD1156" s="307"/>
      <c r="CE1156" s="307"/>
      <c r="CF1156" s="307"/>
      <c r="CG1156" s="307"/>
      <c r="CH1156" s="307"/>
      <c r="CI1156" s="307"/>
      <c r="CJ1156" s="307"/>
      <c r="CK1156" s="307"/>
      <c r="CL1156" s="307"/>
      <c r="CN1156" s="306"/>
      <c r="CO1156" s="307"/>
      <c r="CP1156" s="307"/>
      <c r="CQ1156" s="307"/>
      <c r="CR1156" s="307"/>
      <c r="CS1156" s="307"/>
      <c r="CT1156" s="307"/>
      <c r="CU1156" s="307"/>
      <c r="CV1156" s="307"/>
      <c r="CW1156" s="307"/>
      <c r="CX1156" s="307"/>
      <c r="CY1156" s="307"/>
      <c r="CZ1156" s="307"/>
      <c r="DA1156" s="307"/>
      <c r="DB1156" s="307"/>
      <c r="DC1156" s="307"/>
      <c r="DD1156" s="307"/>
      <c r="DE1156" s="307"/>
      <c r="DF1156" s="307"/>
      <c r="DG1156" s="307"/>
      <c r="DH1156" s="307"/>
      <c r="DI1156" s="307"/>
      <c r="DJ1156" s="307"/>
      <c r="DK1156" s="307"/>
      <c r="DL1156" s="307"/>
    </row>
    <row r="1157" spans="1:116" x14ac:dyDescent="0.4">
      <c r="B1157" s="8" t="str">
        <f>E1157</f>
        <v>1157 FAINTR-S</v>
      </c>
      <c r="C1157" s="8"/>
      <c r="D1157" t="s">
        <v>768</v>
      </c>
      <c r="E1157" s="8" t="str">
        <f t="shared" si="1353"/>
        <v>1157 FAINTR-S</v>
      </c>
      <c r="G1157" s="145" t="s">
        <v>207</v>
      </c>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1:116" x14ac:dyDescent="0.4">
      <c r="B1158" s="8"/>
      <c r="C1158" s="8"/>
      <c r="D1158" t="s">
        <v>768</v>
      </c>
      <c r="E1158" s="8" t="str">
        <f t="shared" si="1353"/>
        <v>1158 FAINTR-S</v>
      </c>
      <c r="H1158" s="57">
        <v>5</v>
      </c>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1:116" x14ac:dyDescent="0.4">
      <c r="B1159" s="8"/>
      <c r="C1159" s="8"/>
      <c r="D1159" t="s">
        <v>768</v>
      </c>
      <c r="E1159" s="8" t="str">
        <f t="shared" ref="E1159" si="1363">ROW()&amp;" "&amp;D1159</f>
        <v>1159 FAINTR-S</v>
      </c>
      <c r="G1159" s="95" t="str">
        <f>G1161&amp;":"</f>
        <v>Investment in intangibles - Revenue driven intangible assets:</v>
      </c>
      <c r="H1159" s="57">
        <v>0</v>
      </c>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c r="DK1159" s="72"/>
      <c r="DL1159" s="72"/>
    </row>
    <row r="1160" spans="1:116" x14ac:dyDescent="0.4">
      <c r="B1160" s="8" t="str">
        <f>E1160</f>
        <v>1160 FAINTR-S</v>
      </c>
      <c r="C1160" s="8"/>
      <c r="D1160" t="s">
        <v>768</v>
      </c>
      <c r="E1160" s="8" t="str">
        <f t="shared" si="1353"/>
        <v>1160 FAINTR-S</v>
      </c>
      <c r="G1160" s="145" t="s">
        <v>735</v>
      </c>
      <c r="S1160" s="72"/>
      <c r="T1160" s="72"/>
      <c r="U1160" s="72"/>
      <c r="V1160" s="72"/>
      <c r="W1160" s="72"/>
      <c r="X1160" s="72"/>
      <c r="Y1160" s="72"/>
      <c r="Z1160" s="72"/>
      <c r="AA1160" s="72"/>
      <c r="AB1160" s="72"/>
      <c r="AC1160" s="72"/>
      <c r="AD1160" s="72"/>
      <c r="AE1160" s="72"/>
      <c r="AF1160" s="72"/>
      <c r="AG1160" s="72"/>
      <c r="AH1160" s="72"/>
      <c r="AI1160" s="72"/>
      <c r="AJ1160" s="72"/>
      <c r="AK1160" s="72"/>
      <c r="AL1160" s="72"/>
      <c r="AM1160" s="72"/>
      <c r="AN1160" s="72"/>
      <c r="AO1160" s="72"/>
      <c r="AP1160" s="72"/>
      <c r="AQ1160" s="72"/>
      <c r="AR1160" s="72"/>
      <c r="AS1160" s="72"/>
      <c r="AT1160" s="72"/>
      <c r="AU1160" s="72"/>
      <c r="AV1160" s="72"/>
      <c r="AW1160" s="72"/>
      <c r="AX1160" s="72"/>
      <c r="AY1160" s="72"/>
      <c r="AZ1160" s="72"/>
      <c r="BA1160" s="72"/>
      <c r="BB1160" s="72"/>
      <c r="BC1160" s="72"/>
      <c r="BD1160" s="72"/>
      <c r="BE1160" s="72"/>
      <c r="BF1160" s="72"/>
      <c r="BG1160" s="72"/>
      <c r="BH1160" s="72"/>
      <c r="BI1160" s="72"/>
      <c r="BJ1160" s="72"/>
      <c r="BK1160" s="72"/>
      <c r="BL1160" s="72"/>
      <c r="BM1160" s="72"/>
      <c r="BN1160" s="72"/>
      <c r="BO1160" s="72"/>
      <c r="BP1160" s="72"/>
      <c r="BQ1160" s="72"/>
      <c r="BR1160" s="72"/>
      <c r="BS1160" s="72"/>
      <c r="BT1160" s="72"/>
      <c r="BU1160" s="72"/>
      <c r="BV1160" s="72"/>
      <c r="BW1160" s="72"/>
      <c r="BX1160" s="72"/>
      <c r="BY1160" s="72"/>
      <c r="BZ1160" s="72"/>
      <c r="CA1160" s="72"/>
      <c r="CB1160" s="72"/>
      <c r="CC1160" s="72"/>
      <c r="CD1160" s="72"/>
      <c r="CE1160" s="72"/>
      <c r="CF1160" s="72"/>
      <c r="CG1160" s="72"/>
      <c r="CH1160" s="72"/>
      <c r="CI1160" s="72"/>
      <c r="CJ1160" s="72"/>
      <c r="CK1160" s="72"/>
      <c r="CL1160" s="72"/>
      <c r="CO1160" s="72"/>
      <c r="CP1160" s="72"/>
      <c r="CQ1160" s="72"/>
      <c r="CR1160" s="72"/>
      <c r="CS1160" s="72"/>
      <c r="CT1160" s="72"/>
      <c r="CU1160" s="72"/>
      <c r="CV1160" s="72"/>
      <c r="CW1160" s="72"/>
      <c r="CX1160" s="72"/>
      <c r="CY1160" s="72"/>
      <c r="CZ1160" s="72"/>
      <c r="DA1160" s="72"/>
      <c r="DB1160" s="72"/>
      <c r="DC1160" s="72"/>
      <c r="DD1160" s="72"/>
      <c r="DE1160" s="72"/>
      <c r="DF1160" s="72"/>
      <c r="DG1160" s="72"/>
      <c r="DH1160" s="72"/>
      <c r="DI1160" s="72"/>
      <c r="DJ1160" s="72"/>
      <c r="DK1160" s="72"/>
      <c r="DL1160" s="72"/>
    </row>
    <row r="1161" spans="1:116" x14ac:dyDescent="0.4">
      <c r="B1161" s="8"/>
      <c r="C1161" s="8" t="s">
        <v>235</v>
      </c>
      <c r="D1161" t="s">
        <v>768</v>
      </c>
      <c r="E1161" s="8" t="str">
        <f t="shared" si="1353"/>
        <v>1161 FAINTR-S</v>
      </c>
      <c r="G1161" s="126" t="str">
        <f>"Investment in intangibles - "&amp;SUBSTITUTE(G1154,":","")</f>
        <v>Investment in intangibles - Revenue driven intangible assets</v>
      </c>
      <c r="S1161" s="72"/>
      <c r="T1161" s="72"/>
      <c r="U1161" s="72"/>
      <c r="V1161" s="72"/>
      <c r="W1161" s="72"/>
      <c r="X1161" s="72"/>
      <c r="Y1161" s="72"/>
      <c r="Z1161" s="72"/>
      <c r="AA1161" s="72"/>
      <c r="AB1161" s="72"/>
      <c r="AC1161" s="72"/>
      <c r="AD1161" s="72"/>
      <c r="AE1161" s="72"/>
      <c r="AF1161" s="72"/>
      <c r="AG1161" s="72"/>
      <c r="AH1161" s="72"/>
      <c r="AI1161" s="72"/>
      <c r="AJ1161" s="72"/>
      <c r="AK1161" s="72"/>
      <c r="AL1161" s="72"/>
      <c r="AM1161" s="72"/>
      <c r="AN1161" s="72"/>
      <c r="AO1161" s="72"/>
      <c r="AP1161" s="72"/>
      <c r="AQ1161" s="72"/>
      <c r="AR1161" s="72"/>
      <c r="AS1161" s="72"/>
      <c r="AT1161" s="72"/>
      <c r="AU1161" s="72"/>
      <c r="AV1161" s="72"/>
      <c r="AW1161" s="72"/>
      <c r="AX1161" s="72"/>
      <c r="AY1161" s="72"/>
      <c r="AZ1161" s="72"/>
      <c r="BA1161" s="72"/>
      <c r="BB1161" s="72"/>
      <c r="BC1161" s="72"/>
      <c r="BD1161" s="72"/>
      <c r="BE1161" s="72"/>
      <c r="BF1161" s="72"/>
      <c r="BG1161" s="72"/>
      <c r="BH1161" s="72"/>
      <c r="BI1161" s="72"/>
      <c r="BJ1161" s="72"/>
      <c r="BK1161" s="72"/>
      <c r="BL1161" s="72"/>
      <c r="BM1161" s="72"/>
      <c r="BN1161" s="72"/>
      <c r="BO1161" s="72"/>
      <c r="BP1161" s="72"/>
      <c r="BQ1161" s="72"/>
      <c r="BR1161" s="72"/>
      <c r="BS1161" s="72"/>
      <c r="BT1161" s="72"/>
      <c r="BU1161" s="72"/>
      <c r="BV1161" s="72"/>
      <c r="BW1161" s="72"/>
      <c r="BX1161" s="72"/>
      <c r="BY1161" s="72"/>
      <c r="BZ1161" s="72"/>
      <c r="CA1161" s="72"/>
      <c r="CB1161" s="72"/>
      <c r="CC1161" s="72"/>
      <c r="CD1161" s="72"/>
      <c r="CE1161" s="72"/>
      <c r="CF1161" s="72"/>
      <c r="CG1161" s="72"/>
      <c r="CH1161" s="72"/>
      <c r="CI1161" s="72"/>
      <c r="CJ1161" s="72"/>
      <c r="CK1161" s="72"/>
      <c r="CL1161" s="72"/>
      <c r="CO1161" s="72"/>
      <c r="CP1161" s="72"/>
      <c r="CQ1161" s="72"/>
      <c r="CR1161" s="72"/>
      <c r="CS1161" s="72"/>
      <c r="CT1161" s="72"/>
      <c r="CU1161" s="72"/>
      <c r="CV1161" s="72"/>
      <c r="CW1161" s="72"/>
      <c r="CX1161" s="72"/>
      <c r="CY1161" s="72"/>
      <c r="CZ1161" s="72"/>
      <c r="DA1161" s="72"/>
      <c r="DB1161" s="72"/>
      <c r="DC1161" s="72"/>
      <c r="DD1161" s="72"/>
      <c r="DE1161" s="72"/>
      <c r="DF1161" s="72"/>
      <c r="DG1161" s="72"/>
      <c r="DH1161" s="72"/>
      <c r="DI1161" s="72"/>
      <c r="DJ1161" s="72"/>
      <c r="DK1161" s="72"/>
      <c r="DL1161" s="72"/>
    </row>
    <row r="1162" spans="1:116" x14ac:dyDescent="0.4">
      <c r="B1162" s="8"/>
      <c r="C1162" s="8"/>
      <c r="D1162" t="s">
        <v>768</v>
      </c>
      <c r="E1162" s="8" t="str">
        <f t="shared" si="1353"/>
        <v>1162 FAINTR-S</v>
      </c>
      <c r="G1162" s="125"/>
      <c r="K1162" s="18">
        <v>10</v>
      </c>
      <c r="L1162" s="18">
        <v>10</v>
      </c>
      <c r="M1162" s="18">
        <v>10</v>
      </c>
      <c r="N1162" s="18">
        <v>10</v>
      </c>
      <c r="O1162" s="18">
        <v>10</v>
      </c>
      <c r="P1162" s="18">
        <v>10</v>
      </c>
      <c r="S1162" s="147" cm="1">
        <f t="array" ref="S1162">INDEX($K:$Q,ROW(),MATCH(S$3,$K$2:$Q$2,0))</f>
        <v>10</v>
      </c>
      <c r="T1162" s="147" cm="1">
        <f t="array" ref="T1162">INDEX($K:$Q,ROW(),MATCH(T$3,$K$2:$Q$2,0))</f>
        <v>10</v>
      </c>
      <c r="U1162" s="147" cm="1">
        <f t="array" ref="U1162">INDEX($K:$Q,ROW(),MATCH(U$3,$K$2:$Q$2,0))</f>
        <v>10</v>
      </c>
      <c r="V1162" s="147" cm="1">
        <f t="array" ref="V1162">INDEX($K:$Q,ROW(),MATCH(V$3,$K$2:$Q$2,0))</f>
        <v>10</v>
      </c>
      <c r="W1162" s="147" cm="1">
        <f t="array" ref="W1162">INDEX($K:$Q,ROW(),MATCH(W$3,$K$2:$Q$2,0))</f>
        <v>10</v>
      </c>
      <c r="X1162" s="147" cm="1">
        <f t="array" ref="X1162">INDEX($K:$Q,ROW(),MATCH(X$3,$K$2:$Q$2,0))</f>
        <v>10</v>
      </c>
      <c r="Y1162" s="147" cm="1">
        <f t="array" ref="Y1162">INDEX($K:$Q,ROW(),MATCH(Y$3,$K$2:$Q$2,0))</f>
        <v>10</v>
      </c>
      <c r="Z1162" s="147" cm="1">
        <f t="array" ref="Z1162">INDEX($K:$Q,ROW(),MATCH(Z$3,$K$2:$Q$2,0))</f>
        <v>10</v>
      </c>
      <c r="AA1162" s="147" cm="1">
        <f t="array" ref="AA1162">INDEX($K:$Q,ROW(),MATCH(AA$3,$K$2:$Q$2,0))</f>
        <v>10</v>
      </c>
      <c r="AB1162" s="147" cm="1">
        <f t="array" ref="AB1162">INDEX($K:$Q,ROW(),MATCH(AB$3,$K$2:$Q$2,0))</f>
        <v>10</v>
      </c>
      <c r="AC1162" s="147" cm="1">
        <f t="array" ref="AC1162">INDEX($K:$Q,ROW(),MATCH(AC$3,$K$2:$Q$2,0))</f>
        <v>10</v>
      </c>
      <c r="AD1162" s="147" cm="1">
        <f t="array" ref="AD1162">INDEX($K:$Q,ROW(),MATCH(AD$3,$K$2:$Q$2,0))</f>
        <v>10</v>
      </c>
      <c r="AE1162" s="147" cm="1">
        <f t="array" ref="AE1162">INDEX($K:$Q,ROW(),MATCH(AE$3,$K$2:$Q$2,0))</f>
        <v>10</v>
      </c>
      <c r="AF1162" s="147" cm="1">
        <f t="array" ref="AF1162">INDEX($K:$Q,ROW(),MATCH(AF$3,$K$2:$Q$2,0))</f>
        <v>10</v>
      </c>
      <c r="AG1162" s="147" cm="1">
        <f t="array" ref="AG1162">INDEX($K:$Q,ROW(),MATCH(AG$3,$K$2:$Q$2,0))</f>
        <v>10</v>
      </c>
      <c r="AH1162" s="147" cm="1">
        <f t="array" ref="AH1162">INDEX($K:$Q,ROW(),MATCH(AH$3,$K$2:$Q$2,0))</f>
        <v>10</v>
      </c>
      <c r="AI1162" s="147" cm="1">
        <f t="array" ref="AI1162">INDEX($K:$Q,ROW(),MATCH(AI$3,$K$2:$Q$2,0))</f>
        <v>10</v>
      </c>
      <c r="AJ1162" s="147" cm="1">
        <f t="array" ref="AJ1162">INDEX($K:$Q,ROW(),MATCH(AJ$3,$K$2:$Q$2,0))</f>
        <v>10</v>
      </c>
      <c r="AK1162" s="147" cm="1">
        <f t="array" ref="AK1162">INDEX($K:$Q,ROW(),MATCH(AK$3,$K$2:$Q$2,0))</f>
        <v>10</v>
      </c>
      <c r="AL1162" s="147" cm="1">
        <f t="array" ref="AL1162">INDEX($K:$Q,ROW(),MATCH(AL$3,$K$2:$Q$2,0))</f>
        <v>10</v>
      </c>
      <c r="AM1162" s="147" cm="1">
        <f t="array" ref="AM1162">INDEX($K:$Q,ROW(),MATCH(AM$3,$K$2:$Q$2,0))</f>
        <v>10</v>
      </c>
      <c r="AN1162" s="147" cm="1">
        <f t="array" ref="AN1162">INDEX($K:$Q,ROW(),MATCH(AN$3,$K$2:$Q$2,0))</f>
        <v>10</v>
      </c>
      <c r="AO1162" s="147" cm="1">
        <f t="array" ref="AO1162">INDEX($K:$Q,ROW(),MATCH(AO$3,$K$2:$Q$2,0))</f>
        <v>10</v>
      </c>
      <c r="AP1162" s="147" cm="1">
        <f t="array" ref="AP1162">INDEX($K:$Q,ROW(),MATCH(AP$3,$K$2:$Q$2,0))</f>
        <v>10</v>
      </c>
      <c r="AQ1162" s="147" cm="1">
        <f t="array" ref="AQ1162">INDEX($K:$Q,ROW(),MATCH(AQ$3,$K$2:$Q$2,0))</f>
        <v>10</v>
      </c>
      <c r="AR1162" s="147" cm="1">
        <f t="array" ref="AR1162">INDEX($K:$Q,ROW(),MATCH(AR$3,$K$2:$Q$2,0))</f>
        <v>10</v>
      </c>
      <c r="AS1162" s="147" cm="1">
        <f t="array" ref="AS1162">INDEX($K:$Q,ROW(),MATCH(AS$3,$K$2:$Q$2,0))</f>
        <v>10</v>
      </c>
      <c r="AT1162" s="147" cm="1">
        <f t="array" ref="AT1162">INDEX($K:$Q,ROW(),MATCH(AT$3,$K$2:$Q$2,0))</f>
        <v>10</v>
      </c>
      <c r="AU1162" s="147" cm="1">
        <f t="array" ref="AU1162">INDEX($K:$Q,ROW(),MATCH(AU$3,$K$2:$Q$2,0))</f>
        <v>10</v>
      </c>
      <c r="AV1162" s="147" cm="1">
        <f t="array" ref="AV1162">INDEX($K:$Q,ROW(),MATCH(AV$3,$K$2:$Q$2,0))</f>
        <v>10</v>
      </c>
      <c r="AW1162" s="147" cm="1">
        <f t="array" ref="AW1162">INDEX($K:$Q,ROW(),MATCH(AW$3,$K$2:$Q$2,0))</f>
        <v>10</v>
      </c>
      <c r="AX1162" s="147" cm="1">
        <f t="array" ref="AX1162">INDEX($K:$Q,ROW(),MATCH(AX$3,$K$2:$Q$2,0))</f>
        <v>10</v>
      </c>
      <c r="AY1162" s="147" cm="1">
        <f t="array" ref="AY1162">INDEX($K:$Q,ROW(),MATCH(AY$3,$K$2:$Q$2,0))</f>
        <v>10</v>
      </c>
      <c r="AZ1162" s="147" cm="1">
        <f t="array" ref="AZ1162">INDEX($K:$Q,ROW(),MATCH(AZ$3,$K$2:$Q$2,0))</f>
        <v>10</v>
      </c>
      <c r="BA1162" s="147" cm="1">
        <f t="array" ref="BA1162">INDEX($K:$Q,ROW(),MATCH(BA$3,$K$2:$Q$2,0))</f>
        <v>10</v>
      </c>
      <c r="BB1162" s="147" cm="1">
        <f t="array" ref="BB1162">INDEX($K:$Q,ROW(),MATCH(BB$3,$K$2:$Q$2,0))</f>
        <v>10</v>
      </c>
      <c r="BC1162" s="147" cm="1">
        <f t="array" ref="BC1162">INDEX($K:$Q,ROW(),MATCH(BC$3,$K$2:$Q$2,0))</f>
        <v>10</v>
      </c>
      <c r="BD1162" s="147" cm="1">
        <f t="array" ref="BD1162">INDEX($K:$Q,ROW(),MATCH(BD$3,$K$2:$Q$2,0))</f>
        <v>10</v>
      </c>
      <c r="BE1162" s="147" cm="1">
        <f t="array" ref="BE1162">INDEX($K:$Q,ROW(),MATCH(BE$3,$K$2:$Q$2,0))</f>
        <v>10</v>
      </c>
      <c r="BF1162" s="147" cm="1">
        <f t="array" ref="BF1162">INDEX($K:$Q,ROW(),MATCH(BF$3,$K$2:$Q$2,0))</f>
        <v>10</v>
      </c>
      <c r="BG1162" s="147" cm="1">
        <f t="array" ref="BG1162">INDEX($K:$Q,ROW(),MATCH(BG$3,$K$2:$Q$2,0))</f>
        <v>10</v>
      </c>
      <c r="BH1162" s="147" cm="1">
        <f t="array" ref="BH1162">INDEX($K:$Q,ROW(),MATCH(BH$3,$K$2:$Q$2,0))</f>
        <v>10</v>
      </c>
      <c r="BI1162" s="147" cm="1">
        <f t="array" ref="BI1162">INDEX($K:$Q,ROW(),MATCH(BI$3,$K$2:$Q$2,0))</f>
        <v>10</v>
      </c>
      <c r="BJ1162" s="147" cm="1">
        <f t="array" ref="BJ1162">INDEX($K:$Q,ROW(),MATCH(BJ$3,$K$2:$Q$2,0))</f>
        <v>10</v>
      </c>
      <c r="BK1162" s="147" cm="1">
        <f t="array" ref="BK1162">INDEX($K:$Q,ROW(),MATCH(BK$3,$K$2:$Q$2,0))</f>
        <v>10</v>
      </c>
      <c r="BL1162" s="147" cm="1">
        <f t="array" ref="BL1162">INDEX($K:$Q,ROW(),MATCH(BL$3,$K$2:$Q$2,0))</f>
        <v>10</v>
      </c>
      <c r="BM1162" s="147" cm="1">
        <f t="array" ref="BM1162">INDEX($K:$Q,ROW(),MATCH(BM$3,$K$2:$Q$2,0))</f>
        <v>10</v>
      </c>
      <c r="BN1162" s="147" cm="1">
        <f t="array" ref="BN1162">INDEX($K:$Q,ROW(),MATCH(BN$3,$K$2:$Q$2,0))</f>
        <v>10</v>
      </c>
      <c r="BO1162" s="147" cm="1">
        <f t="array" ref="BO1162">INDEX($K:$Q,ROW(),MATCH(BO$3,$K$2:$Q$2,0))</f>
        <v>10</v>
      </c>
      <c r="BP1162" s="147" cm="1">
        <f t="array" ref="BP1162">INDEX($K:$Q,ROW(),MATCH(BP$3,$K$2:$Q$2,0))</f>
        <v>10</v>
      </c>
      <c r="BQ1162" s="147" cm="1">
        <f t="array" ref="BQ1162">INDEX($K:$Q,ROW(),MATCH(BQ$3,$K$2:$Q$2,0))</f>
        <v>10</v>
      </c>
      <c r="BR1162" s="147" cm="1">
        <f t="array" ref="BR1162">INDEX($K:$Q,ROW(),MATCH(BR$3,$K$2:$Q$2,0))</f>
        <v>10</v>
      </c>
      <c r="BS1162" s="147" cm="1">
        <f t="array" ref="BS1162">INDEX($K:$Q,ROW(),MATCH(BS$3,$K$2:$Q$2,0))</f>
        <v>10</v>
      </c>
      <c r="BT1162" s="147" cm="1">
        <f t="array" ref="BT1162">INDEX($K:$Q,ROW(),MATCH(BT$3,$K$2:$Q$2,0))</f>
        <v>10</v>
      </c>
      <c r="BU1162" s="147" cm="1">
        <f t="array" ref="BU1162">INDEX($K:$Q,ROW(),MATCH(BU$3,$K$2:$Q$2,0))</f>
        <v>10</v>
      </c>
      <c r="BV1162" s="147" cm="1">
        <f t="array" ref="BV1162">INDEX($K:$Q,ROW(),MATCH(BV$3,$K$2:$Q$2,0))</f>
        <v>10</v>
      </c>
      <c r="BW1162" s="147" cm="1">
        <f t="array" ref="BW1162">INDEX($K:$Q,ROW(),MATCH(BW$3,$K$2:$Q$2,0))</f>
        <v>10</v>
      </c>
      <c r="BX1162" s="147" cm="1">
        <f t="array" ref="BX1162">INDEX($K:$Q,ROW(),MATCH(BX$3,$K$2:$Q$2,0))</f>
        <v>10</v>
      </c>
      <c r="BY1162" s="147" cm="1">
        <f t="array" ref="BY1162">INDEX($K:$Q,ROW(),MATCH(BY$3,$K$2:$Q$2,0))</f>
        <v>10</v>
      </c>
      <c r="BZ1162" s="147" cm="1">
        <f t="array" ref="BZ1162">INDEX($K:$Q,ROW(),MATCH(BZ$3,$K$2:$Q$2,0))</f>
        <v>10</v>
      </c>
      <c r="CA1162" s="147" cm="1">
        <f t="array" ref="CA1162">INDEX($K:$Q,ROW(),MATCH(CA$3,$K$2:$Q$2,0))</f>
        <v>10</v>
      </c>
      <c r="CB1162" s="147" cm="1">
        <f t="array" ref="CB1162">INDEX($K:$Q,ROW(),MATCH(CB$3,$K$2:$Q$2,0))</f>
        <v>10</v>
      </c>
      <c r="CC1162" s="147" cm="1">
        <f t="array" ref="CC1162">INDEX($K:$Q,ROW(),MATCH(CC$3,$K$2:$Q$2,0))</f>
        <v>10</v>
      </c>
      <c r="CD1162" s="147" cm="1">
        <f t="array" ref="CD1162">INDEX($K:$Q,ROW(),MATCH(CD$3,$K$2:$Q$2,0))</f>
        <v>10</v>
      </c>
      <c r="CE1162" s="147" cm="1">
        <f t="array" ref="CE1162">INDEX($K:$Q,ROW(),MATCH(CE$3,$K$2:$Q$2,0))</f>
        <v>10</v>
      </c>
      <c r="CF1162" s="147" cm="1">
        <f t="array" ref="CF1162">INDEX($K:$Q,ROW(),MATCH(CF$3,$K$2:$Q$2,0))</f>
        <v>10</v>
      </c>
      <c r="CG1162" s="147" cm="1">
        <f t="array" ref="CG1162">INDEX($K:$Q,ROW(),MATCH(CG$3,$K$2:$Q$2,0))</f>
        <v>10</v>
      </c>
      <c r="CH1162" s="147" cm="1">
        <f t="array" ref="CH1162">INDEX($K:$Q,ROW(),MATCH(CH$3,$K$2:$Q$2,0))</f>
        <v>10</v>
      </c>
      <c r="CI1162" s="147" cm="1">
        <f t="array" ref="CI1162">INDEX($K:$Q,ROW(),MATCH(CI$3,$K$2:$Q$2,0))</f>
        <v>10</v>
      </c>
      <c r="CJ1162" s="147" cm="1">
        <f t="array" ref="CJ1162">INDEX($K:$Q,ROW(),MATCH(CJ$3,$K$2:$Q$2,0))</f>
        <v>10</v>
      </c>
      <c r="CK1162" s="147" cm="1">
        <f t="array" ref="CK1162">INDEX($K:$Q,ROW(),MATCH(CK$3,$K$2:$Q$2,0))</f>
        <v>10</v>
      </c>
      <c r="CL1162" s="147" cm="1">
        <f t="array" ref="CL1162">INDEX($K:$Q,ROW(),MATCH(CL$3,$K$2:$Q$2,0))</f>
        <v>10</v>
      </c>
      <c r="CO1162" s="147" t="e" cm="1">
        <f t="array" ref="CO1162">INDEX($K:$Q,ROW(),MATCH(CO$3,$K$2:$Q$2,0))</f>
        <v>#N/A</v>
      </c>
      <c r="CP1162" s="147" t="e" cm="1">
        <f t="array" ref="CP1162">INDEX($K:$Q,ROW(),MATCH(CP$3,$K$2:$Q$2,0))</f>
        <v>#N/A</v>
      </c>
      <c r="CQ1162" s="147" t="e" cm="1">
        <f t="array" ref="CQ1162">INDEX($K:$Q,ROW(),MATCH(CQ$3,$K$2:$Q$2,0))</f>
        <v>#N/A</v>
      </c>
      <c r="CR1162" s="147" t="e" cm="1">
        <f t="array" ref="CR1162">INDEX($K:$Q,ROW(),MATCH(CR$3,$K$2:$Q$2,0))</f>
        <v>#N/A</v>
      </c>
      <c r="CS1162" s="147" t="e" cm="1">
        <f t="array" ref="CS1162">INDEX($K:$Q,ROW(),MATCH(CS$3,$K$2:$Q$2,0))</f>
        <v>#N/A</v>
      </c>
      <c r="CT1162" s="147" t="e" cm="1">
        <f t="array" ref="CT1162">INDEX($K:$Q,ROW(),MATCH(CT$3,$K$2:$Q$2,0))</f>
        <v>#N/A</v>
      </c>
      <c r="CU1162" s="147" t="e" cm="1">
        <f t="array" ref="CU1162">INDEX($K:$Q,ROW(),MATCH(CU$3,$K$2:$Q$2,0))</f>
        <v>#N/A</v>
      </c>
      <c r="CV1162" s="147" t="e" cm="1">
        <f t="array" ref="CV1162">INDEX($K:$Q,ROW(),MATCH(CV$3,$K$2:$Q$2,0))</f>
        <v>#N/A</v>
      </c>
      <c r="CW1162" s="147" t="e" cm="1">
        <f t="array" ref="CW1162">INDEX($K:$Q,ROW(),MATCH(CW$3,$K$2:$Q$2,0))</f>
        <v>#N/A</v>
      </c>
      <c r="CX1162" s="147" t="e" cm="1">
        <f t="array" ref="CX1162">INDEX($K:$Q,ROW(),MATCH(CX$3,$K$2:$Q$2,0))</f>
        <v>#N/A</v>
      </c>
      <c r="CY1162" s="147" t="e" cm="1">
        <f t="array" ref="CY1162">INDEX($K:$Q,ROW(),MATCH(CY$3,$K$2:$Q$2,0))</f>
        <v>#N/A</v>
      </c>
      <c r="CZ1162" s="147" t="e" cm="1">
        <f t="array" ref="CZ1162">INDEX($K:$Q,ROW(),MATCH(CZ$3,$K$2:$Q$2,0))</f>
        <v>#N/A</v>
      </c>
      <c r="DA1162" s="147" t="e" cm="1">
        <f t="array" ref="DA1162">INDEX($K:$Q,ROW(),MATCH(DA$3,$K$2:$Q$2,0))</f>
        <v>#N/A</v>
      </c>
      <c r="DB1162" s="147" t="e" cm="1">
        <f t="array" ref="DB1162">INDEX($K:$Q,ROW(),MATCH(DB$3,$K$2:$Q$2,0))</f>
        <v>#N/A</v>
      </c>
      <c r="DC1162" s="147" t="e" cm="1">
        <f t="array" ref="DC1162">INDEX($K:$Q,ROW(),MATCH(DC$3,$K$2:$Q$2,0))</f>
        <v>#N/A</v>
      </c>
      <c r="DD1162" s="147" t="e" cm="1">
        <f t="array" ref="DD1162">INDEX($K:$Q,ROW(),MATCH(DD$3,$K$2:$Q$2,0))</f>
        <v>#N/A</v>
      </c>
      <c r="DE1162" s="147" t="e" cm="1">
        <f t="array" ref="DE1162">INDEX($K:$Q,ROW(),MATCH(DE$3,$K$2:$Q$2,0))</f>
        <v>#N/A</v>
      </c>
      <c r="DF1162" s="147" t="e" cm="1">
        <f t="array" ref="DF1162">INDEX($K:$Q,ROW(),MATCH(DF$3,$K$2:$Q$2,0))</f>
        <v>#N/A</v>
      </c>
      <c r="DG1162" s="147" t="e" cm="1">
        <f t="array" ref="DG1162">INDEX($K:$Q,ROW(),MATCH(DG$3,$K$2:$Q$2,0))</f>
        <v>#N/A</v>
      </c>
      <c r="DH1162" s="147" t="e" cm="1">
        <f t="array" ref="DH1162">INDEX($K:$Q,ROW(),MATCH(DH$3,$K$2:$Q$2,0))</f>
        <v>#N/A</v>
      </c>
      <c r="DI1162" s="147" t="e" cm="1">
        <f t="array" ref="DI1162">INDEX($K:$Q,ROW(),MATCH(DI$3,$K$2:$Q$2,0))</f>
        <v>#N/A</v>
      </c>
      <c r="DJ1162" s="147" t="e" cm="1">
        <f t="array" ref="DJ1162">INDEX($K:$Q,ROW(),MATCH(DJ$3,$K$2:$Q$2,0))</f>
        <v>#N/A</v>
      </c>
      <c r="DK1162" s="147" t="e" cm="1">
        <f t="array" ref="DK1162">INDEX($K:$Q,ROW(),MATCH(DK$3,$K$2:$Q$2,0))</f>
        <v>#N/A</v>
      </c>
      <c r="DL1162" s="147" t="e" cm="1">
        <f t="array" ref="DL1162">INDEX($K:$Q,ROW(),MATCH(DL$3,$K$2:$Q$2,0))</f>
        <v>#N/A</v>
      </c>
    </row>
    <row r="1163" spans="1:116" x14ac:dyDescent="0.4">
      <c r="B1163" s="8"/>
      <c r="C1163" s="8"/>
      <c r="D1163" t="s">
        <v>768</v>
      </c>
      <c r="E1163" s="8" t="str">
        <f t="shared" si="1353"/>
        <v>1163 FAINTR-S</v>
      </c>
      <c r="G1163" s="95" t="s">
        <v>204</v>
      </c>
      <c r="I1163" s="74"/>
      <c r="J1163" s="74"/>
      <c r="K1163" s="118">
        <f>SUMIF($3:$3,K$2,1159:1159)</f>
        <v>0</v>
      </c>
      <c r="L1163" s="118">
        <f>SUMIF($3:$3,L$2,1159:1159)</f>
        <v>0</v>
      </c>
      <c r="M1163" s="118">
        <f>SUMIF($3:$3,M$2,1159:1159)</f>
        <v>0</v>
      </c>
      <c r="N1163" s="118">
        <f>SUMIF($3:$3,N$2,1159:1159)</f>
        <v>0</v>
      </c>
      <c r="O1163" s="118">
        <f>SUMIF($3:$3,O$2,1159:1159)</f>
        <v>0</v>
      </c>
      <c r="P1163" s="118">
        <f>SUMIF($3:$3,P$2,1159:1159)</f>
        <v>0</v>
      </c>
      <c r="R1163" s="33"/>
      <c r="S1163" s="148" cm="1">
        <f t="array" aca="1" ref="S1163" ca="1">-S1162*INDIRECT(S1150)/1000</f>
        <v>-100</v>
      </c>
      <c r="T1163" s="148" cm="1">
        <f t="array" aca="1" ref="T1163" ca="1">-T1162*INDIRECT(T1150)/1000</f>
        <v>-100</v>
      </c>
      <c r="U1163" s="148" cm="1">
        <f t="array" aca="1" ref="U1163" ca="1">-U1162*INDIRECT(U1150)/1000</f>
        <v>-100</v>
      </c>
      <c r="V1163" s="148" cm="1">
        <f t="array" aca="1" ref="V1163" ca="1">-V1162*INDIRECT(V1150)/1000</f>
        <v>-100</v>
      </c>
      <c r="W1163" s="148" cm="1">
        <f t="array" aca="1" ref="W1163" ca="1">-W1162*INDIRECT(W1150)/1000</f>
        <v>-100</v>
      </c>
      <c r="X1163" s="148" cm="1">
        <f t="array" aca="1" ref="X1163" ca="1">-X1162*INDIRECT(X1150)/1000</f>
        <v>-100</v>
      </c>
      <c r="Y1163" s="148" cm="1">
        <f t="array" aca="1" ref="Y1163" ca="1">-Y1162*INDIRECT(Y1150)/1000</f>
        <v>-100</v>
      </c>
      <c r="Z1163" s="148" cm="1">
        <f t="array" aca="1" ref="Z1163" ca="1">-Z1162*INDIRECT(Z1150)/1000</f>
        <v>-100</v>
      </c>
      <c r="AA1163" s="148" cm="1">
        <f t="array" aca="1" ref="AA1163" ca="1">-AA1162*INDIRECT(AA1150)/1000</f>
        <v>-100</v>
      </c>
      <c r="AB1163" s="148" cm="1">
        <f t="array" aca="1" ref="AB1163" ca="1">-AB1162*INDIRECT(AB1150)/1000</f>
        <v>-100</v>
      </c>
      <c r="AC1163" s="148" cm="1">
        <f t="array" aca="1" ref="AC1163" ca="1">-AC1162*INDIRECT(AC1150)/1000</f>
        <v>-100</v>
      </c>
      <c r="AD1163" s="148" cm="1">
        <f t="array" aca="1" ref="AD1163" ca="1">-AD1162*INDIRECT(AD1150)/1000</f>
        <v>-100</v>
      </c>
      <c r="AE1163" s="148" cm="1">
        <f t="array" aca="1" ref="AE1163" ca="1">-AE1162*INDIRECT(AE1150)/1000</f>
        <v>-100</v>
      </c>
      <c r="AF1163" s="148" cm="1">
        <f t="array" aca="1" ref="AF1163" ca="1">-AF1162*INDIRECT(AF1150)/1000</f>
        <v>-100</v>
      </c>
      <c r="AG1163" s="148" cm="1">
        <f t="array" aca="1" ref="AG1163" ca="1">-AG1162*INDIRECT(AG1150)/1000</f>
        <v>-100</v>
      </c>
      <c r="AH1163" s="148" cm="1">
        <f t="array" aca="1" ref="AH1163" ca="1">-AH1162*INDIRECT(AH1150)/1000</f>
        <v>-100</v>
      </c>
      <c r="AI1163" s="148" cm="1">
        <f t="array" aca="1" ref="AI1163" ca="1">-AI1162*INDIRECT(AI1150)/1000</f>
        <v>-100</v>
      </c>
      <c r="AJ1163" s="148" cm="1">
        <f t="array" aca="1" ref="AJ1163" ca="1">-AJ1162*INDIRECT(AJ1150)/1000</f>
        <v>-100</v>
      </c>
      <c r="AK1163" s="148" cm="1">
        <f t="array" aca="1" ref="AK1163" ca="1">-AK1162*INDIRECT(AK1150)/1000</f>
        <v>-100</v>
      </c>
      <c r="AL1163" s="148" cm="1">
        <f t="array" aca="1" ref="AL1163" ca="1">-AL1162*INDIRECT(AL1150)/1000</f>
        <v>-100</v>
      </c>
      <c r="AM1163" s="148" cm="1">
        <f t="array" aca="1" ref="AM1163" ca="1">-AM1162*INDIRECT(AM1150)/1000</f>
        <v>-100</v>
      </c>
      <c r="AN1163" s="148" cm="1">
        <f t="array" aca="1" ref="AN1163" ca="1">-AN1162*INDIRECT(AN1150)/1000</f>
        <v>-100</v>
      </c>
      <c r="AO1163" s="148" cm="1">
        <f t="array" aca="1" ref="AO1163" ca="1">-AO1162*INDIRECT(AO1150)/1000</f>
        <v>-100</v>
      </c>
      <c r="AP1163" s="148" cm="1">
        <f t="array" aca="1" ref="AP1163" ca="1">-AP1162*INDIRECT(AP1150)/1000</f>
        <v>-100</v>
      </c>
      <c r="AQ1163" s="148" cm="1">
        <f t="array" aca="1" ref="AQ1163" ca="1">-AQ1162*INDIRECT(AQ1150)/1000</f>
        <v>-100</v>
      </c>
      <c r="AR1163" s="148" cm="1">
        <f t="array" aca="1" ref="AR1163" ca="1">-AR1162*INDIRECT(AR1150)/1000</f>
        <v>-100</v>
      </c>
      <c r="AS1163" s="148" cm="1">
        <f t="array" aca="1" ref="AS1163" ca="1">-AS1162*INDIRECT(AS1150)/1000</f>
        <v>-100</v>
      </c>
      <c r="AT1163" s="148" cm="1">
        <f t="array" aca="1" ref="AT1163" ca="1">-AT1162*INDIRECT(AT1150)/1000</f>
        <v>-100</v>
      </c>
      <c r="AU1163" s="148" cm="1">
        <f t="array" aca="1" ref="AU1163" ca="1">-AU1162*INDIRECT(AU1150)/1000</f>
        <v>-100</v>
      </c>
      <c r="AV1163" s="148" cm="1">
        <f t="array" aca="1" ref="AV1163" ca="1">-AV1162*INDIRECT(AV1150)/1000</f>
        <v>-100</v>
      </c>
      <c r="AW1163" s="148" cm="1">
        <f t="array" aca="1" ref="AW1163" ca="1">-AW1162*INDIRECT(AW1150)/1000</f>
        <v>-100</v>
      </c>
      <c r="AX1163" s="148" cm="1">
        <f t="array" aca="1" ref="AX1163" ca="1">-AX1162*INDIRECT(AX1150)/1000</f>
        <v>-100</v>
      </c>
      <c r="AY1163" s="148" cm="1">
        <f t="array" aca="1" ref="AY1163" ca="1">-AY1162*INDIRECT(AY1150)/1000</f>
        <v>-100</v>
      </c>
      <c r="AZ1163" s="148" cm="1">
        <f t="array" aca="1" ref="AZ1163" ca="1">-AZ1162*INDIRECT(AZ1150)/1000</f>
        <v>-100</v>
      </c>
      <c r="BA1163" s="148" cm="1">
        <f t="array" aca="1" ref="BA1163" ca="1">-BA1162*INDIRECT(BA1150)/1000</f>
        <v>-100</v>
      </c>
      <c r="BB1163" s="148" cm="1">
        <f t="array" aca="1" ref="BB1163" ca="1">-BB1162*INDIRECT(BB1150)/1000</f>
        <v>-100</v>
      </c>
      <c r="BC1163" s="148" cm="1">
        <f t="array" aca="1" ref="BC1163" ca="1">-BC1162*INDIRECT(BC1150)/1000</f>
        <v>-100</v>
      </c>
      <c r="BD1163" s="148" cm="1">
        <f t="array" aca="1" ref="BD1163" ca="1">-BD1162*INDIRECT(BD1150)/1000</f>
        <v>-100</v>
      </c>
      <c r="BE1163" s="148" cm="1">
        <f t="array" aca="1" ref="BE1163" ca="1">-BE1162*INDIRECT(BE1150)/1000</f>
        <v>-100</v>
      </c>
      <c r="BF1163" s="148" cm="1">
        <f t="array" aca="1" ref="BF1163" ca="1">-BF1162*INDIRECT(BF1150)/1000</f>
        <v>-100</v>
      </c>
      <c r="BG1163" s="148" cm="1">
        <f t="array" aca="1" ref="BG1163" ca="1">-BG1162*INDIRECT(BG1150)/1000</f>
        <v>-100</v>
      </c>
      <c r="BH1163" s="148" cm="1">
        <f t="array" aca="1" ref="BH1163" ca="1">-BH1162*INDIRECT(BH1150)/1000</f>
        <v>-100</v>
      </c>
      <c r="BI1163" s="148" cm="1">
        <f t="array" aca="1" ref="BI1163" ca="1">-BI1162*INDIRECT(BI1150)/1000</f>
        <v>-100</v>
      </c>
      <c r="BJ1163" s="148" cm="1">
        <f t="array" aca="1" ref="BJ1163" ca="1">-BJ1162*INDIRECT(BJ1150)/1000</f>
        <v>-100</v>
      </c>
      <c r="BK1163" s="148" cm="1">
        <f t="array" aca="1" ref="BK1163" ca="1">-BK1162*INDIRECT(BK1150)/1000</f>
        <v>-100</v>
      </c>
      <c r="BL1163" s="148" cm="1">
        <f t="array" aca="1" ref="BL1163" ca="1">-BL1162*INDIRECT(BL1150)/1000</f>
        <v>-100</v>
      </c>
      <c r="BM1163" s="148" cm="1">
        <f t="array" aca="1" ref="BM1163" ca="1">-BM1162*INDIRECT(BM1150)/1000</f>
        <v>-100</v>
      </c>
      <c r="BN1163" s="148" cm="1">
        <f t="array" aca="1" ref="BN1163" ca="1">-BN1162*INDIRECT(BN1150)/1000</f>
        <v>-100</v>
      </c>
      <c r="BO1163" s="148" cm="1">
        <f t="array" aca="1" ref="BO1163" ca="1">-BO1162*INDIRECT(BO1150)/1000</f>
        <v>-100</v>
      </c>
      <c r="BP1163" s="148" cm="1">
        <f t="array" aca="1" ref="BP1163" ca="1">-BP1162*INDIRECT(BP1150)/1000</f>
        <v>-100</v>
      </c>
      <c r="BQ1163" s="148" cm="1">
        <f t="array" aca="1" ref="BQ1163" ca="1">-BQ1162*INDIRECT(BQ1150)/1000</f>
        <v>-100</v>
      </c>
      <c r="BR1163" s="148" cm="1">
        <f t="array" aca="1" ref="BR1163" ca="1">-BR1162*INDIRECT(BR1150)/1000</f>
        <v>-100</v>
      </c>
      <c r="BS1163" s="148" cm="1">
        <f t="array" aca="1" ref="BS1163" ca="1">-BS1162*INDIRECT(BS1150)/1000</f>
        <v>-100</v>
      </c>
      <c r="BT1163" s="148" cm="1">
        <f t="array" aca="1" ref="BT1163" ca="1">-BT1162*INDIRECT(BT1150)/1000</f>
        <v>-100</v>
      </c>
      <c r="BU1163" s="148" cm="1">
        <f t="array" aca="1" ref="BU1163" ca="1">-BU1162*INDIRECT(BU1150)/1000</f>
        <v>-100</v>
      </c>
      <c r="BV1163" s="148" cm="1">
        <f t="array" aca="1" ref="BV1163" ca="1">-BV1162*INDIRECT(BV1150)/1000</f>
        <v>-100</v>
      </c>
      <c r="BW1163" s="148" cm="1">
        <f t="array" aca="1" ref="BW1163" ca="1">-BW1162*INDIRECT(BW1150)/1000</f>
        <v>-100</v>
      </c>
      <c r="BX1163" s="148" cm="1">
        <f t="array" aca="1" ref="BX1163" ca="1">-BX1162*INDIRECT(BX1150)/1000</f>
        <v>-100</v>
      </c>
      <c r="BY1163" s="148" cm="1">
        <f t="array" aca="1" ref="BY1163" ca="1">-BY1162*INDIRECT(BY1150)/1000</f>
        <v>-100</v>
      </c>
      <c r="BZ1163" s="148" cm="1">
        <f t="array" aca="1" ref="BZ1163" ca="1">-BZ1162*INDIRECT(BZ1150)/1000</f>
        <v>-100</v>
      </c>
      <c r="CA1163" s="148" cm="1">
        <f t="array" aca="1" ref="CA1163" ca="1">-CA1162*INDIRECT(CA1150)/1000</f>
        <v>-100</v>
      </c>
      <c r="CB1163" s="148" cm="1">
        <f t="array" aca="1" ref="CB1163" ca="1">-CB1162*INDIRECT(CB1150)/1000</f>
        <v>-100</v>
      </c>
      <c r="CC1163" s="148" cm="1">
        <f t="array" aca="1" ref="CC1163" ca="1">-CC1162*INDIRECT(CC1150)/1000</f>
        <v>-100</v>
      </c>
      <c r="CD1163" s="148" cm="1">
        <f t="array" aca="1" ref="CD1163" ca="1">-CD1162*INDIRECT(CD1150)/1000</f>
        <v>-100</v>
      </c>
      <c r="CE1163" s="148" cm="1">
        <f t="array" aca="1" ref="CE1163" ca="1">-CE1162*INDIRECT(CE1150)/1000</f>
        <v>-100</v>
      </c>
      <c r="CF1163" s="148" cm="1">
        <f t="array" aca="1" ref="CF1163" ca="1">-CF1162*INDIRECT(CF1150)/1000</f>
        <v>-100</v>
      </c>
      <c r="CG1163" s="148" cm="1">
        <f t="array" aca="1" ref="CG1163" ca="1">-CG1162*INDIRECT(CG1150)/1000</f>
        <v>-100</v>
      </c>
      <c r="CH1163" s="148" cm="1">
        <f t="array" aca="1" ref="CH1163" ca="1">-CH1162*INDIRECT(CH1150)/1000</f>
        <v>-100</v>
      </c>
      <c r="CI1163" s="148" cm="1">
        <f t="array" aca="1" ref="CI1163" ca="1">-CI1162*INDIRECT(CI1150)/1000</f>
        <v>-100</v>
      </c>
      <c r="CJ1163" s="148" cm="1">
        <f t="array" aca="1" ref="CJ1163" ca="1">-CJ1162*INDIRECT(CJ1150)/1000</f>
        <v>-100</v>
      </c>
      <c r="CK1163" s="148" cm="1">
        <f t="array" aca="1" ref="CK1163" ca="1">-CK1162*INDIRECT(CK1150)/1000</f>
        <v>-100</v>
      </c>
      <c r="CL1163" s="148" cm="1">
        <f t="array" aca="1" ref="CL1163" ca="1">-CL1162*INDIRECT(CL1150)/1000</f>
        <v>-100</v>
      </c>
      <c r="CN1163" s="253"/>
      <c r="CO1163" s="148" t="e" cm="1">
        <f t="array" aca="1" ref="CO1163" ca="1">-CO1162*INDIRECT(CO1150)/1000</f>
        <v>#N/A</v>
      </c>
      <c r="CP1163" s="148" t="e" cm="1">
        <f t="array" aca="1" ref="CP1163" ca="1">-CP1162*INDIRECT(CP1150)/1000</f>
        <v>#N/A</v>
      </c>
      <c r="CQ1163" s="148" t="e" cm="1">
        <f t="array" aca="1" ref="CQ1163" ca="1">-CQ1162*INDIRECT(CQ1150)/1000</f>
        <v>#N/A</v>
      </c>
      <c r="CR1163" s="148" t="e" cm="1">
        <f t="array" aca="1" ref="CR1163" ca="1">-CR1162*INDIRECT(CR1150)/1000</f>
        <v>#N/A</v>
      </c>
      <c r="CS1163" s="148" t="e" cm="1">
        <f t="array" aca="1" ref="CS1163" ca="1">-CS1162*INDIRECT(CS1150)/1000</f>
        <v>#N/A</v>
      </c>
      <c r="CT1163" s="148" t="e" cm="1">
        <f t="array" aca="1" ref="CT1163" ca="1">-CT1162*INDIRECT(CT1150)/1000</f>
        <v>#N/A</v>
      </c>
      <c r="CU1163" s="148" t="e" cm="1">
        <f t="array" aca="1" ref="CU1163" ca="1">-CU1162*INDIRECT(CU1150)/1000</f>
        <v>#N/A</v>
      </c>
      <c r="CV1163" s="148" t="e" cm="1">
        <f t="array" aca="1" ref="CV1163" ca="1">-CV1162*INDIRECT(CV1150)/1000</f>
        <v>#N/A</v>
      </c>
      <c r="CW1163" s="148" t="e" cm="1">
        <f t="array" aca="1" ref="CW1163" ca="1">-CW1162*INDIRECT(CW1150)/1000</f>
        <v>#N/A</v>
      </c>
      <c r="CX1163" s="148" t="e" cm="1">
        <f t="array" aca="1" ref="CX1163" ca="1">-CX1162*INDIRECT(CX1150)/1000</f>
        <v>#N/A</v>
      </c>
      <c r="CY1163" s="148" t="e" cm="1">
        <f t="array" aca="1" ref="CY1163" ca="1">-CY1162*INDIRECT(CY1150)/1000</f>
        <v>#N/A</v>
      </c>
      <c r="CZ1163" s="148" t="e" cm="1">
        <f t="array" aca="1" ref="CZ1163" ca="1">-CZ1162*INDIRECT(CZ1150)/1000</f>
        <v>#N/A</v>
      </c>
      <c r="DA1163" s="148" t="e" cm="1">
        <f t="array" aca="1" ref="DA1163" ca="1">-DA1162*INDIRECT(DA1150)/1000</f>
        <v>#N/A</v>
      </c>
      <c r="DB1163" s="148" t="e" cm="1">
        <f t="array" aca="1" ref="DB1163" ca="1">-DB1162*INDIRECT(DB1150)/1000</f>
        <v>#N/A</v>
      </c>
      <c r="DC1163" s="148" t="e" cm="1">
        <f t="array" aca="1" ref="DC1163" ca="1">-DC1162*INDIRECT(DC1150)/1000</f>
        <v>#N/A</v>
      </c>
      <c r="DD1163" s="148" t="e" cm="1">
        <f t="array" aca="1" ref="DD1163" ca="1">-DD1162*INDIRECT(DD1150)/1000</f>
        <v>#N/A</v>
      </c>
      <c r="DE1163" s="148" t="e" cm="1">
        <f t="array" aca="1" ref="DE1163" ca="1">-DE1162*INDIRECT(DE1150)/1000</f>
        <v>#N/A</v>
      </c>
      <c r="DF1163" s="148" t="e" cm="1">
        <f t="array" aca="1" ref="DF1163" ca="1">-DF1162*INDIRECT(DF1150)/1000</f>
        <v>#N/A</v>
      </c>
      <c r="DG1163" s="148" t="e" cm="1">
        <f t="array" aca="1" ref="DG1163" ca="1">-DG1162*INDIRECT(DG1150)/1000</f>
        <v>#N/A</v>
      </c>
      <c r="DH1163" s="148" t="e" cm="1">
        <f t="array" aca="1" ref="DH1163" ca="1">-DH1162*INDIRECT(DH1150)/1000</f>
        <v>#N/A</v>
      </c>
      <c r="DI1163" s="148" t="e" cm="1">
        <f t="array" aca="1" ref="DI1163" ca="1">-DI1162*INDIRECT(DI1150)/1000</f>
        <v>#N/A</v>
      </c>
      <c r="DJ1163" s="148" t="e" cm="1">
        <f t="array" aca="1" ref="DJ1163" ca="1">-DJ1162*INDIRECT(DJ1150)/1000</f>
        <v>#N/A</v>
      </c>
      <c r="DK1163" s="148" t="e" cm="1">
        <f t="array" aca="1" ref="DK1163" ca="1">-DK1162*INDIRECT(DK1150)/1000</f>
        <v>#N/A</v>
      </c>
      <c r="DL1163" s="148" t="e" cm="1">
        <f t="array" aca="1" ref="DL1163" ca="1">-DL1162*INDIRECT(DL1150)/1000</f>
        <v>#N/A</v>
      </c>
    </row>
    <row r="1164" spans="1:116" x14ac:dyDescent="0.4">
      <c r="B1164" s="8"/>
      <c r="C1164" s="8" t="s">
        <v>233</v>
      </c>
      <c r="D1164" t="s">
        <v>768</v>
      </c>
      <c r="E1164" s="8" t="str">
        <f t="shared" si="1353"/>
        <v>1164 FAINTR-S</v>
      </c>
      <c r="G1164" s="158" t="str">
        <f>"Amortization - "&amp;SUBSTITUTE(G1154,":","")</f>
        <v>Amortization - Revenue driven intangible assets</v>
      </c>
      <c r="S1164" s="80"/>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c r="DK1164" s="72"/>
      <c r="DL1164" s="72"/>
    </row>
    <row r="1165" spans="1:116" x14ac:dyDescent="0.4">
      <c r="B1165" s="8"/>
      <c r="C1165" s="8"/>
      <c r="D1165" t="s">
        <v>768</v>
      </c>
      <c r="E1165" s="8" t="str">
        <f t="shared" si="1353"/>
        <v>1165 FAINTR-S</v>
      </c>
      <c r="G1165" s="125"/>
      <c r="H1165" s="12"/>
      <c r="S1165" s="72"/>
      <c r="T1165" s="72"/>
      <c r="U1165" s="72"/>
      <c r="V1165" s="72"/>
      <c r="W1165" s="72"/>
      <c r="X1165" s="72"/>
      <c r="Y1165" s="72"/>
      <c r="Z1165" s="72"/>
      <c r="AA1165" s="72"/>
      <c r="AB1165" s="72"/>
      <c r="AC1165" s="72"/>
      <c r="AD1165" s="72"/>
      <c r="AE1165" s="72"/>
      <c r="AF1165" s="72"/>
      <c r="AG1165" s="72"/>
      <c r="AH1165" s="72"/>
      <c r="AI1165" s="72"/>
      <c r="AJ1165" s="72"/>
      <c r="AK1165" s="72"/>
      <c r="AL1165" s="72"/>
      <c r="AM1165" s="72"/>
      <c r="AN1165" s="72"/>
      <c r="AO1165" s="72"/>
      <c r="AP1165" s="72"/>
      <c r="AQ1165" s="72"/>
      <c r="AR1165" s="72"/>
      <c r="AS1165" s="72"/>
      <c r="AT1165" s="72"/>
      <c r="AU1165" s="72"/>
      <c r="AV1165" s="72"/>
      <c r="AW1165" s="72"/>
      <c r="AX1165" s="72"/>
      <c r="AY1165" s="72"/>
      <c r="AZ1165" s="72"/>
      <c r="BA1165" s="72"/>
      <c r="BB1165" s="72"/>
      <c r="BC1165" s="72"/>
      <c r="BD1165" s="72"/>
      <c r="BE1165" s="72"/>
      <c r="BF1165" s="72"/>
      <c r="BG1165" s="72"/>
      <c r="BH1165" s="72"/>
      <c r="BI1165" s="72"/>
      <c r="BJ1165" s="72"/>
      <c r="BK1165" s="72"/>
      <c r="BL1165" s="72"/>
      <c r="BM1165" s="72"/>
      <c r="BN1165" s="72"/>
      <c r="BO1165" s="72"/>
      <c r="BP1165" s="72"/>
      <c r="BQ1165" s="72"/>
      <c r="BR1165" s="72"/>
      <c r="BS1165" s="72"/>
      <c r="BT1165" s="72"/>
      <c r="BU1165" s="72"/>
      <c r="BV1165" s="72"/>
      <c r="BW1165" s="72"/>
      <c r="BX1165" s="72"/>
      <c r="BY1165" s="72"/>
      <c r="BZ1165" s="72"/>
      <c r="CA1165" s="72"/>
      <c r="CB1165" s="72"/>
      <c r="CC1165" s="72"/>
      <c r="CD1165" s="72"/>
      <c r="CE1165" s="72"/>
      <c r="CF1165" s="72"/>
      <c r="CG1165" s="72"/>
      <c r="CH1165" s="72"/>
      <c r="CI1165" s="72"/>
      <c r="CJ1165" s="72"/>
      <c r="CK1165" s="72"/>
      <c r="CL1165" s="72"/>
      <c r="CO1165" s="72"/>
      <c r="CP1165" s="72"/>
      <c r="CQ1165" s="72"/>
      <c r="CR1165" s="72"/>
      <c r="CS1165" s="72"/>
      <c r="CT1165" s="72"/>
      <c r="CU1165" s="72"/>
      <c r="CV1165" s="72"/>
      <c r="CW1165" s="72"/>
      <c r="CX1165" s="72"/>
      <c r="CY1165" s="72"/>
      <c r="CZ1165" s="72"/>
      <c r="DA1165" s="72"/>
      <c r="DB1165" s="72"/>
      <c r="DC1165" s="72"/>
      <c r="DD1165" s="72"/>
      <c r="DE1165" s="72"/>
      <c r="DF1165" s="72"/>
      <c r="DG1165" s="72"/>
      <c r="DH1165" s="72"/>
      <c r="DI1165" s="72"/>
      <c r="DJ1165" s="72"/>
      <c r="DK1165" s="72"/>
      <c r="DL1165" s="72"/>
    </row>
    <row r="1166" spans="1:116" x14ac:dyDescent="0.4">
      <c r="B1166" s="8" t="str">
        <f>E1166</f>
        <v>1166 FAINTR-S</v>
      </c>
      <c r="C1166" s="8"/>
      <c r="D1166" t="s">
        <v>768</v>
      </c>
      <c r="E1166" s="8" t="str">
        <f t="shared" si="1353"/>
        <v>1166 FAINTR-S</v>
      </c>
      <c r="G1166" s="125" t="s">
        <v>219</v>
      </c>
      <c r="I1166" s="80">
        <f>SUMIF($5:$5,I$2,1162:1162)</f>
        <v>0</v>
      </c>
      <c r="J1166" s="80"/>
      <c r="K1166" s="24">
        <f>SUMIF($3:$3,K$2,1162:1162)</f>
        <v>120</v>
      </c>
      <c r="L1166" s="24">
        <f>SUMIF($3:$3,L$2,1162:1162)</f>
        <v>120</v>
      </c>
      <c r="M1166" s="24">
        <f>SUMIF($3:$3,M$2,1162:1162)</f>
        <v>120</v>
      </c>
      <c r="N1166" s="24">
        <f>SUMIF($3:$3,N$2,1162:1162)</f>
        <v>120</v>
      </c>
      <c r="O1166" s="24">
        <f>SUMIF($3:$3,O$2,1162:1162)</f>
        <v>120</v>
      </c>
      <c r="P1166" s="24">
        <f>SUMIF($3:$3,P$2,1162:1162)</f>
        <v>120</v>
      </c>
      <c r="R1166" s="24"/>
      <c r="S1166" s="80" cm="1">
        <f t="array" aca="1" ref="S1166" ca="1">(SUM(INDEX(1159:1159,1,MAX(COLUMN($R:$R),COLUMN()-($H1158*12-1))):S1163)/($H1158*12)+IF($R1168=0,0,SUM(INDEX(1164:1164,1,MAX(COLUMN($R:$R),COLUMN()-(($H1158-$H1159)*12))):S1168)/(($H1158)*12)))</f>
        <v>-3.2203389830508478</v>
      </c>
      <c r="T1166" s="80" cm="1">
        <f t="array" aca="1" ref="T1166" ca="1">(SUM(INDEX(1159:1159,1,MAX(COLUMN($R:$R),COLUMN()-($H1158*12-1))):T1163)/($H1158*12)+IF($R1168=0,0,SUM(INDEX(1164:1164,1,MAX(COLUMN($R:$R),COLUMN()-(($H1158-$H1159)*12))):T1168)/(($H1158)*12)))</f>
        <v>-4.8003447285262855</v>
      </c>
      <c r="U1166" s="80" cm="1">
        <f t="array" aca="1" ref="U1166" ca="1">(SUM(INDEX(1159:1159,1,MAX(COLUMN($R:$R),COLUMN()-($H1158*12-1))):U1163)/($H1158*12)+IF($R1168=0,0,SUM(INDEX(1164:1164,1,MAX(COLUMN($R:$R),COLUMN()-(($H1158-$H1159)*12))):U1168)/(($H1158)*12)))</f>
        <v>-6.4071302323996129</v>
      </c>
      <c r="V1166" s="80" cm="1">
        <f t="array" aca="1" ref="V1166" ca="1">(SUM(INDEX(1159:1159,1,MAX(COLUMN($R:$R),COLUMN()-($H1158*12-1))):V1163)/($H1158*12)+IF($R1168=0,0,SUM(INDEX(1164:1164,1,MAX(COLUMN($R:$R),COLUMN()-(($H1158-$H1159)*12))):V1168)/(($H1158)*12)))</f>
        <v>-8.041149388880962</v>
      </c>
      <c r="W1166" s="80" cm="1">
        <f t="array" aca="1" ref="W1166" ca="1">(SUM(INDEX(1159:1159,1,MAX(COLUMN($R:$R),COLUMN()-($H1158*12-1))):W1163)/($H1158*12)+IF($R1168=0,0,SUM(INDEX(1164:1164,1,MAX(COLUMN($R:$R),COLUMN()-(($H1158-$H1159)*12))):W1168)/(($H1158)*12)))</f>
        <v>-9.7028637853026733</v>
      </c>
      <c r="X1166" s="80" cm="1">
        <f t="array" aca="1" ref="X1166" ca="1">(SUM(INDEX(1159:1159,1,MAX(COLUMN($R:$R),COLUMN()-($H1158*12-1))):X1163)/($H1158*12)+IF($R1168=0,0,SUM(INDEX(1164:1164,1,MAX(COLUMN($R:$R),COLUMN()-(($H1158-$H1159)*12))):X1168)/(($H1158)*12)))</f>
        <v>-11.392742832511193</v>
      </c>
      <c r="Y1166" s="80" cm="1">
        <f t="array" aca="1" ref="Y1166" ca="1">(SUM(INDEX(1159:1159,1,MAX(COLUMN($R:$R),COLUMN()-($H1158*12-1))):Y1163)/($H1158*12)+IF($R1168=0,0,SUM(INDEX(1164:1164,1,MAX(COLUMN($R:$R),COLUMN()-(($H1158-$H1159)*12))):Y1168)/(($H1158)*12)))</f>
        <v>-13.111263897469009</v>
      </c>
      <c r="Z1166" s="80" cm="1">
        <f t="array" aca="1" ref="Z1166" ca="1">(SUM(INDEX(1159:1159,1,MAX(COLUMN($R:$R),COLUMN()-($H1158*12-1))):Z1163)/($H1158*12)+IF($R1168=0,0,SUM(INDEX(1164:1164,1,MAX(COLUMN($R:$R),COLUMN()-(($H1158-$H1159)*12))):Z1168)/(($H1158)*12)))</f>
        <v>-14.858912438104078</v>
      </c>
      <c r="AA1166" s="80" cm="1">
        <f t="array" aca="1" ref="AA1166" ca="1">(SUM(INDEX(1159:1159,1,MAX(COLUMN($R:$R),COLUMN()-($H1158*12-1))):AA1163)/($H1158*12)+IF($R1168=0,0,SUM(INDEX(1164:1164,1,MAX(COLUMN($R:$R),COLUMN()-(($H1158-$H1159)*12))):AA1168)/(($H1158)*12)))</f>
        <v>-16.636182140444824</v>
      </c>
      <c r="AB1166" s="80" cm="1">
        <f t="array" aca="1" ref="AB1166" ca="1">(SUM(INDEX(1159:1159,1,MAX(COLUMN($R:$R),COLUMN()-($H1158*12-1))):AB1163)/($H1158*12)+IF($R1168=0,0,SUM(INDEX(1164:1164,1,MAX(COLUMN($R:$R),COLUMN()-(($H1158-$H1159)*12))):AB1168)/(($H1158)*12)))</f>
        <v>-18.443575058079482</v>
      </c>
      <c r="AC1166" s="80" cm="1">
        <f t="array" aca="1" ref="AC1166" ca="1">(SUM(INDEX(1159:1159,1,MAX(COLUMN($R:$R),COLUMN()-($H1158*12-1))):AC1163)/($H1158*12)+IF($R1168=0,0,SUM(INDEX(1164:1164,1,MAX(COLUMN($R:$R),COLUMN()-(($H1158-$H1159)*12))):AC1168)/(($H1158)*12)))</f>
        <v>-20.281601753979135</v>
      </c>
      <c r="AD1166" s="80" cm="1">
        <f t="array" aca="1" ref="AD1166" ca="1">(SUM(INDEX(1159:1159,1,MAX(COLUMN($R:$R),COLUMN()-($H1158*12-1))):AD1163)/($H1158*12)+IF($R1168=0,0,SUM(INDEX(1164:1164,1,MAX(COLUMN($R:$R),COLUMN()-(($H1158-$H1159)*12))):AD1168)/(($H1158)*12)))</f>
        <v>-22.150781444724544</v>
      </c>
      <c r="AE1166" s="80" cm="1">
        <f t="array" aca="1" ref="AE1166" ca="1">(SUM(INDEX(1159:1159,1,MAX(COLUMN($R:$R),COLUMN()-($H1158*12-1))):AE1163)/($H1158*12)+IF($R1168=0,0,SUM(INDEX(1164:1164,1,MAX(COLUMN($R:$R),COLUMN()-(($H1158-$H1159)*12))):AE1168)/(($H1158)*12)))</f>
        <v>-24.051642147177503</v>
      </c>
      <c r="AF1166" s="80" cm="1">
        <f t="array" aca="1" ref="AF1166" ca="1">(SUM(INDEX(1159:1159,1,MAX(COLUMN($R:$R),COLUMN()-($H1158*12-1))):AF1163)/($H1158*12)+IF($R1168=0,0,SUM(INDEX(1164:1164,1,MAX(COLUMN($R:$R),COLUMN()-(($H1158-$H1159)*12))):AF1168)/(($H1158)*12)))</f>
        <v>-25.984720827638139</v>
      </c>
      <c r="AG1166" s="80" cm="1">
        <f t="array" aca="1" ref="AG1166" ca="1">(SUM(INDEX(1159:1159,1,MAX(COLUMN($R:$R),COLUMN()-($H1158*12-1))):AG1163)/($H1158*12)+IF($R1168=0,0,SUM(INDEX(1164:1164,1,MAX(COLUMN($R:$R),COLUMN()-(($H1158-$H1159)*12))):AG1168)/(($H1158)*12)))</f>
        <v>-27.950563553530309</v>
      </c>
      <c r="AH1166" s="80" cm="1">
        <f t="array" aca="1" ref="AH1166" ca="1">(SUM(INDEX(1159:1159,1,MAX(COLUMN($R:$R),COLUMN()-($H1158*12-1))):AH1163)/($H1158*12)+IF($R1168=0,0,SUM(INDEX(1164:1164,1,MAX(COLUMN($R:$R),COLUMN()-(($H1158-$H1159)*12))):AH1168)/(($H1158)*12)))</f>
        <v>-29.949725647657942</v>
      </c>
      <c r="AI1166" s="80" cm="1">
        <f t="array" aca="1" ref="AI1166" ca="1">(SUM(INDEX(1159:1159,1,MAX(COLUMN($R:$R),COLUMN()-($H1158*12-1))):AI1163)/($H1158*12)+IF($R1168=0,0,SUM(INDEX(1164:1164,1,MAX(COLUMN($R:$R),COLUMN()-(($H1158-$H1159)*12))):AI1168)/(($H1158)*12)))</f>
        <v>-31.982771845075874</v>
      </c>
      <c r="AJ1166" s="80" cm="1">
        <f t="array" aca="1" ref="AJ1166" ca="1">(SUM(INDEX(1159:1159,1,MAX(COLUMN($R:$R),COLUMN()-($H1158*12-1))):AJ1163)/($H1158*12)+IF($R1168=0,0,SUM(INDEX(1164:1164,1,MAX(COLUMN($R:$R),COLUMN()-(($H1158-$H1159)*12))):AJ1168)/(($H1158)*12)))</f>
        <v>-34.050276452619535</v>
      </c>
      <c r="AK1166" s="80" cm="1">
        <f t="array" aca="1" ref="AK1166" ca="1">(SUM(INDEX(1159:1159,1,MAX(COLUMN($R:$R),COLUMN()-($H1158*12-1))):AK1163)/($H1158*12)+IF($R1168=0,0,SUM(INDEX(1164:1164,1,MAX(COLUMN($R:$R),COLUMN()-(($H1158-$H1159)*12))):AK1168)/(($H1158)*12)))</f>
        <v>-36.152823511138507</v>
      </c>
      <c r="AL1166" s="80" cm="1">
        <f t="array" aca="1" ref="AL1166" ca="1">(SUM(INDEX(1159:1159,1,MAX(COLUMN($R:$R),COLUMN()-($H1158*12-1))):AL1163)/($H1158*12)+IF($R1168=0,0,SUM(INDEX(1164:1164,1,MAX(COLUMN($R:$R),COLUMN()-(($H1158-$H1159)*12))):AL1168)/(($H1158)*12)))</f>
        <v>-38.291006960479834</v>
      </c>
      <c r="AM1166" s="80" cm="1">
        <f t="array" aca="1" ref="AM1166" ca="1">(SUM(INDEX(1159:1159,1,MAX(COLUMN($R:$R),COLUMN()-($H1158*12-1))):AM1163)/($H1158*12)+IF($R1168=0,0,SUM(INDEX(1164:1164,1,MAX(COLUMN($R:$R),COLUMN()-(($H1158-$H1159)*12))):AM1168)/(($H1158)*12)))</f>
        <v>-40.46543080726763</v>
      </c>
      <c r="AN1166" s="80" cm="1">
        <f t="array" aca="1" ref="AN1166" ca="1">(SUM(INDEX(1159:1159,1,MAX(COLUMN($R:$R),COLUMN()-($H1158*12-1))):AN1163)/($H1158*12)+IF($R1168=0,0,SUM(INDEX(1164:1164,1,MAX(COLUMN($R:$R),COLUMN()-(($H1158-$H1159)*12))):AN1168)/(($H1158)*12)))</f>
        <v>-42.676709295526408</v>
      </c>
      <c r="AO1166" s="80" cm="1">
        <f t="array" aca="1" ref="AO1166" ca="1">(SUM(INDEX(1159:1159,1,MAX(COLUMN($R:$R),COLUMN()-($H1158*12-1))):AO1163)/($H1158*12)+IF($R1168=0,0,SUM(INDEX(1164:1164,1,MAX(COLUMN($R:$R),COLUMN()-(($H1158-$H1159)*12))):AO1168)/(($H1158)*12)))</f>
        <v>-44.925467080196341</v>
      </c>
      <c r="AP1166" s="80" cm="1">
        <f t="array" aca="1" ref="AP1166" ca="1">(SUM(INDEX(1159:1159,1,MAX(COLUMN($R:$R),COLUMN()-($H1158*12-1))):AP1163)/($H1158*12)+IF($R1168=0,0,SUM(INDEX(1164:1164,1,MAX(COLUMN($R:$R),COLUMN()-(($H1158-$H1159)*12))):AP1168)/(($H1158)*12)))</f>
        <v>-47.212339403589503</v>
      </c>
      <c r="AQ1166" s="80" cm="1">
        <f t="array" aca="1" ref="AQ1166" ca="1">(SUM(INDEX(1159:1159,1,MAX(COLUMN($R:$R),COLUMN()-($H1158*12-1))):AQ1163)/($H1158*12)+IF($R1168=0,0,SUM(INDEX(1164:1164,1,MAX(COLUMN($R:$R),COLUMN()-(($H1158-$H1159)*12))):AQ1168)/(($H1158)*12)))</f>
        <v>-49.537972274836783</v>
      </c>
      <c r="AR1166" s="80" cm="1">
        <f t="array" aca="1" ref="AR1166" ca="1">(SUM(INDEX(1159:1159,1,MAX(COLUMN($R:$R),COLUMN()-($H1158*12-1))):AR1163)/($H1158*12)+IF($R1168=0,0,SUM(INDEX(1164:1164,1,MAX(COLUMN($R:$R),COLUMN()-(($H1158-$H1159)*12))):AR1168)/(($H1158)*12)))</f>
        <v>-51.903022652376386</v>
      </c>
      <c r="AS1166" s="80" cm="1">
        <f t="array" aca="1" ref="AS1166" ca="1">(SUM(INDEX(1159:1159,1,MAX(COLUMN($R:$R),COLUMN()-($H1158*12-1))):AS1163)/($H1158*12)+IF($R1168=0,0,SUM(INDEX(1164:1164,1,MAX(COLUMN($R:$R),COLUMN()-(($H1158-$H1159)*12))):AS1168)/(($H1158)*12)))</f>
        <v>-54.308158629535313</v>
      </c>
      <c r="AT1166" s="80" cm="1">
        <f t="array" aca="1" ref="AT1166" ca="1">(SUM(INDEX(1159:1159,1,MAX(COLUMN($R:$R),COLUMN()-($H1158*12-1))):AT1163)/($H1158*12)+IF($R1168=0,0,SUM(INDEX(1164:1164,1,MAX(COLUMN($R:$R),COLUMN()-(($H1158-$H1159)*12))):AT1168)/(($H1158)*12)))</f>
        <v>-56.754059623256246</v>
      </c>
      <c r="AU1166" s="80" cm="1">
        <f t="array" aca="1" ref="AU1166" ca="1">(SUM(INDEX(1159:1159,1,MAX(COLUMN($R:$R),COLUMN()-($H1158*12-1))):AU1163)/($H1158*12)+IF($R1168=0,0,SUM(INDEX(1164:1164,1,MAX(COLUMN($R:$R),COLUMN()-(($H1158-$H1159)*12))):AU1168)/(($H1158)*12)))</f>
        <v>-59.241416566023304</v>
      </c>
      <c r="AV1166" s="80" cm="1">
        <f t="array" aca="1" ref="AV1166" ca="1">(SUM(INDEX(1159:1159,1,MAX(COLUMN($R:$R),COLUMN()-($H1158*12-1))):AV1163)/($H1158*12)+IF($R1168=0,0,SUM(INDEX(1164:1164,1,MAX(COLUMN($R:$R),COLUMN()-(($H1158-$H1159)*12))):AV1168)/(($H1158)*12)))</f>
        <v>-61.770932101040643</v>
      </c>
      <c r="AW1166" s="80" cm="1">
        <f t="array" aca="1" ref="AW1166" ca="1">(SUM(INDEX(1159:1159,1,MAX(COLUMN($R:$R),COLUMN()-($H1158*12-1))):AW1163)/($H1158*12)+IF($R1168=0,0,SUM(INDEX(1164:1164,1,MAX(COLUMN($R:$R),COLUMN()-(($H1158-$H1159)*12))):AW1168)/(($H1158)*12)))</f>
        <v>-64.343320780719296</v>
      </c>
      <c r="AX1166" s="80" cm="1">
        <f t="array" aca="1" ref="AX1166" ca="1">(SUM(INDEX(1159:1159,1,MAX(COLUMN($R:$R),COLUMN()-($H1158*12-1))):AX1163)/($H1158*12)+IF($R1168=0,0,SUM(INDEX(1164:1164,1,MAX(COLUMN($R:$R),COLUMN()-(($H1158-$H1159)*12))):AX1168)/(($H1158)*12)))</f>
        <v>-66.959309268528102</v>
      </c>
      <c r="AY1166" s="80" cm="1">
        <f t="array" aca="1" ref="AY1166" ca="1">(SUM(INDEX(1159:1159,1,MAX(COLUMN($R:$R),COLUMN()-($H1158*12-1))):AY1163)/($H1158*12)+IF($R1168=0,0,SUM(INDEX(1164:1164,1,MAX(COLUMN($R:$R),COLUMN()-(($H1158-$H1159)*12))):AY1168)/(($H1158)*12)))</f>
        <v>-69.619636544265859</v>
      </c>
      <c r="AZ1166" s="80" cm="1">
        <f t="array" aca="1" ref="AZ1166" ca="1">(SUM(INDEX(1159:1159,1,MAX(COLUMN($R:$R),COLUMN()-($H1158*12-1))):AZ1163)/($H1158*12)+IF($R1168=0,0,SUM(INDEX(1164:1164,1,MAX(COLUMN($R:$R),COLUMN()-(($H1158-$H1159)*12))):AZ1168)/(($H1158)*12)))</f>
        <v>-72.325054112812751</v>
      </c>
      <c r="BA1166" s="80" cm="1">
        <f t="array" aca="1" ref="BA1166" ca="1">(SUM(INDEX(1159:1159,1,MAX(COLUMN($R:$R),COLUMN()-($H1158*12-1))):BA1163)/($H1158*12)+IF($R1168=0,0,SUM(INDEX(1164:1164,1,MAX(COLUMN($R:$R),COLUMN()-(($H1158-$H1159)*12))):BA1168)/(($H1158)*12)))</f>
        <v>-75.076326216419744</v>
      </c>
      <c r="BB1166" s="80" cm="1">
        <f t="array" aca="1" ref="BB1166" ca="1">(SUM(INDEX(1159:1159,1,MAX(COLUMN($R:$R),COLUMN()-($H1158*12-1))):BB1163)/($H1158*12)+IF($R1168=0,0,SUM(INDEX(1164:1164,1,MAX(COLUMN($R:$R),COLUMN()-(($H1158-$H1159)*12))):BB1168)/(($H1158)*12)))</f>
        <v>-77.874230050596339</v>
      </c>
      <c r="BC1166" s="80" cm="1">
        <f t="array" aca="1" ref="BC1166" ca="1">(SUM(INDEX(1159:1159,1,MAX(COLUMN($R:$R),COLUMN()-($H1158*12-1))):BC1163)/($H1158*12)+IF($R1168=0,0,SUM(INDEX(1164:1164,1,MAX(COLUMN($R:$R),COLUMN()-(($H1158-$H1159)*12))):BC1168)/(($H1158)*12)))</f>
        <v>-80.719555983657301</v>
      </c>
      <c r="BD1166" s="80" cm="1">
        <f t="array" aca="1" ref="BD1166" ca="1">(SUM(INDEX(1159:1159,1,MAX(COLUMN($R:$R),COLUMN()-($H1158*12-1))):BD1163)/($H1158*12)+IF($R1168=0,0,SUM(INDEX(1164:1164,1,MAX(COLUMN($R:$R),COLUMN()-(($H1158-$H1159)*12))):BD1168)/(($H1158)*12)))</f>
        <v>-83.613107779990472</v>
      </c>
      <c r="BE1166" s="80" cm="1">
        <f t="array" aca="1" ref="BE1166" ca="1">(SUM(INDEX(1159:1159,1,MAX(COLUMN($R:$R),COLUMN()-($H1158*12-1))):BE1163)/($H1158*12)+IF($R1168=0,0,SUM(INDEX(1164:1164,1,MAX(COLUMN($R:$R),COLUMN()-(($H1158-$H1159)*12))):BE1168)/(($H1158)*12)))</f>
        <v>-86.555702827108959</v>
      </c>
      <c r="BF1166" s="80" cm="1">
        <f t="array" aca="1" ref="BF1166" ca="1">(SUM(INDEX(1159:1159,1,MAX(COLUMN($R:$R),COLUMN()-($H1158*12-1))):BF1163)/($H1158*12)+IF($R1168=0,0,SUM(INDEX(1164:1164,1,MAX(COLUMN($R:$R),COLUMN()-(($H1158-$H1159)*12))):BF1168)/(($H1158)*12)))</f>
        <v>-89.548172366551483</v>
      </c>
      <c r="BG1166" s="80" cm="1">
        <f t="array" aca="1" ref="BG1166" ca="1">(SUM(INDEX(1159:1159,1,MAX(COLUMN($R:$R),COLUMN()-($H1158*12-1))):BG1163)/($H1158*12)+IF($R1168=0,0,SUM(INDEX(1164:1164,1,MAX(COLUMN($R:$R),COLUMN()-(($H1158-$H1159)*12))):BG1168)/(($H1158)*12)))</f>
        <v>-92.591361728696427</v>
      </c>
      <c r="BH1166" s="80" cm="1">
        <f t="array" aca="1" ref="BH1166" ca="1">(SUM(INDEX(1159:1159,1,MAX(COLUMN($R:$R),COLUMN()-($H1158*12-1))):BH1163)/($H1158*12)+IF($R1168=0,0,SUM(INDEX(1164:1164,1,MAX(COLUMN($R:$R),COLUMN()-(($H1158-$H1159)*12))):BH1168)/(($H1158)*12)))</f>
        <v>-95.68613057155568</v>
      </c>
      <c r="BI1166" s="80" cm="1">
        <f t="array" aca="1" ref="BI1166" ca="1">(SUM(INDEX(1159:1159,1,MAX(COLUMN($R:$R),COLUMN()-($H1158*12-1))):BI1163)/($H1158*12)+IF($R1168=0,0,SUM(INDEX(1164:1164,1,MAX(COLUMN($R:$R),COLUMN()-(($H1158-$H1159)*12))):BI1168)/(($H1158)*12)))</f>
        <v>-98.83335312361595</v>
      </c>
      <c r="BJ1166" s="80" cm="1">
        <f t="array" aca="1" ref="BJ1166" ca="1">(SUM(INDEX(1159:1159,1,MAX(COLUMN($R:$R),COLUMN()-($H1158*12-1))):BJ1163)/($H1158*12)+IF($R1168=0,0,SUM(INDEX(1164:1164,1,MAX(COLUMN($R:$R),COLUMN()-(($H1158-$H1159)*12))):BJ1168)/(($H1158)*12)))</f>
        <v>-102.03391843079588</v>
      </c>
      <c r="BK1166" s="80" cm="1">
        <f t="array" aca="1" ref="BK1166" ca="1">(SUM(INDEX(1159:1159,1,MAX(COLUMN($R:$R),COLUMN()-($H1158*12-1))):BK1163)/($H1158*12)+IF($R1168=0,0,SUM(INDEX(1164:1164,1,MAX(COLUMN($R:$R),COLUMN()-(($H1158-$H1159)*12))):BK1168)/(($H1158)*12)))</f>
        <v>-105.28873060758903</v>
      </c>
      <c r="BL1166" s="80" cm="1">
        <f t="array" aca="1" ref="BL1166" ca="1">(SUM(INDEX(1159:1159,1,MAX(COLUMN($R:$R),COLUMN()-($H1158*12-1))):BL1163)/($H1158*12)+IF($R1168=0,0,SUM(INDEX(1164:1164,1,MAX(COLUMN($R:$R),COLUMN()-(($H1158-$H1159)*12))):BL1168)/(($H1158)*12)))</f>
        <v>-108.59870909246342</v>
      </c>
      <c r="BM1166" s="80" cm="1">
        <f t="array" aca="1" ref="BM1166" ca="1">(SUM(INDEX(1159:1159,1,MAX(COLUMN($R:$R),COLUMN()-($H1158*12-1))):BM1163)/($H1158*12)+IF($R1168=0,0,SUM(INDEX(1164:1164,1,MAX(COLUMN($R:$R),COLUMN()-(($H1158-$H1159)*12))):BM1168)/(($H1158)*12)))</f>
        <v>-111.96478890758992</v>
      </c>
      <c r="BN1166" s="80" cm="1">
        <f t="array" aca="1" ref="BN1166" ca="1">(SUM(INDEX(1159:1159,1,MAX(COLUMN($R:$R),COLUMN()-($H1158*12-1))):BN1163)/($H1158*12)+IF($R1168=0,0,SUM(INDEX(1164:1164,1,MAX(COLUMN($R:$R),COLUMN()-(($H1158-$H1159)*12))):BN1168)/(($H1158)*12)))</f>
        <v>-115.3879209229728</v>
      </c>
      <c r="BO1166" s="80" cm="1">
        <f t="array" aca="1" ref="BO1166" ca="1">(SUM(INDEX(1159:1159,1,MAX(COLUMN($R:$R),COLUMN()-($H1158*12-1))):BO1163)/($H1158*12)+IF($R1168=0,0,SUM(INDEX(1164:1164,1,MAX(COLUMN($R:$R),COLUMN()-(($H1158-$H1159)*12))):BO1168)/(($H1158)*12)))</f>
        <v>-118.86907212505709</v>
      </c>
      <c r="BP1166" s="80" cm="1">
        <f t="array" aca="1" ref="BP1166" ca="1">(SUM(INDEX(1159:1159,1,MAX(COLUMN($R:$R),COLUMN()-($H1158*12-1))):BP1163)/($H1158*12)+IF($R1168=0,0,SUM(INDEX(1164:1164,1,MAX(COLUMN($R:$R),COLUMN()-(($H1158-$H1159)*12))):BP1168)/(($H1158)*12)))</f>
        <v>-122.40922588988857</v>
      </c>
      <c r="BQ1166" s="80" cm="1">
        <f t="array" aca="1" ref="BQ1166" ca="1">(SUM(INDEX(1159:1159,1,MAX(COLUMN($R:$R),COLUMN()-($H1158*12-1))):BQ1163)/($H1158*12)+IF($R1168=0,0,SUM(INDEX(1164:1164,1,MAX(COLUMN($R:$R),COLUMN()-(($H1158-$H1159)*12))):BQ1168)/(($H1158)*12)))</f>
        <v>-126.00938226090364</v>
      </c>
      <c r="BR1166" s="80" cm="1">
        <f t="array" aca="1" ref="BR1166" ca="1">(SUM(INDEX(1159:1159,1,MAX(COLUMN($R:$R),COLUMN()-($H1158*12-1))):BR1163)/($H1158*12)+IF($R1168=0,0,SUM(INDEX(1164:1164,1,MAX(COLUMN($R:$R),COLUMN()-(($H1158-$H1159)*12))):BR1168)/(($H1158)*12)))</f>
        <v>-129.67055823142744</v>
      </c>
      <c r="BS1166" s="80" cm="1">
        <f t="array" aca="1" ref="BS1166" ca="1">(SUM(INDEX(1159:1159,1,MAX(COLUMN($R:$R),COLUMN()-($H1158*12-1))):BS1163)/($H1158*12)+IF($R1168=0,0,SUM(INDEX(1164:1164,1,MAX(COLUMN($R:$R),COLUMN()-(($H1158-$H1159)*12))):BS1168)/(($H1158)*12)))</f>
        <v>-133.39378803196007</v>
      </c>
      <c r="BT1166" s="80" cm="1">
        <f t="array" aca="1" ref="BT1166" ca="1">(SUM(INDEX(1159:1159,1,MAX(COLUMN($R:$R),COLUMN()-($H1158*12-1))):BT1163)/($H1158*12)+IF($R1168=0,0,SUM(INDEX(1164:1164,1,MAX(COLUMN($R:$R),COLUMN()-(($H1158-$H1159)*12))):BT1168)/(($H1158)*12)))</f>
        <v>-137.18012342233229</v>
      </c>
      <c r="BU1166" s="80" cm="1">
        <f t="array" aca="1" ref="BU1166" ca="1">(SUM(INDEX(1159:1159,1,MAX(COLUMN($R:$R),COLUMN()-($H1158*12-1))):BU1163)/($H1158*12)+IF($R1168=0,0,SUM(INDEX(1164:1164,1,MAX(COLUMN($R:$R),COLUMN()-(($H1158-$H1159)*12))):BU1168)/(($H1158)*12)))</f>
        <v>-141.0306339888125</v>
      </c>
      <c r="BV1166" s="80" cm="1">
        <f t="array" aca="1" ref="BV1166" ca="1">(SUM(INDEX(1159:1159,1,MAX(COLUMN($R:$R),COLUMN()-($H1158*12-1))):BV1163)/($H1158*12)+IF($R1168=0,0,SUM(INDEX(1164:1164,1,MAX(COLUMN($R:$R),COLUMN()-(($H1158-$H1159)*12))):BV1168)/(($H1158)*12)))</f>
        <v>-144.94640744624999</v>
      </c>
      <c r="BW1166" s="80" cm="1">
        <f t="array" aca="1" ref="BW1166" ca="1">(SUM(INDEX(1159:1159,1,MAX(COLUMN($R:$R),COLUMN()-($H1158*12-1))):BW1163)/($H1158*12)+IF($R1168=0,0,SUM(INDEX(1164:1164,1,MAX(COLUMN($R:$R),COLUMN()-(($H1158-$H1159)*12))):BW1168)/(($H1158)*12)))</f>
        <v>-148.92854994533897</v>
      </c>
      <c r="BX1166" s="80" cm="1">
        <f t="array" aca="1" ref="BX1166" ca="1">(SUM(INDEX(1159:1159,1,MAX(COLUMN($R:$R),COLUMN()-($H1158*12-1))):BX1163)/($H1158*12)+IF($R1168=0,0,SUM(INDEX(1164:1164,1,MAX(COLUMN($R:$R),COLUMN()-(($H1158-$H1159)*12))):BX1168)/(($H1158)*12)))</f>
        <v>-152.97818638509048</v>
      </c>
      <c r="BY1166" s="80" cm="1">
        <f t="array" aca="1" ref="BY1166" ca="1">(SUM(INDEX(1159:1159,1,MAX(COLUMN($R:$R),COLUMN()-($H1158*12-1))):BY1163)/($H1158*12)+IF($R1168=0,0,SUM(INDEX(1164:1164,1,MAX(COLUMN($R:$R),COLUMN()-(($H1158-$H1159)*12))):BY1168)/(($H1158)*12)))</f>
        <v>-157.09646073060048</v>
      </c>
      <c r="BZ1166" s="80" cm="1">
        <f t="array" aca="1" ref="BZ1166" ca="1">(SUM(INDEX(1159:1159,1,MAX(COLUMN($R:$R),COLUMN()-($H1158*12-1))):BZ1163)/($H1158*12)+IF($R1168=0,0,SUM(INDEX(1164:1164,1,MAX(COLUMN($R:$R),COLUMN()-(($H1158-$H1159)*12))):BZ1168)/(($H1158)*12)))</f>
        <v>-161.28453633620387</v>
      </c>
      <c r="CA1166" s="80" cm="1">
        <f t="array" aca="1" ref="CA1166" ca="1">(SUM(INDEX(1159:1159,1,MAX(COLUMN($R:$R),COLUMN()-($H1158*12-1))):CA1163)/($H1158*12)+IF($R1168=0,0,SUM(INDEX(1164:1164,1,MAX(COLUMN($R:$R),COLUMN()-(($H1158-$H1159)*12))):CA1168)/(($H1158)*12)))</f>
        <v>-162.3232572910548</v>
      </c>
      <c r="CB1166" s="80" cm="1">
        <f t="array" aca="1" ref="CB1166" ca="1">(SUM(INDEX(1159:1159,1,MAX(COLUMN($R:$R),COLUMN()-($H1158*12-1))):CB1163)/($H1158*12)+IF($R1168=0,0,SUM(INDEX(1164:1164,1,MAX(COLUMN($R:$R),COLUMN()-(($H1158-$H1159)*12))):CB1168)/(($H1158)*12)))</f>
        <v>-165.01991692339385</v>
      </c>
      <c r="CC1166" s="80" cm="1">
        <f t="array" aca="1" ref="CC1166" ca="1">(SUM(INDEX(1159:1159,1,MAX(COLUMN($R:$R),COLUMN()-($H1158*12-1))):CC1163)/($H1158*12)+IF($R1168=0,0,SUM(INDEX(1164:1164,1,MAX(COLUMN($R:$R),COLUMN()-(($H1158-$H1159)*12))):CC1168)/(($H1158)*12)))</f>
        <v>-167.73550289279837</v>
      </c>
      <c r="CD1166" s="80" cm="1">
        <f t="array" aca="1" ref="CD1166" ca="1">(SUM(INDEX(1159:1159,1,MAX(COLUMN($R:$R),COLUMN()-($H1158*12-1))):CD1163)/($H1158*12)+IF($R1168=0,0,SUM(INDEX(1164:1164,1,MAX(COLUMN($R:$R),COLUMN()-(($H1158-$H1159)*12))):CD1168)/(($H1158)*12)))</f>
        <v>-170.46988209043226</v>
      </c>
      <c r="CE1166" s="80" cm="1">
        <f t="array" aca="1" ref="CE1166" ca="1">(SUM(INDEX(1159:1159,1,MAX(COLUMN($R:$R),COLUMN()-($H1158*12-1))):CE1163)/($H1158*12)+IF($R1168=0,0,SUM(INDEX(1164:1164,1,MAX(COLUMN($R:$R),COLUMN()-(($H1158-$H1159)*12))):CE1168)/(($H1158)*12)))</f>
        <v>-173.22291145825517</v>
      </c>
      <c r="CF1166" s="80" cm="1">
        <f t="array" aca="1" ref="CF1166" ca="1">(SUM(INDEX(1159:1159,1,MAX(COLUMN($R:$R),COLUMN()-($H1158*12-1))):CF1163)/($H1158*12)+IF($R1168=0,0,SUM(INDEX(1164:1164,1,MAX(COLUMN($R:$R),COLUMN()-(($H1158-$H1159)*12))):CF1168)/(($H1158)*12)))</f>
        <v>-175.9944376900001</v>
      </c>
      <c r="CG1166" s="80" cm="1">
        <f t="array" aca="1" ref="CG1166" ca="1">(SUM(INDEX(1159:1159,1,MAX(COLUMN($R:$R),COLUMN()-($H1158*12-1))):CG1163)/($H1158*12)+IF($R1168=0,0,SUM(INDEX(1164:1164,1,MAX(COLUMN($R:$R),COLUMN()-(($H1158-$H1159)*12))):CG1168)/(($H1158)*12)))</f>
        <v>-178.78429692487282</v>
      </c>
      <c r="CH1166" s="80" cm="1">
        <f t="array" aca="1" ref="CH1166" ca="1">(SUM(INDEX(1159:1159,1,MAX(COLUMN($R:$R),COLUMN()-($H1158*12-1))):CH1163)/($H1158*12)+IF($R1168=0,0,SUM(INDEX(1164:1164,1,MAX(COLUMN($R:$R),COLUMN()-(($H1158-$H1159)*12))):CH1168)/(($H1158)*12)))</f>
        <v>-181.59231443381188</v>
      </c>
      <c r="CI1166" s="80" cm="1">
        <f t="array" aca="1" ref="CI1166" ca="1">(SUM(INDEX(1159:1159,1,MAX(COLUMN($R:$R),COLUMN()-($H1158*12-1))):CI1163)/($H1158*12)+IF($R1168=0,0,SUM(INDEX(1164:1164,1,MAX(COLUMN($R:$R),COLUMN()-(($H1158-$H1159)*12))):CI1168)/(($H1158)*12)))</f>
        <v>-184.4183042981459</v>
      </c>
      <c r="CJ1166" s="80" cm="1">
        <f t="array" aca="1" ref="CJ1166" ca="1">(SUM(INDEX(1159:1159,1,MAX(COLUMN($R:$R),COLUMN()-($H1158*12-1))):CJ1163)/($H1158*12)+IF($R1168=0,0,SUM(INDEX(1164:1164,1,MAX(COLUMN($R:$R),COLUMN()-(($H1158-$H1159)*12))):CJ1168)/(($H1158)*12)))</f>
        <v>-187.26206908047985</v>
      </c>
      <c r="CK1166" s="80" cm="1">
        <f t="array" aca="1" ref="CK1166" ca="1">(SUM(INDEX(1159:1159,1,MAX(COLUMN($R:$R),COLUMN()-($H1158*12-1))):CK1163)/($H1158*12)+IF($R1168=0,0,SUM(INDEX(1164:1164,1,MAX(COLUMN($R:$R),COLUMN()-(($H1158-$H1159)*12))):CK1168)/(($H1158)*12)))</f>
        <v>-190.12339948763918</v>
      </c>
      <c r="CL1166" s="80" cm="1">
        <f t="array" aca="1" ref="CL1166" ca="1">(SUM(INDEX(1159:1159,1,MAX(COLUMN($R:$R),COLUMN()-($H1158*12-1))):CL1163)/($H1158*12)+IF($R1168=0,0,SUM(INDEX(1164:1164,1,MAX(COLUMN($R:$R),COLUMN()-(($H1158-$H1159)*12))):CL1168)/(($H1158)*12)))</f>
        <v>-193.00207402549779</v>
      </c>
      <c r="CN1166" s="80"/>
      <c r="CO1166" s="80" t="e" cm="1">
        <f t="array" aca="1" ref="CO1166" ca="1">(SUM(INDEX(1159:1159,1,MAX(COLUMN($CN:$CN),COLUMN()-($H1158*4-1))):CO1163)/($H1158*4)-IF($CN1168=0,0,SUM(INDEX(1164:1164,1,MAX(COLUMN($CN:$CN),COLUMN()-(($H1158-$H1159)*4))):CO1168)/(($H1158)*4)))</f>
        <v>#N/A</v>
      </c>
      <c r="CP1166" s="80" t="e" cm="1">
        <f t="array" aca="1" ref="CP1166" ca="1">(SUM(INDEX(1159:1159,1,MAX(COLUMN($CN:$CN),COLUMN()-($H1158*4-1))):CP1163)/($H1158*4)-IF($CN1168=0,0,SUM(INDEX(1164:1164,1,MAX(COLUMN($CN:$CN),COLUMN()-(($H1158-$H1159)*4))):CP1168)/(($H1158)*4)))</f>
        <v>#N/A</v>
      </c>
      <c r="CQ1166" s="80" t="e" cm="1">
        <f t="array" aca="1" ref="CQ1166" ca="1">(SUM(INDEX(1159:1159,1,MAX(COLUMN($CN:$CN),COLUMN()-($H1158*4-1))):CQ1163)/($H1158*4)-IF($CN1168=0,0,SUM(INDEX(1164:1164,1,MAX(COLUMN($CN:$CN),COLUMN()-(($H1158-$H1159)*4))):CQ1168)/(($H1158)*4)))</f>
        <v>#N/A</v>
      </c>
      <c r="CR1166" s="80" t="e" cm="1">
        <f t="array" aca="1" ref="CR1166" ca="1">(SUM(INDEX(1159:1159,1,MAX(COLUMN($CN:$CN),COLUMN()-($H1158*4-1))):CR1163)/($H1158*4)-IF($CN1168=0,0,SUM(INDEX(1164:1164,1,MAX(COLUMN($CN:$CN),COLUMN()-(($H1158-$H1159)*4))):CR1168)/(($H1158)*4)))</f>
        <v>#N/A</v>
      </c>
      <c r="CS1166" s="80" t="e" cm="1">
        <f t="array" aca="1" ref="CS1166" ca="1">(SUM(INDEX(1159:1159,1,MAX(COLUMN($CN:$CN),COLUMN()-($H1158*4-1))):CS1163)/($H1158*4)-IF($CN1168=0,0,SUM(INDEX(1164:1164,1,MAX(COLUMN($CN:$CN),COLUMN()-(($H1158-$H1159)*4))):CS1168)/(($H1158)*4)))</f>
        <v>#N/A</v>
      </c>
      <c r="CT1166" s="80" t="e" cm="1">
        <f t="array" aca="1" ref="CT1166" ca="1">(SUM(INDEX(1159:1159,1,MAX(COLUMN($CN:$CN),COLUMN()-($H1158*4-1))):CT1163)/($H1158*4)-IF($CN1168=0,0,SUM(INDEX(1164:1164,1,MAX(COLUMN($CN:$CN),COLUMN()-(($H1158-$H1159)*4))):CT1168)/(($H1158)*4)))</f>
        <v>#N/A</v>
      </c>
      <c r="CU1166" s="80" t="e" cm="1">
        <f t="array" aca="1" ref="CU1166" ca="1">(SUM(INDEX(1159:1159,1,MAX(COLUMN($CN:$CN),COLUMN()-($H1158*4-1))):CU1163)/($H1158*4)-IF($CN1168=0,0,SUM(INDEX(1164:1164,1,MAX(COLUMN($CN:$CN),COLUMN()-(($H1158-$H1159)*4))):CU1168)/(($H1158)*4)))</f>
        <v>#N/A</v>
      </c>
      <c r="CV1166" s="80" t="e" cm="1">
        <f t="array" aca="1" ref="CV1166" ca="1">(SUM(INDEX(1159:1159,1,MAX(COLUMN($CN:$CN),COLUMN()-($H1158*4-1))):CV1163)/($H1158*4)-IF($CN1168=0,0,SUM(INDEX(1164:1164,1,MAX(COLUMN($CN:$CN),COLUMN()-(($H1158-$H1159)*4))):CV1168)/(($H1158)*4)))</f>
        <v>#N/A</v>
      </c>
      <c r="CW1166" s="80" t="e" cm="1">
        <f t="array" aca="1" ref="CW1166" ca="1">(SUM(INDEX(1159:1159,1,MAX(COLUMN($CN:$CN),COLUMN()-($H1158*4-1))):CW1163)/($H1158*4)-IF($CN1168=0,0,SUM(INDEX(1164:1164,1,MAX(COLUMN($CN:$CN),COLUMN()-(($H1158-$H1159)*4))):CW1168)/(($H1158)*4)))</f>
        <v>#N/A</v>
      </c>
      <c r="CX1166" s="80" t="e" cm="1">
        <f t="array" aca="1" ref="CX1166" ca="1">(SUM(INDEX(1159:1159,1,MAX(COLUMN($CN:$CN),COLUMN()-($H1158*4-1))):CX1163)/($H1158*4)-IF($CN1168=0,0,SUM(INDEX(1164:1164,1,MAX(COLUMN($CN:$CN),COLUMN()-(($H1158-$H1159)*4))):CX1168)/(($H1158)*4)))</f>
        <v>#N/A</v>
      </c>
      <c r="CY1166" s="80" t="e" cm="1">
        <f t="array" aca="1" ref="CY1166" ca="1">(SUM(INDEX(1159:1159,1,MAX(COLUMN($CN:$CN),COLUMN()-($H1158*4-1))):CY1163)/($H1158*4)-IF($CN1168=0,0,SUM(INDEX(1164:1164,1,MAX(COLUMN($CN:$CN),COLUMN()-(($H1158-$H1159)*4))):CY1168)/(($H1158)*4)))</f>
        <v>#N/A</v>
      </c>
      <c r="CZ1166" s="80" t="e" cm="1">
        <f t="array" aca="1" ref="CZ1166" ca="1">(SUM(INDEX(1159:1159,1,MAX(COLUMN($CN:$CN),COLUMN()-($H1158*4-1))):CZ1163)/($H1158*4)-IF($CN1168=0,0,SUM(INDEX(1164:1164,1,MAX(COLUMN($CN:$CN),COLUMN()-(($H1158-$H1159)*4))):CZ1168)/(($H1158)*4)))</f>
        <v>#N/A</v>
      </c>
      <c r="DA1166" s="80" t="e" cm="1">
        <f t="array" aca="1" ref="DA1166" ca="1">(SUM(INDEX(1159:1159,1,MAX(COLUMN($CN:$CN),COLUMN()-($H1158*4-1))):DA1163)/($H1158*4)-IF($CN1168=0,0,SUM(INDEX(1164:1164,1,MAX(COLUMN($CN:$CN),COLUMN()-(($H1158-$H1159)*4))):DA1168)/(($H1158)*4)))</f>
        <v>#N/A</v>
      </c>
      <c r="DB1166" s="80" t="e" cm="1">
        <f t="array" aca="1" ref="DB1166" ca="1">(SUM(INDEX(1159:1159,1,MAX(COLUMN($CN:$CN),COLUMN()-($H1158*4-1))):DB1163)/($H1158*4)-IF($CN1168=0,0,SUM(INDEX(1164:1164,1,MAX(COLUMN($CN:$CN),COLUMN()-(($H1158-$H1159)*4))):DB1168)/(($H1158)*4)))</f>
        <v>#N/A</v>
      </c>
      <c r="DC1166" s="80" t="e" cm="1">
        <f t="array" aca="1" ref="DC1166" ca="1">(SUM(INDEX(1159:1159,1,MAX(COLUMN($CN:$CN),COLUMN()-($H1158*4-1))):DC1163)/($H1158*4)-IF($CN1168=0,0,SUM(INDEX(1164:1164,1,MAX(COLUMN($CN:$CN),COLUMN()-(($H1158-$H1159)*4))):DC1168)/(($H1158)*4)))</f>
        <v>#N/A</v>
      </c>
      <c r="DD1166" s="80" t="e" cm="1">
        <f t="array" aca="1" ref="DD1166" ca="1">(SUM(INDEX(1159:1159,1,MAX(COLUMN($CN:$CN),COLUMN()-($H1158*4-1))):DD1163)/($H1158*4)-IF($CN1168=0,0,SUM(INDEX(1164:1164,1,MAX(COLUMN($CN:$CN),COLUMN()-(($H1158-$H1159)*4))):DD1168)/(($H1158)*4)))</f>
        <v>#N/A</v>
      </c>
      <c r="DE1166" s="80" t="e" cm="1">
        <f t="array" aca="1" ref="DE1166" ca="1">(SUM(INDEX(1159:1159,1,MAX(COLUMN($CN:$CN),COLUMN()-($H1158*4-1))):DE1163)/($H1158*4)-IF($CN1168=0,0,SUM(INDEX(1164:1164,1,MAX(COLUMN($CN:$CN),COLUMN()-(($H1158-$H1159)*4))):DE1168)/(($H1158)*4)))</f>
        <v>#N/A</v>
      </c>
      <c r="DF1166" s="80" t="e" cm="1">
        <f t="array" aca="1" ref="DF1166" ca="1">(SUM(INDEX(1159:1159,1,MAX(COLUMN($CN:$CN),COLUMN()-($H1158*4-1))):DF1163)/($H1158*4)-IF($CN1168=0,0,SUM(INDEX(1164:1164,1,MAX(COLUMN($CN:$CN),COLUMN()-(($H1158-$H1159)*4))):DF1168)/(($H1158)*4)))</f>
        <v>#N/A</v>
      </c>
      <c r="DG1166" s="80" t="e" cm="1">
        <f t="array" aca="1" ref="DG1166" ca="1">(SUM(INDEX(1159:1159,1,MAX(COLUMN($CN:$CN),COLUMN()-($H1158*4-1))):DG1163)/($H1158*4)-IF($CN1168=0,0,SUM(INDEX(1164:1164,1,MAX(COLUMN($CN:$CN),COLUMN()-(($H1158-$H1159)*4))):DG1168)/(($H1158)*4)))</f>
        <v>#N/A</v>
      </c>
      <c r="DH1166" s="80" t="e" cm="1">
        <f t="array" aca="1" ref="DH1166" ca="1">(SUM(INDEX(1159:1159,1,MAX(COLUMN($CN:$CN),COLUMN()-($H1158*4-1))):DH1163)/($H1158*4)-IF($CN1168=0,0,SUM(INDEX(1164:1164,1,MAX(COLUMN($CN:$CN),COLUMN()-(($H1158-$H1159)*4))):DH1168)/(($H1158)*4)))</f>
        <v>#N/A</v>
      </c>
      <c r="DI1166" s="80" t="e" cm="1">
        <f t="array" aca="1" ref="DI1166" ca="1">(SUM(INDEX(1159:1159,1,MAX(COLUMN($CN:$CN),COLUMN()-($H1158*4-1))):DI1163)/($H1158*4)-IF($CN1168=0,0,SUM(INDEX(1164:1164,1,MAX(COLUMN($CN:$CN),COLUMN()-(($H1158-$H1159)*4))):DI1168)/(($H1158)*4)))</f>
        <v>#N/A</v>
      </c>
      <c r="DJ1166" s="80" t="e" cm="1">
        <f t="array" aca="1" ref="DJ1166" ca="1">(SUM(INDEX(1159:1159,1,MAX(COLUMN($CN:$CN),COLUMN()-($H1158*4-1))):DJ1163)/($H1158*4)-IF($CN1168=0,0,SUM(INDEX(1164:1164,1,MAX(COLUMN($CN:$CN),COLUMN()-(($H1158-$H1159)*4))):DJ1168)/(($H1158)*4)))</f>
        <v>#N/A</v>
      </c>
      <c r="DK1166" s="80" t="e" cm="1">
        <f t="array" aca="1" ref="DK1166" ca="1">(SUM(INDEX(1159:1159,1,MAX(COLUMN($CN:$CN),COLUMN()-($H1158*4-1))):DK1163)/($H1158*4)-IF($CN1168=0,0,SUM(INDEX(1164:1164,1,MAX(COLUMN($CN:$CN),COLUMN()-(($H1158-$H1159)*4))):DK1168)/(($H1158)*4)))</f>
        <v>#N/A</v>
      </c>
      <c r="DL1166" s="80" t="e" cm="1">
        <f t="array" aca="1" ref="DL1166" ca="1">(SUM(INDEX(1159:1159,1,MAX(COLUMN($CN:$CN),COLUMN()-($H1158*4-1))):DL1163)/($H1158*4)-IF($CN1168=0,0,SUM(INDEX(1164:1164,1,MAX(COLUMN($CN:$CN),COLUMN()-(($H1158-$H1159)*4))):DL1168)/(($H1158)*4)))</f>
        <v>#N/A</v>
      </c>
    </row>
    <row r="1167" spans="1:116" x14ac:dyDescent="0.4">
      <c r="D1167" t="s">
        <v>768</v>
      </c>
      <c r="E1167" s="8" t="str">
        <f t="shared" si="1353"/>
        <v>1167 FAINTR-S</v>
      </c>
      <c r="G1167" s="125"/>
      <c r="I1167" s="62"/>
      <c r="J1167" s="62"/>
      <c r="K1167" s="53"/>
      <c r="L1167" s="53"/>
      <c r="M1167" s="53"/>
      <c r="N1167" s="53"/>
      <c r="O1167" s="53"/>
      <c r="P1167" s="53"/>
      <c r="R1167" s="82"/>
      <c r="S1167" s="153"/>
      <c r="T1167" s="153"/>
      <c r="U1167" s="153"/>
      <c r="V1167" s="153"/>
      <c r="W1167" s="153"/>
      <c r="X1167" s="153"/>
      <c r="Y1167" s="153"/>
      <c r="Z1167" s="153"/>
      <c r="AA1167" s="153"/>
      <c r="AB1167" s="153"/>
      <c r="AC1167" s="153"/>
      <c r="AD1167" s="153"/>
      <c r="AE1167" s="153"/>
      <c r="AF1167" s="153"/>
      <c r="AG1167" s="153"/>
      <c r="AH1167" s="153"/>
      <c r="AI1167" s="153"/>
      <c r="AJ1167" s="153"/>
      <c r="AK1167" s="153"/>
      <c r="AL1167" s="153"/>
      <c r="AM1167" s="153"/>
      <c r="AN1167" s="153"/>
      <c r="AO1167" s="153"/>
      <c r="AP1167" s="153"/>
      <c r="AQ1167" s="153"/>
      <c r="AR1167" s="153"/>
      <c r="AS1167" s="153"/>
      <c r="AT1167" s="153"/>
      <c r="AU1167" s="153"/>
      <c r="AV1167" s="153"/>
      <c r="AW1167" s="153"/>
      <c r="AX1167" s="153"/>
      <c r="AY1167" s="153"/>
      <c r="AZ1167" s="153"/>
      <c r="BA1167" s="153"/>
      <c r="BB1167" s="153"/>
      <c r="BC1167" s="153"/>
      <c r="BD1167" s="153"/>
      <c r="BE1167" s="153"/>
      <c r="BF1167" s="153"/>
      <c r="BG1167" s="153"/>
      <c r="BH1167" s="153"/>
      <c r="BI1167" s="153"/>
      <c r="BJ1167" s="153"/>
      <c r="BK1167" s="153"/>
      <c r="BL1167" s="153"/>
      <c r="BM1167" s="153"/>
      <c r="BN1167" s="153"/>
      <c r="BO1167" s="153"/>
      <c r="BP1167" s="153"/>
      <c r="BQ1167" s="153"/>
      <c r="BR1167" s="153"/>
      <c r="BS1167" s="153"/>
      <c r="BT1167" s="153"/>
      <c r="BU1167" s="153"/>
      <c r="BV1167" s="153"/>
      <c r="BW1167" s="153"/>
      <c r="BX1167" s="153"/>
      <c r="BY1167" s="153"/>
      <c r="BZ1167" s="153"/>
      <c r="CA1167" s="153"/>
      <c r="CB1167" s="153"/>
      <c r="CC1167" s="153"/>
      <c r="CD1167" s="153"/>
      <c r="CE1167" s="153"/>
      <c r="CF1167" s="153"/>
      <c r="CG1167" s="153"/>
      <c r="CH1167" s="153"/>
      <c r="CI1167" s="153"/>
      <c r="CJ1167" s="153"/>
      <c r="CK1167" s="153"/>
      <c r="CL1167" s="153"/>
      <c r="CN1167" s="62"/>
      <c r="CO1167" s="153"/>
      <c r="CP1167" s="153"/>
      <c r="CQ1167" s="153"/>
      <c r="CR1167" s="153"/>
      <c r="CS1167" s="153"/>
      <c r="CT1167" s="153"/>
      <c r="CU1167" s="153"/>
      <c r="CV1167" s="153"/>
      <c r="CW1167" s="153"/>
      <c r="CX1167" s="153"/>
      <c r="CY1167" s="153"/>
      <c r="CZ1167" s="153"/>
      <c r="DA1167" s="153"/>
      <c r="DB1167" s="153"/>
      <c r="DC1167" s="153"/>
      <c r="DD1167" s="153"/>
      <c r="DE1167" s="153"/>
      <c r="DF1167" s="153"/>
      <c r="DG1167" s="153"/>
      <c r="DH1167" s="153"/>
      <c r="DI1167" s="153"/>
      <c r="DJ1167" s="153"/>
      <c r="DK1167" s="153"/>
      <c r="DL1167" s="153"/>
    </row>
    <row r="1168" spans="1:116" x14ac:dyDescent="0.4">
      <c r="D1168" t="s">
        <v>768</v>
      </c>
      <c r="E1168" s="8" t="str">
        <f t="shared" si="1353"/>
        <v>1168 FAINTR-S</v>
      </c>
      <c r="G1168" s="95" t="s">
        <v>205</v>
      </c>
      <c r="I1168" s="74">
        <v>100</v>
      </c>
      <c r="J1168" s="74"/>
      <c r="K1168" s="53"/>
      <c r="L1168" s="53"/>
      <c r="M1168" s="53"/>
      <c r="N1168" s="53"/>
      <c r="O1168" s="53"/>
      <c r="P1168" s="53"/>
      <c r="R1168" s="24">
        <f>-$I1168</f>
        <v>-100</v>
      </c>
      <c r="S1168" s="153"/>
      <c r="T1168" s="153"/>
      <c r="U1168" s="153"/>
      <c r="V1168" s="153"/>
      <c r="W1168" s="153"/>
      <c r="X1168" s="153"/>
      <c r="Y1168" s="153"/>
      <c r="Z1168" s="153"/>
      <c r="AA1168" s="153"/>
      <c r="AB1168" s="153"/>
      <c r="AC1168" s="153"/>
      <c r="AD1168" s="153"/>
      <c r="AE1168" s="153"/>
      <c r="AF1168" s="153"/>
      <c r="AG1168" s="153"/>
      <c r="AH1168" s="153"/>
      <c r="AI1168" s="153"/>
      <c r="AJ1168" s="153"/>
      <c r="AK1168" s="153"/>
      <c r="AL1168" s="153"/>
      <c r="AM1168" s="153"/>
      <c r="AN1168" s="153"/>
      <c r="AO1168" s="153"/>
      <c r="AP1168" s="153"/>
      <c r="AQ1168" s="153"/>
      <c r="AR1168" s="153"/>
      <c r="AS1168" s="153"/>
      <c r="AT1168" s="153"/>
      <c r="AU1168" s="153"/>
      <c r="AV1168" s="153"/>
      <c r="AW1168" s="153"/>
      <c r="AX1168" s="153"/>
      <c r="AY1168" s="153"/>
      <c r="AZ1168" s="153"/>
      <c r="BA1168" s="153"/>
      <c r="BB1168" s="153"/>
      <c r="BC1168" s="153"/>
      <c r="BD1168" s="153"/>
      <c r="BE1168" s="153"/>
      <c r="BF1168" s="153"/>
      <c r="BG1168" s="153"/>
      <c r="BH1168" s="153"/>
      <c r="BI1168" s="153"/>
      <c r="BJ1168" s="153"/>
      <c r="BK1168" s="153"/>
      <c r="BL1168" s="153"/>
      <c r="BM1168" s="153"/>
      <c r="BN1168" s="153"/>
      <c r="BO1168" s="153"/>
      <c r="BP1168" s="153"/>
      <c r="BQ1168" s="153"/>
      <c r="BR1168" s="153"/>
      <c r="BS1168" s="153"/>
      <c r="BT1168" s="153"/>
      <c r="BU1168" s="153"/>
      <c r="BV1168" s="153"/>
      <c r="BW1168" s="153"/>
      <c r="BX1168" s="153"/>
      <c r="BY1168" s="153"/>
      <c r="BZ1168" s="153"/>
      <c r="CA1168" s="153"/>
      <c r="CB1168" s="153"/>
      <c r="CC1168" s="153"/>
      <c r="CD1168" s="153"/>
      <c r="CE1168" s="153"/>
      <c r="CF1168" s="153"/>
      <c r="CG1168" s="153"/>
      <c r="CH1168" s="153"/>
      <c r="CI1168" s="153"/>
      <c r="CJ1168" s="153"/>
      <c r="CK1168" s="153"/>
      <c r="CL1168" s="153"/>
      <c r="CN1168" s="74">
        <f>I1168</f>
        <v>100</v>
      </c>
      <c r="CO1168" s="153"/>
      <c r="CP1168" s="153"/>
      <c r="CQ1168" s="153"/>
      <c r="CR1168" s="153"/>
      <c r="CS1168" s="153"/>
      <c r="CT1168" s="153"/>
      <c r="CU1168" s="153"/>
      <c r="CV1168" s="153"/>
      <c r="CW1168" s="153"/>
      <c r="CX1168" s="153"/>
      <c r="CY1168" s="153"/>
      <c r="CZ1168" s="153"/>
      <c r="DA1168" s="153"/>
      <c r="DB1168" s="153"/>
      <c r="DC1168" s="153"/>
      <c r="DD1168" s="153"/>
      <c r="DE1168" s="153"/>
      <c r="DF1168" s="153"/>
      <c r="DG1168" s="153"/>
      <c r="DH1168" s="153"/>
      <c r="DI1168" s="153"/>
      <c r="DJ1168" s="153"/>
      <c r="DK1168" s="153"/>
      <c r="DL1168" s="153"/>
    </row>
    <row r="1169" spans="1:116" x14ac:dyDescent="0.4">
      <c r="D1169" t="s">
        <v>768</v>
      </c>
      <c r="E1169" s="8" t="str">
        <f t="shared" si="1353"/>
        <v>1169 FAINTR-S</v>
      </c>
      <c r="G1169" s="158" t="str">
        <f>"Gross PP&amp;E - "&amp;SUBSTITUTE(G1154,":","")</f>
        <v>Gross PP&amp;E - Revenue driven intangible assets</v>
      </c>
      <c r="S1169" s="72"/>
      <c r="T1169" s="72"/>
      <c r="U1169" s="72"/>
      <c r="V1169" s="72"/>
      <c r="W1169" s="72"/>
      <c r="X1169" s="72"/>
      <c r="Y1169" s="72"/>
      <c r="Z1169" s="72"/>
      <c r="AA1169" s="72"/>
      <c r="AB1169" s="72"/>
      <c r="AC1169" s="72"/>
      <c r="AD1169" s="72"/>
      <c r="AE1169" s="72"/>
      <c r="AF1169" s="72"/>
      <c r="AG1169" s="72"/>
      <c r="AH1169" s="72"/>
      <c r="AI1169" s="72"/>
      <c r="AJ1169" s="72"/>
      <c r="AK1169" s="72"/>
      <c r="AL1169" s="72"/>
      <c r="AM1169" s="72"/>
      <c r="AN1169" s="72"/>
      <c r="AO1169" s="72"/>
      <c r="AP1169" s="72"/>
      <c r="AQ1169" s="72"/>
      <c r="AR1169" s="72"/>
      <c r="AS1169" s="72"/>
      <c r="AT1169" s="72"/>
      <c r="AU1169" s="72"/>
      <c r="AV1169" s="72"/>
      <c r="AW1169" s="72"/>
      <c r="AX1169" s="72"/>
      <c r="AY1169" s="72"/>
      <c r="AZ1169" s="72"/>
      <c r="BA1169" s="72"/>
      <c r="BB1169" s="72"/>
      <c r="BC1169" s="72"/>
      <c r="BD1169" s="72"/>
      <c r="BE1169" s="72"/>
      <c r="BF1169" s="72"/>
      <c r="BG1169" s="72"/>
      <c r="BH1169" s="72"/>
      <c r="BI1169" s="72"/>
      <c r="BJ1169" s="72"/>
      <c r="BK1169" s="72"/>
      <c r="BL1169" s="72"/>
      <c r="BM1169" s="72"/>
      <c r="BN1169" s="72"/>
      <c r="BO1169" s="72"/>
      <c r="BP1169" s="72"/>
      <c r="BQ1169" s="72"/>
      <c r="BR1169" s="72"/>
      <c r="BS1169" s="72"/>
      <c r="BT1169" s="72"/>
      <c r="BU1169" s="72"/>
      <c r="BV1169" s="72"/>
      <c r="BW1169" s="72"/>
      <c r="BX1169" s="72"/>
      <c r="BY1169" s="72"/>
      <c r="BZ1169" s="72"/>
      <c r="CA1169" s="72"/>
      <c r="CB1169" s="72"/>
      <c r="CC1169" s="72"/>
      <c r="CD1169" s="72"/>
      <c r="CE1169" s="72"/>
      <c r="CF1169" s="72"/>
      <c r="CG1169" s="72"/>
      <c r="CH1169" s="72"/>
      <c r="CI1169" s="72"/>
      <c r="CJ1169" s="72"/>
      <c r="CK1169" s="72"/>
      <c r="CL1169" s="72"/>
      <c r="CO1169" s="72"/>
      <c r="CP1169" s="72"/>
      <c r="CQ1169" s="72"/>
      <c r="CR1169" s="72"/>
      <c r="CS1169" s="72"/>
      <c r="CT1169" s="72"/>
      <c r="CU1169" s="72"/>
      <c r="CV1169" s="72"/>
      <c r="CW1169" s="72"/>
      <c r="CX1169" s="72"/>
      <c r="CY1169" s="72"/>
      <c r="CZ1169" s="72"/>
      <c r="DA1169" s="72"/>
      <c r="DB1169" s="72"/>
      <c r="DC1169" s="72"/>
      <c r="DD1169" s="72"/>
      <c r="DE1169" s="72"/>
      <c r="DF1169" s="72"/>
      <c r="DG1169" s="72"/>
      <c r="DH1169" s="72"/>
      <c r="DI1169" s="72"/>
      <c r="DJ1169" s="72"/>
      <c r="DK1169" s="72"/>
      <c r="DL1169" s="72"/>
    </row>
    <row r="1170" spans="1:116" x14ac:dyDescent="0.4">
      <c r="D1170" t="s">
        <v>768</v>
      </c>
      <c r="E1170" s="8" t="str">
        <f t="shared" si="1353"/>
        <v>1170 FAINTR-S</v>
      </c>
      <c r="G1170" s="158" t="str">
        <f>"Accumulated amortization - "&amp;SUBSTITUTE(G1154,":","")</f>
        <v>Accumulated amortization - Revenue driven intangible assets</v>
      </c>
      <c r="H1170" s="12"/>
      <c r="S1170" s="72"/>
      <c r="T1170" s="72"/>
      <c r="U1170" s="72"/>
      <c r="V1170" s="72"/>
      <c r="W1170" s="72"/>
      <c r="X1170" s="72"/>
      <c r="Y1170" s="72"/>
      <c r="Z1170" s="72"/>
      <c r="AA1170" s="72"/>
      <c r="AB1170" s="72"/>
      <c r="AC1170" s="72"/>
      <c r="AD1170" s="72"/>
      <c r="AE1170" s="72"/>
      <c r="AF1170" s="72"/>
      <c r="AG1170" s="72"/>
      <c r="AH1170" s="72"/>
      <c r="AI1170" s="72"/>
      <c r="AJ1170" s="72"/>
      <c r="AK1170" s="72"/>
      <c r="AL1170" s="72"/>
      <c r="AM1170" s="72"/>
      <c r="AN1170" s="72"/>
      <c r="AO1170" s="72"/>
      <c r="AP1170" s="72"/>
      <c r="AQ1170" s="72"/>
      <c r="AR1170" s="72"/>
      <c r="AS1170" s="72"/>
      <c r="AT1170" s="72"/>
      <c r="AU1170" s="72"/>
      <c r="AV1170" s="72"/>
      <c r="AW1170" s="72"/>
      <c r="AX1170" s="72"/>
      <c r="AY1170" s="72"/>
      <c r="AZ1170" s="72"/>
      <c r="BA1170" s="72"/>
      <c r="BB1170" s="72"/>
      <c r="BC1170" s="72"/>
      <c r="BD1170" s="72"/>
      <c r="BE1170" s="72"/>
      <c r="BF1170" s="72"/>
      <c r="BG1170" s="72"/>
      <c r="BH1170" s="72"/>
      <c r="BI1170" s="72"/>
      <c r="BJ1170" s="72"/>
      <c r="BK1170" s="72"/>
      <c r="BL1170" s="72"/>
      <c r="BM1170" s="72"/>
      <c r="BN1170" s="72"/>
      <c r="BO1170" s="72"/>
      <c r="BP1170" s="72"/>
      <c r="BQ1170" s="72"/>
      <c r="BR1170" s="72"/>
      <c r="BS1170" s="72"/>
      <c r="BT1170" s="72"/>
      <c r="BU1170" s="72"/>
      <c r="BV1170" s="72"/>
      <c r="BW1170" s="72"/>
      <c r="BX1170" s="72"/>
      <c r="BY1170" s="72"/>
      <c r="BZ1170" s="72"/>
      <c r="CA1170" s="72"/>
      <c r="CB1170" s="72"/>
      <c r="CC1170" s="72"/>
      <c r="CD1170" s="72"/>
      <c r="CE1170" s="72"/>
      <c r="CF1170" s="72"/>
      <c r="CG1170" s="72"/>
      <c r="CH1170" s="72"/>
      <c r="CI1170" s="72"/>
      <c r="CJ1170" s="72"/>
      <c r="CK1170" s="72"/>
      <c r="CL1170" s="72"/>
      <c r="CO1170" s="72"/>
      <c r="CP1170" s="72"/>
      <c r="CQ1170" s="72"/>
      <c r="CR1170" s="72"/>
      <c r="CS1170" s="72"/>
      <c r="CT1170" s="72"/>
      <c r="CU1170" s="72"/>
      <c r="CV1170" s="72"/>
      <c r="CW1170" s="72"/>
      <c r="CX1170" s="72"/>
      <c r="CY1170" s="72"/>
      <c r="CZ1170" s="72"/>
      <c r="DA1170" s="72"/>
      <c r="DB1170" s="72"/>
      <c r="DC1170" s="72"/>
      <c r="DD1170" s="72"/>
      <c r="DE1170" s="72"/>
      <c r="DF1170" s="72"/>
      <c r="DG1170" s="72"/>
      <c r="DH1170" s="72"/>
      <c r="DI1170" s="72"/>
      <c r="DJ1170" s="72"/>
      <c r="DK1170" s="72"/>
      <c r="DL1170" s="72"/>
    </row>
    <row r="1171" spans="1:116" x14ac:dyDescent="0.4">
      <c r="C1171" t="s">
        <v>240</v>
      </c>
      <c r="D1171" t="s">
        <v>768</v>
      </c>
      <c r="E1171" s="8" t="str">
        <f t="shared" si="1353"/>
        <v>1171 FAINTR-S</v>
      </c>
      <c r="G1171" s="126" t="str">
        <f>"Net PP&amp;E - "&amp;SUBSTITUTE(G1154,":","")</f>
        <v>Net PP&amp;E - Revenue driven intangible assets</v>
      </c>
      <c r="I1171" s="80">
        <f>I1168</f>
        <v>100</v>
      </c>
      <c r="J1171" s="80"/>
      <c r="K1171" s="24">
        <f>SUMIF($4:$4,K$2,1167:1167)</f>
        <v>0</v>
      </c>
      <c r="L1171" s="24">
        <f>SUMIF($4:$4,L$2,1167:1167)</f>
        <v>0</v>
      </c>
      <c r="M1171" s="24">
        <f>SUMIF($4:$4,M$2,1167:1167)</f>
        <v>0</v>
      </c>
      <c r="N1171" s="24">
        <f>SUMIF($4:$4,N$2,1167:1167)</f>
        <v>0</v>
      </c>
      <c r="O1171" s="24">
        <f>SUMIF($4:$4,O$2,1167:1167)</f>
        <v>0</v>
      </c>
      <c r="P1171" s="24">
        <f>SUMIF($4:$4,P$2,1167:1167)</f>
        <v>0</v>
      </c>
      <c r="R1171" s="24">
        <f>$I1171</f>
        <v>100</v>
      </c>
      <c r="S1171" s="80">
        <f t="shared" ref="S1171:AX1171" ca="1" si="1364">-S1163+R1171</f>
        <v>200</v>
      </c>
      <c r="T1171" s="80">
        <f t="shared" ca="1" si="1364"/>
        <v>300</v>
      </c>
      <c r="U1171" s="80">
        <f t="shared" ca="1" si="1364"/>
        <v>400</v>
      </c>
      <c r="V1171" s="80">
        <f t="shared" ca="1" si="1364"/>
        <v>500</v>
      </c>
      <c r="W1171" s="80">
        <f t="shared" ca="1" si="1364"/>
        <v>600</v>
      </c>
      <c r="X1171" s="80">
        <f t="shared" ca="1" si="1364"/>
        <v>700</v>
      </c>
      <c r="Y1171" s="80">
        <f t="shared" ca="1" si="1364"/>
        <v>800</v>
      </c>
      <c r="Z1171" s="80">
        <f t="shared" ca="1" si="1364"/>
        <v>900</v>
      </c>
      <c r="AA1171" s="80">
        <f t="shared" ca="1" si="1364"/>
        <v>1000</v>
      </c>
      <c r="AB1171" s="80">
        <f t="shared" ca="1" si="1364"/>
        <v>1100</v>
      </c>
      <c r="AC1171" s="80">
        <f t="shared" ca="1" si="1364"/>
        <v>1200</v>
      </c>
      <c r="AD1171" s="80">
        <f t="shared" ca="1" si="1364"/>
        <v>1300</v>
      </c>
      <c r="AE1171" s="80">
        <f t="shared" ca="1" si="1364"/>
        <v>1400</v>
      </c>
      <c r="AF1171" s="80">
        <f t="shared" ca="1" si="1364"/>
        <v>1500</v>
      </c>
      <c r="AG1171" s="80">
        <f t="shared" ca="1" si="1364"/>
        <v>1600</v>
      </c>
      <c r="AH1171" s="80">
        <f t="shared" ca="1" si="1364"/>
        <v>1700</v>
      </c>
      <c r="AI1171" s="80">
        <f t="shared" ca="1" si="1364"/>
        <v>1800</v>
      </c>
      <c r="AJ1171" s="80">
        <f t="shared" ca="1" si="1364"/>
        <v>1900</v>
      </c>
      <c r="AK1171" s="80">
        <f t="shared" ca="1" si="1364"/>
        <v>2000</v>
      </c>
      <c r="AL1171" s="80">
        <f t="shared" ca="1" si="1364"/>
        <v>2100</v>
      </c>
      <c r="AM1171" s="80">
        <f t="shared" ca="1" si="1364"/>
        <v>2200</v>
      </c>
      <c r="AN1171" s="80">
        <f t="shared" ca="1" si="1364"/>
        <v>2300</v>
      </c>
      <c r="AO1171" s="80">
        <f t="shared" ca="1" si="1364"/>
        <v>2400</v>
      </c>
      <c r="AP1171" s="80">
        <f t="shared" ca="1" si="1364"/>
        <v>2500</v>
      </c>
      <c r="AQ1171" s="80">
        <f t="shared" ca="1" si="1364"/>
        <v>2600</v>
      </c>
      <c r="AR1171" s="80">
        <f t="shared" ca="1" si="1364"/>
        <v>2700</v>
      </c>
      <c r="AS1171" s="80">
        <f t="shared" ca="1" si="1364"/>
        <v>2800</v>
      </c>
      <c r="AT1171" s="80">
        <f t="shared" ca="1" si="1364"/>
        <v>2900</v>
      </c>
      <c r="AU1171" s="80">
        <f t="shared" ca="1" si="1364"/>
        <v>3000</v>
      </c>
      <c r="AV1171" s="80">
        <f t="shared" ca="1" si="1364"/>
        <v>3100</v>
      </c>
      <c r="AW1171" s="80">
        <f t="shared" ca="1" si="1364"/>
        <v>3200</v>
      </c>
      <c r="AX1171" s="80">
        <f t="shared" ca="1" si="1364"/>
        <v>3300</v>
      </c>
      <c r="AY1171" s="80">
        <f t="shared" ref="AY1171:CD1171" ca="1" si="1365">-AY1163+AX1171</f>
        <v>3400</v>
      </c>
      <c r="AZ1171" s="80">
        <f t="shared" ca="1" si="1365"/>
        <v>3500</v>
      </c>
      <c r="BA1171" s="80">
        <f t="shared" ca="1" si="1365"/>
        <v>3600</v>
      </c>
      <c r="BB1171" s="80">
        <f t="shared" ca="1" si="1365"/>
        <v>3700</v>
      </c>
      <c r="BC1171" s="80">
        <f t="shared" ca="1" si="1365"/>
        <v>3800</v>
      </c>
      <c r="BD1171" s="80">
        <f t="shared" ca="1" si="1365"/>
        <v>3900</v>
      </c>
      <c r="BE1171" s="80">
        <f t="shared" ca="1" si="1365"/>
        <v>4000</v>
      </c>
      <c r="BF1171" s="80">
        <f t="shared" ca="1" si="1365"/>
        <v>4100</v>
      </c>
      <c r="BG1171" s="80">
        <f t="shared" ca="1" si="1365"/>
        <v>4200</v>
      </c>
      <c r="BH1171" s="80">
        <f t="shared" ca="1" si="1365"/>
        <v>4300</v>
      </c>
      <c r="BI1171" s="80">
        <f t="shared" ca="1" si="1365"/>
        <v>4400</v>
      </c>
      <c r="BJ1171" s="80">
        <f t="shared" ca="1" si="1365"/>
        <v>4500</v>
      </c>
      <c r="BK1171" s="80">
        <f t="shared" ca="1" si="1365"/>
        <v>4600</v>
      </c>
      <c r="BL1171" s="80">
        <f t="shared" ca="1" si="1365"/>
        <v>4700</v>
      </c>
      <c r="BM1171" s="80">
        <f t="shared" ca="1" si="1365"/>
        <v>4800</v>
      </c>
      <c r="BN1171" s="80">
        <f t="shared" ca="1" si="1365"/>
        <v>4900</v>
      </c>
      <c r="BO1171" s="80">
        <f t="shared" ca="1" si="1365"/>
        <v>5000</v>
      </c>
      <c r="BP1171" s="80">
        <f t="shared" ca="1" si="1365"/>
        <v>5100</v>
      </c>
      <c r="BQ1171" s="80">
        <f t="shared" ca="1" si="1365"/>
        <v>5200</v>
      </c>
      <c r="BR1171" s="80">
        <f t="shared" ca="1" si="1365"/>
        <v>5300</v>
      </c>
      <c r="BS1171" s="80">
        <f t="shared" ca="1" si="1365"/>
        <v>5400</v>
      </c>
      <c r="BT1171" s="80">
        <f t="shared" ca="1" si="1365"/>
        <v>5500</v>
      </c>
      <c r="BU1171" s="80">
        <f t="shared" ca="1" si="1365"/>
        <v>5600</v>
      </c>
      <c r="BV1171" s="80">
        <f t="shared" ca="1" si="1365"/>
        <v>5700</v>
      </c>
      <c r="BW1171" s="80">
        <f t="shared" ca="1" si="1365"/>
        <v>5800</v>
      </c>
      <c r="BX1171" s="80">
        <f t="shared" ca="1" si="1365"/>
        <v>5900</v>
      </c>
      <c r="BY1171" s="80">
        <f t="shared" ca="1" si="1365"/>
        <v>6000</v>
      </c>
      <c r="BZ1171" s="80">
        <f t="shared" ca="1" si="1365"/>
        <v>6100</v>
      </c>
      <c r="CA1171" s="80">
        <f t="shared" ca="1" si="1365"/>
        <v>6200</v>
      </c>
      <c r="CB1171" s="80">
        <f t="shared" ca="1" si="1365"/>
        <v>6300</v>
      </c>
      <c r="CC1171" s="80">
        <f t="shared" ca="1" si="1365"/>
        <v>6400</v>
      </c>
      <c r="CD1171" s="80">
        <f t="shared" ca="1" si="1365"/>
        <v>6500</v>
      </c>
      <c r="CE1171" s="80">
        <f t="shared" ref="CE1171:CL1171" ca="1" si="1366">-CE1163+CD1171</f>
        <v>6600</v>
      </c>
      <c r="CF1171" s="80">
        <f t="shared" ca="1" si="1366"/>
        <v>6700</v>
      </c>
      <c r="CG1171" s="80">
        <f t="shared" ca="1" si="1366"/>
        <v>6800</v>
      </c>
      <c r="CH1171" s="80">
        <f t="shared" ca="1" si="1366"/>
        <v>6900</v>
      </c>
      <c r="CI1171" s="80">
        <f t="shared" ca="1" si="1366"/>
        <v>7000</v>
      </c>
      <c r="CJ1171" s="80">
        <f t="shared" ca="1" si="1366"/>
        <v>7100</v>
      </c>
      <c r="CK1171" s="80">
        <f t="shared" ca="1" si="1366"/>
        <v>7200</v>
      </c>
      <c r="CL1171" s="80">
        <f t="shared" ca="1" si="1366"/>
        <v>7300</v>
      </c>
      <c r="CN1171" s="80">
        <f>CN1168</f>
        <v>100</v>
      </c>
      <c r="CO1171" s="80" t="e">
        <f t="shared" ref="CO1171" ca="1" si="1367">-CO1163+CN1171</f>
        <v>#N/A</v>
      </c>
      <c r="CP1171" s="80" t="e">
        <f t="shared" ref="CP1171:DL1171" ca="1" si="1368">-CP1163+CO1171</f>
        <v>#N/A</v>
      </c>
      <c r="CQ1171" s="80" t="e">
        <f t="shared" ca="1" si="1368"/>
        <v>#N/A</v>
      </c>
      <c r="CR1171" s="80" t="e">
        <f t="shared" ca="1" si="1368"/>
        <v>#N/A</v>
      </c>
      <c r="CS1171" s="80" t="e">
        <f t="shared" ca="1" si="1368"/>
        <v>#N/A</v>
      </c>
      <c r="CT1171" s="80" t="e">
        <f t="shared" ca="1" si="1368"/>
        <v>#N/A</v>
      </c>
      <c r="CU1171" s="80" t="e">
        <f t="shared" ca="1" si="1368"/>
        <v>#N/A</v>
      </c>
      <c r="CV1171" s="80" t="e">
        <f t="shared" ca="1" si="1368"/>
        <v>#N/A</v>
      </c>
      <c r="CW1171" s="80" t="e">
        <f t="shared" ca="1" si="1368"/>
        <v>#N/A</v>
      </c>
      <c r="CX1171" s="80" t="e">
        <f t="shared" ca="1" si="1368"/>
        <v>#N/A</v>
      </c>
      <c r="CY1171" s="80" t="e">
        <f t="shared" ca="1" si="1368"/>
        <v>#N/A</v>
      </c>
      <c r="CZ1171" s="80" t="e">
        <f t="shared" ca="1" si="1368"/>
        <v>#N/A</v>
      </c>
      <c r="DA1171" s="80" t="e">
        <f t="shared" ca="1" si="1368"/>
        <v>#N/A</v>
      </c>
      <c r="DB1171" s="80" t="e">
        <f t="shared" ca="1" si="1368"/>
        <v>#N/A</v>
      </c>
      <c r="DC1171" s="80" t="e">
        <f t="shared" ca="1" si="1368"/>
        <v>#N/A</v>
      </c>
      <c r="DD1171" s="80" t="e">
        <f t="shared" ca="1" si="1368"/>
        <v>#N/A</v>
      </c>
      <c r="DE1171" s="80" t="e">
        <f t="shared" ca="1" si="1368"/>
        <v>#N/A</v>
      </c>
      <c r="DF1171" s="80" t="e">
        <f t="shared" ca="1" si="1368"/>
        <v>#N/A</v>
      </c>
      <c r="DG1171" s="80" t="e">
        <f t="shared" ca="1" si="1368"/>
        <v>#N/A</v>
      </c>
      <c r="DH1171" s="80" t="e">
        <f t="shared" ca="1" si="1368"/>
        <v>#N/A</v>
      </c>
      <c r="DI1171" s="80" t="e">
        <f t="shared" ca="1" si="1368"/>
        <v>#N/A</v>
      </c>
      <c r="DJ1171" s="80" t="e">
        <f t="shared" ca="1" si="1368"/>
        <v>#N/A</v>
      </c>
      <c r="DK1171" s="80" t="e">
        <f t="shared" ca="1" si="1368"/>
        <v>#N/A</v>
      </c>
      <c r="DL1171" s="80" t="e">
        <f t="shared" ca="1" si="1368"/>
        <v>#N/A</v>
      </c>
    </row>
    <row r="1172" spans="1:116" x14ac:dyDescent="0.4">
      <c r="B1172" t="s">
        <v>244</v>
      </c>
      <c r="D1172" t="s">
        <v>768</v>
      </c>
      <c r="E1172" s="8" t="str">
        <f t="shared" ref="E1172" si="1369">ROW()&amp;" "&amp;D1172</f>
        <v>1172 FAINTR-S</v>
      </c>
      <c r="G1172" s="126"/>
      <c r="I1172" s="81">
        <f>-H1159/H1158*I1171</f>
        <v>0</v>
      </c>
      <c r="J1172" s="243"/>
      <c r="K1172" s="37">
        <f>SUMIF($4:$4,K$2,1168:1168)</f>
        <v>0</v>
      </c>
      <c r="L1172" s="37">
        <f>SUMIF($4:$4,L$2,1168:1168)</f>
        <v>0</v>
      </c>
      <c r="M1172" s="37">
        <f>SUMIF($4:$4,M$2,1168:1168)</f>
        <v>0</v>
      </c>
      <c r="N1172" s="37">
        <f>SUMIF($4:$4,N$2,1168:1168)</f>
        <v>0</v>
      </c>
      <c r="O1172" s="37">
        <f>SUMIF($4:$4,O$2,1168:1168)</f>
        <v>0</v>
      </c>
      <c r="P1172" s="37">
        <f>SUMIF($4:$4,P$2,1168:1168)</f>
        <v>0</v>
      </c>
      <c r="R1172" s="37">
        <f>$I1172</f>
        <v>0</v>
      </c>
      <c r="S1172" s="81">
        <f t="shared" ref="S1172:AX1172" ca="1" si="1370">R1172+S1166</f>
        <v>-3.2203389830508478</v>
      </c>
      <c r="T1172" s="81">
        <f t="shared" ca="1" si="1370"/>
        <v>-8.0206837115771332</v>
      </c>
      <c r="U1172" s="81">
        <f t="shared" ca="1" si="1370"/>
        <v>-14.427813943976746</v>
      </c>
      <c r="V1172" s="81">
        <f t="shared" ca="1" si="1370"/>
        <v>-22.468963332857708</v>
      </c>
      <c r="W1172" s="81">
        <f t="shared" ca="1" si="1370"/>
        <v>-32.17182711816038</v>
      </c>
      <c r="X1172" s="81">
        <f t="shared" ca="1" si="1370"/>
        <v>-43.564569950671569</v>
      </c>
      <c r="Y1172" s="81">
        <f t="shared" ca="1" si="1370"/>
        <v>-56.675833848140577</v>
      </c>
      <c r="Z1172" s="81">
        <f t="shared" ca="1" si="1370"/>
        <v>-71.534746286244655</v>
      </c>
      <c r="AA1172" s="81">
        <f t="shared" ca="1" si="1370"/>
        <v>-88.170928426689471</v>
      </c>
      <c r="AB1172" s="81">
        <f t="shared" ca="1" si="1370"/>
        <v>-106.61450348476896</v>
      </c>
      <c r="AC1172" s="81">
        <f t="shared" ca="1" si="1370"/>
        <v>-126.89610523874809</v>
      </c>
      <c r="AD1172" s="81">
        <f t="shared" ca="1" si="1370"/>
        <v>-149.04688668347262</v>
      </c>
      <c r="AE1172" s="81">
        <f t="shared" ca="1" si="1370"/>
        <v>-173.09852883065014</v>
      </c>
      <c r="AF1172" s="81">
        <f t="shared" ca="1" si="1370"/>
        <v>-199.08324965828828</v>
      </c>
      <c r="AG1172" s="81">
        <f t="shared" ca="1" si="1370"/>
        <v>-227.0338132118186</v>
      </c>
      <c r="AH1172" s="81">
        <f t="shared" ca="1" si="1370"/>
        <v>-256.98353885947654</v>
      </c>
      <c r="AI1172" s="81">
        <f t="shared" ca="1" si="1370"/>
        <v>-288.96631070455243</v>
      </c>
      <c r="AJ1172" s="81">
        <f t="shared" ca="1" si="1370"/>
        <v>-323.01658715717195</v>
      </c>
      <c r="AK1172" s="81">
        <f t="shared" ca="1" si="1370"/>
        <v>-359.16941066831043</v>
      </c>
      <c r="AL1172" s="81">
        <f t="shared" ca="1" si="1370"/>
        <v>-397.46041762879025</v>
      </c>
      <c r="AM1172" s="81">
        <f t="shared" ca="1" si="1370"/>
        <v>-437.92584843605789</v>
      </c>
      <c r="AN1172" s="81">
        <f t="shared" ca="1" si="1370"/>
        <v>-480.60255773158428</v>
      </c>
      <c r="AO1172" s="81">
        <f t="shared" ca="1" si="1370"/>
        <v>-525.5280248117806</v>
      </c>
      <c r="AP1172" s="81">
        <f t="shared" ca="1" si="1370"/>
        <v>-572.74036421537005</v>
      </c>
      <c r="AQ1172" s="81">
        <f t="shared" ca="1" si="1370"/>
        <v>-622.27833649020681</v>
      </c>
      <c r="AR1172" s="81">
        <f t="shared" ca="1" si="1370"/>
        <v>-674.18135914258323</v>
      </c>
      <c r="AS1172" s="81">
        <f t="shared" ca="1" si="1370"/>
        <v>-728.48951777211857</v>
      </c>
      <c r="AT1172" s="81">
        <f t="shared" ca="1" si="1370"/>
        <v>-785.24357739537481</v>
      </c>
      <c r="AU1172" s="81">
        <f t="shared" ca="1" si="1370"/>
        <v>-844.48499396139812</v>
      </c>
      <c r="AV1172" s="81">
        <f t="shared" ca="1" si="1370"/>
        <v>-906.25592606243879</v>
      </c>
      <c r="AW1172" s="81">
        <f t="shared" ca="1" si="1370"/>
        <v>-970.59924684315808</v>
      </c>
      <c r="AX1172" s="81">
        <f t="shared" ca="1" si="1370"/>
        <v>-1037.5585561116861</v>
      </c>
      <c r="AY1172" s="81">
        <f t="shared" ref="AY1172:CD1172" ca="1" si="1371">AX1172+AY1166</f>
        <v>-1107.178192655952</v>
      </c>
      <c r="AZ1172" s="81">
        <f t="shared" ca="1" si="1371"/>
        <v>-1179.5032467687647</v>
      </c>
      <c r="BA1172" s="81">
        <f t="shared" ca="1" si="1371"/>
        <v>-1254.5795729851845</v>
      </c>
      <c r="BB1172" s="81">
        <f t="shared" ca="1" si="1371"/>
        <v>-1332.4538030357808</v>
      </c>
      <c r="BC1172" s="81">
        <f t="shared" ca="1" si="1371"/>
        <v>-1413.1733590194381</v>
      </c>
      <c r="BD1172" s="81">
        <f t="shared" ca="1" si="1371"/>
        <v>-1496.7864667994286</v>
      </c>
      <c r="BE1172" s="81">
        <f t="shared" ca="1" si="1371"/>
        <v>-1583.3421696265375</v>
      </c>
      <c r="BF1172" s="81">
        <f t="shared" ca="1" si="1371"/>
        <v>-1672.8903419930889</v>
      </c>
      <c r="BG1172" s="81">
        <f t="shared" ca="1" si="1371"/>
        <v>-1765.4817037217854</v>
      </c>
      <c r="BH1172" s="81">
        <f t="shared" ca="1" si="1371"/>
        <v>-1861.167834293341</v>
      </c>
      <c r="BI1172" s="81">
        <f t="shared" ca="1" si="1371"/>
        <v>-1960.001187416957</v>
      </c>
      <c r="BJ1172" s="81">
        <f t="shared" ca="1" si="1371"/>
        <v>-2062.0351058477527</v>
      </c>
      <c r="BK1172" s="81">
        <f t="shared" ca="1" si="1371"/>
        <v>-2167.3238364553417</v>
      </c>
      <c r="BL1172" s="81">
        <f t="shared" ca="1" si="1371"/>
        <v>-2275.9225455478054</v>
      </c>
      <c r="BM1172" s="81">
        <f t="shared" ca="1" si="1371"/>
        <v>-2387.8873344553954</v>
      </c>
      <c r="BN1172" s="81">
        <f t="shared" ca="1" si="1371"/>
        <v>-2503.275255378368</v>
      </c>
      <c r="BO1172" s="81">
        <f t="shared" ca="1" si="1371"/>
        <v>-2622.1443275034253</v>
      </c>
      <c r="BP1172" s="81">
        <f t="shared" ca="1" si="1371"/>
        <v>-2744.5535533933139</v>
      </c>
      <c r="BQ1172" s="81">
        <f t="shared" ca="1" si="1371"/>
        <v>-2870.5629356542177</v>
      </c>
      <c r="BR1172" s="81">
        <f t="shared" ca="1" si="1371"/>
        <v>-3000.2334938856452</v>
      </c>
      <c r="BS1172" s="81">
        <f t="shared" ca="1" si="1371"/>
        <v>-3133.6272819176052</v>
      </c>
      <c r="BT1172" s="81">
        <f t="shared" ca="1" si="1371"/>
        <v>-3270.8074053399373</v>
      </c>
      <c r="BU1172" s="81">
        <f t="shared" ca="1" si="1371"/>
        <v>-3411.8380393287498</v>
      </c>
      <c r="BV1172" s="81">
        <f t="shared" ca="1" si="1371"/>
        <v>-3556.7844467749997</v>
      </c>
      <c r="BW1172" s="81">
        <f t="shared" ca="1" si="1371"/>
        <v>-3705.7129967203387</v>
      </c>
      <c r="BX1172" s="81">
        <f t="shared" ca="1" si="1371"/>
        <v>-3858.691183105429</v>
      </c>
      <c r="BY1172" s="81">
        <f t="shared" ca="1" si="1371"/>
        <v>-4015.7876438360295</v>
      </c>
      <c r="BZ1172" s="81">
        <f t="shared" ca="1" si="1371"/>
        <v>-4177.0721801722329</v>
      </c>
      <c r="CA1172" s="81">
        <f t="shared" ca="1" si="1371"/>
        <v>-4339.3954374632876</v>
      </c>
      <c r="CB1172" s="81">
        <f t="shared" ca="1" si="1371"/>
        <v>-4504.4153543866814</v>
      </c>
      <c r="CC1172" s="81">
        <f t="shared" ca="1" si="1371"/>
        <v>-4672.1508572794801</v>
      </c>
      <c r="CD1172" s="81">
        <f t="shared" ca="1" si="1371"/>
        <v>-4842.6207393699124</v>
      </c>
      <c r="CE1172" s="81">
        <f t="shared" ref="CE1172:CL1172" ca="1" si="1372">CD1172+CE1166</f>
        <v>-5015.8436508281675</v>
      </c>
      <c r="CF1172" s="81">
        <f t="shared" ca="1" si="1372"/>
        <v>-5191.8380885181678</v>
      </c>
      <c r="CG1172" s="81">
        <f t="shared" ca="1" si="1372"/>
        <v>-5370.6223854430409</v>
      </c>
      <c r="CH1172" s="81">
        <f t="shared" ca="1" si="1372"/>
        <v>-5552.214699876853</v>
      </c>
      <c r="CI1172" s="81">
        <f t="shared" ca="1" si="1372"/>
        <v>-5736.6330041749989</v>
      </c>
      <c r="CJ1172" s="81">
        <f t="shared" ca="1" si="1372"/>
        <v>-5923.8950732554786</v>
      </c>
      <c r="CK1172" s="81">
        <f t="shared" ca="1" si="1372"/>
        <v>-6114.0184727431179</v>
      </c>
      <c r="CL1172" s="81">
        <f t="shared" ca="1" si="1372"/>
        <v>-6307.0205467686155</v>
      </c>
      <c r="CN1172" s="81">
        <f>-H1159/H1158*CN1171</f>
        <v>0</v>
      </c>
      <c r="CO1172" s="81" t="e">
        <f t="shared" ref="CO1172" ca="1" si="1373">CN1172+CO1166</f>
        <v>#N/A</v>
      </c>
      <c r="CP1172" s="81" t="e">
        <f t="shared" ref="CP1172:DL1172" ca="1" si="1374">CO1172+CP1166</f>
        <v>#N/A</v>
      </c>
      <c r="CQ1172" s="81" t="e">
        <f t="shared" ca="1" si="1374"/>
        <v>#N/A</v>
      </c>
      <c r="CR1172" s="81" t="e">
        <f t="shared" ca="1" si="1374"/>
        <v>#N/A</v>
      </c>
      <c r="CS1172" s="81" t="e">
        <f t="shared" ca="1" si="1374"/>
        <v>#N/A</v>
      </c>
      <c r="CT1172" s="81" t="e">
        <f t="shared" ca="1" si="1374"/>
        <v>#N/A</v>
      </c>
      <c r="CU1172" s="81" t="e">
        <f t="shared" ca="1" si="1374"/>
        <v>#N/A</v>
      </c>
      <c r="CV1172" s="81" t="e">
        <f t="shared" ca="1" si="1374"/>
        <v>#N/A</v>
      </c>
      <c r="CW1172" s="81" t="e">
        <f t="shared" ca="1" si="1374"/>
        <v>#N/A</v>
      </c>
      <c r="CX1172" s="81" t="e">
        <f t="shared" ca="1" si="1374"/>
        <v>#N/A</v>
      </c>
      <c r="CY1172" s="81" t="e">
        <f t="shared" ca="1" si="1374"/>
        <v>#N/A</v>
      </c>
      <c r="CZ1172" s="81" t="e">
        <f t="shared" ca="1" si="1374"/>
        <v>#N/A</v>
      </c>
      <c r="DA1172" s="81" t="e">
        <f t="shared" ca="1" si="1374"/>
        <v>#N/A</v>
      </c>
      <c r="DB1172" s="81" t="e">
        <f t="shared" ca="1" si="1374"/>
        <v>#N/A</v>
      </c>
      <c r="DC1172" s="81" t="e">
        <f t="shared" ca="1" si="1374"/>
        <v>#N/A</v>
      </c>
      <c r="DD1172" s="81" t="e">
        <f t="shared" ca="1" si="1374"/>
        <v>#N/A</v>
      </c>
      <c r="DE1172" s="81" t="e">
        <f t="shared" ca="1" si="1374"/>
        <v>#N/A</v>
      </c>
      <c r="DF1172" s="81" t="e">
        <f t="shared" ca="1" si="1374"/>
        <v>#N/A</v>
      </c>
      <c r="DG1172" s="81" t="e">
        <f t="shared" ca="1" si="1374"/>
        <v>#N/A</v>
      </c>
      <c r="DH1172" s="81" t="e">
        <f t="shared" ca="1" si="1374"/>
        <v>#N/A</v>
      </c>
      <c r="DI1172" s="81" t="e">
        <f t="shared" ca="1" si="1374"/>
        <v>#N/A</v>
      </c>
      <c r="DJ1172" s="81" t="e">
        <f t="shared" ca="1" si="1374"/>
        <v>#N/A</v>
      </c>
      <c r="DK1172" s="81" t="e">
        <f t="shared" ca="1" si="1374"/>
        <v>#N/A</v>
      </c>
      <c r="DL1172" s="81" t="e">
        <f t="shared" ca="1" si="1374"/>
        <v>#N/A</v>
      </c>
    </row>
    <row r="1173" spans="1:116" x14ac:dyDescent="0.4">
      <c r="B1173" t="s">
        <v>332</v>
      </c>
      <c r="D1173" t="s">
        <v>768</v>
      </c>
      <c r="E1173" s="8" t="str">
        <f t="shared" si="1353"/>
        <v>1173 FAINTR-S</v>
      </c>
      <c r="G1173" s="136" t="str">
        <f>G1146</f>
        <v>(Primary label)</v>
      </c>
      <c r="H1173" s="27"/>
      <c r="I1173" s="77">
        <f>SUM(I1171:I1172)</f>
        <v>100</v>
      </c>
      <c r="J1173" s="77"/>
      <c r="K1173" s="33">
        <f>SUMIF($3:$3,K$2,1169:1169)</f>
        <v>0</v>
      </c>
      <c r="L1173" s="33">
        <f>SUMIF($3:$3,L$2,1169:1169)</f>
        <v>0</v>
      </c>
      <c r="M1173" s="33">
        <f>SUMIF($3:$3,M$2,1169:1169)</f>
        <v>0</v>
      </c>
      <c r="N1173" s="33">
        <f>SUMIF($3:$3,N$2,1169:1169)</f>
        <v>0</v>
      </c>
      <c r="O1173" s="33">
        <f>SUMIF($3:$3,O$2,1169:1169)</f>
        <v>0</v>
      </c>
      <c r="P1173" s="33">
        <f>SUMIF($3:$3,P$2,1169:1169)</f>
        <v>0</v>
      </c>
      <c r="R1173" s="33">
        <f>$I1173</f>
        <v>100</v>
      </c>
      <c r="S1173" s="77">
        <f t="shared" ref="S1173:AX1173" ca="1" si="1375">SUM(S1171:S1172)</f>
        <v>196.77966101694915</v>
      </c>
      <c r="T1173" s="77">
        <f t="shared" ca="1" si="1375"/>
        <v>291.97931628842287</v>
      </c>
      <c r="U1173" s="77">
        <f t="shared" ca="1" si="1375"/>
        <v>385.57218605602327</v>
      </c>
      <c r="V1173" s="77">
        <f t="shared" ca="1" si="1375"/>
        <v>477.5310366671423</v>
      </c>
      <c r="W1173" s="77">
        <f t="shared" ca="1" si="1375"/>
        <v>567.82817288183958</v>
      </c>
      <c r="X1173" s="77">
        <f t="shared" ca="1" si="1375"/>
        <v>656.43543004932849</v>
      </c>
      <c r="Y1173" s="77">
        <f t="shared" ca="1" si="1375"/>
        <v>743.32416615185946</v>
      </c>
      <c r="Z1173" s="77">
        <f t="shared" ca="1" si="1375"/>
        <v>828.46525371375537</v>
      </c>
      <c r="AA1173" s="77">
        <f t="shared" ca="1" si="1375"/>
        <v>911.82907157331056</v>
      </c>
      <c r="AB1173" s="77">
        <f t="shared" ca="1" si="1375"/>
        <v>993.38549651523101</v>
      </c>
      <c r="AC1173" s="77">
        <f t="shared" ca="1" si="1375"/>
        <v>1073.1038947612519</v>
      </c>
      <c r="AD1173" s="77">
        <f t="shared" ca="1" si="1375"/>
        <v>1150.9531133165274</v>
      </c>
      <c r="AE1173" s="77">
        <f t="shared" ca="1" si="1375"/>
        <v>1226.9014711693499</v>
      </c>
      <c r="AF1173" s="77">
        <f t="shared" ca="1" si="1375"/>
        <v>1300.9167503417118</v>
      </c>
      <c r="AG1173" s="77">
        <f t="shared" ca="1" si="1375"/>
        <v>1372.9661867881814</v>
      </c>
      <c r="AH1173" s="77">
        <f t="shared" ca="1" si="1375"/>
        <v>1443.0164611405235</v>
      </c>
      <c r="AI1173" s="77">
        <f t="shared" ca="1" si="1375"/>
        <v>1511.0336892954476</v>
      </c>
      <c r="AJ1173" s="77">
        <f t="shared" ca="1" si="1375"/>
        <v>1576.9834128428281</v>
      </c>
      <c r="AK1173" s="77">
        <f t="shared" ca="1" si="1375"/>
        <v>1640.8305893316897</v>
      </c>
      <c r="AL1173" s="77">
        <f t="shared" ca="1" si="1375"/>
        <v>1702.5395823712097</v>
      </c>
      <c r="AM1173" s="77">
        <f t="shared" ca="1" si="1375"/>
        <v>1762.074151563942</v>
      </c>
      <c r="AN1173" s="77">
        <f t="shared" ca="1" si="1375"/>
        <v>1819.3974422684157</v>
      </c>
      <c r="AO1173" s="77">
        <f t="shared" ca="1" si="1375"/>
        <v>1874.4719751882194</v>
      </c>
      <c r="AP1173" s="77">
        <f t="shared" ca="1" si="1375"/>
        <v>1927.2596357846301</v>
      </c>
      <c r="AQ1173" s="77">
        <f t="shared" ca="1" si="1375"/>
        <v>1977.7216635097932</v>
      </c>
      <c r="AR1173" s="77">
        <f t="shared" ca="1" si="1375"/>
        <v>2025.8186408574168</v>
      </c>
      <c r="AS1173" s="77">
        <f t="shared" ca="1" si="1375"/>
        <v>2071.5104822278813</v>
      </c>
      <c r="AT1173" s="77">
        <f t="shared" ca="1" si="1375"/>
        <v>2114.7564226046252</v>
      </c>
      <c r="AU1173" s="77">
        <f t="shared" ca="1" si="1375"/>
        <v>2155.5150060386018</v>
      </c>
      <c r="AV1173" s="77">
        <f t="shared" ca="1" si="1375"/>
        <v>2193.7440739375611</v>
      </c>
      <c r="AW1173" s="77">
        <f t="shared" ca="1" si="1375"/>
        <v>2229.4007531568418</v>
      </c>
      <c r="AX1173" s="77">
        <f t="shared" ca="1" si="1375"/>
        <v>2262.4414438883141</v>
      </c>
      <c r="AY1173" s="77">
        <f t="shared" ref="AY1173:CD1173" ca="1" si="1376">SUM(AY1171:AY1172)</f>
        <v>2292.821807344048</v>
      </c>
      <c r="AZ1173" s="77">
        <f t="shared" ca="1" si="1376"/>
        <v>2320.4967532312353</v>
      </c>
      <c r="BA1173" s="77">
        <f t="shared" ca="1" si="1376"/>
        <v>2345.4204270148157</v>
      </c>
      <c r="BB1173" s="77">
        <f t="shared" ca="1" si="1376"/>
        <v>2367.5461969642192</v>
      </c>
      <c r="BC1173" s="77">
        <f t="shared" ca="1" si="1376"/>
        <v>2386.8266409805619</v>
      </c>
      <c r="BD1173" s="77">
        <f t="shared" ca="1" si="1376"/>
        <v>2403.2135332005714</v>
      </c>
      <c r="BE1173" s="77">
        <f t="shared" ca="1" si="1376"/>
        <v>2416.6578303734623</v>
      </c>
      <c r="BF1173" s="77">
        <f t="shared" ca="1" si="1376"/>
        <v>2427.1096580069111</v>
      </c>
      <c r="BG1173" s="77">
        <f t="shared" ca="1" si="1376"/>
        <v>2434.5182962782146</v>
      </c>
      <c r="BH1173" s="77">
        <f t="shared" ca="1" si="1376"/>
        <v>2438.832165706659</v>
      </c>
      <c r="BI1173" s="77">
        <f t="shared" ca="1" si="1376"/>
        <v>2439.9988125830432</v>
      </c>
      <c r="BJ1173" s="77">
        <f t="shared" ca="1" si="1376"/>
        <v>2437.9648941522473</v>
      </c>
      <c r="BK1173" s="77">
        <f t="shared" ca="1" si="1376"/>
        <v>2432.6761635446583</v>
      </c>
      <c r="BL1173" s="77">
        <f t="shared" ca="1" si="1376"/>
        <v>2424.0774544521946</v>
      </c>
      <c r="BM1173" s="77">
        <f t="shared" ca="1" si="1376"/>
        <v>2412.1126655446046</v>
      </c>
      <c r="BN1173" s="77">
        <f t="shared" ca="1" si="1376"/>
        <v>2396.724744621632</v>
      </c>
      <c r="BO1173" s="77">
        <f t="shared" ca="1" si="1376"/>
        <v>2377.8556724965747</v>
      </c>
      <c r="BP1173" s="77">
        <f t="shared" ca="1" si="1376"/>
        <v>2355.4464466066861</v>
      </c>
      <c r="BQ1173" s="77">
        <f t="shared" ca="1" si="1376"/>
        <v>2329.4370643457823</v>
      </c>
      <c r="BR1173" s="77">
        <f t="shared" ca="1" si="1376"/>
        <v>2299.7665061143548</v>
      </c>
      <c r="BS1173" s="77">
        <f t="shared" ca="1" si="1376"/>
        <v>2266.3727180823948</v>
      </c>
      <c r="BT1173" s="77">
        <f t="shared" ca="1" si="1376"/>
        <v>2229.1925946600627</v>
      </c>
      <c r="BU1173" s="77">
        <f t="shared" ca="1" si="1376"/>
        <v>2188.1619606712502</v>
      </c>
      <c r="BV1173" s="77">
        <f t="shared" ca="1" si="1376"/>
        <v>2143.2155532250003</v>
      </c>
      <c r="BW1173" s="77">
        <f t="shared" ca="1" si="1376"/>
        <v>2094.2870032796613</v>
      </c>
      <c r="BX1173" s="77">
        <f t="shared" ca="1" si="1376"/>
        <v>2041.308816894571</v>
      </c>
      <c r="BY1173" s="77">
        <f t="shared" ca="1" si="1376"/>
        <v>1984.2123561639705</v>
      </c>
      <c r="BZ1173" s="77">
        <f t="shared" ca="1" si="1376"/>
        <v>1922.9278198277671</v>
      </c>
      <c r="CA1173" s="77">
        <f t="shared" ca="1" si="1376"/>
        <v>1860.6045625367124</v>
      </c>
      <c r="CB1173" s="77">
        <f t="shared" ca="1" si="1376"/>
        <v>1795.5846456133186</v>
      </c>
      <c r="CC1173" s="77">
        <f t="shared" ca="1" si="1376"/>
        <v>1727.8491427205199</v>
      </c>
      <c r="CD1173" s="77">
        <f t="shared" ca="1" si="1376"/>
        <v>1657.3792606300876</v>
      </c>
      <c r="CE1173" s="77">
        <f t="shared" ref="CE1173:CL1173" ca="1" si="1377">SUM(CE1171:CE1172)</f>
        <v>1584.1563491718325</v>
      </c>
      <c r="CF1173" s="77">
        <f t="shared" ca="1" si="1377"/>
        <v>1508.1619114818322</v>
      </c>
      <c r="CG1173" s="77">
        <f t="shared" ca="1" si="1377"/>
        <v>1429.3776145569591</v>
      </c>
      <c r="CH1173" s="77">
        <f t="shared" ca="1" si="1377"/>
        <v>1347.785300123147</v>
      </c>
      <c r="CI1173" s="77">
        <f t="shared" ca="1" si="1377"/>
        <v>1263.3669958250011</v>
      </c>
      <c r="CJ1173" s="77">
        <f t="shared" ca="1" si="1377"/>
        <v>1176.1049267445214</v>
      </c>
      <c r="CK1173" s="77">
        <f t="shared" ca="1" si="1377"/>
        <v>1085.9815272568821</v>
      </c>
      <c r="CL1173" s="77">
        <f t="shared" ca="1" si="1377"/>
        <v>992.97945323138447</v>
      </c>
      <c r="CN1173" s="77">
        <f>SUM(CN1171:CN1172)</f>
        <v>100</v>
      </c>
      <c r="CO1173" s="77" t="e">
        <f t="shared" ref="CO1173" ca="1" si="1378">SUM(CO1171:CO1172)</f>
        <v>#N/A</v>
      </c>
      <c r="CP1173" s="77" t="e">
        <f t="shared" ref="CP1173:DK1173" ca="1" si="1379">SUM(CP1171:CP1172)</f>
        <v>#N/A</v>
      </c>
      <c r="CQ1173" s="77" t="e">
        <f t="shared" ca="1" si="1379"/>
        <v>#N/A</v>
      </c>
      <c r="CR1173" s="77" t="e">
        <f t="shared" ca="1" si="1379"/>
        <v>#N/A</v>
      </c>
      <c r="CS1173" s="77" t="e">
        <f t="shared" ca="1" si="1379"/>
        <v>#N/A</v>
      </c>
      <c r="CT1173" s="77" t="e">
        <f t="shared" ca="1" si="1379"/>
        <v>#N/A</v>
      </c>
      <c r="CU1173" s="77" t="e">
        <f t="shared" ca="1" si="1379"/>
        <v>#N/A</v>
      </c>
      <c r="CV1173" s="77" t="e">
        <f t="shared" ca="1" si="1379"/>
        <v>#N/A</v>
      </c>
      <c r="CW1173" s="77" t="e">
        <f t="shared" ca="1" si="1379"/>
        <v>#N/A</v>
      </c>
      <c r="CX1173" s="77" t="e">
        <f t="shared" ca="1" si="1379"/>
        <v>#N/A</v>
      </c>
      <c r="CY1173" s="77" t="e">
        <f t="shared" ca="1" si="1379"/>
        <v>#N/A</v>
      </c>
      <c r="CZ1173" s="77" t="e">
        <f t="shared" ca="1" si="1379"/>
        <v>#N/A</v>
      </c>
      <c r="DA1173" s="77" t="e">
        <f t="shared" ca="1" si="1379"/>
        <v>#N/A</v>
      </c>
      <c r="DB1173" s="77" t="e">
        <f t="shared" ca="1" si="1379"/>
        <v>#N/A</v>
      </c>
      <c r="DC1173" s="77" t="e">
        <f t="shared" ca="1" si="1379"/>
        <v>#N/A</v>
      </c>
      <c r="DD1173" s="77" t="e">
        <f t="shared" ca="1" si="1379"/>
        <v>#N/A</v>
      </c>
      <c r="DE1173" s="77" t="e">
        <f t="shared" ca="1" si="1379"/>
        <v>#N/A</v>
      </c>
      <c r="DF1173" s="77" t="e">
        <f t="shared" ca="1" si="1379"/>
        <v>#N/A</v>
      </c>
      <c r="DG1173" s="77" t="e">
        <f t="shared" ca="1" si="1379"/>
        <v>#N/A</v>
      </c>
      <c r="DH1173" s="77" t="e">
        <f t="shared" ca="1" si="1379"/>
        <v>#N/A</v>
      </c>
      <c r="DI1173" s="77" t="e">
        <f t="shared" ca="1" si="1379"/>
        <v>#N/A</v>
      </c>
      <c r="DJ1173" s="77" t="e">
        <f t="shared" ca="1" si="1379"/>
        <v>#N/A</v>
      </c>
      <c r="DK1173" s="77" t="e">
        <f t="shared" ca="1" si="1379"/>
        <v>#N/A</v>
      </c>
      <c r="DL1173" s="77" t="e">
        <f t="shared" ref="DL1173" ca="1" si="1380">SUM(DL1171:DL1172)</f>
        <v>#N/A</v>
      </c>
    </row>
    <row r="1174" spans="1:116" x14ac:dyDescent="0.4">
      <c r="B1174" t="s">
        <v>332</v>
      </c>
      <c r="D1174" t="s">
        <v>768</v>
      </c>
      <c r="E1174" s="8" t="str">
        <f>ROW()&amp;" "&amp;D1174</f>
        <v>1174 FAINTR-S</v>
      </c>
      <c r="G1174" s="136" t="str">
        <f>G1147</f>
        <v>primary unit</v>
      </c>
      <c r="H1174" s="27"/>
      <c r="I1174" s="77"/>
      <c r="J1174" s="77"/>
      <c r="K1174" s="33"/>
      <c r="L1174" s="33"/>
      <c r="M1174" s="33"/>
      <c r="N1174" s="33"/>
      <c r="O1174" s="33"/>
      <c r="P1174" s="33"/>
      <c r="R1174" s="33"/>
      <c r="S1174" s="77"/>
      <c r="T1174" s="77"/>
      <c r="U1174" s="77"/>
      <c r="V1174" s="77"/>
      <c r="W1174" s="77"/>
      <c r="X1174" s="77"/>
      <c r="Y1174" s="77"/>
      <c r="Z1174" s="77"/>
      <c r="AA1174" s="77"/>
      <c r="AB1174" s="77"/>
      <c r="AC1174" s="77"/>
      <c r="AD1174" s="77"/>
      <c r="AE1174" s="77"/>
      <c r="AF1174" s="77"/>
      <c r="AG1174" s="77"/>
      <c r="AH1174" s="77"/>
      <c r="AI1174" s="77"/>
      <c r="AJ1174" s="77"/>
      <c r="AK1174" s="77"/>
      <c r="AL1174" s="77"/>
      <c r="AM1174" s="77"/>
      <c r="AN1174" s="77"/>
      <c r="AO1174" s="77"/>
      <c r="AP1174" s="77"/>
      <c r="AQ1174" s="77"/>
      <c r="AR1174" s="77"/>
      <c r="AS1174" s="77"/>
      <c r="AT1174" s="77"/>
      <c r="AU1174" s="77"/>
      <c r="AV1174" s="77"/>
      <c r="AW1174" s="77"/>
      <c r="AX1174" s="77"/>
      <c r="AY1174" s="77"/>
      <c r="AZ1174" s="77"/>
      <c r="BA1174" s="77"/>
      <c r="BB1174" s="77"/>
      <c r="BC1174" s="77"/>
      <c r="BD1174" s="77"/>
      <c r="BE1174" s="77"/>
      <c r="BF1174" s="77"/>
      <c r="BG1174" s="77"/>
      <c r="BH1174" s="77"/>
      <c r="BI1174" s="77"/>
      <c r="BJ1174" s="77"/>
      <c r="BK1174" s="77"/>
      <c r="BL1174" s="77"/>
      <c r="BM1174" s="77"/>
      <c r="BN1174" s="77"/>
      <c r="BO1174" s="77"/>
      <c r="BP1174" s="77"/>
      <c r="BQ1174" s="77"/>
      <c r="BR1174" s="77"/>
      <c r="BS1174" s="77"/>
      <c r="BT1174" s="77"/>
      <c r="BU1174" s="77"/>
      <c r="BV1174" s="77"/>
      <c r="BW1174" s="77"/>
      <c r="BX1174" s="77"/>
      <c r="BY1174" s="77"/>
      <c r="BZ1174" s="77"/>
      <c r="CA1174" s="77"/>
      <c r="CB1174" s="77"/>
      <c r="CC1174" s="77"/>
      <c r="CD1174" s="77"/>
      <c r="CE1174" s="77"/>
      <c r="CF1174" s="77"/>
      <c r="CG1174" s="77"/>
      <c r="CH1174" s="77"/>
      <c r="CI1174" s="77"/>
      <c r="CJ1174" s="77"/>
      <c r="CK1174" s="77"/>
      <c r="CL1174" s="77"/>
      <c r="CN1174" s="77"/>
      <c r="CO1174" s="77"/>
      <c r="CP1174" s="77"/>
      <c r="CQ1174" s="77"/>
      <c r="CR1174" s="77"/>
      <c r="CS1174" s="77"/>
      <c r="CT1174" s="77"/>
      <c r="CU1174" s="77"/>
      <c r="CV1174" s="77"/>
      <c r="CW1174" s="77"/>
      <c r="CX1174" s="77"/>
      <c r="CY1174" s="77"/>
      <c r="CZ1174" s="77"/>
      <c r="DA1174" s="77"/>
      <c r="DB1174" s="77"/>
      <c r="DC1174" s="77"/>
      <c r="DD1174" s="77"/>
      <c r="DE1174" s="77"/>
      <c r="DF1174" s="77"/>
      <c r="DG1174" s="77"/>
      <c r="DH1174" s="77"/>
      <c r="DI1174" s="77"/>
      <c r="DJ1174" s="77"/>
      <c r="DK1174" s="77"/>
      <c r="DL1174" s="77"/>
    </row>
    <row r="1175" spans="1:116" x14ac:dyDescent="0.4">
      <c r="B1175" t="s">
        <v>332</v>
      </c>
      <c r="D1175" t="s">
        <v>768</v>
      </c>
      <c r="E1175" s="8" t="str">
        <f t="shared" si="1353"/>
        <v>1175 FAINTR-S</v>
      </c>
      <c r="G1175" s="136" t="str">
        <f>G1148</f>
        <v>Primary revenue driver</v>
      </c>
      <c r="H1175" s="27"/>
      <c r="I1175" s="78"/>
      <c r="J1175" s="78"/>
      <c r="K1175" s="33"/>
      <c r="L1175" s="33"/>
      <c r="M1175" s="33"/>
      <c r="N1175" s="33"/>
      <c r="O1175" s="33"/>
      <c r="P1175" s="33"/>
      <c r="R1175" s="33"/>
      <c r="S1175" s="77"/>
      <c r="T1175" s="77"/>
      <c r="U1175" s="77"/>
      <c r="V1175" s="77"/>
      <c r="W1175" s="77"/>
      <c r="X1175" s="77"/>
      <c r="Y1175" s="77"/>
      <c r="Z1175" s="77"/>
      <c r="AA1175" s="77"/>
      <c r="AB1175" s="77"/>
      <c r="AC1175" s="77"/>
      <c r="AD1175" s="77"/>
      <c r="AE1175" s="77"/>
      <c r="AF1175" s="77"/>
      <c r="AG1175" s="77"/>
      <c r="AH1175" s="77"/>
      <c r="AI1175" s="77"/>
      <c r="AJ1175" s="77"/>
      <c r="AK1175" s="77"/>
      <c r="AL1175" s="77"/>
      <c r="AM1175" s="77"/>
      <c r="AN1175" s="77"/>
      <c r="AO1175" s="77"/>
      <c r="AP1175" s="77"/>
      <c r="AQ1175" s="77"/>
      <c r="AR1175" s="77"/>
      <c r="AS1175" s="77"/>
      <c r="AT1175" s="77"/>
      <c r="AU1175" s="77"/>
      <c r="AV1175" s="77"/>
      <c r="AW1175" s="77"/>
      <c r="AX1175" s="77"/>
      <c r="AY1175" s="77"/>
      <c r="AZ1175" s="77"/>
      <c r="BA1175" s="77"/>
      <c r="BB1175" s="77"/>
      <c r="BC1175" s="77"/>
      <c r="BD1175" s="77"/>
      <c r="BE1175" s="77"/>
      <c r="BF1175" s="77"/>
      <c r="BG1175" s="77"/>
      <c r="BH1175" s="77"/>
      <c r="BI1175" s="77"/>
      <c r="BJ1175" s="77"/>
      <c r="BK1175" s="77"/>
      <c r="BL1175" s="77"/>
      <c r="BM1175" s="77"/>
      <c r="BN1175" s="77"/>
      <c r="BO1175" s="77"/>
      <c r="BP1175" s="77"/>
      <c r="BQ1175" s="77"/>
      <c r="BR1175" s="77"/>
      <c r="BS1175" s="77"/>
      <c r="BT1175" s="77"/>
      <c r="BU1175" s="77"/>
      <c r="BV1175" s="77"/>
      <c r="BW1175" s="77"/>
      <c r="BX1175" s="77"/>
      <c r="BY1175" s="77"/>
      <c r="BZ1175" s="77"/>
      <c r="CA1175" s="77"/>
      <c r="CB1175" s="77"/>
      <c r="CC1175" s="77"/>
      <c r="CD1175" s="77"/>
      <c r="CE1175" s="77"/>
      <c r="CF1175" s="77"/>
      <c r="CG1175" s="77"/>
      <c r="CH1175" s="77"/>
      <c r="CI1175" s="77"/>
      <c r="CJ1175" s="77"/>
      <c r="CK1175" s="77"/>
      <c r="CL1175" s="77"/>
      <c r="CN1175" s="78"/>
      <c r="CO1175" s="77"/>
      <c r="CP1175" s="77"/>
      <c r="CQ1175" s="77"/>
      <c r="CR1175" s="77"/>
      <c r="CS1175" s="77"/>
      <c r="CT1175" s="77"/>
      <c r="CU1175" s="77"/>
      <c r="CV1175" s="77"/>
      <c r="CW1175" s="77"/>
      <c r="CX1175" s="77"/>
      <c r="CY1175" s="77"/>
      <c r="CZ1175" s="77"/>
      <c r="DA1175" s="77"/>
      <c r="DB1175" s="77"/>
      <c r="DC1175" s="77"/>
      <c r="DD1175" s="77"/>
      <c r="DE1175" s="77"/>
      <c r="DF1175" s="77"/>
      <c r="DG1175" s="77"/>
      <c r="DH1175" s="77"/>
      <c r="DI1175" s="77"/>
      <c r="DJ1175" s="77"/>
      <c r="DK1175" s="77"/>
      <c r="DL1175" s="77"/>
    </row>
    <row r="1176" spans="1:116" x14ac:dyDescent="0.4">
      <c r="B1176" t="s">
        <v>332</v>
      </c>
      <c r="D1176" t="s">
        <v>768</v>
      </c>
      <c r="E1176" s="8" t="str">
        <f t="shared" si="1353"/>
        <v>1176 FAINTR-S</v>
      </c>
      <c r="G1176" s="136" t="str">
        <f>G1149</f>
        <v>Primary volume driver</v>
      </c>
      <c r="H1176" s="27"/>
      <c r="I1176" s="78"/>
      <c r="J1176" s="78"/>
      <c r="K1176" s="33"/>
      <c r="L1176" s="33"/>
      <c r="M1176" s="33"/>
      <c r="N1176" s="33"/>
      <c r="O1176" s="33"/>
      <c r="P1176" s="33"/>
      <c r="R1176" s="33"/>
      <c r="S1176" s="77"/>
      <c r="T1176" s="77"/>
      <c r="U1176" s="77"/>
      <c r="V1176" s="77"/>
      <c r="W1176" s="77"/>
      <c r="X1176" s="77"/>
      <c r="Y1176" s="77"/>
      <c r="Z1176" s="77"/>
      <c r="AA1176" s="77"/>
      <c r="AB1176" s="77"/>
      <c r="AC1176" s="77"/>
      <c r="AD1176" s="77"/>
      <c r="AE1176" s="77"/>
      <c r="AF1176" s="77"/>
      <c r="AG1176" s="77"/>
      <c r="AH1176" s="77"/>
      <c r="AI1176" s="77"/>
      <c r="AJ1176" s="77"/>
      <c r="AK1176" s="77"/>
      <c r="AL1176" s="77"/>
      <c r="AM1176" s="77"/>
      <c r="AN1176" s="77"/>
      <c r="AO1176" s="77"/>
      <c r="AP1176" s="77"/>
      <c r="AQ1176" s="77"/>
      <c r="AR1176" s="77"/>
      <c r="AS1176" s="77"/>
      <c r="AT1176" s="77"/>
      <c r="AU1176" s="77"/>
      <c r="AV1176" s="77"/>
      <c r="AW1176" s="77"/>
      <c r="AX1176" s="77"/>
      <c r="AY1176" s="77"/>
      <c r="AZ1176" s="77"/>
      <c r="BA1176" s="77"/>
      <c r="BB1176" s="77"/>
      <c r="BC1176" s="77"/>
      <c r="BD1176" s="77"/>
      <c r="BE1176" s="77"/>
      <c r="BF1176" s="77"/>
      <c r="BG1176" s="77"/>
      <c r="BH1176" s="77"/>
      <c r="BI1176" s="77"/>
      <c r="BJ1176" s="77"/>
      <c r="BK1176" s="77"/>
      <c r="BL1176" s="77"/>
      <c r="BM1176" s="77"/>
      <c r="BN1176" s="77"/>
      <c r="BO1176" s="77"/>
      <c r="BP1176" s="77"/>
      <c r="BQ1176" s="77"/>
      <c r="BR1176" s="77"/>
      <c r="BS1176" s="77"/>
      <c r="BT1176" s="77"/>
      <c r="BU1176" s="77"/>
      <c r="BV1176" s="77"/>
      <c r="BW1176" s="77"/>
      <c r="BX1176" s="77"/>
      <c r="BY1176" s="77"/>
      <c r="BZ1176" s="77"/>
      <c r="CA1176" s="77"/>
      <c r="CB1176" s="77"/>
      <c r="CC1176" s="77"/>
      <c r="CD1176" s="77"/>
      <c r="CE1176" s="77"/>
      <c r="CF1176" s="77"/>
      <c r="CG1176" s="77"/>
      <c r="CH1176" s="77"/>
      <c r="CI1176" s="77"/>
      <c r="CJ1176" s="77"/>
      <c r="CK1176" s="77"/>
      <c r="CL1176" s="77"/>
      <c r="CN1176" s="78"/>
      <c r="CO1176" s="77"/>
      <c r="CP1176" s="77"/>
      <c r="CQ1176" s="77"/>
      <c r="CR1176" s="77"/>
      <c r="CS1176" s="77"/>
      <c r="CT1176" s="77"/>
      <c r="CU1176" s="77"/>
      <c r="CV1176" s="77"/>
      <c r="CW1176" s="77"/>
      <c r="CX1176" s="77"/>
      <c r="CY1176" s="77"/>
      <c r="CZ1176" s="77"/>
      <c r="DA1176" s="77"/>
      <c r="DB1176" s="77"/>
      <c r="DC1176" s="77"/>
      <c r="DD1176" s="77"/>
      <c r="DE1176" s="77"/>
      <c r="DF1176" s="77"/>
      <c r="DG1176" s="77"/>
      <c r="DH1176" s="77"/>
      <c r="DI1176" s="77"/>
      <c r="DJ1176" s="77"/>
      <c r="DK1176" s="77"/>
      <c r="DL1176" s="77"/>
    </row>
    <row r="1177" spans="1:116" x14ac:dyDescent="0.4">
      <c r="B1177" t="s">
        <v>332</v>
      </c>
      <c r="D1177" t="s">
        <v>768</v>
      </c>
      <c r="E1177" s="8" t="str">
        <f t="shared" si="1353"/>
        <v>1177 FAINTR-S</v>
      </c>
      <c r="G1177" s="191" t="str">
        <f>G1154</f>
        <v>Revenue driven intangible assets:</v>
      </c>
      <c r="K1177" s="53"/>
      <c r="L1177" s="53"/>
      <c r="M1177" s="53"/>
      <c r="N1177" s="53"/>
      <c r="O1177" s="53"/>
      <c r="P1177" s="53"/>
      <c r="R1177" s="24"/>
      <c r="S1177" s="179" t="str">
        <f t="shared" ref="S1177:AX1177" si="1381">S1150</f>
        <v>S$16</v>
      </c>
      <c r="T1177" s="179" t="str">
        <f t="shared" si="1381"/>
        <v>T$16</v>
      </c>
      <c r="U1177" s="179" t="str">
        <f t="shared" si="1381"/>
        <v>U$16</v>
      </c>
      <c r="V1177" s="179" t="str">
        <f t="shared" si="1381"/>
        <v>V$16</v>
      </c>
      <c r="W1177" s="179" t="str">
        <f t="shared" si="1381"/>
        <v>W$16</v>
      </c>
      <c r="X1177" s="179" t="str">
        <f t="shared" si="1381"/>
        <v>X$16</v>
      </c>
      <c r="Y1177" s="179" t="str">
        <f t="shared" si="1381"/>
        <v>Y$16</v>
      </c>
      <c r="Z1177" s="179" t="str">
        <f t="shared" si="1381"/>
        <v>Z$16</v>
      </c>
      <c r="AA1177" s="179" t="str">
        <f t="shared" si="1381"/>
        <v>AA$16</v>
      </c>
      <c r="AB1177" s="179" t="str">
        <f t="shared" si="1381"/>
        <v>AB$16</v>
      </c>
      <c r="AC1177" s="179" t="str">
        <f t="shared" si="1381"/>
        <v>AC$16</v>
      </c>
      <c r="AD1177" s="179" t="str">
        <f t="shared" si="1381"/>
        <v>AD$16</v>
      </c>
      <c r="AE1177" s="179" t="str">
        <f t="shared" si="1381"/>
        <v>AE$16</v>
      </c>
      <c r="AF1177" s="179" t="str">
        <f t="shared" si="1381"/>
        <v>AF$16</v>
      </c>
      <c r="AG1177" s="179" t="str">
        <f t="shared" si="1381"/>
        <v>AG$16</v>
      </c>
      <c r="AH1177" s="179" t="str">
        <f t="shared" si="1381"/>
        <v>AH$16</v>
      </c>
      <c r="AI1177" s="179" t="str">
        <f t="shared" si="1381"/>
        <v>AI$16</v>
      </c>
      <c r="AJ1177" s="179" t="str">
        <f t="shared" si="1381"/>
        <v>AJ$16</v>
      </c>
      <c r="AK1177" s="179" t="str">
        <f t="shared" si="1381"/>
        <v>AK$16</v>
      </c>
      <c r="AL1177" s="179" t="str">
        <f t="shared" si="1381"/>
        <v>AL$16</v>
      </c>
      <c r="AM1177" s="179" t="str">
        <f t="shared" si="1381"/>
        <v>AM$16</v>
      </c>
      <c r="AN1177" s="179" t="str">
        <f t="shared" si="1381"/>
        <v>AN$16</v>
      </c>
      <c r="AO1177" s="179" t="str">
        <f t="shared" si="1381"/>
        <v>AO$16</v>
      </c>
      <c r="AP1177" s="179" t="str">
        <f t="shared" si="1381"/>
        <v>AP$16</v>
      </c>
      <c r="AQ1177" s="179" t="str">
        <f t="shared" si="1381"/>
        <v>AQ$16</v>
      </c>
      <c r="AR1177" s="179" t="str">
        <f t="shared" si="1381"/>
        <v>AR$16</v>
      </c>
      <c r="AS1177" s="179" t="str">
        <f t="shared" si="1381"/>
        <v>AS$16</v>
      </c>
      <c r="AT1177" s="179" t="str">
        <f t="shared" si="1381"/>
        <v>AT$16</v>
      </c>
      <c r="AU1177" s="179" t="str">
        <f t="shared" si="1381"/>
        <v>AU$16</v>
      </c>
      <c r="AV1177" s="179" t="str">
        <f t="shared" si="1381"/>
        <v>AV$16</v>
      </c>
      <c r="AW1177" s="179" t="str">
        <f t="shared" si="1381"/>
        <v>AW$16</v>
      </c>
      <c r="AX1177" s="179" t="str">
        <f t="shared" si="1381"/>
        <v>AX$16</v>
      </c>
      <c r="AY1177" s="179" t="str">
        <f t="shared" ref="AY1177:CD1177" si="1382">AY1150</f>
        <v>AY$16</v>
      </c>
      <c r="AZ1177" s="179" t="str">
        <f t="shared" si="1382"/>
        <v>AZ$16</v>
      </c>
      <c r="BA1177" s="179" t="str">
        <f t="shared" si="1382"/>
        <v>BA$16</v>
      </c>
      <c r="BB1177" s="179" t="str">
        <f t="shared" si="1382"/>
        <v>BB$16</v>
      </c>
      <c r="BC1177" s="179" t="str">
        <f t="shared" si="1382"/>
        <v>BC$16</v>
      </c>
      <c r="BD1177" s="179" t="str">
        <f t="shared" si="1382"/>
        <v>BD$16</v>
      </c>
      <c r="BE1177" s="179" t="str">
        <f t="shared" si="1382"/>
        <v>BE$16</v>
      </c>
      <c r="BF1177" s="179" t="str">
        <f t="shared" si="1382"/>
        <v>BF$16</v>
      </c>
      <c r="BG1177" s="179" t="str">
        <f t="shared" si="1382"/>
        <v>BG$16</v>
      </c>
      <c r="BH1177" s="179" t="str">
        <f t="shared" si="1382"/>
        <v>BH$16</v>
      </c>
      <c r="BI1177" s="179" t="str">
        <f t="shared" si="1382"/>
        <v>BI$16</v>
      </c>
      <c r="BJ1177" s="179" t="str">
        <f t="shared" si="1382"/>
        <v>BJ$16</v>
      </c>
      <c r="BK1177" s="179" t="str">
        <f t="shared" si="1382"/>
        <v>BK$16</v>
      </c>
      <c r="BL1177" s="179" t="str">
        <f t="shared" si="1382"/>
        <v>BL$16</v>
      </c>
      <c r="BM1177" s="179" t="str">
        <f t="shared" si="1382"/>
        <v>BM$16</v>
      </c>
      <c r="BN1177" s="179" t="str">
        <f t="shared" si="1382"/>
        <v>BN$16</v>
      </c>
      <c r="BO1177" s="179" t="str">
        <f t="shared" si="1382"/>
        <v>BO$16</v>
      </c>
      <c r="BP1177" s="179" t="str">
        <f t="shared" si="1382"/>
        <v>BP$16</v>
      </c>
      <c r="BQ1177" s="179" t="str">
        <f t="shared" si="1382"/>
        <v>BQ$16</v>
      </c>
      <c r="BR1177" s="179" t="str">
        <f t="shared" si="1382"/>
        <v>BR$16</v>
      </c>
      <c r="BS1177" s="179" t="str">
        <f t="shared" si="1382"/>
        <v>BS$16</v>
      </c>
      <c r="BT1177" s="179" t="str">
        <f t="shared" si="1382"/>
        <v>BT$16</v>
      </c>
      <c r="BU1177" s="179" t="str">
        <f t="shared" si="1382"/>
        <v>BU$16</v>
      </c>
      <c r="BV1177" s="179" t="str">
        <f t="shared" si="1382"/>
        <v>BV$16</v>
      </c>
      <c r="BW1177" s="179" t="str">
        <f t="shared" si="1382"/>
        <v>BW$16</v>
      </c>
      <c r="BX1177" s="179" t="str">
        <f t="shared" si="1382"/>
        <v>BX$16</v>
      </c>
      <c r="BY1177" s="179" t="str">
        <f t="shared" si="1382"/>
        <v>BY$16</v>
      </c>
      <c r="BZ1177" s="179" t="str">
        <f t="shared" si="1382"/>
        <v>BZ$16</v>
      </c>
      <c r="CA1177" s="179" t="str">
        <f t="shared" si="1382"/>
        <v>CA$16</v>
      </c>
      <c r="CB1177" s="179" t="str">
        <f t="shared" si="1382"/>
        <v>CB$16</v>
      </c>
      <c r="CC1177" s="179" t="str">
        <f t="shared" si="1382"/>
        <v>CC$16</v>
      </c>
      <c r="CD1177" s="179" t="str">
        <f t="shared" si="1382"/>
        <v>CD$16</v>
      </c>
      <c r="CE1177" s="179" t="str">
        <f t="shared" ref="CE1177:CL1177" si="1383">CE1150</f>
        <v>CE$16</v>
      </c>
      <c r="CF1177" s="179" t="str">
        <f t="shared" si="1383"/>
        <v>CF$16</v>
      </c>
      <c r="CG1177" s="179" t="str">
        <f t="shared" si="1383"/>
        <v>CG$16</v>
      </c>
      <c r="CH1177" s="179" t="str">
        <f t="shared" si="1383"/>
        <v>CH$16</v>
      </c>
      <c r="CI1177" s="179" t="str">
        <f t="shared" si="1383"/>
        <v>CI$16</v>
      </c>
      <c r="CJ1177" s="179" t="str">
        <f t="shared" si="1383"/>
        <v>CJ$16</v>
      </c>
      <c r="CK1177" s="179" t="str">
        <f t="shared" si="1383"/>
        <v>CK$16</v>
      </c>
      <c r="CL1177" s="179" t="str">
        <f t="shared" si="1383"/>
        <v>CL$16</v>
      </c>
      <c r="CO1177" s="179" t="str">
        <f t="shared" ref="CO1177:DL1177" si="1384">CO1150</f>
        <v>CO$16</v>
      </c>
      <c r="CP1177" s="179" t="str">
        <f t="shared" si="1384"/>
        <v>CP$16</v>
      </c>
      <c r="CQ1177" s="179" t="str">
        <f t="shared" si="1384"/>
        <v>CQ$16</v>
      </c>
      <c r="CR1177" s="179" t="str">
        <f t="shared" si="1384"/>
        <v>CR$16</v>
      </c>
      <c r="CS1177" s="179" t="str">
        <f t="shared" si="1384"/>
        <v>CS$16</v>
      </c>
      <c r="CT1177" s="179" t="str">
        <f t="shared" si="1384"/>
        <v>CT$16</v>
      </c>
      <c r="CU1177" s="179" t="str">
        <f t="shared" si="1384"/>
        <v>CU$16</v>
      </c>
      <c r="CV1177" s="179" t="str">
        <f t="shared" si="1384"/>
        <v>CV$16</v>
      </c>
      <c r="CW1177" s="179" t="str">
        <f t="shared" si="1384"/>
        <v>CW$16</v>
      </c>
      <c r="CX1177" s="179" t="str">
        <f t="shared" si="1384"/>
        <v>CX$16</v>
      </c>
      <c r="CY1177" s="179" t="str">
        <f t="shared" si="1384"/>
        <v>CY$16</v>
      </c>
      <c r="CZ1177" s="179" t="str">
        <f t="shared" si="1384"/>
        <v>CZ$16</v>
      </c>
      <c r="DA1177" s="179" t="str">
        <f t="shared" si="1384"/>
        <v>DA$16</v>
      </c>
      <c r="DB1177" s="179" t="str">
        <f t="shared" si="1384"/>
        <v>DB$16</v>
      </c>
      <c r="DC1177" s="179" t="str">
        <f t="shared" si="1384"/>
        <v>DC$16</v>
      </c>
      <c r="DD1177" s="179" t="str">
        <f t="shared" si="1384"/>
        <v>DD$16</v>
      </c>
      <c r="DE1177" s="179" t="str">
        <f t="shared" si="1384"/>
        <v>DE$16</v>
      </c>
      <c r="DF1177" s="179" t="str">
        <f t="shared" si="1384"/>
        <v>DF$16</v>
      </c>
      <c r="DG1177" s="179" t="str">
        <f t="shared" si="1384"/>
        <v>DG$16</v>
      </c>
      <c r="DH1177" s="179" t="str">
        <f t="shared" si="1384"/>
        <v>DH$16</v>
      </c>
      <c r="DI1177" s="179" t="str">
        <f t="shared" si="1384"/>
        <v>DI$16</v>
      </c>
      <c r="DJ1177" s="179" t="str">
        <f t="shared" si="1384"/>
        <v>DJ$16</v>
      </c>
      <c r="DK1177" s="179" t="str">
        <f t="shared" si="1384"/>
        <v>DK$16</v>
      </c>
      <c r="DL1177" s="179" t="str">
        <f t="shared" si="1384"/>
        <v>DL$16</v>
      </c>
    </row>
    <row r="1178" spans="1:116" x14ac:dyDescent="0.4">
      <c r="B1178" t="s">
        <v>332</v>
      </c>
      <c r="D1178" t="s">
        <v>768</v>
      </c>
      <c r="E1178" s="8" t="str">
        <f t="shared" ref="E1178" si="1385">ROW()&amp;" "&amp;D1178</f>
        <v>1178 FAINTR-S</v>
      </c>
      <c r="G1178" s="241" t="str">
        <f>IFERROR(SUBSTITUTE(TRIM(MID(G1154, SEARCH("-", G1154) + 1, LEN(G1154))),":",""),"no unit")</f>
        <v>no unit</v>
      </c>
      <c r="H1178" s="12"/>
      <c r="I1178" s="60"/>
      <c r="J1178" s="60"/>
      <c r="K1178" s="15"/>
      <c r="L1178" s="15"/>
      <c r="M1178" s="15"/>
      <c r="N1178" s="15"/>
      <c r="O1178" s="15"/>
      <c r="P1178" s="15"/>
      <c r="R1178" s="15"/>
      <c r="S1178" s="179" t="str">
        <f t="shared" ref="S1178:AX1178" si="1386">S1151</f>
        <v>S$17</v>
      </c>
      <c r="T1178" s="179" t="str">
        <f t="shared" si="1386"/>
        <v>T$17</v>
      </c>
      <c r="U1178" s="179" t="str">
        <f t="shared" si="1386"/>
        <v>U$17</v>
      </c>
      <c r="V1178" s="179" t="str">
        <f t="shared" si="1386"/>
        <v>V$17</v>
      </c>
      <c r="W1178" s="179" t="str">
        <f t="shared" si="1386"/>
        <v>W$17</v>
      </c>
      <c r="X1178" s="179" t="str">
        <f t="shared" si="1386"/>
        <v>X$17</v>
      </c>
      <c r="Y1178" s="179" t="str">
        <f t="shared" si="1386"/>
        <v>Y$17</v>
      </c>
      <c r="Z1178" s="179" t="str">
        <f t="shared" si="1386"/>
        <v>Z$17</v>
      </c>
      <c r="AA1178" s="179" t="str">
        <f t="shared" si="1386"/>
        <v>AA$17</v>
      </c>
      <c r="AB1178" s="179" t="str">
        <f t="shared" si="1386"/>
        <v>AB$17</v>
      </c>
      <c r="AC1178" s="179" t="str">
        <f t="shared" si="1386"/>
        <v>AC$17</v>
      </c>
      <c r="AD1178" s="179" t="str">
        <f t="shared" si="1386"/>
        <v>AD$17</v>
      </c>
      <c r="AE1178" s="179" t="str">
        <f t="shared" si="1386"/>
        <v>AE$17</v>
      </c>
      <c r="AF1178" s="179" t="str">
        <f t="shared" si="1386"/>
        <v>AF$17</v>
      </c>
      <c r="AG1178" s="179" t="str">
        <f t="shared" si="1386"/>
        <v>AG$17</v>
      </c>
      <c r="AH1178" s="179" t="str">
        <f t="shared" si="1386"/>
        <v>AH$17</v>
      </c>
      <c r="AI1178" s="179" t="str">
        <f t="shared" si="1386"/>
        <v>AI$17</v>
      </c>
      <c r="AJ1178" s="179" t="str">
        <f t="shared" si="1386"/>
        <v>AJ$17</v>
      </c>
      <c r="AK1178" s="179" t="str">
        <f t="shared" si="1386"/>
        <v>AK$17</v>
      </c>
      <c r="AL1178" s="179" t="str">
        <f t="shared" si="1386"/>
        <v>AL$17</v>
      </c>
      <c r="AM1178" s="179" t="str">
        <f t="shared" si="1386"/>
        <v>AM$17</v>
      </c>
      <c r="AN1178" s="179" t="str">
        <f t="shared" si="1386"/>
        <v>AN$17</v>
      </c>
      <c r="AO1178" s="179" t="str">
        <f t="shared" si="1386"/>
        <v>AO$17</v>
      </c>
      <c r="AP1178" s="179" t="str">
        <f t="shared" si="1386"/>
        <v>AP$17</v>
      </c>
      <c r="AQ1178" s="179" t="str">
        <f t="shared" si="1386"/>
        <v>AQ$17</v>
      </c>
      <c r="AR1178" s="179" t="str">
        <f t="shared" si="1386"/>
        <v>AR$17</v>
      </c>
      <c r="AS1178" s="179" t="str">
        <f t="shared" si="1386"/>
        <v>AS$17</v>
      </c>
      <c r="AT1178" s="179" t="str">
        <f t="shared" si="1386"/>
        <v>AT$17</v>
      </c>
      <c r="AU1178" s="179" t="str">
        <f t="shared" si="1386"/>
        <v>AU$17</v>
      </c>
      <c r="AV1178" s="179" t="str">
        <f t="shared" si="1386"/>
        <v>AV$17</v>
      </c>
      <c r="AW1178" s="179" t="str">
        <f t="shared" si="1386"/>
        <v>AW$17</v>
      </c>
      <c r="AX1178" s="179" t="str">
        <f t="shared" si="1386"/>
        <v>AX$17</v>
      </c>
      <c r="AY1178" s="179" t="str">
        <f t="shared" ref="AY1178:CD1178" si="1387">AY1151</f>
        <v>AY$17</v>
      </c>
      <c r="AZ1178" s="179" t="str">
        <f t="shared" si="1387"/>
        <v>AZ$17</v>
      </c>
      <c r="BA1178" s="179" t="str">
        <f t="shared" si="1387"/>
        <v>BA$17</v>
      </c>
      <c r="BB1178" s="179" t="str">
        <f t="shared" si="1387"/>
        <v>BB$17</v>
      </c>
      <c r="BC1178" s="179" t="str">
        <f t="shared" si="1387"/>
        <v>BC$17</v>
      </c>
      <c r="BD1178" s="179" t="str">
        <f t="shared" si="1387"/>
        <v>BD$17</v>
      </c>
      <c r="BE1178" s="179" t="str">
        <f t="shared" si="1387"/>
        <v>BE$17</v>
      </c>
      <c r="BF1178" s="179" t="str">
        <f t="shared" si="1387"/>
        <v>BF$17</v>
      </c>
      <c r="BG1178" s="179" t="str">
        <f t="shared" si="1387"/>
        <v>BG$17</v>
      </c>
      <c r="BH1178" s="179" t="str">
        <f t="shared" si="1387"/>
        <v>BH$17</v>
      </c>
      <c r="BI1178" s="179" t="str">
        <f t="shared" si="1387"/>
        <v>BI$17</v>
      </c>
      <c r="BJ1178" s="179" t="str">
        <f t="shared" si="1387"/>
        <v>BJ$17</v>
      </c>
      <c r="BK1178" s="179" t="str">
        <f t="shared" si="1387"/>
        <v>BK$17</v>
      </c>
      <c r="BL1178" s="179" t="str">
        <f t="shared" si="1387"/>
        <v>BL$17</v>
      </c>
      <c r="BM1178" s="179" t="str">
        <f t="shared" si="1387"/>
        <v>BM$17</v>
      </c>
      <c r="BN1178" s="179" t="str">
        <f t="shared" si="1387"/>
        <v>BN$17</v>
      </c>
      <c r="BO1178" s="179" t="str">
        <f t="shared" si="1387"/>
        <v>BO$17</v>
      </c>
      <c r="BP1178" s="179" t="str">
        <f t="shared" si="1387"/>
        <v>BP$17</v>
      </c>
      <c r="BQ1178" s="179" t="str">
        <f t="shared" si="1387"/>
        <v>BQ$17</v>
      </c>
      <c r="BR1178" s="179" t="str">
        <f t="shared" si="1387"/>
        <v>BR$17</v>
      </c>
      <c r="BS1178" s="179" t="str">
        <f t="shared" si="1387"/>
        <v>BS$17</v>
      </c>
      <c r="BT1178" s="179" t="str">
        <f t="shared" si="1387"/>
        <v>BT$17</v>
      </c>
      <c r="BU1178" s="179" t="str">
        <f t="shared" si="1387"/>
        <v>BU$17</v>
      </c>
      <c r="BV1178" s="179" t="str">
        <f t="shared" si="1387"/>
        <v>BV$17</v>
      </c>
      <c r="BW1178" s="179" t="str">
        <f t="shared" si="1387"/>
        <v>BW$17</v>
      </c>
      <c r="BX1178" s="179" t="str">
        <f t="shared" si="1387"/>
        <v>BX$17</v>
      </c>
      <c r="BY1178" s="179" t="str">
        <f t="shared" si="1387"/>
        <v>BY$17</v>
      </c>
      <c r="BZ1178" s="179" t="str">
        <f t="shared" si="1387"/>
        <v>BZ$17</v>
      </c>
      <c r="CA1178" s="179" t="str">
        <f t="shared" si="1387"/>
        <v>CA$17</v>
      </c>
      <c r="CB1178" s="179" t="str">
        <f t="shared" si="1387"/>
        <v>CB$17</v>
      </c>
      <c r="CC1178" s="179" t="str">
        <f t="shared" si="1387"/>
        <v>CC$17</v>
      </c>
      <c r="CD1178" s="179" t="str">
        <f t="shared" si="1387"/>
        <v>CD$17</v>
      </c>
      <c r="CE1178" s="179" t="str">
        <f t="shared" ref="CE1178:CL1178" si="1388">CE1151</f>
        <v>CE$17</v>
      </c>
      <c r="CF1178" s="179" t="str">
        <f t="shared" si="1388"/>
        <v>CF$17</v>
      </c>
      <c r="CG1178" s="179" t="str">
        <f t="shared" si="1388"/>
        <v>CG$17</v>
      </c>
      <c r="CH1178" s="179" t="str">
        <f t="shared" si="1388"/>
        <v>CH$17</v>
      </c>
      <c r="CI1178" s="179" t="str">
        <f t="shared" si="1388"/>
        <v>CI$17</v>
      </c>
      <c r="CJ1178" s="179" t="str">
        <f t="shared" si="1388"/>
        <v>CJ$17</v>
      </c>
      <c r="CK1178" s="179" t="str">
        <f t="shared" si="1388"/>
        <v>CK$17</v>
      </c>
      <c r="CL1178" s="179" t="str">
        <f t="shared" si="1388"/>
        <v>CL$17</v>
      </c>
      <c r="CN1178" s="60"/>
      <c r="CO1178" s="179" t="str">
        <f t="shared" ref="CO1178:DL1178" si="1389">CO1151</f>
        <v>CO$17</v>
      </c>
      <c r="CP1178" s="179" t="str">
        <f t="shared" si="1389"/>
        <v>CP$17</v>
      </c>
      <c r="CQ1178" s="179" t="str">
        <f t="shared" si="1389"/>
        <v>CQ$17</v>
      </c>
      <c r="CR1178" s="179" t="str">
        <f t="shared" si="1389"/>
        <v>CR$17</v>
      </c>
      <c r="CS1178" s="179" t="str">
        <f t="shared" si="1389"/>
        <v>CS$17</v>
      </c>
      <c r="CT1178" s="179" t="str">
        <f t="shared" si="1389"/>
        <v>CT$17</v>
      </c>
      <c r="CU1178" s="179" t="str">
        <f t="shared" si="1389"/>
        <v>CU$17</v>
      </c>
      <c r="CV1178" s="179" t="str">
        <f t="shared" si="1389"/>
        <v>CV$17</v>
      </c>
      <c r="CW1178" s="179" t="str">
        <f t="shared" si="1389"/>
        <v>CW$17</v>
      </c>
      <c r="CX1178" s="179" t="str">
        <f t="shared" si="1389"/>
        <v>CX$17</v>
      </c>
      <c r="CY1178" s="179" t="str">
        <f t="shared" si="1389"/>
        <v>CY$17</v>
      </c>
      <c r="CZ1178" s="179" t="str">
        <f t="shared" si="1389"/>
        <v>CZ$17</v>
      </c>
      <c r="DA1178" s="179" t="str">
        <f t="shared" si="1389"/>
        <v>DA$17</v>
      </c>
      <c r="DB1178" s="179" t="str">
        <f t="shared" si="1389"/>
        <v>DB$17</v>
      </c>
      <c r="DC1178" s="179" t="str">
        <f t="shared" si="1389"/>
        <v>DC$17</v>
      </c>
      <c r="DD1178" s="179" t="str">
        <f t="shared" si="1389"/>
        <v>DD$17</v>
      </c>
      <c r="DE1178" s="179" t="str">
        <f t="shared" si="1389"/>
        <v>DE$17</v>
      </c>
      <c r="DF1178" s="179" t="str">
        <f t="shared" si="1389"/>
        <v>DF$17</v>
      </c>
      <c r="DG1178" s="179" t="str">
        <f t="shared" si="1389"/>
        <v>DG$17</v>
      </c>
      <c r="DH1178" s="179" t="str">
        <f t="shared" si="1389"/>
        <v>DH$17</v>
      </c>
      <c r="DI1178" s="179" t="str">
        <f t="shared" si="1389"/>
        <v>DI$17</v>
      </c>
      <c r="DJ1178" s="179" t="str">
        <f t="shared" si="1389"/>
        <v>DJ$17</v>
      </c>
      <c r="DK1178" s="179" t="str">
        <f t="shared" si="1389"/>
        <v>DK$17</v>
      </c>
      <c r="DL1178" s="179" t="str">
        <f t="shared" si="1389"/>
        <v>DL$17</v>
      </c>
    </row>
    <row r="1179" spans="1:116" x14ac:dyDescent="0.4">
      <c r="A1179" s="3"/>
      <c r="B1179" t="s">
        <v>332</v>
      </c>
      <c r="D1179" t="s">
        <v>768</v>
      </c>
      <c r="E1179" s="8" t="str">
        <f t="shared" si="1353"/>
        <v>1179 FAINTR-S</v>
      </c>
      <c r="G1179" s="191" t="str">
        <f>G1152</f>
        <v>Secondary revenue driver</v>
      </c>
      <c r="H1179" s="12"/>
      <c r="I1179" s="60"/>
      <c r="J1179" s="60"/>
      <c r="K1179" s="15"/>
      <c r="L1179" s="15"/>
      <c r="M1179" s="15"/>
      <c r="N1179" s="15"/>
      <c r="O1179" s="15"/>
      <c r="P1179" s="15"/>
      <c r="R1179" s="15"/>
      <c r="S1179" s="179">
        <f t="shared" ref="S1179:AX1179" si="1390">S1152</f>
        <v>0</v>
      </c>
      <c r="T1179" s="179">
        <f t="shared" si="1390"/>
        <v>0</v>
      </c>
      <c r="U1179" s="179">
        <f t="shared" si="1390"/>
        <v>0</v>
      </c>
      <c r="V1179" s="179">
        <f t="shared" si="1390"/>
        <v>0</v>
      </c>
      <c r="W1179" s="179">
        <f t="shared" si="1390"/>
        <v>0</v>
      </c>
      <c r="X1179" s="179">
        <f t="shared" si="1390"/>
        <v>0</v>
      </c>
      <c r="Y1179" s="179">
        <f t="shared" si="1390"/>
        <v>0</v>
      </c>
      <c r="Z1179" s="179">
        <f t="shared" si="1390"/>
        <v>0</v>
      </c>
      <c r="AA1179" s="179">
        <f t="shared" si="1390"/>
        <v>0</v>
      </c>
      <c r="AB1179" s="179">
        <f t="shared" si="1390"/>
        <v>0</v>
      </c>
      <c r="AC1179" s="179">
        <f t="shared" si="1390"/>
        <v>0</v>
      </c>
      <c r="AD1179" s="179">
        <f t="shared" si="1390"/>
        <v>0</v>
      </c>
      <c r="AE1179" s="179">
        <f t="shared" si="1390"/>
        <v>0</v>
      </c>
      <c r="AF1179" s="179">
        <f t="shared" si="1390"/>
        <v>0</v>
      </c>
      <c r="AG1179" s="179">
        <f t="shared" si="1390"/>
        <v>0</v>
      </c>
      <c r="AH1179" s="179">
        <f t="shared" si="1390"/>
        <v>0</v>
      </c>
      <c r="AI1179" s="179">
        <f t="shared" si="1390"/>
        <v>0</v>
      </c>
      <c r="AJ1179" s="179">
        <f t="shared" si="1390"/>
        <v>0</v>
      </c>
      <c r="AK1179" s="179">
        <f t="shared" si="1390"/>
        <v>0</v>
      </c>
      <c r="AL1179" s="179">
        <f t="shared" si="1390"/>
        <v>0</v>
      </c>
      <c r="AM1179" s="179">
        <f t="shared" si="1390"/>
        <v>0</v>
      </c>
      <c r="AN1179" s="179">
        <f t="shared" si="1390"/>
        <v>0</v>
      </c>
      <c r="AO1179" s="179">
        <f t="shared" si="1390"/>
        <v>0</v>
      </c>
      <c r="AP1179" s="179">
        <f t="shared" si="1390"/>
        <v>0</v>
      </c>
      <c r="AQ1179" s="179">
        <f t="shared" si="1390"/>
        <v>0</v>
      </c>
      <c r="AR1179" s="179">
        <f t="shared" si="1390"/>
        <v>0</v>
      </c>
      <c r="AS1179" s="179">
        <f t="shared" si="1390"/>
        <v>0</v>
      </c>
      <c r="AT1179" s="179">
        <f t="shared" si="1390"/>
        <v>0</v>
      </c>
      <c r="AU1179" s="179">
        <f t="shared" si="1390"/>
        <v>0</v>
      </c>
      <c r="AV1179" s="179">
        <f t="shared" si="1390"/>
        <v>0</v>
      </c>
      <c r="AW1179" s="179">
        <f t="shared" si="1390"/>
        <v>0</v>
      </c>
      <c r="AX1179" s="179">
        <f t="shared" si="1390"/>
        <v>0</v>
      </c>
      <c r="AY1179" s="179">
        <f t="shared" ref="AY1179:CD1179" si="1391">AY1152</f>
        <v>0</v>
      </c>
      <c r="AZ1179" s="179">
        <f t="shared" si="1391"/>
        <v>0</v>
      </c>
      <c r="BA1179" s="179">
        <f t="shared" si="1391"/>
        <v>0</v>
      </c>
      <c r="BB1179" s="179">
        <f t="shared" si="1391"/>
        <v>0</v>
      </c>
      <c r="BC1179" s="179">
        <f t="shared" si="1391"/>
        <v>0</v>
      </c>
      <c r="BD1179" s="179">
        <f t="shared" si="1391"/>
        <v>0</v>
      </c>
      <c r="BE1179" s="179">
        <f t="shared" si="1391"/>
        <v>0</v>
      </c>
      <c r="BF1179" s="179">
        <f t="shared" si="1391"/>
        <v>0</v>
      </c>
      <c r="BG1179" s="179">
        <f t="shared" si="1391"/>
        <v>0</v>
      </c>
      <c r="BH1179" s="179">
        <f t="shared" si="1391"/>
        <v>0</v>
      </c>
      <c r="BI1179" s="179">
        <f t="shared" si="1391"/>
        <v>0</v>
      </c>
      <c r="BJ1179" s="179">
        <f t="shared" si="1391"/>
        <v>0</v>
      </c>
      <c r="BK1179" s="179">
        <f t="shared" si="1391"/>
        <v>0</v>
      </c>
      <c r="BL1179" s="179">
        <f t="shared" si="1391"/>
        <v>0</v>
      </c>
      <c r="BM1179" s="179">
        <f t="shared" si="1391"/>
        <v>0</v>
      </c>
      <c r="BN1179" s="179">
        <f t="shared" si="1391"/>
        <v>0</v>
      </c>
      <c r="BO1179" s="179">
        <f t="shared" si="1391"/>
        <v>0</v>
      </c>
      <c r="BP1179" s="179">
        <f t="shared" si="1391"/>
        <v>0</v>
      </c>
      <c r="BQ1179" s="179">
        <f t="shared" si="1391"/>
        <v>0</v>
      </c>
      <c r="BR1179" s="179">
        <f t="shared" si="1391"/>
        <v>0</v>
      </c>
      <c r="BS1179" s="179">
        <f t="shared" si="1391"/>
        <v>0</v>
      </c>
      <c r="BT1179" s="179">
        <f t="shared" si="1391"/>
        <v>0</v>
      </c>
      <c r="BU1179" s="179">
        <f t="shared" si="1391"/>
        <v>0</v>
      </c>
      <c r="BV1179" s="179">
        <f t="shared" si="1391"/>
        <v>0</v>
      </c>
      <c r="BW1179" s="179">
        <f t="shared" si="1391"/>
        <v>0</v>
      </c>
      <c r="BX1179" s="179">
        <f t="shared" si="1391"/>
        <v>0</v>
      </c>
      <c r="BY1179" s="179">
        <f t="shared" si="1391"/>
        <v>0</v>
      </c>
      <c r="BZ1179" s="179">
        <f t="shared" si="1391"/>
        <v>0</v>
      </c>
      <c r="CA1179" s="179">
        <f t="shared" si="1391"/>
        <v>0</v>
      </c>
      <c r="CB1179" s="179">
        <f t="shared" si="1391"/>
        <v>0</v>
      </c>
      <c r="CC1179" s="179">
        <f t="shared" si="1391"/>
        <v>0</v>
      </c>
      <c r="CD1179" s="179">
        <f t="shared" si="1391"/>
        <v>0</v>
      </c>
      <c r="CE1179" s="179">
        <f t="shared" ref="CE1179:CL1179" si="1392">CE1152</f>
        <v>0</v>
      </c>
      <c r="CF1179" s="179">
        <f t="shared" si="1392"/>
        <v>0</v>
      </c>
      <c r="CG1179" s="179">
        <f t="shared" si="1392"/>
        <v>0</v>
      </c>
      <c r="CH1179" s="179">
        <f t="shared" si="1392"/>
        <v>0</v>
      </c>
      <c r="CI1179" s="179">
        <f t="shared" si="1392"/>
        <v>0</v>
      </c>
      <c r="CJ1179" s="179">
        <f t="shared" si="1392"/>
        <v>0</v>
      </c>
      <c r="CK1179" s="179">
        <f t="shared" si="1392"/>
        <v>0</v>
      </c>
      <c r="CL1179" s="179">
        <f t="shared" si="1392"/>
        <v>0</v>
      </c>
      <c r="CN1179" s="60"/>
      <c r="CO1179" s="179">
        <f t="shared" ref="CO1179:DL1179" si="1393">CO1152</f>
        <v>0</v>
      </c>
      <c r="CP1179" s="179">
        <f t="shared" si="1393"/>
        <v>0</v>
      </c>
      <c r="CQ1179" s="179">
        <f t="shared" si="1393"/>
        <v>0</v>
      </c>
      <c r="CR1179" s="179">
        <f t="shared" si="1393"/>
        <v>0</v>
      </c>
      <c r="CS1179" s="179">
        <f t="shared" si="1393"/>
        <v>0</v>
      </c>
      <c r="CT1179" s="179">
        <f t="shared" si="1393"/>
        <v>0</v>
      </c>
      <c r="CU1179" s="179">
        <f t="shared" si="1393"/>
        <v>0</v>
      </c>
      <c r="CV1179" s="179">
        <f t="shared" si="1393"/>
        <v>0</v>
      </c>
      <c r="CW1179" s="179">
        <f t="shared" si="1393"/>
        <v>0</v>
      </c>
      <c r="CX1179" s="179">
        <f t="shared" si="1393"/>
        <v>0</v>
      </c>
      <c r="CY1179" s="179">
        <f t="shared" si="1393"/>
        <v>0</v>
      </c>
      <c r="CZ1179" s="179">
        <f t="shared" si="1393"/>
        <v>0</v>
      </c>
      <c r="DA1179" s="179">
        <f t="shared" si="1393"/>
        <v>0</v>
      </c>
      <c r="DB1179" s="179">
        <f t="shared" si="1393"/>
        <v>0</v>
      </c>
      <c r="DC1179" s="179">
        <f t="shared" si="1393"/>
        <v>0</v>
      </c>
      <c r="DD1179" s="179">
        <f t="shared" si="1393"/>
        <v>0</v>
      </c>
      <c r="DE1179" s="179">
        <f t="shared" si="1393"/>
        <v>0</v>
      </c>
      <c r="DF1179" s="179">
        <f t="shared" si="1393"/>
        <v>0</v>
      </c>
      <c r="DG1179" s="179">
        <f t="shared" si="1393"/>
        <v>0</v>
      </c>
      <c r="DH1179" s="179">
        <f t="shared" si="1393"/>
        <v>0</v>
      </c>
      <c r="DI1179" s="179">
        <f t="shared" si="1393"/>
        <v>0</v>
      </c>
      <c r="DJ1179" s="179">
        <f t="shared" si="1393"/>
        <v>0</v>
      </c>
      <c r="DK1179" s="179">
        <f t="shared" si="1393"/>
        <v>0</v>
      </c>
      <c r="DL1179" s="179">
        <f t="shared" si="1393"/>
        <v>0</v>
      </c>
    </row>
    <row r="1180" spans="1:116" x14ac:dyDescent="0.4">
      <c r="B1180" t="s">
        <v>332</v>
      </c>
      <c r="D1180" t="s">
        <v>768</v>
      </c>
      <c r="E1180" s="8" t="str">
        <f t="shared" si="1353"/>
        <v>1180 FAINTR-S</v>
      </c>
      <c r="G1180" s="136" t="str">
        <f>G1153</f>
        <v>Secondary volume driver</v>
      </c>
      <c r="H1180" s="12"/>
      <c r="I1180" s="60"/>
      <c r="J1180" s="60"/>
      <c r="K1180" s="15"/>
      <c r="L1180" s="15"/>
      <c r="M1180" s="15"/>
      <c r="N1180" s="15"/>
      <c r="O1180" s="15"/>
      <c r="P1180" s="15"/>
      <c r="R1180" s="15"/>
      <c r="S1180" s="179"/>
      <c r="T1180" s="179"/>
      <c r="U1180" s="179"/>
      <c r="V1180" s="179"/>
      <c r="W1180" s="179"/>
      <c r="X1180" s="179"/>
      <c r="Y1180" s="179"/>
      <c r="Z1180" s="179"/>
      <c r="AA1180" s="179"/>
      <c r="AB1180" s="179"/>
      <c r="AC1180" s="179"/>
      <c r="AD1180" s="179"/>
      <c r="AE1180" s="179"/>
      <c r="AF1180" s="179"/>
      <c r="AG1180" s="179"/>
      <c r="AH1180" s="179"/>
      <c r="AI1180" s="179"/>
      <c r="AJ1180" s="179"/>
      <c r="AK1180" s="179"/>
      <c r="AL1180" s="179"/>
      <c r="AM1180" s="179"/>
      <c r="AN1180" s="179"/>
      <c r="AO1180" s="179"/>
      <c r="AP1180" s="179"/>
      <c r="AQ1180" s="179"/>
      <c r="AR1180" s="179"/>
      <c r="AS1180" s="179"/>
      <c r="AT1180" s="179"/>
      <c r="AU1180" s="179"/>
      <c r="AV1180" s="179"/>
      <c r="AW1180" s="179"/>
      <c r="AX1180" s="179"/>
      <c r="AY1180" s="179"/>
      <c r="AZ1180" s="179"/>
      <c r="BA1180" s="179"/>
      <c r="BB1180" s="179"/>
      <c r="BC1180" s="179"/>
      <c r="BD1180" s="179"/>
      <c r="BE1180" s="179"/>
      <c r="BF1180" s="179"/>
      <c r="BG1180" s="179"/>
      <c r="BH1180" s="179"/>
      <c r="BI1180" s="179"/>
      <c r="BJ1180" s="179"/>
      <c r="BK1180" s="179"/>
      <c r="BL1180" s="179"/>
      <c r="BM1180" s="179"/>
      <c r="BN1180" s="179"/>
      <c r="BO1180" s="179"/>
      <c r="BP1180" s="179"/>
      <c r="BQ1180" s="179"/>
      <c r="BR1180" s="179"/>
      <c r="BS1180" s="179"/>
      <c r="BT1180" s="179"/>
      <c r="BU1180" s="179"/>
      <c r="BV1180" s="179"/>
      <c r="BW1180" s="179"/>
      <c r="BX1180" s="179"/>
      <c r="BY1180" s="179"/>
      <c r="BZ1180" s="179"/>
      <c r="CA1180" s="179"/>
      <c r="CB1180" s="179"/>
      <c r="CC1180" s="179"/>
      <c r="CD1180" s="179"/>
      <c r="CE1180" s="179"/>
      <c r="CF1180" s="179"/>
      <c r="CG1180" s="179"/>
      <c r="CH1180" s="179"/>
      <c r="CI1180" s="179"/>
      <c r="CJ1180" s="179"/>
      <c r="CK1180" s="179"/>
      <c r="CL1180" s="179"/>
      <c r="CN1180" s="60"/>
      <c r="CO1180" s="179"/>
      <c r="CP1180" s="179"/>
      <c r="CQ1180" s="179"/>
      <c r="CR1180" s="179"/>
      <c r="CS1180" s="179"/>
      <c r="CT1180" s="179"/>
      <c r="CU1180" s="179"/>
      <c r="CV1180" s="179"/>
      <c r="CW1180" s="179"/>
      <c r="CX1180" s="179"/>
      <c r="CY1180" s="179"/>
      <c r="CZ1180" s="179"/>
      <c r="DA1180" s="179"/>
      <c r="DB1180" s="179"/>
      <c r="DC1180" s="179"/>
      <c r="DD1180" s="179"/>
      <c r="DE1180" s="179"/>
      <c r="DF1180" s="179"/>
      <c r="DG1180" s="179"/>
      <c r="DH1180" s="179"/>
      <c r="DI1180" s="179"/>
      <c r="DJ1180" s="179"/>
      <c r="DK1180" s="179"/>
      <c r="DL1180" s="179"/>
    </row>
    <row r="1181" spans="1:116" x14ac:dyDescent="0.4">
      <c r="E1181" s="8"/>
      <c r="H1181" s="90"/>
      <c r="I1181" s="213"/>
      <c r="J1181" s="213"/>
      <c r="K1181" s="214"/>
      <c r="L1181" s="214"/>
      <c r="M1181" s="214"/>
      <c r="N1181" s="214"/>
      <c r="O1181" s="214"/>
      <c r="P1181" s="214"/>
      <c r="R1181" s="214"/>
      <c r="S1181" s="4" t="str">
        <f t="shared" ref="S1181:AX1181" si="1394">ADDRESS(ROW(S1173),COLUMN(S1173),2)</f>
        <v>S$1173</v>
      </c>
      <c r="T1181" s="4" t="str">
        <f t="shared" si="1394"/>
        <v>T$1173</v>
      </c>
      <c r="U1181" s="4" t="str">
        <f t="shared" si="1394"/>
        <v>U$1173</v>
      </c>
      <c r="V1181" s="4" t="str">
        <f t="shared" si="1394"/>
        <v>V$1173</v>
      </c>
      <c r="W1181" s="4" t="str">
        <f t="shared" si="1394"/>
        <v>W$1173</v>
      </c>
      <c r="X1181" s="4" t="str">
        <f t="shared" si="1394"/>
        <v>X$1173</v>
      </c>
      <c r="Y1181" s="4" t="str">
        <f t="shared" si="1394"/>
        <v>Y$1173</v>
      </c>
      <c r="Z1181" s="4" t="str">
        <f t="shared" si="1394"/>
        <v>Z$1173</v>
      </c>
      <c r="AA1181" s="4" t="str">
        <f t="shared" si="1394"/>
        <v>AA$1173</v>
      </c>
      <c r="AB1181" s="4" t="str">
        <f t="shared" si="1394"/>
        <v>AB$1173</v>
      </c>
      <c r="AC1181" s="4" t="str">
        <f t="shared" si="1394"/>
        <v>AC$1173</v>
      </c>
      <c r="AD1181" s="4" t="str">
        <f t="shared" si="1394"/>
        <v>AD$1173</v>
      </c>
      <c r="AE1181" s="4" t="str">
        <f t="shared" si="1394"/>
        <v>AE$1173</v>
      </c>
      <c r="AF1181" s="4" t="str">
        <f t="shared" si="1394"/>
        <v>AF$1173</v>
      </c>
      <c r="AG1181" s="4" t="str">
        <f t="shared" si="1394"/>
        <v>AG$1173</v>
      </c>
      <c r="AH1181" s="4" t="str">
        <f t="shared" si="1394"/>
        <v>AH$1173</v>
      </c>
      <c r="AI1181" s="4" t="str">
        <f t="shared" si="1394"/>
        <v>AI$1173</v>
      </c>
      <c r="AJ1181" s="4" t="str">
        <f t="shared" si="1394"/>
        <v>AJ$1173</v>
      </c>
      <c r="AK1181" s="4" t="str">
        <f t="shared" si="1394"/>
        <v>AK$1173</v>
      </c>
      <c r="AL1181" s="4" t="str">
        <f t="shared" si="1394"/>
        <v>AL$1173</v>
      </c>
      <c r="AM1181" s="4" t="str">
        <f t="shared" si="1394"/>
        <v>AM$1173</v>
      </c>
      <c r="AN1181" s="4" t="str">
        <f t="shared" si="1394"/>
        <v>AN$1173</v>
      </c>
      <c r="AO1181" s="4" t="str">
        <f t="shared" si="1394"/>
        <v>AO$1173</v>
      </c>
      <c r="AP1181" s="4" t="str">
        <f t="shared" si="1394"/>
        <v>AP$1173</v>
      </c>
      <c r="AQ1181" s="4" t="str">
        <f t="shared" si="1394"/>
        <v>AQ$1173</v>
      </c>
      <c r="AR1181" s="4" t="str">
        <f t="shared" si="1394"/>
        <v>AR$1173</v>
      </c>
      <c r="AS1181" s="4" t="str">
        <f t="shared" si="1394"/>
        <v>AS$1173</v>
      </c>
      <c r="AT1181" s="4" t="str">
        <f t="shared" si="1394"/>
        <v>AT$1173</v>
      </c>
      <c r="AU1181" s="4" t="str">
        <f t="shared" si="1394"/>
        <v>AU$1173</v>
      </c>
      <c r="AV1181" s="4" t="str">
        <f t="shared" si="1394"/>
        <v>AV$1173</v>
      </c>
      <c r="AW1181" s="4" t="str">
        <f t="shared" si="1394"/>
        <v>AW$1173</v>
      </c>
      <c r="AX1181" s="4" t="str">
        <f t="shared" si="1394"/>
        <v>AX$1173</v>
      </c>
      <c r="AY1181" s="4" t="str">
        <f t="shared" ref="AY1181:CD1181" si="1395">ADDRESS(ROW(AY1173),COLUMN(AY1173),2)</f>
        <v>AY$1173</v>
      </c>
      <c r="AZ1181" s="4" t="str">
        <f t="shared" si="1395"/>
        <v>AZ$1173</v>
      </c>
      <c r="BA1181" s="4" t="str">
        <f t="shared" si="1395"/>
        <v>BA$1173</v>
      </c>
      <c r="BB1181" s="4" t="str">
        <f t="shared" si="1395"/>
        <v>BB$1173</v>
      </c>
      <c r="BC1181" s="4" t="str">
        <f t="shared" si="1395"/>
        <v>BC$1173</v>
      </c>
      <c r="BD1181" s="4" t="str">
        <f t="shared" si="1395"/>
        <v>BD$1173</v>
      </c>
      <c r="BE1181" s="4" t="str">
        <f t="shared" si="1395"/>
        <v>BE$1173</v>
      </c>
      <c r="BF1181" s="4" t="str">
        <f t="shared" si="1395"/>
        <v>BF$1173</v>
      </c>
      <c r="BG1181" s="4" t="str">
        <f t="shared" si="1395"/>
        <v>BG$1173</v>
      </c>
      <c r="BH1181" s="4" t="str">
        <f t="shared" si="1395"/>
        <v>BH$1173</v>
      </c>
      <c r="BI1181" s="4" t="str">
        <f t="shared" si="1395"/>
        <v>BI$1173</v>
      </c>
      <c r="BJ1181" s="4" t="str">
        <f t="shared" si="1395"/>
        <v>BJ$1173</v>
      </c>
      <c r="BK1181" s="4" t="str">
        <f t="shared" si="1395"/>
        <v>BK$1173</v>
      </c>
      <c r="BL1181" s="4" t="str">
        <f t="shared" si="1395"/>
        <v>BL$1173</v>
      </c>
      <c r="BM1181" s="4" t="str">
        <f t="shared" si="1395"/>
        <v>BM$1173</v>
      </c>
      <c r="BN1181" s="4" t="str">
        <f t="shared" si="1395"/>
        <v>BN$1173</v>
      </c>
      <c r="BO1181" s="4" t="str">
        <f t="shared" si="1395"/>
        <v>BO$1173</v>
      </c>
      <c r="BP1181" s="4" t="str">
        <f t="shared" si="1395"/>
        <v>BP$1173</v>
      </c>
      <c r="BQ1181" s="4" t="str">
        <f t="shared" si="1395"/>
        <v>BQ$1173</v>
      </c>
      <c r="BR1181" s="4" t="str">
        <f t="shared" si="1395"/>
        <v>BR$1173</v>
      </c>
      <c r="BS1181" s="4" t="str">
        <f t="shared" si="1395"/>
        <v>BS$1173</v>
      </c>
      <c r="BT1181" s="4" t="str">
        <f t="shared" si="1395"/>
        <v>BT$1173</v>
      </c>
      <c r="BU1181" s="4" t="str">
        <f t="shared" si="1395"/>
        <v>BU$1173</v>
      </c>
      <c r="BV1181" s="4" t="str">
        <f t="shared" si="1395"/>
        <v>BV$1173</v>
      </c>
      <c r="BW1181" s="4" t="str">
        <f t="shared" si="1395"/>
        <v>BW$1173</v>
      </c>
      <c r="BX1181" s="4" t="str">
        <f t="shared" si="1395"/>
        <v>BX$1173</v>
      </c>
      <c r="BY1181" s="4" t="str">
        <f t="shared" si="1395"/>
        <v>BY$1173</v>
      </c>
      <c r="BZ1181" s="4" t="str">
        <f t="shared" si="1395"/>
        <v>BZ$1173</v>
      </c>
      <c r="CA1181" s="4" t="str">
        <f t="shared" si="1395"/>
        <v>CA$1173</v>
      </c>
      <c r="CB1181" s="4" t="str">
        <f t="shared" si="1395"/>
        <v>CB$1173</v>
      </c>
      <c r="CC1181" s="4" t="str">
        <f t="shared" si="1395"/>
        <v>CC$1173</v>
      </c>
      <c r="CD1181" s="4" t="str">
        <f t="shared" si="1395"/>
        <v>CD$1173</v>
      </c>
      <c r="CE1181" s="4" t="str">
        <f t="shared" ref="CE1181:CL1181" si="1396">ADDRESS(ROW(CE1173),COLUMN(CE1173),2)</f>
        <v>CE$1173</v>
      </c>
      <c r="CF1181" s="4" t="str">
        <f t="shared" si="1396"/>
        <v>CF$1173</v>
      </c>
      <c r="CG1181" s="4" t="str">
        <f t="shared" si="1396"/>
        <v>CG$1173</v>
      </c>
      <c r="CH1181" s="4" t="str">
        <f t="shared" si="1396"/>
        <v>CH$1173</v>
      </c>
      <c r="CI1181" s="4" t="str">
        <f t="shared" si="1396"/>
        <v>CI$1173</v>
      </c>
      <c r="CJ1181" s="4" t="str">
        <f t="shared" si="1396"/>
        <v>CJ$1173</v>
      </c>
      <c r="CK1181" s="4" t="str">
        <f t="shared" si="1396"/>
        <v>CK$1173</v>
      </c>
      <c r="CL1181" s="4" t="str">
        <f t="shared" si="1396"/>
        <v>CL$1173</v>
      </c>
      <c r="CN1181" s="213"/>
      <c r="CO1181" s="4" t="str">
        <f t="shared" ref="CO1181:DL1181" si="1397">ADDRESS(ROW(CO1173),COLUMN(CO1173),2)</f>
        <v>CO$1173</v>
      </c>
      <c r="CP1181" s="4" t="str">
        <f t="shared" si="1397"/>
        <v>CP$1173</v>
      </c>
      <c r="CQ1181" s="4" t="str">
        <f t="shared" si="1397"/>
        <v>CQ$1173</v>
      </c>
      <c r="CR1181" s="4" t="str">
        <f t="shared" si="1397"/>
        <v>CR$1173</v>
      </c>
      <c r="CS1181" s="4" t="str">
        <f t="shared" si="1397"/>
        <v>CS$1173</v>
      </c>
      <c r="CT1181" s="4" t="str">
        <f t="shared" si="1397"/>
        <v>CT$1173</v>
      </c>
      <c r="CU1181" s="4" t="str">
        <f t="shared" si="1397"/>
        <v>CU$1173</v>
      </c>
      <c r="CV1181" s="4" t="str">
        <f t="shared" si="1397"/>
        <v>CV$1173</v>
      </c>
      <c r="CW1181" s="4" t="str">
        <f t="shared" si="1397"/>
        <v>CW$1173</v>
      </c>
      <c r="CX1181" s="4" t="str">
        <f t="shared" si="1397"/>
        <v>CX$1173</v>
      </c>
      <c r="CY1181" s="4" t="str">
        <f t="shared" si="1397"/>
        <v>CY$1173</v>
      </c>
      <c r="CZ1181" s="4" t="str">
        <f t="shared" si="1397"/>
        <v>CZ$1173</v>
      </c>
      <c r="DA1181" s="4" t="str">
        <f t="shared" si="1397"/>
        <v>DA$1173</v>
      </c>
      <c r="DB1181" s="4" t="str">
        <f t="shared" si="1397"/>
        <v>DB$1173</v>
      </c>
      <c r="DC1181" s="4" t="str">
        <f t="shared" si="1397"/>
        <v>DC$1173</v>
      </c>
      <c r="DD1181" s="4" t="str">
        <f t="shared" si="1397"/>
        <v>DD$1173</v>
      </c>
      <c r="DE1181" s="4" t="str">
        <f t="shared" si="1397"/>
        <v>DE$1173</v>
      </c>
      <c r="DF1181" s="4" t="str">
        <f t="shared" si="1397"/>
        <v>DF$1173</v>
      </c>
      <c r="DG1181" s="4" t="str">
        <f t="shared" si="1397"/>
        <v>DG$1173</v>
      </c>
      <c r="DH1181" s="4" t="str">
        <f t="shared" si="1397"/>
        <v>DH$1173</v>
      </c>
      <c r="DI1181" s="4" t="str">
        <f t="shared" si="1397"/>
        <v>DI$1173</v>
      </c>
      <c r="DJ1181" s="4" t="str">
        <f t="shared" si="1397"/>
        <v>DJ$1173</v>
      </c>
      <c r="DK1181" s="4" t="str">
        <f t="shared" si="1397"/>
        <v>DK$1173</v>
      </c>
      <c r="DL1181" s="4" t="str">
        <f t="shared" si="1397"/>
        <v>DL$1173</v>
      </c>
    </row>
    <row r="1182" spans="1:116" x14ac:dyDescent="0.4">
      <c r="A1182" s="174"/>
      <c r="E1182" s="8"/>
      <c r="G1182" s="175" t="s">
        <v>490</v>
      </c>
      <c r="H1182" s="12"/>
      <c r="I1182" s="60"/>
      <c r="J1182" s="60"/>
      <c r="K1182" s="15"/>
      <c r="L1182" s="15"/>
      <c r="M1182" s="15"/>
      <c r="N1182" s="15"/>
      <c r="O1182" s="15"/>
      <c r="P1182" s="15"/>
      <c r="R1182" s="15"/>
      <c r="S1182" s="179" t="str">
        <f t="shared" ref="S1182:AX1182" si="1398">S1155</f>
        <v>S$19</v>
      </c>
      <c r="T1182" s="179" t="str">
        <f t="shared" si="1398"/>
        <v>T$19</v>
      </c>
      <c r="U1182" s="179" t="str">
        <f t="shared" si="1398"/>
        <v>U$19</v>
      </c>
      <c r="V1182" s="179" t="str">
        <f t="shared" si="1398"/>
        <v>V$19</v>
      </c>
      <c r="W1182" s="179" t="str">
        <f t="shared" si="1398"/>
        <v>W$19</v>
      </c>
      <c r="X1182" s="179" t="str">
        <f t="shared" si="1398"/>
        <v>X$19</v>
      </c>
      <c r="Y1182" s="179" t="str">
        <f t="shared" si="1398"/>
        <v>Y$19</v>
      </c>
      <c r="Z1182" s="179" t="str">
        <f t="shared" si="1398"/>
        <v>Z$19</v>
      </c>
      <c r="AA1182" s="179" t="str">
        <f t="shared" si="1398"/>
        <v>AA$19</v>
      </c>
      <c r="AB1182" s="179" t="str">
        <f t="shared" si="1398"/>
        <v>AB$19</v>
      </c>
      <c r="AC1182" s="179" t="str">
        <f t="shared" si="1398"/>
        <v>AC$19</v>
      </c>
      <c r="AD1182" s="179" t="str">
        <f t="shared" si="1398"/>
        <v>AD$19</v>
      </c>
      <c r="AE1182" s="179" t="str">
        <f t="shared" si="1398"/>
        <v>AE$19</v>
      </c>
      <c r="AF1182" s="179" t="str">
        <f t="shared" si="1398"/>
        <v>AF$19</v>
      </c>
      <c r="AG1182" s="179" t="str">
        <f t="shared" si="1398"/>
        <v>AG$19</v>
      </c>
      <c r="AH1182" s="179" t="str">
        <f t="shared" si="1398"/>
        <v>AH$19</v>
      </c>
      <c r="AI1182" s="179" t="str">
        <f t="shared" si="1398"/>
        <v>AI$19</v>
      </c>
      <c r="AJ1182" s="179" t="str">
        <f t="shared" si="1398"/>
        <v>AJ$19</v>
      </c>
      <c r="AK1182" s="179" t="str">
        <f t="shared" si="1398"/>
        <v>AK$19</v>
      </c>
      <c r="AL1182" s="179" t="str">
        <f t="shared" si="1398"/>
        <v>AL$19</v>
      </c>
      <c r="AM1182" s="179" t="str">
        <f t="shared" si="1398"/>
        <v>AM$19</v>
      </c>
      <c r="AN1182" s="179" t="str">
        <f t="shared" si="1398"/>
        <v>AN$19</v>
      </c>
      <c r="AO1182" s="179" t="str">
        <f t="shared" si="1398"/>
        <v>AO$19</v>
      </c>
      <c r="AP1182" s="179" t="str">
        <f t="shared" si="1398"/>
        <v>AP$19</v>
      </c>
      <c r="AQ1182" s="179" t="str">
        <f t="shared" si="1398"/>
        <v>AQ$19</v>
      </c>
      <c r="AR1182" s="179" t="str">
        <f t="shared" si="1398"/>
        <v>AR$19</v>
      </c>
      <c r="AS1182" s="179" t="str">
        <f t="shared" si="1398"/>
        <v>AS$19</v>
      </c>
      <c r="AT1182" s="179" t="str">
        <f t="shared" si="1398"/>
        <v>AT$19</v>
      </c>
      <c r="AU1182" s="179" t="str">
        <f t="shared" si="1398"/>
        <v>AU$19</v>
      </c>
      <c r="AV1182" s="179" t="str">
        <f t="shared" si="1398"/>
        <v>AV$19</v>
      </c>
      <c r="AW1182" s="179" t="str">
        <f t="shared" si="1398"/>
        <v>AW$19</v>
      </c>
      <c r="AX1182" s="179" t="str">
        <f t="shared" si="1398"/>
        <v>AX$19</v>
      </c>
      <c r="AY1182" s="179" t="str">
        <f t="shared" ref="AY1182:CD1182" si="1399">AY1155</f>
        <v>AY$19</v>
      </c>
      <c r="AZ1182" s="179" t="str">
        <f t="shared" si="1399"/>
        <v>AZ$19</v>
      </c>
      <c r="BA1182" s="179" t="str">
        <f t="shared" si="1399"/>
        <v>BA$19</v>
      </c>
      <c r="BB1182" s="179" t="str">
        <f t="shared" si="1399"/>
        <v>BB$19</v>
      </c>
      <c r="BC1182" s="179" t="str">
        <f t="shared" si="1399"/>
        <v>BC$19</v>
      </c>
      <c r="BD1182" s="179" t="str">
        <f t="shared" si="1399"/>
        <v>BD$19</v>
      </c>
      <c r="BE1182" s="179" t="str">
        <f t="shared" si="1399"/>
        <v>BE$19</v>
      </c>
      <c r="BF1182" s="179" t="str">
        <f t="shared" si="1399"/>
        <v>BF$19</v>
      </c>
      <c r="BG1182" s="179" t="str">
        <f t="shared" si="1399"/>
        <v>BG$19</v>
      </c>
      <c r="BH1182" s="179" t="str">
        <f t="shared" si="1399"/>
        <v>BH$19</v>
      </c>
      <c r="BI1182" s="179" t="str">
        <f t="shared" si="1399"/>
        <v>BI$19</v>
      </c>
      <c r="BJ1182" s="179" t="str">
        <f t="shared" si="1399"/>
        <v>BJ$19</v>
      </c>
      <c r="BK1182" s="179" t="str">
        <f t="shared" si="1399"/>
        <v>BK$19</v>
      </c>
      <c r="BL1182" s="179" t="str">
        <f t="shared" si="1399"/>
        <v>BL$19</v>
      </c>
      <c r="BM1182" s="179" t="str">
        <f t="shared" si="1399"/>
        <v>BM$19</v>
      </c>
      <c r="BN1182" s="179" t="str">
        <f t="shared" si="1399"/>
        <v>BN$19</v>
      </c>
      <c r="BO1182" s="179" t="str">
        <f t="shared" si="1399"/>
        <v>BO$19</v>
      </c>
      <c r="BP1182" s="179" t="str">
        <f t="shared" si="1399"/>
        <v>BP$19</v>
      </c>
      <c r="BQ1182" s="179" t="str">
        <f t="shared" si="1399"/>
        <v>BQ$19</v>
      </c>
      <c r="BR1182" s="179" t="str">
        <f t="shared" si="1399"/>
        <v>BR$19</v>
      </c>
      <c r="BS1182" s="179" t="str">
        <f t="shared" si="1399"/>
        <v>BS$19</v>
      </c>
      <c r="BT1182" s="179" t="str">
        <f t="shared" si="1399"/>
        <v>BT$19</v>
      </c>
      <c r="BU1182" s="179" t="str">
        <f t="shared" si="1399"/>
        <v>BU$19</v>
      </c>
      <c r="BV1182" s="179" t="str">
        <f t="shared" si="1399"/>
        <v>BV$19</v>
      </c>
      <c r="BW1182" s="179" t="str">
        <f t="shared" si="1399"/>
        <v>BW$19</v>
      </c>
      <c r="BX1182" s="179" t="str">
        <f t="shared" si="1399"/>
        <v>BX$19</v>
      </c>
      <c r="BY1182" s="179" t="str">
        <f t="shared" si="1399"/>
        <v>BY$19</v>
      </c>
      <c r="BZ1182" s="179" t="str">
        <f t="shared" si="1399"/>
        <v>BZ$19</v>
      </c>
      <c r="CA1182" s="179" t="str">
        <f t="shared" si="1399"/>
        <v>CA$19</v>
      </c>
      <c r="CB1182" s="179" t="str">
        <f t="shared" si="1399"/>
        <v>CB$19</v>
      </c>
      <c r="CC1182" s="179" t="str">
        <f t="shared" si="1399"/>
        <v>CC$19</v>
      </c>
      <c r="CD1182" s="179" t="str">
        <f t="shared" si="1399"/>
        <v>CD$19</v>
      </c>
      <c r="CE1182" s="179" t="str">
        <f t="shared" ref="CE1182:CL1182" si="1400">CE1155</f>
        <v>CE$19</v>
      </c>
      <c r="CF1182" s="179" t="str">
        <f t="shared" si="1400"/>
        <v>CF$19</v>
      </c>
      <c r="CG1182" s="179" t="str">
        <f t="shared" si="1400"/>
        <v>CG$19</v>
      </c>
      <c r="CH1182" s="179" t="str">
        <f t="shared" si="1400"/>
        <v>CH$19</v>
      </c>
      <c r="CI1182" s="179" t="str">
        <f t="shared" si="1400"/>
        <v>CI$19</v>
      </c>
      <c r="CJ1182" s="179" t="str">
        <f t="shared" si="1400"/>
        <v>CJ$19</v>
      </c>
      <c r="CK1182" s="179" t="str">
        <f t="shared" si="1400"/>
        <v>CK$19</v>
      </c>
      <c r="CL1182" s="179" t="str">
        <f t="shared" si="1400"/>
        <v>CL$19</v>
      </c>
      <c r="CN1182" s="60"/>
      <c r="CO1182" s="179" t="str">
        <f t="shared" ref="CO1182:DL1182" si="1401">CO1155</f>
        <v>CO$19</v>
      </c>
      <c r="CP1182" s="179" t="str">
        <f t="shared" si="1401"/>
        <v>CP$19</v>
      </c>
      <c r="CQ1182" s="179" t="str">
        <f t="shared" si="1401"/>
        <v>CQ$19</v>
      </c>
      <c r="CR1182" s="179" t="str">
        <f t="shared" si="1401"/>
        <v>CR$19</v>
      </c>
      <c r="CS1182" s="179" t="str">
        <f t="shared" si="1401"/>
        <v>CS$19</v>
      </c>
      <c r="CT1182" s="179" t="str">
        <f t="shared" si="1401"/>
        <v>CT$19</v>
      </c>
      <c r="CU1182" s="179" t="str">
        <f t="shared" si="1401"/>
        <v>CU$19</v>
      </c>
      <c r="CV1182" s="179" t="str">
        <f t="shared" si="1401"/>
        <v>CV$19</v>
      </c>
      <c r="CW1182" s="179" t="str">
        <f t="shared" si="1401"/>
        <v>CW$19</v>
      </c>
      <c r="CX1182" s="179" t="str">
        <f t="shared" si="1401"/>
        <v>CX$19</v>
      </c>
      <c r="CY1182" s="179" t="str">
        <f t="shared" si="1401"/>
        <v>CY$19</v>
      </c>
      <c r="CZ1182" s="179" t="str">
        <f t="shared" si="1401"/>
        <v>CZ$19</v>
      </c>
      <c r="DA1182" s="179" t="str">
        <f t="shared" si="1401"/>
        <v>DA$19</v>
      </c>
      <c r="DB1182" s="179" t="str">
        <f t="shared" si="1401"/>
        <v>DB$19</v>
      </c>
      <c r="DC1182" s="179" t="str">
        <f t="shared" si="1401"/>
        <v>DC$19</v>
      </c>
      <c r="DD1182" s="179" t="str">
        <f t="shared" si="1401"/>
        <v>DD$19</v>
      </c>
      <c r="DE1182" s="179" t="str">
        <f t="shared" si="1401"/>
        <v>DE$19</v>
      </c>
      <c r="DF1182" s="179" t="str">
        <f t="shared" si="1401"/>
        <v>DF$19</v>
      </c>
      <c r="DG1182" s="179" t="str">
        <f t="shared" si="1401"/>
        <v>DG$19</v>
      </c>
      <c r="DH1182" s="179" t="str">
        <f t="shared" si="1401"/>
        <v>DH$19</v>
      </c>
      <c r="DI1182" s="179" t="str">
        <f t="shared" si="1401"/>
        <v>DI$19</v>
      </c>
      <c r="DJ1182" s="179" t="str">
        <f t="shared" si="1401"/>
        <v>DJ$19</v>
      </c>
      <c r="DK1182" s="179" t="str">
        <f t="shared" si="1401"/>
        <v>DK$19</v>
      </c>
      <c r="DL1182" s="179" t="str">
        <f t="shared" si="1401"/>
        <v>DL$19</v>
      </c>
    </row>
    <row r="1183" spans="1:116" x14ac:dyDescent="0.4">
      <c r="A1183" s="174"/>
      <c r="E1183" s="8"/>
      <c r="G1183" s="175" t="s">
        <v>492</v>
      </c>
      <c r="H1183" s="12"/>
      <c r="I1183" s="60"/>
      <c r="J1183" s="60"/>
      <c r="K1183" s="15"/>
      <c r="L1183" s="15"/>
      <c r="M1183" s="15"/>
      <c r="N1183" s="15"/>
      <c r="O1183" s="15"/>
      <c r="P1183" s="15"/>
      <c r="R1183" s="15"/>
      <c r="S1183" s="76"/>
      <c r="T1183" s="76"/>
      <c r="U1183" s="76"/>
      <c r="V1183" s="76"/>
      <c r="W1183" s="76"/>
      <c r="X1183" s="76"/>
      <c r="Y1183" s="76"/>
      <c r="Z1183" s="76"/>
      <c r="AA1183" s="76"/>
      <c r="AB1183" s="76"/>
      <c r="AC1183" s="76"/>
      <c r="AD1183" s="76"/>
      <c r="AE1183" s="76"/>
      <c r="AF1183" s="76"/>
      <c r="AG1183" s="76"/>
      <c r="AH1183" s="76"/>
      <c r="AI1183" s="76"/>
      <c r="AJ1183" s="76"/>
      <c r="AK1183" s="76"/>
      <c r="AL1183" s="76"/>
      <c r="AM1183" s="76"/>
      <c r="AN1183" s="76"/>
      <c r="AO1183" s="76"/>
      <c r="AP1183" s="76"/>
      <c r="AQ1183" s="76"/>
      <c r="AR1183" s="76"/>
      <c r="AS1183" s="76"/>
      <c r="AT1183" s="76"/>
      <c r="AU1183" s="76"/>
      <c r="AV1183" s="76"/>
      <c r="AW1183" s="76"/>
      <c r="AX1183" s="76"/>
      <c r="AY1183" s="76"/>
      <c r="AZ1183" s="76"/>
      <c r="BA1183" s="76"/>
      <c r="BB1183" s="76"/>
      <c r="BC1183" s="76"/>
      <c r="BD1183" s="76"/>
      <c r="BE1183" s="76"/>
      <c r="BF1183" s="76"/>
      <c r="BG1183" s="76"/>
      <c r="BH1183" s="76"/>
      <c r="BI1183" s="76"/>
      <c r="BJ1183" s="76"/>
      <c r="BK1183" s="76"/>
      <c r="BL1183" s="76"/>
      <c r="BM1183" s="76"/>
      <c r="BN1183" s="76"/>
      <c r="BO1183" s="76"/>
      <c r="BP1183" s="76"/>
      <c r="BQ1183" s="76"/>
      <c r="BR1183" s="76"/>
      <c r="BS1183" s="76"/>
      <c r="BT1183" s="76"/>
      <c r="BU1183" s="76"/>
      <c r="BV1183" s="76"/>
      <c r="BW1183" s="76"/>
      <c r="BX1183" s="76"/>
      <c r="BY1183" s="76"/>
      <c r="BZ1183" s="76"/>
      <c r="CA1183" s="76"/>
      <c r="CB1183" s="76"/>
      <c r="CC1183" s="76"/>
      <c r="CD1183" s="76"/>
      <c r="CE1183" s="76"/>
      <c r="CF1183" s="76"/>
      <c r="CG1183" s="76"/>
      <c r="CH1183" s="76"/>
      <c r="CI1183" s="76"/>
      <c r="CJ1183" s="76"/>
      <c r="CK1183" s="76"/>
      <c r="CL1183" s="76"/>
      <c r="CN1183" s="60"/>
      <c r="CO1183" s="76"/>
      <c r="CP1183" s="76"/>
      <c r="CQ1183" s="76"/>
      <c r="CR1183" s="76"/>
      <c r="CS1183" s="76"/>
      <c r="CT1183" s="76"/>
      <c r="CU1183" s="76"/>
      <c r="CV1183" s="76"/>
      <c r="CW1183" s="76"/>
      <c r="CX1183" s="76"/>
      <c r="CY1183" s="76"/>
      <c r="CZ1183" s="76"/>
      <c r="DA1183" s="76"/>
      <c r="DB1183" s="76"/>
      <c r="DC1183" s="76"/>
      <c r="DD1183" s="76"/>
      <c r="DE1183" s="76"/>
      <c r="DF1183" s="76"/>
      <c r="DG1183" s="76"/>
      <c r="DH1183" s="76"/>
      <c r="DI1183" s="76"/>
      <c r="DJ1183" s="76"/>
      <c r="DK1183" s="76"/>
      <c r="DL1183" s="76"/>
    </row>
    <row r="1184" spans="1:116" x14ac:dyDescent="0.4">
      <c r="A1184" s="174"/>
      <c r="E1184" s="8"/>
      <c r="G1184" s="175" t="s">
        <v>461</v>
      </c>
      <c r="H1184" s="174"/>
      <c r="I1184" s="176"/>
      <c r="J1184" s="176"/>
      <c r="K1184" s="197"/>
      <c r="L1184" s="197"/>
      <c r="M1184" s="197"/>
      <c r="N1184" s="197"/>
      <c r="O1184" s="197"/>
      <c r="P1184" s="197"/>
      <c r="R1184" s="198"/>
      <c r="S1184" s="174"/>
      <c r="T1184" s="174"/>
      <c r="U1184" s="174"/>
      <c r="V1184" s="174"/>
      <c r="W1184" s="174"/>
      <c r="X1184" s="174"/>
      <c r="Y1184" s="174"/>
      <c r="Z1184" s="174"/>
      <c r="AA1184" s="174"/>
      <c r="AB1184" s="174"/>
      <c r="AC1184" s="174"/>
      <c r="AD1184" s="174"/>
      <c r="AE1184" s="174"/>
      <c r="AF1184" s="174"/>
      <c r="AG1184" s="174"/>
      <c r="AH1184" s="174"/>
      <c r="AI1184" s="174"/>
      <c r="AJ1184" s="174"/>
      <c r="AK1184" s="174"/>
      <c r="AL1184" s="174"/>
      <c r="AM1184" s="174"/>
      <c r="AN1184" s="174"/>
      <c r="AO1184" s="174"/>
      <c r="AP1184" s="174"/>
      <c r="AQ1184" s="174"/>
      <c r="AR1184" s="174"/>
      <c r="AS1184" s="174"/>
      <c r="AT1184" s="174"/>
      <c r="AU1184" s="174"/>
      <c r="AV1184" s="174"/>
      <c r="AW1184" s="174"/>
      <c r="AX1184" s="174"/>
      <c r="AY1184" s="174"/>
      <c r="AZ1184" s="174"/>
      <c r="BA1184" s="174"/>
      <c r="BB1184" s="174"/>
      <c r="BC1184" s="174"/>
      <c r="BD1184" s="174"/>
      <c r="BE1184" s="174"/>
      <c r="BF1184" s="174"/>
      <c r="BG1184" s="174"/>
      <c r="BH1184" s="174"/>
      <c r="BI1184" s="174"/>
      <c r="BJ1184" s="174"/>
      <c r="BK1184" s="174"/>
      <c r="BL1184" s="174"/>
      <c r="BM1184" s="174"/>
      <c r="BN1184" s="174"/>
      <c r="BO1184" s="174"/>
      <c r="BP1184" s="174"/>
      <c r="BQ1184" s="174"/>
      <c r="BR1184" s="174"/>
      <c r="BS1184" s="174"/>
      <c r="BT1184" s="174"/>
      <c r="BU1184" s="174"/>
      <c r="BV1184" s="174"/>
      <c r="BW1184" s="174"/>
      <c r="BX1184" s="174"/>
      <c r="BY1184" s="174"/>
      <c r="BZ1184" s="174"/>
      <c r="CA1184" s="174"/>
      <c r="CB1184" s="174"/>
      <c r="CC1184" s="174"/>
      <c r="CD1184" s="174"/>
      <c r="CE1184" s="174"/>
      <c r="CF1184" s="174"/>
      <c r="CG1184" s="174"/>
      <c r="CH1184" s="174"/>
      <c r="CI1184" s="174"/>
      <c r="CJ1184" s="174"/>
      <c r="CK1184" s="174"/>
      <c r="CL1184" s="174"/>
      <c r="CN1184" s="176"/>
      <c r="CO1184" s="174"/>
      <c r="CP1184" s="174"/>
      <c r="CQ1184" s="174"/>
      <c r="CR1184" s="174"/>
      <c r="CS1184" s="174"/>
      <c r="CT1184" s="174"/>
      <c r="CU1184" s="174"/>
      <c r="CV1184" s="174"/>
      <c r="CW1184" s="174"/>
      <c r="CX1184" s="174"/>
      <c r="CY1184" s="174"/>
      <c r="CZ1184" s="174"/>
      <c r="DA1184" s="174"/>
      <c r="DB1184" s="174"/>
      <c r="DC1184" s="174"/>
      <c r="DD1184" s="174"/>
      <c r="DE1184" s="174"/>
      <c r="DF1184" s="174"/>
      <c r="DG1184" s="174"/>
      <c r="DH1184" s="174"/>
      <c r="DI1184" s="174"/>
      <c r="DJ1184" s="174"/>
      <c r="DK1184" s="174"/>
      <c r="DL1184" s="174"/>
    </row>
    <row r="1185" spans="1:117" x14ac:dyDescent="0.4">
      <c r="A1185" s="174"/>
      <c r="E1185" s="8"/>
      <c r="G1185" s="175" t="s">
        <v>462</v>
      </c>
      <c r="H1185" s="174"/>
      <c r="I1185" s="176"/>
      <c r="J1185" s="176"/>
      <c r="K1185" s="197"/>
      <c r="L1185" s="197"/>
      <c r="M1185" s="197"/>
      <c r="N1185" s="197"/>
      <c r="O1185" s="197"/>
      <c r="P1185" s="197"/>
      <c r="R1185" s="198"/>
      <c r="S1185" s="174"/>
      <c r="T1185" s="174"/>
      <c r="U1185" s="174"/>
      <c r="V1185" s="174"/>
      <c r="W1185" s="174"/>
      <c r="X1185" s="174"/>
      <c r="Y1185" s="174"/>
      <c r="Z1185" s="174"/>
      <c r="AA1185" s="174"/>
      <c r="AB1185" s="174"/>
      <c r="AC1185" s="174"/>
      <c r="AD1185" s="174"/>
      <c r="AE1185" s="174"/>
      <c r="AF1185" s="174"/>
      <c r="AG1185" s="174"/>
      <c r="AH1185" s="174"/>
      <c r="AI1185" s="174"/>
      <c r="AJ1185" s="174"/>
      <c r="AK1185" s="174"/>
      <c r="AL1185" s="174"/>
      <c r="AM1185" s="174"/>
      <c r="AN1185" s="174"/>
      <c r="AO1185" s="174"/>
      <c r="AP1185" s="174"/>
      <c r="AQ1185" s="174"/>
      <c r="AR1185" s="174"/>
      <c r="AS1185" s="174"/>
      <c r="AT1185" s="174"/>
      <c r="AU1185" s="174"/>
      <c r="AV1185" s="174"/>
      <c r="AW1185" s="174"/>
      <c r="AX1185" s="174"/>
      <c r="AY1185" s="174"/>
      <c r="AZ1185" s="174"/>
      <c r="BA1185" s="174"/>
      <c r="BB1185" s="174"/>
      <c r="BC1185" s="174"/>
      <c r="BD1185" s="174"/>
      <c r="BE1185" s="174"/>
      <c r="BF1185" s="174"/>
      <c r="BG1185" s="174"/>
      <c r="BH1185" s="174"/>
      <c r="BI1185" s="174"/>
      <c r="BJ1185" s="174"/>
      <c r="BK1185" s="174"/>
      <c r="BL1185" s="174"/>
      <c r="BM1185" s="174"/>
      <c r="BN1185" s="174"/>
      <c r="BO1185" s="174"/>
      <c r="BP1185" s="174"/>
      <c r="BQ1185" s="174"/>
      <c r="BR1185" s="174"/>
      <c r="BS1185" s="174"/>
      <c r="BT1185" s="174"/>
      <c r="BU1185" s="174"/>
      <c r="BV1185" s="174"/>
      <c r="BW1185" s="174"/>
      <c r="BX1185" s="174"/>
      <c r="BY1185" s="174"/>
      <c r="BZ1185" s="174"/>
      <c r="CA1185" s="174"/>
      <c r="CB1185" s="174"/>
      <c r="CC1185" s="174"/>
      <c r="CD1185" s="174"/>
      <c r="CE1185" s="174"/>
      <c r="CF1185" s="174"/>
      <c r="CG1185" s="174"/>
      <c r="CH1185" s="174"/>
      <c r="CI1185" s="174"/>
      <c r="CJ1185" s="174"/>
      <c r="CK1185" s="174"/>
      <c r="CL1185" s="174"/>
      <c r="CN1185" s="176"/>
      <c r="CO1185" s="174"/>
      <c r="CP1185" s="174"/>
      <c r="CQ1185" s="174"/>
      <c r="CR1185" s="174"/>
      <c r="CS1185" s="174"/>
      <c r="CT1185" s="174"/>
      <c r="CU1185" s="174"/>
      <c r="CV1185" s="174"/>
      <c r="CW1185" s="174"/>
      <c r="CX1185" s="174"/>
      <c r="CY1185" s="174"/>
      <c r="CZ1185" s="174"/>
      <c r="DA1185" s="174"/>
      <c r="DB1185" s="174"/>
      <c r="DC1185" s="174"/>
      <c r="DD1185" s="174"/>
      <c r="DE1185" s="174"/>
      <c r="DF1185" s="174"/>
      <c r="DG1185" s="174"/>
      <c r="DH1185" s="174"/>
      <c r="DI1185" s="174"/>
      <c r="DJ1185" s="174"/>
      <c r="DK1185" s="174"/>
      <c r="DL1185" s="174"/>
    </row>
    <row r="1186" spans="1:117" x14ac:dyDescent="0.4">
      <c r="A1186" s="174"/>
      <c r="E1186" s="8"/>
      <c r="G1186" s="175" t="s">
        <v>491</v>
      </c>
      <c r="H1186" s="174"/>
      <c r="I1186" s="176"/>
      <c r="J1186" s="176"/>
      <c r="K1186" s="197"/>
      <c r="L1186" s="197"/>
      <c r="M1186" s="197"/>
      <c r="N1186" s="197"/>
      <c r="O1186" s="197"/>
      <c r="P1186" s="197"/>
      <c r="R1186" s="198"/>
      <c r="S1186" s="199" t="str">
        <f t="shared" ref="S1186:AX1186" si="1402">S$20</f>
        <v>S$16</v>
      </c>
      <c r="T1186" s="199" t="str">
        <f t="shared" si="1402"/>
        <v>T$16</v>
      </c>
      <c r="U1186" s="199" t="str">
        <f t="shared" si="1402"/>
        <v>U$16</v>
      </c>
      <c r="V1186" s="199" t="str">
        <f t="shared" si="1402"/>
        <v>V$16</v>
      </c>
      <c r="W1186" s="199" t="str">
        <f t="shared" si="1402"/>
        <v>W$16</v>
      </c>
      <c r="X1186" s="199" t="str">
        <f t="shared" si="1402"/>
        <v>X$16</v>
      </c>
      <c r="Y1186" s="199" t="str">
        <f t="shared" si="1402"/>
        <v>Y$16</v>
      </c>
      <c r="Z1186" s="199" t="str">
        <f t="shared" si="1402"/>
        <v>Z$16</v>
      </c>
      <c r="AA1186" s="199" t="str">
        <f t="shared" si="1402"/>
        <v>AA$16</v>
      </c>
      <c r="AB1186" s="199" t="str">
        <f t="shared" si="1402"/>
        <v>AB$16</v>
      </c>
      <c r="AC1186" s="199" t="str">
        <f t="shared" si="1402"/>
        <v>AC$16</v>
      </c>
      <c r="AD1186" s="199" t="str">
        <f t="shared" si="1402"/>
        <v>AD$16</v>
      </c>
      <c r="AE1186" s="199" t="str">
        <f t="shared" si="1402"/>
        <v>AE$16</v>
      </c>
      <c r="AF1186" s="199" t="str">
        <f t="shared" si="1402"/>
        <v>AF$16</v>
      </c>
      <c r="AG1186" s="199" t="str">
        <f t="shared" si="1402"/>
        <v>AG$16</v>
      </c>
      <c r="AH1186" s="199" t="str">
        <f t="shared" si="1402"/>
        <v>AH$16</v>
      </c>
      <c r="AI1186" s="199" t="str">
        <f t="shared" si="1402"/>
        <v>AI$16</v>
      </c>
      <c r="AJ1186" s="199" t="str">
        <f t="shared" si="1402"/>
        <v>AJ$16</v>
      </c>
      <c r="AK1186" s="199" t="str">
        <f t="shared" si="1402"/>
        <v>AK$16</v>
      </c>
      <c r="AL1186" s="199" t="str">
        <f t="shared" si="1402"/>
        <v>AL$16</v>
      </c>
      <c r="AM1186" s="199" t="str">
        <f t="shared" si="1402"/>
        <v>AM$16</v>
      </c>
      <c r="AN1186" s="199" t="str">
        <f t="shared" si="1402"/>
        <v>AN$16</v>
      </c>
      <c r="AO1186" s="199" t="str">
        <f t="shared" si="1402"/>
        <v>AO$16</v>
      </c>
      <c r="AP1186" s="199" t="str">
        <f t="shared" si="1402"/>
        <v>AP$16</v>
      </c>
      <c r="AQ1186" s="199" t="str">
        <f t="shared" si="1402"/>
        <v>AQ$16</v>
      </c>
      <c r="AR1186" s="199" t="str">
        <f t="shared" si="1402"/>
        <v>AR$16</v>
      </c>
      <c r="AS1186" s="199" t="str">
        <f t="shared" si="1402"/>
        <v>AS$16</v>
      </c>
      <c r="AT1186" s="199" t="str">
        <f t="shared" si="1402"/>
        <v>AT$16</v>
      </c>
      <c r="AU1186" s="199" t="str">
        <f t="shared" si="1402"/>
        <v>AU$16</v>
      </c>
      <c r="AV1186" s="199" t="str">
        <f t="shared" si="1402"/>
        <v>AV$16</v>
      </c>
      <c r="AW1186" s="199" t="str">
        <f t="shared" si="1402"/>
        <v>AW$16</v>
      </c>
      <c r="AX1186" s="199" t="str">
        <f t="shared" si="1402"/>
        <v>AX$16</v>
      </c>
      <c r="AY1186" s="199" t="str">
        <f t="shared" ref="AY1186:CD1186" si="1403">AY$20</f>
        <v>AY$16</v>
      </c>
      <c r="AZ1186" s="199" t="str">
        <f t="shared" si="1403"/>
        <v>AZ$16</v>
      </c>
      <c r="BA1186" s="199" t="str">
        <f t="shared" si="1403"/>
        <v>BA$16</v>
      </c>
      <c r="BB1186" s="199" t="str">
        <f t="shared" si="1403"/>
        <v>BB$16</v>
      </c>
      <c r="BC1186" s="199" t="str">
        <f t="shared" si="1403"/>
        <v>BC$16</v>
      </c>
      <c r="BD1186" s="199" t="str">
        <f t="shared" si="1403"/>
        <v>BD$16</v>
      </c>
      <c r="BE1186" s="199" t="str">
        <f t="shared" si="1403"/>
        <v>BE$16</v>
      </c>
      <c r="BF1186" s="199" t="str">
        <f t="shared" si="1403"/>
        <v>BF$16</v>
      </c>
      <c r="BG1186" s="199" t="str">
        <f t="shared" si="1403"/>
        <v>BG$16</v>
      </c>
      <c r="BH1186" s="199" t="str">
        <f t="shared" si="1403"/>
        <v>BH$16</v>
      </c>
      <c r="BI1186" s="199" t="str">
        <f t="shared" si="1403"/>
        <v>BI$16</v>
      </c>
      <c r="BJ1186" s="199" t="str">
        <f t="shared" si="1403"/>
        <v>BJ$16</v>
      </c>
      <c r="BK1186" s="199" t="str">
        <f t="shared" si="1403"/>
        <v>BK$16</v>
      </c>
      <c r="BL1186" s="199" t="str">
        <f t="shared" si="1403"/>
        <v>BL$16</v>
      </c>
      <c r="BM1186" s="199" t="str">
        <f t="shared" si="1403"/>
        <v>BM$16</v>
      </c>
      <c r="BN1186" s="199" t="str">
        <f t="shared" si="1403"/>
        <v>BN$16</v>
      </c>
      <c r="BO1186" s="199" t="str">
        <f t="shared" si="1403"/>
        <v>BO$16</v>
      </c>
      <c r="BP1186" s="199" t="str">
        <f t="shared" si="1403"/>
        <v>BP$16</v>
      </c>
      <c r="BQ1186" s="199" t="str">
        <f t="shared" si="1403"/>
        <v>BQ$16</v>
      </c>
      <c r="BR1186" s="199" t="str">
        <f t="shared" si="1403"/>
        <v>BR$16</v>
      </c>
      <c r="BS1186" s="199" t="str">
        <f t="shared" si="1403"/>
        <v>BS$16</v>
      </c>
      <c r="BT1186" s="199" t="str">
        <f t="shared" si="1403"/>
        <v>BT$16</v>
      </c>
      <c r="BU1186" s="199" t="str">
        <f t="shared" si="1403"/>
        <v>BU$16</v>
      </c>
      <c r="BV1186" s="199" t="str">
        <f t="shared" si="1403"/>
        <v>BV$16</v>
      </c>
      <c r="BW1186" s="199" t="str">
        <f t="shared" si="1403"/>
        <v>BW$16</v>
      </c>
      <c r="BX1186" s="199" t="str">
        <f t="shared" si="1403"/>
        <v>BX$16</v>
      </c>
      <c r="BY1186" s="199" t="str">
        <f t="shared" si="1403"/>
        <v>BY$16</v>
      </c>
      <c r="BZ1186" s="199" t="str">
        <f t="shared" si="1403"/>
        <v>BZ$16</v>
      </c>
      <c r="CA1186" s="199" t="str">
        <f t="shared" si="1403"/>
        <v>CA$16</v>
      </c>
      <c r="CB1186" s="199" t="str">
        <f t="shared" si="1403"/>
        <v>CB$16</v>
      </c>
      <c r="CC1186" s="199" t="str">
        <f t="shared" si="1403"/>
        <v>CC$16</v>
      </c>
      <c r="CD1186" s="199" t="str">
        <f t="shared" si="1403"/>
        <v>CD$16</v>
      </c>
      <c r="CE1186" s="199" t="str">
        <f t="shared" ref="CE1186:CL1186" si="1404">CE$20</f>
        <v>CE$16</v>
      </c>
      <c r="CF1186" s="199" t="str">
        <f t="shared" si="1404"/>
        <v>CF$16</v>
      </c>
      <c r="CG1186" s="199" t="str">
        <f t="shared" si="1404"/>
        <v>CG$16</v>
      </c>
      <c r="CH1186" s="199" t="str">
        <f t="shared" si="1404"/>
        <v>CH$16</v>
      </c>
      <c r="CI1186" s="199" t="str">
        <f t="shared" si="1404"/>
        <v>CI$16</v>
      </c>
      <c r="CJ1186" s="199" t="str">
        <f t="shared" si="1404"/>
        <v>CJ$16</v>
      </c>
      <c r="CK1186" s="199" t="str">
        <f t="shared" si="1404"/>
        <v>CK$16</v>
      </c>
      <c r="CL1186" s="199" t="str">
        <f t="shared" si="1404"/>
        <v>CL$16</v>
      </c>
      <c r="CN1186" s="176"/>
      <c r="CO1186" s="199" t="str">
        <f t="shared" ref="CO1186:DL1186" si="1405">CO$20</f>
        <v>CO$16</v>
      </c>
      <c r="CP1186" s="199" t="str">
        <f t="shared" si="1405"/>
        <v>CP$16</v>
      </c>
      <c r="CQ1186" s="199" t="str">
        <f t="shared" si="1405"/>
        <v>CQ$16</v>
      </c>
      <c r="CR1186" s="199" t="str">
        <f t="shared" si="1405"/>
        <v>CR$16</v>
      </c>
      <c r="CS1186" s="199" t="str">
        <f t="shared" si="1405"/>
        <v>CS$16</v>
      </c>
      <c r="CT1186" s="199" t="str">
        <f t="shared" si="1405"/>
        <v>CT$16</v>
      </c>
      <c r="CU1186" s="199" t="str">
        <f t="shared" si="1405"/>
        <v>CU$16</v>
      </c>
      <c r="CV1186" s="199" t="str">
        <f t="shared" si="1405"/>
        <v>CV$16</v>
      </c>
      <c r="CW1186" s="199" t="str">
        <f t="shared" si="1405"/>
        <v>CW$16</v>
      </c>
      <c r="CX1186" s="199" t="str">
        <f t="shared" si="1405"/>
        <v>CX$16</v>
      </c>
      <c r="CY1186" s="199" t="str">
        <f t="shared" si="1405"/>
        <v>CY$16</v>
      </c>
      <c r="CZ1186" s="199" t="str">
        <f t="shared" si="1405"/>
        <v>CZ$16</v>
      </c>
      <c r="DA1186" s="199" t="str">
        <f t="shared" si="1405"/>
        <v>DA$16</v>
      </c>
      <c r="DB1186" s="199" t="str">
        <f t="shared" si="1405"/>
        <v>DB$16</v>
      </c>
      <c r="DC1186" s="199" t="str">
        <f t="shared" si="1405"/>
        <v>DC$16</v>
      </c>
      <c r="DD1186" s="199" t="str">
        <f t="shared" si="1405"/>
        <v>DD$16</v>
      </c>
      <c r="DE1186" s="199" t="str">
        <f t="shared" si="1405"/>
        <v>DE$16</v>
      </c>
      <c r="DF1186" s="199" t="str">
        <f t="shared" si="1405"/>
        <v>DF$16</v>
      </c>
      <c r="DG1186" s="199" t="str">
        <f t="shared" si="1405"/>
        <v>DG$16</v>
      </c>
      <c r="DH1186" s="199" t="str">
        <f t="shared" si="1405"/>
        <v>DH$16</v>
      </c>
      <c r="DI1186" s="199" t="str">
        <f t="shared" si="1405"/>
        <v>DI$16</v>
      </c>
      <c r="DJ1186" s="199" t="str">
        <f t="shared" si="1405"/>
        <v>DJ$16</v>
      </c>
      <c r="DK1186" s="199" t="str">
        <f t="shared" si="1405"/>
        <v>DK$16</v>
      </c>
      <c r="DL1186" s="199" t="str">
        <f t="shared" si="1405"/>
        <v>DL$16</v>
      </c>
    </row>
    <row r="1187" spans="1:117" x14ac:dyDescent="0.4">
      <c r="A1187" s="174"/>
      <c r="E1187" s="8"/>
      <c r="G1187" s="175" t="s">
        <v>505</v>
      </c>
      <c r="H1187" s="200"/>
      <c r="I1187" s="201"/>
      <c r="J1187" s="201"/>
      <c r="K1187" s="202"/>
      <c r="L1187" s="202"/>
      <c r="M1187" s="202"/>
      <c r="N1187" s="202"/>
      <c r="O1187" s="202"/>
      <c r="P1187" s="202"/>
      <c r="R1187" s="202"/>
      <c r="S1187" s="199" t="str">
        <f t="shared" ref="S1187:AX1187" si="1406">S$21</f>
        <v>S$17</v>
      </c>
      <c r="T1187" s="199" t="str">
        <f t="shared" si="1406"/>
        <v>T$17</v>
      </c>
      <c r="U1187" s="199" t="str">
        <f t="shared" si="1406"/>
        <v>U$17</v>
      </c>
      <c r="V1187" s="199" t="str">
        <f t="shared" si="1406"/>
        <v>V$17</v>
      </c>
      <c r="W1187" s="199" t="str">
        <f t="shared" si="1406"/>
        <v>W$17</v>
      </c>
      <c r="X1187" s="199" t="str">
        <f t="shared" si="1406"/>
        <v>X$17</v>
      </c>
      <c r="Y1187" s="199" t="str">
        <f t="shared" si="1406"/>
        <v>Y$17</v>
      </c>
      <c r="Z1187" s="199" t="str">
        <f t="shared" si="1406"/>
        <v>Z$17</v>
      </c>
      <c r="AA1187" s="199" t="str">
        <f t="shared" si="1406"/>
        <v>AA$17</v>
      </c>
      <c r="AB1187" s="199" t="str">
        <f t="shared" si="1406"/>
        <v>AB$17</v>
      </c>
      <c r="AC1187" s="199" t="str">
        <f t="shared" si="1406"/>
        <v>AC$17</v>
      </c>
      <c r="AD1187" s="199" t="str">
        <f t="shared" si="1406"/>
        <v>AD$17</v>
      </c>
      <c r="AE1187" s="199" t="str">
        <f t="shared" si="1406"/>
        <v>AE$17</v>
      </c>
      <c r="AF1187" s="199" t="str">
        <f t="shared" si="1406"/>
        <v>AF$17</v>
      </c>
      <c r="AG1187" s="199" t="str">
        <f t="shared" si="1406"/>
        <v>AG$17</v>
      </c>
      <c r="AH1187" s="199" t="str">
        <f t="shared" si="1406"/>
        <v>AH$17</v>
      </c>
      <c r="AI1187" s="199" t="str">
        <f t="shared" si="1406"/>
        <v>AI$17</v>
      </c>
      <c r="AJ1187" s="199" t="str">
        <f t="shared" si="1406"/>
        <v>AJ$17</v>
      </c>
      <c r="AK1187" s="199" t="str">
        <f t="shared" si="1406"/>
        <v>AK$17</v>
      </c>
      <c r="AL1187" s="199" t="str">
        <f t="shared" si="1406"/>
        <v>AL$17</v>
      </c>
      <c r="AM1187" s="199" t="str">
        <f t="shared" si="1406"/>
        <v>AM$17</v>
      </c>
      <c r="AN1187" s="199" t="str">
        <f t="shared" si="1406"/>
        <v>AN$17</v>
      </c>
      <c r="AO1187" s="199" t="str">
        <f t="shared" si="1406"/>
        <v>AO$17</v>
      </c>
      <c r="AP1187" s="199" t="str">
        <f t="shared" si="1406"/>
        <v>AP$17</v>
      </c>
      <c r="AQ1187" s="199" t="str">
        <f t="shared" si="1406"/>
        <v>AQ$17</v>
      </c>
      <c r="AR1187" s="199" t="str">
        <f t="shared" si="1406"/>
        <v>AR$17</v>
      </c>
      <c r="AS1187" s="199" t="str">
        <f t="shared" si="1406"/>
        <v>AS$17</v>
      </c>
      <c r="AT1187" s="199" t="str">
        <f t="shared" si="1406"/>
        <v>AT$17</v>
      </c>
      <c r="AU1187" s="199" t="str">
        <f t="shared" si="1406"/>
        <v>AU$17</v>
      </c>
      <c r="AV1187" s="199" t="str">
        <f t="shared" si="1406"/>
        <v>AV$17</v>
      </c>
      <c r="AW1187" s="199" t="str">
        <f t="shared" si="1406"/>
        <v>AW$17</v>
      </c>
      <c r="AX1187" s="199" t="str">
        <f t="shared" si="1406"/>
        <v>AX$17</v>
      </c>
      <c r="AY1187" s="199" t="str">
        <f t="shared" ref="AY1187:CD1187" si="1407">AY$21</f>
        <v>AY$17</v>
      </c>
      <c r="AZ1187" s="199" t="str">
        <f t="shared" si="1407"/>
        <v>AZ$17</v>
      </c>
      <c r="BA1187" s="199" t="str">
        <f t="shared" si="1407"/>
        <v>BA$17</v>
      </c>
      <c r="BB1187" s="199" t="str">
        <f t="shared" si="1407"/>
        <v>BB$17</v>
      </c>
      <c r="BC1187" s="199" t="str">
        <f t="shared" si="1407"/>
        <v>BC$17</v>
      </c>
      <c r="BD1187" s="199" t="str">
        <f t="shared" si="1407"/>
        <v>BD$17</v>
      </c>
      <c r="BE1187" s="199" t="str">
        <f t="shared" si="1407"/>
        <v>BE$17</v>
      </c>
      <c r="BF1187" s="199" t="str">
        <f t="shared" si="1407"/>
        <v>BF$17</v>
      </c>
      <c r="BG1187" s="199" t="str">
        <f t="shared" si="1407"/>
        <v>BG$17</v>
      </c>
      <c r="BH1187" s="199" t="str">
        <f t="shared" si="1407"/>
        <v>BH$17</v>
      </c>
      <c r="BI1187" s="199" t="str">
        <f t="shared" si="1407"/>
        <v>BI$17</v>
      </c>
      <c r="BJ1187" s="199" t="str">
        <f t="shared" si="1407"/>
        <v>BJ$17</v>
      </c>
      <c r="BK1187" s="199" t="str">
        <f t="shared" si="1407"/>
        <v>BK$17</v>
      </c>
      <c r="BL1187" s="199" t="str">
        <f t="shared" si="1407"/>
        <v>BL$17</v>
      </c>
      <c r="BM1187" s="199" t="str">
        <f t="shared" si="1407"/>
        <v>BM$17</v>
      </c>
      <c r="BN1187" s="199" t="str">
        <f t="shared" si="1407"/>
        <v>BN$17</v>
      </c>
      <c r="BO1187" s="199" t="str">
        <f t="shared" si="1407"/>
        <v>BO$17</v>
      </c>
      <c r="BP1187" s="199" t="str">
        <f t="shared" si="1407"/>
        <v>BP$17</v>
      </c>
      <c r="BQ1187" s="199" t="str">
        <f t="shared" si="1407"/>
        <v>BQ$17</v>
      </c>
      <c r="BR1187" s="199" t="str">
        <f t="shared" si="1407"/>
        <v>BR$17</v>
      </c>
      <c r="BS1187" s="199" t="str">
        <f t="shared" si="1407"/>
        <v>BS$17</v>
      </c>
      <c r="BT1187" s="199" t="str">
        <f t="shared" si="1407"/>
        <v>BT$17</v>
      </c>
      <c r="BU1187" s="199" t="str">
        <f t="shared" si="1407"/>
        <v>BU$17</v>
      </c>
      <c r="BV1187" s="199" t="str">
        <f t="shared" si="1407"/>
        <v>BV$17</v>
      </c>
      <c r="BW1187" s="199" t="str">
        <f t="shared" si="1407"/>
        <v>BW$17</v>
      </c>
      <c r="BX1187" s="199" t="str">
        <f t="shared" si="1407"/>
        <v>BX$17</v>
      </c>
      <c r="BY1187" s="199" t="str">
        <f t="shared" si="1407"/>
        <v>BY$17</v>
      </c>
      <c r="BZ1187" s="199" t="str">
        <f t="shared" si="1407"/>
        <v>BZ$17</v>
      </c>
      <c r="CA1187" s="199" t="str">
        <f t="shared" si="1407"/>
        <v>CA$17</v>
      </c>
      <c r="CB1187" s="199" t="str">
        <f t="shared" si="1407"/>
        <v>CB$17</v>
      </c>
      <c r="CC1187" s="199" t="str">
        <f t="shared" si="1407"/>
        <v>CC$17</v>
      </c>
      <c r="CD1187" s="199" t="str">
        <f t="shared" si="1407"/>
        <v>CD$17</v>
      </c>
      <c r="CE1187" s="199" t="str">
        <f t="shared" ref="CE1187:CL1187" si="1408">CE$21</f>
        <v>CE$17</v>
      </c>
      <c r="CF1187" s="199" t="str">
        <f t="shared" si="1408"/>
        <v>CF$17</v>
      </c>
      <c r="CG1187" s="199" t="str">
        <f t="shared" si="1408"/>
        <v>CG$17</v>
      </c>
      <c r="CH1187" s="199" t="str">
        <f t="shared" si="1408"/>
        <v>CH$17</v>
      </c>
      <c r="CI1187" s="199" t="str">
        <f t="shared" si="1408"/>
        <v>CI$17</v>
      </c>
      <c r="CJ1187" s="199" t="str">
        <f t="shared" si="1408"/>
        <v>CJ$17</v>
      </c>
      <c r="CK1187" s="199" t="str">
        <f t="shared" si="1408"/>
        <v>CK$17</v>
      </c>
      <c r="CL1187" s="199" t="str">
        <f t="shared" si="1408"/>
        <v>CL$17</v>
      </c>
      <c r="CN1187" s="201"/>
      <c r="CO1187" s="199" t="str">
        <f t="shared" ref="CO1187:DL1187" si="1409">CO$21</f>
        <v>CO$17</v>
      </c>
      <c r="CP1187" s="199" t="str">
        <f t="shared" si="1409"/>
        <v>CP$17</v>
      </c>
      <c r="CQ1187" s="199" t="str">
        <f t="shared" si="1409"/>
        <v>CQ$17</v>
      </c>
      <c r="CR1187" s="199" t="str">
        <f t="shared" si="1409"/>
        <v>CR$17</v>
      </c>
      <c r="CS1187" s="199" t="str">
        <f t="shared" si="1409"/>
        <v>CS$17</v>
      </c>
      <c r="CT1187" s="199" t="str">
        <f t="shared" si="1409"/>
        <v>CT$17</v>
      </c>
      <c r="CU1187" s="199" t="str">
        <f t="shared" si="1409"/>
        <v>CU$17</v>
      </c>
      <c r="CV1187" s="199" t="str">
        <f t="shared" si="1409"/>
        <v>CV$17</v>
      </c>
      <c r="CW1187" s="199" t="str">
        <f t="shared" si="1409"/>
        <v>CW$17</v>
      </c>
      <c r="CX1187" s="199" t="str">
        <f t="shared" si="1409"/>
        <v>CX$17</v>
      </c>
      <c r="CY1187" s="199" t="str">
        <f t="shared" si="1409"/>
        <v>CY$17</v>
      </c>
      <c r="CZ1187" s="199" t="str">
        <f t="shared" si="1409"/>
        <v>CZ$17</v>
      </c>
      <c r="DA1187" s="199" t="str">
        <f t="shared" si="1409"/>
        <v>DA$17</v>
      </c>
      <c r="DB1187" s="199" t="str">
        <f t="shared" si="1409"/>
        <v>DB$17</v>
      </c>
      <c r="DC1187" s="199" t="str">
        <f t="shared" si="1409"/>
        <v>DC$17</v>
      </c>
      <c r="DD1187" s="199" t="str">
        <f t="shared" si="1409"/>
        <v>DD$17</v>
      </c>
      <c r="DE1187" s="199" t="str">
        <f t="shared" si="1409"/>
        <v>DE$17</v>
      </c>
      <c r="DF1187" s="199" t="str">
        <f t="shared" si="1409"/>
        <v>DF$17</v>
      </c>
      <c r="DG1187" s="199" t="str">
        <f t="shared" si="1409"/>
        <v>DG$17</v>
      </c>
      <c r="DH1187" s="199" t="str">
        <f t="shared" si="1409"/>
        <v>DH$17</v>
      </c>
      <c r="DI1187" s="199" t="str">
        <f t="shared" si="1409"/>
        <v>DI$17</v>
      </c>
      <c r="DJ1187" s="199" t="str">
        <f t="shared" si="1409"/>
        <v>DJ$17</v>
      </c>
      <c r="DK1187" s="199" t="str">
        <f t="shared" si="1409"/>
        <v>DK$17</v>
      </c>
      <c r="DL1187" s="199" t="str">
        <f t="shared" si="1409"/>
        <v>DL$17</v>
      </c>
    </row>
    <row r="1188" spans="1:117" x14ac:dyDescent="0.4">
      <c r="A1188" s="174"/>
      <c r="E1188" s="8"/>
      <c r="G1188" s="175" t="s">
        <v>463</v>
      </c>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7" x14ac:dyDescent="0.4">
      <c r="A1189" s="174"/>
      <c r="E1189" s="8"/>
      <c r="G1189" s="175" t="s">
        <v>464</v>
      </c>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7" x14ac:dyDescent="0.4">
      <c r="A1190" s="31" t="s">
        <v>218</v>
      </c>
      <c r="B1190" s="31" t="s">
        <v>81</v>
      </c>
      <c r="C1190" s="31"/>
      <c r="D1190" t="s">
        <v>769</v>
      </c>
      <c r="E1190" s="8" t="str">
        <f t="shared" si="1353"/>
        <v>1190 FAPPER-S</v>
      </c>
      <c r="F1190" t="s">
        <v>254</v>
      </c>
      <c r="G1190" s="66" t="s">
        <v>252</v>
      </c>
      <c r="H1190" s="200"/>
      <c r="I1190" s="201"/>
      <c r="J1190" s="201"/>
      <c r="K1190" s="202"/>
      <c r="L1190" s="202"/>
      <c r="M1190" s="202"/>
      <c r="N1190" s="202"/>
      <c r="O1190" s="202"/>
      <c r="P1190" s="202"/>
      <c r="R1190" s="202"/>
      <c r="S1190" s="190" t="str">
        <f t="shared" ref="S1190:AX1190" si="1410">S$22</f>
        <v>S$18</v>
      </c>
      <c r="T1190" s="190" t="str">
        <f t="shared" si="1410"/>
        <v>T$18</v>
      </c>
      <c r="U1190" s="190" t="str">
        <f t="shared" si="1410"/>
        <v>U$18</v>
      </c>
      <c r="V1190" s="190" t="str">
        <f t="shared" si="1410"/>
        <v>V$18</v>
      </c>
      <c r="W1190" s="190" t="str">
        <f t="shared" si="1410"/>
        <v>W$18</v>
      </c>
      <c r="X1190" s="190" t="str">
        <f t="shared" si="1410"/>
        <v>X$18</v>
      </c>
      <c r="Y1190" s="190" t="str">
        <f t="shared" si="1410"/>
        <v>Y$18</v>
      </c>
      <c r="Z1190" s="190" t="str">
        <f t="shared" si="1410"/>
        <v>Z$18</v>
      </c>
      <c r="AA1190" s="190" t="str">
        <f t="shared" si="1410"/>
        <v>AA$18</v>
      </c>
      <c r="AB1190" s="190" t="str">
        <f t="shared" si="1410"/>
        <v>AB$18</v>
      </c>
      <c r="AC1190" s="190" t="str">
        <f t="shared" si="1410"/>
        <v>AC$18</v>
      </c>
      <c r="AD1190" s="190" t="str">
        <f t="shared" si="1410"/>
        <v>AD$18</v>
      </c>
      <c r="AE1190" s="190" t="str">
        <f t="shared" si="1410"/>
        <v>AE$18</v>
      </c>
      <c r="AF1190" s="190" t="str">
        <f t="shared" si="1410"/>
        <v>AF$18</v>
      </c>
      <c r="AG1190" s="190" t="str">
        <f t="shared" si="1410"/>
        <v>AG$18</v>
      </c>
      <c r="AH1190" s="190" t="str">
        <f t="shared" si="1410"/>
        <v>AH$18</v>
      </c>
      <c r="AI1190" s="190" t="str">
        <f t="shared" si="1410"/>
        <v>AI$18</v>
      </c>
      <c r="AJ1190" s="190" t="str">
        <f t="shared" si="1410"/>
        <v>AJ$18</v>
      </c>
      <c r="AK1190" s="190" t="str">
        <f t="shared" si="1410"/>
        <v>AK$18</v>
      </c>
      <c r="AL1190" s="190" t="str">
        <f t="shared" si="1410"/>
        <v>AL$18</v>
      </c>
      <c r="AM1190" s="190" t="str">
        <f t="shared" si="1410"/>
        <v>AM$18</v>
      </c>
      <c r="AN1190" s="190" t="str">
        <f t="shared" si="1410"/>
        <v>AN$18</v>
      </c>
      <c r="AO1190" s="190" t="str">
        <f t="shared" si="1410"/>
        <v>AO$18</v>
      </c>
      <c r="AP1190" s="190" t="str">
        <f t="shared" si="1410"/>
        <v>AP$18</v>
      </c>
      <c r="AQ1190" s="190" t="str">
        <f t="shared" si="1410"/>
        <v>AQ$18</v>
      </c>
      <c r="AR1190" s="190" t="str">
        <f t="shared" si="1410"/>
        <v>AR$18</v>
      </c>
      <c r="AS1190" s="190" t="str">
        <f t="shared" si="1410"/>
        <v>AS$18</v>
      </c>
      <c r="AT1190" s="190" t="str">
        <f t="shared" si="1410"/>
        <v>AT$18</v>
      </c>
      <c r="AU1190" s="190" t="str">
        <f t="shared" si="1410"/>
        <v>AU$18</v>
      </c>
      <c r="AV1190" s="190" t="str">
        <f t="shared" si="1410"/>
        <v>AV$18</v>
      </c>
      <c r="AW1190" s="190" t="str">
        <f t="shared" si="1410"/>
        <v>AW$18</v>
      </c>
      <c r="AX1190" s="190" t="str">
        <f t="shared" si="1410"/>
        <v>AX$18</v>
      </c>
      <c r="AY1190" s="190" t="str">
        <f t="shared" ref="AY1190:CD1190" si="1411">AY$22</f>
        <v>AY$18</v>
      </c>
      <c r="AZ1190" s="190" t="str">
        <f t="shared" si="1411"/>
        <v>AZ$18</v>
      </c>
      <c r="BA1190" s="190" t="str">
        <f t="shared" si="1411"/>
        <v>BA$18</v>
      </c>
      <c r="BB1190" s="190" t="str">
        <f t="shared" si="1411"/>
        <v>BB$18</v>
      </c>
      <c r="BC1190" s="190" t="str">
        <f t="shared" si="1411"/>
        <v>BC$18</v>
      </c>
      <c r="BD1190" s="190" t="str">
        <f t="shared" si="1411"/>
        <v>BD$18</v>
      </c>
      <c r="BE1190" s="190" t="str">
        <f t="shared" si="1411"/>
        <v>BE$18</v>
      </c>
      <c r="BF1190" s="190" t="str">
        <f t="shared" si="1411"/>
        <v>BF$18</v>
      </c>
      <c r="BG1190" s="190" t="str">
        <f t="shared" si="1411"/>
        <v>BG$18</v>
      </c>
      <c r="BH1190" s="190" t="str">
        <f t="shared" si="1411"/>
        <v>BH$18</v>
      </c>
      <c r="BI1190" s="190" t="str">
        <f t="shared" si="1411"/>
        <v>BI$18</v>
      </c>
      <c r="BJ1190" s="190" t="str">
        <f t="shared" si="1411"/>
        <v>BJ$18</v>
      </c>
      <c r="BK1190" s="190" t="str">
        <f t="shared" si="1411"/>
        <v>BK$18</v>
      </c>
      <c r="BL1190" s="190" t="str">
        <f t="shared" si="1411"/>
        <v>BL$18</v>
      </c>
      <c r="BM1190" s="190" t="str">
        <f t="shared" si="1411"/>
        <v>BM$18</v>
      </c>
      <c r="BN1190" s="190" t="str">
        <f t="shared" si="1411"/>
        <v>BN$18</v>
      </c>
      <c r="BO1190" s="190" t="str">
        <f t="shared" si="1411"/>
        <v>BO$18</v>
      </c>
      <c r="BP1190" s="190" t="str">
        <f t="shared" si="1411"/>
        <v>BP$18</v>
      </c>
      <c r="BQ1190" s="190" t="str">
        <f t="shared" si="1411"/>
        <v>BQ$18</v>
      </c>
      <c r="BR1190" s="190" t="str">
        <f t="shared" si="1411"/>
        <v>BR$18</v>
      </c>
      <c r="BS1190" s="190" t="str">
        <f t="shared" si="1411"/>
        <v>BS$18</v>
      </c>
      <c r="BT1190" s="190" t="str">
        <f t="shared" si="1411"/>
        <v>BT$18</v>
      </c>
      <c r="BU1190" s="190" t="str">
        <f t="shared" si="1411"/>
        <v>BU$18</v>
      </c>
      <c r="BV1190" s="190" t="str">
        <f t="shared" si="1411"/>
        <v>BV$18</v>
      </c>
      <c r="BW1190" s="190" t="str">
        <f t="shared" si="1411"/>
        <v>BW$18</v>
      </c>
      <c r="BX1190" s="190" t="str">
        <f t="shared" si="1411"/>
        <v>BX$18</v>
      </c>
      <c r="BY1190" s="190" t="str">
        <f t="shared" si="1411"/>
        <v>BY$18</v>
      </c>
      <c r="BZ1190" s="190" t="str">
        <f t="shared" si="1411"/>
        <v>BZ$18</v>
      </c>
      <c r="CA1190" s="190" t="str">
        <f t="shared" si="1411"/>
        <v>CA$18</v>
      </c>
      <c r="CB1190" s="190" t="str">
        <f t="shared" si="1411"/>
        <v>CB$18</v>
      </c>
      <c r="CC1190" s="190" t="str">
        <f t="shared" si="1411"/>
        <v>CC$18</v>
      </c>
      <c r="CD1190" s="190" t="str">
        <f t="shared" si="1411"/>
        <v>CD$18</v>
      </c>
      <c r="CE1190" s="190" t="str">
        <f t="shared" ref="CE1190:CL1190" si="1412">CE$22</f>
        <v>CE$18</v>
      </c>
      <c r="CF1190" s="190" t="str">
        <f t="shared" si="1412"/>
        <v>CF$18</v>
      </c>
      <c r="CG1190" s="190" t="str">
        <f t="shared" si="1412"/>
        <v>CG$18</v>
      </c>
      <c r="CH1190" s="190" t="str">
        <f t="shared" si="1412"/>
        <v>CH$18</v>
      </c>
      <c r="CI1190" s="190" t="str">
        <f t="shared" si="1412"/>
        <v>CI$18</v>
      </c>
      <c r="CJ1190" s="190" t="str">
        <f t="shared" si="1412"/>
        <v>CJ$18</v>
      </c>
      <c r="CK1190" s="190" t="str">
        <f t="shared" si="1412"/>
        <v>CK$18</v>
      </c>
      <c r="CL1190" s="190" t="str">
        <f t="shared" si="1412"/>
        <v>CL$18</v>
      </c>
      <c r="CN1190" s="201"/>
      <c r="CO1190" s="190" t="str">
        <f t="shared" ref="CO1190:DL1190" si="1413">CO$22</f>
        <v>CO$18</v>
      </c>
      <c r="CP1190" s="190" t="str">
        <f t="shared" si="1413"/>
        <v>CP$18</v>
      </c>
      <c r="CQ1190" s="190" t="str">
        <f t="shared" si="1413"/>
        <v>CQ$18</v>
      </c>
      <c r="CR1190" s="190" t="str">
        <f t="shared" si="1413"/>
        <v>CR$18</v>
      </c>
      <c r="CS1190" s="190" t="str">
        <f t="shared" si="1413"/>
        <v>CS$18</v>
      </c>
      <c r="CT1190" s="190" t="str">
        <f t="shared" si="1413"/>
        <v>CT$18</v>
      </c>
      <c r="CU1190" s="190" t="str">
        <f t="shared" si="1413"/>
        <v>CU$18</v>
      </c>
      <c r="CV1190" s="190" t="str">
        <f t="shared" si="1413"/>
        <v>CV$18</v>
      </c>
      <c r="CW1190" s="190" t="str">
        <f t="shared" si="1413"/>
        <v>CW$18</v>
      </c>
      <c r="CX1190" s="190" t="str">
        <f t="shared" si="1413"/>
        <v>CX$18</v>
      </c>
      <c r="CY1190" s="190" t="str">
        <f t="shared" si="1413"/>
        <v>CY$18</v>
      </c>
      <c r="CZ1190" s="190" t="str">
        <f t="shared" si="1413"/>
        <v>CZ$18</v>
      </c>
      <c r="DA1190" s="190" t="str">
        <f t="shared" si="1413"/>
        <v>DA$18</v>
      </c>
      <c r="DB1190" s="190" t="str">
        <f t="shared" si="1413"/>
        <v>DB$18</v>
      </c>
      <c r="DC1190" s="190" t="str">
        <f t="shared" si="1413"/>
        <v>DC$18</v>
      </c>
      <c r="DD1190" s="190" t="str">
        <f t="shared" si="1413"/>
        <v>DD$18</v>
      </c>
      <c r="DE1190" s="190" t="str">
        <f t="shared" si="1413"/>
        <v>DE$18</v>
      </c>
      <c r="DF1190" s="190" t="str">
        <f t="shared" si="1413"/>
        <v>DF$18</v>
      </c>
      <c r="DG1190" s="190" t="str">
        <f t="shared" si="1413"/>
        <v>DG$18</v>
      </c>
      <c r="DH1190" s="190" t="str">
        <f t="shared" si="1413"/>
        <v>DH$18</v>
      </c>
      <c r="DI1190" s="190" t="str">
        <f t="shared" si="1413"/>
        <v>DI$18</v>
      </c>
      <c r="DJ1190" s="190" t="str">
        <f t="shared" si="1413"/>
        <v>DJ$18</v>
      </c>
      <c r="DK1190" s="190" t="str">
        <f t="shared" si="1413"/>
        <v>DK$18</v>
      </c>
      <c r="DL1190" s="190" t="str">
        <f t="shared" si="1413"/>
        <v>DL$18</v>
      </c>
    </row>
    <row r="1191" spans="1:117" x14ac:dyDescent="0.4">
      <c r="B1191" s="8" t="str">
        <f>E1191</f>
        <v>1191 FAPPER-S</v>
      </c>
      <c r="C1191" s="8"/>
      <c r="D1191" t="s">
        <v>769</v>
      </c>
      <c r="E1191" s="8" t="str">
        <f t="shared" ref="E1191" si="1414">ROW()&amp;" "&amp;D1191</f>
        <v>1191 FAPPER-S</v>
      </c>
      <c r="G1191" s="129" t="str">
        <f>"Assumptions - "&amp;G1190</f>
        <v>Assumptions - Revenue driven PP&amp;E:</v>
      </c>
      <c r="H1191" s="200"/>
      <c r="I1191" s="201"/>
      <c r="J1191" s="201"/>
      <c r="K1191" s="202"/>
      <c r="L1191" s="202"/>
      <c r="M1191" s="202"/>
      <c r="N1191" s="202"/>
      <c r="O1191" s="202"/>
      <c r="P1191" s="202"/>
      <c r="R1191" s="202"/>
      <c r="S1191" s="190" t="str">
        <f t="shared" ref="S1191:AX1191" si="1415">S$23</f>
        <v>S$19</v>
      </c>
      <c r="T1191" s="190" t="str">
        <f t="shared" si="1415"/>
        <v>T$19</v>
      </c>
      <c r="U1191" s="190" t="str">
        <f t="shared" si="1415"/>
        <v>U$19</v>
      </c>
      <c r="V1191" s="190" t="str">
        <f t="shared" si="1415"/>
        <v>V$19</v>
      </c>
      <c r="W1191" s="190" t="str">
        <f t="shared" si="1415"/>
        <v>W$19</v>
      </c>
      <c r="X1191" s="190" t="str">
        <f t="shared" si="1415"/>
        <v>X$19</v>
      </c>
      <c r="Y1191" s="190" t="str">
        <f t="shared" si="1415"/>
        <v>Y$19</v>
      </c>
      <c r="Z1191" s="190" t="str">
        <f t="shared" si="1415"/>
        <v>Z$19</v>
      </c>
      <c r="AA1191" s="190" t="str">
        <f t="shared" si="1415"/>
        <v>AA$19</v>
      </c>
      <c r="AB1191" s="190" t="str">
        <f t="shared" si="1415"/>
        <v>AB$19</v>
      </c>
      <c r="AC1191" s="190" t="str">
        <f t="shared" si="1415"/>
        <v>AC$19</v>
      </c>
      <c r="AD1191" s="190" t="str">
        <f t="shared" si="1415"/>
        <v>AD$19</v>
      </c>
      <c r="AE1191" s="190" t="str">
        <f t="shared" si="1415"/>
        <v>AE$19</v>
      </c>
      <c r="AF1191" s="190" t="str">
        <f t="shared" si="1415"/>
        <v>AF$19</v>
      </c>
      <c r="AG1191" s="190" t="str">
        <f t="shared" si="1415"/>
        <v>AG$19</v>
      </c>
      <c r="AH1191" s="190" t="str">
        <f t="shared" si="1415"/>
        <v>AH$19</v>
      </c>
      <c r="AI1191" s="190" t="str">
        <f t="shared" si="1415"/>
        <v>AI$19</v>
      </c>
      <c r="AJ1191" s="190" t="str">
        <f t="shared" si="1415"/>
        <v>AJ$19</v>
      </c>
      <c r="AK1191" s="190" t="str">
        <f t="shared" si="1415"/>
        <v>AK$19</v>
      </c>
      <c r="AL1191" s="190" t="str">
        <f t="shared" si="1415"/>
        <v>AL$19</v>
      </c>
      <c r="AM1191" s="190" t="str">
        <f t="shared" si="1415"/>
        <v>AM$19</v>
      </c>
      <c r="AN1191" s="190" t="str">
        <f t="shared" si="1415"/>
        <v>AN$19</v>
      </c>
      <c r="AO1191" s="190" t="str">
        <f t="shared" si="1415"/>
        <v>AO$19</v>
      </c>
      <c r="AP1191" s="190" t="str">
        <f t="shared" si="1415"/>
        <v>AP$19</v>
      </c>
      <c r="AQ1191" s="190" t="str">
        <f t="shared" si="1415"/>
        <v>AQ$19</v>
      </c>
      <c r="AR1191" s="190" t="str">
        <f t="shared" si="1415"/>
        <v>AR$19</v>
      </c>
      <c r="AS1191" s="190" t="str">
        <f t="shared" si="1415"/>
        <v>AS$19</v>
      </c>
      <c r="AT1191" s="190" t="str">
        <f t="shared" si="1415"/>
        <v>AT$19</v>
      </c>
      <c r="AU1191" s="190" t="str">
        <f t="shared" si="1415"/>
        <v>AU$19</v>
      </c>
      <c r="AV1191" s="190" t="str">
        <f t="shared" si="1415"/>
        <v>AV$19</v>
      </c>
      <c r="AW1191" s="190" t="str">
        <f t="shared" si="1415"/>
        <v>AW$19</v>
      </c>
      <c r="AX1191" s="190" t="str">
        <f t="shared" si="1415"/>
        <v>AX$19</v>
      </c>
      <c r="AY1191" s="190" t="str">
        <f t="shared" ref="AY1191:CD1191" si="1416">AY$23</f>
        <v>AY$19</v>
      </c>
      <c r="AZ1191" s="190" t="str">
        <f t="shared" si="1416"/>
        <v>AZ$19</v>
      </c>
      <c r="BA1191" s="190" t="str">
        <f t="shared" si="1416"/>
        <v>BA$19</v>
      </c>
      <c r="BB1191" s="190" t="str">
        <f t="shared" si="1416"/>
        <v>BB$19</v>
      </c>
      <c r="BC1191" s="190" t="str">
        <f t="shared" si="1416"/>
        <v>BC$19</v>
      </c>
      <c r="BD1191" s="190" t="str">
        <f t="shared" si="1416"/>
        <v>BD$19</v>
      </c>
      <c r="BE1191" s="190" t="str">
        <f t="shared" si="1416"/>
        <v>BE$19</v>
      </c>
      <c r="BF1191" s="190" t="str">
        <f t="shared" si="1416"/>
        <v>BF$19</v>
      </c>
      <c r="BG1191" s="190" t="str">
        <f t="shared" si="1416"/>
        <v>BG$19</v>
      </c>
      <c r="BH1191" s="190" t="str">
        <f t="shared" si="1416"/>
        <v>BH$19</v>
      </c>
      <c r="BI1191" s="190" t="str">
        <f t="shared" si="1416"/>
        <v>BI$19</v>
      </c>
      <c r="BJ1191" s="190" t="str">
        <f t="shared" si="1416"/>
        <v>BJ$19</v>
      </c>
      <c r="BK1191" s="190" t="str">
        <f t="shared" si="1416"/>
        <v>BK$19</v>
      </c>
      <c r="BL1191" s="190" t="str">
        <f t="shared" si="1416"/>
        <v>BL$19</v>
      </c>
      <c r="BM1191" s="190" t="str">
        <f t="shared" si="1416"/>
        <v>BM$19</v>
      </c>
      <c r="BN1191" s="190" t="str">
        <f t="shared" si="1416"/>
        <v>BN$19</v>
      </c>
      <c r="BO1191" s="190" t="str">
        <f t="shared" si="1416"/>
        <v>BO$19</v>
      </c>
      <c r="BP1191" s="190" t="str">
        <f t="shared" si="1416"/>
        <v>BP$19</v>
      </c>
      <c r="BQ1191" s="190" t="str">
        <f t="shared" si="1416"/>
        <v>BQ$19</v>
      </c>
      <c r="BR1191" s="190" t="str">
        <f t="shared" si="1416"/>
        <v>BR$19</v>
      </c>
      <c r="BS1191" s="190" t="str">
        <f t="shared" si="1416"/>
        <v>BS$19</v>
      </c>
      <c r="BT1191" s="190" t="str">
        <f t="shared" si="1416"/>
        <v>BT$19</v>
      </c>
      <c r="BU1191" s="190" t="str">
        <f t="shared" si="1416"/>
        <v>BU$19</v>
      </c>
      <c r="BV1191" s="190" t="str">
        <f t="shared" si="1416"/>
        <v>BV$19</v>
      </c>
      <c r="BW1191" s="190" t="str">
        <f t="shared" si="1416"/>
        <v>BW$19</v>
      </c>
      <c r="BX1191" s="190" t="str">
        <f t="shared" si="1416"/>
        <v>BX$19</v>
      </c>
      <c r="BY1191" s="190" t="str">
        <f t="shared" si="1416"/>
        <v>BY$19</v>
      </c>
      <c r="BZ1191" s="190" t="str">
        <f t="shared" si="1416"/>
        <v>BZ$19</v>
      </c>
      <c r="CA1191" s="190" t="str">
        <f t="shared" si="1416"/>
        <v>CA$19</v>
      </c>
      <c r="CB1191" s="190" t="str">
        <f t="shared" si="1416"/>
        <v>CB$19</v>
      </c>
      <c r="CC1191" s="190" t="str">
        <f t="shared" si="1416"/>
        <v>CC$19</v>
      </c>
      <c r="CD1191" s="190" t="str">
        <f t="shared" si="1416"/>
        <v>CD$19</v>
      </c>
      <c r="CE1191" s="190" t="str">
        <f t="shared" ref="CE1191:CL1191" si="1417">CE$23</f>
        <v>CE$19</v>
      </c>
      <c r="CF1191" s="190" t="str">
        <f t="shared" si="1417"/>
        <v>CF$19</v>
      </c>
      <c r="CG1191" s="190" t="str">
        <f t="shared" si="1417"/>
        <v>CG$19</v>
      </c>
      <c r="CH1191" s="190" t="str">
        <f t="shared" si="1417"/>
        <v>CH$19</v>
      </c>
      <c r="CI1191" s="190" t="str">
        <f t="shared" si="1417"/>
        <v>CI$19</v>
      </c>
      <c r="CJ1191" s="190" t="str">
        <f t="shared" si="1417"/>
        <v>CJ$19</v>
      </c>
      <c r="CK1191" s="190" t="str">
        <f t="shared" si="1417"/>
        <v>CK$19</v>
      </c>
      <c r="CL1191" s="190" t="str">
        <f t="shared" si="1417"/>
        <v>CL$19</v>
      </c>
      <c r="CN1191" s="201"/>
      <c r="CO1191" s="190" t="str">
        <f t="shared" ref="CO1191:DL1191" si="1418">CO$23</f>
        <v>CO$19</v>
      </c>
      <c r="CP1191" s="190" t="str">
        <f t="shared" si="1418"/>
        <v>CP$19</v>
      </c>
      <c r="CQ1191" s="190" t="str">
        <f t="shared" si="1418"/>
        <v>CQ$19</v>
      </c>
      <c r="CR1191" s="190" t="str">
        <f t="shared" si="1418"/>
        <v>CR$19</v>
      </c>
      <c r="CS1191" s="190" t="str">
        <f t="shared" si="1418"/>
        <v>CS$19</v>
      </c>
      <c r="CT1191" s="190" t="str">
        <f t="shared" si="1418"/>
        <v>CT$19</v>
      </c>
      <c r="CU1191" s="190" t="str">
        <f t="shared" si="1418"/>
        <v>CU$19</v>
      </c>
      <c r="CV1191" s="190" t="str">
        <f t="shared" si="1418"/>
        <v>CV$19</v>
      </c>
      <c r="CW1191" s="190" t="str">
        <f t="shared" si="1418"/>
        <v>CW$19</v>
      </c>
      <c r="CX1191" s="190" t="str">
        <f t="shared" si="1418"/>
        <v>CX$19</v>
      </c>
      <c r="CY1191" s="190" t="str">
        <f t="shared" si="1418"/>
        <v>CY$19</v>
      </c>
      <c r="CZ1191" s="190" t="str">
        <f t="shared" si="1418"/>
        <v>CZ$19</v>
      </c>
      <c r="DA1191" s="190" t="str">
        <f t="shared" si="1418"/>
        <v>DA$19</v>
      </c>
      <c r="DB1191" s="190" t="str">
        <f t="shared" si="1418"/>
        <v>DB$19</v>
      </c>
      <c r="DC1191" s="190" t="str">
        <f t="shared" si="1418"/>
        <v>DC$19</v>
      </c>
      <c r="DD1191" s="190" t="str">
        <f t="shared" si="1418"/>
        <v>DD$19</v>
      </c>
      <c r="DE1191" s="190" t="str">
        <f t="shared" si="1418"/>
        <v>DE$19</v>
      </c>
      <c r="DF1191" s="190" t="str">
        <f t="shared" si="1418"/>
        <v>DF$19</v>
      </c>
      <c r="DG1191" s="190" t="str">
        <f t="shared" si="1418"/>
        <v>DG$19</v>
      </c>
      <c r="DH1191" s="190" t="str">
        <f t="shared" si="1418"/>
        <v>DH$19</v>
      </c>
      <c r="DI1191" s="190" t="str">
        <f t="shared" si="1418"/>
        <v>DI$19</v>
      </c>
      <c r="DJ1191" s="190" t="str">
        <f t="shared" si="1418"/>
        <v>DJ$19</v>
      </c>
      <c r="DK1191" s="190" t="str">
        <f t="shared" si="1418"/>
        <v>DK$19</v>
      </c>
      <c r="DL1191" s="190" t="str">
        <f t="shared" si="1418"/>
        <v>DL$19</v>
      </c>
    </row>
    <row r="1192" spans="1:117" x14ac:dyDescent="0.4">
      <c r="B1192" s="8" t="str">
        <f>E1192</f>
        <v>1192 FAPPER-S</v>
      </c>
      <c r="C1192" s="8"/>
      <c r="D1192" t="s">
        <v>769</v>
      </c>
      <c r="E1192" s="8" t="str">
        <f t="shared" si="1353"/>
        <v>1192 FAPPER-S</v>
      </c>
      <c r="G1192" s="145" t="s">
        <v>206</v>
      </c>
      <c r="H1192" s="22"/>
      <c r="I1192" s="306"/>
      <c r="J1192" s="306"/>
      <c r="K1192" s="22"/>
      <c r="L1192" s="22"/>
      <c r="M1192" s="22"/>
      <c r="N1192" s="22"/>
      <c r="O1192" s="22"/>
      <c r="P1192" s="22"/>
      <c r="R1192" s="66"/>
      <c r="S1192" s="307"/>
      <c r="T1192" s="307"/>
      <c r="U1192" s="307"/>
      <c r="V1192" s="307"/>
      <c r="W1192" s="307"/>
      <c r="X1192" s="307"/>
      <c r="Y1192" s="307"/>
      <c r="Z1192" s="307"/>
      <c r="AA1192" s="307"/>
      <c r="AB1192" s="307"/>
      <c r="AC1192" s="307"/>
      <c r="AD1192" s="307"/>
      <c r="AE1192" s="307"/>
      <c r="AF1192" s="307"/>
      <c r="AG1192" s="307"/>
      <c r="AH1192" s="307"/>
      <c r="AI1192" s="307"/>
      <c r="AJ1192" s="307"/>
      <c r="AK1192" s="307"/>
      <c r="AL1192" s="307"/>
      <c r="AM1192" s="307"/>
      <c r="AN1192" s="307"/>
      <c r="AO1192" s="307"/>
      <c r="AP1192" s="307"/>
      <c r="AQ1192" s="307"/>
      <c r="AR1192" s="307"/>
      <c r="AS1192" s="307"/>
      <c r="AT1192" s="307"/>
      <c r="AU1192" s="307"/>
      <c r="AV1192" s="307"/>
      <c r="AW1192" s="307"/>
      <c r="AX1192" s="307"/>
      <c r="AY1192" s="307"/>
      <c r="AZ1192" s="307"/>
      <c r="BA1192" s="307"/>
      <c r="BB1192" s="307"/>
      <c r="BC1192" s="307"/>
      <c r="BD1192" s="307"/>
      <c r="BE1192" s="307"/>
      <c r="BF1192" s="307"/>
      <c r="BG1192" s="307"/>
      <c r="BH1192" s="307"/>
      <c r="BI1192" s="307"/>
      <c r="BJ1192" s="307"/>
      <c r="BK1192" s="307"/>
      <c r="BL1192" s="307"/>
      <c r="BM1192" s="307"/>
      <c r="BN1192" s="307"/>
      <c r="BO1192" s="307"/>
      <c r="BP1192" s="307"/>
      <c r="BQ1192" s="307"/>
      <c r="BR1192" s="307"/>
      <c r="BS1192" s="307"/>
      <c r="BT1192" s="307"/>
      <c r="BU1192" s="307"/>
      <c r="BV1192" s="307"/>
      <c r="BW1192" s="307"/>
      <c r="BX1192" s="307"/>
      <c r="BY1192" s="307"/>
      <c r="BZ1192" s="307"/>
      <c r="CA1192" s="307"/>
      <c r="CB1192" s="307"/>
      <c r="CC1192" s="307"/>
      <c r="CD1192" s="307"/>
      <c r="CE1192" s="307"/>
      <c r="CF1192" s="307"/>
      <c r="CG1192" s="307"/>
      <c r="CH1192" s="307"/>
      <c r="CI1192" s="307"/>
      <c r="CJ1192" s="307"/>
      <c r="CK1192" s="307"/>
      <c r="CL1192" s="307"/>
      <c r="CN1192" s="306"/>
      <c r="CO1192" s="307"/>
      <c r="CP1192" s="307"/>
      <c r="CQ1192" s="307"/>
      <c r="CR1192" s="307"/>
      <c r="CS1192" s="307"/>
      <c r="CT1192" s="307"/>
      <c r="CU1192" s="307"/>
      <c r="CV1192" s="307"/>
      <c r="CW1192" s="307"/>
      <c r="CX1192" s="307"/>
      <c r="CY1192" s="307"/>
      <c r="CZ1192" s="307"/>
      <c r="DA1192" s="307"/>
      <c r="DB1192" s="307"/>
      <c r="DC1192" s="307"/>
      <c r="DD1192" s="307"/>
      <c r="DE1192" s="307"/>
      <c r="DF1192" s="307"/>
      <c r="DG1192" s="307"/>
      <c r="DH1192" s="307"/>
      <c r="DI1192" s="307"/>
      <c r="DJ1192" s="307"/>
      <c r="DK1192" s="307"/>
      <c r="DL1192" s="307"/>
    </row>
    <row r="1193" spans="1:117" x14ac:dyDescent="0.4">
      <c r="B1193" s="8" t="str">
        <f>E1193</f>
        <v>1193 FAPPER-S</v>
      </c>
      <c r="C1193" s="8"/>
      <c r="D1193" t="s">
        <v>769</v>
      </c>
      <c r="E1193" s="8" t="str">
        <f t="shared" si="1353"/>
        <v>1193 FAPPER-S</v>
      </c>
      <c r="G1193" s="145" t="s">
        <v>207</v>
      </c>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1:117" x14ac:dyDescent="0.4">
      <c r="B1194" s="8"/>
      <c r="C1194" s="8"/>
      <c r="D1194" t="s">
        <v>769</v>
      </c>
      <c r="E1194" s="8" t="str">
        <f t="shared" si="1353"/>
        <v>1194 FAPPER-S</v>
      </c>
      <c r="H1194" s="57">
        <v>5</v>
      </c>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c r="D1195" t="s">
        <v>769</v>
      </c>
      <c r="E1195" s="8" t="str">
        <f t="shared" ref="E1195" si="1419">ROW()&amp;" "&amp;D1195</f>
        <v>1195 FAPPER-S</v>
      </c>
      <c r="G1195" s="95" t="str">
        <f>G1197&amp;":"</f>
        <v>Capital expenditures - Revenue driven PP&amp;E:</v>
      </c>
      <c r="H1195" s="57">
        <v>1</v>
      </c>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c r="DK1195" s="72"/>
      <c r="DL1195" s="72"/>
    </row>
    <row r="1196" spans="1:117" x14ac:dyDescent="0.4">
      <c r="B1196" s="8" t="str">
        <f>E1196</f>
        <v>1196 FAPPER-S</v>
      </c>
      <c r="C1196" s="8"/>
      <c r="D1196" t="s">
        <v>769</v>
      </c>
      <c r="E1196" s="8" t="str">
        <f t="shared" si="1353"/>
        <v>1196 FAPPER-S</v>
      </c>
      <c r="G1196" s="145" t="s">
        <v>736</v>
      </c>
      <c r="S1196" s="72"/>
      <c r="T1196" s="72"/>
      <c r="U1196" s="72"/>
      <c r="V1196" s="72"/>
      <c r="W1196" s="72"/>
      <c r="X1196" s="72"/>
      <c r="Y1196" s="72"/>
      <c r="Z1196" s="72"/>
      <c r="AA1196" s="72"/>
      <c r="AB1196" s="72"/>
      <c r="AC1196" s="72"/>
      <c r="AD1196" s="72"/>
      <c r="AE1196" s="72"/>
      <c r="AF1196" s="72"/>
      <c r="AG1196" s="72"/>
      <c r="AH1196" s="72"/>
      <c r="AI1196" s="72"/>
      <c r="AJ1196" s="72"/>
      <c r="AK1196" s="72"/>
      <c r="AL1196" s="72"/>
      <c r="AM1196" s="72"/>
      <c r="AN1196" s="72"/>
      <c r="AO1196" s="72"/>
      <c r="AP1196" s="72"/>
      <c r="AQ1196" s="72"/>
      <c r="AR1196" s="72"/>
      <c r="AS1196" s="72"/>
      <c r="AT1196" s="72"/>
      <c r="AU1196" s="72"/>
      <c r="AV1196" s="72"/>
      <c r="AW1196" s="72"/>
      <c r="AX1196" s="72"/>
      <c r="AY1196" s="72"/>
      <c r="AZ1196" s="72"/>
      <c r="BA1196" s="72"/>
      <c r="BB1196" s="72"/>
      <c r="BC1196" s="72"/>
      <c r="BD1196" s="72"/>
      <c r="BE1196" s="72"/>
      <c r="BF1196" s="72"/>
      <c r="BG1196" s="72"/>
      <c r="BH1196" s="72"/>
      <c r="BI1196" s="72"/>
      <c r="BJ1196" s="72"/>
      <c r="BK1196" s="72"/>
      <c r="BL1196" s="72"/>
      <c r="BM1196" s="72"/>
      <c r="BN1196" s="72"/>
      <c r="BO1196" s="72"/>
      <c r="BP1196" s="72"/>
      <c r="BQ1196" s="72"/>
      <c r="BR1196" s="72"/>
      <c r="BS1196" s="72"/>
      <c r="BT1196" s="72"/>
      <c r="BU1196" s="72"/>
      <c r="BV1196" s="72"/>
      <c r="BW1196" s="72"/>
      <c r="BX1196" s="72"/>
      <c r="BY1196" s="72"/>
      <c r="BZ1196" s="72"/>
      <c r="CA1196" s="72"/>
      <c r="CB1196" s="72"/>
      <c r="CC1196" s="72"/>
      <c r="CD1196" s="72"/>
      <c r="CE1196" s="72"/>
      <c r="CF1196" s="72"/>
      <c r="CG1196" s="72"/>
      <c r="CH1196" s="72"/>
      <c r="CI1196" s="72"/>
      <c r="CJ1196" s="72"/>
      <c r="CK1196" s="72"/>
      <c r="CL1196" s="72"/>
      <c r="CO1196" s="72"/>
      <c r="CP1196" s="72"/>
      <c r="CQ1196" s="72"/>
      <c r="CR1196" s="72"/>
      <c r="CS1196" s="72"/>
      <c r="CT1196" s="72"/>
      <c r="CU1196" s="72"/>
      <c r="CV1196" s="72"/>
      <c r="CW1196" s="72"/>
      <c r="CX1196" s="72"/>
      <c r="CY1196" s="72"/>
      <c r="CZ1196" s="72"/>
      <c r="DA1196" s="72"/>
      <c r="DB1196" s="72"/>
      <c r="DC1196" s="72"/>
      <c r="DD1196" s="72"/>
      <c r="DE1196" s="72"/>
      <c r="DF1196" s="72"/>
      <c r="DG1196" s="72"/>
      <c r="DH1196" s="72"/>
      <c r="DI1196" s="72"/>
      <c r="DJ1196" s="72"/>
      <c r="DK1196" s="72"/>
      <c r="DL1196" s="72"/>
    </row>
    <row r="1197" spans="1:117" customFormat="1" x14ac:dyDescent="0.4">
      <c r="A1197" s="27"/>
      <c r="B1197" s="9"/>
      <c r="C1197" s="8" t="s">
        <v>235</v>
      </c>
      <c r="D1197" t="s">
        <v>769</v>
      </c>
      <c r="E1197" s="8" t="str">
        <f t="shared" si="1353"/>
        <v>1197 FAPPER-S</v>
      </c>
      <c r="F1197" s="27"/>
      <c r="G1197" s="126" t="str">
        <f>"Capital expenditures - "&amp;SUBSTITUTE(G1190,":","")</f>
        <v>Capital expenditures - Revenue driven PP&amp;E</v>
      </c>
      <c r="I1197" s="1"/>
      <c r="J1197" s="1"/>
      <c r="R1197" s="8"/>
      <c r="S1197" s="72"/>
      <c r="T1197" s="72"/>
      <c r="U1197" s="72"/>
      <c r="V1197" s="72"/>
      <c r="W1197" s="72"/>
      <c r="X1197" s="72"/>
      <c r="Y1197" s="72"/>
      <c r="Z1197" s="72"/>
      <c r="AA1197" s="72"/>
      <c r="AB1197" s="72"/>
      <c r="AC1197" s="72"/>
      <c r="AD1197" s="72"/>
      <c r="AE1197" s="72"/>
      <c r="AF1197" s="72"/>
      <c r="AG1197" s="72"/>
      <c r="AH1197" s="72"/>
      <c r="AI1197" s="72"/>
      <c r="AJ1197" s="72"/>
      <c r="AK1197" s="72"/>
      <c r="AL1197" s="72"/>
      <c r="AM1197" s="72"/>
      <c r="AN1197" s="72"/>
      <c r="AO1197" s="72"/>
      <c r="AP1197" s="72"/>
      <c r="AQ1197" s="72"/>
      <c r="AR1197" s="72"/>
      <c r="AS1197" s="72"/>
      <c r="AT1197" s="72"/>
      <c r="AU1197" s="72"/>
      <c r="AV1197" s="72"/>
      <c r="AW1197" s="72"/>
      <c r="AX1197" s="72"/>
      <c r="AY1197" s="72"/>
      <c r="AZ1197" s="72"/>
      <c r="BA1197" s="72"/>
      <c r="BB1197" s="72"/>
      <c r="BC1197" s="72"/>
      <c r="BD1197" s="72"/>
      <c r="BE1197" s="72"/>
      <c r="BF1197" s="72"/>
      <c r="BG1197" s="72"/>
      <c r="BH1197" s="72"/>
      <c r="BI1197" s="72"/>
      <c r="BJ1197" s="72"/>
      <c r="BK1197" s="72"/>
      <c r="BL1197" s="72"/>
      <c r="BM1197" s="72"/>
      <c r="BN1197" s="72"/>
      <c r="BO1197" s="72"/>
      <c r="BP1197" s="72"/>
      <c r="BQ1197" s="72"/>
      <c r="BR1197" s="72"/>
      <c r="BS1197" s="72"/>
      <c r="BT1197" s="72"/>
      <c r="BU1197" s="72"/>
      <c r="BV1197" s="72"/>
      <c r="BW1197" s="72"/>
      <c r="BX1197" s="72"/>
      <c r="BY1197" s="72"/>
      <c r="BZ1197" s="72"/>
      <c r="CA1197" s="72"/>
      <c r="CB1197" s="72"/>
      <c r="CC1197" s="72"/>
      <c r="CD1197" s="72"/>
      <c r="CE1197" s="72"/>
      <c r="CF1197" s="72"/>
      <c r="CG1197" s="72"/>
      <c r="CH1197" s="72"/>
      <c r="CI1197" s="72"/>
      <c r="CJ1197" s="72"/>
      <c r="CK1197" s="72"/>
      <c r="CL1197" s="72"/>
      <c r="CN1197" s="1"/>
      <c r="CO1197" s="72"/>
      <c r="CP1197" s="72"/>
      <c r="CQ1197" s="72"/>
      <c r="CR1197" s="72"/>
      <c r="CS1197" s="72"/>
      <c r="CT1197" s="72"/>
      <c r="CU1197" s="72"/>
      <c r="CV1197" s="72"/>
      <c r="CW1197" s="72"/>
      <c r="CX1197" s="72"/>
      <c r="CY1197" s="72"/>
      <c r="CZ1197" s="72"/>
      <c r="DA1197" s="72"/>
      <c r="DB1197" s="72"/>
      <c r="DC1197" s="72"/>
      <c r="DD1197" s="72"/>
      <c r="DE1197" s="72"/>
      <c r="DF1197" s="72"/>
      <c r="DG1197" s="72"/>
      <c r="DH1197" s="72"/>
      <c r="DI1197" s="72"/>
      <c r="DJ1197" s="72"/>
      <c r="DK1197" s="72"/>
      <c r="DL1197" s="72"/>
    </row>
    <row r="1198" spans="1:117" x14ac:dyDescent="0.4">
      <c r="B1198" s="8"/>
      <c r="C1198" s="8"/>
      <c r="D1198" t="s">
        <v>769</v>
      </c>
      <c r="E1198" s="8" t="str">
        <f t="shared" si="1353"/>
        <v>1198 FAPPER-S</v>
      </c>
      <c r="G1198" s="125"/>
      <c r="K1198" s="18">
        <v>10</v>
      </c>
      <c r="L1198" s="18">
        <v>10</v>
      </c>
      <c r="M1198" s="18">
        <v>10</v>
      </c>
      <c r="N1198" s="18">
        <v>10</v>
      </c>
      <c r="O1198" s="18">
        <v>10</v>
      </c>
      <c r="P1198" s="18">
        <v>10</v>
      </c>
      <c r="S1198" s="147" cm="1">
        <f t="array" ref="S1198">INDEX($K:$Q,ROW(),MATCH(S$3,$K$2:$Q$2,0))</f>
        <v>10</v>
      </c>
      <c r="T1198" s="147" cm="1">
        <f t="array" ref="T1198">INDEX($K:$Q,ROW(),MATCH(T$3,$K$2:$Q$2,0))</f>
        <v>10</v>
      </c>
      <c r="U1198" s="147" cm="1">
        <f t="array" ref="U1198">INDEX($K:$Q,ROW(),MATCH(U$3,$K$2:$Q$2,0))</f>
        <v>10</v>
      </c>
      <c r="V1198" s="147" cm="1">
        <f t="array" ref="V1198">INDEX($K:$Q,ROW(),MATCH(V$3,$K$2:$Q$2,0))</f>
        <v>10</v>
      </c>
      <c r="W1198" s="147" cm="1">
        <f t="array" ref="W1198">INDEX($K:$Q,ROW(),MATCH(W$3,$K$2:$Q$2,0))</f>
        <v>10</v>
      </c>
      <c r="X1198" s="147" cm="1">
        <f t="array" ref="X1198">INDEX($K:$Q,ROW(),MATCH(X$3,$K$2:$Q$2,0))</f>
        <v>10</v>
      </c>
      <c r="Y1198" s="147" cm="1">
        <f t="array" ref="Y1198">INDEX($K:$Q,ROW(),MATCH(Y$3,$K$2:$Q$2,0))</f>
        <v>10</v>
      </c>
      <c r="Z1198" s="147" cm="1">
        <f t="array" ref="Z1198">INDEX($K:$Q,ROW(),MATCH(Z$3,$K$2:$Q$2,0))</f>
        <v>10</v>
      </c>
      <c r="AA1198" s="147" cm="1">
        <f t="array" ref="AA1198">INDEX($K:$Q,ROW(),MATCH(AA$3,$K$2:$Q$2,0))</f>
        <v>10</v>
      </c>
      <c r="AB1198" s="147" cm="1">
        <f t="array" ref="AB1198">INDEX($K:$Q,ROW(),MATCH(AB$3,$K$2:$Q$2,0))</f>
        <v>10</v>
      </c>
      <c r="AC1198" s="147" cm="1">
        <f t="array" ref="AC1198">INDEX($K:$Q,ROW(),MATCH(AC$3,$K$2:$Q$2,0))</f>
        <v>10</v>
      </c>
      <c r="AD1198" s="147" cm="1">
        <f t="array" ref="AD1198">INDEX($K:$Q,ROW(),MATCH(AD$3,$K$2:$Q$2,0))</f>
        <v>10</v>
      </c>
      <c r="AE1198" s="147" cm="1">
        <f t="array" ref="AE1198">INDEX($K:$Q,ROW(),MATCH(AE$3,$K$2:$Q$2,0))</f>
        <v>10</v>
      </c>
      <c r="AF1198" s="147" cm="1">
        <f t="array" ref="AF1198">INDEX($K:$Q,ROW(),MATCH(AF$3,$K$2:$Q$2,0))</f>
        <v>10</v>
      </c>
      <c r="AG1198" s="147" cm="1">
        <f t="array" ref="AG1198">INDEX($K:$Q,ROW(),MATCH(AG$3,$K$2:$Q$2,0))</f>
        <v>10</v>
      </c>
      <c r="AH1198" s="147" cm="1">
        <f t="array" ref="AH1198">INDEX($K:$Q,ROW(),MATCH(AH$3,$K$2:$Q$2,0))</f>
        <v>10</v>
      </c>
      <c r="AI1198" s="147" cm="1">
        <f t="array" ref="AI1198">INDEX($K:$Q,ROW(),MATCH(AI$3,$K$2:$Q$2,0))</f>
        <v>10</v>
      </c>
      <c r="AJ1198" s="147" cm="1">
        <f t="array" ref="AJ1198">INDEX($K:$Q,ROW(),MATCH(AJ$3,$K$2:$Q$2,0))</f>
        <v>10</v>
      </c>
      <c r="AK1198" s="147" cm="1">
        <f t="array" ref="AK1198">INDEX($K:$Q,ROW(),MATCH(AK$3,$K$2:$Q$2,0))</f>
        <v>10</v>
      </c>
      <c r="AL1198" s="147" cm="1">
        <f t="array" ref="AL1198">INDEX($K:$Q,ROW(),MATCH(AL$3,$K$2:$Q$2,0))</f>
        <v>10</v>
      </c>
      <c r="AM1198" s="147" cm="1">
        <f t="array" ref="AM1198">INDEX($K:$Q,ROW(),MATCH(AM$3,$K$2:$Q$2,0))</f>
        <v>10</v>
      </c>
      <c r="AN1198" s="147" cm="1">
        <f t="array" ref="AN1198">INDEX($K:$Q,ROW(),MATCH(AN$3,$K$2:$Q$2,0))</f>
        <v>10</v>
      </c>
      <c r="AO1198" s="147" cm="1">
        <f t="array" ref="AO1198">INDEX($K:$Q,ROW(),MATCH(AO$3,$K$2:$Q$2,0))</f>
        <v>10</v>
      </c>
      <c r="AP1198" s="147" cm="1">
        <f t="array" ref="AP1198">INDEX($K:$Q,ROW(),MATCH(AP$3,$K$2:$Q$2,0))</f>
        <v>10</v>
      </c>
      <c r="AQ1198" s="147" cm="1">
        <f t="array" ref="AQ1198">INDEX($K:$Q,ROW(),MATCH(AQ$3,$K$2:$Q$2,0))</f>
        <v>10</v>
      </c>
      <c r="AR1198" s="147" cm="1">
        <f t="array" ref="AR1198">INDEX($K:$Q,ROW(),MATCH(AR$3,$K$2:$Q$2,0))</f>
        <v>10</v>
      </c>
      <c r="AS1198" s="147" cm="1">
        <f t="array" ref="AS1198">INDEX($K:$Q,ROW(),MATCH(AS$3,$K$2:$Q$2,0))</f>
        <v>10</v>
      </c>
      <c r="AT1198" s="147" cm="1">
        <f t="array" ref="AT1198">INDEX($K:$Q,ROW(),MATCH(AT$3,$K$2:$Q$2,0))</f>
        <v>10</v>
      </c>
      <c r="AU1198" s="147" cm="1">
        <f t="array" ref="AU1198">INDEX($K:$Q,ROW(),MATCH(AU$3,$K$2:$Q$2,0))</f>
        <v>10</v>
      </c>
      <c r="AV1198" s="147" cm="1">
        <f t="array" ref="AV1198">INDEX($K:$Q,ROW(),MATCH(AV$3,$K$2:$Q$2,0))</f>
        <v>10</v>
      </c>
      <c r="AW1198" s="147" cm="1">
        <f t="array" ref="AW1198">INDEX($K:$Q,ROW(),MATCH(AW$3,$K$2:$Q$2,0))</f>
        <v>10</v>
      </c>
      <c r="AX1198" s="147" cm="1">
        <f t="array" ref="AX1198">INDEX($K:$Q,ROW(),MATCH(AX$3,$K$2:$Q$2,0))</f>
        <v>10</v>
      </c>
      <c r="AY1198" s="147" cm="1">
        <f t="array" ref="AY1198">INDEX($K:$Q,ROW(),MATCH(AY$3,$K$2:$Q$2,0))</f>
        <v>10</v>
      </c>
      <c r="AZ1198" s="147" cm="1">
        <f t="array" ref="AZ1198">INDEX($K:$Q,ROW(),MATCH(AZ$3,$K$2:$Q$2,0))</f>
        <v>10</v>
      </c>
      <c r="BA1198" s="147" cm="1">
        <f t="array" ref="BA1198">INDEX($K:$Q,ROW(),MATCH(BA$3,$K$2:$Q$2,0))</f>
        <v>10</v>
      </c>
      <c r="BB1198" s="147" cm="1">
        <f t="array" ref="BB1198">INDEX($K:$Q,ROW(),MATCH(BB$3,$K$2:$Q$2,0))</f>
        <v>10</v>
      </c>
      <c r="BC1198" s="147" cm="1">
        <f t="array" ref="BC1198">INDEX($K:$Q,ROW(),MATCH(BC$3,$K$2:$Q$2,0))</f>
        <v>10</v>
      </c>
      <c r="BD1198" s="147" cm="1">
        <f t="array" ref="BD1198">INDEX($K:$Q,ROW(),MATCH(BD$3,$K$2:$Q$2,0))</f>
        <v>10</v>
      </c>
      <c r="BE1198" s="147" cm="1">
        <f t="array" ref="BE1198">INDEX($K:$Q,ROW(),MATCH(BE$3,$K$2:$Q$2,0))</f>
        <v>10</v>
      </c>
      <c r="BF1198" s="147" cm="1">
        <f t="array" ref="BF1198">INDEX($K:$Q,ROW(),MATCH(BF$3,$K$2:$Q$2,0))</f>
        <v>10</v>
      </c>
      <c r="BG1198" s="147" cm="1">
        <f t="array" ref="BG1198">INDEX($K:$Q,ROW(),MATCH(BG$3,$K$2:$Q$2,0))</f>
        <v>10</v>
      </c>
      <c r="BH1198" s="147" cm="1">
        <f t="array" ref="BH1198">INDEX($K:$Q,ROW(),MATCH(BH$3,$K$2:$Q$2,0))</f>
        <v>10</v>
      </c>
      <c r="BI1198" s="147" cm="1">
        <f t="array" ref="BI1198">INDEX($K:$Q,ROW(),MATCH(BI$3,$K$2:$Q$2,0))</f>
        <v>10</v>
      </c>
      <c r="BJ1198" s="147" cm="1">
        <f t="array" ref="BJ1198">INDEX($K:$Q,ROW(),MATCH(BJ$3,$K$2:$Q$2,0))</f>
        <v>10</v>
      </c>
      <c r="BK1198" s="147" cm="1">
        <f t="array" ref="BK1198">INDEX($K:$Q,ROW(),MATCH(BK$3,$K$2:$Q$2,0))</f>
        <v>10</v>
      </c>
      <c r="BL1198" s="147" cm="1">
        <f t="array" ref="BL1198">INDEX($K:$Q,ROW(),MATCH(BL$3,$K$2:$Q$2,0))</f>
        <v>10</v>
      </c>
      <c r="BM1198" s="147" cm="1">
        <f t="array" ref="BM1198">INDEX($K:$Q,ROW(),MATCH(BM$3,$K$2:$Q$2,0))</f>
        <v>10</v>
      </c>
      <c r="BN1198" s="147" cm="1">
        <f t="array" ref="BN1198">INDEX($K:$Q,ROW(),MATCH(BN$3,$K$2:$Q$2,0))</f>
        <v>10</v>
      </c>
      <c r="BO1198" s="147" cm="1">
        <f t="array" ref="BO1198">INDEX($K:$Q,ROW(),MATCH(BO$3,$K$2:$Q$2,0))</f>
        <v>10</v>
      </c>
      <c r="BP1198" s="147" cm="1">
        <f t="array" ref="BP1198">INDEX($K:$Q,ROW(),MATCH(BP$3,$K$2:$Q$2,0))</f>
        <v>10</v>
      </c>
      <c r="BQ1198" s="147" cm="1">
        <f t="array" ref="BQ1198">INDEX($K:$Q,ROW(),MATCH(BQ$3,$K$2:$Q$2,0))</f>
        <v>10</v>
      </c>
      <c r="BR1198" s="147" cm="1">
        <f t="array" ref="BR1198">INDEX($K:$Q,ROW(),MATCH(BR$3,$K$2:$Q$2,0))</f>
        <v>10</v>
      </c>
      <c r="BS1198" s="147" cm="1">
        <f t="array" ref="BS1198">INDEX($K:$Q,ROW(),MATCH(BS$3,$K$2:$Q$2,0))</f>
        <v>10</v>
      </c>
      <c r="BT1198" s="147" cm="1">
        <f t="array" ref="BT1198">INDEX($K:$Q,ROW(),MATCH(BT$3,$K$2:$Q$2,0))</f>
        <v>10</v>
      </c>
      <c r="BU1198" s="147" cm="1">
        <f t="array" ref="BU1198">INDEX($K:$Q,ROW(),MATCH(BU$3,$K$2:$Q$2,0))</f>
        <v>10</v>
      </c>
      <c r="BV1198" s="147" cm="1">
        <f t="array" ref="BV1198">INDEX($K:$Q,ROW(),MATCH(BV$3,$K$2:$Q$2,0))</f>
        <v>10</v>
      </c>
      <c r="BW1198" s="147" cm="1">
        <f t="array" ref="BW1198">INDEX($K:$Q,ROW(),MATCH(BW$3,$K$2:$Q$2,0))</f>
        <v>10</v>
      </c>
      <c r="BX1198" s="147" cm="1">
        <f t="array" ref="BX1198">INDEX($K:$Q,ROW(),MATCH(BX$3,$K$2:$Q$2,0))</f>
        <v>10</v>
      </c>
      <c r="BY1198" s="147" cm="1">
        <f t="array" ref="BY1198">INDEX($K:$Q,ROW(),MATCH(BY$3,$K$2:$Q$2,0))</f>
        <v>10</v>
      </c>
      <c r="BZ1198" s="147" cm="1">
        <f t="array" ref="BZ1198">INDEX($K:$Q,ROW(),MATCH(BZ$3,$K$2:$Q$2,0))</f>
        <v>10</v>
      </c>
      <c r="CA1198" s="147" cm="1">
        <f t="array" ref="CA1198">INDEX($K:$Q,ROW(),MATCH(CA$3,$K$2:$Q$2,0))</f>
        <v>10</v>
      </c>
      <c r="CB1198" s="147" cm="1">
        <f t="array" ref="CB1198">INDEX($K:$Q,ROW(),MATCH(CB$3,$K$2:$Q$2,0))</f>
        <v>10</v>
      </c>
      <c r="CC1198" s="147" cm="1">
        <f t="array" ref="CC1198">INDEX($K:$Q,ROW(),MATCH(CC$3,$K$2:$Q$2,0))</f>
        <v>10</v>
      </c>
      <c r="CD1198" s="147" cm="1">
        <f t="array" ref="CD1198">INDEX($K:$Q,ROW(),MATCH(CD$3,$K$2:$Q$2,0))</f>
        <v>10</v>
      </c>
      <c r="CE1198" s="147" cm="1">
        <f t="array" ref="CE1198">INDEX($K:$Q,ROW(),MATCH(CE$3,$K$2:$Q$2,0))</f>
        <v>10</v>
      </c>
      <c r="CF1198" s="147" cm="1">
        <f t="array" ref="CF1198">INDEX($K:$Q,ROW(),MATCH(CF$3,$K$2:$Q$2,0))</f>
        <v>10</v>
      </c>
      <c r="CG1198" s="147" cm="1">
        <f t="array" ref="CG1198">INDEX($K:$Q,ROW(),MATCH(CG$3,$K$2:$Q$2,0))</f>
        <v>10</v>
      </c>
      <c r="CH1198" s="147" cm="1">
        <f t="array" ref="CH1198">INDEX($K:$Q,ROW(),MATCH(CH$3,$K$2:$Q$2,0))</f>
        <v>10</v>
      </c>
      <c r="CI1198" s="147" cm="1">
        <f t="array" ref="CI1198">INDEX($K:$Q,ROW(),MATCH(CI$3,$K$2:$Q$2,0))</f>
        <v>10</v>
      </c>
      <c r="CJ1198" s="147" cm="1">
        <f t="array" ref="CJ1198">INDEX($K:$Q,ROW(),MATCH(CJ$3,$K$2:$Q$2,0))</f>
        <v>10</v>
      </c>
      <c r="CK1198" s="147" cm="1">
        <f t="array" ref="CK1198">INDEX($K:$Q,ROW(),MATCH(CK$3,$K$2:$Q$2,0))</f>
        <v>10</v>
      </c>
      <c r="CL1198" s="147" cm="1">
        <f t="array" ref="CL1198">INDEX($K:$Q,ROW(),MATCH(CL$3,$K$2:$Q$2,0))</f>
        <v>10</v>
      </c>
      <c r="CO1198" s="147" t="e" cm="1">
        <f t="array" ref="CO1198">INDEX($K:$Q,ROW(),MATCH(CO$3,$K$2:$Q$2,0))</f>
        <v>#N/A</v>
      </c>
      <c r="CP1198" s="147" t="e" cm="1">
        <f t="array" ref="CP1198">INDEX($K:$Q,ROW(),MATCH(CP$3,$K$2:$Q$2,0))</f>
        <v>#N/A</v>
      </c>
      <c r="CQ1198" s="147" t="e" cm="1">
        <f t="array" ref="CQ1198">INDEX($K:$Q,ROW(),MATCH(CQ$3,$K$2:$Q$2,0))</f>
        <v>#N/A</v>
      </c>
      <c r="CR1198" s="147" t="e" cm="1">
        <f t="array" ref="CR1198">INDEX($K:$Q,ROW(),MATCH(CR$3,$K$2:$Q$2,0))</f>
        <v>#N/A</v>
      </c>
      <c r="CS1198" s="147" t="e" cm="1">
        <f t="array" ref="CS1198">INDEX($K:$Q,ROW(),MATCH(CS$3,$K$2:$Q$2,0))</f>
        <v>#N/A</v>
      </c>
      <c r="CT1198" s="147" t="e" cm="1">
        <f t="array" ref="CT1198">INDEX($K:$Q,ROW(),MATCH(CT$3,$K$2:$Q$2,0))</f>
        <v>#N/A</v>
      </c>
      <c r="CU1198" s="147" t="e" cm="1">
        <f t="array" ref="CU1198">INDEX($K:$Q,ROW(),MATCH(CU$3,$K$2:$Q$2,0))</f>
        <v>#N/A</v>
      </c>
      <c r="CV1198" s="147" t="e" cm="1">
        <f t="array" ref="CV1198">INDEX($K:$Q,ROW(),MATCH(CV$3,$K$2:$Q$2,0))</f>
        <v>#N/A</v>
      </c>
      <c r="CW1198" s="147" t="e" cm="1">
        <f t="array" ref="CW1198">INDEX($K:$Q,ROW(),MATCH(CW$3,$K$2:$Q$2,0))</f>
        <v>#N/A</v>
      </c>
      <c r="CX1198" s="147" t="e" cm="1">
        <f t="array" ref="CX1198">INDEX($K:$Q,ROW(),MATCH(CX$3,$K$2:$Q$2,0))</f>
        <v>#N/A</v>
      </c>
      <c r="CY1198" s="147" t="e" cm="1">
        <f t="array" ref="CY1198">INDEX($K:$Q,ROW(),MATCH(CY$3,$K$2:$Q$2,0))</f>
        <v>#N/A</v>
      </c>
      <c r="CZ1198" s="147" t="e" cm="1">
        <f t="array" ref="CZ1198">INDEX($K:$Q,ROW(),MATCH(CZ$3,$K$2:$Q$2,0))</f>
        <v>#N/A</v>
      </c>
      <c r="DA1198" s="147" t="e" cm="1">
        <f t="array" ref="DA1198">INDEX($K:$Q,ROW(),MATCH(DA$3,$K$2:$Q$2,0))</f>
        <v>#N/A</v>
      </c>
      <c r="DB1198" s="147" t="e" cm="1">
        <f t="array" ref="DB1198">INDEX($K:$Q,ROW(),MATCH(DB$3,$K$2:$Q$2,0))</f>
        <v>#N/A</v>
      </c>
      <c r="DC1198" s="147" t="e" cm="1">
        <f t="array" ref="DC1198">INDEX($K:$Q,ROW(),MATCH(DC$3,$K$2:$Q$2,0))</f>
        <v>#N/A</v>
      </c>
      <c r="DD1198" s="147" t="e" cm="1">
        <f t="array" ref="DD1198">INDEX($K:$Q,ROW(),MATCH(DD$3,$K$2:$Q$2,0))</f>
        <v>#N/A</v>
      </c>
      <c r="DE1198" s="147" t="e" cm="1">
        <f t="array" ref="DE1198">INDEX($K:$Q,ROW(),MATCH(DE$3,$K$2:$Q$2,0))</f>
        <v>#N/A</v>
      </c>
      <c r="DF1198" s="147" t="e" cm="1">
        <f t="array" ref="DF1198">INDEX($K:$Q,ROW(),MATCH(DF$3,$K$2:$Q$2,0))</f>
        <v>#N/A</v>
      </c>
      <c r="DG1198" s="147" t="e" cm="1">
        <f t="array" ref="DG1198">INDEX($K:$Q,ROW(),MATCH(DG$3,$K$2:$Q$2,0))</f>
        <v>#N/A</v>
      </c>
      <c r="DH1198" s="147" t="e" cm="1">
        <f t="array" ref="DH1198">INDEX($K:$Q,ROW(),MATCH(DH$3,$K$2:$Q$2,0))</f>
        <v>#N/A</v>
      </c>
      <c r="DI1198" s="147" t="e" cm="1">
        <f t="array" ref="DI1198">INDEX($K:$Q,ROW(),MATCH(DI$3,$K$2:$Q$2,0))</f>
        <v>#N/A</v>
      </c>
      <c r="DJ1198" s="147" t="e" cm="1">
        <f t="array" ref="DJ1198">INDEX($K:$Q,ROW(),MATCH(DJ$3,$K$2:$Q$2,0))</f>
        <v>#N/A</v>
      </c>
      <c r="DK1198" s="147" t="e" cm="1">
        <f t="array" ref="DK1198">INDEX($K:$Q,ROW(),MATCH(DK$3,$K$2:$Q$2,0))</f>
        <v>#N/A</v>
      </c>
      <c r="DL1198" s="147" t="e" cm="1">
        <f t="array" ref="DL1198">INDEX($K:$Q,ROW(),MATCH(DL$3,$K$2:$Q$2,0))</f>
        <v>#N/A</v>
      </c>
    </row>
    <row r="1199" spans="1:117" s="27" customFormat="1" x14ac:dyDescent="0.4">
      <c r="A1199"/>
      <c r="B1199" s="8"/>
      <c r="C1199" s="8"/>
      <c r="D1199" t="s">
        <v>769</v>
      </c>
      <c r="E1199" s="8" t="str">
        <f t="shared" si="1353"/>
        <v>1199 FAPPER-S</v>
      </c>
      <c r="F1199"/>
      <c r="G1199" s="95" t="s">
        <v>204</v>
      </c>
      <c r="I1199" s="180"/>
      <c r="J1199" s="180"/>
      <c r="K1199" s="118">
        <f>SUMIF($3:$3,K$2,1195:1195)</f>
        <v>0</v>
      </c>
      <c r="L1199" s="118">
        <f>SUMIF($3:$3,L$2,1195:1195)</f>
        <v>0</v>
      </c>
      <c r="M1199" s="118">
        <f>SUMIF($3:$3,M$2,1195:1195)</f>
        <v>0</v>
      </c>
      <c r="N1199" s="118">
        <f>SUMIF($3:$3,N$2,1195:1195)</f>
        <v>0</v>
      </c>
      <c r="O1199" s="118">
        <f>SUMIF($3:$3,O$2,1195:1195)</f>
        <v>0</v>
      </c>
      <c r="P1199" s="118">
        <f>SUMIF($3:$3,P$2,1195:1195)</f>
        <v>0</v>
      </c>
      <c r="Q1199"/>
      <c r="R1199" s="33"/>
      <c r="S1199" s="148" cm="1">
        <f t="array" aca="1" ref="S1199" ca="1">-S1198*INDIRECT(S1186)/10000</f>
        <v>-10</v>
      </c>
      <c r="T1199" s="148" cm="1">
        <f t="array" aca="1" ref="T1199" ca="1">-T1198*INDIRECT(T1186)/10000</f>
        <v>-10</v>
      </c>
      <c r="U1199" s="148" cm="1">
        <f t="array" aca="1" ref="U1199" ca="1">-U1198*INDIRECT(U1186)/10000</f>
        <v>-10</v>
      </c>
      <c r="V1199" s="148" cm="1">
        <f t="array" aca="1" ref="V1199" ca="1">-V1198*INDIRECT(V1186)/10000</f>
        <v>-10</v>
      </c>
      <c r="W1199" s="148" cm="1">
        <f t="array" aca="1" ref="W1199" ca="1">-W1198*INDIRECT(W1186)/10000</f>
        <v>-10</v>
      </c>
      <c r="X1199" s="148" cm="1">
        <f t="array" aca="1" ref="X1199" ca="1">-X1198*INDIRECT(X1186)/10000</f>
        <v>-10</v>
      </c>
      <c r="Y1199" s="148" cm="1">
        <f t="array" aca="1" ref="Y1199" ca="1">-Y1198*INDIRECT(Y1186)/10000</f>
        <v>-10</v>
      </c>
      <c r="Z1199" s="148" cm="1">
        <f t="array" aca="1" ref="Z1199" ca="1">-Z1198*INDIRECT(Z1186)/10000</f>
        <v>-10</v>
      </c>
      <c r="AA1199" s="148" cm="1">
        <f t="array" aca="1" ref="AA1199" ca="1">-AA1198*INDIRECT(AA1186)/10000</f>
        <v>-10</v>
      </c>
      <c r="AB1199" s="148" cm="1">
        <f t="array" aca="1" ref="AB1199" ca="1">-AB1198*INDIRECT(AB1186)/10000</f>
        <v>-10</v>
      </c>
      <c r="AC1199" s="148" cm="1">
        <f t="array" aca="1" ref="AC1199" ca="1">-AC1198*INDIRECT(AC1186)/10000</f>
        <v>-10</v>
      </c>
      <c r="AD1199" s="148" cm="1">
        <f t="array" aca="1" ref="AD1199" ca="1">-AD1198*INDIRECT(AD1186)/10000</f>
        <v>-10</v>
      </c>
      <c r="AE1199" s="148" cm="1">
        <f t="array" aca="1" ref="AE1199" ca="1">-AE1198*INDIRECT(AE1186)/10000</f>
        <v>-10</v>
      </c>
      <c r="AF1199" s="148" cm="1">
        <f t="array" aca="1" ref="AF1199" ca="1">-AF1198*INDIRECT(AF1186)/10000</f>
        <v>-10</v>
      </c>
      <c r="AG1199" s="148" cm="1">
        <f t="array" aca="1" ref="AG1199" ca="1">-AG1198*INDIRECT(AG1186)/10000</f>
        <v>-10</v>
      </c>
      <c r="AH1199" s="148" cm="1">
        <f t="array" aca="1" ref="AH1199" ca="1">-AH1198*INDIRECT(AH1186)/10000</f>
        <v>-10</v>
      </c>
      <c r="AI1199" s="148" cm="1">
        <f t="array" aca="1" ref="AI1199" ca="1">-AI1198*INDIRECT(AI1186)/10000</f>
        <v>-10</v>
      </c>
      <c r="AJ1199" s="148" cm="1">
        <f t="array" aca="1" ref="AJ1199" ca="1">-AJ1198*INDIRECT(AJ1186)/10000</f>
        <v>-10</v>
      </c>
      <c r="AK1199" s="148" cm="1">
        <f t="array" aca="1" ref="AK1199" ca="1">-AK1198*INDIRECT(AK1186)/10000</f>
        <v>-10</v>
      </c>
      <c r="AL1199" s="148" cm="1">
        <f t="array" aca="1" ref="AL1199" ca="1">-AL1198*INDIRECT(AL1186)/10000</f>
        <v>-10</v>
      </c>
      <c r="AM1199" s="148" cm="1">
        <f t="array" aca="1" ref="AM1199" ca="1">-AM1198*INDIRECT(AM1186)/10000</f>
        <v>-10</v>
      </c>
      <c r="AN1199" s="148" cm="1">
        <f t="array" aca="1" ref="AN1199" ca="1">-AN1198*INDIRECT(AN1186)/10000</f>
        <v>-10</v>
      </c>
      <c r="AO1199" s="148" cm="1">
        <f t="array" aca="1" ref="AO1199" ca="1">-AO1198*INDIRECT(AO1186)/10000</f>
        <v>-10</v>
      </c>
      <c r="AP1199" s="148" cm="1">
        <f t="array" aca="1" ref="AP1199" ca="1">-AP1198*INDIRECT(AP1186)/10000</f>
        <v>-10</v>
      </c>
      <c r="AQ1199" s="148" cm="1">
        <f t="array" aca="1" ref="AQ1199" ca="1">-AQ1198*INDIRECT(AQ1186)/10000</f>
        <v>-10</v>
      </c>
      <c r="AR1199" s="148" cm="1">
        <f t="array" aca="1" ref="AR1199" ca="1">-AR1198*INDIRECT(AR1186)/10000</f>
        <v>-10</v>
      </c>
      <c r="AS1199" s="148" cm="1">
        <f t="array" aca="1" ref="AS1199" ca="1">-AS1198*INDIRECT(AS1186)/10000</f>
        <v>-10</v>
      </c>
      <c r="AT1199" s="148" cm="1">
        <f t="array" aca="1" ref="AT1199" ca="1">-AT1198*INDIRECT(AT1186)/10000</f>
        <v>-10</v>
      </c>
      <c r="AU1199" s="148" cm="1">
        <f t="array" aca="1" ref="AU1199" ca="1">-AU1198*INDIRECT(AU1186)/10000</f>
        <v>-10</v>
      </c>
      <c r="AV1199" s="148" cm="1">
        <f t="array" aca="1" ref="AV1199" ca="1">-AV1198*INDIRECT(AV1186)/10000</f>
        <v>-10</v>
      </c>
      <c r="AW1199" s="148" cm="1">
        <f t="array" aca="1" ref="AW1199" ca="1">-AW1198*INDIRECT(AW1186)/10000</f>
        <v>-10</v>
      </c>
      <c r="AX1199" s="148" cm="1">
        <f t="array" aca="1" ref="AX1199" ca="1">-AX1198*INDIRECT(AX1186)/10000</f>
        <v>-10</v>
      </c>
      <c r="AY1199" s="148" cm="1">
        <f t="array" aca="1" ref="AY1199" ca="1">-AY1198*INDIRECT(AY1186)/10000</f>
        <v>-10</v>
      </c>
      <c r="AZ1199" s="148" cm="1">
        <f t="array" aca="1" ref="AZ1199" ca="1">-AZ1198*INDIRECT(AZ1186)/10000</f>
        <v>-10</v>
      </c>
      <c r="BA1199" s="148" cm="1">
        <f t="array" aca="1" ref="BA1199" ca="1">-BA1198*INDIRECT(BA1186)/10000</f>
        <v>-10</v>
      </c>
      <c r="BB1199" s="148" cm="1">
        <f t="array" aca="1" ref="BB1199" ca="1">-BB1198*INDIRECT(BB1186)/10000</f>
        <v>-10</v>
      </c>
      <c r="BC1199" s="148" cm="1">
        <f t="array" aca="1" ref="BC1199" ca="1">-BC1198*INDIRECT(BC1186)/10000</f>
        <v>-10</v>
      </c>
      <c r="BD1199" s="148" cm="1">
        <f t="array" aca="1" ref="BD1199" ca="1">-BD1198*INDIRECT(BD1186)/10000</f>
        <v>-10</v>
      </c>
      <c r="BE1199" s="148" cm="1">
        <f t="array" aca="1" ref="BE1199" ca="1">-BE1198*INDIRECT(BE1186)/10000</f>
        <v>-10</v>
      </c>
      <c r="BF1199" s="148" cm="1">
        <f t="array" aca="1" ref="BF1199" ca="1">-BF1198*INDIRECT(BF1186)/10000</f>
        <v>-10</v>
      </c>
      <c r="BG1199" s="148" cm="1">
        <f t="array" aca="1" ref="BG1199" ca="1">-BG1198*INDIRECT(BG1186)/10000</f>
        <v>-10</v>
      </c>
      <c r="BH1199" s="148" cm="1">
        <f t="array" aca="1" ref="BH1199" ca="1">-BH1198*INDIRECT(BH1186)/10000</f>
        <v>-10</v>
      </c>
      <c r="BI1199" s="148" cm="1">
        <f t="array" aca="1" ref="BI1199" ca="1">-BI1198*INDIRECT(BI1186)/10000</f>
        <v>-10</v>
      </c>
      <c r="BJ1199" s="148" cm="1">
        <f t="array" aca="1" ref="BJ1199" ca="1">-BJ1198*INDIRECT(BJ1186)/10000</f>
        <v>-10</v>
      </c>
      <c r="BK1199" s="148" cm="1">
        <f t="array" aca="1" ref="BK1199" ca="1">-BK1198*INDIRECT(BK1186)/10000</f>
        <v>-10</v>
      </c>
      <c r="BL1199" s="148" cm="1">
        <f t="array" aca="1" ref="BL1199" ca="1">-BL1198*INDIRECT(BL1186)/10000</f>
        <v>-10</v>
      </c>
      <c r="BM1199" s="148" cm="1">
        <f t="array" aca="1" ref="BM1199" ca="1">-BM1198*INDIRECT(BM1186)/10000</f>
        <v>-10</v>
      </c>
      <c r="BN1199" s="148" cm="1">
        <f t="array" aca="1" ref="BN1199" ca="1">-BN1198*INDIRECT(BN1186)/10000</f>
        <v>-10</v>
      </c>
      <c r="BO1199" s="148" cm="1">
        <f t="array" aca="1" ref="BO1199" ca="1">-BO1198*INDIRECT(BO1186)/10000</f>
        <v>-10</v>
      </c>
      <c r="BP1199" s="148" cm="1">
        <f t="array" aca="1" ref="BP1199" ca="1">-BP1198*INDIRECT(BP1186)/10000</f>
        <v>-10</v>
      </c>
      <c r="BQ1199" s="148" cm="1">
        <f t="array" aca="1" ref="BQ1199" ca="1">-BQ1198*INDIRECT(BQ1186)/10000</f>
        <v>-10</v>
      </c>
      <c r="BR1199" s="148" cm="1">
        <f t="array" aca="1" ref="BR1199" ca="1">-BR1198*INDIRECT(BR1186)/10000</f>
        <v>-10</v>
      </c>
      <c r="BS1199" s="148" cm="1">
        <f t="array" aca="1" ref="BS1199" ca="1">-BS1198*INDIRECT(BS1186)/10000</f>
        <v>-10</v>
      </c>
      <c r="BT1199" s="148" cm="1">
        <f t="array" aca="1" ref="BT1199" ca="1">-BT1198*INDIRECT(BT1186)/10000</f>
        <v>-10</v>
      </c>
      <c r="BU1199" s="148" cm="1">
        <f t="array" aca="1" ref="BU1199" ca="1">-BU1198*INDIRECT(BU1186)/10000</f>
        <v>-10</v>
      </c>
      <c r="BV1199" s="148" cm="1">
        <f t="array" aca="1" ref="BV1199" ca="1">-BV1198*INDIRECT(BV1186)/10000</f>
        <v>-10</v>
      </c>
      <c r="BW1199" s="148" cm="1">
        <f t="array" aca="1" ref="BW1199" ca="1">-BW1198*INDIRECT(BW1186)/10000</f>
        <v>-10</v>
      </c>
      <c r="BX1199" s="148" cm="1">
        <f t="array" aca="1" ref="BX1199" ca="1">-BX1198*INDIRECT(BX1186)/10000</f>
        <v>-10</v>
      </c>
      <c r="BY1199" s="148" cm="1">
        <f t="array" aca="1" ref="BY1199" ca="1">-BY1198*INDIRECT(BY1186)/10000</f>
        <v>-10</v>
      </c>
      <c r="BZ1199" s="148" cm="1">
        <f t="array" aca="1" ref="BZ1199" ca="1">-BZ1198*INDIRECT(BZ1186)/10000</f>
        <v>-10</v>
      </c>
      <c r="CA1199" s="148" cm="1">
        <f t="array" aca="1" ref="CA1199" ca="1">-CA1198*INDIRECT(CA1186)/10000</f>
        <v>-10</v>
      </c>
      <c r="CB1199" s="148" cm="1">
        <f t="array" aca="1" ref="CB1199" ca="1">-CB1198*INDIRECT(CB1186)/10000</f>
        <v>-10</v>
      </c>
      <c r="CC1199" s="148" cm="1">
        <f t="array" aca="1" ref="CC1199" ca="1">-CC1198*INDIRECT(CC1186)/10000</f>
        <v>-10</v>
      </c>
      <c r="CD1199" s="148" cm="1">
        <f t="array" aca="1" ref="CD1199" ca="1">-CD1198*INDIRECT(CD1186)/10000</f>
        <v>-10</v>
      </c>
      <c r="CE1199" s="148" cm="1">
        <f t="array" aca="1" ref="CE1199" ca="1">-CE1198*INDIRECT(CE1186)/10000</f>
        <v>-10</v>
      </c>
      <c r="CF1199" s="148" cm="1">
        <f t="array" aca="1" ref="CF1199" ca="1">-CF1198*INDIRECT(CF1186)/10000</f>
        <v>-10</v>
      </c>
      <c r="CG1199" s="148" cm="1">
        <f t="array" aca="1" ref="CG1199" ca="1">-CG1198*INDIRECT(CG1186)/10000</f>
        <v>-10</v>
      </c>
      <c r="CH1199" s="148" cm="1">
        <f t="array" aca="1" ref="CH1199" ca="1">-CH1198*INDIRECT(CH1186)/10000</f>
        <v>-10</v>
      </c>
      <c r="CI1199" s="148" cm="1">
        <f t="array" aca="1" ref="CI1199" ca="1">-CI1198*INDIRECT(CI1186)/10000</f>
        <v>-10</v>
      </c>
      <c r="CJ1199" s="148" cm="1">
        <f t="array" aca="1" ref="CJ1199" ca="1">-CJ1198*INDIRECT(CJ1186)/10000</f>
        <v>-10</v>
      </c>
      <c r="CK1199" s="148" cm="1">
        <f t="array" aca="1" ref="CK1199" ca="1">-CK1198*INDIRECT(CK1186)/10000</f>
        <v>-10</v>
      </c>
      <c r="CL1199" s="148" cm="1">
        <f t="array" aca="1" ref="CL1199" ca="1">-CL1198*INDIRECT(CL1186)/10000</f>
        <v>-10</v>
      </c>
      <c r="CM1199"/>
      <c r="CN1199" s="253"/>
      <c r="CO1199" s="148" t="e" cm="1">
        <f t="array" aca="1" ref="CO1199" ca="1">-CO1198*INDIRECT(CO1186)/10000</f>
        <v>#N/A</v>
      </c>
      <c r="CP1199" s="148" t="e" cm="1">
        <f t="array" aca="1" ref="CP1199" ca="1">-CP1198*INDIRECT(CP1186)/10000</f>
        <v>#N/A</v>
      </c>
      <c r="CQ1199" s="148" t="e" cm="1">
        <f t="array" aca="1" ref="CQ1199" ca="1">-CQ1198*INDIRECT(CQ1186)/10000</f>
        <v>#N/A</v>
      </c>
      <c r="CR1199" s="148" t="e" cm="1">
        <f t="array" aca="1" ref="CR1199" ca="1">-CR1198*INDIRECT(CR1186)/10000</f>
        <v>#N/A</v>
      </c>
      <c r="CS1199" s="148" t="e" cm="1">
        <f t="array" aca="1" ref="CS1199" ca="1">-CS1198*INDIRECT(CS1186)/10000</f>
        <v>#N/A</v>
      </c>
      <c r="CT1199" s="148" t="e" cm="1">
        <f t="array" aca="1" ref="CT1199" ca="1">-CT1198*INDIRECT(CT1186)/10000</f>
        <v>#N/A</v>
      </c>
      <c r="CU1199" s="148" t="e" cm="1">
        <f t="array" aca="1" ref="CU1199" ca="1">-CU1198*INDIRECT(CU1186)/10000</f>
        <v>#N/A</v>
      </c>
      <c r="CV1199" s="148" t="e" cm="1">
        <f t="array" aca="1" ref="CV1199" ca="1">-CV1198*INDIRECT(CV1186)/10000</f>
        <v>#N/A</v>
      </c>
      <c r="CW1199" s="148" t="e" cm="1">
        <f t="array" aca="1" ref="CW1199" ca="1">-CW1198*INDIRECT(CW1186)/10000</f>
        <v>#N/A</v>
      </c>
      <c r="CX1199" s="148" t="e" cm="1">
        <f t="array" aca="1" ref="CX1199" ca="1">-CX1198*INDIRECT(CX1186)/10000</f>
        <v>#N/A</v>
      </c>
      <c r="CY1199" s="148" t="e" cm="1">
        <f t="array" aca="1" ref="CY1199" ca="1">-CY1198*INDIRECT(CY1186)/10000</f>
        <v>#N/A</v>
      </c>
      <c r="CZ1199" s="148" t="e" cm="1">
        <f t="array" aca="1" ref="CZ1199" ca="1">-CZ1198*INDIRECT(CZ1186)/10000</f>
        <v>#N/A</v>
      </c>
      <c r="DA1199" s="148" t="e" cm="1">
        <f t="array" aca="1" ref="DA1199" ca="1">-DA1198*INDIRECT(DA1186)/10000</f>
        <v>#N/A</v>
      </c>
      <c r="DB1199" s="148" t="e" cm="1">
        <f t="array" aca="1" ref="DB1199" ca="1">-DB1198*INDIRECT(DB1186)/10000</f>
        <v>#N/A</v>
      </c>
      <c r="DC1199" s="148" t="e" cm="1">
        <f t="array" aca="1" ref="DC1199" ca="1">-DC1198*INDIRECT(DC1186)/10000</f>
        <v>#N/A</v>
      </c>
      <c r="DD1199" s="148" t="e" cm="1">
        <f t="array" aca="1" ref="DD1199" ca="1">-DD1198*INDIRECT(DD1186)/10000</f>
        <v>#N/A</v>
      </c>
      <c r="DE1199" s="148" t="e" cm="1">
        <f t="array" aca="1" ref="DE1199" ca="1">-DE1198*INDIRECT(DE1186)/10000</f>
        <v>#N/A</v>
      </c>
      <c r="DF1199" s="148" t="e" cm="1">
        <f t="array" aca="1" ref="DF1199" ca="1">-DF1198*INDIRECT(DF1186)/10000</f>
        <v>#N/A</v>
      </c>
      <c r="DG1199" s="148" t="e" cm="1">
        <f t="array" aca="1" ref="DG1199" ca="1">-DG1198*INDIRECT(DG1186)/10000</f>
        <v>#N/A</v>
      </c>
      <c r="DH1199" s="148" t="e" cm="1">
        <f t="array" aca="1" ref="DH1199" ca="1">-DH1198*INDIRECT(DH1186)/10000</f>
        <v>#N/A</v>
      </c>
      <c r="DI1199" s="148" t="e" cm="1">
        <f t="array" aca="1" ref="DI1199" ca="1">-DI1198*INDIRECT(DI1186)/10000</f>
        <v>#N/A</v>
      </c>
      <c r="DJ1199" s="148" t="e" cm="1">
        <f t="array" aca="1" ref="DJ1199" ca="1">-DJ1198*INDIRECT(DJ1186)/10000</f>
        <v>#N/A</v>
      </c>
      <c r="DK1199" s="148" t="e" cm="1">
        <f t="array" aca="1" ref="DK1199" ca="1">-DK1198*INDIRECT(DK1186)/10000</f>
        <v>#N/A</v>
      </c>
      <c r="DL1199" s="148" t="e" cm="1">
        <f t="array" aca="1" ref="DL1199" ca="1">-DL1198*INDIRECT(DL1186)/10000</f>
        <v>#N/A</v>
      </c>
      <c r="DM1199"/>
    </row>
    <row r="1200" spans="1:117" x14ac:dyDescent="0.4">
      <c r="B1200" s="8"/>
      <c r="C1200" s="8" t="s">
        <v>233</v>
      </c>
      <c r="D1200" t="s">
        <v>769</v>
      </c>
      <c r="E1200" s="8" t="str">
        <f t="shared" si="1353"/>
        <v>1200 FAPPER-S</v>
      </c>
      <c r="G1200" s="158" t="str">
        <f>"Depreciation - "&amp;SUBSTITUTE(G1190,":","")</f>
        <v>Depreciation - Revenue driven PP&amp;E</v>
      </c>
      <c r="S1200" s="80"/>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c r="DK1200" s="72"/>
      <c r="DL1200" s="72"/>
    </row>
    <row r="1201" spans="1:116" x14ac:dyDescent="0.4">
      <c r="B1201" s="8"/>
      <c r="C1201" s="8"/>
      <c r="D1201" t="s">
        <v>769</v>
      </c>
      <c r="E1201" s="8" t="str">
        <f t="shared" si="1353"/>
        <v>1201 FAPPER-S</v>
      </c>
      <c r="G1201" s="125"/>
      <c r="H1201" s="12"/>
      <c r="S1201" s="72"/>
      <c r="T1201" s="72"/>
      <c r="U1201" s="72"/>
      <c r="V1201" s="72"/>
      <c r="W1201" s="72"/>
      <c r="X1201" s="72"/>
      <c r="Y1201" s="72"/>
      <c r="Z1201" s="72"/>
      <c r="AA1201" s="72"/>
      <c r="AB1201" s="72"/>
      <c r="AC1201" s="72"/>
      <c r="AD1201" s="72"/>
      <c r="AE1201" s="72"/>
      <c r="AF1201" s="72"/>
      <c r="AG1201" s="72"/>
      <c r="AH1201" s="72"/>
      <c r="AI1201" s="72"/>
      <c r="AJ1201" s="72"/>
      <c r="AK1201" s="72"/>
      <c r="AL1201" s="72"/>
      <c r="AM1201" s="72"/>
      <c r="AN1201" s="72"/>
      <c r="AO1201" s="72"/>
      <c r="AP1201" s="72"/>
      <c r="AQ1201" s="72"/>
      <c r="AR1201" s="72"/>
      <c r="AS1201" s="72"/>
      <c r="AT1201" s="72"/>
      <c r="AU1201" s="72"/>
      <c r="AV1201" s="72"/>
      <c r="AW1201" s="72"/>
      <c r="AX1201" s="72"/>
      <c r="AY1201" s="72"/>
      <c r="AZ1201" s="72"/>
      <c r="BA1201" s="72"/>
      <c r="BB1201" s="72"/>
      <c r="BC1201" s="72"/>
      <c r="BD1201" s="72"/>
      <c r="BE1201" s="72"/>
      <c r="BF1201" s="72"/>
      <c r="BG1201" s="72"/>
      <c r="BH1201" s="72"/>
      <c r="BI1201" s="72"/>
      <c r="BJ1201" s="72"/>
      <c r="BK1201" s="72"/>
      <c r="BL1201" s="72"/>
      <c r="BM1201" s="72"/>
      <c r="BN1201" s="72"/>
      <c r="BO1201" s="72"/>
      <c r="BP1201" s="72"/>
      <c r="BQ1201" s="72"/>
      <c r="BR1201" s="72"/>
      <c r="BS1201" s="72"/>
      <c r="BT1201" s="72"/>
      <c r="BU1201" s="72"/>
      <c r="BV1201" s="72"/>
      <c r="BW1201" s="72"/>
      <c r="BX1201" s="72"/>
      <c r="BY1201" s="72"/>
      <c r="BZ1201" s="72"/>
      <c r="CA1201" s="72"/>
      <c r="CB1201" s="72"/>
      <c r="CC1201" s="72"/>
      <c r="CD1201" s="72"/>
      <c r="CE1201" s="72"/>
      <c r="CF1201" s="72"/>
      <c r="CG1201" s="72"/>
      <c r="CH1201" s="72"/>
      <c r="CI1201" s="72"/>
      <c r="CJ1201" s="72"/>
      <c r="CK1201" s="72"/>
      <c r="CL1201" s="72"/>
      <c r="CO1201" s="72"/>
      <c r="CP1201" s="72"/>
      <c r="CQ1201" s="72"/>
      <c r="CR1201" s="72"/>
      <c r="CS1201" s="72"/>
      <c r="CT1201" s="72"/>
      <c r="CU1201" s="72"/>
      <c r="CV1201" s="72"/>
      <c r="CW1201" s="72"/>
      <c r="CX1201" s="72"/>
      <c r="CY1201" s="72"/>
      <c r="CZ1201" s="72"/>
      <c r="DA1201" s="72"/>
      <c r="DB1201" s="72"/>
      <c r="DC1201" s="72"/>
      <c r="DD1201" s="72"/>
      <c r="DE1201" s="72"/>
      <c r="DF1201" s="72"/>
      <c r="DG1201" s="72"/>
      <c r="DH1201" s="72"/>
      <c r="DI1201" s="72"/>
      <c r="DJ1201" s="72"/>
      <c r="DK1201" s="72"/>
      <c r="DL1201" s="72"/>
    </row>
    <row r="1202" spans="1:116" x14ac:dyDescent="0.4">
      <c r="B1202" s="8" t="str">
        <f>E1202</f>
        <v>1202 FAPPER-S</v>
      </c>
      <c r="C1202" s="8"/>
      <c r="D1202" t="s">
        <v>769</v>
      </c>
      <c r="E1202" s="8" t="str">
        <f t="shared" si="1353"/>
        <v>1202 FAPPER-S</v>
      </c>
      <c r="G1202" s="125" t="s">
        <v>251</v>
      </c>
      <c r="I1202" s="80">
        <f>SUMIF($5:$5,I$2,1198:1198)</f>
        <v>0</v>
      </c>
      <c r="J1202" s="80"/>
      <c r="K1202" s="24">
        <f>SUMIF($3:$3,K$2,1198:1198)</f>
        <v>120</v>
      </c>
      <c r="L1202" s="24">
        <f>SUMIF($3:$3,L$2,1198:1198)</f>
        <v>120</v>
      </c>
      <c r="M1202" s="24">
        <f>SUMIF($3:$3,M$2,1198:1198)</f>
        <v>120</v>
      </c>
      <c r="N1202" s="24">
        <f>SUMIF($3:$3,N$2,1198:1198)</f>
        <v>120</v>
      </c>
      <c r="O1202" s="24">
        <f>SUMIF($3:$3,O$2,1198:1198)</f>
        <v>120</v>
      </c>
      <c r="P1202" s="24">
        <f>SUMIF($3:$3,P$2,1198:1198)</f>
        <v>120</v>
      </c>
      <c r="R1202" s="24"/>
      <c r="S1202" s="80" cm="1">
        <f t="array" aca="1" ref="S1202" ca="1">(SUM(INDEX(1195:1195,1,MAX(COLUMN($R:$R),COLUMN()-($H1194*12-1))):S1199)/($H1194*12)+IF($R1204=0,0,SUM(INDEX(1200:1200,1,MAX(COLUMN($R:$R),COLUMN()-(($H1194-$H1195)*12))):S1204)/(($H1194)*12)))</f>
        <v>-1.6949152542372881</v>
      </c>
      <c r="T1202" s="80" cm="1">
        <f t="array" aca="1" ref="T1202" ca="1">(SUM(INDEX(1195:1195,1,MAX(COLUMN($R:$R),COLUMN()-($H1194*12-1))):T1199)/($H1194*12)+IF($R1204=0,0,SUM(INDEX(1200:1200,1,MAX(COLUMN($R:$R),COLUMN()-(($H1194-$H1195)*12))):T1204)/(($H1194)*12)))</f>
        <v>-1.7236426314277506</v>
      </c>
      <c r="U1202" s="80" cm="1">
        <f t="array" aca="1" ref="U1202" ca="1">(SUM(INDEX(1195:1195,1,MAX(COLUMN($R:$R),COLUMN()-($H1194*12-1))):U1199)/($H1194*12)+IF($R1204=0,0,SUM(INDEX(1200:1200,1,MAX(COLUMN($R:$R),COLUMN()-(($H1194-$H1195)*12))):U1204)/(($H1194)*12)))</f>
        <v>-1.7528569133163567</v>
      </c>
      <c r="V1202" s="80" cm="1">
        <f t="array" aca="1" ref="V1202" ca="1">(SUM(INDEX(1195:1195,1,MAX(COLUMN($R:$R),COLUMN()-($H1194*12-1))):V1199)/($H1194*12)+IF($R1204=0,0,SUM(INDEX(1200:1200,1,MAX(COLUMN($R:$R),COLUMN()-(($H1194-$H1195)*12))):V1204)/(($H1194)*12)))</f>
        <v>-1.7825663525251083</v>
      </c>
      <c r="W1202" s="80" cm="1">
        <f t="array" aca="1" ref="W1202" ca="1">(SUM(INDEX(1195:1195,1,MAX(COLUMN($R:$R),COLUMN()-($H1194*12-1))):W1199)/($H1194*12)+IF($R1204=0,0,SUM(INDEX(1200:1200,1,MAX(COLUMN($R:$R),COLUMN()-(($H1194-$H1195)*12))):W1204)/(($H1194)*12)))</f>
        <v>-1.8127793415509577</v>
      </c>
      <c r="X1202" s="80" cm="1">
        <f t="array" aca="1" ref="X1202" ca="1">(SUM(INDEX(1195:1195,1,MAX(COLUMN($R:$R),COLUMN()-($H1194*12-1))):X1199)/($H1194*12)+IF($R1204=0,0,SUM(INDEX(1200:1200,1,MAX(COLUMN($R:$R),COLUMN()-(($H1194-$H1195)*12))):X1204)/(($H1194)*12)))</f>
        <v>-1.8435044151365672</v>
      </c>
      <c r="Y1202" s="80" cm="1">
        <f t="array" aca="1" ref="Y1202" ca="1">(SUM(INDEX(1195:1195,1,MAX(COLUMN($R:$R),COLUMN()-($H1194*12-1))):Y1199)/($H1194*12)+IF($R1204=0,0,SUM(INDEX(1200:1200,1,MAX(COLUMN($R:$R),COLUMN()-(($H1194-$H1195)*12))):Y1204)/(($H1194)*12)))</f>
        <v>-1.8747502526812547</v>
      </c>
      <c r="Z1202" s="80" cm="1">
        <f t="array" aca="1" ref="Z1202" ca="1">(SUM(INDEX(1195:1195,1,MAX(COLUMN($R:$R),COLUMN()-($H1194*12-1))):Z1199)/($H1194*12)+IF($R1204=0,0,SUM(INDEX(1200:1200,1,MAX(COLUMN($R:$R),COLUMN()-(($H1194-$H1195)*12))):Z1204)/(($H1194)*12)))</f>
        <v>-1.9065256806928015</v>
      </c>
      <c r="AA1202" s="80" cm="1">
        <f t="array" aca="1" ref="AA1202" ca="1">(SUM(INDEX(1195:1195,1,MAX(COLUMN($R:$R),COLUMN()-($H1194*12-1))):AA1199)/($H1194*12)+IF($R1204=0,0,SUM(INDEX(1200:1200,1,MAX(COLUMN($R:$R),COLUMN()-(($H1194-$H1195)*12))):AA1204)/(($H1194)*12)))</f>
        <v>-1.938839675280815</v>
      </c>
      <c r="AB1202" s="80" cm="1">
        <f t="array" aca="1" ref="AB1202" ca="1">(SUM(INDEX(1195:1195,1,MAX(COLUMN($R:$R),COLUMN()-($H1194*12-1))):AB1199)/($H1194*12)+IF($R1204=0,0,SUM(INDEX(1200:1200,1,MAX(COLUMN($R:$R),COLUMN()-(($H1194-$H1195)*12))):AB1204)/(($H1194)*12)))</f>
        <v>-1.9717013646923542</v>
      </c>
      <c r="AC1202" s="80" cm="1">
        <f t="array" aca="1" ref="AC1202" ca="1">(SUM(INDEX(1195:1195,1,MAX(COLUMN($R:$R),COLUMN()-($H1194*12-1))):AC1199)/($H1194*12)+IF($R1204=0,0,SUM(INDEX(1200:1200,1,MAX(COLUMN($R:$R),COLUMN()-(($H1194-$H1195)*12))):AC1204)/(($H1194)*12)))</f>
        <v>-2.0051200318905296</v>
      </c>
      <c r="AD1202" s="80" cm="1">
        <f t="array" aca="1" ref="AD1202" ca="1">(SUM(INDEX(1195:1195,1,MAX(COLUMN($R:$R),COLUMN()-($H1194*12-1))):AD1199)/($H1194*12)+IF($R1204=0,0,SUM(INDEX(1200:1200,1,MAX(COLUMN($R:$R),COLUMN()-(($H1194-$H1195)*12))):AD1204)/(($H1194)*12)))</f>
        <v>-2.0391051171768102</v>
      </c>
      <c r="AE1202" s="80" cm="1">
        <f t="array" aca="1" ref="AE1202" ca="1">(SUM(INDEX(1195:1195,1,MAX(COLUMN($R:$R),COLUMN()-($H1194*12-1))):AE1199)/($H1194*12)+IF($R1204=0,0,SUM(INDEX(1200:1200,1,MAX(COLUMN($R:$R),COLUMN()-(($H1194-$H1195)*12))):AE1204)/(($H1194)*12)))</f>
        <v>-2.0736662208577727</v>
      </c>
      <c r="AF1202" s="80" cm="1">
        <f t="array" aca="1" ref="AF1202" ca="1">(SUM(INDEX(1195:1195,1,MAX(COLUMN($R:$R),COLUMN()-($H1194*12-1))):AF1199)/($H1194*12)+IF($R1204=0,0,SUM(INDEX(1200:1200,1,MAX(COLUMN($R:$R),COLUMN()-(($H1194-$H1195)*12))):AF1204)/(($H1194)*12)))</f>
        <v>-2.108813105957057</v>
      </c>
      <c r="AG1202" s="80" cm="1">
        <f t="array" aca="1" ref="AG1202" ca="1">(SUM(INDEX(1195:1195,1,MAX(COLUMN($R:$R),COLUMN()-($H1194*12-1))):AG1199)/($H1194*12)+IF($R1204=0,0,SUM(INDEX(1200:1200,1,MAX(COLUMN($R:$R),COLUMN()-(($H1194-$H1195)*12))):AG1204)/(($H1194)*12)))</f>
        <v>-2.1445557009732785</v>
      </c>
      <c r="AH1202" s="80" cm="1">
        <f t="array" aca="1" ref="AH1202" ca="1">(SUM(INDEX(1195:1195,1,MAX(COLUMN($R:$R),COLUMN()-($H1194*12-1))):AH1199)/($H1194*12)+IF($R1204=0,0,SUM(INDEX(1200:1200,1,MAX(COLUMN($R:$R),COLUMN()-(($H1194-$H1195)*12))):AH1204)/(($H1194)*12)))</f>
        <v>-2.18090410268469</v>
      </c>
      <c r="AI1202" s="80" cm="1">
        <f t="array" aca="1" ref="AI1202" ca="1">(SUM(INDEX(1195:1195,1,MAX(COLUMN($R:$R),COLUMN()-($H1194*12-1))):AI1199)/($H1194*12)+IF($R1204=0,0,SUM(INDEX(1200:1200,1,MAX(COLUMN($R:$R),COLUMN()-(($H1194-$H1195)*12))):AI1204)/(($H1194)*12)))</f>
        <v>-2.2178685790013799</v>
      </c>
      <c r="AJ1202" s="80" cm="1">
        <f t="array" aca="1" ref="AJ1202" ca="1">(SUM(INDEX(1195:1195,1,MAX(COLUMN($R:$R),COLUMN()-($H1194*12-1))):AJ1199)/($H1194*12)+IF($R1204=0,0,SUM(INDEX(1200:1200,1,MAX(COLUMN($R:$R),COLUMN()-(($H1194-$H1195)*12))):AJ1204)/(($H1194)*12)))</f>
        <v>-2.2554595718658095</v>
      </c>
      <c r="AK1202" s="80" cm="1">
        <f t="array" aca="1" ref="AK1202" ca="1">(SUM(INDEX(1195:1195,1,MAX(COLUMN($R:$R),COLUMN()-($H1194*12-1))):AK1199)/($H1194*12)+IF($R1204=0,0,SUM(INDEX(1200:1200,1,MAX(COLUMN($R:$R),COLUMN()-(($H1194-$H1195)*12))):AK1204)/(($H1194)*12)))</f>
        <v>-2.2936877002025184</v>
      </c>
      <c r="AL1202" s="80" cm="1">
        <f t="array" aca="1" ref="AL1202" ca="1">(SUM(INDEX(1195:1195,1,MAX(COLUMN($R:$R),COLUMN()-($H1194*12-1))):AL1199)/($H1194*12)+IF($R1204=0,0,SUM(INDEX(1200:1200,1,MAX(COLUMN($R:$R),COLUMN()-(($H1194-$H1195)*12))):AL1204)/(($H1194)*12)))</f>
        <v>-2.3325637629178151</v>
      </c>
      <c r="AM1202" s="80" cm="1">
        <f t="array" aca="1" ref="AM1202" ca="1">(SUM(INDEX(1195:1195,1,MAX(COLUMN($R:$R),COLUMN()-($H1194*12-1))):AM1199)/($H1194*12)+IF($R1204=0,0,SUM(INDEX(1200:1200,1,MAX(COLUMN($R:$R),COLUMN()-(($H1194-$H1195)*12))):AM1204)/(($H1194)*12)))</f>
        <v>-2.3720987419503206</v>
      </c>
      <c r="AN1202" s="80" cm="1">
        <f t="array" aca="1" ref="AN1202" ca="1">(SUM(INDEX(1195:1195,1,MAX(COLUMN($R:$R),COLUMN()-($H1194*12-1))):AN1199)/($H1194*12)+IF($R1204=0,0,SUM(INDEX(1200:1200,1,MAX(COLUMN($R:$R),COLUMN()-(($H1194-$H1195)*12))):AN1204)/(($H1194)*12)))</f>
        <v>-2.4123038053732073</v>
      </c>
      <c r="AO1202" s="80" cm="1">
        <f t="array" aca="1" ref="AO1202" ca="1">(SUM(INDEX(1195:1195,1,MAX(COLUMN($R:$R),COLUMN()-($H1194*12-1))):AO1199)/($H1194*12)+IF($R1204=0,0,SUM(INDEX(1200:1200,1,MAX(COLUMN($R:$R),COLUMN()-(($H1194-$H1195)*12))):AO1204)/(($H1194)*12)))</f>
        <v>-2.4531903105490245</v>
      </c>
      <c r="AP1202" s="80" cm="1">
        <f t="array" aca="1" ref="AP1202" ca="1">(SUM(INDEX(1195:1195,1,MAX(COLUMN($R:$R),COLUMN()-($H1194*12-1))):AP1199)/($H1194*12)+IF($R1204=0,0,SUM(INDEX(1200:1200,1,MAX(COLUMN($R:$R),COLUMN()-(($H1194-$H1195)*12))):AP1204)/(($H1194)*12)))</f>
        <v>-2.4947698073379909</v>
      </c>
      <c r="AQ1202" s="80" cm="1">
        <f t="array" aca="1" ref="AQ1202" ca="1">(SUM(INDEX(1195:1195,1,MAX(COLUMN($R:$R),COLUMN()-($H1194*12-1))):AQ1199)/($H1194*12)+IF($R1204=0,0,SUM(INDEX(1200:1200,1,MAX(COLUMN($R:$R),COLUMN()-(($H1194-$H1195)*12))):AQ1204)/(($H1194)*12)))</f>
        <v>-2.5370540413606686</v>
      </c>
      <c r="AR1202" s="80" cm="1">
        <f t="array" aca="1" ref="AR1202" ca="1">(SUM(INDEX(1195:1195,1,MAX(COLUMN($R:$R),COLUMN()-($H1194*12-1))):AR1199)/($H1194*12)+IF($R1204=0,0,SUM(INDEX(1200:1200,1,MAX(COLUMN($R:$R),COLUMN()-(($H1194-$H1195)*12))):AR1204)/(($H1194)*12)))</f>
        <v>-2.5800549573159346</v>
      </c>
      <c r="AS1202" s="80" cm="1">
        <f t="array" aca="1" ref="AS1202" ca="1">(SUM(INDEX(1195:1195,1,MAX(COLUMN($R:$R),COLUMN()-($H1194*12-1))):AS1199)/($H1194*12)+IF($R1204=0,0,SUM(INDEX(1200:1200,1,MAX(COLUMN($R:$R),COLUMN()-(($H1194-$H1195)*12))):AS1204)/(($H1194)*12)))</f>
        <v>-2.6237847023551875</v>
      </c>
      <c r="AT1202" s="80" cm="1">
        <f t="array" aca="1" ref="AT1202" ca="1">(SUM(INDEX(1195:1195,1,MAX(COLUMN($R:$R),COLUMN()-($H1194*12-1))):AT1199)/($H1194*12)+IF($R1204=0,0,SUM(INDEX(1200:1200,1,MAX(COLUMN($R:$R),COLUMN()-(($H1194-$H1195)*12))):AT1204)/(($H1194)*12)))</f>
        <v>-2.6682556295137498</v>
      </c>
      <c r="AU1202" s="80" cm="1">
        <f t="array" aca="1" ref="AU1202" ca="1">(SUM(INDEX(1195:1195,1,MAX(COLUMN($R:$R),COLUMN()-($H1194*12-1))):AU1199)/($H1194*12)+IF($R1204=0,0,SUM(INDEX(1200:1200,1,MAX(COLUMN($R:$R),COLUMN()-(($H1194-$H1195)*12))):AU1204)/(($H1194)*12)))</f>
        <v>-2.7134803012004238</v>
      </c>
      <c r="AV1202" s="80" cm="1">
        <f t="array" aca="1" ref="AV1202" ca="1">(SUM(INDEX(1195:1195,1,MAX(COLUMN($R:$R),COLUMN()-($H1194*12-1))):AV1199)/($H1194*12)+IF($R1204=0,0,SUM(INDEX(1200:1200,1,MAX(COLUMN($R:$R),COLUMN()-(($H1194-$H1195)*12))):AV1204)/(($H1194)*12)))</f>
        <v>-2.7594714927461936</v>
      </c>
      <c r="AW1202" s="80" cm="1">
        <f t="array" aca="1" ref="AW1202" ca="1">(SUM(INDEX(1195:1195,1,MAX(COLUMN($R:$R),COLUMN()-($H1194*12-1))):AW1199)/($H1194*12)+IF($R1204=0,0,SUM(INDEX(1200:1200,1,MAX(COLUMN($R:$R),COLUMN()-(($H1194-$H1195)*12))):AW1204)/(($H1194)*12)))</f>
        <v>-2.8062421960130783</v>
      </c>
      <c r="AX1202" s="80" cm="1">
        <f t="array" aca="1" ref="AX1202" ca="1">(SUM(INDEX(1195:1195,1,MAX(COLUMN($R:$R),COLUMN()-($H1194*12-1))):AX1199)/($H1194*12)+IF($R1204=0,0,SUM(INDEX(1200:1200,1,MAX(COLUMN($R:$R),COLUMN()-(($H1194-$H1195)*12))):AX1204)/(($H1194)*12)))</f>
        <v>-2.8538056230641473</v>
      </c>
      <c r="AY1202" s="80" cm="1">
        <f t="array" aca="1" ref="AY1202" ca="1">(SUM(INDEX(1195:1195,1,MAX(COLUMN($R:$R),COLUMN()-($H1194*12-1))):AY1199)/($H1194*12)+IF($R1204=0,0,SUM(INDEX(1200:1200,1,MAX(COLUMN($R:$R),COLUMN()-(($H1194-$H1195)*12))):AY1204)/(($H1194)*12)))</f>
        <v>-2.9021752098957432</v>
      </c>
      <c r="AZ1202" s="80" cm="1">
        <f t="array" aca="1" ref="AZ1202" ca="1">(SUM(INDEX(1195:1195,1,MAX(COLUMN($R:$R),COLUMN()-($H1194*12-1))):AZ1199)/($H1194*12)+IF($R1204=0,0,SUM(INDEX(1200:1200,1,MAX(COLUMN($R:$R),COLUMN()-(($H1194-$H1195)*12))):AZ1204)/(($H1194)*12)))</f>
        <v>-2.9513646202329591</v>
      </c>
      <c r="BA1202" s="80" cm="1">
        <f t="array" aca="1" ref="BA1202" ca="1">(SUM(INDEX(1195:1195,1,MAX(COLUMN($R:$R),COLUMN()-($H1194*12-1))):BA1199)/($H1194*12)+IF($R1204=0,0,SUM(INDEX(1200:1200,1,MAX(COLUMN($R:$R),COLUMN()-(($H1194-$H1195)*12))):BA1204)/(($H1194)*12)))</f>
        <v>-3.0013877493894503</v>
      </c>
      <c r="BB1202" s="80" cm="1">
        <f t="array" aca="1" ref="BB1202" ca="1">(SUM(INDEX(1195:1195,1,MAX(COLUMN($R:$R),COLUMN()-($H1194*12-1))):BB1199)/($H1194*12)+IF($R1204=0,0,SUM(INDEX(1200:1200,1,MAX(COLUMN($R:$R),COLUMN()-(($H1194-$H1195)*12))):BB1204)/(($H1194)*12)))</f>
        <v>-3.052258728192661</v>
      </c>
      <c r="BC1202" s="80" cm="1">
        <f t="array" aca="1" ref="BC1202" ca="1">(SUM(INDEX(1195:1195,1,MAX(COLUMN($R:$R),COLUMN()-($H1194*12-1))):BC1199)/($H1194*12)+IF($R1204=0,0,SUM(INDEX(1200:1200,1,MAX(COLUMN($R:$R),COLUMN()-(($H1194-$H1195)*12))):BC1204)/(($H1194)*12)))</f>
        <v>-3.1039919269755871</v>
      </c>
      <c r="BD1202" s="80" cm="1">
        <f t="array" aca="1" ref="BD1202" ca="1">(SUM(INDEX(1195:1195,1,MAX(COLUMN($R:$R),COLUMN()-($H1194*12-1))):BD1199)/($H1194*12)+IF($R1204=0,0,SUM(INDEX(1200:1200,1,MAX(COLUMN($R:$R),COLUMN()-(($H1194-$H1195)*12))):BD1204)/(($H1194)*12)))</f>
        <v>-3.1566019596361903</v>
      </c>
      <c r="BE1202" s="80" cm="1">
        <f t="array" aca="1" ref="BE1202" ca="1">(SUM(INDEX(1195:1195,1,MAX(COLUMN($R:$R),COLUMN()-($H1194*12-1))):BE1199)/($H1194*12)+IF($R1204=0,0,SUM(INDEX(1200:1200,1,MAX(COLUMN($R:$R),COLUMN()-(($H1194-$H1195)*12))):BE1204)/(($H1194)*12)))</f>
        <v>-3.2101036877656175</v>
      </c>
      <c r="BF1202" s="80" cm="1">
        <f t="array" aca="1" ref="BF1202" ca="1">(SUM(INDEX(1195:1195,1,MAX(COLUMN($R:$R),COLUMN()-($H1194*12-1))):BF1199)/($H1194*12)+IF($R1204=0,0,SUM(INDEX(1200:1200,1,MAX(COLUMN($R:$R),COLUMN()-(($H1194-$H1195)*12))):BF1204)/(($H1194)*12)))</f>
        <v>-3.2645122248463907</v>
      </c>
      <c r="BG1202" s="80" cm="1">
        <f t="array" aca="1" ref="BG1202" ca="1">(SUM(INDEX(1195:1195,1,MAX(COLUMN($R:$R),COLUMN()-($H1194*12-1))):BG1199)/($H1194*12)+IF($R1204=0,0,SUM(INDEX(1200:1200,1,MAX(COLUMN($R:$R),COLUMN()-(($H1194-$H1195)*12))):BG1204)/(($H1194)*12)))</f>
        <v>-3.3198429405217533</v>
      </c>
      <c r="BH1202" s="80" cm="1">
        <f t="array" aca="1" ref="BH1202" ca="1">(SUM(INDEX(1195:1195,1,MAX(COLUMN($R:$R),COLUMN()-($H1194*12-1))):BH1199)/($H1194*12)+IF($R1204=0,0,SUM(INDEX(1200:1200,1,MAX(COLUMN($R:$R),COLUMN()-(($H1194-$H1195)*12))):BH1204)/(($H1194)*12)))</f>
        <v>-3.376111464937376</v>
      </c>
      <c r="BI1202" s="80" cm="1">
        <f t="array" aca="1" ref="BI1202" ca="1">(SUM(INDEX(1195:1195,1,MAX(COLUMN($R:$R),COLUMN()-($H1194*12-1))):BI1199)/($H1194*12)+IF($R1204=0,0,SUM(INDEX(1200:1200,1,MAX(COLUMN($R:$R),COLUMN()-(($H1194-$H1195)*12))):BI1204)/(($H1194)*12)))</f>
        <v>-3.433333693156654</v>
      </c>
      <c r="BJ1202" s="80" cm="1">
        <f t="array" aca="1" ref="BJ1202" ca="1">(SUM(INDEX(1195:1195,1,MAX(COLUMN($R:$R),COLUMN()-($H1194*12-1))):BJ1199)/($H1194*12)+IF($R1204=0,0,SUM(INDEX(1200:1200,1,MAX(COLUMN($R:$R),COLUMN()-(($H1194-$H1195)*12))):BJ1204)/(($H1194)*12)))</f>
        <v>-3.4915257896508347</v>
      </c>
      <c r="BK1202" s="80" cm="1">
        <f t="array" aca="1" ref="BK1202" ca="1">(SUM(INDEX(1195:1195,1,MAX(COLUMN($R:$R),COLUMN()-($H1194*12-1))):BK1199)/($H1194*12)+IF($R1204=0,0,SUM(INDEX(1200:1200,1,MAX(COLUMN($R:$R),COLUMN()-(($H1194-$H1195)*12))):BK1204)/(($H1194)*12)))</f>
        <v>-3.550704192865255</v>
      </c>
      <c r="BL1202" s="80" cm="1">
        <f t="array" aca="1" ref="BL1202" ca="1">(SUM(INDEX(1195:1195,1,MAX(COLUMN($R:$R),COLUMN()-($H1194*12-1))):BL1199)/($H1194*12)+IF($R1204=0,0,SUM(INDEX(1200:1200,1,MAX(COLUMN($R:$R),COLUMN()-(($H1194-$H1195)*12))):BL1204)/(($H1194)*12)))</f>
        <v>-3.6108856198629713</v>
      </c>
      <c r="BM1202" s="80" cm="1">
        <f t="array" aca="1" ref="BM1202" ca="1">(SUM(INDEX(1195:1195,1,MAX(COLUMN($R:$R),COLUMN()-($H1194*12-1))):BM1199)/($H1194*12)+IF($R1204=0,0,SUM(INDEX(1200:1200,1,MAX(COLUMN($R:$R),COLUMN()-(($H1194-$H1195)*12))):BM1204)/(($H1194)*12)))</f>
        <v>-3.6720870710470894</v>
      </c>
      <c r="BN1202" s="80" cm="1">
        <f t="array" aca="1" ref="BN1202" ca="1">(SUM(INDEX(1195:1195,1,MAX(COLUMN($R:$R),COLUMN()-($H1194*12-1))):BN1199)/($H1194*12)+IF($R1204=0,0,SUM(INDEX(1200:1200,1,MAX(COLUMN($R:$R),COLUMN()-(($H1194-$H1195)*12))):BN1204)/(($H1194)*12)))</f>
        <v>-3.7343258349631423</v>
      </c>
      <c r="BO1202" s="80" cm="1">
        <f t="array" aca="1" ref="BO1202" ca="1">(SUM(INDEX(1195:1195,1,MAX(COLUMN($R:$R),COLUMN()-($H1194*12-1))):BO1199)/($H1194*12)+IF($R1204=0,0,SUM(INDEX(1200:1200,1,MAX(COLUMN($R:$R),COLUMN()-(($H1194-$H1195)*12))):BO1204)/(($H1194)*12)))</f>
        <v>-2.1027042389455679</v>
      </c>
      <c r="BP1202" s="80" cm="1">
        <f t="array" aca="1" ref="BP1202" ca="1">(SUM(INDEX(1195:1195,1,MAX(COLUMN($R:$R),COLUMN()-($H1194*12-1))):BP1199)/($H1194*12)+IF($R1204=0,0,SUM(INDEX(1200:1200,1,MAX(COLUMN($R:$R),COLUMN()-(($H1194-$H1195)*12))):BP1204)/(($H1194)*12)))</f>
        <v>-2.1096159166524879</v>
      </c>
      <c r="BQ1202" s="80" cm="1">
        <f t="array" aca="1" ref="BQ1202" ca="1">(SUM(INDEX(1195:1195,1,MAX(COLUMN($R:$R),COLUMN()-($H1194*12-1))):BQ1199)/($H1194*12)+IF($R1204=0,0,SUM(INDEX(1200:1200,1,MAX(COLUMN($R:$R),COLUMN()-(($H1194-$H1195)*12))):BQ1204)/(($H1194)*12)))</f>
        <v>-2.116157836741043</v>
      </c>
      <c r="BR1202" s="80" cm="1">
        <f t="array" aca="1" ref="BR1202" ca="1">(SUM(INDEX(1195:1195,1,MAX(COLUMN($R:$R),COLUMN()-($H1194*12-1))):BR1199)/($H1194*12)+IF($R1204=0,0,SUM(INDEX(1200:1200,1,MAX(COLUMN($R:$R),COLUMN()-(($H1194-$H1195)*12))):BR1204)/(($H1194)*12)))</f>
        <v>-2.1223154795109531</v>
      </c>
      <c r="BS1202" s="80" cm="1">
        <f t="array" aca="1" ref="BS1202" ca="1">(SUM(INDEX(1195:1195,1,MAX(COLUMN($R:$R),COLUMN()-($H1194*12-1))):BS1199)/($H1194*12)+IF($R1204=0,0,SUM(INDEX(1200:1200,1,MAX(COLUMN($R:$R),COLUMN()-(($H1194-$H1195)*12))):BS1204)/(($H1194)*12)))</f>
        <v>-2.128073939290374</v>
      </c>
      <c r="BT1202" s="80" cm="1">
        <f t="array" aca="1" ref="BT1202" ca="1">(SUM(INDEX(1195:1195,1,MAX(COLUMN($R:$R),COLUMN()-($H1194*12-1))):BT1199)/($H1194*12)+IF($R1204=0,0,SUM(INDEX(1200:1200,1,MAX(COLUMN($R:$R),COLUMN()-(($H1194-$H1195)*12))):BT1204)/(($H1194)*12)))</f>
        <v>-2.1334179155232453</v>
      </c>
      <c r="BU1202" s="80" cm="1">
        <f t="array" aca="1" ref="BU1202" ca="1">(SUM(INDEX(1195:1195,1,MAX(COLUMN($R:$R),COLUMN()-($H1194*12-1))):BU1199)/($H1194*12)+IF($R1204=0,0,SUM(INDEX(1200:1200,1,MAX(COLUMN($R:$R),COLUMN()-(($H1194-$H1195)*12))):BU1204)/(($H1194)*12)))</f>
        <v>-2.1383317036653926</v>
      </c>
      <c r="BV1202" s="80" cm="1">
        <f t="array" aca="1" ref="BV1202" ca="1">(SUM(INDEX(1195:1195,1,MAX(COLUMN($R:$R),COLUMN()-($H1194*12-1))):BV1199)/($H1194*12)+IF($R1204=0,0,SUM(INDEX(1200:1200,1,MAX(COLUMN($R:$R),COLUMN()-(($H1194-$H1195)*12))):BV1204)/(($H1194)*12)))</f>
        <v>-2.1427991858854627</v>
      </c>
      <c r="BW1202" s="80" cm="1">
        <f t="array" aca="1" ref="BW1202" ca="1">(SUM(INDEX(1195:1195,1,MAX(COLUMN($R:$R),COLUMN()-($H1194*12-1))):BW1199)/($H1194*12)+IF($R1204=0,0,SUM(INDEX(1200:1200,1,MAX(COLUMN($R:$R),COLUMN()-(($H1194-$H1195)*12))):BW1204)/(($H1194)*12)))</f>
        <v>-2.146803821566694</v>
      </c>
      <c r="BX1202" s="80" cm="1">
        <f t="array" aca="1" ref="BX1202" ca="1">(SUM(INDEX(1195:1195,1,MAX(COLUMN($R:$R),COLUMN()-($H1194*12-1))):BX1199)/($H1194*12)+IF($R1204=0,0,SUM(INDEX(1200:1200,1,MAX(COLUMN($R:$R),COLUMN()-(($H1194-$H1195)*12))):BX1204)/(($H1194)*12)))</f>
        <v>-2.1503286376054378</v>
      </c>
      <c r="BY1202" s="80" cm="1">
        <f t="array" aca="1" ref="BY1202" ca="1">(SUM(INDEX(1195:1195,1,MAX(COLUMN($R:$R),COLUMN()-($H1194*12-1))):BY1199)/($H1194*12)+IF($R1204=0,0,SUM(INDEX(1200:1200,1,MAX(COLUMN($R:$R),COLUMN()-(($H1194-$H1195)*12))):BY1204)/(($H1194)*12)))</f>
        <v>-2.1533562185022697</v>
      </c>
      <c r="BZ1202" s="80" cm="1">
        <f t="array" aca="1" ref="BZ1202" ca="1">(SUM(INDEX(1195:1195,1,MAX(COLUMN($R:$R),COLUMN()-($H1194*12-1))):BZ1199)/($H1194*12)+IF($R1204=0,0,SUM(INDEX(1200:1200,1,MAX(COLUMN($R:$R),COLUMN()-(($H1194-$H1195)*12))):BZ1204)/(($H1194)*12)))</f>
        <v>-2.1558686962414515</v>
      </c>
      <c r="CA1202" s="80" cm="1">
        <f t="array" aca="1" ref="CA1202" ca="1">(SUM(INDEX(1195:1195,1,MAX(COLUMN($R:$R),COLUMN()-($H1194*12-1))):CA1199)/($H1194*12)+IF($R1204=0,0,SUM(INDEX(1200:1200,1,MAX(COLUMN($R:$R),COLUMN()-(($H1194-$H1195)*12))):CA1204)/(($H1194)*12)))</f>
        <v>-2.1578477399544123</v>
      </c>
      <c r="CB1202" s="80" cm="1">
        <f t="array" aca="1" ref="CB1202" ca="1">(SUM(INDEX(1195:1195,1,MAX(COLUMN($R:$R),COLUMN()-($H1194*12-1))):CB1199)/($H1194*12)+IF($R1204=0,0,SUM(INDEX(1200:1200,1,MAX(COLUMN($R:$R),COLUMN()-(($H1194-$H1195)*12))):CB1204)/(($H1194)*12)))</f>
        <v>-2.159274545362829</v>
      </c>
      <c r="CC1202" s="80" cm="1">
        <f t="array" aca="1" ref="CC1202" ca="1">(SUM(INDEX(1195:1195,1,MAX(COLUMN($R:$R),COLUMN()-($H1194*12-1))):CC1199)/($H1194*12)+IF($R1204=0,0,SUM(INDEX(1200:1200,1,MAX(COLUMN($R:$R),COLUMN()-(($H1194-$H1195)*12))):CC1204)/(($H1194)*12)))</f>
        <v>-2.1601298239968254</v>
      </c>
      <c r="CD1202" s="80" cm="1">
        <f t="array" aca="1" ref="CD1202" ca="1">(SUM(INDEX(1195:1195,1,MAX(COLUMN($R:$R),COLUMN()-($H1194*12-1))):CD1199)/($H1194*12)+IF($R1204=0,0,SUM(INDEX(1200:1200,1,MAX(COLUMN($R:$R),COLUMN()-(($H1194-$H1195)*12))):CD1204)/(($H1194)*12)))</f>
        <v>-2.1603937921836658</v>
      </c>
      <c r="CE1202" s="80" cm="1">
        <f t="array" aca="1" ref="CE1202" ca="1">(SUM(INDEX(1195:1195,1,MAX(COLUMN($R:$R),COLUMN()-($H1194*12-1))):CE1199)/($H1194*12)+IF($R1204=0,0,SUM(INDEX(1200:1200,1,MAX(COLUMN($R:$R),COLUMN()-(($H1194-$H1195)*12))):CE1204)/(($H1194)*12)))</f>
        <v>-2.1600461598022922</v>
      </c>
      <c r="CF1202" s="80" cm="1">
        <f t="array" aca="1" ref="CF1202" ca="1">(SUM(INDEX(1195:1195,1,MAX(COLUMN($R:$R),COLUMN()-($H1194*12-1))):CF1199)/($H1194*12)+IF($R1204=0,0,SUM(INDEX(1200:1200,1,MAX(COLUMN($R:$R),COLUMN()-(($H1194-$H1195)*12))):CF1204)/(($H1194)*12)))</f>
        <v>-2.159066118798918</v>
      </c>
      <c r="CG1202" s="80" cm="1">
        <f t="array" aca="1" ref="CG1202" ca="1">(SUM(INDEX(1195:1195,1,MAX(COLUMN($R:$R),COLUMN()-($H1194*12-1))):CG1199)/($H1194*12)+IF($R1204=0,0,SUM(INDEX(1200:1200,1,MAX(COLUMN($R:$R),COLUMN()-(($H1194-$H1195)*12))):CG1204)/(($H1194)*12)))</f>
        <v>-2.1574323314588009</v>
      </c>
      <c r="CH1202" s="80" cm="1">
        <f t="array" aca="1" ref="CH1202" ca="1">(SUM(INDEX(1195:1195,1,MAX(COLUMN($R:$R),COLUMN()-($H1194*12-1))):CH1199)/($H1194*12)+IF($R1204=0,0,SUM(INDEX(1200:1200,1,MAX(COLUMN($R:$R),COLUMN()-(($H1194-$H1195)*12))):CH1204)/(($H1194)*12)))</f>
        <v>-2.1551229184292469</v>
      </c>
      <c r="CI1202" s="80" cm="1">
        <f t="array" aca="1" ref="CI1202" ca="1">(SUM(INDEX(1195:1195,1,MAX(COLUMN($R:$R),COLUMN()-($H1194*12-1))):CI1199)/($H1194*12)+IF($R1204=0,0,SUM(INDEX(1200:1200,1,MAX(COLUMN($R:$R),COLUMN()-(($H1194-$H1195)*12))):CI1204)/(($H1194)*12)))</f>
        <v>-2.1521154464887622</v>
      </c>
      <c r="CJ1202" s="80" cm="1">
        <f t="array" aca="1" ref="CJ1202" ca="1">(SUM(INDEX(1195:1195,1,MAX(COLUMN($R:$R),COLUMN()-($H1194*12-1))):CJ1199)/($H1194*12)+IF($R1204=0,0,SUM(INDEX(1200:1200,1,MAX(COLUMN($R:$R),COLUMN()-(($H1194-$H1195)*12))):CJ1204)/(($H1194)*12)))</f>
        <v>-2.1483869160572104</v>
      </c>
      <c r="CK1202" s="80" cm="1">
        <f t="array" aca="1" ref="CK1202" ca="1">(SUM(INDEX(1195:1195,1,MAX(COLUMN($R:$R),COLUMN()-($H1194*12-1))):CK1199)/($H1194*12)+IF($R1204=0,0,SUM(INDEX(1200:1200,1,MAX(COLUMN($R:$R),COLUMN()-(($H1194-$H1195)*12))):CK1204)/(($H1194)*12)))</f>
        <v>-2.1439137484416846</v>
      </c>
      <c r="CL1202" s="80" cm="1">
        <f t="array" aca="1" ref="CL1202" ca="1">(SUM(INDEX(1195:1195,1,MAX(COLUMN($R:$R),COLUMN()-($H1194*12-1))):CL1199)/($H1194*12)+IF($R1204=0,0,SUM(INDEX(1200:1200,1,MAX(COLUMN($R:$R),COLUMN()-(($H1194-$H1195)*12))):CL1204)/(($H1194)*12)))</f>
        <v>-2.1386717728127471</v>
      </c>
      <c r="CN1202" s="80"/>
      <c r="CO1202" s="80" t="e" cm="1">
        <f t="array" aca="1" ref="CO1202" ca="1">(SUM(INDEX(1195:1195,1,MAX(COLUMN($CN:$CN),COLUMN()-($H1194*4-1))):CO1199)/($H1194*4)-IF($CN1204=0,0,SUM(INDEX(1200:1200,1,MAX(COLUMN($CN:$CN),COLUMN()-(($H1194-$H1195)*4))):CO1204)/(($H1194)*4)))</f>
        <v>#N/A</v>
      </c>
      <c r="CP1202" s="80" t="e" cm="1">
        <f t="array" aca="1" ref="CP1202" ca="1">(SUM(INDEX(1195:1195,1,MAX(COLUMN($CN:$CN),COLUMN()-($H1194*4-1))):CP1199)/($H1194*4)-IF($CN1204=0,0,SUM(INDEX(1200:1200,1,MAX(COLUMN($CN:$CN),COLUMN()-(($H1194-$H1195)*4))):CP1204)/(($H1194)*4)))</f>
        <v>#N/A</v>
      </c>
      <c r="CQ1202" s="80" t="e" cm="1">
        <f t="array" aca="1" ref="CQ1202" ca="1">(SUM(INDEX(1195:1195,1,MAX(COLUMN($CN:$CN),COLUMN()-($H1194*4-1))):CQ1199)/($H1194*4)-IF($CN1204=0,0,SUM(INDEX(1200:1200,1,MAX(COLUMN($CN:$CN),COLUMN()-(($H1194-$H1195)*4))):CQ1204)/(($H1194)*4)))</f>
        <v>#N/A</v>
      </c>
      <c r="CR1202" s="80" t="e" cm="1">
        <f t="array" aca="1" ref="CR1202" ca="1">(SUM(INDEX(1195:1195,1,MAX(COLUMN($CN:$CN),COLUMN()-($H1194*4-1))):CR1199)/($H1194*4)-IF($CN1204=0,0,SUM(INDEX(1200:1200,1,MAX(COLUMN($CN:$CN),COLUMN()-(($H1194-$H1195)*4))):CR1204)/(($H1194)*4)))</f>
        <v>#N/A</v>
      </c>
      <c r="CS1202" s="80" t="e" cm="1">
        <f t="array" aca="1" ref="CS1202" ca="1">(SUM(INDEX(1195:1195,1,MAX(COLUMN($CN:$CN),COLUMN()-($H1194*4-1))):CS1199)/($H1194*4)-IF($CN1204=0,0,SUM(INDEX(1200:1200,1,MAX(COLUMN($CN:$CN),COLUMN()-(($H1194-$H1195)*4))):CS1204)/(($H1194)*4)))</f>
        <v>#N/A</v>
      </c>
      <c r="CT1202" s="80" t="e" cm="1">
        <f t="array" aca="1" ref="CT1202" ca="1">(SUM(INDEX(1195:1195,1,MAX(COLUMN($CN:$CN),COLUMN()-($H1194*4-1))):CT1199)/($H1194*4)-IF($CN1204=0,0,SUM(INDEX(1200:1200,1,MAX(COLUMN($CN:$CN),COLUMN()-(($H1194-$H1195)*4))):CT1204)/(($H1194)*4)))</f>
        <v>#N/A</v>
      </c>
      <c r="CU1202" s="80" t="e" cm="1">
        <f t="array" aca="1" ref="CU1202" ca="1">(SUM(INDEX(1195:1195,1,MAX(COLUMN($CN:$CN),COLUMN()-($H1194*4-1))):CU1199)/($H1194*4)-IF($CN1204=0,0,SUM(INDEX(1200:1200,1,MAX(COLUMN($CN:$CN),COLUMN()-(($H1194-$H1195)*4))):CU1204)/(($H1194)*4)))</f>
        <v>#N/A</v>
      </c>
      <c r="CV1202" s="80" t="e" cm="1">
        <f t="array" aca="1" ref="CV1202" ca="1">(SUM(INDEX(1195:1195,1,MAX(COLUMN($CN:$CN),COLUMN()-($H1194*4-1))):CV1199)/($H1194*4)-IF($CN1204=0,0,SUM(INDEX(1200:1200,1,MAX(COLUMN($CN:$CN),COLUMN()-(($H1194-$H1195)*4))):CV1204)/(($H1194)*4)))</f>
        <v>#N/A</v>
      </c>
      <c r="CW1202" s="80" t="e" cm="1">
        <f t="array" aca="1" ref="CW1202" ca="1">(SUM(INDEX(1195:1195,1,MAX(COLUMN($CN:$CN),COLUMN()-($H1194*4-1))):CW1199)/($H1194*4)-IF($CN1204=0,0,SUM(INDEX(1200:1200,1,MAX(COLUMN($CN:$CN),COLUMN()-(($H1194-$H1195)*4))):CW1204)/(($H1194)*4)))</f>
        <v>#N/A</v>
      </c>
      <c r="CX1202" s="80" t="e" cm="1">
        <f t="array" aca="1" ref="CX1202" ca="1">(SUM(INDEX(1195:1195,1,MAX(COLUMN($CN:$CN),COLUMN()-($H1194*4-1))):CX1199)/($H1194*4)-IF($CN1204=0,0,SUM(INDEX(1200:1200,1,MAX(COLUMN($CN:$CN),COLUMN()-(($H1194-$H1195)*4))):CX1204)/(($H1194)*4)))</f>
        <v>#N/A</v>
      </c>
      <c r="CY1202" s="80" t="e" cm="1">
        <f t="array" aca="1" ref="CY1202" ca="1">(SUM(INDEX(1195:1195,1,MAX(COLUMN($CN:$CN),COLUMN()-($H1194*4-1))):CY1199)/($H1194*4)-IF($CN1204=0,0,SUM(INDEX(1200:1200,1,MAX(COLUMN($CN:$CN),COLUMN()-(($H1194-$H1195)*4))):CY1204)/(($H1194)*4)))</f>
        <v>#N/A</v>
      </c>
      <c r="CZ1202" s="80" t="e" cm="1">
        <f t="array" aca="1" ref="CZ1202" ca="1">(SUM(INDEX(1195:1195,1,MAX(COLUMN($CN:$CN),COLUMN()-($H1194*4-1))):CZ1199)/($H1194*4)-IF($CN1204=0,0,SUM(INDEX(1200:1200,1,MAX(COLUMN($CN:$CN),COLUMN()-(($H1194-$H1195)*4))):CZ1204)/(($H1194)*4)))</f>
        <v>#N/A</v>
      </c>
      <c r="DA1202" s="80" t="e" cm="1">
        <f t="array" aca="1" ref="DA1202" ca="1">(SUM(INDEX(1195:1195,1,MAX(COLUMN($CN:$CN),COLUMN()-($H1194*4-1))):DA1199)/($H1194*4)-IF($CN1204=0,0,SUM(INDEX(1200:1200,1,MAX(COLUMN($CN:$CN),COLUMN()-(($H1194-$H1195)*4))):DA1204)/(($H1194)*4)))</f>
        <v>#N/A</v>
      </c>
      <c r="DB1202" s="80" t="e" cm="1">
        <f t="array" aca="1" ref="DB1202" ca="1">(SUM(INDEX(1195:1195,1,MAX(COLUMN($CN:$CN),COLUMN()-($H1194*4-1))):DB1199)/($H1194*4)-IF($CN1204=0,0,SUM(INDEX(1200:1200,1,MAX(COLUMN($CN:$CN),COLUMN()-(($H1194-$H1195)*4))):DB1204)/(($H1194)*4)))</f>
        <v>#N/A</v>
      </c>
      <c r="DC1202" s="80" t="e" cm="1">
        <f t="array" aca="1" ref="DC1202" ca="1">(SUM(INDEX(1195:1195,1,MAX(COLUMN($CN:$CN),COLUMN()-($H1194*4-1))):DC1199)/($H1194*4)-IF($CN1204=0,0,SUM(INDEX(1200:1200,1,MAX(COLUMN($CN:$CN),COLUMN()-(($H1194-$H1195)*4))):DC1204)/(($H1194)*4)))</f>
        <v>#N/A</v>
      </c>
      <c r="DD1202" s="80" t="e" cm="1">
        <f t="array" aca="1" ref="DD1202" ca="1">(SUM(INDEX(1195:1195,1,MAX(COLUMN($CN:$CN),COLUMN()-($H1194*4-1))):DD1199)/($H1194*4)-IF($CN1204=0,0,SUM(INDEX(1200:1200,1,MAX(COLUMN($CN:$CN),COLUMN()-(($H1194-$H1195)*4))):DD1204)/(($H1194)*4)))</f>
        <v>#N/A</v>
      </c>
      <c r="DE1202" s="80" t="e" cm="1">
        <f t="array" aca="1" ref="DE1202" ca="1">(SUM(INDEX(1195:1195,1,MAX(COLUMN($CN:$CN),COLUMN()-($H1194*4-1))):DE1199)/($H1194*4)-IF($CN1204=0,0,SUM(INDEX(1200:1200,1,MAX(COLUMN($CN:$CN),COLUMN()-(($H1194-$H1195)*4))):DE1204)/(($H1194)*4)))</f>
        <v>#N/A</v>
      </c>
      <c r="DF1202" s="80" t="e" cm="1">
        <f t="array" aca="1" ref="DF1202" ca="1">(SUM(INDEX(1195:1195,1,MAX(COLUMN($CN:$CN),COLUMN()-($H1194*4-1))):DF1199)/($H1194*4)-IF($CN1204=0,0,SUM(INDEX(1200:1200,1,MAX(COLUMN($CN:$CN),COLUMN()-(($H1194-$H1195)*4))):DF1204)/(($H1194)*4)))</f>
        <v>#N/A</v>
      </c>
      <c r="DG1202" s="80" t="e" cm="1">
        <f t="array" aca="1" ref="DG1202" ca="1">(SUM(INDEX(1195:1195,1,MAX(COLUMN($CN:$CN),COLUMN()-($H1194*4-1))):DG1199)/($H1194*4)-IF($CN1204=0,0,SUM(INDEX(1200:1200,1,MAX(COLUMN($CN:$CN),COLUMN()-(($H1194-$H1195)*4))):DG1204)/(($H1194)*4)))</f>
        <v>#N/A</v>
      </c>
      <c r="DH1202" s="80" t="e" cm="1">
        <f t="array" aca="1" ref="DH1202" ca="1">(SUM(INDEX(1195:1195,1,MAX(COLUMN($CN:$CN),COLUMN()-($H1194*4-1))):DH1199)/($H1194*4)-IF($CN1204=0,0,SUM(INDEX(1200:1200,1,MAX(COLUMN($CN:$CN),COLUMN()-(($H1194-$H1195)*4))):DH1204)/(($H1194)*4)))</f>
        <v>#N/A</v>
      </c>
      <c r="DI1202" s="80" t="e" cm="1">
        <f t="array" aca="1" ref="DI1202" ca="1">(SUM(INDEX(1195:1195,1,MAX(COLUMN($CN:$CN),COLUMN()-($H1194*4-1))):DI1199)/($H1194*4)-IF($CN1204=0,0,SUM(INDEX(1200:1200,1,MAX(COLUMN($CN:$CN),COLUMN()-(($H1194-$H1195)*4))):DI1204)/(($H1194)*4)))</f>
        <v>#N/A</v>
      </c>
      <c r="DJ1202" s="80" t="e" cm="1">
        <f t="array" aca="1" ref="DJ1202" ca="1">(SUM(INDEX(1195:1195,1,MAX(COLUMN($CN:$CN),COLUMN()-($H1194*4-1))):DJ1199)/($H1194*4)-IF($CN1204=0,0,SUM(INDEX(1200:1200,1,MAX(COLUMN($CN:$CN),COLUMN()-(($H1194-$H1195)*4))):DJ1204)/(($H1194)*4)))</f>
        <v>#N/A</v>
      </c>
      <c r="DK1202" s="80" t="e" cm="1">
        <f t="array" aca="1" ref="DK1202" ca="1">(SUM(INDEX(1195:1195,1,MAX(COLUMN($CN:$CN),COLUMN()-($H1194*4-1))):DK1199)/($H1194*4)-IF($CN1204=0,0,SUM(INDEX(1200:1200,1,MAX(COLUMN($CN:$CN),COLUMN()-(($H1194-$H1195)*4))):DK1204)/(($H1194)*4)))</f>
        <v>#N/A</v>
      </c>
      <c r="DL1202" s="80" t="e" cm="1">
        <f t="array" aca="1" ref="DL1202" ca="1">(SUM(INDEX(1195:1195,1,MAX(COLUMN($CN:$CN),COLUMN()-($H1194*4-1))):DL1199)/($H1194*4)-IF($CN1204=0,0,SUM(INDEX(1200:1200,1,MAX(COLUMN($CN:$CN),COLUMN()-(($H1194-$H1195)*4))):DL1204)/(($H1194)*4)))</f>
        <v>#N/A</v>
      </c>
    </row>
    <row r="1203" spans="1:116" x14ac:dyDescent="0.4">
      <c r="D1203" t="s">
        <v>769</v>
      </c>
      <c r="E1203" s="8" t="str">
        <f t="shared" si="1353"/>
        <v>1203 FAPPER-S</v>
      </c>
      <c r="G1203" s="125"/>
      <c r="I1203" s="62"/>
      <c r="J1203" s="62"/>
      <c r="K1203" s="53"/>
      <c r="L1203" s="53"/>
      <c r="M1203" s="53"/>
      <c r="N1203" s="53"/>
      <c r="O1203" s="53"/>
      <c r="P1203" s="53"/>
      <c r="R1203" s="82"/>
      <c r="S1203" s="153"/>
      <c r="T1203" s="153"/>
      <c r="U1203" s="153"/>
      <c r="V1203" s="153"/>
      <c r="W1203" s="153"/>
      <c r="X1203" s="153"/>
      <c r="Y1203" s="153"/>
      <c r="Z1203" s="153"/>
      <c r="AA1203" s="153"/>
      <c r="AB1203" s="153"/>
      <c r="AC1203" s="153"/>
      <c r="AD1203" s="153"/>
      <c r="AE1203" s="153"/>
      <c r="AF1203" s="153"/>
      <c r="AG1203" s="153"/>
      <c r="AH1203" s="153"/>
      <c r="AI1203" s="153"/>
      <c r="AJ1203" s="153"/>
      <c r="AK1203" s="153"/>
      <c r="AL1203" s="153"/>
      <c r="AM1203" s="153"/>
      <c r="AN1203" s="153"/>
      <c r="AO1203" s="153"/>
      <c r="AP1203" s="153"/>
      <c r="AQ1203" s="153"/>
      <c r="AR1203" s="153"/>
      <c r="AS1203" s="153"/>
      <c r="AT1203" s="153"/>
      <c r="AU1203" s="153"/>
      <c r="AV1203" s="153"/>
      <c r="AW1203" s="153"/>
      <c r="AX1203" s="153"/>
      <c r="AY1203" s="153"/>
      <c r="AZ1203" s="153"/>
      <c r="BA1203" s="153"/>
      <c r="BB1203" s="153"/>
      <c r="BC1203" s="153"/>
      <c r="BD1203" s="153"/>
      <c r="BE1203" s="153"/>
      <c r="BF1203" s="153"/>
      <c r="BG1203" s="153"/>
      <c r="BH1203" s="153"/>
      <c r="BI1203" s="153"/>
      <c r="BJ1203" s="153"/>
      <c r="BK1203" s="153"/>
      <c r="BL1203" s="153"/>
      <c r="BM1203" s="153"/>
      <c r="BN1203" s="153"/>
      <c r="BO1203" s="153"/>
      <c r="BP1203" s="153"/>
      <c r="BQ1203" s="153"/>
      <c r="BR1203" s="153"/>
      <c r="BS1203" s="153"/>
      <c r="BT1203" s="153"/>
      <c r="BU1203" s="153"/>
      <c r="BV1203" s="153"/>
      <c r="BW1203" s="153"/>
      <c r="BX1203" s="153"/>
      <c r="BY1203" s="153"/>
      <c r="BZ1203" s="153"/>
      <c r="CA1203" s="153"/>
      <c r="CB1203" s="153"/>
      <c r="CC1203" s="153"/>
      <c r="CD1203" s="153"/>
      <c r="CE1203" s="153"/>
      <c r="CF1203" s="153"/>
      <c r="CG1203" s="153"/>
      <c r="CH1203" s="153"/>
      <c r="CI1203" s="153"/>
      <c r="CJ1203" s="153"/>
      <c r="CK1203" s="153"/>
      <c r="CL1203" s="153"/>
      <c r="CN1203" s="62"/>
      <c r="CO1203" s="153"/>
      <c r="CP1203" s="153"/>
      <c r="CQ1203" s="153"/>
      <c r="CR1203" s="153"/>
      <c r="CS1203" s="153"/>
      <c r="CT1203" s="153"/>
      <c r="CU1203" s="153"/>
      <c r="CV1203" s="153"/>
      <c r="CW1203" s="153"/>
      <c r="CX1203" s="153"/>
      <c r="CY1203" s="153"/>
      <c r="CZ1203" s="153"/>
      <c r="DA1203" s="153"/>
      <c r="DB1203" s="153"/>
      <c r="DC1203" s="153"/>
      <c r="DD1203" s="153"/>
      <c r="DE1203" s="153"/>
      <c r="DF1203" s="153"/>
      <c r="DG1203" s="153"/>
      <c r="DH1203" s="153"/>
      <c r="DI1203" s="153"/>
      <c r="DJ1203" s="153"/>
      <c r="DK1203" s="153"/>
      <c r="DL1203" s="153"/>
    </row>
    <row r="1204" spans="1:116" x14ac:dyDescent="0.4">
      <c r="D1204" t="s">
        <v>769</v>
      </c>
      <c r="E1204" s="8" t="str">
        <f t="shared" si="1353"/>
        <v>1204 FAPPER-S</v>
      </c>
      <c r="G1204" s="95" t="s">
        <v>205</v>
      </c>
      <c r="I1204" s="74">
        <v>100</v>
      </c>
      <c r="J1204" s="74"/>
      <c r="K1204" s="53"/>
      <c r="L1204" s="53"/>
      <c r="M1204" s="53"/>
      <c r="N1204" s="53"/>
      <c r="O1204" s="53"/>
      <c r="P1204" s="53"/>
      <c r="R1204" s="24">
        <f>-$I1204</f>
        <v>-100</v>
      </c>
      <c r="S1204" s="153"/>
      <c r="T1204" s="153"/>
      <c r="U1204" s="153"/>
      <c r="V1204" s="153"/>
      <c r="W1204" s="153"/>
      <c r="X1204" s="153"/>
      <c r="Y1204" s="153"/>
      <c r="Z1204" s="153"/>
      <c r="AA1204" s="153"/>
      <c r="AB1204" s="153"/>
      <c r="AC1204" s="153"/>
      <c r="AD1204" s="153"/>
      <c r="AE1204" s="153"/>
      <c r="AF1204" s="153"/>
      <c r="AG1204" s="153"/>
      <c r="AH1204" s="153"/>
      <c r="AI1204" s="153"/>
      <c r="AJ1204" s="153"/>
      <c r="AK1204" s="153"/>
      <c r="AL1204" s="153"/>
      <c r="AM1204" s="153"/>
      <c r="AN1204" s="153"/>
      <c r="AO1204" s="153"/>
      <c r="AP1204" s="153"/>
      <c r="AQ1204" s="153"/>
      <c r="AR1204" s="153"/>
      <c r="AS1204" s="153"/>
      <c r="AT1204" s="153"/>
      <c r="AU1204" s="153"/>
      <c r="AV1204" s="153"/>
      <c r="AW1204" s="153"/>
      <c r="AX1204" s="153"/>
      <c r="AY1204" s="153"/>
      <c r="AZ1204" s="153"/>
      <c r="BA1204" s="153"/>
      <c r="BB1204" s="153"/>
      <c r="BC1204" s="153"/>
      <c r="BD1204" s="153"/>
      <c r="BE1204" s="153"/>
      <c r="BF1204" s="153"/>
      <c r="BG1204" s="153"/>
      <c r="BH1204" s="153"/>
      <c r="BI1204" s="153"/>
      <c r="BJ1204" s="153"/>
      <c r="BK1204" s="153"/>
      <c r="BL1204" s="153"/>
      <c r="BM1204" s="153"/>
      <c r="BN1204" s="153"/>
      <c r="BO1204" s="153"/>
      <c r="BP1204" s="153"/>
      <c r="BQ1204" s="153"/>
      <c r="BR1204" s="153"/>
      <c r="BS1204" s="153"/>
      <c r="BT1204" s="153"/>
      <c r="BU1204" s="153"/>
      <c r="BV1204" s="153"/>
      <c r="BW1204" s="153"/>
      <c r="BX1204" s="153"/>
      <c r="BY1204" s="153"/>
      <c r="BZ1204" s="153"/>
      <c r="CA1204" s="153"/>
      <c r="CB1204" s="153"/>
      <c r="CC1204" s="153"/>
      <c r="CD1204" s="153"/>
      <c r="CE1204" s="153"/>
      <c r="CF1204" s="153"/>
      <c r="CG1204" s="153"/>
      <c r="CH1204" s="153"/>
      <c r="CI1204" s="153"/>
      <c r="CJ1204" s="153"/>
      <c r="CK1204" s="153"/>
      <c r="CL1204" s="153"/>
      <c r="CN1204" s="74">
        <f>I1204</f>
        <v>100</v>
      </c>
      <c r="CO1204" s="153"/>
      <c r="CP1204" s="153"/>
      <c r="CQ1204" s="153"/>
      <c r="CR1204" s="153"/>
      <c r="CS1204" s="153"/>
      <c r="CT1204" s="153"/>
      <c r="CU1204" s="153"/>
      <c r="CV1204" s="153"/>
      <c r="CW1204" s="153"/>
      <c r="CX1204" s="153"/>
      <c r="CY1204" s="153"/>
      <c r="CZ1204" s="153"/>
      <c r="DA1204" s="153"/>
      <c r="DB1204" s="153"/>
      <c r="DC1204" s="153"/>
      <c r="DD1204" s="153"/>
      <c r="DE1204" s="153"/>
      <c r="DF1204" s="153"/>
      <c r="DG1204" s="153"/>
      <c r="DH1204" s="153"/>
      <c r="DI1204" s="153"/>
      <c r="DJ1204" s="153"/>
      <c r="DK1204" s="153"/>
      <c r="DL1204" s="153"/>
    </row>
    <row r="1205" spans="1:116" x14ac:dyDescent="0.4">
      <c r="D1205" t="s">
        <v>769</v>
      </c>
      <c r="E1205" s="8" t="str">
        <f t="shared" ref="E1205:E1206" si="1420">ROW()&amp;" "&amp;D1205</f>
        <v>1205 FAPPER-S</v>
      </c>
      <c r="G1205" s="158" t="str">
        <f>"Gross PP&amp;E - "&amp;SUBSTITUTE(G1190,":","")</f>
        <v>Gross PP&amp;E - Revenue driven PP&amp;E</v>
      </c>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c r="DK1205" s="72"/>
      <c r="DL1205" s="72"/>
    </row>
    <row r="1206" spans="1:116" x14ac:dyDescent="0.4">
      <c r="D1206" t="s">
        <v>769</v>
      </c>
      <c r="E1206" s="8" t="str">
        <f t="shared" si="1420"/>
        <v>1206 FAPPER-S</v>
      </c>
      <c r="G1206" s="158" t="str">
        <f>"Accumulated depreciation - "&amp;SUBSTITUTE(G1190,":","")</f>
        <v>Accumulated depreciation - Revenue driven PP&amp;E</v>
      </c>
      <c r="H1206" s="12"/>
      <c r="S1206" s="72"/>
      <c r="T1206" s="72"/>
      <c r="U1206" s="72"/>
      <c r="V1206" s="72"/>
      <c r="W1206" s="72"/>
      <c r="X1206" s="72"/>
      <c r="Y1206" s="72"/>
      <c r="Z1206" s="72"/>
      <c r="AA1206" s="72"/>
      <c r="AB1206" s="72"/>
      <c r="AC1206" s="72"/>
      <c r="AD1206" s="72"/>
      <c r="AE1206" s="72"/>
      <c r="AF1206" s="72"/>
      <c r="AG1206" s="72"/>
      <c r="AH1206" s="72"/>
      <c r="AI1206" s="72"/>
      <c r="AJ1206" s="72"/>
      <c r="AK1206" s="72"/>
      <c r="AL1206" s="72"/>
      <c r="AM1206" s="72"/>
      <c r="AN1206" s="72"/>
      <c r="AO1206" s="72"/>
      <c r="AP1206" s="72"/>
      <c r="AQ1206" s="72"/>
      <c r="AR1206" s="72"/>
      <c r="AS1206" s="72"/>
      <c r="AT1206" s="72"/>
      <c r="AU1206" s="72"/>
      <c r="AV1206" s="72"/>
      <c r="AW1206" s="72"/>
      <c r="AX1206" s="72"/>
      <c r="AY1206" s="72"/>
      <c r="AZ1206" s="72"/>
      <c r="BA1206" s="72"/>
      <c r="BB1206" s="72"/>
      <c r="BC1206" s="72"/>
      <c r="BD1206" s="72"/>
      <c r="BE1206" s="72"/>
      <c r="BF1206" s="72"/>
      <c r="BG1206" s="72"/>
      <c r="BH1206" s="72"/>
      <c r="BI1206" s="72"/>
      <c r="BJ1206" s="72"/>
      <c r="BK1206" s="72"/>
      <c r="BL1206" s="72"/>
      <c r="BM1206" s="72"/>
      <c r="BN1206" s="72"/>
      <c r="BO1206" s="72"/>
      <c r="BP1206" s="72"/>
      <c r="BQ1206" s="72"/>
      <c r="BR1206" s="72"/>
      <c r="BS1206" s="72"/>
      <c r="BT1206" s="72"/>
      <c r="BU1206" s="72"/>
      <c r="BV1206" s="72"/>
      <c r="BW1206" s="72"/>
      <c r="BX1206" s="72"/>
      <c r="BY1206" s="72"/>
      <c r="BZ1206" s="72"/>
      <c r="CA1206" s="72"/>
      <c r="CB1206" s="72"/>
      <c r="CC1206" s="72"/>
      <c r="CD1206" s="72"/>
      <c r="CE1206" s="72"/>
      <c r="CF1206" s="72"/>
      <c r="CG1206" s="72"/>
      <c r="CH1206" s="72"/>
      <c r="CI1206" s="72"/>
      <c r="CJ1206" s="72"/>
      <c r="CK1206" s="72"/>
      <c r="CL1206" s="72"/>
      <c r="CO1206" s="72"/>
      <c r="CP1206" s="72"/>
      <c r="CQ1206" s="72"/>
      <c r="CR1206" s="72"/>
      <c r="CS1206" s="72"/>
      <c r="CT1206" s="72"/>
      <c r="CU1206" s="72"/>
      <c r="CV1206" s="72"/>
      <c r="CW1206" s="72"/>
      <c r="CX1206" s="72"/>
      <c r="CY1206" s="72"/>
      <c r="CZ1206" s="72"/>
      <c r="DA1206" s="72"/>
      <c r="DB1206" s="72"/>
      <c r="DC1206" s="72"/>
      <c r="DD1206" s="72"/>
      <c r="DE1206" s="72"/>
      <c r="DF1206" s="72"/>
      <c r="DG1206" s="72"/>
      <c r="DH1206" s="72"/>
      <c r="DI1206" s="72"/>
      <c r="DJ1206" s="72"/>
      <c r="DK1206" s="72"/>
      <c r="DL1206" s="72"/>
    </row>
    <row r="1207" spans="1:116" x14ac:dyDescent="0.4">
      <c r="C1207" t="s">
        <v>240</v>
      </c>
      <c r="D1207" t="s">
        <v>769</v>
      </c>
      <c r="E1207" s="8" t="str">
        <f t="shared" si="1353"/>
        <v>1207 FAPPER-S</v>
      </c>
      <c r="G1207" s="126" t="str">
        <f>"Net PP&amp;E - "&amp;SUBSTITUTE(G1190,":","")</f>
        <v>Net PP&amp;E - Revenue driven PP&amp;E</v>
      </c>
      <c r="I1207" s="80">
        <f>I1204</f>
        <v>100</v>
      </c>
      <c r="J1207" s="80"/>
      <c r="K1207" s="24">
        <f>SUMIF($4:$4,K$2,1203:1203)</f>
        <v>0</v>
      </c>
      <c r="L1207" s="24">
        <f>SUMIF($4:$4,L$2,1203:1203)</f>
        <v>0</v>
      </c>
      <c r="M1207" s="24">
        <f>SUMIF($4:$4,M$2,1203:1203)</f>
        <v>0</v>
      </c>
      <c r="N1207" s="24">
        <f>SUMIF($4:$4,N$2,1203:1203)</f>
        <v>0</v>
      </c>
      <c r="O1207" s="24">
        <f>SUMIF($4:$4,O$2,1203:1203)</f>
        <v>0</v>
      </c>
      <c r="P1207" s="24">
        <f>SUMIF($4:$4,P$2,1203:1203)</f>
        <v>0</v>
      </c>
      <c r="R1207" s="24">
        <f>$I1207</f>
        <v>100</v>
      </c>
      <c r="S1207" s="80">
        <f t="shared" ref="S1207:AX1207" ca="1" si="1421">-S1199+R1207</f>
        <v>110</v>
      </c>
      <c r="T1207" s="80">
        <f t="shared" ca="1" si="1421"/>
        <v>120</v>
      </c>
      <c r="U1207" s="80">
        <f t="shared" ca="1" si="1421"/>
        <v>130</v>
      </c>
      <c r="V1207" s="80">
        <f t="shared" ca="1" si="1421"/>
        <v>140</v>
      </c>
      <c r="W1207" s="80">
        <f t="shared" ca="1" si="1421"/>
        <v>150</v>
      </c>
      <c r="X1207" s="80">
        <f t="shared" ca="1" si="1421"/>
        <v>160</v>
      </c>
      <c r="Y1207" s="80">
        <f t="shared" ca="1" si="1421"/>
        <v>170</v>
      </c>
      <c r="Z1207" s="80">
        <f t="shared" ca="1" si="1421"/>
        <v>180</v>
      </c>
      <c r="AA1207" s="80">
        <f t="shared" ca="1" si="1421"/>
        <v>190</v>
      </c>
      <c r="AB1207" s="80">
        <f t="shared" ca="1" si="1421"/>
        <v>200</v>
      </c>
      <c r="AC1207" s="80">
        <f t="shared" ca="1" si="1421"/>
        <v>210</v>
      </c>
      <c r="AD1207" s="80">
        <f t="shared" ca="1" si="1421"/>
        <v>220</v>
      </c>
      <c r="AE1207" s="80">
        <f t="shared" ca="1" si="1421"/>
        <v>230</v>
      </c>
      <c r="AF1207" s="80">
        <f t="shared" ca="1" si="1421"/>
        <v>240</v>
      </c>
      <c r="AG1207" s="80">
        <f t="shared" ca="1" si="1421"/>
        <v>250</v>
      </c>
      <c r="AH1207" s="80">
        <f t="shared" ca="1" si="1421"/>
        <v>260</v>
      </c>
      <c r="AI1207" s="80">
        <f t="shared" ca="1" si="1421"/>
        <v>270</v>
      </c>
      <c r="AJ1207" s="80">
        <f t="shared" ca="1" si="1421"/>
        <v>280</v>
      </c>
      <c r="AK1207" s="80">
        <f t="shared" ca="1" si="1421"/>
        <v>290</v>
      </c>
      <c r="AL1207" s="80">
        <f t="shared" ca="1" si="1421"/>
        <v>300</v>
      </c>
      <c r="AM1207" s="80">
        <f t="shared" ca="1" si="1421"/>
        <v>310</v>
      </c>
      <c r="AN1207" s="80">
        <f t="shared" ca="1" si="1421"/>
        <v>320</v>
      </c>
      <c r="AO1207" s="80">
        <f t="shared" ca="1" si="1421"/>
        <v>330</v>
      </c>
      <c r="AP1207" s="80">
        <f t="shared" ca="1" si="1421"/>
        <v>340</v>
      </c>
      <c r="AQ1207" s="80">
        <f t="shared" ca="1" si="1421"/>
        <v>350</v>
      </c>
      <c r="AR1207" s="80">
        <f t="shared" ca="1" si="1421"/>
        <v>360</v>
      </c>
      <c r="AS1207" s="80">
        <f t="shared" ca="1" si="1421"/>
        <v>370</v>
      </c>
      <c r="AT1207" s="80">
        <f t="shared" ca="1" si="1421"/>
        <v>380</v>
      </c>
      <c r="AU1207" s="80">
        <f t="shared" ca="1" si="1421"/>
        <v>390</v>
      </c>
      <c r="AV1207" s="80">
        <f t="shared" ca="1" si="1421"/>
        <v>400</v>
      </c>
      <c r="AW1207" s="80">
        <f t="shared" ca="1" si="1421"/>
        <v>410</v>
      </c>
      <c r="AX1207" s="80">
        <f t="shared" ca="1" si="1421"/>
        <v>420</v>
      </c>
      <c r="AY1207" s="80">
        <f t="shared" ref="AY1207:CD1207" ca="1" si="1422">-AY1199+AX1207</f>
        <v>430</v>
      </c>
      <c r="AZ1207" s="80">
        <f t="shared" ca="1" si="1422"/>
        <v>440</v>
      </c>
      <c r="BA1207" s="80">
        <f t="shared" ca="1" si="1422"/>
        <v>450</v>
      </c>
      <c r="BB1207" s="80">
        <f t="shared" ca="1" si="1422"/>
        <v>460</v>
      </c>
      <c r="BC1207" s="80">
        <f t="shared" ca="1" si="1422"/>
        <v>470</v>
      </c>
      <c r="BD1207" s="80">
        <f t="shared" ca="1" si="1422"/>
        <v>480</v>
      </c>
      <c r="BE1207" s="80">
        <f t="shared" ca="1" si="1422"/>
        <v>490</v>
      </c>
      <c r="BF1207" s="80">
        <f t="shared" ca="1" si="1422"/>
        <v>500</v>
      </c>
      <c r="BG1207" s="80">
        <f t="shared" ca="1" si="1422"/>
        <v>510</v>
      </c>
      <c r="BH1207" s="80">
        <f t="shared" ca="1" si="1422"/>
        <v>520</v>
      </c>
      <c r="BI1207" s="80">
        <f t="shared" ca="1" si="1422"/>
        <v>530</v>
      </c>
      <c r="BJ1207" s="80">
        <f t="shared" ca="1" si="1422"/>
        <v>540</v>
      </c>
      <c r="BK1207" s="80">
        <f t="shared" ca="1" si="1422"/>
        <v>550</v>
      </c>
      <c r="BL1207" s="80">
        <f t="shared" ca="1" si="1422"/>
        <v>560</v>
      </c>
      <c r="BM1207" s="80">
        <f t="shared" ca="1" si="1422"/>
        <v>570</v>
      </c>
      <c r="BN1207" s="80">
        <f t="shared" ca="1" si="1422"/>
        <v>580</v>
      </c>
      <c r="BO1207" s="80">
        <f t="shared" ca="1" si="1422"/>
        <v>590</v>
      </c>
      <c r="BP1207" s="80">
        <f t="shared" ca="1" si="1422"/>
        <v>600</v>
      </c>
      <c r="BQ1207" s="80">
        <f t="shared" ca="1" si="1422"/>
        <v>610</v>
      </c>
      <c r="BR1207" s="80">
        <f t="shared" ca="1" si="1422"/>
        <v>620</v>
      </c>
      <c r="BS1207" s="80">
        <f t="shared" ca="1" si="1422"/>
        <v>630</v>
      </c>
      <c r="BT1207" s="80">
        <f t="shared" ca="1" si="1422"/>
        <v>640</v>
      </c>
      <c r="BU1207" s="80">
        <f t="shared" ca="1" si="1422"/>
        <v>650</v>
      </c>
      <c r="BV1207" s="80">
        <f t="shared" ca="1" si="1422"/>
        <v>660</v>
      </c>
      <c r="BW1207" s="80">
        <f t="shared" ca="1" si="1422"/>
        <v>670</v>
      </c>
      <c r="BX1207" s="80">
        <f t="shared" ca="1" si="1422"/>
        <v>680</v>
      </c>
      <c r="BY1207" s="80">
        <f t="shared" ca="1" si="1422"/>
        <v>690</v>
      </c>
      <c r="BZ1207" s="80">
        <f t="shared" ca="1" si="1422"/>
        <v>700</v>
      </c>
      <c r="CA1207" s="80">
        <f t="shared" ca="1" si="1422"/>
        <v>710</v>
      </c>
      <c r="CB1207" s="80">
        <f t="shared" ca="1" si="1422"/>
        <v>720</v>
      </c>
      <c r="CC1207" s="80">
        <f t="shared" ca="1" si="1422"/>
        <v>730</v>
      </c>
      <c r="CD1207" s="80">
        <f t="shared" ca="1" si="1422"/>
        <v>740</v>
      </c>
      <c r="CE1207" s="80">
        <f t="shared" ref="CE1207:CL1207" ca="1" si="1423">-CE1199+CD1207</f>
        <v>750</v>
      </c>
      <c r="CF1207" s="80">
        <f t="shared" ca="1" si="1423"/>
        <v>760</v>
      </c>
      <c r="CG1207" s="80">
        <f t="shared" ca="1" si="1423"/>
        <v>770</v>
      </c>
      <c r="CH1207" s="80">
        <f t="shared" ca="1" si="1423"/>
        <v>780</v>
      </c>
      <c r="CI1207" s="80">
        <f t="shared" ca="1" si="1423"/>
        <v>790</v>
      </c>
      <c r="CJ1207" s="80">
        <f t="shared" ca="1" si="1423"/>
        <v>800</v>
      </c>
      <c r="CK1207" s="80">
        <f t="shared" ca="1" si="1423"/>
        <v>810</v>
      </c>
      <c r="CL1207" s="80">
        <f t="shared" ca="1" si="1423"/>
        <v>820</v>
      </c>
      <c r="CN1207" s="80">
        <f>CN1204</f>
        <v>100</v>
      </c>
      <c r="CO1207" s="80" t="e">
        <f t="shared" ref="CO1207" ca="1" si="1424">-CO1199+CN1207</f>
        <v>#N/A</v>
      </c>
      <c r="CP1207" s="80" t="e">
        <f t="shared" ref="CP1207:DL1207" ca="1" si="1425">-CP1199+CO1207</f>
        <v>#N/A</v>
      </c>
      <c r="CQ1207" s="80" t="e">
        <f t="shared" ca="1" si="1425"/>
        <v>#N/A</v>
      </c>
      <c r="CR1207" s="80" t="e">
        <f t="shared" ca="1" si="1425"/>
        <v>#N/A</v>
      </c>
      <c r="CS1207" s="80" t="e">
        <f t="shared" ca="1" si="1425"/>
        <v>#N/A</v>
      </c>
      <c r="CT1207" s="80" t="e">
        <f t="shared" ca="1" si="1425"/>
        <v>#N/A</v>
      </c>
      <c r="CU1207" s="80" t="e">
        <f t="shared" ca="1" si="1425"/>
        <v>#N/A</v>
      </c>
      <c r="CV1207" s="80" t="e">
        <f t="shared" ca="1" si="1425"/>
        <v>#N/A</v>
      </c>
      <c r="CW1207" s="80" t="e">
        <f t="shared" ca="1" si="1425"/>
        <v>#N/A</v>
      </c>
      <c r="CX1207" s="80" t="e">
        <f t="shared" ca="1" si="1425"/>
        <v>#N/A</v>
      </c>
      <c r="CY1207" s="80" t="e">
        <f t="shared" ca="1" si="1425"/>
        <v>#N/A</v>
      </c>
      <c r="CZ1207" s="80" t="e">
        <f t="shared" ca="1" si="1425"/>
        <v>#N/A</v>
      </c>
      <c r="DA1207" s="80" t="e">
        <f t="shared" ca="1" si="1425"/>
        <v>#N/A</v>
      </c>
      <c r="DB1207" s="80" t="e">
        <f t="shared" ca="1" si="1425"/>
        <v>#N/A</v>
      </c>
      <c r="DC1207" s="80" t="e">
        <f t="shared" ca="1" si="1425"/>
        <v>#N/A</v>
      </c>
      <c r="DD1207" s="80" t="e">
        <f t="shared" ca="1" si="1425"/>
        <v>#N/A</v>
      </c>
      <c r="DE1207" s="80" t="e">
        <f t="shared" ca="1" si="1425"/>
        <v>#N/A</v>
      </c>
      <c r="DF1207" s="80" t="e">
        <f t="shared" ca="1" si="1425"/>
        <v>#N/A</v>
      </c>
      <c r="DG1207" s="80" t="e">
        <f t="shared" ca="1" si="1425"/>
        <v>#N/A</v>
      </c>
      <c r="DH1207" s="80" t="e">
        <f t="shared" ca="1" si="1425"/>
        <v>#N/A</v>
      </c>
      <c r="DI1207" s="80" t="e">
        <f t="shared" ca="1" si="1425"/>
        <v>#N/A</v>
      </c>
      <c r="DJ1207" s="80" t="e">
        <f t="shared" ca="1" si="1425"/>
        <v>#N/A</v>
      </c>
      <c r="DK1207" s="80" t="e">
        <f t="shared" ca="1" si="1425"/>
        <v>#N/A</v>
      </c>
      <c r="DL1207" s="80" t="e">
        <f t="shared" ca="1" si="1425"/>
        <v>#N/A</v>
      </c>
    </row>
    <row r="1208" spans="1:116" x14ac:dyDescent="0.4">
      <c r="B1208" t="s">
        <v>244</v>
      </c>
      <c r="D1208" t="s">
        <v>769</v>
      </c>
      <c r="E1208" s="8" t="str">
        <f t="shared" ref="E1208" si="1426">ROW()&amp;" "&amp;D1208</f>
        <v>1208 FAPPER-S</v>
      </c>
      <c r="G1208" s="126"/>
      <c r="I1208" s="81">
        <f>-H1195/H1194*I1207</f>
        <v>-20</v>
      </c>
      <c r="J1208" s="243"/>
      <c r="K1208" s="37">
        <f>SUMIF($4:$4,K$2,1204:1204)</f>
        <v>0</v>
      </c>
      <c r="L1208" s="37">
        <f>SUMIF($4:$4,L$2,1204:1204)</f>
        <v>0</v>
      </c>
      <c r="M1208" s="37">
        <f>SUMIF($4:$4,M$2,1204:1204)</f>
        <v>0</v>
      </c>
      <c r="N1208" s="37">
        <f>SUMIF($4:$4,N$2,1204:1204)</f>
        <v>0</v>
      </c>
      <c r="O1208" s="37">
        <f>SUMIF($4:$4,O$2,1204:1204)</f>
        <v>0</v>
      </c>
      <c r="P1208" s="37">
        <f>SUMIF($4:$4,P$2,1204:1204)</f>
        <v>0</v>
      </c>
      <c r="R1208" s="37">
        <f>$I1208</f>
        <v>-20</v>
      </c>
      <c r="S1208" s="81">
        <f t="shared" ref="S1208:AX1208" ca="1" si="1427">R1208+S1202</f>
        <v>-21.694915254237287</v>
      </c>
      <c r="T1208" s="81">
        <f t="shared" ca="1" si="1427"/>
        <v>-23.418557885665038</v>
      </c>
      <c r="U1208" s="81">
        <f t="shared" ca="1" si="1427"/>
        <v>-25.171414798981395</v>
      </c>
      <c r="V1208" s="81">
        <f t="shared" ca="1" si="1427"/>
        <v>-26.953981151506504</v>
      </c>
      <c r="W1208" s="81">
        <f t="shared" ca="1" si="1427"/>
        <v>-28.766760493057461</v>
      </c>
      <c r="X1208" s="81">
        <f t="shared" ca="1" si="1427"/>
        <v>-30.610264908194029</v>
      </c>
      <c r="Y1208" s="81">
        <f t="shared" ca="1" si="1427"/>
        <v>-32.485015160875285</v>
      </c>
      <c r="Z1208" s="81">
        <f t="shared" ca="1" si="1427"/>
        <v>-34.391540841568087</v>
      </c>
      <c r="AA1208" s="81">
        <f t="shared" ca="1" si="1427"/>
        <v>-36.330380516848905</v>
      </c>
      <c r="AB1208" s="81">
        <f t="shared" ca="1" si="1427"/>
        <v>-38.302081881541262</v>
      </c>
      <c r="AC1208" s="81">
        <f t="shared" ca="1" si="1427"/>
        <v>-40.30720191343179</v>
      </c>
      <c r="AD1208" s="81">
        <f t="shared" ca="1" si="1427"/>
        <v>-42.3463070306086</v>
      </c>
      <c r="AE1208" s="81">
        <f t="shared" ca="1" si="1427"/>
        <v>-44.419973251466374</v>
      </c>
      <c r="AF1208" s="81">
        <f t="shared" ca="1" si="1427"/>
        <v>-46.528786357423428</v>
      </c>
      <c r="AG1208" s="81">
        <f t="shared" ca="1" si="1427"/>
        <v>-48.673342058396706</v>
      </c>
      <c r="AH1208" s="81">
        <f t="shared" ca="1" si="1427"/>
        <v>-50.854246161081399</v>
      </c>
      <c r="AI1208" s="81">
        <f t="shared" ca="1" si="1427"/>
        <v>-53.072114740082782</v>
      </c>
      <c r="AJ1208" s="81">
        <f t="shared" ca="1" si="1427"/>
        <v>-55.327574311948588</v>
      </c>
      <c r="AK1208" s="81">
        <f t="shared" ca="1" si="1427"/>
        <v>-57.621262012151107</v>
      </c>
      <c r="AL1208" s="81">
        <f t="shared" ca="1" si="1427"/>
        <v>-59.953825775068921</v>
      </c>
      <c r="AM1208" s="81">
        <f t="shared" ca="1" si="1427"/>
        <v>-62.325924517019239</v>
      </c>
      <c r="AN1208" s="81">
        <f t="shared" ca="1" si="1427"/>
        <v>-64.738228322392445</v>
      </c>
      <c r="AO1208" s="81">
        <f t="shared" ca="1" si="1427"/>
        <v>-67.191418632941463</v>
      </c>
      <c r="AP1208" s="81">
        <f t="shared" ca="1" si="1427"/>
        <v>-69.686188440279452</v>
      </c>
      <c r="AQ1208" s="81">
        <f t="shared" ca="1" si="1427"/>
        <v>-72.223242481640114</v>
      </c>
      <c r="AR1208" s="81">
        <f t="shared" ca="1" si="1427"/>
        <v>-74.803297438956051</v>
      </c>
      <c r="AS1208" s="81">
        <f t="shared" ca="1" si="1427"/>
        <v>-77.427082141311232</v>
      </c>
      <c r="AT1208" s="81">
        <f t="shared" ca="1" si="1427"/>
        <v>-80.095337770824983</v>
      </c>
      <c r="AU1208" s="81">
        <f t="shared" ca="1" si="1427"/>
        <v>-82.808818072025403</v>
      </c>
      <c r="AV1208" s="81">
        <f t="shared" ca="1" si="1427"/>
        <v>-85.56828956477159</v>
      </c>
      <c r="AW1208" s="81">
        <f t="shared" ca="1" si="1427"/>
        <v>-88.374531760784663</v>
      </c>
      <c r="AX1208" s="81">
        <f t="shared" ca="1" si="1427"/>
        <v>-91.22833738384881</v>
      </c>
      <c r="AY1208" s="81">
        <f t="shared" ref="AY1208:CD1208" ca="1" si="1428">AX1208+AY1202</f>
        <v>-94.130512593744555</v>
      </c>
      <c r="AZ1208" s="81">
        <f t="shared" ca="1" si="1428"/>
        <v>-97.081877213977521</v>
      </c>
      <c r="BA1208" s="81">
        <f t="shared" ca="1" si="1428"/>
        <v>-100.08326496336697</v>
      </c>
      <c r="BB1208" s="81">
        <f t="shared" ca="1" si="1428"/>
        <v>-103.13552369155963</v>
      </c>
      <c r="BC1208" s="81">
        <f t="shared" ca="1" si="1428"/>
        <v>-106.23951561853521</v>
      </c>
      <c r="BD1208" s="81">
        <f t="shared" ca="1" si="1428"/>
        <v>-109.3961175781714</v>
      </c>
      <c r="BE1208" s="81">
        <f t="shared" ca="1" si="1428"/>
        <v>-112.60622126593702</v>
      </c>
      <c r="BF1208" s="81">
        <f t="shared" ca="1" si="1428"/>
        <v>-115.87073349078341</v>
      </c>
      <c r="BG1208" s="81">
        <f t="shared" ca="1" si="1428"/>
        <v>-119.19057643130516</v>
      </c>
      <c r="BH1208" s="81">
        <f t="shared" ca="1" si="1428"/>
        <v>-122.56668789624254</v>
      </c>
      <c r="BI1208" s="81">
        <f t="shared" ca="1" si="1428"/>
        <v>-126.0000215893992</v>
      </c>
      <c r="BJ1208" s="81">
        <f t="shared" ca="1" si="1428"/>
        <v>-129.49154737905002</v>
      </c>
      <c r="BK1208" s="81">
        <f t="shared" ca="1" si="1428"/>
        <v>-133.04225157191527</v>
      </c>
      <c r="BL1208" s="81">
        <f t="shared" ca="1" si="1428"/>
        <v>-136.65313719177826</v>
      </c>
      <c r="BM1208" s="81">
        <f t="shared" ca="1" si="1428"/>
        <v>-140.32522426282534</v>
      </c>
      <c r="BN1208" s="81">
        <f t="shared" ca="1" si="1428"/>
        <v>-144.05955009778847</v>
      </c>
      <c r="BO1208" s="81">
        <f t="shared" ca="1" si="1428"/>
        <v>-146.16225433673404</v>
      </c>
      <c r="BP1208" s="81">
        <f t="shared" ca="1" si="1428"/>
        <v>-148.27187025338654</v>
      </c>
      <c r="BQ1208" s="81">
        <f t="shared" ca="1" si="1428"/>
        <v>-150.38802809012759</v>
      </c>
      <c r="BR1208" s="81">
        <f t="shared" ca="1" si="1428"/>
        <v>-152.51034356963854</v>
      </c>
      <c r="BS1208" s="81">
        <f t="shared" ca="1" si="1428"/>
        <v>-154.63841750892891</v>
      </c>
      <c r="BT1208" s="81">
        <f t="shared" ca="1" si="1428"/>
        <v>-156.77183542445215</v>
      </c>
      <c r="BU1208" s="81">
        <f t="shared" ca="1" si="1428"/>
        <v>-158.91016712811754</v>
      </c>
      <c r="BV1208" s="81">
        <f t="shared" ca="1" si="1428"/>
        <v>-161.05296631400299</v>
      </c>
      <c r="BW1208" s="81">
        <f t="shared" ca="1" si="1428"/>
        <v>-163.19977013556968</v>
      </c>
      <c r="BX1208" s="81">
        <f t="shared" ca="1" si="1428"/>
        <v>-165.35009877317512</v>
      </c>
      <c r="BY1208" s="81">
        <f t="shared" ca="1" si="1428"/>
        <v>-167.50345499167739</v>
      </c>
      <c r="BZ1208" s="81">
        <f t="shared" ca="1" si="1428"/>
        <v>-169.65932368791883</v>
      </c>
      <c r="CA1208" s="81">
        <f t="shared" ca="1" si="1428"/>
        <v>-171.81717142787323</v>
      </c>
      <c r="CB1208" s="81">
        <f t="shared" ca="1" si="1428"/>
        <v>-173.97644597323605</v>
      </c>
      <c r="CC1208" s="81">
        <f t="shared" ca="1" si="1428"/>
        <v>-176.13657579723287</v>
      </c>
      <c r="CD1208" s="81">
        <f t="shared" ca="1" si="1428"/>
        <v>-178.29696958941653</v>
      </c>
      <c r="CE1208" s="81">
        <f t="shared" ref="CE1208:CL1208" ca="1" si="1429">CD1208+CE1202</f>
        <v>-180.45701574921884</v>
      </c>
      <c r="CF1208" s="81">
        <f t="shared" ca="1" si="1429"/>
        <v>-182.61608186801774</v>
      </c>
      <c r="CG1208" s="81">
        <f t="shared" ca="1" si="1429"/>
        <v>-184.77351419947655</v>
      </c>
      <c r="CH1208" s="81">
        <f t="shared" ca="1" si="1429"/>
        <v>-186.92863711790579</v>
      </c>
      <c r="CI1208" s="81">
        <f t="shared" ca="1" si="1429"/>
        <v>-189.08075256439454</v>
      </c>
      <c r="CJ1208" s="81">
        <f t="shared" ca="1" si="1429"/>
        <v>-191.22913948045175</v>
      </c>
      <c r="CK1208" s="81">
        <f t="shared" ca="1" si="1429"/>
        <v>-193.37305322889344</v>
      </c>
      <c r="CL1208" s="81">
        <f t="shared" ca="1" si="1429"/>
        <v>-195.5117250017062</v>
      </c>
      <c r="CN1208" s="81">
        <f>-H1195/H1194*CN1207</f>
        <v>-20</v>
      </c>
      <c r="CO1208" s="81" t="e">
        <f t="shared" ref="CO1208" ca="1" si="1430">CN1208+CO1202</f>
        <v>#N/A</v>
      </c>
      <c r="CP1208" s="81" t="e">
        <f t="shared" ref="CP1208:DL1208" ca="1" si="1431">CO1208+CP1202</f>
        <v>#N/A</v>
      </c>
      <c r="CQ1208" s="81" t="e">
        <f t="shared" ca="1" si="1431"/>
        <v>#N/A</v>
      </c>
      <c r="CR1208" s="81" t="e">
        <f t="shared" ca="1" si="1431"/>
        <v>#N/A</v>
      </c>
      <c r="CS1208" s="81" t="e">
        <f t="shared" ca="1" si="1431"/>
        <v>#N/A</v>
      </c>
      <c r="CT1208" s="81" t="e">
        <f t="shared" ca="1" si="1431"/>
        <v>#N/A</v>
      </c>
      <c r="CU1208" s="81" t="e">
        <f t="shared" ca="1" si="1431"/>
        <v>#N/A</v>
      </c>
      <c r="CV1208" s="81" t="e">
        <f t="shared" ca="1" si="1431"/>
        <v>#N/A</v>
      </c>
      <c r="CW1208" s="81" t="e">
        <f t="shared" ca="1" si="1431"/>
        <v>#N/A</v>
      </c>
      <c r="CX1208" s="81" t="e">
        <f t="shared" ca="1" si="1431"/>
        <v>#N/A</v>
      </c>
      <c r="CY1208" s="81" t="e">
        <f t="shared" ca="1" si="1431"/>
        <v>#N/A</v>
      </c>
      <c r="CZ1208" s="81" t="e">
        <f t="shared" ca="1" si="1431"/>
        <v>#N/A</v>
      </c>
      <c r="DA1208" s="81" t="e">
        <f t="shared" ca="1" si="1431"/>
        <v>#N/A</v>
      </c>
      <c r="DB1208" s="81" t="e">
        <f t="shared" ca="1" si="1431"/>
        <v>#N/A</v>
      </c>
      <c r="DC1208" s="81" t="e">
        <f t="shared" ca="1" si="1431"/>
        <v>#N/A</v>
      </c>
      <c r="DD1208" s="81" t="e">
        <f t="shared" ca="1" si="1431"/>
        <v>#N/A</v>
      </c>
      <c r="DE1208" s="81" t="e">
        <f t="shared" ca="1" si="1431"/>
        <v>#N/A</v>
      </c>
      <c r="DF1208" s="81" t="e">
        <f t="shared" ca="1" si="1431"/>
        <v>#N/A</v>
      </c>
      <c r="DG1208" s="81" t="e">
        <f t="shared" ca="1" si="1431"/>
        <v>#N/A</v>
      </c>
      <c r="DH1208" s="81" t="e">
        <f t="shared" ca="1" si="1431"/>
        <v>#N/A</v>
      </c>
      <c r="DI1208" s="81" t="e">
        <f t="shared" ca="1" si="1431"/>
        <v>#N/A</v>
      </c>
      <c r="DJ1208" s="81" t="e">
        <f t="shared" ca="1" si="1431"/>
        <v>#N/A</v>
      </c>
      <c r="DK1208" s="81" t="e">
        <f t="shared" ca="1" si="1431"/>
        <v>#N/A</v>
      </c>
      <c r="DL1208" s="81" t="e">
        <f t="shared" ca="1" si="1431"/>
        <v>#N/A</v>
      </c>
    </row>
    <row r="1209" spans="1:116" x14ac:dyDescent="0.4">
      <c r="B1209" t="s">
        <v>332</v>
      </c>
      <c r="D1209" t="s">
        <v>769</v>
      </c>
      <c r="E1209" s="8" t="str">
        <f>ROW()&amp;" "&amp;D1209</f>
        <v>1209 FAPPER-S</v>
      </c>
      <c r="G1209" s="136" t="str">
        <f>G1182</f>
        <v>(Primary label)</v>
      </c>
      <c r="H1209" s="27"/>
      <c r="I1209" s="77">
        <f>SUM(I1207:I1208)</f>
        <v>80</v>
      </c>
      <c r="J1209" s="77"/>
      <c r="K1209" s="33">
        <f>SUMIF($3:$3,K$2,1205:1205)</f>
        <v>0</v>
      </c>
      <c r="L1209" s="33">
        <f>SUMIF($3:$3,L$2,1205:1205)</f>
        <v>0</v>
      </c>
      <c r="M1209" s="33">
        <f>SUMIF($3:$3,M$2,1205:1205)</f>
        <v>0</v>
      </c>
      <c r="N1209" s="33">
        <f>SUMIF($3:$3,N$2,1205:1205)</f>
        <v>0</v>
      </c>
      <c r="O1209" s="33">
        <f>SUMIF($3:$3,O$2,1205:1205)</f>
        <v>0</v>
      </c>
      <c r="P1209" s="33">
        <f>SUMIF($3:$3,P$2,1205:1205)</f>
        <v>0</v>
      </c>
      <c r="R1209" s="33">
        <f>$I1209</f>
        <v>80</v>
      </c>
      <c r="S1209" s="77">
        <f t="shared" ref="S1209:AX1209" ca="1" si="1432">SUM(S1207:S1208)</f>
        <v>88.305084745762713</v>
      </c>
      <c r="T1209" s="77">
        <f t="shared" ca="1" si="1432"/>
        <v>96.581442114334962</v>
      </c>
      <c r="U1209" s="77">
        <f t="shared" ca="1" si="1432"/>
        <v>104.8285852010186</v>
      </c>
      <c r="V1209" s="77">
        <f t="shared" ca="1" si="1432"/>
        <v>113.0460188484935</v>
      </c>
      <c r="W1209" s="77">
        <f t="shared" ca="1" si="1432"/>
        <v>121.23323950694254</v>
      </c>
      <c r="X1209" s="77">
        <f t="shared" ca="1" si="1432"/>
        <v>129.38973509180596</v>
      </c>
      <c r="Y1209" s="77">
        <f t="shared" ca="1" si="1432"/>
        <v>137.51498483912471</v>
      </c>
      <c r="Z1209" s="77">
        <f t="shared" ca="1" si="1432"/>
        <v>145.60845915843191</v>
      </c>
      <c r="AA1209" s="77">
        <f t="shared" ca="1" si="1432"/>
        <v>153.66961948315111</v>
      </c>
      <c r="AB1209" s="77">
        <f t="shared" ca="1" si="1432"/>
        <v>161.69791811845874</v>
      </c>
      <c r="AC1209" s="77">
        <f t="shared" ca="1" si="1432"/>
        <v>169.69279808656822</v>
      </c>
      <c r="AD1209" s="77">
        <f t="shared" ca="1" si="1432"/>
        <v>177.65369296939139</v>
      </c>
      <c r="AE1209" s="77">
        <f t="shared" ca="1" si="1432"/>
        <v>185.58002674853361</v>
      </c>
      <c r="AF1209" s="77">
        <f t="shared" ca="1" si="1432"/>
        <v>193.47121364257657</v>
      </c>
      <c r="AG1209" s="77">
        <f t="shared" ca="1" si="1432"/>
        <v>201.32665794160329</v>
      </c>
      <c r="AH1209" s="77">
        <f t="shared" ca="1" si="1432"/>
        <v>209.14575383891861</v>
      </c>
      <c r="AI1209" s="77">
        <f t="shared" ca="1" si="1432"/>
        <v>216.92788525991722</v>
      </c>
      <c r="AJ1209" s="77">
        <f t="shared" ca="1" si="1432"/>
        <v>224.67242568805142</v>
      </c>
      <c r="AK1209" s="77">
        <f t="shared" ca="1" si="1432"/>
        <v>232.37873798784889</v>
      </c>
      <c r="AL1209" s="77">
        <f t="shared" ca="1" si="1432"/>
        <v>240.04617422493106</v>
      </c>
      <c r="AM1209" s="77">
        <f t="shared" ca="1" si="1432"/>
        <v>247.67407548298075</v>
      </c>
      <c r="AN1209" s="77">
        <f t="shared" ca="1" si="1432"/>
        <v>255.26177167760756</v>
      </c>
      <c r="AO1209" s="77">
        <f t="shared" ca="1" si="1432"/>
        <v>262.80858136705854</v>
      </c>
      <c r="AP1209" s="77">
        <f t="shared" ca="1" si="1432"/>
        <v>270.31381155972053</v>
      </c>
      <c r="AQ1209" s="77">
        <f t="shared" ca="1" si="1432"/>
        <v>277.77675751835989</v>
      </c>
      <c r="AR1209" s="77">
        <f t="shared" ca="1" si="1432"/>
        <v>285.19670256104394</v>
      </c>
      <c r="AS1209" s="77">
        <f t="shared" ca="1" si="1432"/>
        <v>292.57291785868875</v>
      </c>
      <c r="AT1209" s="77">
        <f t="shared" ca="1" si="1432"/>
        <v>299.90466222917502</v>
      </c>
      <c r="AU1209" s="77">
        <f t="shared" ca="1" si="1432"/>
        <v>307.19118192797458</v>
      </c>
      <c r="AV1209" s="77">
        <f t="shared" ca="1" si="1432"/>
        <v>314.43171043522841</v>
      </c>
      <c r="AW1209" s="77">
        <f t="shared" ca="1" si="1432"/>
        <v>321.62546823921537</v>
      </c>
      <c r="AX1209" s="77">
        <f t="shared" ca="1" si="1432"/>
        <v>328.77166261615116</v>
      </c>
      <c r="AY1209" s="77">
        <f t="shared" ref="AY1209:CD1209" ca="1" si="1433">SUM(AY1207:AY1208)</f>
        <v>335.86948740625542</v>
      </c>
      <c r="AZ1209" s="77">
        <f t="shared" ca="1" si="1433"/>
        <v>342.91812278602248</v>
      </c>
      <c r="BA1209" s="77">
        <f t="shared" ca="1" si="1433"/>
        <v>349.91673503663304</v>
      </c>
      <c r="BB1209" s="77">
        <f t="shared" ca="1" si="1433"/>
        <v>356.86447630844037</v>
      </c>
      <c r="BC1209" s="77">
        <f t="shared" ca="1" si="1433"/>
        <v>363.76048438146478</v>
      </c>
      <c r="BD1209" s="77">
        <f t="shared" ca="1" si="1433"/>
        <v>370.60388242182859</v>
      </c>
      <c r="BE1209" s="77">
        <f t="shared" ca="1" si="1433"/>
        <v>377.39377873406295</v>
      </c>
      <c r="BF1209" s="77">
        <f t="shared" ca="1" si="1433"/>
        <v>384.12926650921656</v>
      </c>
      <c r="BG1209" s="77">
        <f t="shared" ca="1" si="1433"/>
        <v>390.80942356869485</v>
      </c>
      <c r="BH1209" s="77">
        <f t="shared" ca="1" si="1433"/>
        <v>397.43331210375743</v>
      </c>
      <c r="BI1209" s="77">
        <f t="shared" ca="1" si="1433"/>
        <v>403.99997841060082</v>
      </c>
      <c r="BJ1209" s="77">
        <f t="shared" ca="1" si="1433"/>
        <v>410.50845262094998</v>
      </c>
      <c r="BK1209" s="77">
        <f t="shared" ca="1" si="1433"/>
        <v>416.95774842808476</v>
      </c>
      <c r="BL1209" s="77">
        <f t="shared" ca="1" si="1433"/>
        <v>423.34686280822177</v>
      </c>
      <c r="BM1209" s="77">
        <f t="shared" ca="1" si="1433"/>
        <v>429.67477573717463</v>
      </c>
      <c r="BN1209" s="77">
        <f t="shared" ca="1" si="1433"/>
        <v>435.94044990221153</v>
      </c>
      <c r="BO1209" s="77">
        <f t="shared" ca="1" si="1433"/>
        <v>443.83774566326599</v>
      </c>
      <c r="BP1209" s="77">
        <f t="shared" ca="1" si="1433"/>
        <v>451.72812974661349</v>
      </c>
      <c r="BQ1209" s="77">
        <f t="shared" ca="1" si="1433"/>
        <v>459.61197190987241</v>
      </c>
      <c r="BR1209" s="77">
        <f t="shared" ca="1" si="1433"/>
        <v>467.48965643036149</v>
      </c>
      <c r="BS1209" s="77">
        <f t="shared" ca="1" si="1433"/>
        <v>475.36158249107109</v>
      </c>
      <c r="BT1209" s="77">
        <f t="shared" ca="1" si="1433"/>
        <v>483.22816457554785</v>
      </c>
      <c r="BU1209" s="77">
        <f t="shared" ca="1" si="1433"/>
        <v>491.08983287188244</v>
      </c>
      <c r="BV1209" s="77">
        <f t="shared" ca="1" si="1433"/>
        <v>498.94703368599698</v>
      </c>
      <c r="BW1209" s="77">
        <f t="shared" ca="1" si="1433"/>
        <v>506.80022986443032</v>
      </c>
      <c r="BX1209" s="77">
        <f t="shared" ca="1" si="1433"/>
        <v>514.64990122682491</v>
      </c>
      <c r="BY1209" s="77">
        <f t="shared" ca="1" si="1433"/>
        <v>522.49654500832264</v>
      </c>
      <c r="BZ1209" s="77">
        <f t="shared" ca="1" si="1433"/>
        <v>530.3406763120812</v>
      </c>
      <c r="CA1209" s="77">
        <f t="shared" ca="1" si="1433"/>
        <v>538.18282857212671</v>
      </c>
      <c r="CB1209" s="77">
        <f t="shared" ca="1" si="1433"/>
        <v>546.02355402676392</v>
      </c>
      <c r="CC1209" s="77">
        <f t="shared" ca="1" si="1433"/>
        <v>553.86342420276719</v>
      </c>
      <c r="CD1209" s="77">
        <f t="shared" ca="1" si="1433"/>
        <v>561.70303041058344</v>
      </c>
      <c r="CE1209" s="77">
        <f t="shared" ref="CE1209:CL1209" ca="1" si="1434">SUM(CE1207:CE1208)</f>
        <v>569.54298425078116</v>
      </c>
      <c r="CF1209" s="77">
        <f t="shared" ca="1" si="1434"/>
        <v>577.38391813198223</v>
      </c>
      <c r="CG1209" s="77">
        <f t="shared" ca="1" si="1434"/>
        <v>585.22648580052351</v>
      </c>
      <c r="CH1209" s="77">
        <f t="shared" ca="1" si="1434"/>
        <v>593.07136288209426</v>
      </c>
      <c r="CI1209" s="77">
        <f t="shared" ca="1" si="1434"/>
        <v>600.91924743560548</v>
      </c>
      <c r="CJ1209" s="77">
        <f t="shared" ca="1" si="1434"/>
        <v>608.77086051954825</v>
      </c>
      <c r="CK1209" s="77">
        <f t="shared" ca="1" si="1434"/>
        <v>616.62694677110653</v>
      </c>
      <c r="CL1209" s="77">
        <f t="shared" ca="1" si="1434"/>
        <v>624.48827499829383</v>
      </c>
      <c r="CN1209" s="77">
        <f>SUM(CN1207:CN1208)</f>
        <v>80</v>
      </c>
      <c r="CO1209" s="77" t="e">
        <f t="shared" ref="CO1209" ca="1" si="1435">SUM(CO1207:CO1208)</f>
        <v>#N/A</v>
      </c>
      <c r="CP1209" s="77" t="e">
        <f t="shared" ref="CP1209:DK1209" ca="1" si="1436">SUM(CP1207:CP1208)</f>
        <v>#N/A</v>
      </c>
      <c r="CQ1209" s="77" t="e">
        <f t="shared" ca="1" si="1436"/>
        <v>#N/A</v>
      </c>
      <c r="CR1209" s="77" t="e">
        <f t="shared" ca="1" si="1436"/>
        <v>#N/A</v>
      </c>
      <c r="CS1209" s="77" t="e">
        <f t="shared" ca="1" si="1436"/>
        <v>#N/A</v>
      </c>
      <c r="CT1209" s="77" t="e">
        <f t="shared" ca="1" si="1436"/>
        <v>#N/A</v>
      </c>
      <c r="CU1209" s="77" t="e">
        <f t="shared" ca="1" si="1436"/>
        <v>#N/A</v>
      </c>
      <c r="CV1209" s="77" t="e">
        <f t="shared" ca="1" si="1436"/>
        <v>#N/A</v>
      </c>
      <c r="CW1209" s="77" t="e">
        <f t="shared" ca="1" si="1436"/>
        <v>#N/A</v>
      </c>
      <c r="CX1209" s="77" t="e">
        <f t="shared" ca="1" si="1436"/>
        <v>#N/A</v>
      </c>
      <c r="CY1209" s="77" t="e">
        <f t="shared" ca="1" si="1436"/>
        <v>#N/A</v>
      </c>
      <c r="CZ1209" s="77" t="e">
        <f t="shared" ca="1" si="1436"/>
        <v>#N/A</v>
      </c>
      <c r="DA1209" s="77" t="e">
        <f t="shared" ca="1" si="1436"/>
        <v>#N/A</v>
      </c>
      <c r="DB1209" s="77" t="e">
        <f t="shared" ca="1" si="1436"/>
        <v>#N/A</v>
      </c>
      <c r="DC1209" s="77" t="e">
        <f t="shared" ca="1" si="1436"/>
        <v>#N/A</v>
      </c>
      <c r="DD1209" s="77" t="e">
        <f t="shared" ca="1" si="1436"/>
        <v>#N/A</v>
      </c>
      <c r="DE1209" s="77" t="e">
        <f t="shared" ca="1" si="1436"/>
        <v>#N/A</v>
      </c>
      <c r="DF1209" s="77" t="e">
        <f t="shared" ca="1" si="1436"/>
        <v>#N/A</v>
      </c>
      <c r="DG1209" s="77" t="e">
        <f t="shared" ca="1" si="1436"/>
        <v>#N/A</v>
      </c>
      <c r="DH1209" s="77" t="e">
        <f t="shared" ca="1" si="1436"/>
        <v>#N/A</v>
      </c>
      <c r="DI1209" s="77" t="e">
        <f t="shared" ca="1" si="1436"/>
        <v>#N/A</v>
      </c>
      <c r="DJ1209" s="77" t="e">
        <f t="shared" ca="1" si="1436"/>
        <v>#N/A</v>
      </c>
      <c r="DK1209" s="77" t="e">
        <f t="shared" ca="1" si="1436"/>
        <v>#N/A</v>
      </c>
      <c r="DL1209" s="77" t="e">
        <f t="shared" ref="DL1209" ca="1" si="1437">SUM(DL1207:DL1208)</f>
        <v>#N/A</v>
      </c>
    </row>
    <row r="1210" spans="1:116" x14ac:dyDescent="0.4">
      <c r="B1210" t="s">
        <v>332</v>
      </c>
      <c r="D1210" t="s">
        <v>769</v>
      </c>
      <c r="E1210" s="8" t="str">
        <f>ROW()&amp;" "&amp;D1210</f>
        <v>1210 FAPPER-S</v>
      </c>
      <c r="G1210" s="136" t="str">
        <f>G1183</f>
        <v>primary unit</v>
      </c>
      <c r="H1210" s="27"/>
      <c r="I1210" s="77"/>
      <c r="J1210" s="77"/>
      <c r="K1210" s="33"/>
      <c r="L1210" s="33"/>
      <c r="M1210" s="33"/>
      <c r="N1210" s="33"/>
      <c r="O1210" s="33"/>
      <c r="P1210" s="33"/>
      <c r="R1210" s="33"/>
      <c r="S1210" s="77"/>
      <c r="T1210" s="77"/>
      <c r="U1210" s="77"/>
      <c r="V1210" s="77"/>
      <c r="W1210" s="77"/>
      <c r="X1210" s="77"/>
      <c r="Y1210" s="77"/>
      <c r="Z1210" s="77"/>
      <c r="AA1210" s="77"/>
      <c r="AB1210" s="77"/>
      <c r="AC1210" s="77"/>
      <c r="AD1210" s="77"/>
      <c r="AE1210" s="77"/>
      <c r="AF1210" s="77"/>
      <c r="AG1210" s="77"/>
      <c r="AH1210" s="77"/>
      <c r="AI1210" s="77"/>
      <c r="AJ1210" s="77"/>
      <c r="AK1210" s="77"/>
      <c r="AL1210" s="77"/>
      <c r="AM1210" s="77"/>
      <c r="AN1210" s="77"/>
      <c r="AO1210" s="77"/>
      <c r="AP1210" s="77"/>
      <c r="AQ1210" s="77"/>
      <c r="AR1210" s="77"/>
      <c r="AS1210" s="77"/>
      <c r="AT1210" s="77"/>
      <c r="AU1210" s="77"/>
      <c r="AV1210" s="77"/>
      <c r="AW1210" s="77"/>
      <c r="AX1210" s="77"/>
      <c r="AY1210" s="77"/>
      <c r="AZ1210" s="77"/>
      <c r="BA1210" s="77"/>
      <c r="BB1210" s="77"/>
      <c r="BC1210" s="77"/>
      <c r="BD1210" s="77"/>
      <c r="BE1210" s="77"/>
      <c r="BF1210" s="77"/>
      <c r="BG1210" s="77"/>
      <c r="BH1210" s="77"/>
      <c r="BI1210" s="77"/>
      <c r="BJ1210" s="77"/>
      <c r="BK1210" s="77"/>
      <c r="BL1210" s="77"/>
      <c r="BM1210" s="77"/>
      <c r="BN1210" s="77"/>
      <c r="BO1210" s="77"/>
      <c r="BP1210" s="77"/>
      <c r="BQ1210" s="77"/>
      <c r="BR1210" s="77"/>
      <c r="BS1210" s="77"/>
      <c r="BT1210" s="77"/>
      <c r="BU1210" s="77"/>
      <c r="BV1210" s="77"/>
      <c r="BW1210" s="77"/>
      <c r="BX1210" s="77"/>
      <c r="BY1210" s="77"/>
      <c r="BZ1210" s="77"/>
      <c r="CA1210" s="77"/>
      <c r="CB1210" s="77"/>
      <c r="CC1210" s="77"/>
      <c r="CD1210" s="77"/>
      <c r="CE1210" s="77"/>
      <c r="CF1210" s="77"/>
      <c r="CG1210" s="77"/>
      <c r="CH1210" s="77"/>
      <c r="CI1210" s="77"/>
      <c r="CJ1210" s="77"/>
      <c r="CK1210" s="77"/>
      <c r="CL1210" s="77"/>
      <c r="CN1210" s="77"/>
      <c r="CO1210" s="77"/>
      <c r="CP1210" s="77"/>
      <c r="CQ1210" s="77"/>
      <c r="CR1210" s="77"/>
      <c r="CS1210" s="77"/>
      <c r="CT1210" s="77"/>
      <c r="CU1210" s="77"/>
      <c r="CV1210" s="77"/>
      <c r="CW1210" s="77"/>
      <c r="CX1210" s="77"/>
      <c r="CY1210" s="77"/>
      <c r="CZ1210" s="77"/>
      <c r="DA1210" s="77"/>
      <c r="DB1210" s="77"/>
      <c r="DC1210" s="77"/>
      <c r="DD1210" s="77"/>
      <c r="DE1210" s="77"/>
      <c r="DF1210" s="77"/>
      <c r="DG1210" s="77"/>
      <c r="DH1210" s="77"/>
      <c r="DI1210" s="77"/>
      <c r="DJ1210" s="77"/>
      <c r="DK1210" s="77"/>
      <c r="DL1210" s="77"/>
    </row>
    <row r="1211" spans="1:116" x14ac:dyDescent="0.4">
      <c r="B1211" t="s">
        <v>332</v>
      </c>
      <c r="D1211" t="s">
        <v>769</v>
      </c>
      <c r="E1211" s="8" t="str">
        <f>ROW()&amp;" "&amp;D1211</f>
        <v>1211 FAPPER-S</v>
      </c>
      <c r="G1211" s="136" t="str">
        <f>G1184</f>
        <v>Primary revenue driver</v>
      </c>
      <c r="H1211" s="27"/>
      <c r="I1211" s="78"/>
      <c r="J1211" s="78"/>
      <c r="K1211" s="33"/>
      <c r="L1211" s="33"/>
      <c r="M1211" s="33"/>
      <c r="N1211" s="33"/>
      <c r="O1211" s="33"/>
      <c r="P1211" s="33"/>
      <c r="R1211" s="33"/>
      <c r="S1211" s="77"/>
      <c r="T1211" s="77"/>
      <c r="U1211" s="77"/>
      <c r="V1211" s="77"/>
      <c r="W1211" s="77"/>
      <c r="X1211" s="77"/>
      <c r="Y1211" s="77"/>
      <c r="Z1211" s="77"/>
      <c r="AA1211" s="77"/>
      <c r="AB1211" s="77"/>
      <c r="AC1211" s="77"/>
      <c r="AD1211" s="77"/>
      <c r="AE1211" s="77"/>
      <c r="AF1211" s="77"/>
      <c r="AG1211" s="77"/>
      <c r="AH1211" s="77"/>
      <c r="AI1211" s="77"/>
      <c r="AJ1211" s="77"/>
      <c r="AK1211" s="77"/>
      <c r="AL1211" s="77"/>
      <c r="AM1211" s="77"/>
      <c r="AN1211" s="77"/>
      <c r="AO1211" s="77"/>
      <c r="AP1211" s="77"/>
      <c r="AQ1211" s="77"/>
      <c r="AR1211" s="77"/>
      <c r="AS1211" s="77"/>
      <c r="AT1211" s="77"/>
      <c r="AU1211" s="77"/>
      <c r="AV1211" s="77"/>
      <c r="AW1211" s="77"/>
      <c r="AX1211" s="77"/>
      <c r="AY1211" s="77"/>
      <c r="AZ1211" s="77"/>
      <c r="BA1211" s="77"/>
      <c r="BB1211" s="77"/>
      <c r="BC1211" s="77"/>
      <c r="BD1211" s="77"/>
      <c r="BE1211" s="77"/>
      <c r="BF1211" s="77"/>
      <c r="BG1211" s="77"/>
      <c r="BH1211" s="77"/>
      <c r="BI1211" s="77"/>
      <c r="BJ1211" s="77"/>
      <c r="BK1211" s="77"/>
      <c r="BL1211" s="77"/>
      <c r="BM1211" s="77"/>
      <c r="BN1211" s="77"/>
      <c r="BO1211" s="77"/>
      <c r="BP1211" s="77"/>
      <c r="BQ1211" s="77"/>
      <c r="BR1211" s="77"/>
      <c r="BS1211" s="77"/>
      <c r="BT1211" s="77"/>
      <c r="BU1211" s="77"/>
      <c r="BV1211" s="77"/>
      <c r="BW1211" s="77"/>
      <c r="BX1211" s="77"/>
      <c r="BY1211" s="77"/>
      <c r="BZ1211" s="77"/>
      <c r="CA1211" s="77"/>
      <c r="CB1211" s="77"/>
      <c r="CC1211" s="77"/>
      <c r="CD1211" s="77"/>
      <c r="CE1211" s="77"/>
      <c r="CF1211" s="77"/>
      <c r="CG1211" s="77"/>
      <c r="CH1211" s="77"/>
      <c r="CI1211" s="77"/>
      <c r="CJ1211" s="77"/>
      <c r="CK1211" s="77"/>
      <c r="CL1211" s="77"/>
      <c r="CN1211" s="78"/>
      <c r="CO1211" s="77"/>
      <c r="CP1211" s="77"/>
      <c r="CQ1211" s="77"/>
      <c r="CR1211" s="77"/>
      <c r="CS1211" s="77"/>
      <c r="CT1211" s="77"/>
      <c r="CU1211" s="77"/>
      <c r="CV1211" s="77"/>
      <c r="CW1211" s="77"/>
      <c r="CX1211" s="77"/>
      <c r="CY1211" s="77"/>
      <c r="CZ1211" s="77"/>
      <c r="DA1211" s="77"/>
      <c r="DB1211" s="77"/>
      <c r="DC1211" s="77"/>
      <c r="DD1211" s="77"/>
      <c r="DE1211" s="77"/>
      <c r="DF1211" s="77"/>
      <c r="DG1211" s="77"/>
      <c r="DH1211" s="77"/>
      <c r="DI1211" s="77"/>
      <c r="DJ1211" s="77"/>
      <c r="DK1211" s="77"/>
      <c r="DL1211" s="77"/>
    </row>
    <row r="1212" spans="1:116" x14ac:dyDescent="0.4">
      <c r="B1212" t="s">
        <v>332</v>
      </c>
      <c r="D1212" t="s">
        <v>769</v>
      </c>
      <c r="E1212" s="8" t="str">
        <f>ROW()&amp;" "&amp;D1212</f>
        <v>1212 FAPPER-S</v>
      </c>
      <c r="G1212" s="136" t="str">
        <f>G1185</f>
        <v>Primary volume driver</v>
      </c>
      <c r="H1212" s="27"/>
      <c r="I1212" s="78"/>
      <c r="J1212" s="78"/>
      <c r="K1212" s="33"/>
      <c r="L1212" s="33"/>
      <c r="M1212" s="33"/>
      <c r="N1212" s="33"/>
      <c r="O1212" s="33"/>
      <c r="P1212" s="33"/>
      <c r="R1212" s="33"/>
      <c r="S1212" s="77"/>
      <c r="T1212" s="77"/>
      <c r="U1212" s="77"/>
      <c r="V1212" s="77"/>
      <c r="W1212" s="77"/>
      <c r="X1212" s="77"/>
      <c r="Y1212" s="77"/>
      <c r="Z1212" s="77"/>
      <c r="AA1212" s="77"/>
      <c r="AB1212" s="77"/>
      <c r="AC1212" s="77"/>
      <c r="AD1212" s="77"/>
      <c r="AE1212" s="77"/>
      <c r="AF1212" s="77"/>
      <c r="AG1212" s="77"/>
      <c r="AH1212" s="77"/>
      <c r="AI1212" s="77"/>
      <c r="AJ1212" s="77"/>
      <c r="AK1212" s="77"/>
      <c r="AL1212" s="77"/>
      <c r="AM1212" s="77"/>
      <c r="AN1212" s="77"/>
      <c r="AO1212" s="77"/>
      <c r="AP1212" s="77"/>
      <c r="AQ1212" s="77"/>
      <c r="AR1212" s="77"/>
      <c r="AS1212" s="77"/>
      <c r="AT1212" s="77"/>
      <c r="AU1212" s="77"/>
      <c r="AV1212" s="77"/>
      <c r="AW1212" s="77"/>
      <c r="AX1212" s="77"/>
      <c r="AY1212" s="77"/>
      <c r="AZ1212" s="77"/>
      <c r="BA1212" s="77"/>
      <c r="BB1212" s="77"/>
      <c r="BC1212" s="77"/>
      <c r="BD1212" s="77"/>
      <c r="BE1212" s="77"/>
      <c r="BF1212" s="77"/>
      <c r="BG1212" s="77"/>
      <c r="BH1212" s="77"/>
      <c r="BI1212" s="77"/>
      <c r="BJ1212" s="77"/>
      <c r="BK1212" s="77"/>
      <c r="BL1212" s="77"/>
      <c r="BM1212" s="77"/>
      <c r="BN1212" s="77"/>
      <c r="BO1212" s="77"/>
      <c r="BP1212" s="77"/>
      <c r="BQ1212" s="77"/>
      <c r="BR1212" s="77"/>
      <c r="BS1212" s="77"/>
      <c r="BT1212" s="77"/>
      <c r="BU1212" s="77"/>
      <c r="BV1212" s="77"/>
      <c r="BW1212" s="77"/>
      <c r="BX1212" s="77"/>
      <c r="BY1212" s="77"/>
      <c r="BZ1212" s="77"/>
      <c r="CA1212" s="77"/>
      <c r="CB1212" s="77"/>
      <c r="CC1212" s="77"/>
      <c r="CD1212" s="77"/>
      <c r="CE1212" s="77"/>
      <c r="CF1212" s="77"/>
      <c r="CG1212" s="77"/>
      <c r="CH1212" s="77"/>
      <c r="CI1212" s="77"/>
      <c r="CJ1212" s="77"/>
      <c r="CK1212" s="77"/>
      <c r="CL1212" s="77"/>
      <c r="CN1212" s="78"/>
      <c r="CO1212" s="77"/>
      <c r="CP1212" s="77"/>
      <c r="CQ1212" s="77"/>
      <c r="CR1212" s="77"/>
      <c r="CS1212" s="77"/>
      <c r="CT1212" s="77"/>
      <c r="CU1212" s="77"/>
      <c r="CV1212" s="77"/>
      <c r="CW1212" s="77"/>
      <c r="CX1212" s="77"/>
      <c r="CY1212" s="77"/>
      <c r="CZ1212" s="77"/>
      <c r="DA1212" s="77"/>
      <c r="DB1212" s="77"/>
      <c r="DC1212" s="77"/>
      <c r="DD1212" s="77"/>
      <c r="DE1212" s="77"/>
      <c r="DF1212" s="77"/>
      <c r="DG1212" s="77"/>
      <c r="DH1212" s="77"/>
      <c r="DI1212" s="77"/>
      <c r="DJ1212" s="77"/>
      <c r="DK1212" s="77"/>
      <c r="DL1212" s="77"/>
    </row>
    <row r="1213" spans="1:116" x14ac:dyDescent="0.4">
      <c r="B1213" t="s">
        <v>332</v>
      </c>
      <c r="D1213" t="s">
        <v>769</v>
      </c>
      <c r="E1213" s="8" t="str">
        <f t="shared" ref="E1213:E1216" si="1438">ROW()&amp;" "&amp;D1213</f>
        <v>1213 FAPPER-S</v>
      </c>
      <c r="G1213" s="191" t="str">
        <f>G1190</f>
        <v>Revenue driven PP&amp;E:</v>
      </c>
      <c r="K1213" s="53"/>
      <c r="L1213" s="53"/>
      <c r="M1213" s="53"/>
      <c r="N1213" s="53"/>
      <c r="O1213" s="53"/>
      <c r="P1213" s="53"/>
      <c r="R1213" s="24"/>
      <c r="S1213" s="179" t="str">
        <f t="shared" ref="S1213:AX1213" si="1439">S1186</f>
        <v>S$16</v>
      </c>
      <c r="T1213" s="179" t="str">
        <f t="shared" si="1439"/>
        <v>T$16</v>
      </c>
      <c r="U1213" s="179" t="str">
        <f t="shared" si="1439"/>
        <v>U$16</v>
      </c>
      <c r="V1213" s="179" t="str">
        <f t="shared" si="1439"/>
        <v>V$16</v>
      </c>
      <c r="W1213" s="179" t="str">
        <f t="shared" si="1439"/>
        <v>W$16</v>
      </c>
      <c r="X1213" s="179" t="str">
        <f t="shared" si="1439"/>
        <v>X$16</v>
      </c>
      <c r="Y1213" s="179" t="str">
        <f t="shared" si="1439"/>
        <v>Y$16</v>
      </c>
      <c r="Z1213" s="179" t="str">
        <f t="shared" si="1439"/>
        <v>Z$16</v>
      </c>
      <c r="AA1213" s="179" t="str">
        <f t="shared" si="1439"/>
        <v>AA$16</v>
      </c>
      <c r="AB1213" s="179" t="str">
        <f t="shared" si="1439"/>
        <v>AB$16</v>
      </c>
      <c r="AC1213" s="179" t="str">
        <f t="shared" si="1439"/>
        <v>AC$16</v>
      </c>
      <c r="AD1213" s="179" t="str">
        <f t="shared" si="1439"/>
        <v>AD$16</v>
      </c>
      <c r="AE1213" s="179" t="str">
        <f t="shared" si="1439"/>
        <v>AE$16</v>
      </c>
      <c r="AF1213" s="179" t="str">
        <f t="shared" si="1439"/>
        <v>AF$16</v>
      </c>
      <c r="AG1213" s="179" t="str">
        <f t="shared" si="1439"/>
        <v>AG$16</v>
      </c>
      <c r="AH1213" s="179" t="str">
        <f t="shared" si="1439"/>
        <v>AH$16</v>
      </c>
      <c r="AI1213" s="179" t="str">
        <f t="shared" si="1439"/>
        <v>AI$16</v>
      </c>
      <c r="AJ1213" s="179" t="str">
        <f t="shared" si="1439"/>
        <v>AJ$16</v>
      </c>
      <c r="AK1213" s="179" t="str">
        <f t="shared" si="1439"/>
        <v>AK$16</v>
      </c>
      <c r="AL1213" s="179" t="str">
        <f t="shared" si="1439"/>
        <v>AL$16</v>
      </c>
      <c r="AM1213" s="179" t="str">
        <f t="shared" si="1439"/>
        <v>AM$16</v>
      </c>
      <c r="AN1213" s="179" t="str">
        <f t="shared" si="1439"/>
        <v>AN$16</v>
      </c>
      <c r="AO1213" s="179" t="str">
        <f t="shared" si="1439"/>
        <v>AO$16</v>
      </c>
      <c r="AP1213" s="179" t="str">
        <f t="shared" si="1439"/>
        <v>AP$16</v>
      </c>
      <c r="AQ1213" s="179" t="str">
        <f t="shared" si="1439"/>
        <v>AQ$16</v>
      </c>
      <c r="AR1213" s="179" t="str">
        <f t="shared" si="1439"/>
        <v>AR$16</v>
      </c>
      <c r="AS1213" s="179" t="str">
        <f t="shared" si="1439"/>
        <v>AS$16</v>
      </c>
      <c r="AT1213" s="179" t="str">
        <f t="shared" si="1439"/>
        <v>AT$16</v>
      </c>
      <c r="AU1213" s="179" t="str">
        <f t="shared" si="1439"/>
        <v>AU$16</v>
      </c>
      <c r="AV1213" s="179" t="str">
        <f t="shared" si="1439"/>
        <v>AV$16</v>
      </c>
      <c r="AW1213" s="179" t="str">
        <f t="shared" si="1439"/>
        <v>AW$16</v>
      </c>
      <c r="AX1213" s="179" t="str">
        <f t="shared" si="1439"/>
        <v>AX$16</v>
      </c>
      <c r="AY1213" s="179" t="str">
        <f t="shared" ref="AY1213:CD1213" si="1440">AY1186</f>
        <v>AY$16</v>
      </c>
      <c r="AZ1213" s="179" t="str">
        <f t="shared" si="1440"/>
        <v>AZ$16</v>
      </c>
      <c r="BA1213" s="179" t="str">
        <f t="shared" si="1440"/>
        <v>BA$16</v>
      </c>
      <c r="BB1213" s="179" t="str">
        <f t="shared" si="1440"/>
        <v>BB$16</v>
      </c>
      <c r="BC1213" s="179" t="str">
        <f t="shared" si="1440"/>
        <v>BC$16</v>
      </c>
      <c r="BD1213" s="179" t="str">
        <f t="shared" si="1440"/>
        <v>BD$16</v>
      </c>
      <c r="BE1213" s="179" t="str">
        <f t="shared" si="1440"/>
        <v>BE$16</v>
      </c>
      <c r="BF1213" s="179" t="str">
        <f t="shared" si="1440"/>
        <v>BF$16</v>
      </c>
      <c r="BG1213" s="179" t="str">
        <f t="shared" si="1440"/>
        <v>BG$16</v>
      </c>
      <c r="BH1213" s="179" t="str">
        <f t="shared" si="1440"/>
        <v>BH$16</v>
      </c>
      <c r="BI1213" s="179" t="str">
        <f t="shared" si="1440"/>
        <v>BI$16</v>
      </c>
      <c r="BJ1213" s="179" t="str">
        <f t="shared" si="1440"/>
        <v>BJ$16</v>
      </c>
      <c r="BK1213" s="179" t="str">
        <f t="shared" si="1440"/>
        <v>BK$16</v>
      </c>
      <c r="BL1213" s="179" t="str">
        <f t="shared" si="1440"/>
        <v>BL$16</v>
      </c>
      <c r="BM1213" s="179" t="str">
        <f t="shared" si="1440"/>
        <v>BM$16</v>
      </c>
      <c r="BN1213" s="179" t="str">
        <f t="shared" si="1440"/>
        <v>BN$16</v>
      </c>
      <c r="BO1213" s="179" t="str">
        <f t="shared" si="1440"/>
        <v>BO$16</v>
      </c>
      <c r="BP1213" s="179" t="str">
        <f t="shared" si="1440"/>
        <v>BP$16</v>
      </c>
      <c r="BQ1213" s="179" t="str">
        <f t="shared" si="1440"/>
        <v>BQ$16</v>
      </c>
      <c r="BR1213" s="179" t="str">
        <f t="shared" si="1440"/>
        <v>BR$16</v>
      </c>
      <c r="BS1213" s="179" t="str">
        <f t="shared" si="1440"/>
        <v>BS$16</v>
      </c>
      <c r="BT1213" s="179" t="str">
        <f t="shared" si="1440"/>
        <v>BT$16</v>
      </c>
      <c r="BU1213" s="179" t="str">
        <f t="shared" si="1440"/>
        <v>BU$16</v>
      </c>
      <c r="BV1213" s="179" t="str">
        <f t="shared" si="1440"/>
        <v>BV$16</v>
      </c>
      <c r="BW1213" s="179" t="str">
        <f t="shared" si="1440"/>
        <v>BW$16</v>
      </c>
      <c r="BX1213" s="179" t="str">
        <f t="shared" si="1440"/>
        <v>BX$16</v>
      </c>
      <c r="BY1213" s="179" t="str">
        <f t="shared" si="1440"/>
        <v>BY$16</v>
      </c>
      <c r="BZ1213" s="179" t="str">
        <f t="shared" si="1440"/>
        <v>BZ$16</v>
      </c>
      <c r="CA1213" s="179" t="str">
        <f t="shared" si="1440"/>
        <v>CA$16</v>
      </c>
      <c r="CB1213" s="179" t="str">
        <f t="shared" si="1440"/>
        <v>CB$16</v>
      </c>
      <c r="CC1213" s="179" t="str">
        <f t="shared" si="1440"/>
        <v>CC$16</v>
      </c>
      <c r="CD1213" s="179" t="str">
        <f t="shared" si="1440"/>
        <v>CD$16</v>
      </c>
      <c r="CE1213" s="179" t="str">
        <f t="shared" ref="CE1213:CL1213" si="1441">CE1186</f>
        <v>CE$16</v>
      </c>
      <c r="CF1213" s="179" t="str">
        <f t="shared" si="1441"/>
        <v>CF$16</v>
      </c>
      <c r="CG1213" s="179" t="str">
        <f t="shared" si="1441"/>
        <v>CG$16</v>
      </c>
      <c r="CH1213" s="179" t="str">
        <f t="shared" si="1441"/>
        <v>CH$16</v>
      </c>
      <c r="CI1213" s="179" t="str">
        <f t="shared" si="1441"/>
        <v>CI$16</v>
      </c>
      <c r="CJ1213" s="179" t="str">
        <f t="shared" si="1441"/>
        <v>CJ$16</v>
      </c>
      <c r="CK1213" s="179" t="str">
        <f t="shared" si="1441"/>
        <v>CK$16</v>
      </c>
      <c r="CL1213" s="179" t="str">
        <f t="shared" si="1441"/>
        <v>CL$16</v>
      </c>
      <c r="CO1213" s="179" t="str">
        <f t="shared" ref="CO1213:DL1213" si="1442">CO1186</f>
        <v>CO$16</v>
      </c>
      <c r="CP1213" s="179" t="str">
        <f t="shared" si="1442"/>
        <v>CP$16</v>
      </c>
      <c r="CQ1213" s="179" t="str">
        <f t="shared" si="1442"/>
        <v>CQ$16</v>
      </c>
      <c r="CR1213" s="179" t="str">
        <f t="shared" si="1442"/>
        <v>CR$16</v>
      </c>
      <c r="CS1213" s="179" t="str">
        <f t="shared" si="1442"/>
        <v>CS$16</v>
      </c>
      <c r="CT1213" s="179" t="str">
        <f t="shared" si="1442"/>
        <v>CT$16</v>
      </c>
      <c r="CU1213" s="179" t="str">
        <f t="shared" si="1442"/>
        <v>CU$16</v>
      </c>
      <c r="CV1213" s="179" t="str">
        <f t="shared" si="1442"/>
        <v>CV$16</v>
      </c>
      <c r="CW1213" s="179" t="str">
        <f t="shared" si="1442"/>
        <v>CW$16</v>
      </c>
      <c r="CX1213" s="179" t="str">
        <f t="shared" si="1442"/>
        <v>CX$16</v>
      </c>
      <c r="CY1213" s="179" t="str">
        <f t="shared" si="1442"/>
        <v>CY$16</v>
      </c>
      <c r="CZ1213" s="179" t="str">
        <f t="shared" si="1442"/>
        <v>CZ$16</v>
      </c>
      <c r="DA1213" s="179" t="str">
        <f t="shared" si="1442"/>
        <v>DA$16</v>
      </c>
      <c r="DB1213" s="179" t="str">
        <f t="shared" si="1442"/>
        <v>DB$16</v>
      </c>
      <c r="DC1213" s="179" t="str">
        <f t="shared" si="1442"/>
        <v>DC$16</v>
      </c>
      <c r="DD1213" s="179" t="str">
        <f t="shared" si="1442"/>
        <v>DD$16</v>
      </c>
      <c r="DE1213" s="179" t="str">
        <f t="shared" si="1442"/>
        <v>DE$16</v>
      </c>
      <c r="DF1213" s="179" t="str">
        <f t="shared" si="1442"/>
        <v>DF$16</v>
      </c>
      <c r="DG1213" s="179" t="str">
        <f t="shared" si="1442"/>
        <v>DG$16</v>
      </c>
      <c r="DH1213" s="179" t="str">
        <f t="shared" si="1442"/>
        <v>DH$16</v>
      </c>
      <c r="DI1213" s="179" t="str">
        <f t="shared" si="1442"/>
        <v>DI$16</v>
      </c>
      <c r="DJ1213" s="179" t="str">
        <f t="shared" si="1442"/>
        <v>DJ$16</v>
      </c>
      <c r="DK1213" s="179" t="str">
        <f t="shared" si="1442"/>
        <v>DK$16</v>
      </c>
      <c r="DL1213" s="179" t="str">
        <f t="shared" si="1442"/>
        <v>DL$16</v>
      </c>
    </row>
    <row r="1214" spans="1:116" x14ac:dyDescent="0.4">
      <c r="B1214" t="s">
        <v>332</v>
      </c>
      <c r="D1214" t="s">
        <v>769</v>
      </c>
      <c r="E1214" s="8" t="str">
        <f t="shared" ref="E1214" si="1443">ROW()&amp;" "&amp;D1214</f>
        <v>1214 FAPPER-S</v>
      </c>
      <c r="G1214" s="241" t="str">
        <f>IFERROR(SUBSTITUTE(TRIM(MID(G1190, SEARCH("-", G1190) + 1, LEN(G1190))),":",""),"no unit")</f>
        <v>no unit</v>
      </c>
      <c r="H1214" s="12"/>
      <c r="I1214" s="60"/>
      <c r="J1214" s="60"/>
      <c r="K1214" s="15"/>
      <c r="L1214" s="15"/>
      <c r="M1214" s="15"/>
      <c r="N1214" s="15"/>
      <c r="O1214" s="15"/>
      <c r="P1214" s="15"/>
      <c r="R1214" s="15"/>
      <c r="S1214" s="179" t="str">
        <f t="shared" ref="S1214:AX1214" si="1444">S1187</f>
        <v>S$17</v>
      </c>
      <c r="T1214" s="179" t="str">
        <f t="shared" si="1444"/>
        <v>T$17</v>
      </c>
      <c r="U1214" s="179" t="str">
        <f t="shared" si="1444"/>
        <v>U$17</v>
      </c>
      <c r="V1214" s="179" t="str">
        <f t="shared" si="1444"/>
        <v>V$17</v>
      </c>
      <c r="W1214" s="179" t="str">
        <f t="shared" si="1444"/>
        <v>W$17</v>
      </c>
      <c r="X1214" s="179" t="str">
        <f t="shared" si="1444"/>
        <v>X$17</v>
      </c>
      <c r="Y1214" s="179" t="str">
        <f t="shared" si="1444"/>
        <v>Y$17</v>
      </c>
      <c r="Z1214" s="179" t="str">
        <f t="shared" si="1444"/>
        <v>Z$17</v>
      </c>
      <c r="AA1214" s="179" t="str">
        <f t="shared" si="1444"/>
        <v>AA$17</v>
      </c>
      <c r="AB1214" s="179" t="str">
        <f t="shared" si="1444"/>
        <v>AB$17</v>
      </c>
      <c r="AC1214" s="179" t="str">
        <f t="shared" si="1444"/>
        <v>AC$17</v>
      </c>
      <c r="AD1214" s="179" t="str">
        <f t="shared" si="1444"/>
        <v>AD$17</v>
      </c>
      <c r="AE1214" s="179" t="str">
        <f t="shared" si="1444"/>
        <v>AE$17</v>
      </c>
      <c r="AF1214" s="179" t="str">
        <f t="shared" si="1444"/>
        <v>AF$17</v>
      </c>
      <c r="AG1214" s="179" t="str">
        <f t="shared" si="1444"/>
        <v>AG$17</v>
      </c>
      <c r="AH1214" s="179" t="str">
        <f t="shared" si="1444"/>
        <v>AH$17</v>
      </c>
      <c r="AI1214" s="179" t="str">
        <f t="shared" si="1444"/>
        <v>AI$17</v>
      </c>
      <c r="AJ1214" s="179" t="str">
        <f t="shared" si="1444"/>
        <v>AJ$17</v>
      </c>
      <c r="AK1214" s="179" t="str">
        <f t="shared" si="1444"/>
        <v>AK$17</v>
      </c>
      <c r="AL1214" s="179" t="str">
        <f t="shared" si="1444"/>
        <v>AL$17</v>
      </c>
      <c r="AM1214" s="179" t="str">
        <f t="shared" si="1444"/>
        <v>AM$17</v>
      </c>
      <c r="AN1214" s="179" t="str">
        <f t="shared" si="1444"/>
        <v>AN$17</v>
      </c>
      <c r="AO1214" s="179" t="str">
        <f t="shared" si="1444"/>
        <v>AO$17</v>
      </c>
      <c r="AP1214" s="179" t="str">
        <f t="shared" si="1444"/>
        <v>AP$17</v>
      </c>
      <c r="AQ1214" s="179" t="str">
        <f t="shared" si="1444"/>
        <v>AQ$17</v>
      </c>
      <c r="AR1214" s="179" t="str">
        <f t="shared" si="1444"/>
        <v>AR$17</v>
      </c>
      <c r="AS1214" s="179" t="str">
        <f t="shared" si="1444"/>
        <v>AS$17</v>
      </c>
      <c r="AT1214" s="179" t="str">
        <f t="shared" si="1444"/>
        <v>AT$17</v>
      </c>
      <c r="AU1214" s="179" t="str">
        <f t="shared" si="1444"/>
        <v>AU$17</v>
      </c>
      <c r="AV1214" s="179" t="str">
        <f t="shared" si="1444"/>
        <v>AV$17</v>
      </c>
      <c r="AW1214" s="179" t="str">
        <f t="shared" si="1444"/>
        <v>AW$17</v>
      </c>
      <c r="AX1214" s="179" t="str">
        <f t="shared" si="1444"/>
        <v>AX$17</v>
      </c>
      <c r="AY1214" s="179" t="str">
        <f t="shared" ref="AY1214:CD1214" si="1445">AY1187</f>
        <v>AY$17</v>
      </c>
      <c r="AZ1214" s="179" t="str">
        <f t="shared" si="1445"/>
        <v>AZ$17</v>
      </c>
      <c r="BA1214" s="179" t="str">
        <f t="shared" si="1445"/>
        <v>BA$17</v>
      </c>
      <c r="BB1214" s="179" t="str">
        <f t="shared" si="1445"/>
        <v>BB$17</v>
      </c>
      <c r="BC1214" s="179" t="str">
        <f t="shared" si="1445"/>
        <v>BC$17</v>
      </c>
      <c r="BD1214" s="179" t="str">
        <f t="shared" si="1445"/>
        <v>BD$17</v>
      </c>
      <c r="BE1214" s="179" t="str">
        <f t="shared" si="1445"/>
        <v>BE$17</v>
      </c>
      <c r="BF1214" s="179" t="str">
        <f t="shared" si="1445"/>
        <v>BF$17</v>
      </c>
      <c r="BG1214" s="179" t="str">
        <f t="shared" si="1445"/>
        <v>BG$17</v>
      </c>
      <c r="BH1214" s="179" t="str">
        <f t="shared" si="1445"/>
        <v>BH$17</v>
      </c>
      <c r="BI1214" s="179" t="str">
        <f t="shared" si="1445"/>
        <v>BI$17</v>
      </c>
      <c r="BJ1214" s="179" t="str">
        <f t="shared" si="1445"/>
        <v>BJ$17</v>
      </c>
      <c r="BK1214" s="179" t="str">
        <f t="shared" si="1445"/>
        <v>BK$17</v>
      </c>
      <c r="BL1214" s="179" t="str">
        <f t="shared" si="1445"/>
        <v>BL$17</v>
      </c>
      <c r="BM1214" s="179" t="str">
        <f t="shared" si="1445"/>
        <v>BM$17</v>
      </c>
      <c r="BN1214" s="179" t="str">
        <f t="shared" si="1445"/>
        <v>BN$17</v>
      </c>
      <c r="BO1214" s="179" t="str">
        <f t="shared" si="1445"/>
        <v>BO$17</v>
      </c>
      <c r="BP1214" s="179" t="str">
        <f t="shared" si="1445"/>
        <v>BP$17</v>
      </c>
      <c r="BQ1214" s="179" t="str">
        <f t="shared" si="1445"/>
        <v>BQ$17</v>
      </c>
      <c r="BR1214" s="179" t="str">
        <f t="shared" si="1445"/>
        <v>BR$17</v>
      </c>
      <c r="BS1214" s="179" t="str">
        <f t="shared" si="1445"/>
        <v>BS$17</v>
      </c>
      <c r="BT1214" s="179" t="str">
        <f t="shared" si="1445"/>
        <v>BT$17</v>
      </c>
      <c r="BU1214" s="179" t="str">
        <f t="shared" si="1445"/>
        <v>BU$17</v>
      </c>
      <c r="BV1214" s="179" t="str">
        <f t="shared" si="1445"/>
        <v>BV$17</v>
      </c>
      <c r="BW1214" s="179" t="str">
        <f t="shared" si="1445"/>
        <v>BW$17</v>
      </c>
      <c r="BX1214" s="179" t="str">
        <f t="shared" si="1445"/>
        <v>BX$17</v>
      </c>
      <c r="BY1214" s="179" t="str">
        <f t="shared" si="1445"/>
        <v>BY$17</v>
      </c>
      <c r="BZ1214" s="179" t="str">
        <f t="shared" si="1445"/>
        <v>BZ$17</v>
      </c>
      <c r="CA1214" s="179" t="str">
        <f t="shared" si="1445"/>
        <v>CA$17</v>
      </c>
      <c r="CB1214" s="179" t="str">
        <f t="shared" si="1445"/>
        <v>CB$17</v>
      </c>
      <c r="CC1214" s="179" t="str">
        <f t="shared" si="1445"/>
        <v>CC$17</v>
      </c>
      <c r="CD1214" s="179" t="str">
        <f t="shared" si="1445"/>
        <v>CD$17</v>
      </c>
      <c r="CE1214" s="179" t="str">
        <f t="shared" ref="CE1214:CL1214" si="1446">CE1187</f>
        <v>CE$17</v>
      </c>
      <c r="CF1214" s="179" t="str">
        <f t="shared" si="1446"/>
        <v>CF$17</v>
      </c>
      <c r="CG1214" s="179" t="str">
        <f t="shared" si="1446"/>
        <v>CG$17</v>
      </c>
      <c r="CH1214" s="179" t="str">
        <f t="shared" si="1446"/>
        <v>CH$17</v>
      </c>
      <c r="CI1214" s="179" t="str">
        <f t="shared" si="1446"/>
        <v>CI$17</v>
      </c>
      <c r="CJ1214" s="179" t="str">
        <f t="shared" si="1446"/>
        <v>CJ$17</v>
      </c>
      <c r="CK1214" s="179" t="str">
        <f t="shared" si="1446"/>
        <v>CK$17</v>
      </c>
      <c r="CL1214" s="179" t="str">
        <f t="shared" si="1446"/>
        <v>CL$17</v>
      </c>
      <c r="CN1214" s="60"/>
      <c r="CO1214" s="179" t="str">
        <f t="shared" ref="CO1214:DL1214" si="1447">CO1187</f>
        <v>CO$17</v>
      </c>
      <c r="CP1214" s="179" t="str">
        <f t="shared" si="1447"/>
        <v>CP$17</v>
      </c>
      <c r="CQ1214" s="179" t="str">
        <f t="shared" si="1447"/>
        <v>CQ$17</v>
      </c>
      <c r="CR1214" s="179" t="str">
        <f t="shared" si="1447"/>
        <v>CR$17</v>
      </c>
      <c r="CS1214" s="179" t="str">
        <f t="shared" si="1447"/>
        <v>CS$17</v>
      </c>
      <c r="CT1214" s="179" t="str">
        <f t="shared" si="1447"/>
        <v>CT$17</v>
      </c>
      <c r="CU1214" s="179" t="str">
        <f t="shared" si="1447"/>
        <v>CU$17</v>
      </c>
      <c r="CV1214" s="179" t="str">
        <f t="shared" si="1447"/>
        <v>CV$17</v>
      </c>
      <c r="CW1214" s="179" t="str">
        <f t="shared" si="1447"/>
        <v>CW$17</v>
      </c>
      <c r="CX1214" s="179" t="str">
        <f t="shared" si="1447"/>
        <v>CX$17</v>
      </c>
      <c r="CY1214" s="179" t="str">
        <f t="shared" si="1447"/>
        <v>CY$17</v>
      </c>
      <c r="CZ1214" s="179" t="str">
        <f t="shared" si="1447"/>
        <v>CZ$17</v>
      </c>
      <c r="DA1214" s="179" t="str">
        <f t="shared" si="1447"/>
        <v>DA$17</v>
      </c>
      <c r="DB1214" s="179" t="str">
        <f t="shared" si="1447"/>
        <v>DB$17</v>
      </c>
      <c r="DC1214" s="179" t="str">
        <f t="shared" si="1447"/>
        <v>DC$17</v>
      </c>
      <c r="DD1214" s="179" t="str">
        <f t="shared" si="1447"/>
        <v>DD$17</v>
      </c>
      <c r="DE1214" s="179" t="str">
        <f t="shared" si="1447"/>
        <v>DE$17</v>
      </c>
      <c r="DF1214" s="179" t="str">
        <f t="shared" si="1447"/>
        <v>DF$17</v>
      </c>
      <c r="DG1214" s="179" t="str">
        <f t="shared" si="1447"/>
        <v>DG$17</v>
      </c>
      <c r="DH1214" s="179" t="str">
        <f t="shared" si="1447"/>
        <v>DH$17</v>
      </c>
      <c r="DI1214" s="179" t="str">
        <f t="shared" si="1447"/>
        <v>DI$17</v>
      </c>
      <c r="DJ1214" s="179" t="str">
        <f t="shared" si="1447"/>
        <v>DJ$17</v>
      </c>
      <c r="DK1214" s="179" t="str">
        <f t="shared" si="1447"/>
        <v>DK$17</v>
      </c>
      <c r="DL1214" s="179" t="str">
        <f t="shared" si="1447"/>
        <v>DL$17</v>
      </c>
    </row>
    <row r="1215" spans="1:116" x14ac:dyDescent="0.4">
      <c r="A1215" s="3"/>
      <c r="B1215" t="s">
        <v>332</v>
      </c>
      <c r="D1215" t="s">
        <v>769</v>
      </c>
      <c r="E1215" s="8" t="str">
        <f t="shared" si="1438"/>
        <v>1215 FAPPER-S</v>
      </c>
      <c r="G1215" s="191" t="str">
        <f>G1188</f>
        <v>Secondary revenue driver</v>
      </c>
      <c r="H1215" s="12"/>
      <c r="I1215" s="60"/>
      <c r="J1215" s="60"/>
      <c r="K1215" s="15"/>
      <c r="L1215" s="15"/>
      <c r="M1215" s="15"/>
      <c r="N1215" s="15"/>
      <c r="O1215" s="15"/>
      <c r="P1215" s="15"/>
      <c r="R1215" s="15"/>
      <c r="S1215" s="179">
        <f t="shared" ref="S1215:AX1215" si="1448">S1188</f>
        <v>0</v>
      </c>
      <c r="T1215" s="179">
        <f t="shared" si="1448"/>
        <v>0</v>
      </c>
      <c r="U1215" s="179">
        <f t="shared" si="1448"/>
        <v>0</v>
      </c>
      <c r="V1215" s="179">
        <f t="shared" si="1448"/>
        <v>0</v>
      </c>
      <c r="W1215" s="179">
        <f t="shared" si="1448"/>
        <v>0</v>
      </c>
      <c r="X1215" s="179">
        <f t="shared" si="1448"/>
        <v>0</v>
      </c>
      <c r="Y1215" s="179">
        <f t="shared" si="1448"/>
        <v>0</v>
      </c>
      <c r="Z1215" s="179">
        <f t="shared" si="1448"/>
        <v>0</v>
      </c>
      <c r="AA1215" s="179">
        <f t="shared" si="1448"/>
        <v>0</v>
      </c>
      <c r="AB1215" s="179">
        <f t="shared" si="1448"/>
        <v>0</v>
      </c>
      <c r="AC1215" s="179">
        <f t="shared" si="1448"/>
        <v>0</v>
      </c>
      <c r="AD1215" s="179">
        <f t="shared" si="1448"/>
        <v>0</v>
      </c>
      <c r="AE1215" s="179">
        <f t="shared" si="1448"/>
        <v>0</v>
      </c>
      <c r="AF1215" s="179">
        <f t="shared" si="1448"/>
        <v>0</v>
      </c>
      <c r="AG1215" s="179">
        <f t="shared" si="1448"/>
        <v>0</v>
      </c>
      <c r="AH1215" s="179">
        <f t="shared" si="1448"/>
        <v>0</v>
      </c>
      <c r="AI1215" s="179">
        <f t="shared" si="1448"/>
        <v>0</v>
      </c>
      <c r="AJ1215" s="179">
        <f t="shared" si="1448"/>
        <v>0</v>
      </c>
      <c r="AK1215" s="179">
        <f t="shared" si="1448"/>
        <v>0</v>
      </c>
      <c r="AL1215" s="179">
        <f t="shared" si="1448"/>
        <v>0</v>
      </c>
      <c r="AM1215" s="179">
        <f t="shared" si="1448"/>
        <v>0</v>
      </c>
      <c r="AN1215" s="179">
        <f t="shared" si="1448"/>
        <v>0</v>
      </c>
      <c r="AO1215" s="179">
        <f t="shared" si="1448"/>
        <v>0</v>
      </c>
      <c r="AP1215" s="179">
        <f t="shared" si="1448"/>
        <v>0</v>
      </c>
      <c r="AQ1215" s="179">
        <f t="shared" si="1448"/>
        <v>0</v>
      </c>
      <c r="AR1215" s="179">
        <f t="shared" si="1448"/>
        <v>0</v>
      </c>
      <c r="AS1215" s="179">
        <f t="shared" si="1448"/>
        <v>0</v>
      </c>
      <c r="AT1215" s="179">
        <f t="shared" si="1448"/>
        <v>0</v>
      </c>
      <c r="AU1215" s="179">
        <f t="shared" si="1448"/>
        <v>0</v>
      </c>
      <c r="AV1215" s="179">
        <f t="shared" si="1448"/>
        <v>0</v>
      </c>
      <c r="AW1215" s="179">
        <f t="shared" si="1448"/>
        <v>0</v>
      </c>
      <c r="AX1215" s="179">
        <f t="shared" si="1448"/>
        <v>0</v>
      </c>
      <c r="AY1215" s="179">
        <f t="shared" ref="AY1215:CD1215" si="1449">AY1188</f>
        <v>0</v>
      </c>
      <c r="AZ1215" s="179">
        <f t="shared" si="1449"/>
        <v>0</v>
      </c>
      <c r="BA1215" s="179">
        <f t="shared" si="1449"/>
        <v>0</v>
      </c>
      <c r="BB1215" s="179">
        <f t="shared" si="1449"/>
        <v>0</v>
      </c>
      <c r="BC1215" s="179">
        <f t="shared" si="1449"/>
        <v>0</v>
      </c>
      <c r="BD1215" s="179">
        <f t="shared" si="1449"/>
        <v>0</v>
      </c>
      <c r="BE1215" s="179">
        <f t="shared" si="1449"/>
        <v>0</v>
      </c>
      <c r="BF1215" s="179">
        <f t="shared" si="1449"/>
        <v>0</v>
      </c>
      <c r="BG1215" s="179">
        <f t="shared" si="1449"/>
        <v>0</v>
      </c>
      <c r="BH1215" s="179">
        <f t="shared" si="1449"/>
        <v>0</v>
      </c>
      <c r="BI1215" s="179">
        <f t="shared" si="1449"/>
        <v>0</v>
      </c>
      <c r="BJ1215" s="179">
        <f t="shared" si="1449"/>
        <v>0</v>
      </c>
      <c r="BK1215" s="179">
        <f t="shared" si="1449"/>
        <v>0</v>
      </c>
      <c r="BL1215" s="179">
        <f t="shared" si="1449"/>
        <v>0</v>
      </c>
      <c r="BM1215" s="179">
        <f t="shared" si="1449"/>
        <v>0</v>
      </c>
      <c r="BN1215" s="179">
        <f t="shared" si="1449"/>
        <v>0</v>
      </c>
      <c r="BO1215" s="179">
        <f t="shared" si="1449"/>
        <v>0</v>
      </c>
      <c r="BP1215" s="179">
        <f t="shared" si="1449"/>
        <v>0</v>
      </c>
      <c r="BQ1215" s="179">
        <f t="shared" si="1449"/>
        <v>0</v>
      </c>
      <c r="BR1215" s="179">
        <f t="shared" si="1449"/>
        <v>0</v>
      </c>
      <c r="BS1215" s="179">
        <f t="shared" si="1449"/>
        <v>0</v>
      </c>
      <c r="BT1215" s="179">
        <f t="shared" si="1449"/>
        <v>0</v>
      </c>
      <c r="BU1215" s="179">
        <f t="shared" si="1449"/>
        <v>0</v>
      </c>
      <c r="BV1215" s="179">
        <f t="shared" si="1449"/>
        <v>0</v>
      </c>
      <c r="BW1215" s="179">
        <f t="shared" si="1449"/>
        <v>0</v>
      </c>
      <c r="BX1215" s="179">
        <f t="shared" si="1449"/>
        <v>0</v>
      </c>
      <c r="BY1215" s="179">
        <f t="shared" si="1449"/>
        <v>0</v>
      </c>
      <c r="BZ1215" s="179">
        <f t="shared" si="1449"/>
        <v>0</v>
      </c>
      <c r="CA1215" s="179">
        <f t="shared" si="1449"/>
        <v>0</v>
      </c>
      <c r="CB1215" s="179">
        <f t="shared" si="1449"/>
        <v>0</v>
      </c>
      <c r="CC1215" s="179">
        <f t="shared" si="1449"/>
        <v>0</v>
      </c>
      <c r="CD1215" s="179">
        <f t="shared" si="1449"/>
        <v>0</v>
      </c>
      <c r="CE1215" s="179">
        <f t="shared" ref="CE1215:CL1215" si="1450">CE1188</f>
        <v>0</v>
      </c>
      <c r="CF1215" s="179">
        <f t="shared" si="1450"/>
        <v>0</v>
      </c>
      <c r="CG1215" s="179">
        <f t="shared" si="1450"/>
        <v>0</v>
      </c>
      <c r="CH1215" s="179">
        <f t="shared" si="1450"/>
        <v>0</v>
      </c>
      <c r="CI1215" s="179">
        <f t="shared" si="1450"/>
        <v>0</v>
      </c>
      <c r="CJ1215" s="179">
        <f t="shared" si="1450"/>
        <v>0</v>
      </c>
      <c r="CK1215" s="179">
        <f t="shared" si="1450"/>
        <v>0</v>
      </c>
      <c r="CL1215" s="179">
        <f t="shared" si="1450"/>
        <v>0</v>
      </c>
      <c r="CN1215" s="60"/>
      <c r="CO1215" s="179">
        <f t="shared" ref="CO1215:DL1215" si="1451">CO1188</f>
        <v>0</v>
      </c>
      <c r="CP1215" s="179">
        <f t="shared" si="1451"/>
        <v>0</v>
      </c>
      <c r="CQ1215" s="179">
        <f t="shared" si="1451"/>
        <v>0</v>
      </c>
      <c r="CR1215" s="179">
        <f t="shared" si="1451"/>
        <v>0</v>
      </c>
      <c r="CS1215" s="179">
        <f t="shared" si="1451"/>
        <v>0</v>
      </c>
      <c r="CT1215" s="179">
        <f t="shared" si="1451"/>
        <v>0</v>
      </c>
      <c r="CU1215" s="179">
        <f t="shared" si="1451"/>
        <v>0</v>
      </c>
      <c r="CV1215" s="179">
        <f t="shared" si="1451"/>
        <v>0</v>
      </c>
      <c r="CW1215" s="179">
        <f t="shared" si="1451"/>
        <v>0</v>
      </c>
      <c r="CX1215" s="179">
        <f t="shared" si="1451"/>
        <v>0</v>
      </c>
      <c r="CY1215" s="179">
        <f t="shared" si="1451"/>
        <v>0</v>
      </c>
      <c r="CZ1215" s="179">
        <f t="shared" si="1451"/>
        <v>0</v>
      </c>
      <c r="DA1215" s="179">
        <f t="shared" si="1451"/>
        <v>0</v>
      </c>
      <c r="DB1215" s="179">
        <f t="shared" si="1451"/>
        <v>0</v>
      </c>
      <c r="DC1215" s="179">
        <f t="shared" si="1451"/>
        <v>0</v>
      </c>
      <c r="DD1215" s="179">
        <f t="shared" si="1451"/>
        <v>0</v>
      </c>
      <c r="DE1215" s="179">
        <f t="shared" si="1451"/>
        <v>0</v>
      </c>
      <c r="DF1215" s="179">
        <f t="shared" si="1451"/>
        <v>0</v>
      </c>
      <c r="DG1215" s="179">
        <f t="shared" si="1451"/>
        <v>0</v>
      </c>
      <c r="DH1215" s="179">
        <f t="shared" si="1451"/>
        <v>0</v>
      </c>
      <c r="DI1215" s="179">
        <f t="shared" si="1451"/>
        <v>0</v>
      </c>
      <c r="DJ1215" s="179">
        <f t="shared" si="1451"/>
        <v>0</v>
      </c>
      <c r="DK1215" s="179">
        <f t="shared" si="1451"/>
        <v>0</v>
      </c>
      <c r="DL1215" s="179">
        <f t="shared" si="1451"/>
        <v>0</v>
      </c>
    </row>
    <row r="1216" spans="1:116" x14ac:dyDescent="0.4">
      <c r="B1216" t="s">
        <v>332</v>
      </c>
      <c r="D1216" t="s">
        <v>769</v>
      </c>
      <c r="E1216" s="8" t="str">
        <f t="shared" si="1438"/>
        <v>1216 FAPPER-S</v>
      </c>
      <c r="G1216" s="136" t="str">
        <f>G1189</f>
        <v>Secondary volume driver</v>
      </c>
      <c r="H1216" s="12"/>
      <c r="I1216" s="60"/>
      <c r="J1216" s="60"/>
      <c r="K1216" s="15"/>
      <c r="L1216" s="15"/>
      <c r="M1216" s="15"/>
      <c r="N1216" s="15"/>
      <c r="O1216" s="15"/>
      <c r="P1216" s="15"/>
      <c r="R1216" s="15"/>
      <c r="S1216" s="179"/>
      <c r="T1216" s="179"/>
      <c r="U1216" s="179"/>
      <c r="V1216" s="179"/>
      <c r="W1216" s="179"/>
      <c r="X1216" s="179"/>
      <c r="Y1216" s="179"/>
      <c r="Z1216" s="179"/>
      <c r="AA1216" s="179"/>
      <c r="AB1216" s="179"/>
      <c r="AC1216" s="179"/>
      <c r="AD1216" s="179"/>
      <c r="AE1216" s="179"/>
      <c r="AF1216" s="179"/>
      <c r="AG1216" s="179"/>
      <c r="AH1216" s="179"/>
      <c r="AI1216" s="179"/>
      <c r="AJ1216" s="179"/>
      <c r="AK1216" s="179"/>
      <c r="AL1216" s="179"/>
      <c r="AM1216" s="179"/>
      <c r="AN1216" s="179"/>
      <c r="AO1216" s="179"/>
      <c r="AP1216" s="179"/>
      <c r="AQ1216" s="179"/>
      <c r="AR1216" s="179"/>
      <c r="AS1216" s="179"/>
      <c r="AT1216" s="179"/>
      <c r="AU1216" s="179"/>
      <c r="AV1216" s="179"/>
      <c r="AW1216" s="179"/>
      <c r="AX1216" s="179"/>
      <c r="AY1216" s="179"/>
      <c r="AZ1216" s="179"/>
      <c r="BA1216" s="179"/>
      <c r="BB1216" s="179"/>
      <c r="BC1216" s="179"/>
      <c r="BD1216" s="179"/>
      <c r="BE1216" s="179"/>
      <c r="BF1216" s="179"/>
      <c r="BG1216" s="179"/>
      <c r="BH1216" s="179"/>
      <c r="BI1216" s="179"/>
      <c r="BJ1216" s="179"/>
      <c r="BK1216" s="179"/>
      <c r="BL1216" s="179"/>
      <c r="BM1216" s="179"/>
      <c r="BN1216" s="179"/>
      <c r="BO1216" s="179"/>
      <c r="BP1216" s="179"/>
      <c r="BQ1216" s="179"/>
      <c r="BR1216" s="179"/>
      <c r="BS1216" s="179"/>
      <c r="BT1216" s="179"/>
      <c r="BU1216" s="179"/>
      <c r="BV1216" s="179"/>
      <c r="BW1216" s="179"/>
      <c r="BX1216" s="179"/>
      <c r="BY1216" s="179"/>
      <c r="BZ1216" s="179"/>
      <c r="CA1216" s="179"/>
      <c r="CB1216" s="179"/>
      <c r="CC1216" s="179"/>
      <c r="CD1216" s="179"/>
      <c r="CE1216" s="179"/>
      <c r="CF1216" s="179"/>
      <c r="CG1216" s="179"/>
      <c r="CH1216" s="179"/>
      <c r="CI1216" s="179"/>
      <c r="CJ1216" s="179"/>
      <c r="CK1216" s="179"/>
      <c r="CL1216" s="179"/>
      <c r="CN1216" s="60"/>
      <c r="CO1216" s="179"/>
      <c r="CP1216" s="179"/>
      <c r="CQ1216" s="179"/>
      <c r="CR1216" s="179"/>
      <c r="CS1216" s="179"/>
      <c r="CT1216" s="179"/>
      <c r="CU1216" s="179"/>
      <c r="CV1216" s="179"/>
      <c r="CW1216" s="179"/>
      <c r="CX1216" s="179"/>
      <c r="CY1216" s="179"/>
      <c r="CZ1216" s="179"/>
      <c r="DA1216" s="179"/>
      <c r="DB1216" s="179"/>
      <c r="DC1216" s="179"/>
      <c r="DD1216" s="179"/>
      <c r="DE1216" s="179"/>
      <c r="DF1216" s="179"/>
      <c r="DG1216" s="179"/>
      <c r="DH1216" s="179"/>
      <c r="DI1216" s="179"/>
      <c r="DJ1216" s="179"/>
      <c r="DK1216" s="179"/>
      <c r="DL1216" s="179"/>
    </row>
    <row r="1217" spans="1:116" x14ac:dyDescent="0.4">
      <c r="E1217" s="8"/>
      <c r="H1217" s="90"/>
      <c r="I1217" s="213"/>
      <c r="J1217" s="213"/>
      <c r="K1217" s="214"/>
      <c r="L1217" s="214"/>
      <c r="M1217" s="214"/>
      <c r="N1217" s="214"/>
      <c r="O1217" s="214"/>
      <c r="P1217" s="214"/>
      <c r="R1217" s="214"/>
      <c r="S1217" s="4" t="str">
        <f t="shared" ref="S1217:AX1217" si="1452">ADDRESS(ROW(S1209),COLUMN(S1209),2)</f>
        <v>S$1209</v>
      </c>
      <c r="T1217" s="4" t="str">
        <f t="shared" si="1452"/>
        <v>T$1209</v>
      </c>
      <c r="U1217" s="4" t="str">
        <f t="shared" si="1452"/>
        <v>U$1209</v>
      </c>
      <c r="V1217" s="4" t="str">
        <f t="shared" si="1452"/>
        <v>V$1209</v>
      </c>
      <c r="W1217" s="4" t="str">
        <f t="shared" si="1452"/>
        <v>W$1209</v>
      </c>
      <c r="X1217" s="4" t="str">
        <f t="shared" si="1452"/>
        <v>X$1209</v>
      </c>
      <c r="Y1217" s="4" t="str">
        <f t="shared" si="1452"/>
        <v>Y$1209</v>
      </c>
      <c r="Z1217" s="4" t="str">
        <f t="shared" si="1452"/>
        <v>Z$1209</v>
      </c>
      <c r="AA1217" s="4" t="str">
        <f t="shared" si="1452"/>
        <v>AA$1209</v>
      </c>
      <c r="AB1217" s="4" t="str">
        <f t="shared" si="1452"/>
        <v>AB$1209</v>
      </c>
      <c r="AC1217" s="4" t="str">
        <f t="shared" si="1452"/>
        <v>AC$1209</v>
      </c>
      <c r="AD1217" s="4" t="str">
        <f t="shared" si="1452"/>
        <v>AD$1209</v>
      </c>
      <c r="AE1217" s="4" t="str">
        <f t="shared" si="1452"/>
        <v>AE$1209</v>
      </c>
      <c r="AF1217" s="4" t="str">
        <f t="shared" si="1452"/>
        <v>AF$1209</v>
      </c>
      <c r="AG1217" s="4" t="str">
        <f t="shared" si="1452"/>
        <v>AG$1209</v>
      </c>
      <c r="AH1217" s="4" t="str">
        <f t="shared" si="1452"/>
        <v>AH$1209</v>
      </c>
      <c r="AI1217" s="4" t="str">
        <f t="shared" si="1452"/>
        <v>AI$1209</v>
      </c>
      <c r="AJ1217" s="4" t="str">
        <f t="shared" si="1452"/>
        <v>AJ$1209</v>
      </c>
      <c r="AK1217" s="4" t="str">
        <f t="shared" si="1452"/>
        <v>AK$1209</v>
      </c>
      <c r="AL1217" s="4" t="str">
        <f t="shared" si="1452"/>
        <v>AL$1209</v>
      </c>
      <c r="AM1217" s="4" t="str">
        <f t="shared" si="1452"/>
        <v>AM$1209</v>
      </c>
      <c r="AN1217" s="4" t="str">
        <f t="shared" si="1452"/>
        <v>AN$1209</v>
      </c>
      <c r="AO1217" s="4" t="str">
        <f t="shared" si="1452"/>
        <v>AO$1209</v>
      </c>
      <c r="AP1217" s="4" t="str">
        <f t="shared" si="1452"/>
        <v>AP$1209</v>
      </c>
      <c r="AQ1217" s="4" t="str">
        <f t="shared" si="1452"/>
        <v>AQ$1209</v>
      </c>
      <c r="AR1217" s="4" t="str">
        <f t="shared" si="1452"/>
        <v>AR$1209</v>
      </c>
      <c r="AS1217" s="4" t="str">
        <f t="shared" si="1452"/>
        <v>AS$1209</v>
      </c>
      <c r="AT1217" s="4" t="str">
        <f t="shared" si="1452"/>
        <v>AT$1209</v>
      </c>
      <c r="AU1217" s="4" t="str">
        <f t="shared" si="1452"/>
        <v>AU$1209</v>
      </c>
      <c r="AV1217" s="4" t="str">
        <f t="shared" si="1452"/>
        <v>AV$1209</v>
      </c>
      <c r="AW1217" s="4" t="str">
        <f t="shared" si="1452"/>
        <v>AW$1209</v>
      </c>
      <c r="AX1217" s="4" t="str">
        <f t="shared" si="1452"/>
        <v>AX$1209</v>
      </c>
      <c r="AY1217" s="4" t="str">
        <f t="shared" ref="AY1217:CD1217" si="1453">ADDRESS(ROW(AY1209),COLUMN(AY1209),2)</f>
        <v>AY$1209</v>
      </c>
      <c r="AZ1217" s="4" t="str">
        <f t="shared" si="1453"/>
        <v>AZ$1209</v>
      </c>
      <c r="BA1217" s="4" t="str">
        <f t="shared" si="1453"/>
        <v>BA$1209</v>
      </c>
      <c r="BB1217" s="4" t="str">
        <f t="shared" si="1453"/>
        <v>BB$1209</v>
      </c>
      <c r="BC1217" s="4" t="str">
        <f t="shared" si="1453"/>
        <v>BC$1209</v>
      </c>
      <c r="BD1217" s="4" t="str">
        <f t="shared" si="1453"/>
        <v>BD$1209</v>
      </c>
      <c r="BE1217" s="4" t="str">
        <f t="shared" si="1453"/>
        <v>BE$1209</v>
      </c>
      <c r="BF1217" s="4" t="str">
        <f t="shared" si="1453"/>
        <v>BF$1209</v>
      </c>
      <c r="BG1217" s="4" t="str">
        <f t="shared" si="1453"/>
        <v>BG$1209</v>
      </c>
      <c r="BH1217" s="4" t="str">
        <f t="shared" si="1453"/>
        <v>BH$1209</v>
      </c>
      <c r="BI1217" s="4" t="str">
        <f t="shared" si="1453"/>
        <v>BI$1209</v>
      </c>
      <c r="BJ1217" s="4" t="str">
        <f t="shared" si="1453"/>
        <v>BJ$1209</v>
      </c>
      <c r="BK1217" s="4" t="str">
        <f t="shared" si="1453"/>
        <v>BK$1209</v>
      </c>
      <c r="BL1217" s="4" t="str">
        <f t="shared" si="1453"/>
        <v>BL$1209</v>
      </c>
      <c r="BM1217" s="4" t="str">
        <f t="shared" si="1453"/>
        <v>BM$1209</v>
      </c>
      <c r="BN1217" s="4" t="str">
        <f t="shared" si="1453"/>
        <v>BN$1209</v>
      </c>
      <c r="BO1217" s="4" t="str">
        <f t="shared" si="1453"/>
        <v>BO$1209</v>
      </c>
      <c r="BP1217" s="4" t="str">
        <f t="shared" si="1453"/>
        <v>BP$1209</v>
      </c>
      <c r="BQ1217" s="4" t="str">
        <f t="shared" si="1453"/>
        <v>BQ$1209</v>
      </c>
      <c r="BR1217" s="4" t="str">
        <f t="shared" si="1453"/>
        <v>BR$1209</v>
      </c>
      <c r="BS1217" s="4" t="str">
        <f t="shared" si="1453"/>
        <v>BS$1209</v>
      </c>
      <c r="BT1217" s="4" t="str">
        <f t="shared" si="1453"/>
        <v>BT$1209</v>
      </c>
      <c r="BU1217" s="4" t="str">
        <f t="shared" si="1453"/>
        <v>BU$1209</v>
      </c>
      <c r="BV1217" s="4" t="str">
        <f t="shared" si="1453"/>
        <v>BV$1209</v>
      </c>
      <c r="BW1217" s="4" t="str">
        <f t="shared" si="1453"/>
        <v>BW$1209</v>
      </c>
      <c r="BX1217" s="4" t="str">
        <f t="shared" si="1453"/>
        <v>BX$1209</v>
      </c>
      <c r="BY1217" s="4" t="str">
        <f t="shared" si="1453"/>
        <v>BY$1209</v>
      </c>
      <c r="BZ1217" s="4" t="str">
        <f t="shared" si="1453"/>
        <v>BZ$1209</v>
      </c>
      <c r="CA1217" s="4" t="str">
        <f t="shared" si="1453"/>
        <v>CA$1209</v>
      </c>
      <c r="CB1217" s="4" t="str">
        <f t="shared" si="1453"/>
        <v>CB$1209</v>
      </c>
      <c r="CC1217" s="4" t="str">
        <f t="shared" si="1453"/>
        <v>CC$1209</v>
      </c>
      <c r="CD1217" s="4" t="str">
        <f t="shared" si="1453"/>
        <v>CD$1209</v>
      </c>
      <c r="CE1217" s="4" t="str">
        <f t="shared" ref="CE1217:CL1217" si="1454">ADDRESS(ROW(CE1209),COLUMN(CE1209),2)</f>
        <v>CE$1209</v>
      </c>
      <c r="CF1217" s="4" t="str">
        <f t="shared" si="1454"/>
        <v>CF$1209</v>
      </c>
      <c r="CG1217" s="4" t="str">
        <f t="shared" si="1454"/>
        <v>CG$1209</v>
      </c>
      <c r="CH1217" s="4" t="str">
        <f t="shared" si="1454"/>
        <v>CH$1209</v>
      </c>
      <c r="CI1217" s="4" t="str">
        <f t="shared" si="1454"/>
        <v>CI$1209</v>
      </c>
      <c r="CJ1217" s="4" t="str">
        <f t="shared" si="1454"/>
        <v>CJ$1209</v>
      </c>
      <c r="CK1217" s="4" t="str">
        <f t="shared" si="1454"/>
        <v>CK$1209</v>
      </c>
      <c r="CL1217" s="4" t="str">
        <f t="shared" si="1454"/>
        <v>CL$1209</v>
      </c>
      <c r="CN1217" s="213"/>
      <c r="CO1217" s="4" t="str">
        <f t="shared" ref="CO1217:DL1217" si="1455">ADDRESS(ROW(CO1209),COLUMN(CO1209),2)</f>
        <v>CO$1209</v>
      </c>
      <c r="CP1217" s="4" t="str">
        <f t="shared" si="1455"/>
        <v>CP$1209</v>
      </c>
      <c r="CQ1217" s="4" t="str">
        <f t="shared" si="1455"/>
        <v>CQ$1209</v>
      </c>
      <c r="CR1217" s="4" t="str">
        <f t="shared" si="1455"/>
        <v>CR$1209</v>
      </c>
      <c r="CS1217" s="4" t="str">
        <f t="shared" si="1455"/>
        <v>CS$1209</v>
      </c>
      <c r="CT1217" s="4" t="str">
        <f t="shared" si="1455"/>
        <v>CT$1209</v>
      </c>
      <c r="CU1217" s="4" t="str">
        <f t="shared" si="1455"/>
        <v>CU$1209</v>
      </c>
      <c r="CV1217" s="4" t="str">
        <f t="shared" si="1455"/>
        <v>CV$1209</v>
      </c>
      <c r="CW1217" s="4" t="str">
        <f t="shared" si="1455"/>
        <v>CW$1209</v>
      </c>
      <c r="CX1217" s="4" t="str">
        <f t="shared" si="1455"/>
        <v>CX$1209</v>
      </c>
      <c r="CY1217" s="4" t="str">
        <f t="shared" si="1455"/>
        <v>CY$1209</v>
      </c>
      <c r="CZ1217" s="4" t="str">
        <f t="shared" si="1455"/>
        <v>CZ$1209</v>
      </c>
      <c r="DA1217" s="4" t="str">
        <f t="shared" si="1455"/>
        <v>DA$1209</v>
      </c>
      <c r="DB1217" s="4" t="str">
        <f t="shared" si="1455"/>
        <v>DB$1209</v>
      </c>
      <c r="DC1217" s="4" t="str">
        <f t="shared" si="1455"/>
        <v>DC$1209</v>
      </c>
      <c r="DD1217" s="4" t="str">
        <f t="shared" si="1455"/>
        <v>DD$1209</v>
      </c>
      <c r="DE1217" s="4" t="str">
        <f t="shared" si="1455"/>
        <v>DE$1209</v>
      </c>
      <c r="DF1217" s="4" t="str">
        <f t="shared" si="1455"/>
        <v>DF$1209</v>
      </c>
      <c r="DG1217" s="4" t="str">
        <f t="shared" si="1455"/>
        <v>DG$1209</v>
      </c>
      <c r="DH1217" s="4" t="str">
        <f t="shared" si="1455"/>
        <v>DH$1209</v>
      </c>
      <c r="DI1217" s="4" t="str">
        <f t="shared" si="1455"/>
        <v>DI$1209</v>
      </c>
      <c r="DJ1217" s="4" t="str">
        <f t="shared" si="1455"/>
        <v>DJ$1209</v>
      </c>
      <c r="DK1217" s="4" t="str">
        <f t="shared" si="1455"/>
        <v>DK$1209</v>
      </c>
      <c r="DL1217" s="4" t="str">
        <f t="shared" si="1455"/>
        <v>DL$1209</v>
      </c>
    </row>
    <row r="1218" spans="1:116" x14ac:dyDescent="0.4">
      <c r="A1218" s="174"/>
      <c r="E1218" s="8"/>
      <c r="G1218" s="175" t="s">
        <v>490</v>
      </c>
      <c r="H1218" s="12"/>
      <c r="I1218" s="60"/>
      <c r="J1218" s="60"/>
      <c r="K1218" s="15"/>
      <c r="L1218" s="15"/>
      <c r="M1218" s="15"/>
      <c r="N1218" s="15"/>
      <c r="O1218" s="15"/>
      <c r="P1218" s="15"/>
      <c r="R1218" s="15"/>
      <c r="S1218" s="179" t="str">
        <f t="shared" ref="S1218:AX1218" si="1456">S1191</f>
        <v>S$19</v>
      </c>
      <c r="T1218" s="179" t="str">
        <f t="shared" si="1456"/>
        <v>T$19</v>
      </c>
      <c r="U1218" s="179" t="str">
        <f t="shared" si="1456"/>
        <v>U$19</v>
      </c>
      <c r="V1218" s="179" t="str">
        <f t="shared" si="1456"/>
        <v>V$19</v>
      </c>
      <c r="W1218" s="179" t="str">
        <f t="shared" si="1456"/>
        <v>W$19</v>
      </c>
      <c r="X1218" s="179" t="str">
        <f t="shared" si="1456"/>
        <v>X$19</v>
      </c>
      <c r="Y1218" s="179" t="str">
        <f t="shared" si="1456"/>
        <v>Y$19</v>
      </c>
      <c r="Z1218" s="179" t="str">
        <f t="shared" si="1456"/>
        <v>Z$19</v>
      </c>
      <c r="AA1218" s="179" t="str">
        <f t="shared" si="1456"/>
        <v>AA$19</v>
      </c>
      <c r="AB1218" s="179" t="str">
        <f t="shared" si="1456"/>
        <v>AB$19</v>
      </c>
      <c r="AC1218" s="179" t="str">
        <f t="shared" si="1456"/>
        <v>AC$19</v>
      </c>
      <c r="AD1218" s="179" t="str">
        <f t="shared" si="1456"/>
        <v>AD$19</v>
      </c>
      <c r="AE1218" s="179" t="str">
        <f t="shared" si="1456"/>
        <v>AE$19</v>
      </c>
      <c r="AF1218" s="179" t="str">
        <f t="shared" si="1456"/>
        <v>AF$19</v>
      </c>
      <c r="AG1218" s="179" t="str">
        <f t="shared" si="1456"/>
        <v>AG$19</v>
      </c>
      <c r="AH1218" s="179" t="str">
        <f t="shared" si="1456"/>
        <v>AH$19</v>
      </c>
      <c r="AI1218" s="179" t="str">
        <f t="shared" si="1456"/>
        <v>AI$19</v>
      </c>
      <c r="AJ1218" s="179" t="str">
        <f t="shared" si="1456"/>
        <v>AJ$19</v>
      </c>
      <c r="AK1218" s="179" t="str">
        <f t="shared" si="1456"/>
        <v>AK$19</v>
      </c>
      <c r="AL1218" s="179" t="str">
        <f t="shared" si="1456"/>
        <v>AL$19</v>
      </c>
      <c r="AM1218" s="179" t="str">
        <f t="shared" si="1456"/>
        <v>AM$19</v>
      </c>
      <c r="AN1218" s="179" t="str">
        <f t="shared" si="1456"/>
        <v>AN$19</v>
      </c>
      <c r="AO1218" s="179" t="str">
        <f t="shared" si="1456"/>
        <v>AO$19</v>
      </c>
      <c r="AP1218" s="179" t="str">
        <f t="shared" si="1456"/>
        <v>AP$19</v>
      </c>
      <c r="AQ1218" s="179" t="str">
        <f t="shared" si="1456"/>
        <v>AQ$19</v>
      </c>
      <c r="AR1218" s="179" t="str">
        <f t="shared" si="1456"/>
        <v>AR$19</v>
      </c>
      <c r="AS1218" s="179" t="str">
        <f t="shared" si="1456"/>
        <v>AS$19</v>
      </c>
      <c r="AT1218" s="179" t="str">
        <f t="shared" si="1456"/>
        <v>AT$19</v>
      </c>
      <c r="AU1218" s="179" t="str">
        <f t="shared" si="1456"/>
        <v>AU$19</v>
      </c>
      <c r="AV1218" s="179" t="str">
        <f t="shared" si="1456"/>
        <v>AV$19</v>
      </c>
      <c r="AW1218" s="179" t="str">
        <f t="shared" si="1456"/>
        <v>AW$19</v>
      </c>
      <c r="AX1218" s="179" t="str">
        <f t="shared" si="1456"/>
        <v>AX$19</v>
      </c>
      <c r="AY1218" s="179" t="str">
        <f t="shared" ref="AY1218:CD1218" si="1457">AY1191</f>
        <v>AY$19</v>
      </c>
      <c r="AZ1218" s="179" t="str">
        <f t="shared" si="1457"/>
        <v>AZ$19</v>
      </c>
      <c r="BA1218" s="179" t="str">
        <f t="shared" si="1457"/>
        <v>BA$19</v>
      </c>
      <c r="BB1218" s="179" t="str">
        <f t="shared" si="1457"/>
        <v>BB$19</v>
      </c>
      <c r="BC1218" s="179" t="str">
        <f t="shared" si="1457"/>
        <v>BC$19</v>
      </c>
      <c r="BD1218" s="179" t="str">
        <f t="shared" si="1457"/>
        <v>BD$19</v>
      </c>
      <c r="BE1218" s="179" t="str">
        <f t="shared" si="1457"/>
        <v>BE$19</v>
      </c>
      <c r="BF1218" s="179" t="str">
        <f t="shared" si="1457"/>
        <v>BF$19</v>
      </c>
      <c r="BG1218" s="179" t="str">
        <f t="shared" si="1457"/>
        <v>BG$19</v>
      </c>
      <c r="BH1218" s="179" t="str">
        <f t="shared" si="1457"/>
        <v>BH$19</v>
      </c>
      <c r="BI1218" s="179" t="str">
        <f t="shared" si="1457"/>
        <v>BI$19</v>
      </c>
      <c r="BJ1218" s="179" t="str">
        <f t="shared" si="1457"/>
        <v>BJ$19</v>
      </c>
      <c r="BK1218" s="179" t="str">
        <f t="shared" si="1457"/>
        <v>BK$19</v>
      </c>
      <c r="BL1218" s="179" t="str">
        <f t="shared" si="1457"/>
        <v>BL$19</v>
      </c>
      <c r="BM1218" s="179" t="str">
        <f t="shared" si="1457"/>
        <v>BM$19</v>
      </c>
      <c r="BN1218" s="179" t="str">
        <f t="shared" si="1457"/>
        <v>BN$19</v>
      </c>
      <c r="BO1218" s="179" t="str">
        <f t="shared" si="1457"/>
        <v>BO$19</v>
      </c>
      <c r="BP1218" s="179" t="str">
        <f t="shared" si="1457"/>
        <v>BP$19</v>
      </c>
      <c r="BQ1218" s="179" t="str">
        <f t="shared" si="1457"/>
        <v>BQ$19</v>
      </c>
      <c r="BR1218" s="179" t="str">
        <f t="shared" si="1457"/>
        <v>BR$19</v>
      </c>
      <c r="BS1218" s="179" t="str">
        <f t="shared" si="1457"/>
        <v>BS$19</v>
      </c>
      <c r="BT1218" s="179" t="str">
        <f t="shared" si="1457"/>
        <v>BT$19</v>
      </c>
      <c r="BU1218" s="179" t="str">
        <f t="shared" si="1457"/>
        <v>BU$19</v>
      </c>
      <c r="BV1218" s="179" t="str">
        <f t="shared" si="1457"/>
        <v>BV$19</v>
      </c>
      <c r="BW1218" s="179" t="str">
        <f t="shared" si="1457"/>
        <v>BW$19</v>
      </c>
      <c r="BX1218" s="179" t="str">
        <f t="shared" si="1457"/>
        <v>BX$19</v>
      </c>
      <c r="BY1218" s="179" t="str">
        <f t="shared" si="1457"/>
        <v>BY$19</v>
      </c>
      <c r="BZ1218" s="179" t="str">
        <f t="shared" si="1457"/>
        <v>BZ$19</v>
      </c>
      <c r="CA1218" s="179" t="str">
        <f t="shared" si="1457"/>
        <v>CA$19</v>
      </c>
      <c r="CB1218" s="179" t="str">
        <f t="shared" si="1457"/>
        <v>CB$19</v>
      </c>
      <c r="CC1218" s="179" t="str">
        <f t="shared" si="1457"/>
        <v>CC$19</v>
      </c>
      <c r="CD1218" s="179" t="str">
        <f t="shared" si="1457"/>
        <v>CD$19</v>
      </c>
      <c r="CE1218" s="179" t="str">
        <f t="shared" ref="CE1218:CL1218" si="1458">CE1191</f>
        <v>CE$19</v>
      </c>
      <c r="CF1218" s="179" t="str">
        <f t="shared" si="1458"/>
        <v>CF$19</v>
      </c>
      <c r="CG1218" s="179" t="str">
        <f t="shared" si="1458"/>
        <v>CG$19</v>
      </c>
      <c r="CH1218" s="179" t="str">
        <f t="shared" si="1458"/>
        <v>CH$19</v>
      </c>
      <c r="CI1218" s="179" t="str">
        <f t="shared" si="1458"/>
        <v>CI$19</v>
      </c>
      <c r="CJ1218" s="179" t="str">
        <f t="shared" si="1458"/>
        <v>CJ$19</v>
      </c>
      <c r="CK1218" s="179" t="str">
        <f t="shared" si="1458"/>
        <v>CK$19</v>
      </c>
      <c r="CL1218" s="179" t="str">
        <f t="shared" si="1458"/>
        <v>CL$19</v>
      </c>
      <c r="CN1218" s="60"/>
      <c r="CO1218" s="179" t="str">
        <f t="shared" ref="CO1218:DL1218" si="1459">CO1191</f>
        <v>CO$19</v>
      </c>
      <c r="CP1218" s="179" t="str">
        <f t="shared" si="1459"/>
        <v>CP$19</v>
      </c>
      <c r="CQ1218" s="179" t="str">
        <f t="shared" si="1459"/>
        <v>CQ$19</v>
      </c>
      <c r="CR1218" s="179" t="str">
        <f t="shared" si="1459"/>
        <v>CR$19</v>
      </c>
      <c r="CS1218" s="179" t="str">
        <f t="shared" si="1459"/>
        <v>CS$19</v>
      </c>
      <c r="CT1218" s="179" t="str">
        <f t="shared" si="1459"/>
        <v>CT$19</v>
      </c>
      <c r="CU1218" s="179" t="str">
        <f t="shared" si="1459"/>
        <v>CU$19</v>
      </c>
      <c r="CV1218" s="179" t="str">
        <f t="shared" si="1459"/>
        <v>CV$19</v>
      </c>
      <c r="CW1218" s="179" t="str">
        <f t="shared" si="1459"/>
        <v>CW$19</v>
      </c>
      <c r="CX1218" s="179" t="str">
        <f t="shared" si="1459"/>
        <v>CX$19</v>
      </c>
      <c r="CY1218" s="179" t="str">
        <f t="shared" si="1459"/>
        <v>CY$19</v>
      </c>
      <c r="CZ1218" s="179" t="str">
        <f t="shared" si="1459"/>
        <v>CZ$19</v>
      </c>
      <c r="DA1218" s="179" t="str">
        <f t="shared" si="1459"/>
        <v>DA$19</v>
      </c>
      <c r="DB1218" s="179" t="str">
        <f t="shared" si="1459"/>
        <v>DB$19</v>
      </c>
      <c r="DC1218" s="179" t="str">
        <f t="shared" si="1459"/>
        <v>DC$19</v>
      </c>
      <c r="DD1218" s="179" t="str">
        <f t="shared" si="1459"/>
        <v>DD$19</v>
      </c>
      <c r="DE1218" s="179" t="str">
        <f t="shared" si="1459"/>
        <v>DE$19</v>
      </c>
      <c r="DF1218" s="179" t="str">
        <f t="shared" si="1459"/>
        <v>DF$19</v>
      </c>
      <c r="DG1218" s="179" t="str">
        <f t="shared" si="1459"/>
        <v>DG$19</v>
      </c>
      <c r="DH1218" s="179" t="str">
        <f t="shared" si="1459"/>
        <v>DH$19</v>
      </c>
      <c r="DI1218" s="179" t="str">
        <f t="shared" si="1459"/>
        <v>DI$19</v>
      </c>
      <c r="DJ1218" s="179" t="str">
        <f t="shared" si="1459"/>
        <v>DJ$19</v>
      </c>
      <c r="DK1218" s="179" t="str">
        <f t="shared" si="1459"/>
        <v>DK$19</v>
      </c>
      <c r="DL1218" s="179" t="str">
        <f t="shared" si="1459"/>
        <v>DL$19</v>
      </c>
    </row>
    <row r="1219" spans="1:116" x14ac:dyDescent="0.4">
      <c r="A1219" s="174"/>
      <c r="E1219" s="8"/>
      <c r="G1219" s="175" t="s">
        <v>492</v>
      </c>
      <c r="H1219" s="12"/>
      <c r="I1219" s="60"/>
      <c r="J1219" s="60"/>
      <c r="K1219" s="15"/>
      <c r="L1219" s="15"/>
      <c r="M1219" s="15"/>
      <c r="N1219" s="15"/>
      <c r="O1219" s="15"/>
      <c r="P1219" s="15"/>
      <c r="R1219" s="15"/>
      <c r="S1219" s="76"/>
      <c r="T1219" s="76"/>
      <c r="U1219" s="76"/>
      <c r="V1219" s="76"/>
      <c r="W1219" s="76"/>
      <c r="X1219" s="76"/>
      <c r="Y1219" s="76"/>
      <c r="Z1219" s="76"/>
      <c r="AA1219" s="76"/>
      <c r="AB1219" s="76"/>
      <c r="AC1219" s="76"/>
      <c r="AD1219" s="76"/>
      <c r="AE1219" s="76"/>
      <c r="AF1219" s="76"/>
      <c r="AG1219" s="76"/>
      <c r="AH1219" s="76"/>
      <c r="AI1219" s="76"/>
      <c r="AJ1219" s="76"/>
      <c r="AK1219" s="76"/>
      <c r="AL1219" s="76"/>
      <c r="AM1219" s="76"/>
      <c r="AN1219" s="76"/>
      <c r="AO1219" s="76"/>
      <c r="AP1219" s="76"/>
      <c r="AQ1219" s="76"/>
      <c r="AR1219" s="76"/>
      <c r="AS1219" s="76"/>
      <c r="AT1219" s="76"/>
      <c r="AU1219" s="76"/>
      <c r="AV1219" s="76"/>
      <c r="AW1219" s="76"/>
      <c r="AX1219" s="76"/>
      <c r="AY1219" s="76"/>
      <c r="AZ1219" s="76"/>
      <c r="BA1219" s="76"/>
      <c r="BB1219" s="76"/>
      <c r="BC1219" s="76"/>
      <c r="BD1219" s="76"/>
      <c r="BE1219" s="76"/>
      <c r="BF1219" s="76"/>
      <c r="BG1219" s="76"/>
      <c r="BH1219" s="76"/>
      <c r="BI1219" s="76"/>
      <c r="BJ1219" s="76"/>
      <c r="BK1219" s="76"/>
      <c r="BL1219" s="76"/>
      <c r="BM1219" s="76"/>
      <c r="BN1219" s="76"/>
      <c r="BO1219" s="76"/>
      <c r="BP1219" s="76"/>
      <c r="BQ1219" s="76"/>
      <c r="BR1219" s="76"/>
      <c r="BS1219" s="76"/>
      <c r="BT1219" s="76"/>
      <c r="BU1219" s="76"/>
      <c r="BV1219" s="76"/>
      <c r="BW1219" s="76"/>
      <c r="BX1219" s="76"/>
      <c r="BY1219" s="76"/>
      <c r="BZ1219" s="76"/>
      <c r="CA1219" s="76"/>
      <c r="CB1219" s="76"/>
      <c r="CC1219" s="76"/>
      <c r="CD1219" s="76"/>
      <c r="CE1219" s="76"/>
      <c r="CF1219" s="76"/>
      <c r="CG1219" s="76"/>
      <c r="CH1219" s="76"/>
      <c r="CI1219" s="76"/>
      <c r="CJ1219" s="76"/>
      <c r="CK1219" s="76"/>
      <c r="CL1219" s="76"/>
      <c r="CN1219" s="60"/>
      <c r="CO1219" s="76"/>
      <c r="CP1219" s="76"/>
      <c r="CQ1219" s="76"/>
      <c r="CR1219" s="76"/>
      <c r="CS1219" s="76"/>
      <c r="CT1219" s="76"/>
      <c r="CU1219" s="76"/>
      <c r="CV1219" s="76"/>
      <c r="CW1219" s="76"/>
      <c r="CX1219" s="76"/>
      <c r="CY1219" s="76"/>
      <c r="CZ1219" s="76"/>
      <c r="DA1219" s="76"/>
      <c r="DB1219" s="76"/>
      <c r="DC1219" s="76"/>
      <c r="DD1219" s="76"/>
      <c r="DE1219" s="76"/>
      <c r="DF1219" s="76"/>
      <c r="DG1219" s="76"/>
      <c r="DH1219" s="76"/>
      <c r="DI1219" s="76"/>
      <c r="DJ1219" s="76"/>
      <c r="DK1219" s="76"/>
      <c r="DL1219" s="76"/>
    </row>
    <row r="1220" spans="1:116" x14ac:dyDescent="0.4">
      <c r="A1220" s="174"/>
      <c r="E1220" s="8"/>
      <c r="G1220" s="175" t="s">
        <v>461</v>
      </c>
      <c r="H1220" s="174"/>
      <c r="I1220" s="176"/>
      <c r="J1220" s="176"/>
      <c r="K1220" s="197"/>
      <c r="L1220" s="197"/>
      <c r="M1220" s="197"/>
      <c r="N1220" s="197"/>
      <c r="O1220" s="197"/>
      <c r="P1220" s="197"/>
      <c r="R1220" s="198"/>
      <c r="S1220" s="174"/>
      <c r="T1220" s="174"/>
      <c r="U1220" s="174"/>
      <c r="V1220" s="174"/>
      <c r="W1220" s="174"/>
      <c r="X1220" s="174"/>
      <c r="Y1220" s="174"/>
      <c r="Z1220" s="174"/>
      <c r="AA1220" s="174"/>
      <c r="AB1220" s="174"/>
      <c r="AC1220" s="174"/>
      <c r="AD1220" s="174"/>
      <c r="AE1220" s="174"/>
      <c r="AF1220" s="174"/>
      <c r="AG1220" s="174"/>
      <c r="AH1220" s="174"/>
      <c r="AI1220" s="174"/>
      <c r="AJ1220" s="174"/>
      <c r="AK1220" s="174"/>
      <c r="AL1220" s="174"/>
      <c r="AM1220" s="174"/>
      <c r="AN1220" s="174"/>
      <c r="AO1220" s="174"/>
      <c r="AP1220" s="174"/>
      <c r="AQ1220" s="174"/>
      <c r="AR1220" s="174"/>
      <c r="AS1220" s="174"/>
      <c r="AT1220" s="174"/>
      <c r="AU1220" s="174"/>
      <c r="AV1220" s="174"/>
      <c r="AW1220" s="174"/>
      <c r="AX1220" s="174"/>
      <c r="AY1220" s="174"/>
      <c r="AZ1220" s="174"/>
      <c r="BA1220" s="174"/>
      <c r="BB1220" s="174"/>
      <c r="BC1220" s="174"/>
      <c r="BD1220" s="174"/>
      <c r="BE1220" s="174"/>
      <c r="BF1220" s="174"/>
      <c r="BG1220" s="174"/>
      <c r="BH1220" s="174"/>
      <c r="BI1220" s="174"/>
      <c r="BJ1220" s="174"/>
      <c r="BK1220" s="174"/>
      <c r="BL1220" s="174"/>
      <c r="BM1220" s="174"/>
      <c r="BN1220" s="174"/>
      <c r="BO1220" s="174"/>
      <c r="BP1220" s="174"/>
      <c r="BQ1220" s="174"/>
      <c r="BR1220" s="174"/>
      <c r="BS1220" s="174"/>
      <c r="BT1220" s="174"/>
      <c r="BU1220" s="174"/>
      <c r="BV1220" s="174"/>
      <c r="BW1220" s="174"/>
      <c r="BX1220" s="174"/>
      <c r="BY1220" s="174"/>
      <c r="BZ1220" s="174"/>
      <c r="CA1220" s="174"/>
      <c r="CB1220" s="174"/>
      <c r="CC1220" s="174"/>
      <c r="CD1220" s="174"/>
      <c r="CE1220" s="174"/>
      <c r="CF1220" s="174"/>
      <c r="CG1220" s="174"/>
      <c r="CH1220" s="174"/>
      <c r="CI1220" s="174"/>
      <c r="CJ1220" s="174"/>
      <c r="CK1220" s="174"/>
      <c r="CL1220" s="174"/>
      <c r="CN1220" s="176"/>
      <c r="CO1220" s="174"/>
      <c r="CP1220" s="174"/>
      <c r="CQ1220" s="174"/>
      <c r="CR1220" s="174"/>
      <c r="CS1220" s="174"/>
      <c r="CT1220" s="174"/>
      <c r="CU1220" s="174"/>
      <c r="CV1220" s="174"/>
      <c r="CW1220" s="174"/>
      <c r="CX1220" s="174"/>
      <c r="CY1220" s="174"/>
      <c r="CZ1220" s="174"/>
      <c r="DA1220" s="174"/>
      <c r="DB1220" s="174"/>
      <c r="DC1220" s="174"/>
      <c r="DD1220" s="174"/>
      <c r="DE1220" s="174"/>
      <c r="DF1220" s="174"/>
      <c r="DG1220" s="174"/>
      <c r="DH1220" s="174"/>
      <c r="DI1220" s="174"/>
      <c r="DJ1220" s="174"/>
      <c r="DK1220" s="174"/>
      <c r="DL1220" s="174"/>
    </row>
    <row r="1221" spans="1:116" x14ac:dyDescent="0.4">
      <c r="A1221" s="174"/>
      <c r="E1221" s="8"/>
      <c r="G1221" s="175" t="s">
        <v>462</v>
      </c>
      <c r="H1221" s="174"/>
      <c r="I1221" s="176"/>
      <c r="J1221" s="176"/>
      <c r="K1221" s="197"/>
      <c r="L1221" s="197"/>
      <c r="M1221" s="197"/>
      <c r="N1221" s="197"/>
      <c r="O1221" s="197"/>
      <c r="P1221" s="197"/>
      <c r="R1221" s="198"/>
      <c r="S1221" s="174"/>
      <c r="T1221" s="174"/>
      <c r="U1221" s="174"/>
      <c r="V1221" s="174"/>
      <c r="W1221" s="174"/>
      <c r="X1221" s="174"/>
      <c r="Y1221" s="174"/>
      <c r="Z1221" s="174"/>
      <c r="AA1221" s="174"/>
      <c r="AB1221" s="174"/>
      <c r="AC1221" s="174"/>
      <c r="AD1221" s="174"/>
      <c r="AE1221" s="174"/>
      <c r="AF1221" s="174"/>
      <c r="AG1221" s="174"/>
      <c r="AH1221" s="174"/>
      <c r="AI1221" s="174"/>
      <c r="AJ1221" s="174"/>
      <c r="AK1221" s="174"/>
      <c r="AL1221" s="174"/>
      <c r="AM1221" s="174"/>
      <c r="AN1221" s="174"/>
      <c r="AO1221" s="174"/>
      <c r="AP1221" s="174"/>
      <c r="AQ1221" s="174"/>
      <c r="AR1221" s="174"/>
      <c r="AS1221" s="174"/>
      <c r="AT1221" s="174"/>
      <c r="AU1221" s="174"/>
      <c r="AV1221" s="174"/>
      <c r="AW1221" s="174"/>
      <c r="AX1221" s="174"/>
      <c r="AY1221" s="174"/>
      <c r="AZ1221" s="174"/>
      <c r="BA1221" s="174"/>
      <c r="BB1221" s="174"/>
      <c r="BC1221" s="174"/>
      <c r="BD1221" s="174"/>
      <c r="BE1221" s="174"/>
      <c r="BF1221" s="174"/>
      <c r="BG1221" s="174"/>
      <c r="BH1221" s="174"/>
      <c r="BI1221" s="174"/>
      <c r="BJ1221" s="174"/>
      <c r="BK1221" s="174"/>
      <c r="BL1221" s="174"/>
      <c r="BM1221" s="174"/>
      <c r="BN1221" s="174"/>
      <c r="BO1221" s="174"/>
      <c r="BP1221" s="174"/>
      <c r="BQ1221" s="174"/>
      <c r="BR1221" s="174"/>
      <c r="BS1221" s="174"/>
      <c r="BT1221" s="174"/>
      <c r="BU1221" s="174"/>
      <c r="BV1221" s="174"/>
      <c r="BW1221" s="174"/>
      <c r="BX1221" s="174"/>
      <c r="BY1221" s="174"/>
      <c r="BZ1221" s="174"/>
      <c r="CA1221" s="174"/>
      <c r="CB1221" s="174"/>
      <c r="CC1221" s="174"/>
      <c r="CD1221" s="174"/>
      <c r="CE1221" s="174"/>
      <c r="CF1221" s="174"/>
      <c r="CG1221" s="174"/>
      <c r="CH1221" s="174"/>
      <c r="CI1221" s="174"/>
      <c r="CJ1221" s="174"/>
      <c r="CK1221" s="174"/>
      <c r="CL1221" s="174"/>
      <c r="CN1221" s="176"/>
      <c r="CO1221" s="174"/>
      <c r="CP1221" s="174"/>
      <c r="CQ1221" s="174"/>
      <c r="CR1221" s="174"/>
      <c r="CS1221" s="174"/>
      <c r="CT1221" s="174"/>
      <c r="CU1221" s="174"/>
      <c r="CV1221" s="174"/>
      <c r="CW1221" s="174"/>
      <c r="CX1221" s="174"/>
      <c r="CY1221" s="174"/>
      <c r="CZ1221" s="174"/>
      <c r="DA1221" s="174"/>
      <c r="DB1221" s="174"/>
      <c r="DC1221" s="174"/>
      <c r="DD1221" s="174"/>
      <c r="DE1221" s="174"/>
      <c r="DF1221" s="174"/>
      <c r="DG1221" s="174"/>
      <c r="DH1221" s="174"/>
      <c r="DI1221" s="174"/>
      <c r="DJ1221" s="174"/>
      <c r="DK1221" s="174"/>
      <c r="DL1221" s="174"/>
    </row>
    <row r="1222" spans="1:116" x14ac:dyDescent="0.4">
      <c r="A1222" s="174"/>
      <c r="E1222" s="8"/>
      <c r="G1222" s="175" t="s">
        <v>491</v>
      </c>
      <c r="H1222" s="174"/>
      <c r="I1222" s="176"/>
      <c r="J1222" s="176"/>
      <c r="K1222" s="197"/>
      <c r="L1222" s="197"/>
      <c r="M1222" s="197"/>
      <c r="N1222" s="197"/>
      <c r="O1222" s="197"/>
      <c r="P1222" s="197"/>
      <c r="R1222" s="198"/>
      <c r="S1222" s="199" t="str">
        <f t="shared" ref="S1222:AX1222" si="1460">S$20</f>
        <v>S$16</v>
      </c>
      <c r="T1222" s="199" t="str">
        <f t="shared" si="1460"/>
        <v>T$16</v>
      </c>
      <c r="U1222" s="199" t="str">
        <f t="shared" si="1460"/>
        <v>U$16</v>
      </c>
      <c r="V1222" s="199" t="str">
        <f t="shared" si="1460"/>
        <v>V$16</v>
      </c>
      <c r="W1222" s="199" t="str">
        <f t="shared" si="1460"/>
        <v>W$16</v>
      </c>
      <c r="X1222" s="199" t="str">
        <f t="shared" si="1460"/>
        <v>X$16</v>
      </c>
      <c r="Y1222" s="199" t="str">
        <f t="shared" si="1460"/>
        <v>Y$16</v>
      </c>
      <c r="Z1222" s="199" t="str">
        <f t="shared" si="1460"/>
        <v>Z$16</v>
      </c>
      <c r="AA1222" s="199" t="str">
        <f t="shared" si="1460"/>
        <v>AA$16</v>
      </c>
      <c r="AB1222" s="199" t="str">
        <f t="shared" si="1460"/>
        <v>AB$16</v>
      </c>
      <c r="AC1222" s="199" t="str">
        <f t="shared" si="1460"/>
        <v>AC$16</v>
      </c>
      <c r="AD1222" s="199" t="str">
        <f t="shared" si="1460"/>
        <v>AD$16</v>
      </c>
      <c r="AE1222" s="199" t="str">
        <f t="shared" si="1460"/>
        <v>AE$16</v>
      </c>
      <c r="AF1222" s="199" t="str">
        <f t="shared" si="1460"/>
        <v>AF$16</v>
      </c>
      <c r="AG1222" s="199" t="str">
        <f t="shared" si="1460"/>
        <v>AG$16</v>
      </c>
      <c r="AH1222" s="199" t="str">
        <f t="shared" si="1460"/>
        <v>AH$16</v>
      </c>
      <c r="AI1222" s="199" t="str">
        <f t="shared" si="1460"/>
        <v>AI$16</v>
      </c>
      <c r="AJ1222" s="199" t="str">
        <f t="shared" si="1460"/>
        <v>AJ$16</v>
      </c>
      <c r="AK1222" s="199" t="str">
        <f t="shared" si="1460"/>
        <v>AK$16</v>
      </c>
      <c r="AL1222" s="199" t="str">
        <f t="shared" si="1460"/>
        <v>AL$16</v>
      </c>
      <c r="AM1222" s="199" t="str">
        <f t="shared" si="1460"/>
        <v>AM$16</v>
      </c>
      <c r="AN1222" s="199" t="str">
        <f t="shared" si="1460"/>
        <v>AN$16</v>
      </c>
      <c r="AO1222" s="199" t="str">
        <f t="shared" si="1460"/>
        <v>AO$16</v>
      </c>
      <c r="AP1222" s="199" t="str">
        <f t="shared" si="1460"/>
        <v>AP$16</v>
      </c>
      <c r="AQ1222" s="199" t="str">
        <f t="shared" si="1460"/>
        <v>AQ$16</v>
      </c>
      <c r="AR1222" s="199" t="str">
        <f t="shared" si="1460"/>
        <v>AR$16</v>
      </c>
      <c r="AS1222" s="199" t="str">
        <f t="shared" si="1460"/>
        <v>AS$16</v>
      </c>
      <c r="AT1222" s="199" t="str">
        <f t="shared" si="1460"/>
        <v>AT$16</v>
      </c>
      <c r="AU1222" s="199" t="str">
        <f t="shared" si="1460"/>
        <v>AU$16</v>
      </c>
      <c r="AV1222" s="199" t="str">
        <f t="shared" si="1460"/>
        <v>AV$16</v>
      </c>
      <c r="AW1222" s="199" t="str">
        <f t="shared" si="1460"/>
        <v>AW$16</v>
      </c>
      <c r="AX1222" s="199" t="str">
        <f t="shared" si="1460"/>
        <v>AX$16</v>
      </c>
      <c r="AY1222" s="199" t="str">
        <f t="shared" ref="AY1222:CD1222" si="1461">AY$20</f>
        <v>AY$16</v>
      </c>
      <c r="AZ1222" s="199" t="str">
        <f t="shared" si="1461"/>
        <v>AZ$16</v>
      </c>
      <c r="BA1222" s="199" t="str">
        <f t="shared" si="1461"/>
        <v>BA$16</v>
      </c>
      <c r="BB1222" s="199" t="str">
        <f t="shared" si="1461"/>
        <v>BB$16</v>
      </c>
      <c r="BC1222" s="199" t="str">
        <f t="shared" si="1461"/>
        <v>BC$16</v>
      </c>
      <c r="BD1222" s="199" t="str">
        <f t="shared" si="1461"/>
        <v>BD$16</v>
      </c>
      <c r="BE1222" s="199" t="str">
        <f t="shared" si="1461"/>
        <v>BE$16</v>
      </c>
      <c r="BF1222" s="199" t="str">
        <f t="shared" si="1461"/>
        <v>BF$16</v>
      </c>
      <c r="BG1222" s="199" t="str">
        <f t="shared" si="1461"/>
        <v>BG$16</v>
      </c>
      <c r="BH1222" s="199" t="str">
        <f t="shared" si="1461"/>
        <v>BH$16</v>
      </c>
      <c r="BI1222" s="199" t="str">
        <f t="shared" si="1461"/>
        <v>BI$16</v>
      </c>
      <c r="BJ1222" s="199" t="str">
        <f t="shared" si="1461"/>
        <v>BJ$16</v>
      </c>
      <c r="BK1222" s="199" t="str">
        <f t="shared" si="1461"/>
        <v>BK$16</v>
      </c>
      <c r="BL1222" s="199" t="str">
        <f t="shared" si="1461"/>
        <v>BL$16</v>
      </c>
      <c r="BM1222" s="199" t="str">
        <f t="shared" si="1461"/>
        <v>BM$16</v>
      </c>
      <c r="BN1222" s="199" t="str">
        <f t="shared" si="1461"/>
        <v>BN$16</v>
      </c>
      <c r="BO1222" s="199" t="str">
        <f t="shared" si="1461"/>
        <v>BO$16</v>
      </c>
      <c r="BP1222" s="199" t="str">
        <f t="shared" si="1461"/>
        <v>BP$16</v>
      </c>
      <c r="BQ1222" s="199" t="str">
        <f t="shared" si="1461"/>
        <v>BQ$16</v>
      </c>
      <c r="BR1222" s="199" t="str">
        <f t="shared" si="1461"/>
        <v>BR$16</v>
      </c>
      <c r="BS1222" s="199" t="str">
        <f t="shared" si="1461"/>
        <v>BS$16</v>
      </c>
      <c r="BT1222" s="199" t="str">
        <f t="shared" si="1461"/>
        <v>BT$16</v>
      </c>
      <c r="BU1222" s="199" t="str">
        <f t="shared" si="1461"/>
        <v>BU$16</v>
      </c>
      <c r="BV1222" s="199" t="str">
        <f t="shared" si="1461"/>
        <v>BV$16</v>
      </c>
      <c r="BW1222" s="199" t="str">
        <f t="shared" si="1461"/>
        <v>BW$16</v>
      </c>
      <c r="BX1222" s="199" t="str">
        <f t="shared" si="1461"/>
        <v>BX$16</v>
      </c>
      <c r="BY1222" s="199" t="str">
        <f t="shared" si="1461"/>
        <v>BY$16</v>
      </c>
      <c r="BZ1222" s="199" t="str">
        <f t="shared" si="1461"/>
        <v>BZ$16</v>
      </c>
      <c r="CA1222" s="199" t="str">
        <f t="shared" si="1461"/>
        <v>CA$16</v>
      </c>
      <c r="CB1222" s="199" t="str">
        <f t="shared" si="1461"/>
        <v>CB$16</v>
      </c>
      <c r="CC1222" s="199" t="str">
        <f t="shared" si="1461"/>
        <v>CC$16</v>
      </c>
      <c r="CD1222" s="199" t="str">
        <f t="shared" si="1461"/>
        <v>CD$16</v>
      </c>
      <c r="CE1222" s="199" t="str">
        <f t="shared" ref="CE1222:CL1222" si="1462">CE$20</f>
        <v>CE$16</v>
      </c>
      <c r="CF1222" s="199" t="str">
        <f t="shared" si="1462"/>
        <v>CF$16</v>
      </c>
      <c r="CG1222" s="199" t="str">
        <f t="shared" si="1462"/>
        <v>CG$16</v>
      </c>
      <c r="CH1222" s="199" t="str">
        <f t="shared" si="1462"/>
        <v>CH$16</v>
      </c>
      <c r="CI1222" s="199" t="str">
        <f t="shared" si="1462"/>
        <v>CI$16</v>
      </c>
      <c r="CJ1222" s="199" t="str">
        <f t="shared" si="1462"/>
        <v>CJ$16</v>
      </c>
      <c r="CK1222" s="199" t="str">
        <f t="shared" si="1462"/>
        <v>CK$16</v>
      </c>
      <c r="CL1222" s="199" t="str">
        <f t="shared" si="1462"/>
        <v>CL$16</v>
      </c>
      <c r="CN1222" s="176"/>
      <c r="CO1222" s="199" t="str">
        <f t="shared" ref="CO1222:DL1222" si="1463">CO$20</f>
        <v>CO$16</v>
      </c>
      <c r="CP1222" s="199" t="str">
        <f t="shared" si="1463"/>
        <v>CP$16</v>
      </c>
      <c r="CQ1222" s="199" t="str">
        <f t="shared" si="1463"/>
        <v>CQ$16</v>
      </c>
      <c r="CR1222" s="199" t="str">
        <f t="shared" si="1463"/>
        <v>CR$16</v>
      </c>
      <c r="CS1222" s="199" t="str">
        <f t="shared" si="1463"/>
        <v>CS$16</v>
      </c>
      <c r="CT1222" s="199" t="str">
        <f t="shared" si="1463"/>
        <v>CT$16</v>
      </c>
      <c r="CU1222" s="199" t="str">
        <f t="shared" si="1463"/>
        <v>CU$16</v>
      </c>
      <c r="CV1222" s="199" t="str">
        <f t="shared" si="1463"/>
        <v>CV$16</v>
      </c>
      <c r="CW1222" s="199" t="str">
        <f t="shared" si="1463"/>
        <v>CW$16</v>
      </c>
      <c r="CX1222" s="199" t="str">
        <f t="shared" si="1463"/>
        <v>CX$16</v>
      </c>
      <c r="CY1222" s="199" t="str">
        <f t="shared" si="1463"/>
        <v>CY$16</v>
      </c>
      <c r="CZ1222" s="199" t="str">
        <f t="shared" si="1463"/>
        <v>CZ$16</v>
      </c>
      <c r="DA1222" s="199" t="str">
        <f t="shared" si="1463"/>
        <v>DA$16</v>
      </c>
      <c r="DB1222" s="199" t="str">
        <f t="shared" si="1463"/>
        <v>DB$16</v>
      </c>
      <c r="DC1222" s="199" t="str">
        <f t="shared" si="1463"/>
        <v>DC$16</v>
      </c>
      <c r="DD1222" s="199" t="str">
        <f t="shared" si="1463"/>
        <v>DD$16</v>
      </c>
      <c r="DE1222" s="199" t="str">
        <f t="shared" si="1463"/>
        <v>DE$16</v>
      </c>
      <c r="DF1222" s="199" t="str">
        <f t="shared" si="1463"/>
        <v>DF$16</v>
      </c>
      <c r="DG1222" s="199" t="str">
        <f t="shared" si="1463"/>
        <v>DG$16</v>
      </c>
      <c r="DH1222" s="199" t="str">
        <f t="shared" si="1463"/>
        <v>DH$16</v>
      </c>
      <c r="DI1222" s="199" t="str">
        <f t="shared" si="1463"/>
        <v>DI$16</v>
      </c>
      <c r="DJ1222" s="199" t="str">
        <f t="shared" si="1463"/>
        <v>DJ$16</v>
      </c>
      <c r="DK1222" s="199" t="str">
        <f t="shared" si="1463"/>
        <v>DK$16</v>
      </c>
      <c r="DL1222" s="199" t="str">
        <f t="shared" si="1463"/>
        <v>DL$16</v>
      </c>
    </row>
    <row r="1223" spans="1:116" x14ac:dyDescent="0.4">
      <c r="A1223" s="174"/>
      <c r="E1223" s="8"/>
      <c r="G1223" s="175" t="s">
        <v>505</v>
      </c>
      <c r="H1223" s="200"/>
      <c r="I1223" s="201"/>
      <c r="J1223" s="201"/>
      <c r="K1223" s="202"/>
      <c r="L1223" s="202"/>
      <c r="M1223" s="202"/>
      <c r="N1223" s="202"/>
      <c r="O1223" s="202"/>
      <c r="P1223" s="202"/>
      <c r="R1223" s="202"/>
      <c r="S1223" s="199" t="str">
        <f t="shared" ref="S1223:AX1223" si="1464">S$21</f>
        <v>S$17</v>
      </c>
      <c r="T1223" s="199" t="str">
        <f t="shared" si="1464"/>
        <v>T$17</v>
      </c>
      <c r="U1223" s="199" t="str">
        <f t="shared" si="1464"/>
        <v>U$17</v>
      </c>
      <c r="V1223" s="199" t="str">
        <f t="shared" si="1464"/>
        <v>V$17</v>
      </c>
      <c r="W1223" s="199" t="str">
        <f t="shared" si="1464"/>
        <v>W$17</v>
      </c>
      <c r="X1223" s="199" t="str">
        <f t="shared" si="1464"/>
        <v>X$17</v>
      </c>
      <c r="Y1223" s="199" t="str">
        <f t="shared" si="1464"/>
        <v>Y$17</v>
      </c>
      <c r="Z1223" s="199" t="str">
        <f t="shared" si="1464"/>
        <v>Z$17</v>
      </c>
      <c r="AA1223" s="199" t="str">
        <f t="shared" si="1464"/>
        <v>AA$17</v>
      </c>
      <c r="AB1223" s="199" t="str">
        <f t="shared" si="1464"/>
        <v>AB$17</v>
      </c>
      <c r="AC1223" s="199" t="str">
        <f t="shared" si="1464"/>
        <v>AC$17</v>
      </c>
      <c r="AD1223" s="199" t="str">
        <f t="shared" si="1464"/>
        <v>AD$17</v>
      </c>
      <c r="AE1223" s="199" t="str">
        <f t="shared" si="1464"/>
        <v>AE$17</v>
      </c>
      <c r="AF1223" s="199" t="str">
        <f t="shared" si="1464"/>
        <v>AF$17</v>
      </c>
      <c r="AG1223" s="199" t="str">
        <f t="shared" si="1464"/>
        <v>AG$17</v>
      </c>
      <c r="AH1223" s="199" t="str">
        <f t="shared" si="1464"/>
        <v>AH$17</v>
      </c>
      <c r="AI1223" s="199" t="str">
        <f t="shared" si="1464"/>
        <v>AI$17</v>
      </c>
      <c r="AJ1223" s="199" t="str">
        <f t="shared" si="1464"/>
        <v>AJ$17</v>
      </c>
      <c r="AK1223" s="199" t="str">
        <f t="shared" si="1464"/>
        <v>AK$17</v>
      </c>
      <c r="AL1223" s="199" t="str">
        <f t="shared" si="1464"/>
        <v>AL$17</v>
      </c>
      <c r="AM1223" s="199" t="str">
        <f t="shared" si="1464"/>
        <v>AM$17</v>
      </c>
      <c r="AN1223" s="199" t="str">
        <f t="shared" si="1464"/>
        <v>AN$17</v>
      </c>
      <c r="AO1223" s="199" t="str">
        <f t="shared" si="1464"/>
        <v>AO$17</v>
      </c>
      <c r="AP1223" s="199" t="str">
        <f t="shared" si="1464"/>
        <v>AP$17</v>
      </c>
      <c r="AQ1223" s="199" t="str">
        <f t="shared" si="1464"/>
        <v>AQ$17</v>
      </c>
      <c r="AR1223" s="199" t="str">
        <f t="shared" si="1464"/>
        <v>AR$17</v>
      </c>
      <c r="AS1223" s="199" t="str">
        <f t="shared" si="1464"/>
        <v>AS$17</v>
      </c>
      <c r="AT1223" s="199" t="str">
        <f t="shared" si="1464"/>
        <v>AT$17</v>
      </c>
      <c r="AU1223" s="199" t="str">
        <f t="shared" si="1464"/>
        <v>AU$17</v>
      </c>
      <c r="AV1223" s="199" t="str">
        <f t="shared" si="1464"/>
        <v>AV$17</v>
      </c>
      <c r="AW1223" s="199" t="str">
        <f t="shared" si="1464"/>
        <v>AW$17</v>
      </c>
      <c r="AX1223" s="199" t="str">
        <f t="shared" si="1464"/>
        <v>AX$17</v>
      </c>
      <c r="AY1223" s="199" t="str">
        <f t="shared" ref="AY1223:CD1223" si="1465">AY$21</f>
        <v>AY$17</v>
      </c>
      <c r="AZ1223" s="199" t="str">
        <f t="shared" si="1465"/>
        <v>AZ$17</v>
      </c>
      <c r="BA1223" s="199" t="str">
        <f t="shared" si="1465"/>
        <v>BA$17</v>
      </c>
      <c r="BB1223" s="199" t="str">
        <f t="shared" si="1465"/>
        <v>BB$17</v>
      </c>
      <c r="BC1223" s="199" t="str">
        <f t="shared" si="1465"/>
        <v>BC$17</v>
      </c>
      <c r="BD1223" s="199" t="str">
        <f t="shared" si="1465"/>
        <v>BD$17</v>
      </c>
      <c r="BE1223" s="199" t="str">
        <f t="shared" si="1465"/>
        <v>BE$17</v>
      </c>
      <c r="BF1223" s="199" t="str">
        <f t="shared" si="1465"/>
        <v>BF$17</v>
      </c>
      <c r="BG1223" s="199" t="str">
        <f t="shared" si="1465"/>
        <v>BG$17</v>
      </c>
      <c r="BH1223" s="199" t="str">
        <f t="shared" si="1465"/>
        <v>BH$17</v>
      </c>
      <c r="BI1223" s="199" t="str">
        <f t="shared" si="1465"/>
        <v>BI$17</v>
      </c>
      <c r="BJ1223" s="199" t="str">
        <f t="shared" si="1465"/>
        <v>BJ$17</v>
      </c>
      <c r="BK1223" s="199" t="str">
        <f t="shared" si="1465"/>
        <v>BK$17</v>
      </c>
      <c r="BL1223" s="199" t="str">
        <f t="shared" si="1465"/>
        <v>BL$17</v>
      </c>
      <c r="BM1223" s="199" t="str">
        <f t="shared" si="1465"/>
        <v>BM$17</v>
      </c>
      <c r="BN1223" s="199" t="str">
        <f t="shared" si="1465"/>
        <v>BN$17</v>
      </c>
      <c r="BO1223" s="199" t="str">
        <f t="shared" si="1465"/>
        <v>BO$17</v>
      </c>
      <c r="BP1223" s="199" t="str">
        <f t="shared" si="1465"/>
        <v>BP$17</v>
      </c>
      <c r="BQ1223" s="199" t="str">
        <f t="shared" si="1465"/>
        <v>BQ$17</v>
      </c>
      <c r="BR1223" s="199" t="str">
        <f t="shared" si="1465"/>
        <v>BR$17</v>
      </c>
      <c r="BS1223" s="199" t="str">
        <f t="shared" si="1465"/>
        <v>BS$17</v>
      </c>
      <c r="BT1223" s="199" t="str">
        <f t="shared" si="1465"/>
        <v>BT$17</v>
      </c>
      <c r="BU1223" s="199" t="str">
        <f t="shared" si="1465"/>
        <v>BU$17</v>
      </c>
      <c r="BV1223" s="199" t="str">
        <f t="shared" si="1465"/>
        <v>BV$17</v>
      </c>
      <c r="BW1223" s="199" t="str">
        <f t="shared" si="1465"/>
        <v>BW$17</v>
      </c>
      <c r="BX1223" s="199" t="str">
        <f t="shared" si="1465"/>
        <v>BX$17</v>
      </c>
      <c r="BY1223" s="199" t="str">
        <f t="shared" si="1465"/>
        <v>BY$17</v>
      </c>
      <c r="BZ1223" s="199" t="str">
        <f t="shared" si="1465"/>
        <v>BZ$17</v>
      </c>
      <c r="CA1223" s="199" t="str">
        <f t="shared" si="1465"/>
        <v>CA$17</v>
      </c>
      <c r="CB1223" s="199" t="str">
        <f t="shared" si="1465"/>
        <v>CB$17</v>
      </c>
      <c r="CC1223" s="199" t="str">
        <f t="shared" si="1465"/>
        <v>CC$17</v>
      </c>
      <c r="CD1223" s="199" t="str">
        <f t="shared" si="1465"/>
        <v>CD$17</v>
      </c>
      <c r="CE1223" s="199" t="str">
        <f t="shared" ref="CE1223:CL1223" si="1466">CE$21</f>
        <v>CE$17</v>
      </c>
      <c r="CF1223" s="199" t="str">
        <f t="shared" si="1466"/>
        <v>CF$17</v>
      </c>
      <c r="CG1223" s="199" t="str">
        <f t="shared" si="1466"/>
        <v>CG$17</v>
      </c>
      <c r="CH1223" s="199" t="str">
        <f t="shared" si="1466"/>
        <v>CH$17</v>
      </c>
      <c r="CI1223" s="199" t="str">
        <f t="shared" si="1466"/>
        <v>CI$17</v>
      </c>
      <c r="CJ1223" s="199" t="str">
        <f t="shared" si="1466"/>
        <v>CJ$17</v>
      </c>
      <c r="CK1223" s="199" t="str">
        <f t="shared" si="1466"/>
        <v>CK$17</v>
      </c>
      <c r="CL1223" s="199" t="str">
        <f t="shared" si="1466"/>
        <v>CL$17</v>
      </c>
      <c r="CN1223" s="201"/>
      <c r="CO1223" s="199" t="str">
        <f t="shared" ref="CO1223:DL1223" si="1467">CO$21</f>
        <v>CO$17</v>
      </c>
      <c r="CP1223" s="199" t="str">
        <f t="shared" si="1467"/>
        <v>CP$17</v>
      </c>
      <c r="CQ1223" s="199" t="str">
        <f t="shared" si="1467"/>
        <v>CQ$17</v>
      </c>
      <c r="CR1223" s="199" t="str">
        <f t="shared" si="1467"/>
        <v>CR$17</v>
      </c>
      <c r="CS1223" s="199" t="str">
        <f t="shared" si="1467"/>
        <v>CS$17</v>
      </c>
      <c r="CT1223" s="199" t="str">
        <f t="shared" si="1467"/>
        <v>CT$17</v>
      </c>
      <c r="CU1223" s="199" t="str">
        <f t="shared" si="1467"/>
        <v>CU$17</v>
      </c>
      <c r="CV1223" s="199" t="str">
        <f t="shared" si="1467"/>
        <v>CV$17</v>
      </c>
      <c r="CW1223" s="199" t="str">
        <f t="shared" si="1467"/>
        <v>CW$17</v>
      </c>
      <c r="CX1223" s="199" t="str">
        <f t="shared" si="1467"/>
        <v>CX$17</v>
      </c>
      <c r="CY1223" s="199" t="str">
        <f t="shared" si="1467"/>
        <v>CY$17</v>
      </c>
      <c r="CZ1223" s="199" t="str">
        <f t="shared" si="1467"/>
        <v>CZ$17</v>
      </c>
      <c r="DA1223" s="199" t="str">
        <f t="shared" si="1467"/>
        <v>DA$17</v>
      </c>
      <c r="DB1223" s="199" t="str">
        <f t="shared" si="1467"/>
        <v>DB$17</v>
      </c>
      <c r="DC1223" s="199" t="str">
        <f t="shared" si="1467"/>
        <v>DC$17</v>
      </c>
      <c r="DD1223" s="199" t="str">
        <f t="shared" si="1467"/>
        <v>DD$17</v>
      </c>
      <c r="DE1223" s="199" t="str">
        <f t="shared" si="1467"/>
        <v>DE$17</v>
      </c>
      <c r="DF1223" s="199" t="str">
        <f t="shared" si="1467"/>
        <v>DF$17</v>
      </c>
      <c r="DG1223" s="199" t="str">
        <f t="shared" si="1467"/>
        <v>DG$17</v>
      </c>
      <c r="DH1223" s="199" t="str">
        <f t="shared" si="1467"/>
        <v>DH$17</v>
      </c>
      <c r="DI1223" s="199" t="str">
        <f t="shared" si="1467"/>
        <v>DI$17</v>
      </c>
      <c r="DJ1223" s="199" t="str">
        <f t="shared" si="1467"/>
        <v>DJ$17</v>
      </c>
      <c r="DK1223" s="199" t="str">
        <f t="shared" si="1467"/>
        <v>DK$17</v>
      </c>
      <c r="DL1223" s="199" t="str">
        <f t="shared" si="1467"/>
        <v>DL$17</v>
      </c>
    </row>
    <row r="1224" spans="1:116" x14ac:dyDescent="0.4">
      <c r="A1224" s="174"/>
      <c r="E1224" s="8"/>
      <c r="G1224" s="175" t="s">
        <v>463</v>
      </c>
      <c r="H1224" s="200"/>
      <c r="I1224" s="201"/>
      <c r="J1224" s="201"/>
      <c r="K1224" s="202"/>
      <c r="L1224" s="202"/>
      <c r="M1224" s="202"/>
      <c r="N1224" s="202"/>
      <c r="O1224" s="202"/>
      <c r="P1224" s="202"/>
      <c r="R1224" s="202"/>
      <c r="S1224" s="190"/>
      <c r="T1224" s="190"/>
      <c r="U1224" s="190"/>
      <c r="V1224" s="190"/>
      <c r="W1224" s="190"/>
      <c r="X1224" s="190"/>
      <c r="Y1224" s="190"/>
      <c r="Z1224" s="190"/>
      <c r="AA1224" s="190"/>
      <c r="AB1224" s="190"/>
      <c r="AC1224" s="190"/>
      <c r="AD1224" s="190"/>
      <c r="AE1224" s="190"/>
      <c r="AF1224" s="190"/>
      <c r="AG1224" s="190"/>
      <c r="AH1224" s="190"/>
      <c r="AI1224" s="190"/>
      <c r="AJ1224" s="190"/>
      <c r="AK1224" s="190"/>
      <c r="AL1224" s="190"/>
      <c r="AM1224" s="190"/>
      <c r="AN1224" s="190"/>
      <c r="AO1224" s="190"/>
      <c r="AP1224" s="190"/>
      <c r="AQ1224" s="190"/>
      <c r="AR1224" s="190"/>
      <c r="AS1224" s="190"/>
      <c r="AT1224" s="190"/>
      <c r="AU1224" s="190"/>
      <c r="AV1224" s="190"/>
      <c r="AW1224" s="190"/>
      <c r="AX1224" s="190"/>
      <c r="AY1224" s="190"/>
      <c r="AZ1224" s="190"/>
      <c r="BA1224" s="190"/>
      <c r="BB1224" s="190"/>
      <c r="BC1224" s="190"/>
      <c r="BD1224" s="190"/>
      <c r="BE1224" s="190"/>
      <c r="BF1224" s="190"/>
      <c r="BG1224" s="190"/>
      <c r="BH1224" s="190"/>
      <c r="BI1224" s="190"/>
      <c r="BJ1224" s="190"/>
      <c r="BK1224" s="190"/>
      <c r="BL1224" s="190"/>
      <c r="BM1224" s="190"/>
      <c r="BN1224" s="190"/>
      <c r="BO1224" s="190"/>
      <c r="BP1224" s="190"/>
      <c r="BQ1224" s="190"/>
      <c r="BR1224" s="190"/>
      <c r="BS1224" s="190"/>
      <c r="BT1224" s="190"/>
      <c r="BU1224" s="190"/>
      <c r="BV1224" s="190"/>
      <c r="BW1224" s="190"/>
      <c r="BX1224" s="190"/>
      <c r="BY1224" s="190"/>
      <c r="BZ1224" s="190"/>
      <c r="CA1224" s="190"/>
      <c r="CB1224" s="190"/>
      <c r="CC1224" s="190"/>
      <c r="CD1224" s="190"/>
      <c r="CE1224" s="190"/>
      <c r="CF1224" s="190"/>
      <c r="CG1224" s="190"/>
      <c r="CH1224" s="190"/>
      <c r="CI1224" s="190"/>
      <c r="CJ1224" s="190"/>
      <c r="CK1224" s="190"/>
      <c r="CL1224" s="190"/>
      <c r="CN1224" s="201"/>
      <c r="CO1224" s="190"/>
      <c r="CP1224" s="190"/>
      <c r="CQ1224" s="190"/>
      <c r="CR1224" s="190"/>
      <c r="CS1224" s="190"/>
      <c r="CT1224" s="190"/>
      <c r="CU1224" s="190"/>
      <c r="CV1224" s="190"/>
      <c r="CW1224" s="190"/>
      <c r="CX1224" s="190"/>
      <c r="CY1224" s="190"/>
      <c r="CZ1224" s="190"/>
      <c r="DA1224" s="190"/>
      <c r="DB1224" s="190"/>
      <c r="DC1224" s="190"/>
      <c r="DD1224" s="190"/>
      <c r="DE1224" s="190"/>
      <c r="DF1224" s="190"/>
      <c r="DG1224" s="190"/>
      <c r="DH1224" s="190"/>
      <c r="DI1224" s="190"/>
      <c r="DJ1224" s="190"/>
      <c r="DK1224" s="190"/>
      <c r="DL1224" s="190"/>
    </row>
    <row r="1225" spans="1:116" x14ac:dyDescent="0.4">
      <c r="A1225" s="174"/>
      <c r="E1225" s="8"/>
      <c r="G1225" s="175" t="s">
        <v>464</v>
      </c>
      <c r="H1225" s="200"/>
      <c r="I1225" s="201"/>
      <c r="J1225" s="201"/>
      <c r="K1225" s="202"/>
      <c r="L1225" s="202"/>
      <c r="M1225" s="202"/>
      <c r="N1225" s="202"/>
      <c r="O1225" s="202"/>
      <c r="P1225" s="202"/>
      <c r="R1225" s="202"/>
      <c r="S1225" s="190"/>
      <c r="T1225" s="190"/>
      <c r="U1225" s="190"/>
      <c r="V1225" s="190"/>
      <c r="W1225" s="190"/>
      <c r="X1225" s="190"/>
      <c r="Y1225" s="190"/>
      <c r="Z1225" s="190"/>
      <c r="AA1225" s="190"/>
      <c r="AB1225" s="190"/>
      <c r="AC1225" s="190"/>
      <c r="AD1225" s="190"/>
      <c r="AE1225" s="190"/>
      <c r="AF1225" s="190"/>
      <c r="AG1225" s="190"/>
      <c r="AH1225" s="190"/>
      <c r="AI1225" s="190"/>
      <c r="AJ1225" s="190"/>
      <c r="AK1225" s="190"/>
      <c r="AL1225" s="190"/>
      <c r="AM1225" s="190"/>
      <c r="AN1225" s="190"/>
      <c r="AO1225" s="190"/>
      <c r="AP1225" s="190"/>
      <c r="AQ1225" s="190"/>
      <c r="AR1225" s="190"/>
      <c r="AS1225" s="190"/>
      <c r="AT1225" s="190"/>
      <c r="AU1225" s="190"/>
      <c r="AV1225" s="190"/>
      <c r="AW1225" s="190"/>
      <c r="AX1225" s="190"/>
      <c r="AY1225" s="190"/>
      <c r="AZ1225" s="190"/>
      <c r="BA1225" s="190"/>
      <c r="BB1225" s="190"/>
      <c r="BC1225" s="190"/>
      <c r="BD1225" s="190"/>
      <c r="BE1225" s="190"/>
      <c r="BF1225" s="190"/>
      <c r="BG1225" s="190"/>
      <c r="BH1225" s="190"/>
      <c r="BI1225" s="190"/>
      <c r="BJ1225" s="190"/>
      <c r="BK1225" s="190"/>
      <c r="BL1225" s="190"/>
      <c r="BM1225" s="190"/>
      <c r="BN1225" s="190"/>
      <c r="BO1225" s="190"/>
      <c r="BP1225" s="190"/>
      <c r="BQ1225" s="190"/>
      <c r="BR1225" s="190"/>
      <c r="BS1225" s="190"/>
      <c r="BT1225" s="190"/>
      <c r="BU1225" s="190"/>
      <c r="BV1225" s="190"/>
      <c r="BW1225" s="190"/>
      <c r="BX1225" s="190"/>
      <c r="BY1225" s="190"/>
      <c r="BZ1225" s="190"/>
      <c r="CA1225" s="190"/>
      <c r="CB1225" s="190"/>
      <c r="CC1225" s="190"/>
      <c r="CD1225" s="190"/>
      <c r="CE1225" s="190"/>
      <c r="CF1225" s="190"/>
      <c r="CG1225" s="190"/>
      <c r="CH1225" s="190"/>
      <c r="CI1225" s="190"/>
      <c r="CJ1225" s="190"/>
      <c r="CK1225" s="190"/>
      <c r="CL1225" s="190"/>
      <c r="CN1225" s="201"/>
      <c r="CO1225" s="190"/>
      <c r="CP1225" s="190"/>
      <c r="CQ1225" s="190"/>
      <c r="CR1225" s="190"/>
      <c r="CS1225" s="190"/>
      <c r="CT1225" s="190"/>
      <c r="CU1225" s="190"/>
      <c r="CV1225" s="190"/>
      <c r="CW1225" s="190"/>
      <c r="CX1225" s="190"/>
      <c r="CY1225" s="190"/>
      <c r="CZ1225" s="190"/>
      <c r="DA1225" s="190"/>
      <c r="DB1225" s="190"/>
      <c r="DC1225" s="190"/>
      <c r="DD1225" s="190"/>
      <c r="DE1225" s="190"/>
      <c r="DF1225" s="190"/>
      <c r="DG1225" s="190"/>
      <c r="DH1225" s="190"/>
      <c r="DI1225" s="190"/>
      <c r="DJ1225" s="190"/>
      <c r="DK1225" s="190"/>
      <c r="DL1225" s="190"/>
    </row>
    <row r="1226" spans="1:116" x14ac:dyDescent="0.4">
      <c r="A1226" s="31" t="s">
        <v>218</v>
      </c>
      <c r="C1226" s="31"/>
      <c r="D1226" t="s">
        <v>770</v>
      </c>
      <c r="E1226" s="8" t="str">
        <f t="shared" ref="E1226:E1252" si="1468">ROW()&amp;" "&amp;D1226</f>
        <v>1226 LAMORT-S</v>
      </c>
      <c r="F1226" t="s">
        <v>351</v>
      </c>
      <c r="G1226" s="66" t="s">
        <v>306</v>
      </c>
      <c r="H1226" s="200"/>
      <c r="I1226" s="201"/>
      <c r="J1226" s="201"/>
      <c r="K1226" s="202"/>
      <c r="L1226" s="202"/>
      <c r="M1226" s="202"/>
      <c r="N1226" s="202"/>
      <c r="O1226" s="202"/>
      <c r="P1226" s="202"/>
      <c r="R1226" s="202"/>
      <c r="S1226" s="190" t="str">
        <f t="shared" ref="S1226:AX1226" si="1469">S$22</f>
        <v>S$18</v>
      </c>
      <c r="T1226" s="190" t="str">
        <f t="shared" si="1469"/>
        <v>T$18</v>
      </c>
      <c r="U1226" s="190" t="str">
        <f t="shared" si="1469"/>
        <v>U$18</v>
      </c>
      <c r="V1226" s="190" t="str">
        <f t="shared" si="1469"/>
        <v>V$18</v>
      </c>
      <c r="W1226" s="190" t="str">
        <f t="shared" si="1469"/>
        <v>W$18</v>
      </c>
      <c r="X1226" s="190" t="str">
        <f t="shared" si="1469"/>
        <v>X$18</v>
      </c>
      <c r="Y1226" s="190" t="str">
        <f t="shared" si="1469"/>
        <v>Y$18</v>
      </c>
      <c r="Z1226" s="190" t="str">
        <f t="shared" si="1469"/>
        <v>Z$18</v>
      </c>
      <c r="AA1226" s="190" t="str">
        <f t="shared" si="1469"/>
        <v>AA$18</v>
      </c>
      <c r="AB1226" s="190" t="str">
        <f t="shared" si="1469"/>
        <v>AB$18</v>
      </c>
      <c r="AC1226" s="190" t="str">
        <f t="shared" si="1469"/>
        <v>AC$18</v>
      </c>
      <c r="AD1226" s="190" t="str">
        <f t="shared" si="1469"/>
        <v>AD$18</v>
      </c>
      <c r="AE1226" s="190" t="str">
        <f t="shared" si="1469"/>
        <v>AE$18</v>
      </c>
      <c r="AF1226" s="190" t="str">
        <f t="shared" si="1469"/>
        <v>AF$18</v>
      </c>
      <c r="AG1226" s="190" t="str">
        <f t="shared" si="1469"/>
        <v>AG$18</v>
      </c>
      <c r="AH1226" s="190" t="str">
        <f t="shared" si="1469"/>
        <v>AH$18</v>
      </c>
      <c r="AI1226" s="190" t="str">
        <f t="shared" si="1469"/>
        <v>AI$18</v>
      </c>
      <c r="AJ1226" s="190" t="str">
        <f t="shared" si="1469"/>
        <v>AJ$18</v>
      </c>
      <c r="AK1226" s="190" t="str">
        <f t="shared" si="1469"/>
        <v>AK$18</v>
      </c>
      <c r="AL1226" s="190" t="str">
        <f t="shared" si="1469"/>
        <v>AL$18</v>
      </c>
      <c r="AM1226" s="190" t="str">
        <f t="shared" si="1469"/>
        <v>AM$18</v>
      </c>
      <c r="AN1226" s="190" t="str">
        <f t="shared" si="1469"/>
        <v>AN$18</v>
      </c>
      <c r="AO1226" s="190" t="str">
        <f t="shared" si="1469"/>
        <v>AO$18</v>
      </c>
      <c r="AP1226" s="190" t="str">
        <f t="shared" si="1469"/>
        <v>AP$18</v>
      </c>
      <c r="AQ1226" s="190" t="str">
        <f t="shared" si="1469"/>
        <v>AQ$18</v>
      </c>
      <c r="AR1226" s="190" t="str">
        <f t="shared" si="1469"/>
        <v>AR$18</v>
      </c>
      <c r="AS1226" s="190" t="str">
        <f t="shared" si="1469"/>
        <v>AS$18</v>
      </c>
      <c r="AT1226" s="190" t="str">
        <f t="shared" si="1469"/>
        <v>AT$18</v>
      </c>
      <c r="AU1226" s="190" t="str">
        <f t="shared" si="1469"/>
        <v>AU$18</v>
      </c>
      <c r="AV1226" s="190" t="str">
        <f t="shared" si="1469"/>
        <v>AV$18</v>
      </c>
      <c r="AW1226" s="190" t="str">
        <f t="shared" si="1469"/>
        <v>AW$18</v>
      </c>
      <c r="AX1226" s="190" t="str">
        <f t="shared" si="1469"/>
        <v>AX$18</v>
      </c>
      <c r="AY1226" s="190" t="str">
        <f t="shared" ref="AY1226:CD1226" si="1470">AY$22</f>
        <v>AY$18</v>
      </c>
      <c r="AZ1226" s="190" t="str">
        <f t="shared" si="1470"/>
        <v>AZ$18</v>
      </c>
      <c r="BA1226" s="190" t="str">
        <f t="shared" si="1470"/>
        <v>BA$18</v>
      </c>
      <c r="BB1226" s="190" t="str">
        <f t="shared" si="1470"/>
        <v>BB$18</v>
      </c>
      <c r="BC1226" s="190" t="str">
        <f t="shared" si="1470"/>
        <v>BC$18</v>
      </c>
      <c r="BD1226" s="190" t="str">
        <f t="shared" si="1470"/>
        <v>BD$18</v>
      </c>
      <c r="BE1226" s="190" t="str">
        <f t="shared" si="1470"/>
        <v>BE$18</v>
      </c>
      <c r="BF1226" s="190" t="str">
        <f t="shared" si="1470"/>
        <v>BF$18</v>
      </c>
      <c r="BG1226" s="190" t="str">
        <f t="shared" si="1470"/>
        <v>BG$18</v>
      </c>
      <c r="BH1226" s="190" t="str">
        <f t="shared" si="1470"/>
        <v>BH$18</v>
      </c>
      <c r="BI1226" s="190" t="str">
        <f t="shared" si="1470"/>
        <v>BI$18</v>
      </c>
      <c r="BJ1226" s="190" t="str">
        <f t="shared" si="1470"/>
        <v>BJ$18</v>
      </c>
      <c r="BK1226" s="190" t="str">
        <f t="shared" si="1470"/>
        <v>BK$18</v>
      </c>
      <c r="BL1226" s="190" t="str">
        <f t="shared" si="1470"/>
        <v>BL$18</v>
      </c>
      <c r="BM1226" s="190" t="str">
        <f t="shared" si="1470"/>
        <v>BM$18</v>
      </c>
      <c r="BN1226" s="190" t="str">
        <f t="shared" si="1470"/>
        <v>BN$18</v>
      </c>
      <c r="BO1226" s="190" t="str">
        <f t="shared" si="1470"/>
        <v>BO$18</v>
      </c>
      <c r="BP1226" s="190" t="str">
        <f t="shared" si="1470"/>
        <v>BP$18</v>
      </c>
      <c r="BQ1226" s="190" t="str">
        <f t="shared" si="1470"/>
        <v>BQ$18</v>
      </c>
      <c r="BR1226" s="190" t="str">
        <f t="shared" si="1470"/>
        <v>BR$18</v>
      </c>
      <c r="BS1226" s="190" t="str">
        <f t="shared" si="1470"/>
        <v>BS$18</v>
      </c>
      <c r="BT1226" s="190" t="str">
        <f t="shared" si="1470"/>
        <v>BT$18</v>
      </c>
      <c r="BU1226" s="190" t="str">
        <f t="shared" si="1470"/>
        <v>BU$18</v>
      </c>
      <c r="BV1226" s="190" t="str">
        <f t="shared" si="1470"/>
        <v>BV$18</v>
      </c>
      <c r="BW1226" s="190" t="str">
        <f t="shared" si="1470"/>
        <v>BW$18</v>
      </c>
      <c r="BX1226" s="190" t="str">
        <f t="shared" si="1470"/>
        <v>BX$18</v>
      </c>
      <c r="BY1226" s="190" t="str">
        <f t="shared" si="1470"/>
        <v>BY$18</v>
      </c>
      <c r="BZ1226" s="190" t="str">
        <f t="shared" si="1470"/>
        <v>BZ$18</v>
      </c>
      <c r="CA1226" s="190" t="str">
        <f t="shared" si="1470"/>
        <v>CA$18</v>
      </c>
      <c r="CB1226" s="190" t="str">
        <f t="shared" si="1470"/>
        <v>CB$18</v>
      </c>
      <c r="CC1226" s="190" t="str">
        <f t="shared" si="1470"/>
        <v>CC$18</v>
      </c>
      <c r="CD1226" s="190" t="str">
        <f t="shared" si="1470"/>
        <v>CD$18</v>
      </c>
      <c r="CE1226" s="190" t="str">
        <f t="shared" ref="CE1226:CL1226" si="1471">CE$22</f>
        <v>CE$18</v>
      </c>
      <c r="CF1226" s="190" t="str">
        <f t="shared" si="1471"/>
        <v>CF$18</v>
      </c>
      <c r="CG1226" s="190" t="str">
        <f t="shared" si="1471"/>
        <v>CG$18</v>
      </c>
      <c r="CH1226" s="190" t="str">
        <f t="shared" si="1471"/>
        <v>CH$18</v>
      </c>
      <c r="CI1226" s="190" t="str">
        <f t="shared" si="1471"/>
        <v>CI$18</v>
      </c>
      <c r="CJ1226" s="190" t="str">
        <f t="shared" si="1471"/>
        <v>CJ$18</v>
      </c>
      <c r="CK1226" s="190" t="str">
        <f t="shared" si="1471"/>
        <v>CK$18</v>
      </c>
      <c r="CL1226" s="190" t="str">
        <f t="shared" si="1471"/>
        <v>CL$18</v>
      </c>
      <c r="CN1226" s="201"/>
      <c r="CO1226" s="190" t="str">
        <f t="shared" ref="CO1226:DL1226" si="1472">CO$22</f>
        <v>CO$18</v>
      </c>
      <c r="CP1226" s="190" t="str">
        <f t="shared" si="1472"/>
        <v>CP$18</v>
      </c>
      <c r="CQ1226" s="190" t="str">
        <f t="shared" si="1472"/>
        <v>CQ$18</v>
      </c>
      <c r="CR1226" s="190" t="str">
        <f t="shared" si="1472"/>
        <v>CR$18</v>
      </c>
      <c r="CS1226" s="190" t="str">
        <f t="shared" si="1472"/>
        <v>CS$18</v>
      </c>
      <c r="CT1226" s="190" t="str">
        <f t="shared" si="1472"/>
        <v>CT$18</v>
      </c>
      <c r="CU1226" s="190" t="str">
        <f t="shared" si="1472"/>
        <v>CU$18</v>
      </c>
      <c r="CV1226" s="190" t="str">
        <f t="shared" si="1472"/>
        <v>CV$18</v>
      </c>
      <c r="CW1226" s="190" t="str">
        <f t="shared" si="1472"/>
        <v>CW$18</v>
      </c>
      <c r="CX1226" s="190" t="str">
        <f t="shared" si="1472"/>
        <v>CX$18</v>
      </c>
      <c r="CY1226" s="190" t="str">
        <f t="shared" si="1472"/>
        <v>CY$18</v>
      </c>
      <c r="CZ1226" s="190" t="str">
        <f t="shared" si="1472"/>
        <v>CZ$18</v>
      </c>
      <c r="DA1226" s="190" t="str">
        <f t="shared" si="1472"/>
        <v>DA$18</v>
      </c>
      <c r="DB1226" s="190" t="str">
        <f t="shared" si="1472"/>
        <v>DB$18</v>
      </c>
      <c r="DC1226" s="190" t="str">
        <f t="shared" si="1472"/>
        <v>DC$18</v>
      </c>
      <c r="DD1226" s="190" t="str">
        <f t="shared" si="1472"/>
        <v>DD$18</v>
      </c>
      <c r="DE1226" s="190" t="str">
        <f t="shared" si="1472"/>
        <v>DE$18</v>
      </c>
      <c r="DF1226" s="190" t="str">
        <f t="shared" si="1472"/>
        <v>DF$18</v>
      </c>
      <c r="DG1226" s="190" t="str">
        <f t="shared" si="1472"/>
        <v>DG$18</v>
      </c>
      <c r="DH1226" s="190" t="str">
        <f t="shared" si="1472"/>
        <v>DH$18</v>
      </c>
      <c r="DI1226" s="190" t="str">
        <f t="shared" si="1472"/>
        <v>DI$18</v>
      </c>
      <c r="DJ1226" s="190" t="str">
        <f t="shared" si="1472"/>
        <v>DJ$18</v>
      </c>
      <c r="DK1226" s="190" t="str">
        <f t="shared" si="1472"/>
        <v>DK$18</v>
      </c>
      <c r="DL1226" s="190" t="str">
        <f t="shared" si="1472"/>
        <v>DL$18</v>
      </c>
    </row>
    <row r="1227" spans="1:116" x14ac:dyDescent="0.4">
      <c r="A1227" s="31"/>
      <c r="B1227" t="str">
        <f>E1227</f>
        <v>1227 LAMORT-S</v>
      </c>
      <c r="D1227" t="s">
        <v>770</v>
      </c>
      <c r="E1227" s="12" t="str">
        <f t="shared" ref="E1227" si="1473">ROW()&amp;" "&amp;D1227</f>
        <v>1227 LAMORT-S</v>
      </c>
      <c r="G1227" s="129" t="str">
        <f>"Assumptions - "&amp;G1226</f>
        <v>Assumptions - Volume driven amortizing loan - no defaults:</v>
      </c>
      <c r="H1227" s="200"/>
      <c r="I1227" s="201"/>
      <c r="J1227" s="201"/>
      <c r="K1227" s="202"/>
      <c r="L1227" s="202"/>
      <c r="M1227" s="202"/>
      <c r="N1227" s="202"/>
      <c r="O1227" s="202"/>
      <c r="P1227" s="202"/>
      <c r="R1227" s="202"/>
      <c r="S1227" s="190" t="str">
        <f t="shared" ref="S1227:AX1227" si="1474">S$23</f>
        <v>S$19</v>
      </c>
      <c r="T1227" s="190" t="str">
        <f t="shared" si="1474"/>
        <v>T$19</v>
      </c>
      <c r="U1227" s="190" t="str">
        <f t="shared" si="1474"/>
        <v>U$19</v>
      </c>
      <c r="V1227" s="190" t="str">
        <f t="shared" si="1474"/>
        <v>V$19</v>
      </c>
      <c r="W1227" s="190" t="str">
        <f t="shared" si="1474"/>
        <v>W$19</v>
      </c>
      <c r="X1227" s="190" t="str">
        <f t="shared" si="1474"/>
        <v>X$19</v>
      </c>
      <c r="Y1227" s="190" t="str">
        <f t="shared" si="1474"/>
        <v>Y$19</v>
      </c>
      <c r="Z1227" s="190" t="str">
        <f t="shared" si="1474"/>
        <v>Z$19</v>
      </c>
      <c r="AA1227" s="190" t="str">
        <f t="shared" si="1474"/>
        <v>AA$19</v>
      </c>
      <c r="AB1227" s="190" t="str">
        <f t="shared" si="1474"/>
        <v>AB$19</v>
      </c>
      <c r="AC1227" s="190" t="str">
        <f t="shared" si="1474"/>
        <v>AC$19</v>
      </c>
      <c r="AD1227" s="190" t="str">
        <f t="shared" si="1474"/>
        <v>AD$19</v>
      </c>
      <c r="AE1227" s="190" t="str">
        <f t="shared" si="1474"/>
        <v>AE$19</v>
      </c>
      <c r="AF1227" s="190" t="str">
        <f t="shared" si="1474"/>
        <v>AF$19</v>
      </c>
      <c r="AG1227" s="190" t="str">
        <f t="shared" si="1474"/>
        <v>AG$19</v>
      </c>
      <c r="AH1227" s="190" t="str">
        <f t="shared" si="1474"/>
        <v>AH$19</v>
      </c>
      <c r="AI1227" s="190" t="str">
        <f t="shared" si="1474"/>
        <v>AI$19</v>
      </c>
      <c r="AJ1227" s="190" t="str">
        <f t="shared" si="1474"/>
        <v>AJ$19</v>
      </c>
      <c r="AK1227" s="190" t="str">
        <f t="shared" si="1474"/>
        <v>AK$19</v>
      </c>
      <c r="AL1227" s="190" t="str">
        <f t="shared" si="1474"/>
        <v>AL$19</v>
      </c>
      <c r="AM1227" s="190" t="str">
        <f t="shared" si="1474"/>
        <v>AM$19</v>
      </c>
      <c r="AN1227" s="190" t="str">
        <f t="shared" si="1474"/>
        <v>AN$19</v>
      </c>
      <c r="AO1227" s="190" t="str">
        <f t="shared" si="1474"/>
        <v>AO$19</v>
      </c>
      <c r="AP1227" s="190" t="str">
        <f t="shared" si="1474"/>
        <v>AP$19</v>
      </c>
      <c r="AQ1227" s="190" t="str">
        <f t="shared" si="1474"/>
        <v>AQ$19</v>
      </c>
      <c r="AR1227" s="190" t="str">
        <f t="shared" si="1474"/>
        <v>AR$19</v>
      </c>
      <c r="AS1227" s="190" t="str">
        <f t="shared" si="1474"/>
        <v>AS$19</v>
      </c>
      <c r="AT1227" s="190" t="str">
        <f t="shared" si="1474"/>
        <v>AT$19</v>
      </c>
      <c r="AU1227" s="190" t="str">
        <f t="shared" si="1474"/>
        <v>AU$19</v>
      </c>
      <c r="AV1227" s="190" t="str">
        <f t="shared" si="1474"/>
        <v>AV$19</v>
      </c>
      <c r="AW1227" s="190" t="str">
        <f t="shared" si="1474"/>
        <v>AW$19</v>
      </c>
      <c r="AX1227" s="190" t="str">
        <f t="shared" si="1474"/>
        <v>AX$19</v>
      </c>
      <c r="AY1227" s="190" t="str">
        <f t="shared" ref="AY1227:CD1227" si="1475">AY$23</f>
        <v>AY$19</v>
      </c>
      <c r="AZ1227" s="190" t="str">
        <f t="shared" si="1475"/>
        <v>AZ$19</v>
      </c>
      <c r="BA1227" s="190" t="str">
        <f t="shared" si="1475"/>
        <v>BA$19</v>
      </c>
      <c r="BB1227" s="190" t="str">
        <f t="shared" si="1475"/>
        <v>BB$19</v>
      </c>
      <c r="BC1227" s="190" t="str">
        <f t="shared" si="1475"/>
        <v>BC$19</v>
      </c>
      <c r="BD1227" s="190" t="str">
        <f t="shared" si="1475"/>
        <v>BD$19</v>
      </c>
      <c r="BE1227" s="190" t="str">
        <f t="shared" si="1475"/>
        <v>BE$19</v>
      </c>
      <c r="BF1227" s="190" t="str">
        <f t="shared" si="1475"/>
        <v>BF$19</v>
      </c>
      <c r="BG1227" s="190" t="str">
        <f t="shared" si="1475"/>
        <v>BG$19</v>
      </c>
      <c r="BH1227" s="190" t="str">
        <f t="shared" si="1475"/>
        <v>BH$19</v>
      </c>
      <c r="BI1227" s="190" t="str">
        <f t="shared" si="1475"/>
        <v>BI$19</v>
      </c>
      <c r="BJ1227" s="190" t="str">
        <f t="shared" si="1475"/>
        <v>BJ$19</v>
      </c>
      <c r="BK1227" s="190" t="str">
        <f t="shared" si="1475"/>
        <v>BK$19</v>
      </c>
      <c r="BL1227" s="190" t="str">
        <f t="shared" si="1475"/>
        <v>BL$19</v>
      </c>
      <c r="BM1227" s="190" t="str">
        <f t="shared" si="1475"/>
        <v>BM$19</v>
      </c>
      <c r="BN1227" s="190" t="str">
        <f t="shared" si="1475"/>
        <v>BN$19</v>
      </c>
      <c r="BO1227" s="190" t="str">
        <f t="shared" si="1475"/>
        <v>BO$19</v>
      </c>
      <c r="BP1227" s="190" t="str">
        <f t="shared" si="1475"/>
        <v>BP$19</v>
      </c>
      <c r="BQ1227" s="190" t="str">
        <f t="shared" si="1475"/>
        <v>BQ$19</v>
      </c>
      <c r="BR1227" s="190" t="str">
        <f t="shared" si="1475"/>
        <v>BR$19</v>
      </c>
      <c r="BS1227" s="190" t="str">
        <f t="shared" si="1475"/>
        <v>BS$19</v>
      </c>
      <c r="BT1227" s="190" t="str">
        <f t="shared" si="1475"/>
        <v>BT$19</v>
      </c>
      <c r="BU1227" s="190" t="str">
        <f t="shared" si="1475"/>
        <v>BU$19</v>
      </c>
      <c r="BV1227" s="190" t="str">
        <f t="shared" si="1475"/>
        <v>BV$19</v>
      </c>
      <c r="BW1227" s="190" t="str">
        <f t="shared" si="1475"/>
        <v>BW$19</v>
      </c>
      <c r="BX1227" s="190" t="str">
        <f t="shared" si="1475"/>
        <v>BX$19</v>
      </c>
      <c r="BY1227" s="190" t="str">
        <f t="shared" si="1475"/>
        <v>BY$19</v>
      </c>
      <c r="BZ1227" s="190" t="str">
        <f t="shared" si="1475"/>
        <v>BZ$19</v>
      </c>
      <c r="CA1227" s="190" t="str">
        <f t="shared" si="1475"/>
        <v>CA$19</v>
      </c>
      <c r="CB1227" s="190" t="str">
        <f t="shared" si="1475"/>
        <v>CB$19</v>
      </c>
      <c r="CC1227" s="190" t="str">
        <f t="shared" si="1475"/>
        <v>CC$19</v>
      </c>
      <c r="CD1227" s="190" t="str">
        <f t="shared" si="1475"/>
        <v>CD$19</v>
      </c>
      <c r="CE1227" s="190" t="str">
        <f t="shared" ref="CE1227:CL1227" si="1476">CE$23</f>
        <v>CE$19</v>
      </c>
      <c r="CF1227" s="190" t="str">
        <f t="shared" si="1476"/>
        <v>CF$19</v>
      </c>
      <c r="CG1227" s="190" t="str">
        <f t="shared" si="1476"/>
        <v>CG$19</v>
      </c>
      <c r="CH1227" s="190" t="str">
        <f t="shared" si="1476"/>
        <v>CH$19</v>
      </c>
      <c r="CI1227" s="190" t="str">
        <f t="shared" si="1476"/>
        <v>CI$19</v>
      </c>
      <c r="CJ1227" s="190" t="str">
        <f t="shared" si="1476"/>
        <v>CJ$19</v>
      </c>
      <c r="CK1227" s="190" t="str">
        <f t="shared" si="1476"/>
        <v>CK$19</v>
      </c>
      <c r="CL1227" s="190" t="str">
        <f t="shared" si="1476"/>
        <v>CL$19</v>
      </c>
      <c r="CN1227" s="201"/>
      <c r="CO1227" s="190" t="str">
        <f t="shared" ref="CO1227:DL1227" si="1477">CO$23</f>
        <v>CO$19</v>
      </c>
      <c r="CP1227" s="190" t="str">
        <f t="shared" si="1477"/>
        <v>CP$19</v>
      </c>
      <c r="CQ1227" s="190" t="str">
        <f t="shared" si="1477"/>
        <v>CQ$19</v>
      </c>
      <c r="CR1227" s="190" t="str">
        <f t="shared" si="1477"/>
        <v>CR$19</v>
      </c>
      <c r="CS1227" s="190" t="str">
        <f t="shared" si="1477"/>
        <v>CS$19</v>
      </c>
      <c r="CT1227" s="190" t="str">
        <f t="shared" si="1477"/>
        <v>CT$19</v>
      </c>
      <c r="CU1227" s="190" t="str">
        <f t="shared" si="1477"/>
        <v>CU$19</v>
      </c>
      <c r="CV1227" s="190" t="str">
        <f t="shared" si="1477"/>
        <v>CV$19</v>
      </c>
      <c r="CW1227" s="190" t="str">
        <f t="shared" si="1477"/>
        <v>CW$19</v>
      </c>
      <c r="CX1227" s="190" t="str">
        <f t="shared" si="1477"/>
        <v>CX$19</v>
      </c>
      <c r="CY1227" s="190" t="str">
        <f t="shared" si="1477"/>
        <v>CY$19</v>
      </c>
      <c r="CZ1227" s="190" t="str">
        <f t="shared" si="1477"/>
        <v>CZ$19</v>
      </c>
      <c r="DA1227" s="190" t="str">
        <f t="shared" si="1477"/>
        <v>DA$19</v>
      </c>
      <c r="DB1227" s="190" t="str">
        <f t="shared" si="1477"/>
        <v>DB$19</v>
      </c>
      <c r="DC1227" s="190" t="str">
        <f t="shared" si="1477"/>
        <v>DC$19</v>
      </c>
      <c r="DD1227" s="190" t="str">
        <f t="shared" si="1477"/>
        <v>DD$19</v>
      </c>
      <c r="DE1227" s="190" t="str">
        <f t="shared" si="1477"/>
        <v>DE$19</v>
      </c>
      <c r="DF1227" s="190" t="str">
        <f t="shared" si="1477"/>
        <v>DF$19</v>
      </c>
      <c r="DG1227" s="190" t="str">
        <f t="shared" si="1477"/>
        <v>DG$19</v>
      </c>
      <c r="DH1227" s="190" t="str">
        <f t="shared" si="1477"/>
        <v>DH$19</v>
      </c>
      <c r="DI1227" s="190" t="str">
        <f t="shared" si="1477"/>
        <v>DI$19</v>
      </c>
      <c r="DJ1227" s="190" t="str">
        <f t="shared" si="1477"/>
        <v>DJ$19</v>
      </c>
      <c r="DK1227" s="190" t="str">
        <f t="shared" si="1477"/>
        <v>DK$19</v>
      </c>
      <c r="DL1227" s="190" t="str">
        <f t="shared" si="1477"/>
        <v>DL$19</v>
      </c>
    </row>
    <row r="1228" spans="1:116" x14ac:dyDescent="0.4">
      <c r="A1228" s="31"/>
      <c r="B1228" t="str">
        <f>E1228</f>
        <v>1228 LAMORT-S</v>
      </c>
      <c r="D1228" t="s">
        <v>770</v>
      </c>
      <c r="E1228" s="12" t="str">
        <f t="shared" si="1468"/>
        <v>1228 LAMORT-S</v>
      </c>
      <c r="F1228" s="31"/>
      <c r="G1228" s="159" t="s">
        <v>287</v>
      </c>
      <c r="H1228" s="22"/>
      <c r="I1228" s="306"/>
      <c r="J1228" s="306"/>
      <c r="K1228" s="22"/>
      <c r="L1228" s="22"/>
      <c r="M1228" s="22"/>
      <c r="N1228" s="22"/>
      <c r="O1228" s="22"/>
      <c r="P1228" s="22"/>
      <c r="R1228" s="66"/>
      <c r="S1228" s="308"/>
      <c r="T1228" s="308"/>
      <c r="U1228" s="308"/>
      <c r="V1228" s="308"/>
      <c r="W1228" s="308"/>
      <c r="X1228" s="308"/>
      <c r="Y1228" s="308"/>
      <c r="Z1228" s="308"/>
      <c r="AA1228" s="308"/>
      <c r="AB1228" s="308"/>
      <c r="AC1228" s="308"/>
      <c r="AD1228" s="308"/>
      <c r="AE1228" s="308"/>
      <c r="AF1228" s="308"/>
      <c r="AG1228" s="308"/>
      <c r="AH1228" s="308"/>
      <c r="AI1228" s="308"/>
      <c r="AJ1228" s="308"/>
      <c r="AK1228" s="308"/>
      <c r="AL1228" s="308"/>
      <c r="AM1228" s="308"/>
      <c r="AN1228" s="308"/>
      <c r="AO1228" s="308"/>
      <c r="AP1228" s="308"/>
      <c r="AQ1228" s="308"/>
      <c r="AR1228" s="308"/>
      <c r="AS1228" s="308"/>
      <c r="AT1228" s="308"/>
      <c r="AU1228" s="308"/>
      <c r="AV1228" s="308"/>
      <c r="AW1228" s="308"/>
      <c r="AX1228" s="308"/>
      <c r="AY1228" s="308"/>
      <c r="AZ1228" s="308"/>
      <c r="BA1228" s="308"/>
      <c r="BB1228" s="308"/>
      <c r="BC1228" s="308"/>
      <c r="BD1228" s="308"/>
      <c r="BE1228" s="308"/>
      <c r="BF1228" s="308"/>
      <c r="BG1228" s="308"/>
      <c r="BH1228" s="308"/>
      <c r="BI1228" s="308"/>
      <c r="BJ1228" s="308"/>
      <c r="BK1228" s="308"/>
      <c r="BL1228" s="308"/>
      <c r="BM1228" s="308"/>
      <c r="BN1228" s="308"/>
      <c r="BO1228" s="308"/>
      <c r="BP1228" s="308"/>
      <c r="BQ1228" s="308"/>
      <c r="BR1228" s="308"/>
      <c r="BS1228" s="308"/>
      <c r="BT1228" s="308"/>
      <c r="BU1228" s="308"/>
      <c r="BV1228" s="308"/>
      <c r="BW1228" s="308"/>
      <c r="BX1228" s="308"/>
      <c r="BY1228" s="308"/>
      <c r="BZ1228" s="308"/>
      <c r="CA1228" s="308"/>
      <c r="CB1228" s="308"/>
      <c r="CC1228" s="308"/>
      <c r="CD1228" s="308"/>
      <c r="CE1228" s="308"/>
      <c r="CF1228" s="308"/>
      <c r="CG1228" s="308"/>
      <c r="CH1228" s="308"/>
      <c r="CI1228" s="308"/>
      <c r="CJ1228" s="308"/>
      <c r="CK1228" s="308"/>
      <c r="CL1228" s="308"/>
      <c r="CN1228" s="306"/>
      <c r="CO1228" s="308"/>
      <c r="CP1228" s="308"/>
      <c r="CQ1228" s="308"/>
      <c r="CR1228" s="308"/>
      <c r="CS1228" s="308"/>
      <c r="CT1228" s="308"/>
      <c r="CU1228" s="308"/>
      <c r="CV1228" s="308"/>
      <c r="CW1228" s="308"/>
      <c r="CX1228" s="308"/>
      <c r="CY1228" s="308"/>
      <c r="CZ1228" s="308"/>
      <c r="DA1228" s="308"/>
      <c r="DB1228" s="308"/>
      <c r="DC1228" s="308"/>
      <c r="DD1228" s="308"/>
      <c r="DE1228" s="308"/>
      <c r="DF1228" s="308"/>
      <c r="DG1228" s="308"/>
      <c r="DH1228" s="308"/>
      <c r="DI1228" s="308"/>
      <c r="DJ1228" s="308"/>
      <c r="DK1228" s="308"/>
      <c r="DL1228" s="308"/>
    </row>
    <row r="1229" spans="1:116" x14ac:dyDescent="0.4">
      <c r="A1229" s="31"/>
      <c r="B1229" t="str">
        <f>E1229</f>
        <v>1229 LAMORT-S</v>
      </c>
      <c r="D1229" t="s">
        <v>770</v>
      </c>
      <c r="E1229" s="12" t="str">
        <f t="shared" si="1468"/>
        <v>1229 LAMORT-S</v>
      </c>
      <c r="F1229" s="31"/>
      <c r="G1229" s="159" t="s">
        <v>288</v>
      </c>
      <c r="H1229" s="31"/>
      <c r="I1229" s="73"/>
      <c r="J1229" s="73"/>
      <c r="K1229" s="31"/>
      <c r="L1229" s="31"/>
      <c r="M1229" s="31"/>
      <c r="N1229" s="31"/>
      <c r="O1229" s="31"/>
      <c r="P1229" s="31"/>
      <c r="R1229" s="67"/>
      <c r="S1229" s="239"/>
      <c r="T1229" s="239"/>
      <c r="U1229" s="239"/>
      <c r="V1229" s="239"/>
      <c r="W1229" s="239"/>
      <c r="X1229" s="239"/>
      <c r="Y1229" s="239"/>
      <c r="Z1229" s="239"/>
      <c r="AA1229" s="239"/>
      <c r="AB1229" s="239"/>
      <c r="AC1229" s="239"/>
      <c r="AD1229" s="239"/>
      <c r="AE1229" s="239"/>
      <c r="AF1229" s="239"/>
      <c r="AG1229" s="239"/>
      <c r="AH1229" s="239"/>
      <c r="AI1229" s="239"/>
      <c r="AJ1229" s="239"/>
      <c r="AK1229" s="239"/>
      <c r="AL1229" s="239"/>
      <c r="AM1229" s="239"/>
      <c r="AN1229" s="239"/>
      <c r="AO1229" s="239"/>
      <c r="AP1229" s="239"/>
      <c r="AQ1229" s="239"/>
      <c r="AR1229" s="239"/>
      <c r="AS1229" s="239"/>
      <c r="AT1229" s="239"/>
      <c r="AU1229" s="239"/>
      <c r="AV1229" s="239"/>
      <c r="AW1229" s="239"/>
      <c r="AX1229" s="239"/>
      <c r="AY1229" s="239"/>
      <c r="AZ1229" s="239"/>
      <c r="BA1229" s="239"/>
      <c r="BB1229" s="239"/>
      <c r="BC1229" s="239"/>
      <c r="BD1229" s="239"/>
      <c r="BE1229" s="239"/>
      <c r="BF1229" s="239"/>
      <c r="BG1229" s="239"/>
      <c r="BH1229" s="239"/>
      <c r="BI1229" s="239"/>
      <c r="BJ1229" s="239"/>
      <c r="BK1229" s="239"/>
      <c r="BL1229" s="239"/>
      <c r="BM1229" s="239"/>
      <c r="BN1229" s="239"/>
      <c r="BO1229" s="239"/>
      <c r="BP1229" s="239"/>
      <c r="BQ1229" s="239"/>
      <c r="BR1229" s="239"/>
      <c r="BS1229" s="239"/>
      <c r="BT1229" s="239"/>
      <c r="BU1229" s="239"/>
      <c r="BV1229" s="239"/>
      <c r="BW1229" s="239"/>
      <c r="BX1229" s="239"/>
      <c r="BY1229" s="239"/>
      <c r="BZ1229" s="239"/>
      <c r="CA1229" s="239"/>
      <c r="CB1229" s="239"/>
      <c r="CC1229" s="239"/>
      <c r="CD1229" s="239"/>
      <c r="CE1229" s="239"/>
      <c r="CF1229" s="239"/>
      <c r="CG1229" s="239"/>
      <c r="CH1229" s="239"/>
      <c r="CI1229" s="239"/>
      <c r="CJ1229" s="239"/>
      <c r="CK1229" s="239"/>
      <c r="CL1229" s="239"/>
      <c r="CN1229" s="73"/>
      <c r="CO1229" s="239"/>
      <c r="CP1229" s="239"/>
      <c r="CQ1229" s="239"/>
      <c r="CR1229" s="239"/>
      <c r="CS1229" s="239"/>
      <c r="CT1229" s="239"/>
      <c r="CU1229" s="239"/>
      <c r="CV1229" s="239"/>
      <c r="CW1229" s="239"/>
      <c r="CX1229" s="239"/>
      <c r="CY1229" s="239"/>
      <c r="CZ1229" s="239"/>
      <c r="DA1229" s="239"/>
      <c r="DB1229" s="239"/>
      <c r="DC1229" s="239"/>
      <c r="DD1229" s="239"/>
      <c r="DE1229" s="239"/>
      <c r="DF1229" s="239"/>
      <c r="DG1229" s="239"/>
      <c r="DH1229" s="239"/>
      <c r="DI1229" s="239"/>
      <c r="DJ1229" s="239"/>
      <c r="DK1229" s="239"/>
      <c r="DL1229" s="239"/>
    </row>
    <row r="1230" spans="1:116" x14ac:dyDescent="0.4">
      <c r="A1230" s="31"/>
      <c r="B1230" t="str">
        <f>E1230</f>
        <v>1230 LAMORT-S</v>
      </c>
      <c r="D1230" t="s">
        <v>770</v>
      </c>
      <c r="E1230" s="12" t="str">
        <f t="shared" si="1468"/>
        <v>1230 LAMORT-S</v>
      </c>
      <c r="F1230" s="31"/>
      <c r="G1230" s="159" t="s">
        <v>304</v>
      </c>
      <c r="H1230" s="57">
        <v>12</v>
      </c>
      <c r="I1230" s="31"/>
      <c r="J1230" s="31"/>
      <c r="K1230" s="31"/>
      <c r="L1230" s="31"/>
      <c r="M1230" s="31"/>
      <c r="N1230" s="31"/>
      <c r="O1230" s="31"/>
      <c r="P1230" s="31"/>
      <c r="R1230" s="31"/>
      <c r="S1230" s="73"/>
      <c r="T1230" s="73"/>
      <c r="U1230" s="73"/>
      <c r="V1230" s="73"/>
      <c r="W1230" s="73"/>
      <c r="X1230" s="73"/>
      <c r="Y1230" s="73"/>
      <c r="Z1230" s="73"/>
      <c r="AA1230" s="73"/>
      <c r="AB1230" s="73"/>
      <c r="AC1230" s="73"/>
      <c r="AD1230" s="73"/>
      <c r="AE1230" s="73"/>
      <c r="AF1230" s="73"/>
      <c r="AG1230" s="73"/>
      <c r="AH1230" s="73"/>
      <c r="AI1230" s="73"/>
      <c r="AJ1230" s="73"/>
      <c r="AK1230" s="73"/>
      <c r="AL1230" s="73"/>
      <c r="AM1230" s="73"/>
      <c r="AN1230" s="73"/>
      <c r="AO1230" s="73"/>
      <c r="AP1230" s="73"/>
      <c r="AQ1230" s="73"/>
      <c r="AR1230" s="73"/>
      <c r="AS1230" s="73"/>
      <c r="AT1230" s="73"/>
      <c r="AU1230" s="73"/>
      <c r="AV1230" s="73"/>
      <c r="AW1230" s="73"/>
      <c r="AX1230" s="73"/>
      <c r="AY1230" s="73"/>
      <c r="AZ1230" s="73"/>
      <c r="BA1230" s="73"/>
      <c r="BB1230" s="73"/>
      <c r="BC1230" s="73"/>
      <c r="BD1230" s="73"/>
      <c r="BE1230" s="73"/>
      <c r="BF1230" s="73"/>
      <c r="BG1230" s="73"/>
      <c r="BH1230" s="73"/>
      <c r="BI1230" s="73"/>
      <c r="BJ1230" s="73"/>
      <c r="BK1230" s="73"/>
      <c r="BL1230" s="73"/>
      <c r="BM1230" s="73"/>
      <c r="BN1230" s="73"/>
      <c r="BO1230" s="73"/>
      <c r="BP1230" s="73"/>
      <c r="BQ1230" s="73"/>
      <c r="BR1230" s="73"/>
      <c r="BS1230" s="73"/>
      <c r="BT1230" s="73"/>
      <c r="BU1230" s="73"/>
      <c r="BV1230" s="73"/>
      <c r="BW1230" s="73"/>
      <c r="BX1230" s="73"/>
      <c r="BY1230" s="73"/>
      <c r="BZ1230" s="73"/>
      <c r="CA1230" s="73"/>
      <c r="CB1230" s="73"/>
      <c r="CC1230" s="73"/>
      <c r="CD1230" s="73"/>
      <c r="CE1230" s="73"/>
      <c r="CF1230" s="73"/>
      <c r="CG1230" s="73"/>
      <c r="CH1230" s="73"/>
      <c r="CI1230" s="73"/>
      <c r="CJ1230" s="73"/>
      <c r="CK1230" s="73"/>
      <c r="CL1230" s="73"/>
      <c r="CN1230" s="31"/>
      <c r="CO1230" s="73"/>
      <c r="CP1230" s="73"/>
      <c r="CQ1230" s="73"/>
      <c r="CR1230" s="73"/>
      <c r="CS1230" s="73"/>
      <c r="CT1230" s="73"/>
      <c r="CU1230" s="73"/>
      <c r="CV1230" s="73"/>
      <c r="CW1230" s="73"/>
      <c r="CX1230" s="73"/>
      <c r="CY1230" s="73"/>
      <c r="CZ1230" s="73"/>
      <c r="DA1230" s="73"/>
      <c r="DB1230" s="73"/>
      <c r="DC1230" s="73"/>
      <c r="DD1230" s="73"/>
      <c r="DE1230" s="73"/>
      <c r="DF1230" s="73"/>
      <c r="DG1230" s="73"/>
      <c r="DH1230" s="73"/>
      <c r="DI1230" s="73"/>
      <c r="DJ1230" s="73"/>
      <c r="DK1230" s="73"/>
      <c r="DL1230" s="73"/>
    </row>
    <row r="1231" spans="1:116" x14ac:dyDescent="0.4">
      <c r="A1231" s="31"/>
      <c r="B1231" s="31"/>
      <c r="C1231" s="31"/>
      <c r="D1231" t="s">
        <v>770</v>
      </c>
      <c r="E1231" s="12" t="str">
        <f t="shared" si="1468"/>
        <v>1231 LAMORT-S</v>
      </c>
      <c r="F1231" s="31"/>
      <c r="G1231" s="159" t="s">
        <v>305</v>
      </c>
      <c r="H1231" s="59">
        <v>0.1</v>
      </c>
      <c r="I1231" s="31"/>
      <c r="J1231" s="31"/>
      <c r="K1231" s="31"/>
      <c r="L1231" s="31"/>
      <c r="M1231" s="31"/>
      <c r="N1231" s="31"/>
      <c r="O1231" s="31"/>
      <c r="P1231" s="31"/>
      <c r="R1231" s="31"/>
      <c r="S1231" s="73"/>
      <c r="T1231" s="73"/>
      <c r="U1231" s="73"/>
      <c r="V1231" s="73"/>
      <c r="W1231" s="73"/>
      <c r="X1231" s="73"/>
      <c r="Y1231" s="73"/>
      <c r="Z1231" s="73"/>
      <c r="AA1231" s="73"/>
      <c r="AB1231" s="73"/>
      <c r="AC1231" s="73"/>
      <c r="AD1231" s="73"/>
      <c r="AE1231" s="73"/>
      <c r="AF1231" s="73"/>
      <c r="AG1231" s="73"/>
      <c r="AH1231" s="73"/>
      <c r="AI1231" s="73"/>
      <c r="AJ1231" s="73"/>
      <c r="AK1231" s="73"/>
      <c r="AL1231" s="73"/>
      <c r="AM1231" s="73"/>
      <c r="AN1231" s="73"/>
      <c r="AO1231" s="73"/>
      <c r="AP1231" s="73"/>
      <c r="AQ1231" s="73"/>
      <c r="AR1231" s="73"/>
      <c r="AS1231" s="73"/>
      <c r="AT1231" s="73"/>
      <c r="AU1231" s="73"/>
      <c r="AV1231" s="73"/>
      <c r="AW1231" s="73"/>
      <c r="AX1231" s="73"/>
      <c r="AY1231" s="73"/>
      <c r="AZ1231" s="73"/>
      <c r="BA1231" s="73"/>
      <c r="BB1231" s="73"/>
      <c r="BC1231" s="73"/>
      <c r="BD1231" s="73"/>
      <c r="BE1231" s="73"/>
      <c r="BF1231" s="73"/>
      <c r="BG1231" s="73"/>
      <c r="BH1231" s="73"/>
      <c r="BI1231" s="73"/>
      <c r="BJ1231" s="73"/>
      <c r="BK1231" s="73"/>
      <c r="BL1231" s="73"/>
      <c r="BM1231" s="73"/>
      <c r="BN1231" s="73"/>
      <c r="BO1231" s="73"/>
      <c r="BP1231" s="73"/>
      <c r="BQ1231" s="73"/>
      <c r="BR1231" s="73"/>
      <c r="BS1231" s="73"/>
      <c r="BT1231" s="73"/>
      <c r="BU1231" s="73"/>
      <c r="BV1231" s="73"/>
      <c r="BW1231" s="73"/>
      <c r="BX1231" s="73"/>
      <c r="BY1231" s="73"/>
      <c r="BZ1231" s="73"/>
      <c r="CA1231" s="73"/>
      <c r="CB1231" s="73"/>
      <c r="CC1231" s="73"/>
      <c r="CD1231" s="73"/>
      <c r="CE1231" s="73"/>
      <c r="CF1231" s="73"/>
      <c r="CG1231" s="73"/>
      <c r="CH1231" s="73"/>
      <c r="CI1231" s="73"/>
      <c r="CJ1231" s="73"/>
      <c r="CK1231" s="73"/>
      <c r="CL1231" s="73"/>
      <c r="CN1231" s="31"/>
      <c r="CO1231" s="73"/>
      <c r="CP1231" s="73"/>
      <c r="CQ1231" s="73"/>
      <c r="CR1231" s="73"/>
      <c r="CS1231" s="73"/>
      <c r="CT1231" s="73"/>
      <c r="CU1231" s="73"/>
      <c r="CV1231" s="73"/>
      <c r="CW1231" s="73"/>
      <c r="CX1231" s="73"/>
      <c r="CY1231" s="73"/>
      <c r="CZ1231" s="73"/>
      <c r="DA1231" s="73"/>
      <c r="DB1231" s="73"/>
      <c r="DC1231" s="73"/>
      <c r="DD1231" s="73"/>
      <c r="DE1231" s="73"/>
      <c r="DF1231" s="73"/>
      <c r="DG1231" s="73"/>
      <c r="DH1231" s="73"/>
      <c r="DI1231" s="73"/>
      <c r="DJ1231" s="73"/>
      <c r="DK1231" s="73"/>
      <c r="DL1231" s="73"/>
    </row>
    <row r="1232" spans="1:116" x14ac:dyDescent="0.4">
      <c r="D1232" t="s">
        <v>770</v>
      </c>
      <c r="E1232" t="str">
        <f t="shared" si="1468"/>
        <v>1232 LAMORT-S</v>
      </c>
      <c r="F1232" s="299"/>
      <c r="G1232" s="160" t="s">
        <v>289</v>
      </c>
      <c r="H1232" s="59">
        <v>0.1</v>
      </c>
      <c r="I1232" s="31"/>
      <c r="J1232" s="31"/>
      <c r="K1232" s="31"/>
      <c r="L1232" s="31"/>
      <c r="M1232" s="31"/>
      <c r="N1232" s="31"/>
      <c r="O1232" s="31"/>
      <c r="P1232" s="31"/>
      <c r="R1232" s="31"/>
      <c r="S1232" s="73"/>
      <c r="T1232" s="73"/>
      <c r="U1232" s="73"/>
      <c r="V1232" s="73"/>
      <c r="W1232" s="73"/>
      <c r="X1232" s="73"/>
      <c r="Y1232" s="73"/>
      <c r="Z1232" s="73"/>
      <c r="AA1232" s="73"/>
      <c r="AB1232" s="73"/>
      <c r="AC1232" s="73"/>
      <c r="AD1232" s="73"/>
      <c r="AE1232" s="73"/>
      <c r="AF1232" s="73"/>
      <c r="AG1232" s="73"/>
      <c r="AH1232" s="73"/>
      <c r="AI1232" s="73"/>
      <c r="AJ1232" s="73"/>
      <c r="AK1232" s="73"/>
      <c r="AL1232" s="73"/>
      <c r="AM1232" s="73"/>
      <c r="AN1232" s="73"/>
      <c r="AO1232" s="73"/>
      <c r="AP1232" s="73"/>
      <c r="AQ1232" s="73"/>
      <c r="AR1232" s="73"/>
      <c r="AS1232" s="73"/>
      <c r="AT1232" s="73"/>
      <c r="AU1232" s="73"/>
      <c r="AV1232" s="73"/>
      <c r="AW1232" s="73"/>
      <c r="AX1232" s="73"/>
      <c r="AY1232" s="73"/>
      <c r="AZ1232" s="73"/>
      <c r="BA1232" s="73"/>
      <c r="BB1232" s="73"/>
      <c r="BC1232" s="73"/>
      <c r="BD1232" s="73"/>
      <c r="BE1232" s="73"/>
      <c r="BF1232" s="73"/>
      <c r="BG1232" s="73"/>
      <c r="BH1232" s="73"/>
      <c r="BI1232" s="73"/>
      <c r="BJ1232" s="73"/>
      <c r="BK1232" s="73"/>
      <c r="BL1232" s="73"/>
      <c r="BM1232" s="73"/>
      <c r="BN1232" s="73"/>
      <c r="BO1232" s="73"/>
      <c r="BP1232" s="73"/>
      <c r="BQ1232" s="73"/>
      <c r="BR1232" s="73"/>
      <c r="BS1232" s="73"/>
      <c r="BT1232" s="73"/>
      <c r="BU1232" s="73"/>
      <c r="BV1232" s="73"/>
      <c r="BW1232" s="73"/>
      <c r="BX1232" s="73"/>
      <c r="BY1232" s="73"/>
      <c r="BZ1232" s="73"/>
      <c r="CA1232" s="73"/>
      <c r="CB1232" s="73"/>
      <c r="CC1232" s="73"/>
      <c r="CD1232" s="73"/>
      <c r="CE1232" s="73"/>
      <c r="CF1232" s="73"/>
      <c r="CG1232" s="73"/>
      <c r="CH1232" s="73"/>
      <c r="CI1232" s="73"/>
      <c r="CJ1232" s="73"/>
      <c r="CK1232" s="73"/>
      <c r="CL1232" s="73"/>
      <c r="CN1232" s="31"/>
      <c r="CO1232" s="73"/>
      <c r="CP1232" s="73"/>
      <c r="CQ1232" s="73"/>
      <c r="CR1232" s="73"/>
      <c r="CS1232" s="73"/>
      <c r="CT1232" s="73"/>
      <c r="CU1232" s="73"/>
      <c r="CV1232" s="73"/>
      <c r="CW1232" s="73"/>
      <c r="CX1232" s="73"/>
      <c r="CY1232" s="73"/>
      <c r="CZ1232" s="73"/>
      <c r="DA1232" s="73"/>
      <c r="DB1232" s="73"/>
      <c r="DC1232" s="73"/>
      <c r="DD1232" s="73"/>
      <c r="DE1232" s="73"/>
      <c r="DF1232" s="73"/>
      <c r="DG1232" s="73"/>
      <c r="DH1232" s="73"/>
      <c r="DI1232" s="73"/>
      <c r="DJ1232" s="73"/>
      <c r="DK1232" s="73"/>
      <c r="DL1232" s="73"/>
    </row>
    <row r="1233" spans="1:116" x14ac:dyDescent="0.4">
      <c r="D1233" t="s">
        <v>770</v>
      </c>
      <c r="E1233" t="str">
        <f t="shared" si="1468"/>
        <v>1233 LAMORT-S</v>
      </c>
      <c r="F1233" s="299"/>
      <c r="G1233" s="127"/>
      <c r="H1233" s="59">
        <v>0.5</v>
      </c>
      <c r="I1233" s="31"/>
      <c r="J1233" s="31"/>
      <c r="K1233" s="31"/>
      <c r="L1233" s="31"/>
      <c r="M1233" s="31"/>
      <c r="N1233" s="31"/>
      <c r="O1233" s="31"/>
      <c r="P1233" s="31"/>
      <c r="R1233" s="31"/>
      <c r="S1233" s="73"/>
      <c r="T1233" s="73"/>
      <c r="U1233" s="73"/>
      <c r="V1233" s="73"/>
      <c r="W1233" s="73"/>
      <c r="X1233" s="73"/>
      <c r="Y1233" s="73"/>
      <c r="Z1233" s="73"/>
      <c r="AA1233" s="73"/>
      <c r="AB1233" s="73"/>
      <c r="AC1233" s="73"/>
      <c r="AD1233" s="73"/>
      <c r="AE1233" s="73"/>
      <c r="AF1233" s="73"/>
      <c r="AG1233" s="73"/>
      <c r="AH1233" s="73"/>
      <c r="AI1233" s="73"/>
      <c r="AJ1233" s="73"/>
      <c r="AK1233" s="73"/>
      <c r="AL1233" s="73"/>
      <c r="AM1233" s="73"/>
      <c r="AN1233" s="73"/>
      <c r="AO1233" s="73"/>
      <c r="AP1233" s="73"/>
      <c r="AQ1233" s="73"/>
      <c r="AR1233" s="73"/>
      <c r="AS1233" s="73"/>
      <c r="AT1233" s="73"/>
      <c r="AU1233" s="73"/>
      <c r="AV1233" s="73"/>
      <c r="AW1233" s="73"/>
      <c r="AX1233" s="73"/>
      <c r="AY1233" s="73"/>
      <c r="AZ1233" s="73"/>
      <c r="BA1233" s="73"/>
      <c r="BB1233" s="73"/>
      <c r="BC1233" s="73"/>
      <c r="BD1233" s="73"/>
      <c r="BE1233" s="73"/>
      <c r="BF1233" s="73"/>
      <c r="BG1233" s="73"/>
      <c r="BH1233" s="73"/>
      <c r="BI1233" s="73"/>
      <c r="BJ1233" s="73"/>
      <c r="BK1233" s="73"/>
      <c r="BL1233" s="73"/>
      <c r="BM1233" s="73"/>
      <c r="BN1233" s="73"/>
      <c r="BO1233" s="73"/>
      <c r="BP1233" s="73"/>
      <c r="BQ1233" s="73"/>
      <c r="BR1233" s="73"/>
      <c r="BS1233" s="73"/>
      <c r="BT1233" s="73"/>
      <c r="BU1233" s="73"/>
      <c r="BV1233" s="73"/>
      <c r="BW1233" s="73"/>
      <c r="BX1233" s="73"/>
      <c r="BY1233" s="73"/>
      <c r="BZ1233" s="73"/>
      <c r="CA1233" s="73"/>
      <c r="CB1233" s="73"/>
      <c r="CC1233" s="73"/>
      <c r="CD1233" s="73"/>
      <c r="CE1233" s="73"/>
      <c r="CF1233" s="73"/>
      <c r="CG1233" s="73"/>
      <c r="CH1233" s="73"/>
      <c r="CI1233" s="73"/>
      <c r="CJ1233" s="73"/>
      <c r="CK1233" s="73"/>
      <c r="CL1233" s="73"/>
      <c r="CN1233" s="31"/>
      <c r="CO1233" s="73"/>
      <c r="CP1233" s="73"/>
      <c r="CQ1233" s="73"/>
      <c r="CR1233" s="73"/>
      <c r="CS1233" s="73"/>
      <c r="CT1233" s="73"/>
      <c r="CU1233" s="73"/>
      <c r="CV1233" s="73"/>
      <c r="CW1233" s="73"/>
      <c r="CX1233" s="73"/>
      <c r="CY1233" s="73"/>
      <c r="CZ1233" s="73"/>
      <c r="DA1233" s="73"/>
      <c r="DB1233" s="73"/>
      <c r="DC1233" s="73"/>
      <c r="DD1233" s="73"/>
      <c r="DE1233" s="73"/>
      <c r="DF1233" s="73"/>
      <c r="DG1233" s="73"/>
      <c r="DH1233" s="73"/>
      <c r="DI1233" s="73"/>
      <c r="DJ1233" s="73"/>
      <c r="DK1233" s="73"/>
      <c r="DL1233" s="73"/>
    </row>
    <row r="1234" spans="1:116" x14ac:dyDescent="0.4">
      <c r="D1234" t="s">
        <v>770</v>
      </c>
      <c r="E1234" t="str">
        <f t="shared" si="1468"/>
        <v>1234 LAMORT-S</v>
      </c>
      <c r="G1234" s="95" t="s">
        <v>290</v>
      </c>
      <c r="H1234" s="91">
        <v>0</v>
      </c>
      <c r="I1234" s="31"/>
      <c r="J1234" s="31"/>
      <c r="K1234" s="31"/>
      <c r="L1234" s="31"/>
      <c r="M1234" s="31"/>
      <c r="N1234" s="31"/>
      <c r="O1234" s="31"/>
      <c r="P1234" s="31"/>
      <c r="R1234" s="31"/>
      <c r="S1234" s="73"/>
      <c r="T1234" s="73"/>
      <c r="U1234" s="73"/>
      <c r="V1234" s="73"/>
      <c r="W1234" s="73"/>
      <c r="X1234" s="73"/>
      <c r="Y1234" s="73"/>
      <c r="Z1234" s="73"/>
      <c r="AA1234" s="73"/>
      <c r="AB1234" s="73"/>
      <c r="AC1234" s="73"/>
      <c r="AD1234" s="73"/>
      <c r="AE1234" s="73"/>
      <c r="AF1234" s="73"/>
      <c r="AG1234" s="73"/>
      <c r="AH1234" s="73"/>
      <c r="AI1234" s="73"/>
      <c r="AJ1234" s="73"/>
      <c r="AK1234" s="73"/>
      <c r="AL1234" s="73"/>
      <c r="AM1234" s="73"/>
      <c r="AN1234" s="73"/>
      <c r="AO1234" s="73"/>
      <c r="AP1234" s="73"/>
      <c r="AQ1234" s="73"/>
      <c r="AR1234" s="73"/>
      <c r="AS1234" s="73"/>
      <c r="AT1234" s="73"/>
      <c r="AU1234" s="73"/>
      <c r="AV1234" s="73"/>
      <c r="AW1234" s="73"/>
      <c r="AX1234" s="73"/>
      <c r="AY1234" s="73"/>
      <c r="AZ1234" s="73"/>
      <c r="BA1234" s="73"/>
      <c r="BB1234" s="73"/>
      <c r="BC1234" s="73"/>
      <c r="BD1234" s="73"/>
      <c r="BE1234" s="73"/>
      <c r="BF1234" s="73"/>
      <c r="BG1234" s="73"/>
      <c r="BH1234" s="73"/>
      <c r="BI1234" s="73"/>
      <c r="BJ1234" s="73"/>
      <c r="BK1234" s="73"/>
      <c r="BL1234" s="73"/>
      <c r="BM1234" s="73"/>
      <c r="BN1234" s="73"/>
      <c r="BO1234" s="73"/>
      <c r="BP1234" s="73"/>
      <c r="BQ1234" s="73"/>
      <c r="BR1234" s="73"/>
      <c r="BS1234" s="73"/>
      <c r="BT1234" s="73"/>
      <c r="BU1234" s="73"/>
      <c r="BV1234" s="73"/>
      <c r="BW1234" s="73"/>
      <c r="BX1234" s="73"/>
      <c r="BY1234" s="73"/>
      <c r="BZ1234" s="73"/>
      <c r="CA1234" s="73"/>
      <c r="CB1234" s="73"/>
      <c r="CC1234" s="73"/>
      <c r="CD1234" s="73"/>
      <c r="CE1234" s="73"/>
      <c r="CF1234" s="73"/>
      <c r="CG1234" s="73"/>
      <c r="CH1234" s="73"/>
      <c r="CI1234" s="73"/>
      <c r="CJ1234" s="73"/>
      <c r="CK1234" s="73"/>
      <c r="CL1234" s="73"/>
      <c r="CN1234" s="31"/>
      <c r="CO1234" s="73"/>
      <c r="CP1234" s="73"/>
      <c r="CQ1234" s="73"/>
      <c r="CR1234" s="73"/>
      <c r="CS1234" s="73"/>
      <c r="CT1234" s="73"/>
      <c r="CU1234" s="73"/>
      <c r="CV1234" s="73"/>
      <c r="CW1234" s="73"/>
      <c r="CX1234" s="73"/>
      <c r="CY1234" s="73"/>
      <c r="CZ1234" s="73"/>
      <c r="DA1234" s="73"/>
      <c r="DB1234" s="73"/>
      <c r="DC1234" s="73"/>
      <c r="DD1234" s="73"/>
      <c r="DE1234" s="73"/>
      <c r="DF1234" s="73"/>
      <c r="DG1234" s="73"/>
      <c r="DH1234" s="73"/>
      <c r="DI1234" s="73"/>
      <c r="DJ1234" s="73"/>
      <c r="DK1234" s="73"/>
      <c r="DL1234" s="73"/>
    </row>
    <row r="1235" spans="1:116" x14ac:dyDescent="0.4">
      <c r="D1235" t="s">
        <v>770</v>
      </c>
      <c r="E1235" t="str">
        <f t="shared" si="1468"/>
        <v>1235 LAMORT-S</v>
      </c>
      <c r="G1235" s="158" t="s">
        <v>289</v>
      </c>
      <c r="H1235" s="31"/>
      <c r="I1235" s="31"/>
      <c r="J1235" s="31"/>
      <c r="K1235" s="31"/>
      <c r="L1235" s="31"/>
      <c r="M1235" s="31"/>
      <c r="N1235" s="31"/>
      <c r="O1235" s="31"/>
      <c r="P1235" s="31"/>
      <c r="R1235" s="31"/>
      <c r="S1235" s="73"/>
      <c r="T1235" s="73"/>
      <c r="U1235" s="73"/>
      <c r="V1235" s="73"/>
      <c r="W1235" s="73"/>
      <c r="X1235" s="73"/>
      <c r="Y1235" s="73"/>
      <c r="Z1235" s="73"/>
      <c r="AA1235" s="73"/>
      <c r="AB1235" s="73"/>
      <c r="AC1235" s="73"/>
      <c r="AD1235" s="73"/>
      <c r="AE1235" s="73"/>
      <c r="AF1235" s="73"/>
      <c r="AG1235" s="73"/>
      <c r="AH1235" s="73"/>
      <c r="AI1235" s="73"/>
      <c r="AJ1235" s="73"/>
      <c r="AK1235" s="73"/>
      <c r="AL1235" s="73"/>
      <c r="AM1235" s="73"/>
      <c r="AN1235" s="73"/>
      <c r="AO1235" s="73"/>
      <c r="AP1235" s="73"/>
      <c r="AQ1235" s="73"/>
      <c r="AR1235" s="73"/>
      <c r="AS1235" s="73"/>
      <c r="AT1235" s="73"/>
      <c r="AU1235" s="73"/>
      <c r="AV1235" s="73"/>
      <c r="AW1235" s="73"/>
      <c r="AX1235" s="73"/>
      <c r="AY1235" s="73"/>
      <c r="AZ1235" s="73"/>
      <c r="BA1235" s="73"/>
      <c r="BB1235" s="73"/>
      <c r="BC1235" s="73"/>
      <c r="BD1235" s="73"/>
      <c r="BE1235" s="73"/>
      <c r="BF1235" s="73"/>
      <c r="BG1235" s="73"/>
      <c r="BH1235" s="73"/>
      <c r="BI1235" s="73"/>
      <c r="BJ1235" s="73"/>
      <c r="BK1235" s="73"/>
      <c r="BL1235" s="73"/>
      <c r="BM1235" s="73"/>
      <c r="BN1235" s="73"/>
      <c r="BO1235" s="73"/>
      <c r="BP1235" s="73"/>
      <c r="BQ1235" s="73"/>
      <c r="BR1235" s="73"/>
      <c r="BS1235" s="73"/>
      <c r="BT1235" s="73"/>
      <c r="BU1235" s="73"/>
      <c r="BV1235" s="73"/>
      <c r="BW1235" s="73"/>
      <c r="BX1235" s="73"/>
      <c r="BY1235" s="73"/>
      <c r="BZ1235" s="73"/>
      <c r="CA1235" s="73"/>
      <c r="CB1235" s="73"/>
      <c r="CC1235" s="73"/>
      <c r="CD1235" s="73"/>
      <c r="CE1235" s="73"/>
      <c r="CF1235" s="73"/>
      <c r="CG1235" s="73"/>
      <c r="CH1235" s="73"/>
      <c r="CI1235" s="73"/>
      <c r="CJ1235" s="73"/>
      <c r="CK1235" s="73"/>
      <c r="CL1235" s="73"/>
      <c r="CN1235" s="31"/>
      <c r="CO1235" s="73"/>
      <c r="CP1235" s="73"/>
      <c r="CQ1235" s="73"/>
      <c r="CR1235" s="73"/>
      <c r="CS1235" s="73"/>
      <c r="CT1235" s="73"/>
      <c r="CU1235" s="73"/>
      <c r="CV1235" s="73"/>
      <c r="CW1235" s="73"/>
      <c r="CX1235" s="73"/>
      <c r="CY1235" s="73"/>
      <c r="CZ1235" s="73"/>
      <c r="DA1235" s="73"/>
      <c r="DB1235" s="73"/>
      <c r="DC1235" s="73"/>
      <c r="DD1235" s="73"/>
      <c r="DE1235" s="73"/>
      <c r="DF1235" s="73"/>
      <c r="DG1235" s="73"/>
      <c r="DH1235" s="73"/>
      <c r="DI1235" s="73"/>
      <c r="DJ1235" s="73"/>
      <c r="DK1235" s="73"/>
      <c r="DL1235" s="73"/>
    </row>
    <row r="1236" spans="1:116" x14ac:dyDescent="0.4">
      <c r="D1236" t="s">
        <v>770</v>
      </c>
      <c r="E1236" t="str">
        <f t="shared" si="1468"/>
        <v>1236 LAMORT-S</v>
      </c>
      <c r="G1236" s="158" t="str">
        <f>"New loans originated - "&amp;SUBSTITUTE(G1226,":","")</f>
        <v>New loans originated - Volume driven amortizing loan - no defaults</v>
      </c>
      <c r="R1236" s="92"/>
      <c r="S1236" s="154"/>
      <c r="T1236" s="154"/>
      <c r="U1236" s="154"/>
      <c r="V1236" s="154"/>
      <c r="W1236" s="154"/>
      <c r="X1236" s="154"/>
      <c r="Y1236" s="154"/>
      <c r="Z1236" s="154"/>
      <c r="AA1236" s="154"/>
      <c r="AB1236" s="154"/>
      <c r="AC1236" s="154"/>
      <c r="AD1236" s="154"/>
      <c r="AE1236" s="154"/>
      <c r="AF1236" s="154"/>
      <c r="AG1236" s="154"/>
      <c r="AH1236" s="154"/>
      <c r="AI1236" s="154"/>
      <c r="AJ1236" s="154"/>
      <c r="AK1236" s="154"/>
      <c r="AL1236" s="154"/>
      <c r="AM1236" s="154"/>
      <c r="AN1236" s="154"/>
      <c r="AO1236" s="154"/>
      <c r="AP1236" s="154"/>
      <c r="AQ1236" s="154"/>
      <c r="AR1236" s="154"/>
      <c r="AS1236" s="154"/>
      <c r="AT1236" s="154"/>
      <c r="AU1236" s="154"/>
      <c r="AV1236" s="154"/>
      <c r="AW1236" s="154"/>
      <c r="AX1236" s="154"/>
      <c r="AY1236" s="154"/>
      <c r="AZ1236" s="154"/>
      <c r="BA1236" s="154"/>
      <c r="BB1236" s="154"/>
      <c r="BC1236" s="154"/>
      <c r="BD1236" s="154"/>
      <c r="BE1236" s="154"/>
      <c r="BF1236" s="154"/>
      <c r="BG1236" s="154"/>
      <c r="BH1236" s="154"/>
      <c r="BI1236" s="154"/>
      <c r="BJ1236" s="154"/>
      <c r="BK1236" s="154"/>
      <c r="BL1236" s="154"/>
      <c r="BM1236" s="154"/>
      <c r="BN1236" s="154"/>
      <c r="BO1236" s="154"/>
      <c r="BP1236" s="154"/>
      <c r="BQ1236" s="154"/>
      <c r="BR1236" s="154"/>
      <c r="BS1236" s="154"/>
      <c r="BT1236" s="154"/>
      <c r="BU1236" s="154"/>
      <c r="BV1236" s="154"/>
      <c r="BW1236" s="154"/>
      <c r="BX1236" s="154"/>
      <c r="BY1236" s="154"/>
      <c r="BZ1236" s="154"/>
      <c r="CA1236" s="154"/>
      <c r="CB1236" s="154"/>
      <c r="CC1236" s="154"/>
      <c r="CD1236" s="154"/>
      <c r="CE1236" s="154"/>
      <c r="CF1236" s="154"/>
      <c r="CG1236" s="154"/>
      <c r="CH1236" s="154"/>
      <c r="CI1236" s="154"/>
      <c r="CJ1236" s="154"/>
      <c r="CK1236" s="154"/>
      <c r="CL1236" s="154"/>
      <c r="CO1236" s="154"/>
      <c r="CP1236" s="154"/>
      <c r="CQ1236" s="154"/>
      <c r="CR1236" s="154"/>
      <c r="CS1236" s="154"/>
      <c r="CT1236" s="154"/>
      <c r="CU1236" s="154"/>
      <c r="CV1236" s="154"/>
      <c r="CW1236" s="154"/>
      <c r="CX1236" s="154"/>
      <c r="CY1236" s="154"/>
      <c r="CZ1236" s="154"/>
      <c r="DA1236" s="154"/>
      <c r="DB1236" s="154"/>
      <c r="DC1236" s="154"/>
      <c r="DD1236" s="154"/>
      <c r="DE1236" s="154"/>
      <c r="DF1236" s="154"/>
      <c r="DG1236" s="154"/>
      <c r="DH1236" s="154"/>
      <c r="DI1236" s="154"/>
      <c r="DJ1236" s="154"/>
      <c r="DK1236" s="154"/>
      <c r="DL1236" s="154"/>
    </row>
    <row r="1237" spans="1:116" x14ac:dyDescent="0.4">
      <c r="A1237" s="12"/>
      <c r="B1237" t="str">
        <f>E1237</f>
        <v>1237 LAMORT-S</v>
      </c>
      <c r="C1237" s="12"/>
      <c r="D1237" t="s">
        <v>770</v>
      </c>
      <c r="E1237" t="str">
        <f>ROW()&amp;" "&amp;D1237</f>
        <v>1237 LAMORT-S</v>
      </c>
      <c r="F1237" s="12"/>
      <c r="G1237" s="145" t="s">
        <v>308</v>
      </c>
      <c r="K1237" s="24">
        <f>SUMIF($4:$4,K$2,1233:1233)</f>
        <v>0</v>
      </c>
      <c r="L1237" s="24">
        <f>SUMIF($4:$4,L$2,1233:1233)</f>
        <v>0</v>
      </c>
      <c r="M1237" s="24">
        <f>SUMIF($4:$4,M$2,1233:1233)</f>
        <v>0</v>
      </c>
      <c r="N1237" s="24">
        <f>SUMIF($4:$4,N$2,1233:1233)</f>
        <v>0</v>
      </c>
      <c r="O1237" s="24">
        <f>SUMIF($4:$4,O$2,1233:1233)</f>
        <v>0</v>
      </c>
      <c r="P1237" s="24">
        <f>SUMIF($4:$4,P$2,1233:1233)</f>
        <v>0</v>
      </c>
      <c r="R1237"/>
      <c r="S1237" s="80">
        <f>H1234</f>
        <v>0</v>
      </c>
      <c r="T1237" s="62">
        <f t="shared" ref="T1237:AY1237" ca="1" si="1478">S1242</f>
        <v>451875.38971832854</v>
      </c>
      <c r="U1237" s="62">
        <f t="shared" ca="1" si="1478"/>
        <v>-730412264.44393814</v>
      </c>
      <c r="V1237" s="62">
        <f t="shared" ca="1" si="1478"/>
        <v>-11114783364694.209</v>
      </c>
      <c r="W1237" s="62">
        <f t="shared" ca="1" si="1478"/>
        <v>-1.1261582026607954E+17</v>
      </c>
      <c r="X1237" s="62">
        <f t="shared" ca="1" si="1478"/>
        <v>-8.5580366399105348E+20</v>
      </c>
      <c r="Y1237" s="62">
        <f t="shared" ca="1" si="1478"/>
        <v>-5.2030019778234185E+24</v>
      </c>
      <c r="Z1237" s="62">
        <f t="shared" ca="1" si="1478"/>
        <v>-2.6361354358450826E+28</v>
      </c>
      <c r="AA1237" s="62">
        <f t="shared" ca="1" si="1478"/>
        <v>-1.144853145008836E+32</v>
      </c>
      <c r="AB1237" s="62">
        <f t="shared" ca="1" si="1478"/>
        <v>-4.3506587502682006E+35</v>
      </c>
      <c r="AC1237" s="62">
        <f t="shared" ca="1" si="1478"/>
        <v>-1.4696802525775092E+39</v>
      </c>
      <c r="AD1237" s="62">
        <f t="shared" ca="1" si="1478"/>
        <v>-4.4683617814555555E+42</v>
      </c>
      <c r="AE1237" s="62">
        <f t="shared" ca="1" si="1478"/>
        <v>-1.2350832562909884E+46</v>
      </c>
      <c r="AF1237" s="62">
        <f t="shared" ca="1" si="1478"/>
        <v>-3.1294693253576789E+49</v>
      </c>
      <c r="AG1237" s="62">
        <f t="shared" ca="1" si="1478"/>
        <v>-7.319782507719189E+52</v>
      </c>
      <c r="AH1237" s="62">
        <f t="shared" ca="1" si="1478"/>
        <v>-1.5898497777026749E+56</v>
      </c>
      <c r="AI1237" s="62">
        <f t="shared" ca="1" si="1478"/>
        <v>-3.2230415068928174E+59</v>
      </c>
      <c r="AJ1237" s="62">
        <f t="shared" ca="1" si="1478"/>
        <v>-6.1257899366893586E+62</v>
      </c>
      <c r="AK1237" s="62">
        <f t="shared" ca="1" si="1478"/>
        <v>-1.0958332642344492E+66</v>
      </c>
      <c r="AL1237" s="62">
        <f t="shared" ca="1" si="1478"/>
        <v>-1.8514772955499418E+69</v>
      </c>
      <c r="AM1237" s="62">
        <f t="shared" ca="1" si="1478"/>
        <v>-2.9636459599132489E+72</v>
      </c>
      <c r="AN1237" s="62">
        <f t="shared" ca="1" si="1478"/>
        <v>-4.5068486226591349E+75</v>
      </c>
      <c r="AO1237" s="62">
        <f t="shared" ca="1" si="1478"/>
        <v>-6.5274782810011883E+78</v>
      </c>
      <c r="AP1237" s="62">
        <f t="shared" ca="1" si="1478"/>
        <v>-9.0246345947262356E+81</v>
      </c>
      <c r="AQ1237" s="62">
        <f t="shared" ca="1" si="1478"/>
        <v>-1.1935037124381489E+85</v>
      </c>
      <c r="AR1237" s="62">
        <f t="shared" ca="1" si="1478"/>
        <v>-1.5126889260028269E+88</v>
      </c>
      <c r="AS1237" s="62">
        <f t="shared" ca="1" si="1478"/>
        <v>-1.8406101999982801E+91</v>
      </c>
      <c r="AT1237" s="62">
        <f t="shared" ca="1" si="1478"/>
        <v>-2.1535541269212691E+94</v>
      </c>
      <c r="AU1237" s="62">
        <f t="shared" ca="1" si="1478"/>
        <v>-2.4264673492572864E+97</v>
      </c>
      <c r="AV1237" s="62">
        <f t="shared" ca="1" si="1478"/>
        <v>-2.6364160868765669E+100</v>
      </c>
      <c r="AW1237" s="62">
        <f t="shared" ca="1" si="1478"/>
        <v>-2.7658498197166923E+103</v>
      </c>
      <c r="AX1237" s="62">
        <f t="shared" ca="1" si="1478"/>
        <v>-2.8050143482984769E+106</v>
      </c>
      <c r="AY1237" s="62">
        <f t="shared" ca="1" si="1478"/>
        <v>-2.7530636106739175E+109</v>
      </c>
      <c r="AZ1237" s="62">
        <f t="shared" ref="AZ1237:CE1237" ca="1" si="1479">AY1242</f>
        <v>-2.6177262365059911E+112</v>
      </c>
      <c r="BA1237" s="62">
        <f t="shared" ca="1" si="1479"/>
        <v>-2.4137003226510963E+115</v>
      </c>
      <c r="BB1237" s="62">
        <f t="shared" ca="1" si="1479"/>
        <v>-2.1601932156839963E+118</v>
      </c>
      <c r="BC1237" s="62">
        <f t="shared" ca="1" si="1479"/>
        <v>-1.8781393970842763E+121</v>
      </c>
      <c r="BD1237" s="62">
        <f t="shared" ca="1" si="1479"/>
        <v>-1.5876095173246709E+124</v>
      </c>
      <c r="BE1237" s="62">
        <f t="shared" ca="1" si="1479"/>
        <v>-1.305796327626641E+127</v>
      </c>
      <c r="BF1237" s="62">
        <f t="shared" ca="1" si="1479"/>
        <v>-1.0457802127575019E+130</v>
      </c>
      <c r="BG1237" s="62">
        <f t="shared" ca="1" si="1479"/>
        <v>-8.1609268915289539E+132</v>
      </c>
      <c r="BH1237" s="62">
        <f t="shared" ca="1" si="1479"/>
        <v>-6.2095234191145549E+135</v>
      </c>
      <c r="BI1237" s="62">
        <f t="shared" ca="1" si="1479"/>
        <v>-4.6096535334997687E+138</v>
      </c>
      <c r="BJ1237" s="62">
        <f t="shared" ca="1" si="1479"/>
        <v>-3.3406268234287213E+141</v>
      </c>
      <c r="BK1237" s="62">
        <f t="shared" ca="1" si="1479"/>
        <v>-2.3647409670386741E+144</v>
      </c>
      <c r="BL1237" s="62">
        <f t="shared" ca="1" si="1479"/>
        <v>-1.635950134915107E+147</v>
      </c>
      <c r="BM1237" s="62">
        <f t="shared" ca="1" si="1479"/>
        <v>-1.1066538694392982E+150</v>
      </c>
      <c r="BN1237" s="62">
        <f t="shared" ca="1" si="1479"/>
        <v>-7.3235782937651281E+152</v>
      </c>
      <c r="BO1237" s="62">
        <f t="shared" ca="1" si="1479"/>
        <v>-4.7436202962686823E+155</v>
      </c>
      <c r="BP1237" s="62">
        <f t="shared" ca="1" si="1479"/>
        <v>-3.0086261247384151E+158</v>
      </c>
      <c r="BQ1237" s="62">
        <f t="shared" ca="1" si="1479"/>
        <v>-1.8693334440002168E+161</v>
      </c>
      <c r="BR1237" s="62">
        <f t="shared" ca="1" si="1479"/>
        <v>-1.1382731644289114E+164</v>
      </c>
      <c r="BS1237" s="62">
        <f t="shared" ca="1" si="1479"/>
        <v>-6.7954956339947414E+166</v>
      </c>
      <c r="BT1237" s="62">
        <f t="shared" ca="1" si="1479"/>
        <v>-3.9790344683349518E+169</v>
      </c>
      <c r="BU1237" s="62">
        <f t="shared" ca="1" si="1479"/>
        <v>-2.2860031703692605E+172</v>
      </c>
      <c r="BV1237" s="62">
        <f t="shared" ca="1" si="1479"/>
        <v>-1.2890600649537408E+175</v>
      </c>
      <c r="BW1237" s="62">
        <f t="shared" ca="1" si="1479"/>
        <v>-7.1369990423978767E+177</v>
      </c>
      <c r="BX1237" s="62">
        <f t="shared" ca="1" si="1479"/>
        <v>-3.8810378005021299E+180</v>
      </c>
      <c r="BY1237" s="62">
        <f t="shared" ca="1" si="1479"/>
        <v>-2.0735206504913223E+183</v>
      </c>
      <c r="BZ1237" s="62">
        <f t="shared" ca="1" si="1479"/>
        <v>-1.0887566112632208E+186</v>
      </c>
      <c r="CA1237" s="62">
        <f t="shared" ca="1" si="1479"/>
        <v>-5.6201034864636535E+188</v>
      </c>
      <c r="CB1237" s="62">
        <f t="shared" ca="1" si="1479"/>
        <v>-2.8528153700280393E+191</v>
      </c>
      <c r="CC1237" s="62">
        <f t="shared" ca="1" si="1479"/>
        <v>-1.424424772070828E+194</v>
      </c>
      <c r="CD1237" s="62">
        <f t="shared" ca="1" si="1479"/>
        <v>-6.997752829345873E+196</v>
      </c>
      <c r="CE1237" s="62">
        <f t="shared" ca="1" si="1479"/>
        <v>-3.3833264304131971E+199</v>
      </c>
      <c r="CF1237" s="62">
        <f t="shared" ref="CF1237:CL1237" ca="1" si="1480">CE1242</f>
        <v>-1.6102928379699637E+202</v>
      </c>
      <c r="CG1237" s="62">
        <f t="shared" ca="1" si="1480"/>
        <v>-7.5465337615104201E+204</v>
      </c>
      <c r="CH1237" s="62">
        <f t="shared" ca="1" si="1480"/>
        <v>-3.4831700578030468E+207</v>
      </c>
      <c r="CI1237" s="62">
        <f t="shared" ca="1" si="1480"/>
        <v>-1.5837478911454469E+210</v>
      </c>
      <c r="CJ1237" s="62">
        <f t="shared" ca="1" si="1480"/>
        <v>-7.0954245994013779E+212</v>
      </c>
      <c r="CK1237" s="62">
        <f t="shared" ca="1" si="1480"/>
        <v>-3.1328934791784733E+215</v>
      </c>
      <c r="CL1237" s="62">
        <f t="shared" ca="1" si="1480"/>
        <v>-1.363574892648203E+218</v>
      </c>
      <c r="CO1237" s="62">
        <f t="shared" ref="CO1237:DL1237" si="1481">CN1242</f>
        <v>0</v>
      </c>
      <c r="CP1237" s="62">
        <f t="shared" ca="1" si="1481"/>
        <v>-2.4968935068442903E+223</v>
      </c>
      <c r="CQ1237" s="62">
        <f t="shared" ca="1" si="1481"/>
        <v>-1.0720388669496655E+226</v>
      </c>
      <c r="CR1237" s="62">
        <f t="shared" ca="1" si="1481"/>
        <v>-4.5610868073938441E+228</v>
      </c>
      <c r="CS1237" s="62">
        <f t="shared" ca="1" si="1481"/>
        <v>-1.91471327560616E+231</v>
      </c>
      <c r="CT1237" s="62">
        <f t="shared" ca="1" si="1481"/>
        <v>-7.9322843137961601E+233</v>
      </c>
      <c r="CU1237" s="62">
        <f t="shared" ca="1" si="1481"/>
        <v>-3.2435985728888919E+236</v>
      </c>
      <c r="CV1237" s="62">
        <f t="shared" ca="1" si="1481"/>
        <v>-1.3093733275155982E+239</v>
      </c>
      <c r="CW1237" s="62">
        <f t="shared" ca="1" si="1481"/>
        <v>-5.2188982410174004E+241</v>
      </c>
      <c r="CX1237" s="62">
        <f t="shared" ca="1" si="1481"/>
        <v>-2.0541999345655546E+244</v>
      </c>
      <c r="CY1237" s="62">
        <f t="shared" ca="1" si="1481"/>
        <v>-7.9858840491152197E+246</v>
      </c>
      <c r="CZ1237" s="62">
        <f t="shared" ca="1" si="1481"/>
        <v>-3.0093769547164062E+249</v>
      </c>
      <c r="DA1237" s="62">
        <f t="shared" ca="1" si="1481"/>
        <v>-1.141868103313789E+252</v>
      </c>
      <c r="DB1237" s="62">
        <f t="shared" ca="1" si="1481"/>
        <v>-4.2807852457602225E+254</v>
      </c>
      <c r="DC1237" s="62">
        <f t="shared" ca="1" si="1481"/>
        <v>-1.5859987737653541E+257</v>
      </c>
      <c r="DD1237" s="62">
        <f t="shared" ca="1" si="1481"/>
        <v>-5.8078336526445098E+259</v>
      </c>
      <c r="DE1237" s="62">
        <f t="shared" ca="1" si="1481"/>
        <v>-2.1024037891656701E+262</v>
      </c>
      <c r="DF1237" s="62">
        <f t="shared" ca="1" si="1481"/>
        <v>-7.5243002022418389E+264</v>
      </c>
      <c r="DG1237" s="62">
        <f t="shared" ca="1" si="1481"/>
        <v>-2.6626875401598443E+267</v>
      </c>
      <c r="DH1237" s="62">
        <f t="shared" ca="1" si="1481"/>
        <v>-9.3182259473150974E+269</v>
      </c>
      <c r="DI1237" s="62">
        <f t="shared" ca="1" si="1481"/>
        <v>-3.2252161625894446E+272</v>
      </c>
      <c r="DJ1237" s="62">
        <f t="shared" ca="1" si="1481"/>
        <v>-1.1042042791081748E+275</v>
      </c>
      <c r="DK1237" s="62">
        <f t="shared" ca="1" si="1481"/>
        <v>-3.7398686204738137E+277</v>
      </c>
      <c r="DL1237" s="62">
        <f t="shared" ca="1" si="1481"/>
        <v>-1.2532271771264455E+280</v>
      </c>
    </row>
    <row r="1238" spans="1:116" x14ac:dyDescent="0.4">
      <c r="D1238" t="s">
        <v>770</v>
      </c>
      <c r="E1238" t="str">
        <f>ROW()&amp;" "&amp;D1238</f>
        <v>1238 LAMORT-S</v>
      </c>
      <c r="G1238" s="158" t="str">
        <f>"Prepayment - "&amp;SUBSTITUTE(G1226,":","")</f>
        <v>Prepayment - Volume driven amortizing loan - no defaults</v>
      </c>
      <c r="K1238" s="24">
        <f>SUMIF($3:$3,K$2,1234:1234)</f>
        <v>0</v>
      </c>
      <c r="L1238" s="24">
        <f>SUMIF($3:$3,L$2,1234:1234)</f>
        <v>0</v>
      </c>
      <c r="M1238" s="24">
        <f>SUMIF($3:$3,M$2,1234:1234)</f>
        <v>0</v>
      </c>
      <c r="N1238" s="24">
        <f>SUMIF($3:$3,N$2,1234:1234)</f>
        <v>0</v>
      </c>
      <c r="O1238" s="24">
        <f>SUMIF($3:$3,O$2,1234:1234)</f>
        <v>0</v>
      </c>
      <c r="P1238" s="24">
        <f>SUMIF($3:$3,P$2,1234:1234)</f>
        <v>0</v>
      </c>
      <c r="R1238"/>
      <c r="S1238" s="80" cm="1">
        <f t="array" aca="1" ref="S1238" ca="1">S1239*INDIRECT(S1223)</f>
        <v>500000</v>
      </c>
      <c r="T1238" s="80" cm="1">
        <f t="array" aca="1" ref="T1238" ca="1">T1239*INDIRECT(T1223)</f>
        <v>500000</v>
      </c>
      <c r="U1238" s="80" cm="1">
        <f t="array" aca="1" ref="U1238" ca="1">U1239*INDIRECT(U1223)</f>
        <v>500000</v>
      </c>
      <c r="V1238" s="80" cm="1">
        <f t="array" aca="1" ref="V1238" ca="1">V1239*INDIRECT(V1223)</f>
        <v>500000</v>
      </c>
      <c r="W1238" s="80" cm="1">
        <f t="array" aca="1" ref="W1238" ca="1">W1239*INDIRECT(W1223)</f>
        <v>500000</v>
      </c>
      <c r="X1238" s="80" cm="1">
        <f t="array" aca="1" ref="X1238" ca="1">X1239*INDIRECT(X1223)</f>
        <v>500000</v>
      </c>
      <c r="Y1238" s="80" cm="1">
        <f t="array" aca="1" ref="Y1238" ca="1">Y1239*INDIRECT(Y1223)</f>
        <v>500000</v>
      </c>
      <c r="Z1238" s="80" cm="1">
        <f t="array" aca="1" ref="Z1238" ca="1">Z1239*INDIRECT(Z1223)</f>
        <v>500000</v>
      </c>
      <c r="AA1238" s="80" cm="1">
        <f t="array" aca="1" ref="AA1238" ca="1">AA1239*INDIRECT(AA1223)</f>
        <v>500000</v>
      </c>
      <c r="AB1238" s="80" cm="1">
        <f t="array" aca="1" ref="AB1238" ca="1">AB1239*INDIRECT(AB1223)</f>
        <v>500000</v>
      </c>
      <c r="AC1238" s="80" cm="1">
        <f t="array" aca="1" ref="AC1238" ca="1">AC1239*INDIRECT(AC1223)</f>
        <v>500000</v>
      </c>
      <c r="AD1238" s="80" cm="1">
        <f t="array" aca="1" ref="AD1238" ca="1">AD1239*INDIRECT(AD1223)</f>
        <v>500000</v>
      </c>
      <c r="AE1238" s="80" cm="1">
        <f t="array" aca="1" ref="AE1238" ca="1">AE1239*INDIRECT(AE1223)</f>
        <v>500000</v>
      </c>
      <c r="AF1238" s="80" cm="1">
        <f t="array" aca="1" ref="AF1238" ca="1">AF1239*INDIRECT(AF1223)</f>
        <v>500000</v>
      </c>
      <c r="AG1238" s="80" cm="1">
        <f t="array" aca="1" ref="AG1238" ca="1">AG1239*INDIRECT(AG1223)</f>
        <v>500000</v>
      </c>
      <c r="AH1238" s="80" cm="1">
        <f t="array" aca="1" ref="AH1238" ca="1">AH1239*INDIRECT(AH1223)</f>
        <v>500000</v>
      </c>
      <c r="AI1238" s="80" cm="1">
        <f t="array" aca="1" ref="AI1238" ca="1">AI1239*INDIRECT(AI1223)</f>
        <v>500000</v>
      </c>
      <c r="AJ1238" s="80" cm="1">
        <f t="array" aca="1" ref="AJ1238" ca="1">AJ1239*INDIRECT(AJ1223)</f>
        <v>500000</v>
      </c>
      <c r="AK1238" s="80" cm="1">
        <f t="array" aca="1" ref="AK1238" ca="1">AK1239*INDIRECT(AK1223)</f>
        <v>500000</v>
      </c>
      <c r="AL1238" s="80" cm="1">
        <f t="array" aca="1" ref="AL1238" ca="1">AL1239*INDIRECT(AL1223)</f>
        <v>500000</v>
      </c>
      <c r="AM1238" s="80" cm="1">
        <f t="array" aca="1" ref="AM1238" ca="1">AM1239*INDIRECT(AM1223)</f>
        <v>500000</v>
      </c>
      <c r="AN1238" s="80" cm="1">
        <f t="array" aca="1" ref="AN1238" ca="1">AN1239*INDIRECT(AN1223)</f>
        <v>500000</v>
      </c>
      <c r="AO1238" s="80" cm="1">
        <f t="array" aca="1" ref="AO1238" ca="1">AO1239*INDIRECT(AO1223)</f>
        <v>500000</v>
      </c>
      <c r="AP1238" s="80" cm="1">
        <f t="array" aca="1" ref="AP1238" ca="1">AP1239*INDIRECT(AP1223)</f>
        <v>500000</v>
      </c>
      <c r="AQ1238" s="80" cm="1">
        <f t="array" aca="1" ref="AQ1238" ca="1">AQ1239*INDIRECT(AQ1223)</f>
        <v>500000</v>
      </c>
      <c r="AR1238" s="80" cm="1">
        <f t="array" aca="1" ref="AR1238" ca="1">AR1239*INDIRECT(AR1223)</f>
        <v>500000</v>
      </c>
      <c r="AS1238" s="80" cm="1">
        <f t="array" aca="1" ref="AS1238" ca="1">AS1239*INDIRECT(AS1223)</f>
        <v>500000</v>
      </c>
      <c r="AT1238" s="80" cm="1">
        <f t="array" aca="1" ref="AT1238" ca="1">AT1239*INDIRECT(AT1223)</f>
        <v>500000</v>
      </c>
      <c r="AU1238" s="80" cm="1">
        <f t="array" aca="1" ref="AU1238" ca="1">AU1239*INDIRECT(AU1223)</f>
        <v>500000</v>
      </c>
      <c r="AV1238" s="80" cm="1">
        <f t="array" aca="1" ref="AV1238" ca="1">AV1239*INDIRECT(AV1223)</f>
        <v>500000</v>
      </c>
      <c r="AW1238" s="80" cm="1">
        <f t="array" aca="1" ref="AW1238" ca="1">AW1239*INDIRECT(AW1223)</f>
        <v>500000</v>
      </c>
      <c r="AX1238" s="80" cm="1">
        <f t="array" aca="1" ref="AX1238" ca="1">AX1239*INDIRECT(AX1223)</f>
        <v>500000</v>
      </c>
      <c r="AY1238" s="80" cm="1">
        <f t="array" aca="1" ref="AY1238" ca="1">AY1239*INDIRECT(AY1223)</f>
        <v>500000</v>
      </c>
      <c r="AZ1238" s="80" cm="1">
        <f t="array" aca="1" ref="AZ1238" ca="1">AZ1239*INDIRECT(AZ1223)</f>
        <v>500000</v>
      </c>
      <c r="BA1238" s="80" cm="1">
        <f t="array" aca="1" ref="BA1238" ca="1">BA1239*INDIRECT(BA1223)</f>
        <v>500000</v>
      </c>
      <c r="BB1238" s="80" cm="1">
        <f t="array" aca="1" ref="BB1238" ca="1">BB1239*INDIRECT(BB1223)</f>
        <v>500000</v>
      </c>
      <c r="BC1238" s="80" cm="1">
        <f t="array" aca="1" ref="BC1238" ca="1">BC1239*INDIRECT(BC1223)</f>
        <v>500000</v>
      </c>
      <c r="BD1238" s="80" cm="1">
        <f t="array" aca="1" ref="BD1238" ca="1">BD1239*INDIRECT(BD1223)</f>
        <v>500000</v>
      </c>
      <c r="BE1238" s="80" cm="1">
        <f t="array" aca="1" ref="BE1238" ca="1">BE1239*INDIRECT(BE1223)</f>
        <v>500000</v>
      </c>
      <c r="BF1238" s="80" cm="1">
        <f t="array" aca="1" ref="BF1238" ca="1">BF1239*INDIRECT(BF1223)</f>
        <v>500000</v>
      </c>
      <c r="BG1238" s="80" cm="1">
        <f t="array" aca="1" ref="BG1238" ca="1">BG1239*INDIRECT(BG1223)</f>
        <v>500000</v>
      </c>
      <c r="BH1238" s="80" cm="1">
        <f t="array" aca="1" ref="BH1238" ca="1">BH1239*INDIRECT(BH1223)</f>
        <v>500000</v>
      </c>
      <c r="BI1238" s="80" cm="1">
        <f t="array" aca="1" ref="BI1238" ca="1">BI1239*INDIRECT(BI1223)</f>
        <v>500000</v>
      </c>
      <c r="BJ1238" s="80" cm="1">
        <f t="array" aca="1" ref="BJ1238" ca="1">BJ1239*INDIRECT(BJ1223)</f>
        <v>500000</v>
      </c>
      <c r="BK1238" s="80" cm="1">
        <f t="array" aca="1" ref="BK1238" ca="1">BK1239*INDIRECT(BK1223)</f>
        <v>500000</v>
      </c>
      <c r="BL1238" s="80" cm="1">
        <f t="array" aca="1" ref="BL1238" ca="1">BL1239*INDIRECT(BL1223)</f>
        <v>500000</v>
      </c>
      <c r="BM1238" s="80" cm="1">
        <f t="array" aca="1" ref="BM1238" ca="1">BM1239*INDIRECT(BM1223)</f>
        <v>500000</v>
      </c>
      <c r="BN1238" s="80" cm="1">
        <f t="array" aca="1" ref="BN1238" ca="1">BN1239*INDIRECT(BN1223)</f>
        <v>500000</v>
      </c>
      <c r="BO1238" s="80" cm="1">
        <f t="array" aca="1" ref="BO1238" ca="1">BO1239*INDIRECT(BO1223)</f>
        <v>500000</v>
      </c>
      <c r="BP1238" s="80" cm="1">
        <f t="array" aca="1" ref="BP1238" ca="1">BP1239*INDIRECT(BP1223)</f>
        <v>500000</v>
      </c>
      <c r="BQ1238" s="80" cm="1">
        <f t="array" aca="1" ref="BQ1238" ca="1">BQ1239*INDIRECT(BQ1223)</f>
        <v>500000</v>
      </c>
      <c r="BR1238" s="80" cm="1">
        <f t="array" aca="1" ref="BR1238" ca="1">BR1239*INDIRECT(BR1223)</f>
        <v>500000</v>
      </c>
      <c r="BS1238" s="80" cm="1">
        <f t="array" aca="1" ref="BS1238" ca="1">BS1239*INDIRECT(BS1223)</f>
        <v>500000</v>
      </c>
      <c r="BT1238" s="80" cm="1">
        <f t="array" aca="1" ref="BT1238" ca="1">BT1239*INDIRECT(BT1223)</f>
        <v>500000</v>
      </c>
      <c r="BU1238" s="80" cm="1">
        <f t="array" aca="1" ref="BU1238" ca="1">BU1239*INDIRECT(BU1223)</f>
        <v>500000</v>
      </c>
      <c r="BV1238" s="80" cm="1">
        <f t="array" aca="1" ref="BV1238" ca="1">BV1239*INDIRECT(BV1223)</f>
        <v>500000</v>
      </c>
      <c r="BW1238" s="80" cm="1">
        <f t="array" aca="1" ref="BW1238" ca="1">BW1239*INDIRECT(BW1223)</f>
        <v>500000</v>
      </c>
      <c r="BX1238" s="80" cm="1">
        <f t="array" aca="1" ref="BX1238" ca="1">BX1239*INDIRECT(BX1223)</f>
        <v>500000</v>
      </c>
      <c r="BY1238" s="80" cm="1">
        <f t="array" aca="1" ref="BY1238" ca="1">BY1239*INDIRECT(BY1223)</f>
        <v>500000</v>
      </c>
      <c r="BZ1238" s="80" cm="1">
        <f t="array" aca="1" ref="BZ1238" ca="1">BZ1239*INDIRECT(BZ1223)</f>
        <v>500000</v>
      </c>
      <c r="CA1238" s="80" cm="1">
        <f t="array" aca="1" ref="CA1238" ca="1">CA1239*INDIRECT(CA1223)</f>
        <v>500000</v>
      </c>
      <c r="CB1238" s="80" cm="1">
        <f t="array" aca="1" ref="CB1238" ca="1">CB1239*INDIRECT(CB1223)</f>
        <v>500000</v>
      </c>
      <c r="CC1238" s="80" cm="1">
        <f t="array" aca="1" ref="CC1238" ca="1">CC1239*INDIRECT(CC1223)</f>
        <v>500000</v>
      </c>
      <c r="CD1238" s="80" cm="1">
        <f t="array" aca="1" ref="CD1238" ca="1">CD1239*INDIRECT(CD1223)</f>
        <v>500000</v>
      </c>
      <c r="CE1238" s="80" cm="1">
        <f t="array" aca="1" ref="CE1238" ca="1">CE1239*INDIRECT(CE1223)</f>
        <v>500000</v>
      </c>
      <c r="CF1238" s="80" cm="1">
        <f t="array" aca="1" ref="CF1238" ca="1">CF1239*INDIRECT(CF1223)</f>
        <v>500000</v>
      </c>
      <c r="CG1238" s="80" cm="1">
        <f t="array" aca="1" ref="CG1238" ca="1">CG1239*INDIRECT(CG1223)</f>
        <v>500000</v>
      </c>
      <c r="CH1238" s="80" cm="1">
        <f t="array" aca="1" ref="CH1238" ca="1">CH1239*INDIRECT(CH1223)</f>
        <v>500000</v>
      </c>
      <c r="CI1238" s="80" cm="1">
        <f t="array" aca="1" ref="CI1238" ca="1">CI1239*INDIRECT(CI1223)</f>
        <v>500000</v>
      </c>
      <c r="CJ1238" s="80" cm="1">
        <f t="array" aca="1" ref="CJ1238" ca="1">CJ1239*INDIRECT(CJ1223)</f>
        <v>500000</v>
      </c>
      <c r="CK1238" s="80" cm="1">
        <f t="array" aca="1" ref="CK1238" ca="1">CK1239*INDIRECT(CK1223)</f>
        <v>500000</v>
      </c>
      <c r="CL1238" s="80" cm="1">
        <f t="array" aca="1" ref="CL1238" ca="1">CL1239*INDIRECT(CL1223)</f>
        <v>500000</v>
      </c>
      <c r="CO1238" s="80" cm="1">
        <f t="array" aca="1" ref="CO1238" ca="1">CO1239*INDIRECT(CO1223)</f>
        <v>0</v>
      </c>
      <c r="CP1238" s="80" cm="1">
        <f t="array" aca="1" ref="CP1238" ca="1">CP1239*INDIRECT(CP1223)</f>
        <v>0</v>
      </c>
      <c r="CQ1238" s="80" cm="1">
        <f t="array" aca="1" ref="CQ1238" ca="1">CQ1239*INDIRECT(CQ1223)</f>
        <v>0</v>
      </c>
      <c r="CR1238" s="80" cm="1">
        <f t="array" aca="1" ref="CR1238" ca="1">CR1239*INDIRECT(CR1223)</f>
        <v>0</v>
      </c>
      <c r="CS1238" s="80" cm="1">
        <f t="array" aca="1" ref="CS1238" ca="1">CS1239*INDIRECT(CS1223)</f>
        <v>0</v>
      </c>
      <c r="CT1238" s="80" cm="1">
        <f t="array" aca="1" ref="CT1238" ca="1">CT1239*INDIRECT(CT1223)</f>
        <v>0</v>
      </c>
      <c r="CU1238" s="80" cm="1">
        <f t="array" aca="1" ref="CU1238" ca="1">CU1239*INDIRECT(CU1223)</f>
        <v>0</v>
      </c>
      <c r="CV1238" s="80" cm="1">
        <f t="array" aca="1" ref="CV1238" ca="1">CV1239*INDIRECT(CV1223)</f>
        <v>0</v>
      </c>
      <c r="CW1238" s="80" cm="1">
        <f t="array" aca="1" ref="CW1238" ca="1">CW1239*INDIRECT(CW1223)</f>
        <v>0</v>
      </c>
      <c r="CX1238" s="80" cm="1">
        <f t="array" aca="1" ref="CX1238" ca="1">CX1239*INDIRECT(CX1223)</f>
        <v>0</v>
      </c>
      <c r="CY1238" s="80" cm="1">
        <f t="array" aca="1" ref="CY1238" ca="1">CY1239*INDIRECT(CY1223)</f>
        <v>0</v>
      </c>
      <c r="CZ1238" s="80" cm="1">
        <f t="array" aca="1" ref="CZ1238" ca="1">CZ1239*INDIRECT(CZ1223)</f>
        <v>0</v>
      </c>
      <c r="DA1238" s="80" cm="1">
        <f t="array" aca="1" ref="DA1238" ca="1">DA1239*INDIRECT(DA1223)</f>
        <v>0</v>
      </c>
      <c r="DB1238" s="80" cm="1">
        <f t="array" aca="1" ref="DB1238" ca="1">DB1239*INDIRECT(DB1223)</f>
        <v>0</v>
      </c>
      <c r="DC1238" s="80" cm="1">
        <f t="array" aca="1" ref="DC1238" ca="1">DC1239*INDIRECT(DC1223)</f>
        <v>0</v>
      </c>
      <c r="DD1238" s="80" cm="1">
        <f t="array" aca="1" ref="DD1238" ca="1">DD1239*INDIRECT(DD1223)</f>
        <v>0</v>
      </c>
      <c r="DE1238" s="80" cm="1">
        <f t="array" aca="1" ref="DE1238" ca="1">DE1239*INDIRECT(DE1223)</f>
        <v>0</v>
      </c>
      <c r="DF1238" s="80" cm="1">
        <f t="array" aca="1" ref="DF1238" ca="1">DF1239*INDIRECT(DF1223)</f>
        <v>0</v>
      </c>
      <c r="DG1238" s="80" cm="1">
        <f t="array" aca="1" ref="DG1238" ca="1">DG1239*INDIRECT(DG1223)</f>
        <v>0</v>
      </c>
      <c r="DH1238" s="80" cm="1">
        <f t="array" aca="1" ref="DH1238" ca="1">DH1239*INDIRECT(DH1223)</f>
        <v>0</v>
      </c>
      <c r="DI1238" s="80" cm="1">
        <f t="array" aca="1" ref="DI1238" ca="1">DI1239*INDIRECT(DI1223)</f>
        <v>0</v>
      </c>
      <c r="DJ1238" s="80" cm="1">
        <f t="array" aca="1" ref="DJ1238" ca="1">DJ1239*INDIRECT(DJ1223)</f>
        <v>0</v>
      </c>
      <c r="DK1238" s="80" cm="1">
        <f t="array" aca="1" ref="DK1238" ca="1">DK1239*INDIRECT(DK1223)</f>
        <v>0</v>
      </c>
      <c r="DL1238" s="80" cm="1">
        <f t="array" aca="1" ref="DL1238" ca="1">DL1239*INDIRECT(DL1223)</f>
        <v>0</v>
      </c>
    </row>
    <row r="1239" spans="1:116" x14ac:dyDescent="0.4">
      <c r="A1239" s="98"/>
      <c r="D1239" t="s">
        <v>770</v>
      </c>
      <c r="E1239" t="str">
        <f>ROW()&amp;" "&amp;D1239</f>
        <v>1239 LAMORT-S</v>
      </c>
      <c r="G1239" s="158" t="str">
        <f>"Principal payments - "&amp;SUBSTITUTE(G1226,":","")</f>
        <v>Principal payments - Volume driven amortizing loan - no defaults</v>
      </c>
      <c r="H1239" s="12"/>
      <c r="I1239" s="60"/>
      <c r="J1239" s="60"/>
      <c r="K1239" s="18">
        <v>100</v>
      </c>
      <c r="L1239" s="18">
        <v>100</v>
      </c>
      <c r="M1239" s="18">
        <v>100</v>
      </c>
      <c r="N1239" s="18">
        <v>100</v>
      </c>
      <c r="O1239" s="18">
        <v>100</v>
      </c>
      <c r="P1239" s="18">
        <v>100</v>
      </c>
      <c r="R1239" s="12"/>
      <c r="S1239" s="147" cm="1">
        <f t="array" ref="S1239">IFERROR(INDEX($K:$Q,ROW(),MATCH(S$3,$K$2:$Q$2,0)),0)</f>
        <v>100</v>
      </c>
      <c r="T1239" s="147" cm="1">
        <f t="array" ref="T1239">IFERROR(INDEX($K:$Q,ROW(),MATCH(T$3,$K$2:$Q$2,0)),0)</f>
        <v>100</v>
      </c>
      <c r="U1239" s="147" cm="1">
        <f t="array" ref="U1239">IFERROR(INDEX($K:$Q,ROW(),MATCH(U$3,$K$2:$Q$2,0)),0)</f>
        <v>100</v>
      </c>
      <c r="V1239" s="147" cm="1">
        <f t="array" ref="V1239">IFERROR(INDEX($K:$Q,ROW(),MATCH(V$3,$K$2:$Q$2,0)),0)</f>
        <v>100</v>
      </c>
      <c r="W1239" s="147" cm="1">
        <f t="array" ref="W1239">IFERROR(INDEX($K:$Q,ROW(),MATCH(W$3,$K$2:$Q$2,0)),0)</f>
        <v>100</v>
      </c>
      <c r="X1239" s="147" cm="1">
        <f t="array" ref="X1239">IFERROR(INDEX($K:$Q,ROW(),MATCH(X$3,$K$2:$Q$2,0)),0)</f>
        <v>100</v>
      </c>
      <c r="Y1239" s="147" cm="1">
        <f t="array" ref="Y1239">IFERROR(INDEX($K:$Q,ROW(),MATCH(Y$3,$K$2:$Q$2,0)),0)</f>
        <v>100</v>
      </c>
      <c r="Z1239" s="147" cm="1">
        <f t="array" ref="Z1239">IFERROR(INDEX($K:$Q,ROW(),MATCH(Z$3,$K$2:$Q$2,0)),0)</f>
        <v>100</v>
      </c>
      <c r="AA1239" s="147" cm="1">
        <f t="array" ref="AA1239">IFERROR(INDEX($K:$Q,ROW(),MATCH(AA$3,$K$2:$Q$2,0)),0)</f>
        <v>100</v>
      </c>
      <c r="AB1239" s="147" cm="1">
        <f t="array" ref="AB1239">IFERROR(INDEX($K:$Q,ROW(),MATCH(AB$3,$K$2:$Q$2,0)),0)</f>
        <v>100</v>
      </c>
      <c r="AC1239" s="147" cm="1">
        <f t="array" ref="AC1239">IFERROR(INDEX($K:$Q,ROW(),MATCH(AC$3,$K$2:$Q$2,0)),0)</f>
        <v>100</v>
      </c>
      <c r="AD1239" s="147" cm="1">
        <f t="array" ref="AD1239">IFERROR(INDEX($K:$Q,ROW(),MATCH(AD$3,$K$2:$Q$2,0)),0)</f>
        <v>100</v>
      </c>
      <c r="AE1239" s="147" cm="1">
        <f t="array" ref="AE1239">IFERROR(INDEX($K:$Q,ROW(),MATCH(AE$3,$K$2:$Q$2,0)),0)</f>
        <v>100</v>
      </c>
      <c r="AF1239" s="147" cm="1">
        <f t="array" ref="AF1239">IFERROR(INDEX($K:$Q,ROW(),MATCH(AF$3,$K$2:$Q$2,0)),0)</f>
        <v>100</v>
      </c>
      <c r="AG1239" s="147" cm="1">
        <f t="array" ref="AG1239">IFERROR(INDEX($K:$Q,ROW(),MATCH(AG$3,$K$2:$Q$2,0)),0)</f>
        <v>100</v>
      </c>
      <c r="AH1239" s="147" cm="1">
        <f t="array" ref="AH1239">IFERROR(INDEX($K:$Q,ROW(),MATCH(AH$3,$K$2:$Q$2,0)),0)</f>
        <v>100</v>
      </c>
      <c r="AI1239" s="147" cm="1">
        <f t="array" ref="AI1239">IFERROR(INDEX($K:$Q,ROW(),MATCH(AI$3,$K$2:$Q$2,0)),0)</f>
        <v>100</v>
      </c>
      <c r="AJ1239" s="147" cm="1">
        <f t="array" ref="AJ1239">IFERROR(INDEX($K:$Q,ROW(),MATCH(AJ$3,$K$2:$Q$2,0)),0)</f>
        <v>100</v>
      </c>
      <c r="AK1239" s="147" cm="1">
        <f t="array" ref="AK1239">IFERROR(INDEX($K:$Q,ROW(),MATCH(AK$3,$K$2:$Q$2,0)),0)</f>
        <v>100</v>
      </c>
      <c r="AL1239" s="147" cm="1">
        <f t="array" ref="AL1239">IFERROR(INDEX($K:$Q,ROW(),MATCH(AL$3,$K$2:$Q$2,0)),0)</f>
        <v>100</v>
      </c>
      <c r="AM1239" s="147" cm="1">
        <f t="array" ref="AM1239">IFERROR(INDEX($K:$Q,ROW(),MATCH(AM$3,$K$2:$Q$2,0)),0)</f>
        <v>100</v>
      </c>
      <c r="AN1239" s="147" cm="1">
        <f t="array" ref="AN1239">IFERROR(INDEX($K:$Q,ROW(),MATCH(AN$3,$K$2:$Q$2,0)),0)</f>
        <v>100</v>
      </c>
      <c r="AO1239" s="147" cm="1">
        <f t="array" ref="AO1239">IFERROR(INDEX($K:$Q,ROW(),MATCH(AO$3,$K$2:$Q$2,0)),0)</f>
        <v>100</v>
      </c>
      <c r="AP1239" s="147" cm="1">
        <f t="array" ref="AP1239">IFERROR(INDEX($K:$Q,ROW(),MATCH(AP$3,$K$2:$Q$2,0)),0)</f>
        <v>100</v>
      </c>
      <c r="AQ1239" s="147" cm="1">
        <f t="array" ref="AQ1239">IFERROR(INDEX($K:$Q,ROW(),MATCH(AQ$3,$K$2:$Q$2,0)),0)</f>
        <v>100</v>
      </c>
      <c r="AR1239" s="147" cm="1">
        <f t="array" ref="AR1239">IFERROR(INDEX($K:$Q,ROW(),MATCH(AR$3,$K$2:$Q$2,0)),0)</f>
        <v>100</v>
      </c>
      <c r="AS1239" s="147" cm="1">
        <f t="array" ref="AS1239">IFERROR(INDEX($K:$Q,ROW(),MATCH(AS$3,$K$2:$Q$2,0)),0)</f>
        <v>100</v>
      </c>
      <c r="AT1239" s="147" cm="1">
        <f t="array" ref="AT1239">IFERROR(INDEX($K:$Q,ROW(),MATCH(AT$3,$K$2:$Q$2,0)),0)</f>
        <v>100</v>
      </c>
      <c r="AU1239" s="147" cm="1">
        <f t="array" ref="AU1239">IFERROR(INDEX($K:$Q,ROW(),MATCH(AU$3,$K$2:$Q$2,0)),0)</f>
        <v>100</v>
      </c>
      <c r="AV1239" s="147" cm="1">
        <f t="array" ref="AV1239">IFERROR(INDEX($K:$Q,ROW(),MATCH(AV$3,$K$2:$Q$2,0)),0)</f>
        <v>100</v>
      </c>
      <c r="AW1239" s="147" cm="1">
        <f t="array" ref="AW1239">IFERROR(INDEX($K:$Q,ROW(),MATCH(AW$3,$K$2:$Q$2,0)),0)</f>
        <v>100</v>
      </c>
      <c r="AX1239" s="147" cm="1">
        <f t="array" ref="AX1239">IFERROR(INDEX($K:$Q,ROW(),MATCH(AX$3,$K$2:$Q$2,0)),0)</f>
        <v>100</v>
      </c>
      <c r="AY1239" s="147" cm="1">
        <f t="array" ref="AY1239">IFERROR(INDEX($K:$Q,ROW(),MATCH(AY$3,$K$2:$Q$2,0)),0)</f>
        <v>100</v>
      </c>
      <c r="AZ1239" s="147" cm="1">
        <f t="array" ref="AZ1239">IFERROR(INDEX($K:$Q,ROW(),MATCH(AZ$3,$K$2:$Q$2,0)),0)</f>
        <v>100</v>
      </c>
      <c r="BA1239" s="147" cm="1">
        <f t="array" ref="BA1239">IFERROR(INDEX($K:$Q,ROW(),MATCH(BA$3,$K$2:$Q$2,0)),0)</f>
        <v>100</v>
      </c>
      <c r="BB1239" s="147" cm="1">
        <f t="array" ref="BB1239">IFERROR(INDEX($K:$Q,ROW(),MATCH(BB$3,$K$2:$Q$2,0)),0)</f>
        <v>100</v>
      </c>
      <c r="BC1239" s="147" cm="1">
        <f t="array" ref="BC1239">IFERROR(INDEX($K:$Q,ROW(),MATCH(BC$3,$K$2:$Q$2,0)),0)</f>
        <v>100</v>
      </c>
      <c r="BD1239" s="147" cm="1">
        <f t="array" ref="BD1239">IFERROR(INDEX($K:$Q,ROW(),MATCH(BD$3,$K$2:$Q$2,0)),0)</f>
        <v>100</v>
      </c>
      <c r="BE1239" s="147" cm="1">
        <f t="array" ref="BE1239">IFERROR(INDEX($K:$Q,ROW(),MATCH(BE$3,$K$2:$Q$2,0)),0)</f>
        <v>100</v>
      </c>
      <c r="BF1239" s="147" cm="1">
        <f t="array" ref="BF1239">IFERROR(INDEX($K:$Q,ROW(),MATCH(BF$3,$K$2:$Q$2,0)),0)</f>
        <v>100</v>
      </c>
      <c r="BG1239" s="147" cm="1">
        <f t="array" ref="BG1239">IFERROR(INDEX($K:$Q,ROW(),MATCH(BG$3,$K$2:$Q$2,0)),0)</f>
        <v>100</v>
      </c>
      <c r="BH1239" s="147" cm="1">
        <f t="array" ref="BH1239">IFERROR(INDEX($K:$Q,ROW(),MATCH(BH$3,$K$2:$Q$2,0)),0)</f>
        <v>100</v>
      </c>
      <c r="BI1239" s="147" cm="1">
        <f t="array" ref="BI1239">IFERROR(INDEX($K:$Q,ROW(),MATCH(BI$3,$K$2:$Q$2,0)),0)</f>
        <v>100</v>
      </c>
      <c r="BJ1239" s="147" cm="1">
        <f t="array" ref="BJ1239">IFERROR(INDEX($K:$Q,ROW(),MATCH(BJ$3,$K$2:$Q$2,0)),0)</f>
        <v>100</v>
      </c>
      <c r="BK1239" s="147" cm="1">
        <f t="array" ref="BK1239">IFERROR(INDEX($K:$Q,ROW(),MATCH(BK$3,$K$2:$Q$2,0)),0)</f>
        <v>100</v>
      </c>
      <c r="BL1239" s="147" cm="1">
        <f t="array" ref="BL1239">IFERROR(INDEX($K:$Q,ROW(),MATCH(BL$3,$K$2:$Q$2,0)),0)</f>
        <v>100</v>
      </c>
      <c r="BM1239" s="147" cm="1">
        <f t="array" ref="BM1239">IFERROR(INDEX($K:$Q,ROW(),MATCH(BM$3,$K$2:$Q$2,0)),0)</f>
        <v>100</v>
      </c>
      <c r="BN1239" s="147" cm="1">
        <f t="array" ref="BN1239">IFERROR(INDEX($K:$Q,ROW(),MATCH(BN$3,$K$2:$Q$2,0)),0)</f>
        <v>100</v>
      </c>
      <c r="BO1239" s="147" cm="1">
        <f t="array" ref="BO1239">IFERROR(INDEX($K:$Q,ROW(),MATCH(BO$3,$K$2:$Q$2,0)),0)</f>
        <v>100</v>
      </c>
      <c r="BP1239" s="147" cm="1">
        <f t="array" ref="BP1239">IFERROR(INDEX($K:$Q,ROW(),MATCH(BP$3,$K$2:$Q$2,0)),0)</f>
        <v>100</v>
      </c>
      <c r="BQ1239" s="147" cm="1">
        <f t="array" ref="BQ1239">IFERROR(INDEX($K:$Q,ROW(),MATCH(BQ$3,$K$2:$Q$2,0)),0)</f>
        <v>100</v>
      </c>
      <c r="BR1239" s="147" cm="1">
        <f t="array" ref="BR1239">IFERROR(INDEX($K:$Q,ROW(),MATCH(BR$3,$K$2:$Q$2,0)),0)</f>
        <v>100</v>
      </c>
      <c r="BS1239" s="147" cm="1">
        <f t="array" ref="BS1239">IFERROR(INDEX($K:$Q,ROW(),MATCH(BS$3,$K$2:$Q$2,0)),0)</f>
        <v>100</v>
      </c>
      <c r="BT1239" s="147" cm="1">
        <f t="array" ref="BT1239">IFERROR(INDEX($K:$Q,ROW(),MATCH(BT$3,$K$2:$Q$2,0)),0)</f>
        <v>100</v>
      </c>
      <c r="BU1239" s="147" cm="1">
        <f t="array" ref="BU1239">IFERROR(INDEX($K:$Q,ROW(),MATCH(BU$3,$K$2:$Q$2,0)),0)</f>
        <v>100</v>
      </c>
      <c r="BV1239" s="147" cm="1">
        <f t="array" ref="BV1239">IFERROR(INDEX($K:$Q,ROW(),MATCH(BV$3,$K$2:$Q$2,0)),0)</f>
        <v>100</v>
      </c>
      <c r="BW1239" s="147" cm="1">
        <f t="array" ref="BW1239">IFERROR(INDEX($K:$Q,ROW(),MATCH(BW$3,$K$2:$Q$2,0)),0)</f>
        <v>100</v>
      </c>
      <c r="BX1239" s="147" cm="1">
        <f t="array" ref="BX1239">IFERROR(INDEX($K:$Q,ROW(),MATCH(BX$3,$K$2:$Q$2,0)),0)</f>
        <v>100</v>
      </c>
      <c r="BY1239" s="147" cm="1">
        <f t="array" ref="BY1239">IFERROR(INDEX($K:$Q,ROW(),MATCH(BY$3,$K$2:$Q$2,0)),0)</f>
        <v>100</v>
      </c>
      <c r="BZ1239" s="147" cm="1">
        <f t="array" ref="BZ1239">IFERROR(INDEX($K:$Q,ROW(),MATCH(BZ$3,$K$2:$Q$2,0)),0)</f>
        <v>100</v>
      </c>
      <c r="CA1239" s="147" cm="1">
        <f t="array" ref="CA1239">IFERROR(INDEX($K:$Q,ROW(),MATCH(CA$3,$K$2:$Q$2,0)),0)</f>
        <v>100</v>
      </c>
      <c r="CB1239" s="147" cm="1">
        <f t="array" ref="CB1239">IFERROR(INDEX($K:$Q,ROW(),MATCH(CB$3,$K$2:$Q$2,0)),0)</f>
        <v>100</v>
      </c>
      <c r="CC1239" s="147" cm="1">
        <f t="array" ref="CC1239">IFERROR(INDEX($K:$Q,ROW(),MATCH(CC$3,$K$2:$Q$2,0)),0)</f>
        <v>100</v>
      </c>
      <c r="CD1239" s="147" cm="1">
        <f t="array" ref="CD1239">IFERROR(INDEX($K:$Q,ROW(),MATCH(CD$3,$K$2:$Q$2,0)),0)</f>
        <v>100</v>
      </c>
      <c r="CE1239" s="147" cm="1">
        <f t="array" ref="CE1239">IFERROR(INDEX($K:$Q,ROW(),MATCH(CE$3,$K$2:$Q$2,0)),0)</f>
        <v>100</v>
      </c>
      <c r="CF1239" s="147" cm="1">
        <f t="array" ref="CF1239">IFERROR(INDEX($K:$Q,ROW(),MATCH(CF$3,$K$2:$Q$2,0)),0)</f>
        <v>100</v>
      </c>
      <c r="CG1239" s="147" cm="1">
        <f t="array" ref="CG1239">IFERROR(INDEX($K:$Q,ROW(),MATCH(CG$3,$K$2:$Q$2,0)),0)</f>
        <v>100</v>
      </c>
      <c r="CH1239" s="147" cm="1">
        <f t="array" ref="CH1239">IFERROR(INDEX($K:$Q,ROW(),MATCH(CH$3,$K$2:$Q$2,0)),0)</f>
        <v>100</v>
      </c>
      <c r="CI1239" s="147" cm="1">
        <f t="array" ref="CI1239">IFERROR(INDEX($K:$Q,ROW(),MATCH(CI$3,$K$2:$Q$2,0)),0)</f>
        <v>100</v>
      </c>
      <c r="CJ1239" s="147" cm="1">
        <f t="array" ref="CJ1239">IFERROR(INDEX($K:$Q,ROW(),MATCH(CJ$3,$K$2:$Q$2,0)),0)</f>
        <v>100</v>
      </c>
      <c r="CK1239" s="147" cm="1">
        <f t="array" ref="CK1239">IFERROR(INDEX($K:$Q,ROW(),MATCH(CK$3,$K$2:$Q$2,0)),0)</f>
        <v>100</v>
      </c>
      <c r="CL1239" s="147" cm="1">
        <f t="array" ref="CL1239">IFERROR(INDEX($K:$Q,ROW(),MATCH(CL$3,$K$2:$Q$2,0)),0)</f>
        <v>100</v>
      </c>
      <c r="CN1239" s="60"/>
      <c r="CO1239" s="147" cm="1">
        <f t="array" ref="CO1239">IFERROR(INDEX($K:$Q,ROW(),MATCH(CO$3,$K$2:$Q$2,0)),0)</f>
        <v>0</v>
      </c>
      <c r="CP1239" s="147" cm="1">
        <f t="array" ref="CP1239">IFERROR(INDEX($K:$Q,ROW(),MATCH(CP$3,$K$2:$Q$2,0)),0)</f>
        <v>0</v>
      </c>
      <c r="CQ1239" s="147" cm="1">
        <f t="array" ref="CQ1239">IFERROR(INDEX($K:$Q,ROW(),MATCH(CQ$3,$K$2:$Q$2,0)),0)</f>
        <v>0</v>
      </c>
      <c r="CR1239" s="147" cm="1">
        <f t="array" ref="CR1239">IFERROR(INDEX($K:$Q,ROW(),MATCH(CR$3,$K$2:$Q$2,0)),0)</f>
        <v>0</v>
      </c>
      <c r="CS1239" s="147" cm="1">
        <f t="array" ref="CS1239">IFERROR(INDEX($K:$Q,ROW(),MATCH(CS$3,$K$2:$Q$2,0)),0)</f>
        <v>0</v>
      </c>
      <c r="CT1239" s="147" cm="1">
        <f t="array" ref="CT1239">IFERROR(INDEX($K:$Q,ROW(),MATCH(CT$3,$K$2:$Q$2,0)),0)</f>
        <v>0</v>
      </c>
      <c r="CU1239" s="147" cm="1">
        <f t="array" ref="CU1239">IFERROR(INDEX($K:$Q,ROW(),MATCH(CU$3,$K$2:$Q$2,0)),0)</f>
        <v>0</v>
      </c>
      <c r="CV1239" s="147" cm="1">
        <f t="array" ref="CV1239">IFERROR(INDEX($K:$Q,ROW(),MATCH(CV$3,$K$2:$Q$2,0)),0)</f>
        <v>0</v>
      </c>
      <c r="CW1239" s="147" cm="1">
        <f t="array" ref="CW1239">IFERROR(INDEX($K:$Q,ROW(),MATCH(CW$3,$K$2:$Q$2,0)),0)</f>
        <v>0</v>
      </c>
      <c r="CX1239" s="147" cm="1">
        <f t="array" ref="CX1239">IFERROR(INDEX($K:$Q,ROW(),MATCH(CX$3,$K$2:$Q$2,0)),0)</f>
        <v>0</v>
      </c>
      <c r="CY1239" s="147" cm="1">
        <f t="array" ref="CY1239">IFERROR(INDEX($K:$Q,ROW(),MATCH(CY$3,$K$2:$Q$2,0)),0)</f>
        <v>0</v>
      </c>
      <c r="CZ1239" s="147" cm="1">
        <f t="array" ref="CZ1239">IFERROR(INDEX($K:$Q,ROW(),MATCH(CZ$3,$K$2:$Q$2,0)),0)</f>
        <v>0</v>
      </c>
      <c r="DA1239" s="147" cm="1">
        <f t="array" ref="DA1239">IFERROR(INDEX($K:$Q,ROW(),MATCH(DA$3,$K$2:$Q$2,0)),0)</f>
        <v>0</v>
      </c>
      <c r="DB1239" s="147" cm="1">
        <f t="array" ref="DB1239">IFERROR(INDEX($K:$Q,ROW(),MATCH(DB$3,$K$2:$Q$2,0)),0)</f>
        <v>0</v>
      </c>
      <c r="DC1239" s="147" cm="1">
        <f t="array" ref="DC1239">IFERROR(INDEX($K:$Q,ROW(),MATCH(DC$3,$K$2:$Q$2,0)),0)</f>
        <v>0</v>
      </c>
      <c r="DD1239" s="147" cm="1">
        <f t="array" ref="DD1239">IFERROR(INDEX($K:$Q,ROW(),MATCH(DD$3,$K$2:$Q$2,0)),0)</f>
        <v>0</v>
      </c>
      <c r="DE1239" s="147" cm="1">
        <f t="array" ref="DE1239">IFERROR(INDEX($K:$Q,ROW(),MATCH(DE$3,$K$2:$Q$2,0)),0)</f>
        <v>0</v>
      </c>
      <c r="DF1239" s="147" cm="1">
        <f t="array" ref="DF1239">IFERROR(INDEX($K:$Q,ROW(),MATCH(DF$3,$K$2:$Q$2,0)),0)</f>
        <v>0</v>
      </c>
      <c r="DG1239" s="147" cm="1">
        <f t="array" ref="DG1239">IFERROR(INDEX($K:$Q,ROW(),MATCH(DG$3,$K$2:$Q$2,0)),0)</f>
        <v>0</v>
      </c>
      <c r="DH1239" s="147" cm="1">
        <f t="array" ref="DH1239">IFERROR(INDEX($K:$Q,ROW(),MATCH(DH$3,$K$2:$Q$2,0)),0)</f>
        <v>0</v>
      </c>
      <c r="DI1239" s="147" cm="1">
        <f t="array" ref="DI1239">IFERROR(INDEX($K:$Q,ROW(),MATCH(DI$3,$K$2:$Q$2,0)),0)</f>
        <v>0</v>
      </c>
      <c r="DJ1239" s="147" cm="1">
        <f t="array" ref="DJ1239">IFERROR(INDEX($K:$Q,ROW(),MATCH(DJ$3,$K$2:$Q$2,0)),0)</f>
        <v>0</v>
      </c>
      <c r="DK1239" s="147" cm="1">
        <f t="array" ref="DK1239">IFERROR(INDEX($K:$Q,ROW(),MATCH(DK$3,$K$2:$Q$2,0)),0)</f>
        <v>0</v>
      </c>
      <c r="DL1239" s="147" cm="1">
        <f t="array" ref="DL1239">IFERROR(INDEX($K:$Q,ROW(),MATCH(DL$3,$K$2:$Q$2,0)),0)</f>
        <v>0</v>
      </c>
    </row>
    <row r="1240" spans="1:116" x14ac:dyDescent="0.4">
      <c r="A1240" s="98"/>
      <c r="B1240" s="57"/>
      <c r="C1240" t="s">
        <v>240</v>
      </c>
      <c r="D1240" t="s">
        <v>770</v>
      </c>
      <c r="E1240" t="str">
        <f t="shared" si="1468"/>
        <v>1240 LAMORT-S</v>
      </c>
      <c r="F1240" s="27"/>
      <c r="G1240" s="126" t="str">
        <f>"Loan - "&amp;SUBSTITUTE(G1226,":","")</f>
        <v>Loan - Volume driven amortizing loan - no defaults</v>
      </c>
      <c r="K1240" s="24">
        <f>SUMIF($3:$3,K$2,1236:1236)</f>
        <v>0</v>
      </c>
      <c r="L1240" s="24">
        <f>SUMIF($3:$3,L$2,1236:1236)</f>
        <v>0</v>
      </c>
      <c r="M1240" s="24">
        <f>SUMIF($3:$3,M$2,1236:1236)</f>
        <v>0</v>
      </c>
      <c r="N1240" s="24">
        <f>SUMIF($3:$3,N$2,1236:1236)</f>
        <v>0</v>
      </c>
      <c r="O1240" s="24">
        <f>SUMIF($3:$3,O$2,1236:1236)</f>
        <v>0</v>
      </c>
      <c r="P1240" s="24">
        <f>SUMIF($3:$3,P$2,1236:1236)</f>
        <v>0</v>
      </c>
      <c r="R1240"/>
      <c r="S1240" s="74">
        <v>0</v>
      </c>
      <c r="T1240" s="133">
        <v>0</v>
      </c>
      <c r="U1240" s="133">
        <v>0</v>
      </c>
      <c r="V1240" s="74">
        <v>0</v>
      </c>
      <c r="W1240" s="74">
        <v>0</v>
      </c>
      <c r="X1240" s="74">
        <v>0</v>
      </c>
      <c r="Y1240" s="74">
        <v>0</v>
      </c>
      <c r="Z1240" s="74">
        <v>0</v>
      </c>
      <c r="AA1240" s="74">
        <v>0</v>
      </c>
      <c r="AB1240" s="74">
        <v>0</v>
      </c>
      <c r="AC1240" s="74">
        <v>0</v>
      </c>
      <c r="AD1240" s="74">
        <v>0</v>
      </c>
      <c r="AE1240" s="74">
        <v>0</v>
      </c>
      <c r="AF1240" s="74">
        <v>0</v>
      </c>
      <c r="AG1240" s="74">
        <v>0</v>
      </c>
      <c r="AH1240" s="74">
        <v>0</v>
      </c>
      <c r="AI1240" s="74">
        <v>0</v>
      </c>
      <c r="AJ1240" s="74">
        <v>0</v>
      </c>
      <c r="AK1240" s="74">
        <v>0</v>
      </c>
      <c r="AL1240" s="74">
        <v>0</v>
      </c>
      <c r="AM1240" s="74">
        <v>0</v>
      </c>
      <c r="AN1240" s="74">
        <v>0</v>
      </c>
      <c r="AO1240" s="74">
        <v>0</v>
      </c>
      <c r="AP1240" s="74">
        <v>0</v>
      </c>
      <c r="AQ1240" s="74">
        <v>0</v>
      </c>
      <c r="AR1240" s="74">
        <v>0</v>
      </c>
      <c r="AS1240" s="74">
        <v>0</v>
      </c>
      <c r="AT1240" s="74">
        <v>0</v>
      </c>
      <c r="AU1240" s="74">
        <v>0</v>
      </c>
      <c r="AV1240" s="74">
        <v>0</v>
      </c>
      <c r="AW1240" s="74">
        <v>0</v>
      </c>
      <c r="AX1240" s="74">
        <v>0</v>
      </c>
      <c r="AY1240" s="74">
        <v>0</v>
      </c>
      <c r="AZ1240" s="74">
        <v>0</v>
      </c>
      <c r="BA1240" s="74">
        <v>0</v>
      </c>
      <c r="BB1240" s="74">
        <v>0</v>
      </c>
      <c r="BC1240" s="74">
        <v>0</v>
      </c>
      <c r="BD1240" s="74">
        <v>0</v>
      </c>
      <c r="BE1240" s="74">
        <v>0</v>
      </c>
      <c r="BF1240" s="74">
        <v>0</v>
      </c>
      <c r="BG1240" s="74">
        <v>0</v>
      </c>
      <c r="BH1240" s="74">
        <v>0</v>
      </c>
      <c r="BI1240" s="74">
        <v>0</v>
      </c>
      <c r="BJ1240" s="74">
        <v>0</v>
      </c>
      <c r="BK1240" s="74">
        <v>0</v>
      </c>
      <c r="BL1240" s="74">
        <v>0</v>
      </c>
      <c r="BM1240" s="74">
        <v>0</v>
      </c>
      <c r="BN1240" s="74">
        <v>0</v>
      </c>
      <c r="BO1240" s="74">
        <v>0</v>
      </c>
      <c r="BP1240" s="74">
        <v>0</v>
      </c>
      <c r="BQ1240" s="74">
        <v>0</v>
      </c>
      <c r="BR1240" s="74">
        <v>0</v>
      </c>
      <c r="BS1240" s="74">
        <v>0</v>
      </c>
      <c r="BT1240" s="74">
        <v>0</v>
      </c>
      <c r="BU1240" s="74">
        <v>0</v>
      </c>
      <c r="BV1240" s="74">
        <v>0</v>
      </c>
      <c r="BW1240" s="74">
        <v>0</v>
      </c>
      <c r="BX1240" s="74">
        <v>0</v>
      </c>
      <c r="BY1240" s="74">
        <v>0</v>
      </c>
      <c r="BZ1240" s="74">
        <v>0</v>
      </c>
      <c r="CA1240" s="74">
        <v>0</v>
      </c>
      <c r="CB1240" s="74">
        <v>0</v>
      </c>
      <c r="CC1240" s="74">
        <v>0</v>
      </c>
      <c r="CD1240" s="74">
        <v>0</v>
      </c>
      <c r="CE1240" s="74">
        <v>0</v>
      </c>
      <c r="CF1240" s="74">
        <v>0</v>
      </c>
      <c r="CG1240" s="74">
        <v>0</v>
      </c>
      <c r="CH1240" s="74">
        <v>0</v>
      </c>
      <c r="CI1240" s="74">
        <v>0</v>
      </c>
      <c r="CJ1240" s="74">
        <v>0</v>
      </c>
      <c r="CK1240" s="74">
        <v>0</v>
      </c>
      <c r="CL1240" s="74">
        <v>0</v>
      </c>
      <c r="CO1240" s="74">
        <v>0</v>
      </c>
      <c r="CP1240" s="74">
        <v>0</v>
      </c>
      <c r="CQ1240" s="74">
        <v>0</v>
      </c>
      <c r="CR1240" s="74">
        <v>0</v>
      </c>
      <c r="CS1240" s="74">
        <v>0</v>
      </c>
      <c r="CT1240" s="74">
        <v>0</v>
      </c>
      <c r="CU1240" s="74">
        <v>0</v>
      </c>
      <c r="CV1240" s="74">
        <v>0</v>
      </c>
      <c r="CW1240" s="74">
        <v>0</v>
      </c>
      <c r="CX1240" s="74">
        <v>0</v>
      </c>
      <c r="CY1240" s="74">
        <v>0</v>
      </c>
      <c r="CZ1240" s="74">
        <v>0</v>
      </c>
      <c r="DA1240" s="74">
        <v>0</v>
      </c>
      <c r="DB1240" s="74">
        <v>0</v>
      </c>
      <c r="DC1240" s="74">
        <v>0</v>
      </c>
      <c r="DD1240" s="74">
        <v>0</v>
      </c>
      <c r="DE1240" s="74">
        <v>0</v>
      </c>
      <c r="DF1240" s="74">
        <v>0</v>
      </c>
      <c r="DG1240" s="74">
        <v>0</v>
      </c>
      <c r="DH1240" s="74">
        <v>0</v>
      </c>
      <c r="DI1240" s="74">
        <v>0</v>
      </c>
      <c r="DJ1240" s="74">
        <v>0</v>
      </c>
      <c r="DK1240" s="74">
        <v>0</v>
      </c>
      <c r="DL1240" s="74">
        <v>0</v>
      </c>
    </row>
    <row r="1241" spans="1:116" x14ac:dyDescent="0.4">
      <c r="A1241" s="99"/>
      <c r="B1241" s="57" t="s">
        <v>244</v>
      </c>
      <c r="C1241" s="57"/>
      <c r="D1241" t="s">
        <v>770</v>
      </c>
      <c r="E1241" t="str">
        <f t="shared" si="1468"/>
        <v>1241 LAMORT-S</v>
      </c>
      <c r="G1241" s="125"/>
      <c r="K1241" s="138">
        <f ca="1">SUMIF($3:$3,K$2,1237:1237)</f>
        <v>-4.4698318968885197E+42</v>
      </c>
      <c r="L1241" s="138">
        <f ca="1">SUMIF($3:$3,L$2,1237:1237)</f>
        <v>-9.0311665828213577E+81</v>
      </c>
      <c r="M1241" s="138">
        <f ca="1">SUMIF($3:$3,M$2,1237:1237)</f>
        <v>-2.1626095364887555E+118</v>
      </c>
      <c r="N1241" s="138">
        <f ca="1">SUMIF($3:$3,N$2,1237:1237)</f>
        <v>-7.3346612156417328E+152</v>
      </c>
      <c r="O1241" s="138">
        <f ca="1">SUMIF($3:$3,O$2,1237:1237)</f>
        <v>-1.0908340201014253E+186</v>
      </c>
      <c r="P1241" s="138">
        <f ca="1">SUMIF($3:$3,P$2,1237:1237)</f>
        <v>-1.366714897424367E+218</v>
      </c>
      <c r="R1241"/>
      <c r="S1241" s="226">
        <f t="shared" ref="S1241:AX1241" ca="1" si="1482">S1253-S1244</f>
        <v>0</v>
      </c>
      <c r="T1241" s="226">
        <f t="shared" ca="1" si="1482"/>
        <v>731364139.83365655</v>
      </c>
      <c r="U1241" s="226">
        <f t="shared" ca="1" si="1482"/>
        <v>11116241355098.656</v>
      </c>
      <c r="V1241" s="226">
        <f t="shared" ca="1" si="1482"/>
        <v>1.126379579577211E+17</v>
      </c>
      <c r="W1241" s="226">
        <f t="shared" ca="1" si="1482"/>
        <v>8.5602796846639559E+20</v>
      </c>
      <c r="X1241" s="226">
        <f t="shared" ca="1" si="1482"/>
        <v>5.2047065679499732E+24</v>
      </c>
      <c r="Y1241" s="226">
        <f t="shared" ca="1" si="1482"/>
        <v>2.6371717874174146E+28</v>
      </c>
      <c r="Z1241" s="226">
        <f t="shared" ca="1" si="1482"/>
        <v>1.1453782282183974E+32</v>
      </c>
      <c r="AA1241" s="226">
        <f t="shared" ca="1" si="1482"/>
        <v>4.352939184154899E+35</v>
      </c>
      <c r="AB1241" s="226">
        <f t="shared" ca="1" si="1482"/>
        <v>1.4705468751897758E+39</v>
      </c>
      <c r="AC1241" s="226">
        <f t="shared" ca="1" si="1482"/>
        <v>4.4712893370237303E+42</v>
      </c>
      <c r="AD1241" s="226">
        <f t="shared" ca="1" si="1482"/>
        <v>1.235973354462197E+46</v>
      </c>
      <c r="AE1241" s="226">
        <f t="shared" ca="1" si="1482"/>
        <v>3.1319296539056093E+49</v>
      </c>
      <c r="AF1241" s="226">
        <f t="shared" ca="1" si="1482"/>
        <v>7.326016623477071E+52</v>
      </c>
      <c r="AG1241" s="226">
        <f t="shared" ca="1" si="1482"/>
        <v>1.5913079526469631E+56</v>
      </c>
      <c r="AH1241" s="226">
        <f t="shared" ca="1" si="1482"/>
        <v>3.2262087021325132E+59</v>
      </c>
      <c r="AI1241" s="226">
        <f t="shared" ca="1" si="1482"/>
        <v>6.132210777975097E+62</v>
      </c>
      <c r="AJ1241" s="226">
        <f t="shared" ca="1" si="1482"/>
        <v>1.0970536452054969E+66</v>
      </c>
      <c r="AK1241" s="226">
        <f t="shared" ca="1" si="1482"/>
        <v>1.8536604531951914E+69</v>
      </c>
      <c r="AL1241" s="226">
        <f t="shared" ca="1" si="1482"/>
        <v>2.9673346001457926E+72</v>
      </c>
      <c r="AM1241" s="226">
        <f t="shared" ca="1" si="1482"/>
        <v>4.5127531008055012E+75</v>
      </c>
      <c r="AN1241" s="226">
        <f t="shared" ca="1" si="1482"/>
        <v>6.5364574358160018E+78</v>
      </c>
      <c r="AO1241" s="226">
        <f t="shared" ca="1" si="1482"/>
        <v>9.037639740178401E+81</v>
      </c>
      <c r="AP1241" s="226">
        <f t="shared" ca="1" si="1482"/>
        <v>1.1953017828498077E+85</v>
      </c>
      <c r="AQ1241" s="226">
        <f t="shared" ca="1" si="1482"/>
        <v>1.5150669056424484E+88</v>
      </c>
      <c r="AR1241" s="226">
        <f t="shared" ca="1" si="1482"/>
        <v>1.843624186302751E+91</v>
      </c>
      <c r="AS1241" s="226">
        <f t="shared" ca="1" si="1482"/>
        <v>2.1572215478633937E+94</v>
      </c>
      <c r="AT1241" s="226">
        <f t="shared" ca="1" si="1482"/>
        <v>2.4307583838626967E+97</v>
      </c>
      <c r="AU1241" s="226">
        <f t="shared" ca="1" si="1482"/>
        <v>2.6412509921079152E+100</v>
      </c>
      <c r="AV1241" s="226">
        <f t="shared" ca="1" si="1482"/>
        <v>2.7711031505988813E+103</v>
      </c>
      <c r="AW1241" s="226">
        <f t="shared" ca="1" si="1482"/>
        <v>2.810525681731739E+106</v>
      </c>
      <c r="AX1241" s="226">
        <f t="shared" ca="1" si="1482"/>
        <v>2.7586530785803165E+109</v>
      </c>
      <c r="AY1241" s="226">
        <f t="shared" ref="AY1241:CD1241" ca="1" si="1483">AY1253-AY1244</f>
        <v>2.6232122758009758E+112</v>
      </c>
      <c r="AZ1241" s="226">
        <f t="shared" ca="1" si="1483"/>
        <v>2.4189167622345576E+115</v>
      </c>
      <c r="BA1241" s="226">
        <f t="shared" ca="1" si="1483"/>
        <v>2.165003166021465E+118</v>
      </c>
      <c r="BB1241" s="226">
        <f t="shared" ca="1" si="1483"/>
        <v>1.8824442382227941E+121</v>
      </c>
      <c r="BC1241" s="226">
        <f t="shared" ca="1" si="1483"/>
        <v>1.5913523433607059E+124</v>
      </c>
      <c r="BD1241" s="226">
        <f t="shared" ca="1" si="1483"/>
        <v>1.3089602280028723E+127</v>
      </c>
      <c r="BE1241" s="226">
        <f t="shared" ca="1" si="1483"/>
        <v>1.0483825395703326E+130</v>
      </c>
      <c r="BF1241" s="226">
        <f t="shared" ca="1" si="1483"/>
        <v>8.1817686376275823E+132</v>
      </c>
      <c r="BG1241" s="226">
        <f t="shared" ca="1" si="1483"/>
        <v>6.2257879092995815E+135</v>
      </c>
      <c r="BH1241" s="226">
        <f t="shared" ca="1" si="1483"/>
        <v>4.6220291408994143E+138</v>
      </c>
      <c r="BI1241" s="226">
        <f t="shared" ca="1" si="1483"/>
        <v>3.3498140372717199E+141</v>
      </c>
      <c r="BJ1241" s="226">
        <f t="shared" ca="1" si="1483"/>
        <v>2.3713990743550115E+144</v>
      </c>
      <c r="BK1241" s="226">
        <f t="shared" ca="1" si="1483"/>
        <v>1.6406633112492029E+147</v>
      </c>
      <c r="BL1241" s="226">
        <f t="shared" ca="1" si="1483"/>
        <v>1.1099145440437358E+150</v>
      </c>
      <c r="BM1241" s="226">
        <f t="shared" ca="1" si="1483"/>
        <v>7.3456358041225992E+152</v>
      </c>
      <c r="BN1241" s="226">
        <f t="shared" ca="1" si="1483"/>
        <v>4.7582176892315356E+155</v>
      </c>
      <c r="BO1241" s="226">
        <f t="shared" ca="1" si="1483"/>
        <v>3.0180812911026802E+158</v>
      </c>
      <c r="BP1241" s="226">
        <f t="shared" ca="1" si="1483"/>
        <v>1.8753304538715963E+161</v>
      </c>
      <c r="BQ1241" s="226">
        <f t="shared" ca="1" si="1483"/>
        <v>1.1419993167338023E+164</v>
      </c>
      <c r="BR1241" s="226">
        <f t="shared" ca="1" si="1483"/>
        <v>6.818185274174168E+166</v>
      </c>
      <c r="BS1241" s="226">
        <f t="shared" ca="1" si="1483"/>
        <v>3.9925804203911375E+169</v>
      </c>
      <c r="BT1241" s="226">
        <f t="shared" ca="1" si="1483"/>
        <v>2.2939350000897126E+172</v>
      </c>
      <c r="BU1241" s="226">
        <f t="shared" ca="1" si="1483"/>
        <v>1.2936170729837371E+175</v>
      </c>
      <c r="BV1241" s="226">
        <f t="shared" ca="1" si="1483"/>
        <v>7.1626961003525162E+177</v>
      </c>
      <c r="BW1241" s="226">
        <f t="shared" ca="1" si="1483"/>
        <v>3.895265450483203E+180</v>
      </c>
      <c r="BX1241" s="226">
        <f t="shared" ca="1" si="1483"/>
        <v>2.081257652161566E+183</v>
      </c>
      <c r="BY1241" s="226">
        <f t="shared" ca="1" si="1483"/>
        <v>1.0928903256526669E+186</v>
      </c>
      <c r="BZ1241" s="226">
        <f t="shared" ca="1" si="1483"/>
        <v>5.641809006255254E+188</v>
      </c>
      <c r="CA1241" s="226">
        <f t="shared" ca="1" si="1483"/>
        <v>2.8640198313405939E+191</v>
      </c>
      <c r="CB1241" s="226">
        <f t="shared" ca="1" si="1483"/>
        <v>1.4301123533725667E+194</v>
      </c>
      <c r="CC1241" s="226">
        <f t="shared" ca="1" si="1483"/>
        <v>7.0261516792975681E+196</v>
      </c>
      <c r="CD1241" s="226">
        <f t="shared" ca="1" si="1483"/>
        <v>3.3972781300130104E+199</v>
      </c>
      <c r="CE1241" s="226">
        <f t="shared" ref="CE1241:CL1241" ca="1" si="1484">CE1253-CE1244</f>
        <v>1.6170384242637466E+202</v>
      </c>
      <c r="CF1241" s="226">
        <f t="shared" ca="1" si="1484"/>
        <v>7.5786398904081043E+204</v>
      </c>
      <c r="CG1241" s="226">
        <f t="shared" ca="1" si="1484"/>
        <v>3.498216640811399E+207</v>
      </c>
      <c r="CH1241" s="226">
        <f t="shared" ca="1" si="1484"/>
        <v>1.59069289237147E+210</v>
      </c>
      <c r="CI1241" s="226">
        <f t="shared" ca="1" si="1484"/>
        <v>7.1270030618212948E+212</v>
      </c>
      <c r="CJ1241" s="226">
        <f t="shared" ca="1" si="1484"/>
        <v>3.1470413342300487E+215</v>
      </c>
      <c r="CK1241" s="226">
        <f t="shared" ca="1" si="1484"/>
        <v>1.3698218008342644E+218</v>
      </c>
      <c r="CL1241" s="226">
        <f t="shared" ca="1" si="1484"/>
        <v>5.8786887269456852E+220</v>
      </c>
      <c r="CO1241" s="226">
        <f ca="1">CO1253+CO1244</f>
        <v>2.5027586104650621E+223</v>
      </c>
      <c r="CP1241" s="226">
        <f t="shared" ref="CP1241:DK1241" ca="1" si="1485">CP1253+CP1244</f>
        <v>1.0770890784628212E+226</v>
      </c>
      <c r="CQ1241" s="226">
        <f t="shared" ca="1" si="1485"/>
        <v>4.5828193636304151E+228</v>
      </c>
      <c r="CR1241" s="226">
        <f t="shared" ca="1" si="1485"/>
        <v>1.9239596809227522E+231</v>
      </c>
      <c r="CS1241" s="226">
        <f t="shared" ca="1" si="1485"/>
        <v>7.971100675060949E+233</v>
      </c>
      <c r="CT1241" s="226">
        <f t="shared" ca="1" si="1485"/>
        <v>3.2596796756228617E+236</v>
      </c>
      <c r="CU1241" s="226">
        <f t="shared" ca="1" si="1485"/>
        <v>1.3159491659874002E+239</v>
      </c>
      <c r="CV1241" s="226">
        <f t="shared" ca="1" si="1485"/>
        <v>5.2454439303591506E+241</v>
      </c>
      <c r="CW1241" s="226">
        <f t="shared" ca="1" si="1485"/>
        <v>2.064780669347045E+244</v>
      </c>
      <c r="CX1241" s="226">
        <f t="shared" ca="1" si="1485"/>
        <v>8.0275312859133907E+246</v>
      </c>
      <c r="CY1241" s="226">
        <f t="shared" ca="1" si="1485"/>
        <v>3.0254145346559275E+249</v>
      </c>
      <c r="CZ1241" s="226">
        <f t="shared" ca="1" si="1485"/>
        <v>1.1479698522135697E+252</v>
      </c>
      <c r="DA1241" s="226">
        <f t="shared" ca="1" si="1485"/>
        <v>4.3039367295661373E+254</v>
      </c>
      <c r="DB1241" s="226">
        <f t="shared" ca="1" si="1485"/>
        <v>1.5946782369538348E+257</v>
      </c>
      <c r="DC1241" s="226">
        <f t="shared" ca="1" si="1485"/>
        <v>5.8399908916592992E+259</v>
      </c>
      <c r="DD1241" s="226">
        <f t="shared" ca="1" si="1485"/>
        <v>2.1141797555527133E+262</v>
      </c>
      <c r="DE1241" s="226">
        <f t="shared" ca="1" si="1485"/>
        <v>7.5669291881287937E+264</v>
      </c>
      <c r="DF1241" s="226">
        <f t="shared" ca="1" si="1485"/>
        <v>2.6779442703973334E+267</v>
      </c>
      <c r="DG1241" s="226">
        <f t="shared" ca="1" si="1485"/>
        <v>9.3722170305517708E+269</v>
      </c>
      <c r="DH1241" s="226">
        <f t="shared" ca="1" si="1485"/>
        <v>3.2441109301643786E+272</v>
      </c>
      <c r="DI1241" s="226">
        <f t="shared" ca="1" si="1485"/>
        <v>1.1107442170423896E+275</v>
      </c>
      <c r="DJ1241" s="226">
        <f t="shared" ca="1" si="1485"/>
        <v>3.7622594770083071E+277</v>
      </c>
      <c r="DK1241" s="226">
        <f t="shared" ca="1" si="1485"/>
        <v>1.2608109289024768E+280</v>
      </c>
      <c r="DL1241" s="226">
        <f t="shared" ref="DL1241" ca="1" si="1486">DL1253+DL1244</f>
        <v>4.1808720233344192E+282</v>
      </c>
    </row>
    <row r="1242" spans="1:116" x14ac:dyDescent="0.4">
      <c r="A1242" s="99"/>
      <c r="B1242" s="57"/>
      <c r="C1242" t="s">
        <v>198</v>
      </c>
      <c r="D1242" t="s">
        <v>770</v>
      </c>
      <c r="E1242" t="str">
        <f t="shared" si="1468"/>
        <v>1242 LAMORT-S</v>
      </c>
      <c r="G1242" s="126" t="str">
        <f>"Interest income - "&amp;SUBSTITUTE(G1226,":","")</f>
        <v>Interest income - Volume driven amortizing loan - no defaults</v>
      </c>
      <c r="I1242" s="74"/>
      <c r="J1242" s="74"/>
      <c r="K1242" s="33">
        <f ca="1">SUMIF($4:$4,K$2,1238:1238)</f>
        <v>500000</v>
      </c>
      <c r="L1242" s="33">
        <f ca="1">SUMIF($4:$4,L$2,1238:1238)</f>
        <v>500000</v>
      </c>
      <c r="M1242" s="33">
        <f ca="1">SUMIF($4:$4,M$2,1238:1238)</f>
        <v>500000</v>
      </c>
      <c r="N1242" s="33">
        <f ca="1">SUMIF($4:$4,N$2,1238:1238)</f>
        <v>500000</v>
      </c>
      <c r="O1242" s="33">
        <f ca="1">SUMIF($4:$4,O$2,1238:1238)</f>
        <v>500000</v>
      </c>
      <c r="P1242" s="33">
        <f ca="1">SUMIF($4:$4,P$2,1238:1238)</f>
        <v>500000</v>
      </c>
      <c r="R1242" s="53">
        <f>S1237</f>
        <v>0</v>
      </c>
      <c r="S1242" s="93">
        <f t="shared" ref="S1242:AX1242" ca="1" si="1487">SUM(S1240:S1241,S1237:S1238)</f>
        <v>500000</v>
      </c>
      <c r="T1242" s="93">
        <f t="shared" ca="1" si="1487"/>
        <v>732316015.22337484</v>
      </c>
      <c r="U1242" s="93">
        <f t="shared" ca="1" si="1487"/>
        <v>11115511442834.213</v>
      </c>
      <c r="V1242" s="93">
        <f t="shared" ca="1" si="1487"/>
        <v>1.1262684317485642E+17</v>
      </c>
      <c r="W1242" s="93">
        <f t="shared" ca="1" si="1487"/>
        <v>8.5591535264613007E+20</v>
      </c>
      <c r="X1242" s="93">
        <f t="shared" ca="1" si="1487"/>
        <v>5.2038507642859816E+24</v>
      </c>
      <c r="Y1242" s="93">
        <f t="shared" ca="1" si="1487"/>
        <v>2.6366514872196323E+28</v>
      </c>
      <c r="Z1242" s="93">
        <f t="shared" ca="1" si="1487"/>
        <v>1.1451146146748129E+32</v>
      </c>
      <c r="AA1242" s="93">
        <f t="shared" ca="1" si="1487"/>
        <v>4.3517943310098904E+35</v>
      </c>
      <c r="AB1242" s="93">
        <f t="shared" ca="1" si="1487"/>
        <v>1.4701118093147491E+39</v>
      </c>
      <c r="AC1242" s="93">
        <f t="shared" ca="1" si="1487"/>
        <v>4.469819656771153E+42</v>
      </c>
      <c r="AD1242" s="93">
        <f t="shared" ca="1" si="1487"/>
        <v>1.2355265182840514E+46</v>
      </c>
      <c r="AE1242" s="93">
        <f t="shared" ca="1" si="1487"/>
        <v>3.1306945706493184E+49</v>
      </c>
      <c r="AF1242" s="93">
        <f t="shared" ca="1" si="1487"/>
        <v>7.322887154151713E+52</v>
      </c>
      <c r="AG1242" s="93">
        <f t="shared" ca="1" si="1487"/>
        <v>1.5905759743961911E+56</v>
      </c>
      <c r="AH1242" s="93">
        <f t="shared" ca="1" si="1487"/>
        <v>3.2246188523548105E+59</v>
      </c>
      <c r="AI1242" s="93">
        <f t="shared" ca="1" si="1487"/>
        <v>6.1289877364682038E+62</v>
      </c>
      <c r="AJ1242" s="93">
        <f t="shared" ca="1" si="1487"/>
        <v>1.0964410662118281E+66</v>
      </c>
      <c r="AK1242" s="93">
        <f t="shared" ca="1" si="1487"/>
        <v>1.8525646199309571E+69</v>
      </c>
      <c r="AL1242" s="93">
        <f t="shared" ca="1" si="1487"/>
        <v>2.9654831228502425E+72</v>
      </c>
      <c r="AM1242" s="93">
        <f t="shared" ca="1" si="1487"/>
        <v>4.5097894548455882E+75</v>
      </c>
      <c r="AN1242" s="93">
        <f t="shared" ca="1" si="1487"/>
        <v>6.5319505871933427E+78</v>
      </c>
      <c r="AO1242" s="93">
        <f t="shared" ca="1" si="1487"/>
        <v>9.0311122618973996E+81</v>
      </c>
      <c r="AP1242" s="93">
        <f t="shared" ca="1" si="1487"/>
        <v>1.1943993193903351E+85</v>
      </c>
      <c r="AQ1242" s="93">
        <f t="shared" ca="1" si="1487"/>
        <v>1.5138734019300102E+88</v>
      </c>
      <c r="AR1242" s="93">
        <f t="shared" ca="1" si="1487"/>
        <v>1.8421114973767482E+91</v>
      </c>
      <c r="AS1242" s="93">
        <f t="shared" ca="1" si="1487"/>
        <v>2.1553809376633955E+94</v>
      </c>
      <c r="AT1242" s="93">
        <f t="shared" ca="1" si="1487"/>
        <v>2.4286048297357755E+97</v>
      </c>
      <c r="AU1242" s="93">
        <f t="shared" ca="1" si="1487"/>
        <v>2.6388245247586579E+100</v>
      </c>
      <c r="AV1242" s="93">
        <f t="shared" ca="1" si="1487"/>
        <v>2.768466734512005E+103</v>
      </c>
      <c r="AW1242" s="93">
        <f t="shared" ca="1" si="1487"/>
        <v>2.8077598319120223E+106</v>
      </c>
      <c r="AX1242" s="93">
        <f t="shared" ca="1" si="1487"/>
        <v>2.7558480642320179E+109</v>
      </c>
      <c r="AY1242" s="93">
        <f t="shared" ref="AY1242:CD1242" ca="1" si="1488">SUM(AY1240:AY1241,AY1237:AY1238)</f>
        <v>2.6204592121903018E+112</v>
      </c>
      <c r="AZ1242" s="93">
        <f t="shared" ca="1" si="1488"/>
        <v>2.4162990359980517E+115</v>
      </c>
      <c r="BA1242" s="93">
        <f t="shared" ca="1" si="1488"/>
        <v>2.1625894656988138E+118</v>
      </c>
      <c r="BB1242" s="93">
        <f t="shared" ca="1" si="1488"/>
        <v>1.8802840450071102E+121</v>
      </c>
      <c r="BC1242" s="93">
        <f t="shared" ca="1" si="1488"/>
        <v>1.5894742039636216E+124</v>
      </c>
      <c r="BD1242" s="93">
        <f t="shared" ca="1" si="1488"/>
        <v>1.3073726184855476E+127</v>
      </c>
      <c r="BE1242" s="93">
        <f t="shared" ca="1" si="1488"/>
        <v>1.0470767432427059E+130</v>
      </c>
      <c r="BF1242" s="93">
        <f t="shared" ca="1" si="1488"/>
        <v>8.1713108355000068E+132</v>
      </c>
      <c r="BG1242" s="93">
        <f t="shared" ca="1" si="1488"/>
        <v>6.2176269824080529E+135</v>
      </c>
      <c r="BH1242" s="93">
        <f t="shared" ca="1" si="1488"/>
        <v>4.6158196174803E+138</v>
      </c>
      <c r="BI1242" s="93">
        <f t="shared" ca="1" si="1488"/>
        <v>3.3452043837382199E+141</v>
      </c>
      <c r="BJ1242" s="93">
        <f t="shared" ca="1" si="1488"/>
        <v>2.3680584475315826E+144</v>
      </c>
      <c r="BK1242" s="93">
        <f t="shared" ca="1" si="1488"/>
        <v>1.6382985702821642E+147</v>
      </c>
      <c r="BL1242" s="93">
        <f t="shared" ca="1" si="1488"/>
        <v>1.1082785939088206E+150</v>
      </c>
      <c r="BM1242" s="93">
        <f t="shared" ca="1" si="1488"/>
        <v>7.3345692654282059E+152</v>
      </c>
      <c r="BN1242" s="93">
        <f t="shared" ca="1" si="1488"/>
        <v>4.7508941109377706E+155</v>
      </c>
      <c r="BO1242" s="93">
        <f t="shared" ca="1" si="1488"/>
        <v>3.0133376708064116E+158</v>
      </c>
      <c r="BP1242" s="93">
        <f t="shared" ca="1" si="1488"/>
        <v>1.8723218277468579E+161</v>
      </c>
      <c r="BQ1242" s="93">
        <f t="shared" ca="1" si="1488"/>
        <v>1.1401299832898022E+164</v>
      </c>
      <c r="BR1242" s="93">
        <f t="shared" ca="1" si="1488"/>
        <v>6.8068025425298791E+166</v>
      </c>
      <c r="BS1242" s="93">
        <f t="shared" ca="1" si="1488"/>
        <v>3.9857849247571429E+169</v>
      </c>
      <c r="BT1242" s="93">
        <f t="shared" ca="1" si="1488"/>
        <v>2.2899559656213777E+172</v>
      </c>
      <c r="BU1242" s="93">
        <f t="shared" ca="1" si="1488"/>
        <v>1.2913310698133678E+175</v>
      </c>
      <c r="BV1242" s="93">
        <f t="shared" ca="1" si="1488"/>
        <v>7.1498054997029785E+177</v>
      </c>
      <c r="BW1242" s="93">
        <f t="shared" ca="1" si="1488"/>
        <v>3.8881284514408052E+180</v>
      </c>
      <c r="BX1242" s="93">
        <f t="shared" ca="1" si="1488"/>
        <v>2.0773766143610638E+183</v>
      </c>
      <c r="BY1242" s="93">
        <f t="shared" ca="1" si="1488"/>
        <v>1.0908168050021756E+186</v>
      </c>
      <c r="BZ1242" s="93">
        <f t="shared" ca="1" si="1488"/>
        <v>5.6309214401426219E+188</v>
      </c>
      <c r="CA1242" s="93">
        <f t="shared" ca="1" si="1488"/>
        <v>2.8583997278541299E+191</v>
      </c>
      <c r="CB1242" s="93">
        <f t="shared" ca="1" si="1488"/>
        <v>1.4272595380025386E+194</v>
      </c>
      <c r="CC1242" s="93">
        <f t="shared" ca="1" si="1488"/>
        <v>7.0119074315768595E+196</v>
      </c>
      <c r="CD1242" s="93">
        <f t="shared" ca="1" si="1488"/>
        <v>3.3902803771836648E+199</v>
      </c>
      <c r="CE1242" s="93">
        <f t="shared" ref="CE1242:CL1242" ca="1" si="1489">SUM(CE1240:CE1241,CE1237:CE1238)</f>
        <v>1.6136550978333334E+202</v>
      </c>
      <c r="CF1242" s="93">
        <f t="shared" ca="1" si="1489"/>
        <v>7.5625369620284048E+204</v>
      </c>
      <c r="CG1242" s="93">
        <f t="shared" ca="1" si="1489"/>
        <v>3.4906701070498885E+207</v>
      </c>
      <c r="CH1242" s="93">
        <f t="shared" ca="1" si="1489"/>
        <v>1.587209722313667E+210</v>
      </c>
      <c r="CI1242" s="93">
        <f t="shared" ca="1" si="1489"/>
        <v>7.1111655829098399E+212</v>
      </c>
      <c r="CJ1242" s="93">
        <f t="shared" ca="1" si="1489"/>
        <v>3.1399459096306474E+215</v>
      </c>
      <c r="CK1242" s="93">
        <f t="shared" ca="1" si="1489"/>
        <v>1.366688907355086E+218</v>
      </c>
      <c r="CL1242" s="93">
        <f t="shared" ca="1" si="1489"/>
        <v>5.8650529780192027E+220</v>
      </c>
      <c r="CN1242" s="74"/>
      <c r="CO1242" s="93">
        <f t="shared" ref="CO1242:DL1242" ca="1" si="1490">SUM(CO1240:CO1241,CO1237:CO1238)</f>
        <v>2.5027586104650621E+223</v>
      </c>
      <c r="CP1242" s="93">
        <f t="shared" ca="1" si="1490"/>
        <v>1.0745921849559769E+226</v>
      </c>
      <c r="CQ1242" s="93">
        <f t="shared" ca="1" si="1490"/>
        <v>4.5720989749609185E+228</v>
      </c>
      <c r="CR1242" s="93">
        <f t="shared" ca="1" si="1490"/>
        <v>1.9193985941153584E+231</v>
      </c>
      <c r="CS1242" s="93">
        <f t="shared" ca="1" si="1490"/>
        <v>7.9519535423048882E+233</v>
      </c>
      <c r="CT1242" s="93">
        <f t="shared" ca="1" si="1490"/>
        <v>3.2517473913090653E+236</v>
      </c>
      <c r="CU1242" s="93">
        <f t="shared" ca="1" si="1490"/>
        <v>1.3127055674145113E+239</v>
      </c>
      <c r="CV1242" s="93">
        <f t="shared" ca="1" si="1490"/>
        <v>5.2323501970839945E+241</v>
      </c>
      <c r="CW1242" s="93">
        <f t="shared" ca="1" si="1490"/>
        <v>2.0595617711060277E+244</v>
      </c>
      <c r="CX1242" s="93">
        <f t="shared" ca="1" si="1490"/>
        <v>8.0069892865677358E+246</v>
      </c>
      <c r="CY1242" s="93">
        <f t="shared" ca="1" si="1490"/>
        <v>3.0174286506068124E+249</v>
      </c>
      <c r="CZ1242" s="93">
        <f t="shared" ca="1" si="1490"/>
        <v>1.1449604752588532E+252</v>
      </c>
      <c r="DA1242" s="93">
        <f t="shared" ca="1" si="1490"/>
        <v>4.2925180485329993E+254</v>
      </c>
      <c r="DB1242" s="93">
        <f t="shared" ca="1" si="1490"/>
        <v>1.5903974517080746E+257</v>
      </c>
      <c r="DC1242" s="93">
        <f t="shared" ca="1" si="1490"/>
        <v>5.8241309039216453E+259</v>
      </c>
      <c r="DD1242" s="93">
        <f t="shared" ca="1" si="1490"/>
        <v>2.1083719219000688E+262</v>
      </c>
      <c r="DE1242" s="93">
        <f t="shared" ca="1" si="1490"/>
        <v>7.5459051502371373E+264</v>
      </c>
      <c r="DF1242" s="93">
        <f t="shared" ca="1" si="1490"/>
        <v>2.6704199701950917E+267</v>
      </c>
      <c r="DG1242" s="93">
        <f t="shared" ca="1" si="1490"/>
        <v>9.345590155150172E+269</v>
      </c>
      <c r="DH1242" s="93">
        <f t="shared" ca="1" si="1490"/>
        <v>3.2347927042170638E+272</v>
      </c>
      <c r="DI1242" s="93">
        <f t="shared" ca="1" si="1490"/>
        <v>1.1075190008798002E+275</v>
      </c>
      <c r="DJ1242" s="93">
        <f t="shared" ca="1" si="1490"/>
        <v>3.7512174342172252E+277</v>
      </c>
      <c r="DK1242" s="93">
        <f t="shared" ca="1" si="1490"/>
        <v>1.2570710602820029E+280</v>
      </c>
      <c r="DL1242" s="93">
        <f t="shared" ca="1" si="1490"/>
        <v>4.1683397515631545E+282</v>
      </c>
    </row>
    <row r="1243" spans="1:116" x14ac:dyDescent="0.4">
      <c r="A1243" s="99"/>
      <c r="B1243" s="57"/>
      <c r="C1243" s="57"/>
      <c r="D1243" t="s">
        <v>770</v>
      </c>
      <c r="E1243" t="str">
        <f t="shared" si="1468"/>
        <v>1243 LAMORT-S</v>
      </c>
      <c r="G1243" s="125"/>
      <c r="R1243"/>
      <c r="S1243" s="62"/>
      <c r="T1243" s="62"/>
      <c r="U1243" s="62"/>
      <c r="V1243" s="62"/>
      <c r="W1243" s="62"/>
      <c r="X1243" s="62"/>
      <c r="Y1243" s="62"/>
      <c r="Z1243" s="62"/>
      <c r="AA1243" s="62"/>
      <c r="AB1243" s="62"/>
      <c r="AC1243" s="62"/>
      <c r="AD1243" s="62"/>
      <c r="AE1243" s="62"/>
      <c r="AF1243" s="62"/>
      <c r="AG1243" s="62"/>
      <c r="AH1243" s="62"/>
      <c r="AI1243" s="62"/>
      <c r="AJ1243" s="62"/>
      <c r="AK1243" s="62"/>
      <c r="AL1243" s="62"/>
      <c r="AM1243" s="62"/>
      <c r="AN1243" s="62"/>
      <c r="AO1243" s="62"/>
      <c r="AP1243" s="62"/>
      <c r="AQ1243" s="62"/>
      <c r="AR1243" s="62"/>
      <c r="AS1243" s="62"/>
      <c r="AT1243" s="62"/>
      <c r="AU1243" s="62"/>
      <c r="AV1243" s="62"/>
      <c r="AW1243" s="62"/>
      <c r="AX1243" s="62"/>
      <c r="AY1243" s="62"/>
      <c r="AZ1243" s="62"/>
      <c r="BA1243" s="62"/>
      <c r="BB1243" s="62"/>
      <c r="BC1243" s="62"/>
      <c r="BD1243" s="62"/>
      <c r="BE1243" s="62"/>
      <c r="BF1243" s="62"/>
      <c r="BG1243" s="62"/>
      <c r="BH1243" s="62"/>
      <c r="BI1243" s="62"/>
      <c r="BJ1243" s="62"/>
      <c r="BK1243" s="62"/>
      <c r="BL1243" s="62"/>
      <c r="BM1243" s="62"/>
      <c r="BN1243" s="62"/>
      <c r="BO1243" s="62"/>
      <c r="BP1243" s="62"/>
      <c r="BQ1243" s="62"/>
      <c r="BR1243" s="62"/>
      <c r="BS1243" s="62"/>
      <c r="BT1243" s="62"/>
      <c r="BU1243" s="62"/>
      <c r="BV1243" s="62"/>
      <c r="BW1243" s="62"/>
      <c r="BX1243" s="62"/>
      <c r="BY1243" s="62"/>
      <c r="BZ1243" s="62"/>
      <c r="CA1243" s="62"/>
      <c r="CB1243" s="62"/>
      <c r="CC1243" s="62"/>
      <c r="CD1243" s="62"/>
      <c r="CE1243" s="62"/>
      <c r="CF1243" s="62"/>
      <c r="CG1243" s="62"/>
      <c r="CH1243" s="62"/>
      <c r="CI1243" s="62"/>
      <c r="CJ1243" s="62"/>
      <c r="CK1243" s="62"/>
      <c r="CL1243" s="62"/>
      <c r="CO1243" s="62"/>
      <c r="CP1243" s="62"/>
      <c r="CQ1243" s="62"/>
      <c r="CR1243" s="62"/>
      <c r="CS1243" s="62"/>
      <c r="CT1243" s="62"/>
      <c r="CU1243" s="62"/>
      <c r="CV1243" s="62"/>
      <c r="CW1243" s="62"/>
      <c r="CX1243" s="62"/>
      <c r="CY1243" s="62"/>
      <c r="CZ1243" s="62"/>
      <c r="DA1243" s="62"/>
      <c r="DB1243" s="62"/>
      <c r="DC1243" s="62"/>
      <c r="DD1243" s="62"/>
      <c r="DE1243" s="62"/>
      <c r="DF1243" s="62"/>
      <c r="DG1243" s="62"/>
      <c r="DH1243" s="62"/>
      <c r="DI1243" s="62"/>
      <c r="DJ1243" s="62"/>
      <c r="DK1243" s="62"/>
      <c r="DL1243" s="62"/>
    </row>
    <row r="1244" spans="1:116" x14ac:dyDescent="0.4">
      <c r="A1244" s="99"/>
      <c r="B1244" s="57"/>
      <c r="C1244" s="57"/>
      <c r="D1244" t="s">
        <v>770</v>
      </c>
      <c r="E1244" t="str">
        <f>ROW()&amp;" "&amp;D1244</f>
        <v>1244 LAMORT-S</v>
      </c>
      <c r="G1244" s="95" t="s">
        <v>309</v>
      </c>
      <c r="I1244" s="93"/>
      <c r="J1244" s="93"/>
      <c r="K1244" s="28">
        <f>SUMIF($3:$3,K$2,1240:1240)</f>
        <v>0</v>
      </c>
      <c r="L1244" s="28">
        <f>SUMIF($3:$3,L$2,1240:1240)</f>
        <v>0</v>
      </c>
      <c r="M1244" s="28">
        <f>SUMIF($3:$3,M$2,1240:1240)</f>
        <v>0</v>
      </c>
      <c r="N1244" s="28">
        <f>SUMIF($3:$3,N$2,1240:1240)</f>
        <v>0</v>
      </c>
      <c r="O1244" s="28">
        <f>SUMIF($3:$3,O$2,1240:1240)</f>
        <v>0</v>
      </c>
      <c r="P1244" s="28">
        <f>SUMIF($3:$3,P$2,1240:1240)</f>
        <v>0</v>
      </c>
      <c r="R1244" s="27"/>
      <c r="S1244" s="93">
        <f t="shared" ref="S1244:AX1244" ca="1" si="1491">SUM(S1237:S1238,S1240)*$H1231/12</f>
        <v>4166.666666666667</v>
      </c>
      <c r="T1244" s="93">
        <f t="shared" ca="1" si="1491"/>
        <v>7932.2949143194055</v>
      </c>
      <c r="U1244" s="93">
        <f t="shared" ca="1" si="1491"/>
        <v>-6082602.2036994845</v>
      </c>
      <c r="V1244" s="93">
        <f t="shared" ca="1" si="1491"/>
        <v>-92623190539.118408</v>
      </c>
      <c r="W1244" s="93">
        <f t="shared" ca="1" si="1491"/>
        <v>-938465168879829.5</v>
      </c>
      <c r="X1244" s="93">
        <f t="shared" ca="1" si="1491"/>
        <v>-7.1316971999254415E+18</v>
      </c>
      <c r="Y1244" s="93">
        <f t="shared" ca="1" si="1491"/>
        <v>-4.3358349815195156E+22</v>
      </c>
      <c r="Z1244" s="93">
        <f t="shared" ca="1" si="1491"/>
        <v>-2.1967795298709022E+26</v>
      </c>
      <c r="AA1244" s="93">
        <f t="shared" ca="1" si="1491"/>
        <v>-9.5404428750736331E+29</v>
      </c>
      <c r="AB1244" s="93">
        <f t="shared" ca="1" si="1491"/>
        <v>-3.625548958556834E+33</v>
      </c>
      <c r="AC1244" s="93">
        <f t="shared" ca="1" si="1491"/>
        <v>-1.224733543814591E+37</v>
      </c>
      <c r="AD1244" s="93">
        <f t="shared" ca="1" si="1491"/>
        <v>-3.72363481787963E+40</v>
      </c>
      <c r="AE1244" s="93">
        <f t="shared" ca="1" si="1491"/>
        <v>-1.0292360469091569E+44</v>
      </c>
      <c r="AF1244" s="93">
        <f t="shared" ca="1" si="1491"/>
        <v>-2.6078911044647323E+47</v>
      </c>
      <c r="AG1244" s="93">
        <f t="shared" ca="1" si="1491"/>
        <v>-6.0998187564326584E+50</v>
      </c>
      <c r="AH1244" s="93">
        <f t="shared" ca="1" si="1491"/>
        <v>-1.3248748147522293E+54</v>
      </c>
      <c r="AI1244" s="93">
        <f t="shared" ca="1" si="1491"/>
        <v>-2.6858679224106816E+57</v>
      </c>
      <c r="AJ1244" s="93">
        <f t="shared" ca="1" si="1491"/>
        <v>-5.104824947241133E+60</v>
      </c>
      <c r="AK1244" s="93">
        <f t="shared" ca="1" si="1491"/>
        <v>-9.13194386862041E+63</v>
      </c>
      <c r="AL1244" s="93">
        <f t="shared" ca="1" si="1491"/>
        <v>-1.5428977462916183E+67</v>
      </c>
      <c r="AM1244" s="93">
        <f t="shared" ca="1" si="1491"/>
        <v>-2.4697049665943741E+70</v>
      </c>
      <c r="AN1244" s="93">
        <f t="shared" ca="1" si="1491"/>
        <v>-3.7557071855492794E+73</v>
      </c>
      <c r="AO1244" s="93">
        <f t="shared" ca="1" si="1491"/>
        <v>-5.4395652341676569E+76</v>
      </c>
      <c r="AP1244" s="93">
        <f t="shared" ca="1" si="1491"/>
        <v>-7.5205288289385296E+79</v>
      </c>
      <c r="AQ1244" s="93">
        <f t="shared" ca="1" si="1491"/>
        <v>-9.9458642703179076E+82</v>
      </c>
      <c r="AR1244" s="93">
        <f t="shared" ca="1" si="1491"/>
        <v>-1.2605741050023557E+86</v>
      </c>
      <c r="AS1244" s="93">
        <f t="shared" ca="1" si="1491"/>
        <v>-1.5338418333319002E+89</v>
      </c>
      <c r="AT1244" s="93">
        <f t="shared" ca="1" si="1491"/>
        <v>-1.7946284391010577E+92</v>
      </c>
      <c r="AU1244" s="93">
        <f t="shared" ca="1" si="1491"/>
        <v>-2.0220561243810722E+95</v>
      </c>
      <c r="AV1244" s="93">
        <f t="shared" ca="1" si="1491"/>
        <v>-2.1970134057304724E+98</v>
      </c>
      <c r="AW1244" s="93">
        <f t="shared" ca="1" si="1491"/>
        <v>-2.3048748497639104E+101</v>
      </c>
      <c r="AX1244" s="93">
        <f t="shared" ca="1" si="1491"/>
        <v>-2.3375119569153977E+104</v>
      </c>
      <c r="AY1244" s="93">
        <f t="shared" ref="AY1244:CD1244" ca="1" si="1492">SUM(AY1237:AY1238,AY1240)*$H1231/12</f>
        <v>-2.2942196755615979E+107</v>
      </c>
      <c r="AZ1244" s="93">
        <f t="shared" ca="1" si="1492"/>
        <v>-2.1814385304216595E+110</v>
      </c>
      <c r="BA1244" s="93">
        <f t="shared" ca="1" si="1492"/>
        <v>-2.0114169355425805E+113</v>
      </c>
      <c r="BB1244" s="93">
        <f t="shared" ca="1" si="1492"/>
        <v>-1.800161013069997E+116</v>
      </c>
      <c r="BC1244" s="93">
        <f t="shared" ca="1" si="1492"/>
        <v>-1.5651161642368969E+119</v>
      </c>
      <c r="BD1244" s="93">
        <f t="shared" ca="1" si="1492"/>
        <v>-1.3230079311038925E+122</v>
      </c>
      <c r="BE1244" s="93">
        <f t="shared" ca="1" si="1492"/>
        <v>-1.0881636063555343E+125</v>
      </c>
      <c r="BF1244" s="93">
        <f t="shared" ca="1" si="1492"/>
        <v>-8.7148351063125167E+127</v>
      </c>
      <c r="BG1244" s="93">
        <f t="shared" ca="1" si="1492"/>
        <v>-6.8007724096074622E+130</v>
      </c>
      <c r="BH1244" s="93">
        <f t="shared" ca="1" si="1492"/>
        <v>-5.1746028492621298E+133</v>
      </c>
      <c r="BI1244" s="93">
        <f t="shared" ca="1" si="1492"/>
        <v>-3.8413779445831404E+136</v>
      </c>
      <c r="BJ1244" s="93">
        <f t="shared" ca="1" si="1492"/>
        <v>-2.7838556861906011E+139</v>
      </c>
      <c r="BK1244" s="93">
        <f t="shared" ca="1" si="1492"/>
        <v>-1.9706174725322287E+142</v>
      </c>
      <c r="BL1244" s="93">
        <f t="shared" ca="1" si="1492"/>
        <v>-1.3632917790959225E+145</v>
      </c>
      <c r="BM1244" s="93">
        <f t="shared" ca="1" si="1492"/>
        <v>-9.2221155786608177E+147</v>
      </c>
      <c r="BN1244" s="93">
        <f t="shared" ca="1" si="1492"/>
        <v>-6.1029819114709402E+150</v>
      </c>
      <c r="BO1244" s="93">
        <f t="shared" ca="1" si="1492"/>
        <v>-3.953016913557235E+153</v>
      </c>
      <c r="BP1244" s="93">
        <f t="shared" ca="1" si="1492"/>
        <v>-2.5071884372820125E+156</v>
      </c>
      <c r="BQ1244" s="93">
        <f t="shared" ca="1" si="1492"/>
        <v>-1.5577778700001807E+159</v>
      </c>
      <c r="BR1244" s="93">
        <f t="shared" ca="1" si="1492"/>
        <v>-9.4856097035742625E+161</v>
      </c>
      <c r="BS1244" s="93">
        <f t="shared" ca="1" si="1492"/>
        <v>-5.6629130283289516E+164</v>
      </c>
      <c r="BT1244" s="93">
        <f t="shared" ca="1" si="1492"/>
        <v>-3.3158620569457933E+167</v>
      </c>
      <c r="BU1244" s="93">
        <f t="shared" ca="1" si="1492"/>
        <v>-1.9050026419743839E+170</v>
      </c>
      <c r="BV1244" s="93">
        <f t="shared" ca="1" si="1492"/>
        <v>-1.0742167207947842E+173</v>
      </c>
      <c r="BW1244" s="93">
        <f t="shared" ca="1" si="1492"/>
        <v>-5.9474992019982304E+175</v>
      </c>
      <c r="BX1244" s="93">
        <f t="shared" ca="1" si="1492"/>
        <v>-3.2341981670851082E+178</v>
      </c>
      <c r="BY1244" s="93">
        <f t="shared" ca="1" si="1492"/>
        <v>-1.7279338754094353E+181</v>
      </c>
      <c r="BZ1244" s="93">
        <f t="shared" ca="1" si="1492"/>
        <v>-9.0729717605268403E+183</v>
      </c>
      <c r="CA1244" s="93">
        <f t="shared" ca="1" si="1492"/>
        <v>-4.6834195720530454E+186</v>
      </c>
      <c r="CB1244" s="93">
        <f t="shared" ca="1" si="1492"/>
        <v>-2.3773461416900328E+189</v>
      </c>
      <c r="CC1244" s="93">
        <f t="shared" ca="1" si="1492"/>
        <v>-1.1870206433923568E+192</v>
      </c>
      <c r="CD1244" s="93">
        <f t="shared" ca="1" si="1492"/>
        <v>-5.831460691121561E+194</v>
      </c>
      <c r="CE1244" s="93">
        <f t="shared" ref="CE1244:CL1244" ca="1" si="1493">SUM(CE1237:CE1238,CE1240)*$H1231/12</f>
        <v>-2.8194386920109979E+197</v>
      </c>
      <c r="CF1244" s="93">
        <f t="shared" ca="1" si="1493"/>
        <v>-1.3419106983083033E+200</v>
      </c>
      <c r="CG1244" s="93">
        <f t="shared" ca="1" si="1493"/>
        <v>-6.2887781345920175E+202</v>
      </c>
      <c r="CH1244" s="93">
        <f t="shared" ca="1" si="1493"/>
        <v>-2.9026417148358723E+205</v>
      </c>
      <c r="CI1244" s="93">
        <f t="shared" ca="1" si="1493"/>
        <v>-1.3197899092878724E+208</v>
      </c>
      <c r="CJ1244" s="93">
        <f t="shared" ca="1" si="1493"/>
        <v>-5.9128538328344819E+210</v>
      </c>
      <c r="CK1244" s="93">
        <f t="shared" ca="1" si="1493"/>
        <v>-2.6107445659820613E+213</v>
      </c>
      <c r="CL1244" s="93">
        <f t="shared" ca="1" si="1493"/>
        <v>-1.1363124105401692E+216</v>
      </c>
      <c r="CN1244" s="93"/>
      <c r="CO1244" s="93">
        <f t="shared" ref="CO1244:CX1244" ca="1" si="1494">SUM(CO1237:CO1238,CO1240)*$H1231/CO$5</f>
        <v>0</v>
      </c>
      <c r="CP1244" s="93">
        <f t="shared" ca="1" si="1494"/>
        <v>-6.2422337671107259E+221</v>
      </c>
      <c r="CQ1244" s="93">
        <f t="shared" ca="1" si="1494"/>
        <v>-2.6800971673741639E+224</v>
      </c>
      <c r="CR1244" s="93">
        <f t="shared" ca="1" si="1494"/>
        <v>-1.1402717018484611E+227</v>
      </c>
      <c r="CS1244" s="93">
        <f t="shared" ca="1" si="1494"/>
        <v>-4.7867831890154004E+229</v>
      </c>
      <c r="CT1244" s="93">
        <f t="shared" ca="1" si="1494"/>
        <v>-1.9830710784490401E+232</v>
      </c>
      <c r="CU1244" s="93">
        <f t="shared" ca="1" si="1494"/>
        <v>-8.108996432222231E+234</v>
      </c>
      <c r="CV1244" s="93">
        <f t="shared" ca="1" si="1494"/>
        <v>-3.2734333187889956E+237</v>
      </c>
      <c r="CW1244" s="93">
        <f t="shared" ca="1" si="1494"/>
        <v>-1.3047245602543501E+240</v>
      </c>
      <c r="CX1244" s="93">
        <f t="shared" ca="1" si="1494"/>
        <v>-5.135499836413887E+242</v>
      </c>
      <c r="CY1244" s="93">
        <f ca="1">SUM(CY1237:CY1238,CY1240)*$H1231/CL$5</f>
        <v>-6.6549033742626841E+244</v>
      </c>
      <c r="CZ1244" s="93">
        <f t="shared" ref="CZ1244:DL1244" ca="1" si="1495">SUM(CZ1237:CZ1238,CZ1240)*$H1231/CZ$5</f>
        <v>-7.5234423867910159E+247</v>
      </c>
      <c r="DA1244" s="93">
        <f t="shared" ca="1" si="1495"/>
        <v>-2.8546702582844728E+250</v>
      </c>
      <c r="DB1244" s="93">
        <f t="shared" ca="1" si="1495"/>
        <v>-1.0701963114400556E+253</v>
      </c>
      <c r="DC1244" s="93">
        <f t="shared" ca="1" si="1495"/>
        <v>-3.9649969344133858E+255</v>
      </c>
      <c r="DD1244" s="93">
        <f t="shared" ca="1" si="1495"/>
        <v>-1.4519584131611276E+258</v>
      </c>
      <c r="DE1244" s="93">
        <f t="shared" ca="1" si="1495"/>
        <v>-5.256009472914175E+260</v>
      </c>
      <c r="DF1244" s="93">
        <f t="shared" ca="1" si="1495"/>
        <v>-1.8810750505604597E+263</v>
      </c>
      <c r="DG1244" s="93">
        <f t="shared" ca="1" si="1495"/>
        <v>-6.6567188503996116E+265</v>
      </c>
      <c r="DH1244" s="93">
        <f t="shared" ca="1" si="1495"/>
        <v>-2.3295564868287744E+268</v>
      </c>
      <c r="DI1244" s="93">
        <f t="shared" ca="1" si="1495"/>
        <v>-8.0630404064736122E+270</v>
      </c>
      <c r="DJ1244" s="93">
        <f t="shared" ca="1" si="1495"/>
        <v>-2.7605106977704371E+273</v>
      </c>
      <c r="DK1244" s="93">
        <f t="shared" ca="1" si="1495"/>
        <v>-9.3496715511845343E+275</v>
      </c>
      <c r="DL1244" s="93">
        <f t="shared" ca="1" si="1495"/>
        <v>-3.1330679428161139E+278</v>
      </c>
    </row>
    <row r="1245" spans="1:116" x14ac:dyDescent="0.4">
      <c r="A1245" s="99"/>
      <c r="B1245" s="57"/>
      <c r="C1245" t="s">
        <v>235</v>
      </c>
      <c r="D1245" t="s">
        <v>770</v>
      </c>
      <c r="E1245" t="str">
        <f>ROW()&amp;" "&amp;D1245</f>
        <v>1245 LAMORT-S</v>
      </c>
      <c r="G1245" s="158" t="str">
        <f>G1236</f>
        <v>New loans originated - Volume driven amortizing loan - no defaults</v>
      </c>
      <c r="R1245"/>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c r="BP1245" s="1"/>
      <c r="BQ1245" s="1"/>
      <c r="BR1245" s="1"/>
      <c r="BS1245" s="1"/>
      <c r="BT1245" s="1"/>
      <c r="BU1245" s="1"/>
      <c r="BV1245" s="1"/>
      <c r="BW1245" s="1"/>
      <c r="BX1245" s="1"/>
      <c r="BY1245" s="1"/>
      <c r="BZ1245" s="1"/>
      <c r="CA1245" s="1"/>
      <c r="CB1245" s="1"/>
      <c r="CC1245" s="1"/>
      <c r="CD1245" s="1"/>
      <c r="CE1245" s="1"/>
      <c r="CF1245" s="1"/>
      <c r="CG1245" s="1"/>
      <c r="CH1245" s="1"/>
      <c r="CI1245" s="1"/>
      <c r="CJ1245" s="1"/>
      <c r="CK1245" s="1"/>
      <c r="CL1245" s="1"/>
      <c r="CO1245" s="1"/>
      <c r="CP1245" s="1"/>
      <c r="CQ1245" s="1"/>
      <c r="CR1245" s="1"/>
      <c r="CS1245" s="1"/>
      <c r="CT1245" s="1"/>
      <c r="CU1245" s="1"/>
      <c r="CV1245" s="1"/>
      <c r="CW1245" s="1"/>
      <c r="CX1245" s="1"/>
      <c r="CY1245" s="1"/>
      <c r="CZ1245" s="1"/>
      <c r="DA1245" s="1"/>
      <c r="DB1245" s="1"/>
      <c r="DC1245" s="1"/>
      <c r="DD1245" s="1"/>
      <c r="DE1245" s="1"/>
      <c r="DF1245" s="1"/>
      <c r="DG1245" s="1"/>
      <c r="DH1245" s="1"/>
      <c r="DI1245" s="1"/>
      <c r="DJ1245" s="1"/>
      <c r="DK1245" s="1"/>
      <c r="DL1245" s="1"/>
    </row>
    <row r="1246" spans="1:116" x14ac:dyDescent="0.4">
      <c r="A1246" s="99"/>
      <c r="B1246" s="57"/>
      <c r="C1246" t="s">
        <v>235</v>
      </c>
      <c r="D1246" t="s">
        <v>770</v>
      </c>
      <c r="E1246" t="str">
        <f>ROW()&amp;" "&amp;D1246</f>
        <v>1246 LAMORT-S</v>
      </c>
      <c r="G1246" s="158" t="str">
        <f>G1238</f>
        <v>Prepayment - Volume driven amortizing loan - no defaults</v>
      </c>
      <c r="R1246"/>
      <c r="S1246" s="1"/>
      <c r="T1246" s="1"/>
      <c r="U1246" s="1"/>
      <c r="V1246" s="1"/>
      <c r="W1246" s="1"/>
      <c r="X1246" s="1"/>
      <c r="Y1246" s="1"/>
      <c r="Z1246" s="1"/>
      <c r="AA1246" s="1"/>
      <c r="AB1246" s="1"/>
      <c r="AC1246" s="1"/>
      <c r="AD1246" s="1"/>
      <c r="AE1246" s="1"/>
      <c r="AF1246" s="1"/>
      <c r="AG1246" s="1"/>
      <c r="AH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c r="BP1246" s="1"/>
      <c r="BQ1246" s="1"/>
      <c r="BR1246" s="1"/>
      <c r="BS1246" s="1"/>
      <c r="BT1246" s="1"/>
      <c r="BU1246" s="1"/>
      <c r="BV1246" s="1"/>
      <c r="BW1246" s="1"/>
      <c r="BX1246" s="1"/>
      <c r="BY1246" s="1"/>
      <c r="BZ1246" s="1"/>
      <c r="CA1246" s="1"/>
      <c r="CB1246" s="1"/>
      <c r="CC1246" s="1"/>
      <c r="CD1246" s="1"/>
      <c r="CE1246" s="1"/>
      <c r="CF1246" s="1"/>
      <c r="CG1246" s="1"/>
      <c r="CH1246" s="1"/>
      <c r="CI1246" s="1"/>
      <c r="CJ1246" s="1"/>
      <c r="CK1246" s="1"/>
      <c r="CL1246" s="1"/>
      <c r="CO1246" s="1"/>
      <c r="CP1246" s="1"/>
      <c r="CQ1246" s="1"/>
      <c r="CR1246" s="1"/>
      <c r="CS1246" s="1"/>
      <c r="CT1246" s="1"/>
      <c r="CU1246" s="1"/>
      <c r="CV1246" s="1"/>
      <c r="CW1246" s="1"/>
      <c r="CX1246" s="1"/>
      <c r="CY1246" s="1"/>
      <c r="CZ1246" s="1"/>
      <c r="DA1246" s="1"/>
      <c r="DB1246" s="1"/>
      <c r="DC1246" s="1"/>
      <c r="DD1246" s="1"/>
      <c r="DE1246" s="1"/>
      <c r="DF1246" s="1"/>
      <c r="DG1246" s="1"/>
      <c r="DH1246" s="1"/>
      <c r="DI1246" s="1"/>
      <c r="DJ1246" s="1"/>
      <c r="DK1246" s="1"/>
      <c r="DL1246" s="1"/>
    </row>
    <row r="1247" spans="1:116" x14ac:dyDescent="0.4">
      <c r="A1247" s="99"/>
      <c r="B1247" s="57"/>
      <c r="C1247" t="s">
        <v>235</v>
      </c>
      <c r="D1247" t="s">
        <v>770</v>
      </c>
      <c r="E1247" t="str">
        <f>ROW()&amp;" "&amp;D1247</f>
        <v>1247 LAMORT-S</v>
      </c>
      <c r="G1247" s="158" t="str">
        <f>G1239</f>
        <v>Principal payments - Volume driven amortizing loan - no defaults</v>
      </c>
      <c r="K1247" s="53">
        <f>SUMIF($3:$3,K$2,1243:1243)</f>
        <v>0</v>
      </c>
      <c r="L1247" s="53">
        <f>SUMIF($3:$3,L$2,1243:1243)</f>
        <v>0</v>
      </c>
      <c r="M1247" s="53">
        <f>SUMIF($3:$3,M$2,1243:1243)</f>
        <v>0</v>
      </c>
      <c r="N1247" s="53">
        <f>SUMIF($3:$3,N$2,1243:1243)</f>
        <v>0</v>
      </c>
      <c r="O1247" s="53">
        <f>SUMIF($3:$3,O$2,1243:1243)</f>
        <v>0</v>
      </c>
      <c r="P1247" s="53">
        <f>SUMIF($3:$3,P$2,1243:1243)</f>
        <v>0</v>
      </c>
      <c r="R1247"/>
      <c r="S1247" s="62">
        <f t="shared" ref="S1247:AX1247" ca="1" si="1496">-S1238</f>
        <v>-500000</v>
      </c>
      <c r="T1247" s="62">
        <f t="shared" ca="1" si="1496"/>
        <v>-500000</v>
      </c>
      <c r="U1247" s="62">
        <f t="shared" ca="1" si="1496"/>
        <v>-500000</v>
      </c>
      <c r="V1247" s="62">
        <f t="shared" ca="1" si="1496"/>
        <v>-500000</v>
      </c>
      <c r="W1247" s="62">
        <f t="shared" ca="1" si="1496"/>
        <v>-500000</v>
      </c>
      <c r="X1247" s="62">
        <f t="shared" ca="1" si="1496"/>
        <v>-500000</v>
      </c>
      <c r="Y1247" s="62">
        <f t="shared" ca="1" si="1496"/>
        <v>-500000</v>
      </c>
      <c r="Z1247" s="62">
        <f t="shared" ca="1" si="1496"/>
        <v>-500000</v>
      </c>
      <c r="AA1247" s="62">
        <f t="shared" ca="1" si="1496"/>
        <v>-500000</v>
      </c>
      <c r="AB1247" s="62">
        <f t="shared" ca="1" si="1496"/>
        <v>-500000</v>
      </c>
      <c r="AC1247" s="62">
        <f t="shared" ca="1" si="1496"/>
        <v>-500000</v>
      </c>
      <c r="AD1247" s="62">
        <f t="shared" ca="1" si="1496"/>
        <v>-500000</v>
      </c>
      <c r="AE1247" s="62">
        <f t="shared" ca="1" si="1496"/>
        <v>-500000</v>
      </c>
      <c r="AF1247" s="62">
        <f t="shared" ca="1" si="1496"/>
        <v>-500000</v>
      </c>
      <c r="AG1247" s="62">
        <f t="shared" ca="1" si="1496"/>
        <v>-500000</v>
      </c>
      <c r="AH1247" s="62">
        <f t="shared" ca="1" si="1496"/>
        <v>-500000</v>
      </c>
      <c r="AI1247" s="62">
        <f t="shared" ca="1" si="1496"/>
        <v>-500000</v>
      </c>
      <c r="AJ1247" s="62">
        <f t="shared" ca="1" si="1496"/>
        <v>-500000</v>
      </c>
      <c r="AK1247" s="62">
        <f t="shared" ca="1" si="1496"/>
        <v>-500000</v>
      </c>
      <c r="AL1247" s="62">
        <f t="shared" ca="1" si="1496"/>
        <v>-500000</v>
      </c>
      <c r="AM1247" s="62">
        <f t="shared" ca="1" si="1496"/>
        <v>-500000</v>
      </c>
      <c r="AN1247" s="62">
        <f t="shared" ca="1" si="1496"/>
        <v>-500000</v>
      </c>
      <c r="AO1247" s="62">
        <f t="shared" ca="1" si="1496"/>
        <v>-500000</v>
      </c>
      <c r="AP1247" s="62">
        <f t="shared" ca="1" si="1496"/>
        <v>-500000</v>
      </c>
      <c r="AQ1247" s="62">
        <f t="shared" ca="1" si="1496"/>
        <v>-500000</v>
      </c>
      <c r="AR1247" s="62">
        <f t="shared" ca="1" si="1496"/>
        <v>-500000</v>
      </c>
      <c r="AS1247" s="62">
        <f t="shared" ca="1" si="1496"/>
        <v>-500000</v>
      </c>
      <c r="AT1247" s="62">
        <f t="shared" ca="1" si="1496"/>
        <v>-500000</v>
      </c>
      <c r="AU1247" s="62">
        <f t="shared" ca="1" si="1496"/>
        <v>-500000</v>
      </c>
      <c r="AV1247" s="62">
        <f t="shared" ca="1" si="1496"/>
        <v>-500000</v>
      </c>
      <c r="AW1247" s="62">
        <f t="shared" ca="1" si="1496"/>
        <v>-500000</v>
      </c>
      <c r="AX1247" s="62">
        <f t="shared" ca="1" si="1496"/>
        <v>-500000</v>
      </c>
      <c r="AY1247" s="62">
        <f t="shared" ref="AY1247:CD1247" ca="1" si="1497">-AY1238</f>
        <v>-500000</v>
      </c>
      <c r="AZ1247" s="62">
        <f t="shared" ca="1" si="1497"/>
        <v>-500000</v>
      </c>
      <c r="BA1247" s="62">
        <f t="shared" ca="1" si="1497"/>
        <v>-500000</v>
      </c>
      <c r="BB1247" s="62">
        <f t="shared" ca="1" si="1497"/>
        <v>-500000</v>
      </c>
      <c r="BC1247" s="62">
        <f t="shared" ca="1" si="1497"/>
        <v>-500000</v>
      </c>
      <c r="BD1247" s="62">
        <f t="shared" ca="1" si="1497"/>
        <v>-500000</v>
      </c>
      <c r="BE1247" s="62">
        <f t="shared" ca="1" si="1497"/>
        <v>-500000</v>
      </c>
      <c r="BF1247" s="62">
        <f t="shared" ca="1" si="1497"/>
        <v>-500000</v>
      </c>
      <c r="BG1247" s="62">
        <f t="shared" ca="1" si="1497"/>
        <v>-500000</v>
      </c>
      <c r="BH1247" s="62">
        <f t="shared" ca="1" si="1497"/>
        <v>-500000</v>
      </c>
      <c r="BI1247" s="62">
        <f t="shared" ca="1" si="1497"/>
        <v>-500000</v>
      </c>
      <c r="BJ1247" s="62">
        <f t="shared" ca="1" si="1497"/>
        <v>-500000</v>
      </c>
      <c r="BK1247" s="62">
        <f t="shared" ca="1" si="1497"/>
        <v>-500000</v>
      </c>
      <c r="BL1247" s="62">
        <f t="shared" ca="1" si="1497"/>
        <v>-500000</v>
      </c>
      <c r="BM1247" s="62">
        <f t="shared" ca="1" si="1497"/>
        <v>-500000</v>
      </c>
      <c r="BN1247" s="62">
        <f t="shared" ca="1" si="1497"/>
        <v>-500000</v>
      </c>
      <c r="BO1247" s="62">
        <f t="shared" ca="1" si="1497"/>
        <v>-500000</v>
      </c>
      <c r="BP1247" s="62">
        <f t="shared" ca="1" si="1497"/>
        <v>-500000</v>
      </c>
      <c r="BQ1247" s="62">
        <f t="shared" ca="1" si="1497"/>
        <v>-500000</v>
      </c>
      <c r="BR1247" s="62">
        <f t="shared" ca="1" si="1497"/>
        <v>-500000</v>
      </c>
      <c r="BS1247" s="62">
        <f t="shared" ca="1" si="1497"/>
        <v>-500000</v>
      </c>
      <c r="BT1247" s="62">
        <f t="shared" ca="1" si="1497"/>
        <v>-500000</v>
      </c>
      <c r="BU1247" s="62">
        <f t="shared" ca="1" si="1497"/>
        <v>-500000</v>
      </c>
      <c r="BV1247" s="62">
        <f t="shared" ca="1" si="1497"/>
        <v>-500000</v>
      </c>
      <c r="BW1247" s="62">
        <f t="shared" ca="1" si="1497"/>
        <v>-500000</v>
      </c>
      <c r="BX1247" s="62">
        <f t="shared" ca="1" si="1497"/>
        <v>-500000</v>
      </c>
      <c r="BY1247" s="62">
        <f t="shared" ca="1" si="1497"/>
        <v>-500000</v>
      </c>
      <c r="BZ1247" s="62">
        <f t="shared" ca="1" si="1497"/>
        <v>-500000</v>
      </c>
      <c r="CA1247" s="62">
        <f t="shared" ca="1" si="1497"/>
        <v>-500000</v>
      </c>
      <c r="CB1247" s="62">
        <f t="shared" ca="1" si="1497"/>
        <v>-500000</v>
      </c>
      <c r="CC1247" s="62">
        <f t="shared" ca="1" si="1497"/>
        <v>-500000</v>
      </c>
      <c r="CD1247" s="62">
        <f t="shared" ca="1" si="1497"/>
        <v>-500000</v>
      </c>
      <c r="CE1247" s="62">
        <f t="shared" ref="CE1247:CL1247" ca="1" si="1498">-CE1238</f>
        <v>-500000</v>
      </c>
      <c r="CF1247" s="62">
        <f t="shared" ca="1" si="1498"/>
        <v>-500000</v>
      </c>
      <c r="CG1247" s="62">
        <f t="shared" ca="1" si="1498"/>
        <v>-500000</v>
      </c>
      <c r="CH1247" s="62">
        <f t="shared" ca="1" si="1498"/>
        <v>-500000</v>
      </c>
      <c r="CI1247" s="62">
        <f t="shared" ca="1" si="1498"/>
        <v>-500000</v>
      </c>
      <c r="CJ1247" s="62">
        <f t="shared" ca="1" si="1498"/>
        <v>-500000</v>
      </c>
      <c r="CK1247" s="62">
        <f t="shared" ca="1" si="1498"/>
        <v>-500000</v>
      </c>
      <c r="CL1247" s="62">
        <f t="shared" ca="1" si="1498"/>
        <v>-500000</v>
      </c>
      <c r="CO1247" s="62">
        <f t="shared" ref="CO1247:DK1247" ca="1" si="1499">-CO1238</f>
        <v>0</v>
      </c>
      <c r="CP1247" s="62">
        <f t="shared" ca="1" si="1499"/>
        <v>0</v>
      </c>
      <c r="CQ1247" s="62">
        <f t="shared" ca="1" si="1499"/>
        <v>0</v>
      </c>
      <c r="CR1247" s="62">
        <f t="shared" ca="1" si="1499"/>
        <v>0</v>
      </c>
      <c r="CS1247" s="62">
        <f t="shared" ca="1" si="1499"/>
        <v>0</v>
      </c>
      <c r="CT1247" s="62">
        <f t="shared" ca="1" si="1499"/>
        <v>0</v>
      </c>
      <c r="CU1247" s="62">
        <f t="shared" ca="1" si="1499"/>
        <v>0</v>
      </c>
      <c r="CV1247" s="62">
        <f t="shared" ca="1" si="1499"/>
        <v>0</v>
      </c>
      <c r="CW1247" s="62">
        <f t="shared" ca="1" si="1499"/>
        <v>0</v>
      </c>
      <c r="CX1247" s="62">
        <f t="shared" ca="1" si="1499"/>
        <v>0</v>
      </c>
      <c r="CY1247" s="62">
        <f t="shared" ca="1" si="1499"/>
        <v>0</v>
      </c>
      <c r="CZ1247" s="62">
        <f t="shared" ca="1" si="1499"/>
        <v>0</v>
      </c>
      <c r="DA1247" s="62">
        <f t="shared" ca="1" si="1499"/>
        <v>0</v>
      </c>
      <c r="DB1247" s="62">
        <f t="shared" ca="1" si="1499"/>
        <v>0</v>
      </c>
      <c r="DC1247" s="62">
        <f t="shared" ca="1" si="1499"/>
        <v>0</v>
      </c>
      <c r="DD1247" s="62">
        <f t="shared" ca="1" si="1499"/>
        <v>0</v>
      </c>
      <c r="DE1247" s="62">
        <f t="shared" ca="1" si="1499"/>
        <v>0</v>
      </c>
      <c r="DF1247" s="62">
        <f t="shared" ca="1" si="1499"/>
        <v>0</v>
      </c>
      <c r="DG1247" s="62">
        <f t="shared" ca="1" si="1499"/>
        <v>0</v>
      </c>
      <c r="DH1247" s="62">
        <f t="shared" ca="1" si="1499"/>
        <v>0</v>
      </c>
      <c r="DI1247" s="62">
        <f t="shared" ca="1" si="1499"/>
        <v>0</v>
      </c>
      <c r="DJ1247" s="62">
        <f t="shared" ca="1" si="1499"/>
        <v>0</v>
      </c>
      <c r="DK1247" s="62">
        <f t="shared" ca="1" si="1499"/>
        <v>0</v>
      </c>
      <c r="DL1247" s="62">
        <f t="shared" ref="DL1247" ca="1" si="1500">-DL1238</f>
        <v>0</v>
      </c>
    </row>
    <row r="1248" spans="1:116" x14ac:dyDescent="0.4">
      <c r="A1248" s="99"/>
      <c r="B1248" s="57"/>
      <c r="C1248" s="57"/>
      <c r="D1248" t="s">
        <v>770</v>
      </c>
      <c r="E1248" t="str">
        <f>ROW()&amp;" "&amp;D1248</f>
        <v>1248 LAMORT-S</v>
      </c>
      <c r="G1248" s="125"/>
      <c r="K1248" s="53">
        <f ca="1">SUMIF($3:$3,K$2,1244:1244)</f>
        <v>-3.7248599140737667E+40</v>
      </c>
      <c r="L1248" s="53">
        <f ca="1">SUMIF($3:$3,L$2,1244:1244)</f>
        <v>-7.525972152351131E+79</v>
      </c>
      <c r="M1248" s="53">
        <f ca="1">SUMIF($3:$3,M$2,1244:1244)</f>
        <v>-1.8021746137406294E+116</v>
      </c>
      <c r="N1248" s="53">
        <f ca="1">SUMIF($3:$3,N$2,1244:1244)</f>
        <v>-6.1122176797014439E+150</v>
      </c>
      <c r="O1248" s="53">
        <f ca="1">SUMIF($3:$3,O$2,1244:1244)</f>
        <v>-9.0902835008452094E+183</v>
      </c>
      <c r="P1248" s="53">
        <f ca="1">SUMIF($3:$3,P$2,1244:1244)</f>
        <v>-1.1389290811869727E+216</v>
      </c>
      <c r="R1248"/>
      <c r="S1248" s="62">
        <f t="shared" ref="S1248:AX1248" si="1501">-S1240</f>
        <v>0</v>
      </c>
      <c r="T1248" s="62">
        <f t="shared" si="1501"/>
        <v>0</v>
      </c>
      <c r="U1248" s="62">
        <f t="shared" si="1501"/>
        <v>0</v>
      </c>
      <c r="V1248" s="62">
        <f t="shared" si="1501"/>
        <v>0</v>
      </c>
      <c r="W1248" s="62">
        <f t="shared" si="1501"/>
        <v>0</v>
      </c>
      <c r="X1248" s="62">
        <f t="shared" si="1501"/>
        <v>0</v>
      </c>
      <c r="Y1248" s="62">
        <f t="shared" si="1501"/>
        <v>0</v>
      </c>
      <c r="Z1248" s="62">
        <f t="shared" si="1501"/>
        <v>0</v>
      </c>
      <c r="AA1248" s="62">
        <f t="shared" si="1501"/>
        <v>0</v>
      </c>
      <c r="AB1248" s="62">
        <f t="shared" si="1501"/>
        <v>0</v>
      </c>
      <c r="AC1248" s="62">
        <f t="shared" si="1501"/>
        <v>0</v>
      </c>
      <c r="AD1248" s="62">
        <f t="shared" si="1501"/>
        <v>0</v>
      </c>
      <c r="AE1248" s="62">
        <f t="shared" si="1501"/>
        <v>0</v>
      </c>
      <c r="AF1248" s="62">
        <f t="shared" si="1501"/>
        <v>0</v>
      </c>
      <c r="AG1248" s="62">
        <f t="shared" si="1501"/>
        <v>0</v>
      </c>
      <c r="AH1248" s="62">
        <f t="shared" si="1501"/>
        <v>0</v>
      </c>
      <c r="AI1248" s="62">
        <f t="shared" si="1501"/>
        <v>0</v>
      </c>
      <c r="AJ1248" s="62">
        <f t="shared" si="1501"/>
        <v>0</v>
      </c>
      <c r="AK1248" s="62">
        <f t="shared" si="1501"/>
        <v>0</v>
      </c>
      <c r="AL1248" s="62">
        <f t="shared" si="1501"/>
        <v>0</v>
      </c>
      <c r="AM1248" s="62">
        <f t="shared" si="1501"/>
        <v>0</v>
      </c>
      <c r="AN1248" s="62">
        <f t="shared" si="1501"/>
        <v>0</v>
      </c>
      <c r="AO1248" s="62">
        <f t="shared" si="1501"/>
        <v>0</v>
      </c>
      <c r="AP1248" s="62">
        <f t="shared" si="1501"/>
        <v>0</v>
      </c>
      <c r="AQ1248" s="62">
        <f t="shared" si="1501"/>
        <v>0</v>
      </c>
      <c r="AR1248" s="62">
        <f t="shared" si="1501"/>
        <v>0</v>
      </c>
      <c r="AS1248" s="62">
        <f t="shared" si="1501"/>
        <v>0</v>
      </c>
      <c r="AT1248" s="62">
        <f t="shared" si="1501"/>
        <v>0</v>
      </c>
      <c r="AU1248" s="62">
        <f t="shared" si="1501"/>
        <v>0</v>
      </c>
      <c r="AV1248" s="62">
        <f t="shared" si="1501"/>
        <v>0</v>
      </c>
      <c r="AW1248" s="62">
        <f t="shared" si="1501"/>
        <v>0</v>
      </c>
      <c r="AX1248" s="62">
        <f t="shared" si="1501"/>
        <v>0</v>
      </c>
      <c r="AY1248" s="62">
        <f t="shared" ref="AY1248:CD1248" si="1502">-AY1240</f>
        <v>0</v>
      </c>
      <c r="AZ1248" s="62">
        <f t="shared" si="1502"/>
        <v>0</v>
      </c>
      <c r="BA1248" s="62">
        <f t="shared" si="1502"/>
        <v>0</v>
      </c>
      <c r="BB1248" s="62">
        <f t="shared" si="1502"/>
        <v>0</v>
      </c>
      <c r="BC1248" s="62">
        <f t="shared" si="1502"/>
        <v>0</v>
      </c>
      <c r="BD1248" s="62">
        <f t="shared" si="1502"/>
        <v>0</v>
      </c>
      <c r="BE1248" s="62">
        <f t="shared" si="1502"/>
        <v>0</v>
      </c>
      <c r="BF1248" s="62">
        <f t="shared" si="1502"/>
        <v>0</v>
      </c>
      <c r="BG1248" s="62">
        <f t="shared" si="1502"/>
        <v>0</v>
      </c>
      <c r="BH1248" s="62">
        <f t="shared" si="1502"/>
        <v>0</v>
      </c>
      <c r="BI1248" s="62">
        <f t="shared" si="1502"/>
        <v>0</v>
      </c>
      <c r="BJ1248" s="62">
        <f t="shared" si="1502"/>
        <v>0</v>
      </c>
      <c r="BK1248" s="62">
        <f t="shared" si="1502"/>
        <v>0</v>
      </c>
      <c r="BL1248" s="62">
        <f t="shared" si="1502"/>
        <v>0</v>
      </c>
      <c r="BM1248" s="62">
        <f t="shared" si="1502"/>
        <v>0</v>
      </c>
      <c r="BN1248" s="62">
        <f t="shared" si="1502"/>
        <v>0</v>
      </c>
      <c r="BO1248" s="62">
        <f t="shared" si="1502"/>
        <v>0</v>
      </c>
      <c r="BP1248" s="62">
        <f t="shared" si="1502"/>
        <v>0</v>
      </c>
      <c r="BQ1248" s="62">
        <f t="shared" si="1502"/>
        <v>0</v>
      </c>
      <c r="BR1248" s="62">
        <f t="shared" si="1502"/>
        <v>0</v>
      </c>
      <c r="BS1248" s="62">
        <f t="shared" si="1502"/>
        <v>0</v>
      </c>
      <c r="BT1248" s="62">
        <f t="shared" si="1502"/>
        <v>0</v>
      </c>
      <c r="BU1248" s="62">
        <f t="shared" si="1502"/>
        <v>0</v>
      </c>
      <c r="BV1248" s="62">
        <f t="shared" si="1502"/>
        <v>0</v>
      </c>
      <c r="BW1248" s="62">
        <f t="shared" si="1502"/>
        <v>0</v>
      </c>
      <c r="BX1248" s="62">
        <f t="shared" si="1502"/>
        <v>0</v>
      </c>
      <c r="BY1248" s="62">
        <f t="shared" si="1502"/>
        <v>0</v>
      </c>
      <c r="BZ1248" s="62">
        <f t="shared" si="1502"/>
        <v>0</v>
      </c>
      <c r="CA1248" s="62">
        <f t="shared" si="1502"/>
        <v>0</v>
      </c>
      <c r="CB1248" s="62">
        <f t="shared" si="1502"/>
        <v>0</v>
      </c>
      <c r="CC1248" s="62">
        <f t="shared" si="1502"/>
        <v>0</v>
      </c>
      <c r="CD1248" s="62">
        <f t="shared" si="1502"/>
        <v>0</v>
      </c>
      <c r="CE1248" s="62">
        <f t="shared" ref="CE1248:CL1248" si="1503">-CE1240</f>
        <v>0</v>
      </c>
      <c r="CF1248" s="62">
        <f t="shared" si="1503"/>
        <v>0</v>
      </c>
      <c r="CG1248" s="62">
        <f t="shared" si="1503"/>
        <v>0</v>
      </c>
      <c r="CH1248" s="62">
        <f t="shared" si="1503"/>
        <v>0</v>
      </c>
      <c r="CI1248" s="62">
        <f t="shared" si="1503"/>
        <v>0</v>
      </c>
      <c r="CJ1248" s="62">
        <f t="shared" si="1503"/>
        <v>0</v>
      </c>
      <c r="CK1248" s="62">
        <f t="shared" si="1503"/>
        <v>0</v>
      </c>
      <c r="CL1248" s="62">
        <f t="shared" si="1503"/>
        <v>0</v>
      </c>
      <c r="CO1248" s="62">
        <f t="shared" ref="CO1248:DK1248" si="1504">-CO1240</f>
        <v>0</v>
      </c>
      <c r="CP1248" s="62">
        <f t="shared" si="1504"/>
        <v>0</v>
      </c>
      <c r="CQ1248" s="62">
        <f t="shared" si="1504"/>
        <v>0</v>
      </c>
      <c r="CR1248" s="62">
        <f t="shared" si="1504"/>
        <v>0</v>
      </c>
      <c r="CS1248" s="62">
        <f t="shared" si="1504"/>
        <v>0</v>
      </c>
      <c r="CT1248" s="62">
        <f t="shared" si="1504"/>
        <v>0</v>
      </c>
      <c r="CU1248" s="62">
        <f t="shared" si="1504"/>
        <v>0</v>
      </c>
      <c r="CV1248" s="62">
        <f t="shared" si="1504"/>
        <v>0</v>
      </c>
      <c r="CW1248" s="62">
        <f t="shared" si="1504"/>
        <v>0</v>
      </c>
      <c r="CX1248" s="62">
        <f t="shared" si="1504"/>
        <v>0</v>
      </c>
      <c r="CY1248" s="62">
        <f t="shared" si="1504"/>
        <v>0</v>
      </c>
      <c r="CZ1248" s="62">
        <f t="shared" si="1504"/>
        <v>0</v>
      </c>
      <c r="DA1248" s="62">
        <f t="shared" si="1504"/>
        <v>0</v>
      </c>
      <c r="DB1248" s="62">
        <f t="shared" si="1504"/>
        <v>0</v>
      </c>
      <c r="DC1248" s="62">
        <f t="shared" si="1504"/>
        <v>0</v>
      </c>
      <c r="DD1248" s="62">
        <f t="shared" si="1504"/>
        <v>0</v>
      </c>
      <c r="DE1248" s="62">
        <f t="shared" si="1504"/>
        <v>0</v>
      </c>
      <c r="DF1248" s="62">
        <f t="shared" si="1504"/>
        <v>0</v>
      </c>
      <c r="DG1248" s="62">
        <f t="shared" si="1504"/>
        <v>0</v>
      </c>
      <c r="DH1248" s="62">
        <f t="shared" si="1504"/>
        <v>0</v>
      </c>
      <c r="DI1248" s="62">
        <f t="shared" si="1504"/>
        <v>0</v>
      </c>
      <c r="DJ1248" s="62">
        <f t="shared" si="1504"/>
        <v>0</v>
      </c>
      <c r="DK1248" s="62">
        <f t="shared" si="1504"/>
        <v>0</v>
      </c>
      <c r="DL1248" s="62">
        <f t="shared" ref="DL1248" si="1505">-DL1240</f>
        <v>0</v>
      </c>
    </row>
    <row r="1249" spans="1:116" x14ac:dyDescent="0.4">
      <c r="A1249" s="100"/>
      <c r="B1249" s="300"/>
      <c r="C1249" s="300"/>
      <c r="D1249" t="s">
        <v>770</v>
      </c>
      <c r="E1249" t="str">
        <f t="shared" si="1468"/>
        <v>1249 LAMORT-S</v>
      </c>
      <c r="F1249" s="27"/>
      <c r="G1249" s="95" t="s">
        <v>291</v>
      </c>
      <c r="K1249" s="53">
        <f>SUMIF($3:$3,K$2,1245:1245)</f>
        <v>0</v>
      </c>
      <c r="L1249" s="53">
        <f>SUMIF($3:$3,L$2,1245:1245)</f>
        <v>0</v>
      </c>
      <c r="M1249" s="53">
        <f>SUMIF($3:$3,M$2,1245:1245)</f>
        <v>0</v>
      </c>
      <c r="N1249" s="53">
        <f>SUMIF($3:$3,N$2,1245:1245)</f>
        <v>0</v>
      </c>
      <c r="O1249" s="53">
        <f>SUMIF($3:$3,O$2,1245:1245)</f>
        <v>0</v>
      </c>
      <c r="P1249" s="53">
        <f>SUMIF($3:$3,P$2,1245:1245)</f>
        <v>0</v>
      </c>
      <c r="R1249"/>
      <c r="S1249" s="62">
        <f t="shared" ref="S1249:AX1249" ca="1" si="1506">-S1241</f>
        <v>0</v>
      </c>
      <c r="T1249" s="62">
        <f t="shared" ca="1" si="1506"/>
        <v>-731364139.83365655</v>
      </c>
      <c r="U1249" s="62">
        <f t="shared" ca="1" si="1506"/>
        <v>-11116241355098.656</v>
      </c>
      <c r="V1249" s="62">
        <f t="shared" ca="1" si="1506"/>
        <v>-1.126379579577211E+17</v>
      </c>
      <c r="W1249" s="62">
        <f t="shared" ca="1" si="1506"/>
        <v>-8.5602796846639559E+20</v>
      </c>
      <c r="X1249" s="62">
        <f t="shared" ca="1" si="1506"/>
        <v>-5.2047065679499732E+24</v>
      </c>
      <c r="Y1249" s="62">
        <f t="shared" ca="1" si="1506"/>
        <v>-2.6371717874174146E+28</v>
      </c>
      <c r="Z1249" s="62">
        <f t="shared" ca="1" si="1506"/>
        <v>-1.1453782282183974E+32</v>
      </c>
      <c r="AA1249" s="62">
        <f t="shared" ca="1" si="1506"/>
        <v>-4.352939184154899E+35</v>
      </c>
      <c r="AB1249" s="62">
        <f t="shared" ca="1" si="1506"/>
        <v>-1.4705468751897758E+39</v>
      </c>
      <c r="AC1249" s="62">
        <f t="shared" ca="1" si="1506"/>
        <v>-4.4712893370237303E+42</v>
      </c>
      <c r="AD1249" s="62">
        <f t="shared" ca="1" si="1506"/>
        <v>-1.235973354462197E+46</v>
      </c>
      <c r="AE1249" s="62">
        <f t="shared" ca="1" si="1506"/>
        <v>-3.1319296539056093E+49</v>
      </c>
      <c r="AF1249" s="62">
        <f t="shared" ca="1" si="1506"/>
        <v>-7.326016623477071E+52</v>
      </c>
      <c r="AG1249" s="62">
        <f t="shared" ca="1" si="1506"/>
        <v>-1.5913079526469631E+56</v>
      </c>
      <c r="AH1249" s="62">
        <f t="shared" ca="1" si="1506"/>
        <v>-3.2262087021325132E+59</v>
      </c>
      <c r="AI1249" s="62">
        <f t="shared" ca="1" si="1506"/>
        <v>-6.132210777975097E+62</v>
      </c>
      <c r="AJ1249" s="62">
        <f t="shared" ca="1" si="1506"/>
        <v>-1.0970536452054969E+66</v>
      </c>
      <c r="AK1249" s="62">
        <f t="shared" ca="1" si="1506"/>
        <v>-1.8536604531951914E+69</v>
      </c>
      <c r="AL1249" s="62">
        <f t="shared" ca="1" si="1506"/>
        <v>-2.9673346001457926E+72</v>
      </c>
      <c r="AM1249" s="62">
        <f t="shared" ca="1" si="1506"/>
        <v>-4.5127531008055012E+75</v>
      </c>
      <c r="AN1249" s="62">
        <f t="shared" ca="1" si="1506"/>
        <v>-6.5364574358160018E+78</v>
      </c>
      <c r="AO1249" s="62">
        <f t="shared" ca="1" si="1506"/>
        <v>-9.037639740178401E+81</v>
      </c>
      <c r="AP1249" s="62">
        <f t="shared" ca="1" si="1506"/>
        <v>-1.1953017828498077E+85</v>
      </c>
      <c r="AQ1249" s="62">
        <f t="shared" ca="1" si="1506"/>
        <v>-1.5150669056424484E+88</v>
      </c>
      <c r="AR1249" s="62">
        <f t="shared" ca="1" si="1506"/>
        <v>-1.843624186302751E+91</v>
      </c>
      <c r="AS1249" s="62">
        <f t="shared" ca="1" si="1506"/>
        <v>-2.1572215478633937E+94</v>
      </c>
      <c r="AT1249" s="62">
        <f t="shared" ca="1" si="1506"/>
        <v>-2.4307583838626967E+97</v>
      </c>
      <c r="AU1249" s="62">
        <f t="shared" ca="1" si="1506"/>
        <v>-2.6412509921079152E+100</v>
      </c>
      <c r="AV1249" s="62">
        <f t="shared" ca="1" si="1506"/>
        <v>-2.7711031505988813E+103</v>
      </c>
      <c r="AW1249" s="62">
        <f t="shared" ca="1" si="1506"/>
        <v>-2.810525681731739E+106</v>
      </c>
      <c r="AX1249" s="62">
        <f t="shared" ca="1" si="1506"/>
        <v>-2.7586530785803165E+109</v>
      </c>
      <c r="AY1249" s="62">
        <f t="shared" ref="AY1249:CD1249" ca="1" si="1507">-AY1241</f>
        <v>-2.6232122758009758E+112</v>
      </c>
      <c r="AZ1249" s="62">
        <f t="shared" ca="1" si="1507"/>
        <v>-2.4189167622345576E+115</v>
      </c>
      <c r="BA1249" s="62">
        <f t="shared" ca="1" si="1507"/>
        <v>-2.165003166021465E+118</v>
      </c>
      <c r="BB1249" s="62">
        <f t="shared" ca="1" si="1507"/>
        <v>-1.8824442382227941E+121</v>
      </c>
      <c r="BC1249" s="62">
        <f t="shared" ca="1" si="1507"/>
        <v>-1.5913523433607059E+124</v>
      </c>
      <c r="BD1249" s="62">
        <f t="shared" ca="1" si="1507"/>
        <v>-1.3089602280028723E+127</v>
      </c>
      <c r="BE1249" s="62">
        <f t="shared" ca="1" si="1507"/>
        <v>-1.0483825395703326E+130</v>
      </c>
      <c r="BF1249" s="62">
        <f t="shared" ca="1" si="1507"/>
        <v>-8.1817686376275823E+132</v>
      </c>
      <c r="BG1249" s="62">
        <f t="shared" ca="1" si="1507"/>
        <v>-6.2257879092995815E+135</v>
      </c>
      <c r="BH1249" s="62">
        <f t="shared" ca="1" si="1507"/>
        <v>-4.6220291408994143E+138</v>
      </c>
      <c r="BI1249" s="62">
        <f t="shared" ca="1" si="1507"/>
        <v>-3.3498140372717199E+141</v>
      </c>
      <c r="BJ1249" s="62">
        <f t="shared" ca="1" si="1507"/>
        <v>-2.3713990743550115E+144</v>
      </c>
      <c r="BK1249" s="62">
        <f t="shared" ca="1" si="1507"/>
        <v>-1.6406633112492029E+147</v>
      </c>
      <c r="BL1249" s="62">
        <f t="shared" ca="1" si="1507"/>
        <v>-1.1099145440437358E+150</v>
      </c>
      <c r="BM1249" s="62">
        <f t="shared" ca="1" si="1507"/>
        <v>-7.3456358041225992E+152</v>
      </c>
      <c r="BN1249" s="62">
        <f t="shared" ca="1" si="1507"/>
        <v>-4.7582176892315356E+155</v>
      </c>
      <c r="BO1249" s="62">
        <f t="shared" ca="1" si="1507"/>
        <v>-3.0180812911026802E+158</v>
      </c>
      <c r="BP1249" s="62">
        <f t="shared" ca="1" si="1507"/>
        <v>-1.8753304538715963E+161</v>
      </c>
      <c r="BQ1249" s="62">
        <f t="shared" ca="1" si="1507"/>
        <v>-1.1419993167338023E+164</v>
      </c>
      <c r="BR1249" s="62">
        <f t="shared" ca="1" si="1507"/>
        <v>-6.818185274174168E+166</v>
      </c>
      <c r="BS1249" s="62">
        <f t="shared" ca="1" si="1507"/>
        <v>-3.9925804203911375E+169</v>
      </c>
      <c r="BT1249" s="62">
        <f t="shared" ca="1" si="1507"/>
        <v>-2.2939350000897126E+172</v>
      </c>
      <c r="BU1249" s="62">
        <f t="shared" ca="1" si="1507"/>
        <v>-1.2936170729837371E+175</v>
      </c>
      <c r="BV1249" s="62">
        <f t="shared" ca="1" si="1507"/>
        <v>-7.1626961003525162E+177</v>
      </c>
      <c r="BW1249" s="62">
        <f t="shared" ca="1" si="1507"/>
        <v>-3.895265450483203E+180</v>
      </c>
      <c r="BX1249" s="62">
        <f t="shared" ca="1" si="1507"/>
        <v>-2.081257652161566E+183</v>
      </c>
      <c r="BY1249" s="62">
        <f t="shared" ca="1" si="1507"/>
        <v>-1.0928903256526669E+186</v>
      </c>
      <c r="BZ1249" s="62">
        <f t="shared" ca="1" si="1507"/>
        <v>-5.641809006255254E+188</v>
      </c>
      <c r="CA1249" s="62">
        <f t="shared" ca="1" si="1507"/>
        <v>-2.8640198313405939E+191</v>
      </c>
      <c r="CB1249" s="62">
        <f t="shared" ca="1" si="1507"/>
        <v>-1.4301123533725667E+194</v>
      </c>
      <c r="CC1249" s="62">
        <f t="shared" ca="1" si="1507"/>
        <v>-7.0261516792975681E+196</v>
      </c>
      <c r="CD1249" s="62">
        <f t="shared" ca="1" si="1507"/>
        <v>-3.3972781300130104E+199</v>
      </c>
      <c r="CE1249" s="62">
        <f t="shared" ref="CE1249:CL1249" ca="1" si="1508">-CE1241</f>
        <v>-1.6170384242637466E+202</v>
      </c>
      <c r="CF1249" s="62">
        <f t="shared" ca="1" si="1508"/>
        <v>-7.5786398904081043E+204</v>
      </c>
      <c r="CG1249" s="62">
        <f t="shared" ca="1" si="1508"/>
        <v>-3.498216640811399E+207</v>
      </c>
      <c r="CH1249" s="62">
        <f t="shared" ca="1" si="1508"/>
        <v>-1.59069289237147E+210</v>
      </c>
      <c r="CI1249" s="62">
        <f t="shared" ca="1" si="1508"/>
        <v>-7.1270030618212948E+212</v>
      </c>
      <c r="CJ1249" s="62">
        <f t="shared" ca="1" si="1508"/>
        <v>-3.1470413342300487E+215</v>
      </c>
      <c r="CK1249" s="62">
        <f t="shared" ca="1" si="1508"/>
        <v>-1.3698218008342644E+218</v>
      </c>
      <c r="CL1249" s="62">
        <f t="shared" ca="1" si="1508"/>
        <v>-5.8786887269456852E+220</v>
      </c>
      <c r="CO1249" s="62">
        <f t="shared" ref="CO1249:DK1249" ca="1" si="1509">-CO1241</f>
        <v>-2.5027586104650621E+223</v>
      </c>
      <c r="CP1249" s="62">
        <f t="shared" ca="1" si="1509"/>
        <v>-1.0770890784628212E+226</v>
      </c>
      <c r="CQ1249" s="62">
        <f t="shared" ca="1" si="1509"/>
        <v>-4.5828193636304151E+228</v>
      </c>
      <c r="CR1249" s="62">
        <f t="shared" ca="1" si="1509"/>
        <v>-1.9239596809227522E+231</v>
      </c>
      <c r="CS1249" s="62">
        <f t="shared" ca="1" si="1509"/>
        <v>-7.971100675060949E+233</v>
      </c>
      <c r="CT1249" s="62">
        <f t="shared" ca="1" si="1509"/>
        <v>-3.2596796756228617E+236</v>
      </c>
      <c r="CU1249" s="62">
        <f t="shared" ca="1" si="1509"/>
        <v>-1.3159491659874002E+239</v>
      </c>
      <c r="CV1249" s="62">
        <f t="shared" ca="1" si="1509"/>
        <v>-5.2454439303591506E+241</v>
      </c>
      <c r="CW1249" s="62">
        <f t="shared" ca="1" si="1509"/>
        <v>-2.064780669347045E+244</v>
      </c>
      <c r="CX1249" s="62">
        <f t="shared" ca="1" si="1509"/>
        <v>-8.0275312859133907E+246</v>
      </c>
      <c r="CY1249" s="62">
        <f t="shared" ca="1" si="1509"/>
        <v>-3.0254145346559275E+249</v>
      </c>
      <c r="CZ1249" s="62">
        <f t="shared" ca="1" si="1509"/>
        <v>-1.1479698522135697E+252</v>
      </c>
      <c r="DA1249" s="62">
        <f t="shared" ca="1" si="1509"/>
        <v>-4.3039367295661373E+254</v>
      </c>
      <c r="DB1249" s="62">
        <f t="shared" ca="1" si="1509"/>
        <v>-1.5946782369538348E+257</v>
      </c>
      <c r="DC1249" s="62">
        <f t="shared" ca="1" si="1509"/>
        <v>-5.8399908916592992E+259</v>
      </c>
      <c r="DD1249" s="62">
        <f t="shared" ca="1" si="1509"/>
        <v>-2.1141797555527133E+262</v>
      </c>
      <c r="DE1249" s="62">
        <f t="shared" ca="1" si="1509"/>
        <v>-7.5669291881287937E+264</v>
      </c>
      <c r="DF1249" s="62">
        <f t="shared" ca="1" si="1509"/>
        <v>-2.6779442703973334E+267</v>
      </c>
      <c r="DG1249" s="62">
        <f t="shared" ca="1" si="1509"/>
        <v>-9.3722170305517708E+269</v>
      </c>
      <c r="DH1249" s="62">
        <f t="shared" ca="1" si="1509"/>
        <v>-3.2441109301643786E+272</v>
      </c>
      <c r="DI1249" s="62">
        <f t="shared" ca="1" si="1509"/>
        <v>-1.1107442170423896E+275</v>
      </c>
      <c r="DJ1249" s="62">
        <f t="shared" ca="1" si="1509"/>
        <v>-3.7622594770083071E+277</v>
      </c>
      <c r="DK1249" s="62">
        <f t="shared" ca="1" si="1509"/>
        <v>-1.2608109289024768E+280</v>
      </c>
      <c r="DL1249" s="62">
        <f t="shared" ref="DL1249" ca="1" si="1510">-DL1241</f>
        <v>-4.1808720233344192E+282</v>
      </c>
    </row>
    <row r="1250" spans="1:116" x14ac:dyDescent="0.4">
      <c r="A1250" s="99"/>
      <c r="B1250" s="57"/>
      <c r="D1250" t="s">
        <v>770</v>
      </c>
      <c r="E1250" t="str">
        <f t="shared" si="1468"/>
        <v>1250 LAMORT-S</v>
      </c>
      <c r="G1250" s="158" t="s">
        <v>292</v>
      </c>
      <c r="R1250"/>
      <c r="S1250" s="1"/>
      <c r="T1250" s="1"/>
      <c r="U1250" s="1"/>
      <c r="V1250" s="1"/>
      <c r="W1250" s="1"/>
      <c r="X1250" s="1"/>
      <c r="Y1250" s="1"/>
      <c r="Z1250" s="1"/>
      <c r="AA1250" s="1"/>
      <c r="AB1250" s="1"/>
      <c r="AC1250" s="1"/>
      <c r="AD1250" s="1"/>
      <c r="AE1250" s="1"/>
      <c r="AF1250" s="1"/>
      <c r="AG1250" s="1"/>
      <c r="AH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c r="BP1250" s="1"/>
      <c r="BQ1250" s="1"/>
      <c r="BR1250" s="1"/>
      <c r="BS1250" s="1"/>
      <c r="BT1250" s="1"/>
      <c r="BU1250" s="1"/>
      <c r="BV1250" s="1"/>
      <c r="BW1250" s="1"/>
      <c r="BX1250" s="1"/>
      <c r="BY1250" s="1"/>
      <c r="BZ1250" s="1"/>
      <c r="CA1250" s="1"/>
      <c r="CB1250" s="1"/>
      <c r="CC1250" s="1"/>
      <c r="CD1250" s="1"/>
      <c r="CE1250" s="1"/>
      <c r="CF1250" s="1"/>
      <c r="CG1250" s="1"/>
      <c r="CH1250" s="1"/>
      <c r="CI1250" s="1"/>
      <c r="CJ1250" s="1"/>
      <c r="CK1250" s="1"/>
      <c r="CL1250" s="1"/>
      <c r="CO1250" s="1"/>
      <c r="CP1250" s="1"/>
      <c r="CQ1250" s="1"/>
      <c r="CR1250" s="1"/>
      <c r="CS1250" s="1"/>
      <c r="CT1250" s="1"/>
      <c r="CU1250" s="1"/>
      <c r="CV1250" s="1"/>
      <c r="CW1250" s="1"/>
      <c r="CX1250" s="1"/>
      <c r="CY1250" s="1"/>
      <c r="CZ1250" s="1"/>
      <c r="DA1250" s="1"/>
      <c r="DB1250" s="1"/>
      <c r="DC1250" s="1"/>
      <c r="DD1250" s="1"/>
      <c r="DE1250" s="1"/>
      <c r="DF1250" s="1"/>
      <c r="DG1250" s="1"/>
      <c r="DH1250" s="1"/>
      <c r="DI1250" s="1"/>
      <c r="DJ1250" s="1"/>
      <c r="DK1250" s="1"/>
      <c r="DL1250" s="1"/>
    </row>
    <row r="1251" spans="1:116" x14ac:dyDescent="0.4">
      <c r="D1251" t="s">
        <v>770</v>
      </c>
      <c r="E1251" s="8" t="str">
        <f t="shared" si="1468"/>
        <v>1251 LAMORT-S</v>
      </c>
      <c r="G1251" s="126" t="s">
        <v>293</v>
      </c>
      <c r="R1251"/>
      <c r="S1251" s="1"/>
      <c r="T1251" s="1"/>
      <c r="U1251" s="1"/>
      <c r="V1251" s="1"/>
      <c r="W1251" s="1"/>
      <c r="X1251" s="1"/>
      <c r="Y1251" s="1"/>
      <c r="Z1251" s="1"/>
      <c r="AA1251" s="1"/>
      <c r="AB1251" s="1"/>
      <c r="AC1251" s="1"/>
      <c r="AD1251" s="1"/>
      <c r="AE1251" s="1"/>
      <c r="AF1251" s="1"/>
      <c r="AG1251" s="1"/>
      <c r="AH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c r="BP1251" s="1"/>
      <c r="BQ1251" s="1"/>
      <c r="BR1251" s="1"/>
      <c r="BS1251" s="1"/>
      <c r="BT1251" s="1"/>
      <c r="BU1251" s="1"/>
      <c r="BV1251" s="1"/>
      <c r="BW1251" s="1"/>
      <c r="BX1251" s="1"/>
      <c r="BY1251" s="1"/>
      <c r="BZ1251" s="1"/>
      <c r="CA1251" s="1"/>
      <c r="CB1251" s="1"/>
      <c r="CC1251" s="1"/>
      <c r="CD1251" s="1"/>
      <c r="CE1251" s="1"/>
      <c r="CF1251" s="1"/>
      <c r="CG1251" s="1"/>
      <c r="CH1251" s="1"/>
      <c r="CI1251" s="1"/>
      <c r="CJ1251" s="1"/>
      <c r="CK1251" s="1"/>
      <c r="CL1251" s="1"/>
      <c r="CO1251" s="1"/>
      <c r="CP1251" s="1"/>
      <c r="CQ1251" s="1"/>
      <c r="CR1251" s="1"/>
      <c r="CS1251" s="1"/>
      <c r="CT1251" s="1"/>
      <c r="CU1251" s="1"/>
      <c r="CV1251" s="1"/>
      <c r="CW1251" s="1"/>
      <c r="CX1251" s="1"/>
      <c r="CY1251" s="1"/>
      <c r="CZ1251" s="1"/>
      <c r="DA1251" s="1"/>
      <c r="DB1251" s="1"/>
      <c r="DC1251" s="1"/>
      <c r="DD1251" s="1"/>
      <c r="DE1251" s="1"/>
      <c r="DF1251" s="1"/>
      <c r="DG1251" s="1"/>
      <c r="DH1251" s="1"/>
      <c r="DI1251" s="1"/>
      <c r="DJ1251" s="1"/>
      <c r="DK1251" s="1"/>
      <c r="DL1251" s="1"/>
    </row>
    <row r="1252" spans="1:116" x14ac:dyDescent="0.4">
      <c r="B1252" t="s">
        <v>244</v>
      </c>
      <c r="D1252" t="s">
        <v>770</v>
      </c>
      <c r="E1252" s="8" t="str">
        <f t="shared" si="1468"/>
        <v>1252 LAMORT-S</v>
      </c>
      <c r="G1252" s="125"/>
      <c r="I1252" s="80"/>
      <c r="J1252" s="80"/>
      <c r="K1252" s="81">
        <f>SUMIF($3:$3,K$2,1248:1248)</f>
        <v>0</v>
      </c>
      <c r="L1252" s="81">
        <f>SUMIF($3:$3,L$2,1248:1248)</f>
        <v>0</v>
      </c>
      <c r="M1252" s="81">
        <f>SUMIF($3:$3,M$2,1248:1248)</f>
        <v>0</v>
      </c>
      <c r="N1252" s="81">
        <f>SUMIF($3:$3,N$2,1248:1248)</f>
        <v>0</v>
      </c>
      <c r="O1252" s="81">
        <f>SUMIF($3:$3,O$2,1248:1248)</f>
        <v>0</v>
      </c>
      <c r="P1252" s="81">
        <f>SUMIF($3:$3,P$2,1248:1248)</f>
        <v>0</v>
      </c>
      <c r="R1252" s="53"/>
      <c r="S1252" s="94">
        <f ca="1">+PMT($H1231/12,$H1230,S1238+S1240+S1237,0)</f>
        <v>-43957.943615004799</v>
      </c>
      <c r="T1252" s="94">
        <f t="shared" ref="T1252:AY1252" ca="1" si="1511">+PMT($H1231/12,$H1230,T1238+T1240,0)</f>
        <v>-43957.943615004799</v>
      </c>
      <c r="U1252" s="94">
        <f t="shared" ca="1" si="1511"/>
        <v>-43957.943615004799</v>
      </c>
      <c r="V1252" s="94">
        <f t="shared" ca="1" si="1511"/>
        <v>-43957.943615004799</v>
      </c>
      <c r="W1252" s="94">
        <f t="shared" ca="1" si="1511"/>
        <v>-43957.943615004799</v>
      </c>
      <c r="X1252" s="94">
        <f t="shared" ca="1" si="1511"/>
        <v>-43957.943615004799</v>
      </c>
      <c r="Y1252" s="94">
        <f t="shared" ca="1" si="1511"/>
        <v>-43957.943615004799</v>
      </c>
      <c r="Z1252" s="94">
        <f t="shared" ca="1" si="1511"/>
        <v>-43957.943615004799</v>
      </c>
      <c r="AA1252" s="94">
        <f t="shared" ca="1" si="1511"/>
        <v>-43957.943615004799</v>
      </c>
      <c r="AB1252" s="94">
        <f t="shared" ca="1" si="1511"/>
        <v>-43957.943615004799</v>
      </c>
      <c r="AC1252" s="94">
        <f t="shared" ca="1" si="1511"/>
        <v>-43957.943615004799</v>
      </c>
      <c r="AD1252" s="94">
        <f t="shared" ca="1" si="1511"/>
        <v>-43957.943615004799</v>
      </c>
      <c r="AE1252" s="94">
        <f t="shared" ca="1" si="1511"/>
        <v>-43957.943615004799</v>
      </c>
      <c r="AF1252" s="94">
        <f t="shared" ca="1" si="1511"/>
        <v>-43957.943615004799</v>
      </c>
      <c r="AG1252" s="94">
        <f t="shared" ca="1" si="1511"/>
        <v>-43957.943615004799</v>
      </c>
      <c r="AH1252" s="94">
        <f t="shared" ca="1" si="1511"/>
        <v>-43957.943615004799</v>
      </c>
      <c r="AI1252" s="94">
        <f t="shared" ca="1" si="1511"/>
        <v>-43957.943615004799</v>
      </c>
      <c r="AJ1252" s="94">
        <f t="shared" ca="1" si="1511"/>
        <v>-43957.943615004799</v>
      </c>
      <c r="AK1252" s="94">
        <f t="shared" ca="1" si="1511"/>
        <v>-43957.943615004799</v>
      </c>
      <c r="AL1252" s="94">
        <f t="shared" ca="1" si="1511"/>
        <v>-43957.943615004799</v>
      </c>
      <c r="AM1252" s="94">
        <f t="shared" ca="1" si="1511"/>
        <v>-43957.943615004799</v>
      </c>
      <c r="AN1252" s="94">
        <f t="shared" ca="1" si="1511"/>
        <v>-43957.943615004799</v>
      </c>
      <c r="AO1252" s="94">
        <f t="shared" ca="1" si="1511"/>
        <v>-43957.943615004799</v>
      </c>
      <c r="AP1252" s="94">
        <f t="shared" ca="1" si="1511"/>
        <v>-43957.943615004799</v>
      </c>
      <c r="AQ1252" s="94">
        <f t="shared" ca="1" si="1511"/>
        <v>-43957.943615004799</v>
      </c>
      <c r="AR1252" s="94">
        <f t="shared" ca="1" si="1511"/>
        <v>-43957.943615004799</v>
      </c>
      <c r="AS1252" s="94">
        <f t="shared" ca="1" si="1511"/>
        <v>-43957.943615004799</v>
      </c>
      <c r="AT1252" s="94">
        <f t="shared" ca="1" si="1511"/>
        <v>-43957.943615004799</v>
      </c>
      <c r="AU1252" s="94">
        <f t="shared" ca="1" si="1511"/>
        <v>-43957.943615004799</v>
      </c>
      <c r="AV1252" s="94">
        <f t="shared" ca="1" si="1511"/>
        <v>-43957.943615004799</v>
      </c>
      <c r="AW1252" s="94">
        <f t="shared" ca="1" si="1511"/>
        <v>-43957.943615004799</v>
      </c>
      <c r="AX1252" s="94">
        <f t="shared" ca="1" si="1511"/>
        <v>-43957.943615004799</v>
      </c>
      <c r="AY1252" s="94">
        <f t="shared" ca="1" si="1511"/>
        <v>-43957.943615004799</v>
      </c>
      <c r="AZ1252" s="94">
        <f t="shared" ref="AZ1252:CE1252" ca="1" si="1512">+PMT($H1231/12,$H1230,AZ1238+AZ1240,0)</f>
        <v>-43957.943615004799</v>
      </c>
      <c r="BA1252" s="94">
        <f t="shared" ca="1" si="1512"/>
        <v>-43957.943615004799</v>
      </c>
      <c r="BB1252" s="94">
        <f t="shared" ca="1" si="1512"/>
        <v>-43957.943615004799</v>
      </c>
      <c r="BC1252" s="94">
        <f t="shared" ca="1" si="1512"/>
        <v>-43957.943615004799</v>
      </c>
      <c r="BD1252" s="94">
        <f t="shared" ca="1" si="1512"/>
        <v>-43957.943615004799</v>
      </c>
      <c r="BE1252" s="94">
        <f t="shared" ca="1" si="1512"/>
        <v>-43957.943615004799</v>
      </c>
      <c r="BF1252" s="94">
        <f t="shared" ca="1" si="1512"/>
        <v>-43957.943615004799</v>
      </c>
      <c r="BG1252" s="94">
        <f t="shared" ca="1" si="1512"/>
        <v>-43957.943615004799</v>
      </c>
      <c r="BH1252" s="94">
        <f t="shared" ca="1" si="1512"/>
        <v>-43957.943615004799</v>
      </c>
      <c r="BI1252" s="94">
        <f t="shared" ca="1" si="1512"/>
        <v>-43957.943615004799</v>
      </c>
      <c r="BJ1252" s="94">
        <f t="shared" ca="1" si="1512"/>
        <v>-43957.943615004799</v>
      </c>
      <c r="BK1252" s="94">
        <f t="shared" ca="1" si="1512"/>
        <v>-43957.943615004799</v>
      </c>
      <c r="BL1252" s="94">
        <f t="shared" ca="1" si="1512"/>
        <v>-43957.943615004799</v>
      </c>
      <c r="BM1252" s="94">
        <f t="shared" ca="1" si="1512"/>
        <v>-43957.943615004799</v>
      </c>
      <c r="BN1252" s="94">
        <f t="shared" ca="1" si="1512"/>
        <v>-43957.943615004799</v>
      </c>
      <c r="BO1252" s="94">
        <f t="shared" ca="1" si="1512"/>
        <v>-43957.943615004799</v>
      </c>
      <c r="BP1252" s="94">
        <f t="shared" ca="1" si="1512"/>
        <v>-43957.943615004799</v>
      </c>
      <c r="BQ1252" s="94">
        <f t="shared" ca="1" si="1512"/>
        <v>-43957.943615004799</v>
      </c>
      <c r="BR1252" s="94">
        <f t="shared" ca="1" si="1512"/>
        <v>-43957.943615004799</v>
      </c>
      <c r="BS1252" s="94">
        <f t="shared" ca="1" si="1512"/>
        <v>-43957.943615004799</v>
      </c>
      <c r="BT1252" s="94">
        <f t="shared" ca="1" si="1512"/>
        <v>-43957.943615004799</v>
      </c>
      <c r="BU1252" s="94">
        <f t="shared" ca="1" si="1512"/>
        <v>-43957.943615004799</v>
      </c>
      <c r="BV1252" s="94">
        <f t="shared" ca="1" si="1512"/>
        <v>-43957.943615004799</v>
      </c>
      <c r="BW1252" s="94">
        <f t="shared" ca="1" si="1512"/>
        <v>-43957.943615004799</v>
      </c>
      <c r="BX1252" s="94">
        <f t="shared" ca="1" si="1512"/>
        <v>-43957.943615004799</v>
      </c>
      <c r="BY1252" s="94">
        <f t="shared" ca="1" si="1512"/>
        <v>-43957.943615004799</v>
      </c>
      <c r="BZ1252" s="94">
        <f t="shared" ca="1" si="1512"/>
        <v>-43957.943615004799</v>
      </c>
      <c r="CA1252" s="94">
        <f t="shared" ca="1" si="1512"/>
        <v>-43957.943615004799</v>
      </c>
      <c r="CB1252" s="94">
        <f t="shared" ca="1" si="1512"/>
        <v>-43957.943615004799</v>
      </c>
      <c r="CC1252" s="94">
        <f t="shared" ca="1" si="1512"/>
        <v>-43957.943615004799</v>
      </c>
      <c r="CD1252" s="94">
        <f t="shared" ca="1" si="1512"/>
        <v>-43957.943615004799</v>
      </c>
      <c r="CE1252" s="94">
        <f t="shared" ca="1" si="1512"/>
        <v>-43957.943615004799</v>
      </c>
      <c r="CF1252" s="94">
        <f t="shared" ref="CF1252:CL1252" ca="1" si="1513">+PMT($H1231/12,$H1230,CF1238+CF1240,0)</f>
        <v>-43957.943615004799</v>
      </c>
      <c r="CG1252" s="94">
        <f t="shared" ca="1" si="1513"/>
        <v>-43957.943615004799</v>
      </c>
      <c r="CH1252" s="94">
        <f t="shared" ca="1" si="1513"/>
        <v>-43957.943615004799</v>
      </c>
      <c r="CI1252" s="94">
        <f t="shared" ca="1" si="1513"/>
        <v>-43957.943615004799</v>
      </c>
      <c r="CJ1252" s="94">
        <f t="shared" ca="1" si="1513"/>
        <v>-43957.943615004799</v>
      </c>
      <c r="CK1252" s="94">
        <f t="shared" ca="1" si="1513"/>
        <v>-43957.943615004799</v>
      </c>
      <c r="CL1252" s="94">
        <f t="shared" ca="1" si="1513"/>
        <v>-43957.943615004799</v>
      </c>
      <c r="CN1252" s="80"/>
      <c r="CO1252" s="94">
        <f t="shared" ref="CO1252:CX1252" ca="1" si="1514">+PMT($H1231/CO$5,$H1230/12*4,CO1238+CO1240,0)</f>
        <v>0</v>
      </c>
      <c r="CP1252" s="94">
        <f t="shared" ca="1" si="1514"/>
        <v>0</v>
      </c>
      <c r="CQ1252" s="94">
        <f t="shared" ca="1" si="1514"/>
        <v>0</v>
      </c>
      <c r="CR1252" s="94">
        <f t="shared" ca="1" si="1514"/>
        <v>0</v>
      </c>
      <c r="CS1252" s="94">
        <f t="shared" ca="1" si="1514"/>
        <v>0</v>
      </c>
      <c r="CT1252" s="94">
        <f t="shared" ca="1" si="1514"/>
        <v>0</v>
      </c>
      <c r="CU1252" s="94">
        <f t="shared" ca="1" si="1514"/>
        <v>0</v>
      </c>
      <c r="CV1252" s="94">
        <f t="shared" ca="1" si="1514"/>
        <v>0</v>
      </c>
      <c r="CW1252" s="94">
        <f t="shared" ca="1" si="1514"/>
        <v>0</v>
      </c>
      <c r="CX1252" s="94">
        <f t="shared" ca="1" si="1514"/>
        <v>0</v>
      </c>
      <c r="CY1252" s="94">
        <f ca="1">+PMT($H1231/CL$5,$H1230/12*4,CY1238+CY1240,0)</f>
        <v>0</v>
      </c>
      <c r="CZ1252" s="94">
        <f t="shared" ref="CZ1252:DL1252" ca="1" si="1515">+PMT($H1231/CZ$5,$H1230/12*4,CZ1238+CZ1240,0)</f>
        <v>0</v>
      </c>
      <c r="DA1252" s="94">
        <f t="shared" ca="1" si="1515"/>
        <v>0</v>
      </c>
      <c r="DB1252" s="94">
        <f t="shared" ca="1" si="1515"/>
        <v>0</v>
      </c>
      <c r="DC1252" s="94">
        <f t="shared" ca="1" si="1515"/>
        <v>0</v>
      </c>
      <c r="DD1252" s="94">
        <f t="shared" ca="1" si="1515"/>
        <v>0</v>
      </c>
      <c r="DE1252" s="94">
        <f t="shared" ca="1" si="1515"/>
        <v>0</v>
      </c>
      <c r="DF1252" s="94">
        <f t="shared" ca="1" si="1515"/>
        <v>0</v>
      </c>
      <c r="DG1252" s="94">
        <f t="shared" ca="1" si="1515"/>
        <v>0</v>
      </c>
      <c r="DH1252" s="94">
        <f t="shared" ca="1" si="1515"/>
        <v>0</v>
      </c>
      <c r="DI1252" s="94">
        <f t="shared" ca="1" si="1515"/>
        <v>0</v>
      </c>
      <c r="DJ1252" s="94">
        <f t="shared" ca="1" si="1515"/>
        <v>0</v>
      </c>
      <c r="DK1252" s="94">
        <f t="shared" ca="1" si="1515"/>
        <v>0</v>
      </c>
      <c r="DL1252" s="94">
        <f t="shared" ca="1" si="1515"/>
        <v>0</v>
      </c>
    </row>
    <row r="1253" spans="1:116" x14ac:dyDescent="0.4">
      <c r="B1253" t="s">
        <v>332</v>
      </c>
      <c r="D1253" t="s">
        <v>770</v>
      </c>
      <c r="E1253" s="8" t="str">
        <f>ROW()&amp;" "&amp;D1253</f>
        <v>1253 LAMORT-S</v>
      </c>
      <c r="G1253" s="136" t="str">
        <f>G1218</f>
        <v>(Primary label)</v>
      </c>
      <c r="H1253" s="27"/>
      <c r="I1253" s="77"/>
      <c r="J1253" s="77"/>
      <c r="K1253" s="77">
        <f ca="1">SUMIF($3:$3,K$2,1249:1249)</f>
        <v>-1.2364206304941278E+46</v>
      </c>
      <c r="L1253" s="77">
        <f ca="1">SUMIF($3:$3,L$2,1249:1249)</f>
        <v>-1.1962062009211413E+85</v>
      </c>
      <c r="M1253" s="77">
        <f ca="1">SUMIF($3:$3,M$2,1249:1249)</f>
        <v>-1.8846116629315516E+121</v>
      </c>
      <c r="N1253" s="77">
        <f ca="1">SUMIF($3:$3,N$2,1249:1249)</f>
        <v>-4.7655744406114791E+155</v>
      </c>
      <c r="O1253" s="77">
        <f ca="1">SUMIF($3:$3,O$2,1249:1249)</f>
        <v>-5.6527587611127134E+188</v>
      </c>
      <c r="P1253" s="77">
        <f ca="1">SUMIF($3:$3,P$2,1249:1249)</f>
        <v>-5.8924184867968207E+220</v>
      </c>
      <c r="R1253" s="28"/>
      <c r="S1253" s="93" cm="1">
        <f t="array" aca="1" ref="S1253" ca="1">SUM(INDEX(1248:1248,1,MAX(COLUMN($R:$R),COLUMN()-($H1230-1))):S1252)</f>
        <v>-43957.943615004799</v>
      </c>
      <c r="T1253" s="93" cm="1">
        <f t="array" aca="1" ref="T1253" ca="1">SUM(INDEX(1248:1248,1,MAX(COLUMN($R:$R),COLUMN()-($H1230-1))):T1252)</f>
        <v>-731452055.72088647</v>
      </c>
      <c r="U1253" s="93" cm="1">
        <f t="array" aca="1" ref="U1253" ca="1">SUM(INDEX(1248:1248,1,MAX(COLUMN($R:$R),COLUMN()-($H1230-1))):U1252)</f>
        <v>-11116972851112.32</v>
      </c>
      <c r="V1253" s="93" cm="1">
        <f t="array" aca="1" ref="V1253" ca="1">SUM(INDEX(1248:1248,1,MAX(COLUMN($R:$R),COLUMN()-($H1230-1))):V1252)</f>
        <v>-1.1264907493061614E+17</v>
      </c>
      <c r="W1253" s="93" cm="1">
        <f t="array" aca="1" ref="W1253" ca="1">SUM(INDEX(1248:1248,1,MAX(COLUMN($R:$R),COLUMN()-($H1230-1))):W1252)</f>
        <v>-8.5614061754132608E+20</v>
      </c>
      <c r="X1253" s="93" cm="1">
        <f t="array" aca="1" ref="X1253" ca="1">SUM(INDEX(1248:1248,1,MAX(COLUMN($R:$R),COLUMN()-($H1230-1))):X1252)</f>
        <v>-5.205562708567514E+24</v>
      </c>
      <c r="Y1253" s="93" cm="1">
        <f t="array" aca="1" ref="Y1253" ca="1">SUM(INDEX(1248:1248,1,MAX(COLUMN($R:$R),COLUMN()-($H1230-1))):Y1252)</f>
        <v>-2.6376923436882713E+28</v>
      </c>
      <c r="Z1253" s="93" cm="1">
        <f t="array" aca="1" ref="Z1253" ca="1">SUM(INDEX(1248:1248,1,MAX(COLUMN($R:$R),COLUMN()-($H1230-1))):Z1252)</f>
        <v>-1.1456419974527662E+32</v>
      </c>
      <c r="AA1253" s="93" cm="1">
        <f t="array" aca="1" ref="AA1253" ca="1">SUM(INDEX(1248:1248,1,MAX(COLUMN($R:$R),COLUMN()-($H1230-1))):AA1252)</f>
        <v>-4.3540848261523517E+35</v>
      </c>
      <c r="AB1253" s="93" cm="1">
        <f t="array" aca="1" ref="AB1253" ca="1">SUM(INDEX(1248:1248,1,MAX(COLUMN($R:$R),COLUMN()-($H1230-1))):AB1252)</f>
        <v>-1.4709822836723911E+39</v>
      </c>
      <c r="AC1253" s="93" cm="1">
        <f t="array" aca="1" ref="AC1253" ca="1">SUM(INDEX(1248:1248,1,MAX(COLUMN($R:$R),COLUMN()-($H1230-1))):AC1252)</f>
        <v>-4.4727603193074027E+42</v>
      </c>
      <c r="AD1253" s="93" cm="1">
        <f t="array" aca="1" ref="AD1253" ca="1">SUM(INDEX(1248:1248,1,MAX(COLUMN($R:$R),COLUMN()-($H1230-1))):AD1252)</f>
        <v>-1.2364206304941278E+46</v>
      </c>
      <c r="AE1253" s="93" cm="1">
        <f t="array" aca="1" ref="AE1253" ca="1">SUM(INDEX(1248:1248,1,MAX(COLUMN($R:$R),COLUMN()-($H1230-1))):AE1252)</f>
        <v>-3.1331660745361036E+49</v>
      </c>
      <c r="AF1253" s="93" cm="1">
        <f t="array" aca="1" ref="AF1253" ca="1">SUM(INDEX(1248:1248,1,MAX(COLUMN($R:$R),COLUMN()-($H1230-1))):AF1252)</f>
        <v>-7.3291497895516069E+52</v>
      </c>
      <c r="AG1253" s="93" cm="1">
        <f t="array" aca="1" ref="AG1253" ca="1">SUM(INDEX(1248:1248,1,MAX(COLUMN($R:$R),COLUMN()-($H1230-1))):AG1252)</f>
        <v>-1.5920408676259184E+56</v>
      </c>
      <c r="AH1253" s="93" cm="1">
        <f t="array" aca="1" ref="AH1253" ca="1">SUM(INDEX(1248:1248,1,MAX(COLUMN($R:$R),COLUMN()-($H1230-1))):AH1252)</f>
        <v>-3.2278007430001389E+59</v>
      </c>
      <c r="AI1253" s="93" cm="1">
        <f t="array" aca="1" ref="AI1253" ca="1">SUM(INDEX(1248:1248,1,MAX(COLUMN($R:$R),COLUMN()-($H1230-1))):AI1252)</f>
        <v>-6.1354385787180969E+62</v>
      </c>
      <c r="AJ1253" s="93" cm="1">
        <f t="array" aca="1" ref="AJ1253" ca="1">SUM(INDEX(1248:1248,1,MAX(COLUMN($R:$R),COLUMN()-($H1230-1))):AJ1252)</f>
        <v>-1.0976671890633687E+66</v>
      </c>
      <c r="AK1253" s="93" cm="1">
        <f t="array" aca="1" ref="AK1253" ca="1">SUM(INDEX(1248:1248,1,MAX(COLUMN($R:$R),COLUMN()-($H1230-1))):AK1252)</f>
        <v>-1.8547581203842547E+69</v>
      </c>
      <c r="AL1253" s="93" cm="1">
        <f t="array" aca="1" ref="AL1253" ca="1">SUM(INDEX(1248:1248,1,MAX(COLUMN($R:$R),COLUMN()-($H1230-1))):AL1252)</f>
        <v>-2.9691893582661768E+72</v>
      </c>
      <c r="AM1253" s="93" cm="1">
        <f t="array" aca="1" ref="AM1253" ca="1">SUM(INDEX(1248:1248,1,MAX(COLUMN($R:$R),COLUMN()-($H1230-1))):AM1252)</f>
        <v>-4.5157222901637677E+75</v>
      </c>
      <c r="AN1253" s="93" cm="1">
        <f t="array" aca="1" ref="AN1253" ca="1">SUM(INDEX(1248:1248,1,MAX(COLUMN($R:$R),COLUMN()-($H1230-1))):AN1252)</f>
        <v>-6.5409731581061657E+78</v>
      </c>
      <c r="AO1253" s="93" cm="1">
        <f t="array" aca="1" ref="AO1253" ca="1">SUM(INDEX(1248:1248,1,MAX(COLUMN($R:$R),COLUMN()-($H1230-1))):AO1252)</f>
        <v>-9.0441807133365078E+81</v>
      </c>
      <c r="AP1253" s="93" cm="1">
        <f t="array" aca="1" ref="AP1253" ca="1">SUM(INDEX(1248:1248,1,MAX(COLUMN($R:$R),COLUMN()-($H1230-1))):AP1252)</f>
        <v>-1.1962062009211413E+85</v>
      </c>
      <c r="AQ1253" s="93" cm="1">
        <f t="array" aca="1" ref="AQ1253" ca="1">SUM(INDEX(1248:1248,1,MAX(COLUMN($R:$R),COLUMN()-($H1230-1))):AQ1252)</f>
        <v>-1.5162631118433696E+88</v>
      </c>
      <c r="AR1253" s="93" cm="1">
        <f t="array" aca="1" ref="AR1253" ca="1">SUM(INDEX(1248:1248,1,MAX(COLUMN($R:$R),COLUMN()-($H1230-1))):AR1252)</f>
        <v>-1.8451404494145942E+91</v>
      </c>
      <c r="AS1253" s="93" cm="1">
        <f t="array" aca="1" ref="AS1253" ca="1">SUM(INDEX(1248:1248,1,MAX(COLUMN($R:$R),COLUMN()-($H1230-1))):AS1252)</f>
        <v>-2.1590666883128082E+94</v>
      </c>
      <c r="AT1253" s="93" cm="1">
        <f t="array" aca="1" ref="AT1253" ca="1">SUM(INDEX(1248:1248,1,MAX(COLUMN($R:$R),COLUMN()-($H1230-1))):AT1252)</f>
        <v>-2.4329174505510094E+97</v>
      </c>
      <c r="AU1253" s="93" cm="1">
        <f t="array" aca="1" ref="AU1253" ca="1">SUM(INDEX(1248:1248,1,MAX(COLUMN($R:$R),COLUMN()-($H1230-1))):AU1252)</f>
        <v>-2.6436839095584664E+100</v>
      </c>
      <c r="AV1253" s="93" cm="1">
        <f t="array" aca="1" ref="AV1253" ca="1">SUM(INDEX(1248:1248,1,MAX(COLUMN($R:$R),COLUMN()-($H1230-1))):AV1252)</f>
        <v>-2.7737468345084399E+103</v>
      </c>
      <c r="AW1253" s="93" cm="1">
        <f t="array" aca="1" ref="AW1253" ca="1">SUM(INDEX(1248:1248,1,MAX(COLUMN($R:$R),COLUMN()-($H1230-1))):AW1252)</f>
        <v>-2.8132994285662475E+106</v>
      </c>
      <c r="AX1253" s="93" cm="1">
        <f t="array" aca="1" ref="AX1253" ca="1">SUM(INDEX(1248:1248,1,MAX(COLUMN($R:$R),COLUMN()-($H1230-1))):AX1252)</f>
        <v>-2.7614663780088825E+109</v>
      </c>
      <c r="AY1253" s="93" cm="1">
        <f t="array" aca="1" ref="AY1253" ca="1">SUM(INDEX(1248:1248,1,MAX(COLUMN($R:$R),COLUMN()-($H1230-1))):AY1252)</f>
        <v>-2.6259737421789848E+112</v>
      </c>
      <c r="AZ1253" s="93" cm="1">
        <f t="array" aca="1" ref="AZ1253" ca="1">SUM(INDEX(1248:1248,1,MAX(COLUMN($R:$R),COLUMN()-($H1230-1))):AZ1252)</f>
        <v>-2.4215427359767367E+115</v>
      </c>
      <c r="BA1253" s="93" cm="1">
        <f t="array" aca="1" ref="BA1253" ca="1">SUM(INDEX(1248:1248,1,MAX(COLUMN($R:$R),COLUMN()-($H1230-1))):BA1252)</f>
        <v>-2.1674247087574415E+118</v>
      </c>
      <c r="BB1253" s="93" cm="1">
        <f t="array" aca="1" ref="BB1253" ca="1">SUM(INDEX(1248:1248,1,MAX(COLUMN($R:$R),COLUMN()-($H1230-1))):BB1252)</f>
        <v>-1.8846116629315516E+121</v>
      </c>
      <c r="BC1253" s="93" cm="1">
        <f t="array" aca="1" ref="BC1253" ca="1">SUM(INDEX(1248:1248,1,MAX(COLUMN($R:$R),COLUMN()-($H1230-1))):BC1252)</f>
        <v>-1.5932369550236376E+124</v>
      </c>
      <c r="BD1253" s="93" cm="1">
        <f t="array" aca="1" ref="BD1253" ca="1">SUM(INDEX(1248:1248,1,MAX(COLUMN($R:$R),COLUMN()-($H1230-1))):BD1252)</f>
        <v>-1.310553464957896E+127</v>
      </c>
      <c r="BE1253" s="93" cm="1">
        <f t="array" aca="1" ref="BE1253" ca="1">SUM(INDEX(1248:1248,1,MAX(COLUMN($R:$R),COLUMN()-($H1230-1))):BE1252)</f>
        <v>-1.0496930930352905E+130</v>
      </c>
      <c r="BF1253" s="93" cm="1">
        <f t="array" aca="1" ref="BF1253" ca="1">SUM(INDEX(1248:1248,1,MAX(COLUMN($R:$R),COLUMN()-($H1230-1))):BF1252)</f>
        <v>-8.1922655685579351E+132</v>
      </c>
      <c r="BG1253" s="93" cm="1">
        <f t="array" aca="1" ref="BG1253" ca="1">SUM(INDEX(1248:1248,1,MAX(COLUMN($R:$R),COLUMN()-($H1230-1))):BG1252)</f>
        <v>-6.2339801748681392E+135</v>
      </c>
      <c r="BH1253" s="93" cm="1">
        <f t="array" aca="1" ref="BH1253" ca="1">SUM(INDEX(1248:1248,1,MAX(COLUMN($R:$R),COLUMN()-($H1230-1))):BH1252)</f>
        <v>-4.6282631210742825E+138</v>
      </c>
      <c r="BI1253" s="93" cm="1">
        <f t="array" aca="1" ref="BI1253" ca="1">SUM(INDEX(1248:1248,1,MAX(COLUMN($R:$R),COLUMN()-($H1230-1))):BI1252)</f>
        <v>-3.3544423003927939E+141</v>
      </c>
      <c r="BJ1253" s="93" cm="1">
        <f t="array" aca="1" ref="BJ1253" ca="1">SUM(INDEX(1248:1248,1,MAX(COLUMN($R:$R),COLUMN()-($H1230-1))):BJ1252)</f>
        <v>-2.3747535166554042E+144</v>
      </c>
      <c r="BK1253" s="93" cm="1">
        <f t="array" aca="1" ref="BK1253" ca="1">SUM(INDEX(1248:1248,1,MAX(COLUMN($R:$R),COLUMN()-($H1230-1))):BK1252)</f>
        <v>-1.6430380647658583E+147</v>
      </c>
      <c r="BL1253" s="93" cm="1">
        <f t="array" aca="1" ref="BL1253" ca="1">SUM(INDEX(1248:1248,1,MAX(COLUMN($R:$R),COLUMN()-($H1230-1))):BL1252)</f>
        <v>-1.1115575821085016E+150</v>
      </c>
      <c r="BM1253" s="93" cm="1">
        <f t="array" aca="1" ref="BM1253" ca="1">SUM(INDEX(1248:1248,1,MAX(COLUMN($R:$R),COLUMN()-($H1230-1))):BM1252)</f>
        <v>-7.3567513799436844E+152</v>
      </c>
      <c r="BN1253" s="93" cm="1">
        <f t="array" aca="1" ref="BN1253" ca="1">SUM(INDEX(1248:1248,1,MAX(COLUMN($R:$R),COLUMN()-($H1230-1))):BN1252)</f>
        <v>-4.7655744406114791E+155</v>
      </c>
      <c r="BO1253" s="93" cm="1">
        <f t="array" aca="1" ref="BO1253" ca="1">SUM(INDEX(1248:1248,1,MAX(COLUMN($R:$R),COLUMN()-($H1230-1))):BO1252)</f>
        <v>-3.0228468655432916E+158</v>
      </c>
      <c r="BP1253" s="93" cm="1">
        <f t="array" aca="1" ref="BP1253" ca="1">SUM(INDEX(1248:1248,1,MAX(COLUMN($R:$R),COLUMN()-($H1230-1))):BP1252)</f>
        <v>-1.8783533007371396E+161</v>
      </c>
      <c r="BQ1253" s="93" cm="1">
        <f t="array" aca="1" ref="BQ1253" ca="1">SUM(INDEX(1248:1248,1,MAX(COLUMN($R:$R),COLUMN()-($H1230-1))):BQ1252)</f>
        <v>-1.1438776700345395E+164</v>
      </c>
      <c r="BR1253" s="93" cm="1">
        <f t="array" aca="1" ref="BR1253" ca="1">SUM(INDEX(1248:1248,1,MAX(COLUMN($R:$R),COLUMN()-($H1230-1))):BR1252)</f>
        <v>-6.829624050874513E+166</v>
      </c>
      <c r="BS1253" s="93" cm="1">
        <f t="array" aca="1" ref="BS1253" ca="1">SUM(INDEX(1248:1248,1,MAX(COLUMN($R:$R),COLUMN()-($H1230-1))):BS1252)</f>
        <v>-3.9994100444420117E+169</v>
      </c>
      <c r="BT1253" s="93" cm="1">
        <f t="array" aca="1" ref="BT1253" ca="1">SUM(INDEX(1248:1248,1,MAX(COLUMN($R:$R),COLUMN()-($H1230-1))):BT1252)</f>
        <v>-2.2979344101341546E+172</v>
      </c>
      <c r="BU1253" s="93" cm="1">
        <f t="array" aca="1" ref="BU1253" ca="1">SUM(INDEX(1248:1248,1,MAX(COLUMN($R:$R),COLUMN()-($H1230-1))):BU1252)</f>
        <v>-1.2959150073938712E+175</v>
      </c>
      <c r="BV1253" s="93" cm="1">
        <f t="array" aca="1" ref="BV1253" ca="1">SUM(INDEX(1248:1248,1,MAX(COLUMN($R:$R),COLUMN()-($H1230-1))):BV1252)</f>
        <v>-7.1756552504264552E+177</v>
      </c>
      <c r="BW1253" s="93" cm="1">
        <f t="array" aca="1" ref="BW1253" ca="1">SUM(INDEX(1248:1248,1,MAX(COLUMN($R:$R),COLUMN()-($H1230-1))):BW1252)</f>
        <v>-3.9024411057336294E+180</v>
      </c>
      <c r="BX1253" s="93" cm="1">
        <f t="array" aca="1" ref="BX1253" ca="1">SUM(INDEX(1248:1248,1,MAX(COLUMN($R:$R),COLUMN()-($H1230-1))):BX1252)</f>
        <v>-2.0851600932672997E+183</v>
      </c>
      <c r="BY1253" s="93" cm="1">
        <f t="array" aca="1" ref="BY1253" ca="1">SUM(INDEX(1248:1248,1,MAX(COLUMN($R:$R),COLUMN()-($H1230-1))):BY1252)</f>
        <v>-1.0949754857459341E+186</v>
      </c>
      <c r="BZ1253" s="93" cm="1">
        <f t="array" aca="1" ref="BZ1253" ca="1">SUM(INDEX(1248:1248,1,MAX(COLUMN($R:$R),COLUMN()-($H1230-1))):BZ1252)</f>
        <v>-5.6527587611127134E+188</v>
      </c>
      <c r="CA1253" s="93" cm="1">
        <f t="array" aca="1" ref="CA1253" ca="1">SUM(INDEX(1248:1248,1,MAX(COLUMN($R:$R),COLUMN()-($H1230-1))):CA1252)</f>
        <v>-2.8696725901017064E+191</v>
      </c>
      <c r="CB1253" s="93" cm="1">
        <f t="array" aca="1" ref="CB1253" ca="1">SUM(INDEX(1248:1248,1,MAX(COLUMN($R:$R),COLUMN()-($H1230-1))):CB1252)</f>
        <v>-1.4329820259626684E+194</v>
      </c>
      <c r="CC1253" s="93" cm="1">
        <f t="array" aca="1" ref="CC1253" ca="1">SUM(INDEX(1248:1248,1,MAX(COLUMN($R:$R),COLUMN()-($H1230-1))):CC1252)</f>
        <v>-7.0404814995571947E+196</v>
      </c>
      <c r="CD1253" s="93" cm="1">
        <f t="array" aca="1" ref="CD1253" ca="1">SUM(INDEX(1248:1248,1,MAX(COLUMN($R:$R),COLUMN()-($H1230-1))):CD1252)</f>
        <v>-3.4043186115125676E+199</v>
      </c>
      <c r="CE1253" s="93" cm="1">
        <f t="array" aca="1" ref="CE1253" ca="1">SUM(INDEX(1248:1248,1,MAX(COLUMN($R:$R),COLUMN()-($H1230-1))):CE1252)</f>
        <v>-1.6204427428752591E+202</v>
      </c>
      <c r="CF1253" s="93" cm="1">
        <f t="array" aca="1" ref="CF1253" ca="1">SUM(INDEX(1248:1248,1,MAX(COLUMN($R:$R),COLUMN()-($H1230-1))):CF1252)</f>
        <v>-7.5948443178368563E+204</v>
      </c>
      <c r="CG1253" s="93" cm="1">
        <f t="array" aca="1" ref="CG1253" ca="1">SUM(INDEX(1248:1248,1,MAX(COLUMN($R:$R),COLUMN()-($H1230-1))):CG1252)</f>
        <v>-3.5058114851292362E+207</v>
      </c>
      <c r="CH1253" s="93" cm="1">
        <f t="array" aca="1" ref="CH1253" ca="1">SUM(INDEX(1248:1248,1,MAX(COLUMN($R:$R),COLUMN()-($H1230-1))):CH1252)</f>
        <v>-1.5941987038565991E+210</v>
      </c>
      <c r="CI1253" s="93" cm="1">
        <f t="array" aca="1" ref="CI1253" ca="1">SUM(INDEX(1248:1248,1,MAX(COLUMN($R:$R),COLUMN()-($H1230-1))):CI1252)</f>
        <v>-7.1429450488598601E+212</v>
      </c>
      <c r="CJ1253" s="93" cm="1">
        <f t="array" aca="1" ref="CJ1253" ca="1">SUM(INDEX(1248:1248,1,MAX(COLUMN($R:$R),COLUMN()-($H1230-1))):CJ1252)</f>
        <v>-3.1541842792789084E+215</v>
      </c>
      <c r="CK1253" s="93" cm="1">
        <f t="array" aca="1" ref="CK1253" ca="1">SUM(INDEX(1248:1248,1,MAX(COLUMN($R:$R),COLUMN()-($H1230-1))):CK1252)</f>
        <v>-1.3729759851135433E+218</v>
      </c>
      <c r="CL1253" s="93" cm="1">
        <f t="array" aca="1" ref="CL1253" ca="1">SUM(INDEX(1248:1248,1,MAX(COLUMN($R:$R),COLUMN()-($H1230-1))):CL1252)</f>
        <v>-5.8924184867968207E+220</v>
      </c>
      <c r="CN1253" s="77"/>
      <c r="CO1253" s="93" cm="1">
        <f t="array" aca="1" ref="CO1253" ca="1">SUM(INDEX(1248:1248,1,MAX(COLUMN($R:$R),COLUMN()-($H1230/CO$5))):CO1252)</f>
        <v>-2.5086372991920078E+223</v>
      </c>
      <c r="CP1253" s="93" cm="1">
        <f t="array" aca="1" ref="CP1253" ca="1">SUM(INDEX(1248:1248,1,MAX(COLUMN($R:$R),COLUMN()-($H1230/CP$5))):CP1252)</f>
        <v>-1.0795918370732863E+226</v>
      </c>
      <c r="CQ1253" s="93" cm="1">
        <f t="array" aca="1" ref="CQ1253" ca="1">SUM(INDEX(1248:1248,1,MAX(COLUMN($R:$R),COLUMN()-($H1230/CQ$5))):CQ1252)</f>
        <v>-4.5936152820011479E+228</v>
      </c>
      <c r="CR1253" s="93" cm="1">
        <f t="array" aca="1" ref="CR1253" ca="1">SUM(INDEX(1248:1248,1,MAX(COLUMN($R:$R),COLUMN()-($H1230/CR$5))):CR1252)</f>
        <v>-1.9285532962047535E+231</v>
      </c>
      <c r="CS1253" s="93" cm="1">
        <f t="array" aca="1" ref="CS1253" ca="1">SUM(INDEX(1248:1248,1,MAX(COLUMN($R:$R),COLUMN()-($H1230/CS$5))):CS1252)</f>
        <v>-7.9903862077727201E+233</v>
      </c>
      <c r="CT1253" s="93" cm="1">
        <f t="array" aca="1" ref="CT1253" ca="1">SUM(INDEX(1248:1248,1,MAX(COLUMN($R:$R),COLUMN()-($H1230/CT$5))):CT1252)</f>
        <v>-3.2676700617229255E+236</v>
      </c>
      <c r="CU1253" s="93" cm="1">
        <f t="array" aca="1" ref="CU1253" ca="1">SUM(INDEX(1248:1248,1,MAX(COLUMN($R:$R),COLUMN()-($H1230/CU$5))):CU1252)</f>
        <v>-1.3192168360032949E+239</v>
      </c>
      <c r="CV1253" s="93" cm="1">
        <f t="array" aca="1" ref="CV1253" ca="1">SUM(INDEX(1248:1248,1,MAX(COLUMN($R:$R),COLUMN()-($H1230/CV$5))):CV1252)</f>
        <v>-5.2586360985267879E+241</v>
      </c>
      <c r="CW1253" s="93" cm="1">
        <f t="array" aca="1" ref="CW1253" ca="1">SUM(INDEX(1248:1248,1,MAX(COLUMN($R:$R),COLUMN()-($H1230/CW$5))):CW1252)</f>
        <v>-2.0700393053658606E+244</v>
      </c>
      <c r="CX1253" s="93" cm="1">
        <f t="array" aca="1" ref="CX1253" ca="1">SUM(INDEX(1248:1248,1,MAX(COLUMN($R:$R),COLUMN()-($H1230/CX$5))):CX1252)</f>
        <v>-8.048231678641081E+246</v>
      </c>
      <c r="CY1253" s="93" cm="1">
        <f t="array" aca="1" ref="CY1253" ca="1">SUM(INDEX(1248:1248,1,MAX(COLUMN($R:$R),COLUMN()-($H1230/CL$5))):CY1252)</f>
        <v>-3.0334420659418411E+249</v>
      </c>
      <c r="CZ1253" s="93" cm="1">
        <f t="array" aca="1" ref="CZ1253" ca="1">SUM(INDEX(1248:1248,1,MAX(COLUMN($R:$R),COLUMN()-($H1230/CZ$5))):CZ1252)</f>
        <v>-1.1510033149273182E+252</v>
      </c>
      <c r="DA1253" s="93" cm="1">
        <f t="array" aca="1" ref="DA1253" ca="1">SUM(INDEX(1248:1248,1,MAX(COLUMN($R:$R),COLUMN()-($H1230/DA$5))):DA1252)</f>
        <v>-4.3154467625089325E+254</v>
      </c>
      <c r="DB1253" s="93" cm="1">
        <f t="array" aca="1" ref="DB1253" ca="1">SUM(INDEX(1248:1248,1,MAX(COLUMN($R:$R),COLUMN()-($H1230/DB$5))):DB1252)</f>
        <v>-1.5989936836360685E+257</v>
      </c>
      <c r="DC1253" s="93" cm="1">
        <f t="array" aca="1" ref="DC1253" ca="1">SUM(INDEX(1248:1248,1,MAX(COLUMN($R:$R),COLUMN()-($H1230/DC$5))):DC1252)</f>
        <v>-5.8559808281931185E+259</v>
      </c>
      <c r="DD1253" s="93" cm="1">
        <f t="array" aca="1" ref="DD1253" ca="1">SUM(INDEX(1248:1248,1,MAX(COLUMN($R:$R),COLUMN()-($H1230/DD$5))):DD1252)</f>
        <v>-2.1200357362661096E+262</v>
      </c>
      <c r="DE1253" s="93" cm="1">
        <f t="array" aca="1" ref="DE1253" ca="1">SUM(INDEX(1248:1248,1,MAX(COLUMN($R:$R),COLUMN()-($H1230/DE$5))):DE1252)</f>
        <v>-7.588129545061061E+264</v>
      </c>
      <c r="DF1253" s="93" cm="1">
        <f t="array" aca="1" ref="DF1253" ca="1">SUM(INDEX(1248:1248,1,MAX(COLUMN($R:$R),COLUMN()-($H1230/DF$5))):DF1252)</f>
        <v>-2.6855323997829266E+267</v>
      </c>
      <c r="DG1253" s="93" cm="1">
        <f t="array" aca="1" ref="DG1253" ca="1">SUM(INDEX(1248:1248,1,MAX(COLUMN($R:$R),COLUMN()-($H1230/DG$5))):DG1252)</f>
        <v>-9.3990723539656013E+269</v>
      </c>
      <c r="DH1253" s="93" cm="1">
        <f t="array" aca="1" ref="DH1253" ca="1">SUM(INDEX(1248:1248,1,MAX(COLUMN($R:$R),COLUMN()-($H1230/DH$5))):DH1252)</f>
        <v>-3.2535100023069264E+272</v>
      </c>
      <c r="DI1253" s="93" cm="1">
        <f t="array" aca="1" ref="DI1253" ca="1">SUM(INDEX(1248:1248,1,MAX(COLUMN($R:$R),COLUMN()-($H1230/DI$5))):DI1252)</f>
        <v>-1.1139977269690272E+275</v>
      </c>
      <c r="DJ1253" s="93" cm="1">
        <f t="array" aca="1" ref="DJ1253" ca="1">SUM(INDEX(1248:1248,1,MAX(COLUMN($R:$R),COLUMN()-($H1230/DJ$5))):DJ1252)</f>
        <v>-3.7733994540102031E+277</v>
      </c>
      <c r="DK1253" s="93" cm="1">
        <f t="array" aca="1" ref="DK1253" ca="1">SUM(INDEX(1248:1248,1,MAX(COLUMN($R:$R),COLUMN()-($H1230/DK$5))):DK1252)</f>
        <v>-1.2645843282627647E+280</v>
      </c>
      <c r="DL1253" s="93" cm="1">
        <f t="array" aca="1" ref="DL1253" ca="1">SUM(INDEX(1248:1248,1,MAX(COLUMN($R:$R),COLUMN()-($H1230/DL$5))):DL1252)</f>
        <v>-4.1935178662926357E+282</v>
      </c>
    </row>
    <row r="1254" spans="1:116" x14ac:dyDescent="0.4">
      <c r="B1254" t="s">
        <v>332</v>
      </c>
      <c r="D1254" t="s">
        <v>770</v>
      </c>
      <c r="E1254" s="8" t="str">
        <f>ROW()&amp;" "&amp;D1254</f>
        <v>1254 LAMORT-S</v>
      </c>
      <c r="G1254" s="136" t="str">
        <f>G1219</f>
        <v>primary unit</v>
      </c>
      <c r="I1254" s="53"/>
      <c r="J1254" s="53"/>
      <c r="R1254"/>
      <c r="S1254" s="1"/>
      <c r="T1254" s="1"/>
      <c r="U1254" s="1"/>
      <c r="V1254" s="1"/>
      <c r="W1254" s="1"/>
      <c r="X1254" s="1"/>
      <c r="Y1254" s="1"/>
      <c r="Z1254" s="1"/>
      <c r="AA1254" s="1"/>
      <c r="AB1254" s="1"/>
      <c r="AC1254" s="1"/>
      <c r="AD1254" s="1"/>
      <c r="AE1254" s="1"/>
      <c r="AF1254" s="1"/>
      <c r="AG1254" s="1"/>
      <c r="AH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c r="BP1254" s="1"/>
      <c r="BQ1254" s="1"/>
      <c r="BR1254" s="1"/>
      <c r="BS1254" s="1"/>
      <c r="BT1254" s="1"/>
      <c r="BU1254" s="1"/>
      <c r="BV1254" s="1"/>
      <c r="BW1254" s="1"/>
      <c r="BX1254" s="1"/>
      <c r="BY1254" s="1"/>
      <c r="BZ1254" s="1"/>
      <c r="CA1254" s="1"/>
      <c r="CB1254" s="1"/>
      <c r="CC1254" s="1"/>
      <c r="CD1254" s="1"/>
      <c r="CE1254" s="1"/>
      <c r="CF1254" s="1"/>
      <c r="CG1254" s="1"/>
      <c r="CH1254" s="1"/>
      <c r="CI1254" s="1"/>
      <c r="CJ1254" s="1"/>
      <c r="CK1254" s="1"/>
      <c r="CL1254" s="1"/>
      <c r="CN1254" s="53"/>
      <c r="CO1254" s="1"/>
      <c r="CP1254" s="1"/>
      <c r="CQ1254" s="1"/>
      <c r="CR1254" s="1"/>
      <c r="CS1254" s="1"/>
      <c r="CT1254" s="1"/>
      <c r="CU1254" s="1"/>
      <c r="CV1254" s="1"/>
      <c r="CW1254" s="1"/>
      <c r="CX1254" s="1"/>
      <c r="CY1254" s="1"/>
      <c r="CZ1254" s="1"/>
      <c r="DA1254" s="1"/>
      <c r="DB1254" s="1"/>
      <c r="DC1254" s="1"/>
      <c r="DD1254" s="1"/>
      <c r="DE1254" s="1"/>
      <c r="DF1254" s="1"/>
      <c r="DG1254" s="1"/>
      <c r="DH1254" s="1"/>
      <c r="DI1254" s="1"/>
      <c r="DJ1254" s="1"/>
      <c r="DK1254" s="1"/>
      <c r="DL1254" s="1"/>
    </row>
    <row r="1255" spans="1:116" x14ac:dyDescent="0.4">
      <c r="B1255" t="s">
        <v>332</v>
      </c>
      <c r="D1255" t="s">
        <v>770</v>
      </c>
      <c r="E1255" s="8" t="str">
        <f>ROW()&amp;" "&amp;D1255</f>
        <v>1255 LAMORT-S</v>
      </c>
      <c r="G1255" s="136" t="str">
        <f>G1220</f>
        <v>Primary revenue driver</v>
      </c>
      <c r="H1255" s="27"/>
      <c r="I1255" s="78"/>
      <c r="J1255" s="78"/>
      <c r="K1255" s="33"/>
      <c r="L1255" s="33"/>
      <c r="M1255" s="33"/>
      <c r="N1255" s="33"/>
      <c r="O1255" s="33"/>
      <c r="P1255" s="33"/>
      <c r="R1255" s="33"/>
      <c r="S1255" s="77"/>
      <c r="T1255" s="77"/>
      <c r="U1255" s="77"/>
      <c r="V1255" s="77"/>
      <c r="W1255" s="77"/>
      <c r="X1255" s="77"/>
      <c r="Y1255" s="77"/>
      <c r="Z1255" s="77"/>
      <c r="AA1255" s="77"/>
      <c r="AB1255" s="77"/>
      <c r="AC1255" s="77"/>
      <c r="AD1255" s="77"/>
      <c r="AE1255" s="77"/>
      <c r="AF1255" s="77"/>
      <c r="AG1255" s="77"/>
      <c r="AH1255" s="77"/>
      <c r="AI1255" s="77"/>
      <c r="AJ1255" s="77"/>
      <c r="AK1255" s="77"/>
      <c r="AL1255" s="77"/>
      <c r="AM1255" s="77"/>
      <c r="AN1255" s="77"/>
      <c r="AO1255" s="77"/>
      <c r="AP1255" s="77"/>
      <c r="AQ1255" s="77"/>
      <c r="AR1255" s="77"/>
      <c r="AS1255" s="77"/>
      <c r="AT1255" s="77"/>
      <c r="AU1255" s="77"/>
      <c r="AV1255" s="77"/>
      <c r="AW1255" s="77"/>
      <c r="AX1255" s="77"/>
      <c r="AY1255" s="77"/>
      <c r="AZ1255" s="77"/>
      <c r="BA1255" s="77"/>
      <c r="BB1255" s="77"/>
      <c r="BC1255" s="77"/>
      <c r="BD1255" s="77"/>
      <c r="BE1255" s="77"/>
      <c r="BF1255" s="77"/>
      <c r="BG1255" s="77"/>
      <c r="BH1255" s="77"/>
      <c r="BI1255" s="77"/>
      <c r="BJ1255" s="77"/>
      <c r="BK1255" s="77"/>
      <c r="BL1255" s="77"/>
      <c r="BM1255" s="77"/>
      <c r="BN1255" s="77"/>
      <c r="BO1255" s="77"/>
      <c r="BP1255" s="77"/>
      <c r="BQ1255" s="77"/>
      <c r="BR1255" s="77"/>
      <c r="BS1255" s="77"/>
      <c r="BT1255" s="77"/>
      <c r="BU1255" s="77"/>
      <c r="BV1255" s="77"/>
      <c r="BW1255" s="77"/>
      <c r="BX1255" s="77"/>
      <c r="BY1255" s="77"/>
      <c r="BZ1255" s="77"/>
      <c r="CA1255" s="77"/>
      <c r="CB1255" s="77"/>
      <c r="CC1255" s="77"/>
      <c r="CD1255" s="77"/>
      <c r="CE1255" s="77"/>
      <c r="CF1255" s="77"/>
      <c r="CG1255" s="77"/>
      <c r="CH1255" s="77"/>
      <c r="CI1255" s="77"/>
      <c r="CJ1255" s="77"/>
      <c r="CK1255" s="77"/>
      <c r="CL1255" s="77"/>
      <c r="CN1255" s="78"/>
      <c r="CO1255" s="77"/>
      <c r="CP1255" s="77"/>
      <c r="CQ1255" s="77"/>
      <c r="CR1255" s="77"/>
      <c r="CS1255" s="77"/>
      <c r="CT1255" s="77"/>
      <c r="CU1255" s="77"/>
      <c r="CV1255" s="77"/>
      <c r="CW1255" s="77"/>
      <c r="CX1255" s="77"/>
      <c r="CY1255" s="77"/>
      <c r="CZ1255" s="77"/>
      <c r="DA1255" s="77"/>
      <c r="DB1255" s="77"/>
      <c r="DC1255" s="77"/>
      <c r="DD1255" s="77"/>
      <c r="DE1255" s="77"/>
      <c r="DF1255" s="77"/>
      <c r="DG1255" s="77"/>
      <c r="DH1255" s="77"/>
      <c r="DI1255" s="77"/>
      <c r="DJ1255" s="77"/>
      <c r="DK1255" s="77"/>
      <c r="DL1255" s="77"/>
    </row>
    <row r="1256" spans="1:116" x14ac:dyDescent="0.4">
      <c r="B1256" t="s">
        <v>332</v>
      </c>
      <c r="D1256" t="s">
        <v>770</v>
      </c>
      <c r="E1256" s="8" t="str">
        <f>ROW()&amp;" "&amp;D1256</f>
        <v>1256 LAMORT-S</v>
      </c>
      <c r="G1256" s="136" t="str">
        <f>G1221</f>
        <v>Primary volume driver</v>
      </c>
      <c r="H1256" s="27"/>
      <c r="I1256" s="78"/>
      <c r="J1256" s="78"/>
      <c r="K1256" s="33"/>
      <c r="L1256" s="33"/>
      <c r="M1256" s="33"/>
      <c r="N1256" s="33"/>
      <c r="O1256" s="33"/>
      <c r="P1256" s="33"/>
      <c r="R1256" s="33"/>
      <c r="S1256" s="77"/>
      <c r="T1256" s="77"/>
      <c r="U1256" s="77"/>
      <c r="V1256" s="77"/>
      <c r="W1256" s="77"/>
      <c r="X1256" s="77"/>
      <c r="Y1256" s="77"/>
      <c r="Z1256" s="77"/>
      <c r="AA1256" s="77"/>
      <c r="AB1256" s="77"/>
      <c r="AC1256" s="77"/>
      <c r="AD1256" s="77"/>
      <c r="AE1256" s="77"/>
      <c r="AF1256" s="77"/>
      <c r="AG1256" s="77"/>
      <c r="AH1256" s="77"/>
      <c r="AI1256" s="77"/>
      <c r="AJ1256" s="77"/>
      <c r="AK1256" s="77"/>
      <c r="AL1256" s="77"/>
      <c r="AM1256" s="77"/>
      <c r="AN1256" s="77"/>
      <c r="AO1256" s="77"/>
      <c r="AP1256" s="77"/>
      <c r="AQ1256" s="77"/>
      <c r="AR1256" s="77"/>
      <c r="AS1256" s="77"/>
      <c r="AT1256" s="77"/>
      <c r="AU1256" s="77"/>
      <c r="AV1256" s="77"/>
      <c r="AW1256" s="77"/>
      <c r="AX1256" s="77"/>
      <c r="AY1256" s="77"/>
      <c r="AZ1256" s="77"/>
      <c r="BA1256" s="77"/>
      <c r="BB1256" s="77"/>
      <c r="BC1256" s="77"/>
      <c r="BD1256" s="77"/>
      <c r="BE1256" s="77"/>
      <c r="BF1256" s="77"/>
      <c r="BG1256" s="77"/>
      <c r="BH1256" s="77"/>
      <c r="BI1256" s="77"/>
      <c r="BJ1256" s="77"/>
      <c r="BK1256" s="77"/>
      <c r="BL1256" s="77"/>
      <c r="BM1256" s="77"/>
      <c r="BN1256" s="77"/>
      <c r="BO1256" s="77"/>
      <c r="BP1256" s="77"/>
      <c r="BQ1256" s="77"/>
      <c r="BR1256" s="77"/>
      <c r="BS1256" s="77"/>
      <c r="BT1256" s="77"/>
      <c r="BU1256" s="77"/>
      <c r="BV1256" s="77"/>
      <c r="BW1256" s="77"/>
      <c r="BX1256" s="77"/>
      <c r="BY1256" s="77"/>
      <c r="BZ1256" s="77"/>
      <c r="CA1256" s="77"/>
      <c r="CB1256" s="77"/>
      <c r="CC1256" s="77"/>
      <c r="CD1256" s="77"/>
      <c r="CE1256" s="77"/>
      <c r="CF1256" s="77"/>
      <c r="CG1256" s="77"/>
      <c r="CH1256" s="77"/>
      <c r="CI1256" s="77"/>
      <c r="CJ1256" s="77"/>
      <c r="CK1256" s="77"/>
      <c r="CL1256" s="77"/>
      <c r="CN1256" s="78"/>
      <c r="CO1256" s="77"/>
      <c r="CP1256" s="77"/>
      <c r="CQ1256" s="77"/>
      <c r="CR1256" s="77"/>
      <c r="CS1256" s="77"/>
      <c r="CT1256" s="77"/>
      <c r="CU1256" s="77"/>
      <c r="CV1256" s="77"/>
      <c r="CW1256" s="77"/>
      <c r="CX1256" s="77"/>
      <c r="CY1256" s="77"/>
      <c r="CZ1256" s="77"/>
      <c r="DA1256" s="77"/>
      <c r="DB1256" s="77"/>
      <c r="DC1256" s="77"/>
      <c r="DD1256" s="77"/>
      <c r="DE1256" s="77"/>
      <c r="DF1256" s="77"/>
      <c r="DG1256" s="77"/>
      <c r="DH1256" s="77"/>
      <c r="DI1256" s="77"/>
      <c r="DJ1256" s="77"/>
      <c r="DK1256" s="77"/>
      <c r="DL1256" s="77"/>
    </row>
    <row r="1257" spans="1:116" x14ac:dyDescent="0.4">
      <c r="B1257" t="s">
        <v>332</v>
      </c>
      <c r="D1257" t="s">
        <v>770</v>
      </c>
      <c r="E1257" s="8" t="str">
        <f t="shared" ref="E1257:E1260" si="1516">ROW()&amp;" "&amp;D1257</f>
        <v>1257 LAMORT-S</v>
      </c>
      <c r="G1257" s="191" t="str">
        <f>G1226</f>
        <v>Volume driven amortizing loan - no defaults:</v>
      </c>
      <c r="K1257" s="53"/>
      <c r="L1257" s="53"/>
      <c r="M1257" s="53"/>
      <c r="N1257" s="53"/>
      <c r="O1257" s="53"/>
      <c r="P1257" s="53"/>
      <c r="R1257" s="24"/>
      <c r="S1257" s="179" t="str">
        <f t="shared" ref="S1257:AX1257" si="1517">S1222</f>
        <v>S$16</v>
      </c>
      <c r="T1257" s="179" t="str">
        <f t="shared" si="1517"/>
        <v>T$16</v>
      </c>
      <c r="U1257" s="179" t="str">
        <f t="shared" si="1517"/>
        <v>U$16</v>
      </c>
      <c r="V1257" s="179" t="str">
        <f t="shared" si="1517"/>
        <v>V$16</v>
      </c>
      <c r="W1257" s="179" t="str">
        <f t="shared" si="1517"/>
        <v>W$16</v>
      </c>
      <c r="X1257" s="179" t="str">
        <f t="shared" si="1517"/>
        <v>X$16</v>
      </c>
      <c r="Y1257" s="179" t="str">
        <f t="shared" si="1517"/>
        <v>Y$16</v>
      </c>
      <c r="Z1257" s="179" t="str">
        <f t="shared" si="1517"/>
        <v>Z$16</v>
      </c>
      <c r="AA1257" s="179" t="str">
        <f t="shared" si="1517"/>
        <v>AA$16</v>
      </c>
      <c r="AB1257" s="179" t="str">
        <f t="shared" si="1517"/>
        <v>AB$16</v>
      </c>
      <c r="AC1257" s="179" t="str">
        <f t="shared" si="1517"/>
        <v>AC$16</v>
      </c>
      <c r="AD1257" s="179" t="str">
        <f t="shared" si="1517"/>
        <v>AD$16</v>
      </c>
      <c r="AE1257" s="179" t="str">
        <f t="shared" si="1517"/>
        <v>AE$16</v>
      </c>
      <c r="AF1257" s="179" t="str">
        <f t="shared" si="1517"/>
        <v>AF$16</v>
      </c>
      <c r="AG1257" s="179" t="str">
        <f t="shared" si="1517"/>
        <v>AG$16</v>
      </c>
      <c r="AH1257" s="179" t="str">
        <f t="shared" si="1517"/>
        <v>AH$16</v>
      </c>
      <c r="AI1257" s="179" t="str">
        <f t="shared" si="1517"/>
        <v>AI$16</v>
      </c>
      <c r="AJ1257" s="179" t="str">
        <f t="shared" si="1517"/>
        <v>AJ$16</v>
      </c>
      <c r="AK1257" s="179" t="str">
        <f t="shared" si="1517"/>
        <v>AK$16</v>
      </c>
      <c r="AL1257" s="179" t="str">
        <f t="shared" si="1517"/>
        <v>AL$16</v>
      </c>
      <c r="AM1257" s="179" t="str">
        <f t="shared" si="1517"/>
        <v>AM$16</v>
      </c>
      <c r="AN1257" s="179" t="str">
        <f t="shared" si="1517"/>
        <v>AN$16</v>
      </c>
      <c r="AO1257" s="179" t="str">
        <f t="shared" si="1517"/>
        <v>AO$16</v>
      </c>
      <c r="AP1257" s="179" t="str">
        <f t="shared" si="1517"/>
        <v>AP$16</v>
      </c>
      <c r="AQ1257" s="179" t="str">
        <f t="shared" si="1517"/>
        <v>AQ$16</v>
      </c>
      <c r="AR1257" s="179" t="str">
        <f t="shared" si="1517"/>
        <v>AR$16</v>
      </c>
      <c r="AS1257" s="179" t="str">
        <f t="shared" si="1517"/>
        <v>AS$16</v>
      </c>
      <c r="AT1257" s="179" t="str">
        <f t="shared" si="1517"/>
        <v>AT$16</v>
      </c>
      <c r="AU1257" s="179" t="str">
        <f t="shared" si="1517"/>
        <v>AU$16</v>
      </c>
      <c r="AV1257" s="179" t="str">
        <f t="shared" si="1517"/>
        <v>AV$16</v>
      </c>
      <c r="AW1257" s="179" t="str">
        <f t="shared" si="1517"/>
        <v>AW$16</v>
      </c>
      <c r="AX1257" s="179" t="str">
        <f t="shared" si="1517"/>
        <v>AX$16</v>
      </c>
      <c r="AY1257" s="179" t="str">
        <f t="shared" ref="AY1257:CD1257" si="1518">AY1222</f>
        <v>AY$16</v>
      </c>
      <c r="AZ1257" s="179" t="str">
        <f t="shared" si="1518"/>
        <v>AZ$16</v>
      </c>
      <c r="BA1257" s="179" t="str">
        <f t="shared" si="1518"/>
        <v>BA$16</v>
      </c>
      <c r="BB1257" s="179" t="str">
        <f t="shared" si="1518"/>
        <v>BB$16</v>
      </c>
      <c r="BC1257" s="179" t="str">
        <f t="shared" si="1518"/>
        <v>BC$16</v>
      </c>
      <c r="BD1257" s="179" t="str">
        <f t="shared" si="1518"/>
        <v>BD$16</v>
      </c>
      <c r="BE1257" s="179" t="str">
        <f t="shared" si="1518"/>
        <v>BE$16</v>
      </c>
      <c r="BF1257" s="179" t="str">
        <f t="shared" si="1518"/>
        <v>BF$16</v>
      </c>
      <c r="BG1257" s="179" t="str">
        <f t="shared" si="1518"/>
        <v>BG$16</v>
      </c>
      <c r="BH1257" s="179" t="str">
        <f t="shared" si="1518"/>
        <v>BH$16</v>
      </c>
      <c r="BI1257" s="179" t="str">
        <f t="shared" si="1518"/>
        <v>BI$16</v>
      </c>
      <c r="BJ1257" s="179" t="str">
        <f t="shared" si="1518"/>
        <v>BJ$16</v>
      </c>
      <c r="BK1257" s="179" t="str">
        <f t="shared" si="1518"/>
        <v>BK$16</v>
      </c>
      <c r="BL1257" s="179" t="str">
        <f t="shared" si="1518"/>
        <v>BL$16</v>
      </c>
      <c r="BM1257" s="179" t="str">
        <f t="shared" si="1518"/>
        <v>BM$16</v>
      </c>
      <c r="BN1257" s="179" t="str">
        <f t="shared" si="1518"/>
        <v>BN$16</v>
      </c>
      <c r="BO1257" s="179" t="str">
        <f t="shared" si="1518"/>
        <v>BO$16</v>
      </c>
      <c r="BP1257" s="179" t="str">
        <f t="shared" si="1518"/>
        <v>BP$16</v>
      </c>
      <c r="BQ1257" s="179" t="str">
        <f t="shared" si="1518"/>
        <v>BQ$16</v>
      </c>
      <c r="BR1257" s="179" t="str">
        <f t="shared" si="1518"/>
        <v>BR$16</v>
      </c>
      <c r="BS1257" s="179" t="str">
        <f t="shared" si="1518"/>
        <v>BS$16</v>
      </c>
      <c r="BT1257" s="179" t="str">
        <f t="shared" si="1518"/>
        <v>BT$16</v>
      </c>
      <c r="BU1257" s="179" t="str">
        <f t="shared" si="1518"/>
        <v>BU$16</v>
      </c>
      <c r="BV1257" s="179" t="str">
        <f t="shared" si="1518"/>
        <v>BV$16</v>
      </c>
      <c r="BW1257" s="179" t="str">
        <f t="shared" si="1518"/>
        <v>BW$16</v>
      </c>
      <c r="BX1257" s="179" t="str">
        <f t="shared" si="1518"/>
        <v>BX$16</v>
      </c>
      <c r="BY1257" s="179" t="str">
        <f t="shared" si="1518"/>
        <v>BY$16</v>
      </c>
      <c r="BZ1257" s="179" t="str">
        <f t="shared" si="1518"/>
        <v>BZ$16</v>
      </c>
      <c r="CA1257" s="179" t="str">
        <f t="shared" si="1518"/>
        <v>CA$16</v>
      </c>
      <c r="CB1257" s="179" t="str">
        <f t="shared" si="1518"/>
        <v>CB$16</v>
      </c>
      <c r="CC1257" s="179" t="str">
        <f t="shared" si="1518"/>
        <v>CC$16</v>
      </c>
      <c r="CD1257" s="179" t="str">
        <f t="shared" si="1518"/>
        <v>CD$16</v>
      </c>
      <c r="CE1257" s="179" t="str">
        <f t="shared" ref="CE1257:CL1257" si="1519">CE1222</f>
        <v>CE$16</v>
      </c>
      <c r="CF1257" s="179" t="str">
        <f t="shared" si="1519"/>
        <v>CF$16</v>
      </c>
      <c r="CG1257" s="179" t="str">
        <f t="shared" si="1519"/>
        <v>CG$16</v>
      </c>
      <c r="CH1257" s="179" t="str">
        <f t="shared" si="1519"/>
        <v>CH$16</v>
      </c>
      <c r="CI1257" s="179" t="str">
        <f t="shared" si="1519"/>
        <v>CI$16</v>
      </c>
      <c r="CJ1257" s="179" t="str">
        <f t="shared" si="1519"/>
        <v>CJ$16</v>
      </c>
      <c r="CK1257" s="179" t="str">
        <f t="shared" si="1519"/>
        <v>CK$16</v>
      </c>
      <c r="CL1257" s="179" t="str">
        <f t="shared" si="1519"/>
        <v>CL$16</v>
      </c>
      <c r="CO1257" s="179" t="str">
        <f t="shared" ref="CO1257:DK1257" si="1520">CO1222</f>
        <v>CO$16</v>
      </c>
      <c r="CP1257" s="179" t="str">
        <f t="shared" si="1520"/>
        <v>CP$16</v>
      </c>
      <c r="CQ1257" s="179" t="str">
        <f t="shared" si="1520"/>
        <v>CQ$16</v>
      </c>
      <c r="CR1257" s="179" t="str">
        <f t="shared" si="1520"/>
        <v>CR$16</v>
      </c>
      <c r="CS1257" s="179" t="str">
        <f t="shared" si="1520"/>
        <v>CS$16</v>
      </c>
      <c r="CT1257" s="179" t="str">
        <f t="shared" si="1520"/>
        <v>CT$16</v>
      </c>
      <c r="CU1257" s="179" t="str">
        <f t="shared" si="1520"/>
        <v>CU$16</v>
      </c>
      <c r="CV1257" s="179" t="str">
        <f t="shared" si="1520"/>
        <v>CV$16</v>
      </c>
      <c r="CW1257" s="179" t="str">
        <f t="shared" si="1520"/>
        <v>CW$16</v>
      </c>
      <c r="CX1257" s="179" t="str">
        <f t="shared" si="1520"/>
        <v>CX$16</v>
      </c>
      <c r="CY1257" s="179" t="str">
        <f t="shared" si="1520"/>
        <v>CY$16</v>
      </c>
      <c r="CZ1257" s="179" t="str">
        <f t="shared" si="1520"/>
        <v>CZ$16</v>
      </c>
      <c r="DA1257" s="179" t="str">
        <f t="shared" si="1520"/>
        <v>DA$16</v>
      </c>
      <c r="DB1257" s="179" t="str">
        <f t="shared" si="1520"/>
        <v>DB$16</v>
      </c>
      <c r="DC1257" s="179" t="str">
        <f t="shared" si="1520"/>
        <v>DC$16</v>
      </c>
      <c r="DD1257" s="179" t="str">
        <f t="shared" si="1520"/>
        <v>DD$16</v>
      </c>
      <c r="DE1257" s="179" t="str">
        <f t="shared" si="1520"/>
        <v>DE$16</v>
      </c>
      <c r="DF1257" s="179" t="str">
        <f t="shared" si="1520"/>
        <v>DF$16</v>
      </c>
      <c r="DG1257" s="179" t="str">
        <f t="shared" si="1520"/>
        <v>DG$16</v>
      </c>
      <c r="DH1257" s="179" t="str">
        <f t="shared" si="1520"/>
        <v>DH$16</v>
      </c>
      <c r="DI1257" s="179" t="str">
        <f t="shared" si="1520"/>
        <v>DI$16</v>
      </c>
      <c r="DJ1257" s="179" t="str">
        <f t="shared" si="1520"/>
        <v>DJ$16</v>
      </c>
      <c r="DK1257" s="179" t="str">
        <f t="shared" si="1520"/>
        <v>DK$16</v>
      </c>
      <c r="DL1257" s="179" t="str">
        <f t="shared" ref="DL1257" si="1521">DL1222</f>
        <v>DL$16</v>
      </c>
    </row>
    <row r="1258" spans="1:116" x14ac:dyDescent="0.4">
      <c r="B1258" t="s">
        <v>332</v>
      </c>
      <c r="D1258" t="s">
        <v>770</v>
      </c>
      <c r="E1258" s="8" t="str">
        <f t="shared" ref="E1258" si="1522">ROW()&amp;" "&amp;D1258</f>
        <v>1258 LAMORT-S</v>
      </c>
      <c r="G1258" s="241" t="str">
        <f>IFERROR(SUBSTITUTE(TRIM(MID(G1226, SEARCH("-", G1226) + 1, LEN(G1226))),":",""),"no unit")</f>
        <v>no defaults</v>
      </c>
      <c r="H1258" s="12"/>
      <c r="I1258" s="60"/>
      <c r="J1258" s="60"/>
      <c r="K1258" s="15"/>
      <c r="L1258" s="15"/>
      <c r="M1258" s="15"/>
      <c r="N1258" s="15"/>
      <c r="O1258" s="15"/>
      <c r="P1258" s="15"/>
      <c r="R1258" s="15"/>
      <c r="S1258" s="179" t="str">
        <f t="shared" ref="S1258:AX1258" si="1523">S1223</f>
        <v>S$17</v>
      </c>
      <c r="T1258" s="179" t="str">
        <f t="shared" si="1523"/>
        <v>T$17</v>
      </c>
      <c r="U1258" s="179" t="str">
        <f t="shared" si="1523"/>
        <v>U$17</v>
      </c>
      <c r="V1258" s="179" t="str">
        <f t="shared" si="1523"/>
        <v>V$17</v>
      </c>
      <c r="W1258" s="179" t="str">
        <f t="shared" si="1523"/>
        <v>W$17</v>
      </c>
      <c r="X1258" s="179" t="str">
        <f t="shared" si="1523"/>
        <v>X$17</v>
      </c>
      <c r="Y1258" s="179" t="str">
        <f t="shared" si="1523"/>
        <v>Y$17</v>
      </c>
      <c r="Z1258" s="179" t="str">
        <f t="shared" si="1523"/>
        <v>Z$17</v>
      </c>
      <c r="AA1258" s="179" t="str">
        <f t="shared" si="1523"/>
        <v>AA$17</v>
      </c>
      <c r="AB1258" s="179" t="str">
        <f t="shared" si="1523"/>
        <v>AB$17</v>
      </c>
      <c r="AC1258" s="179" t="str">
        <f t="shared" si="1523"/>
        <v>AC$17</v>
      </c>
      <c r="AD1258" s="179" t="str">
        <f t="shared" si="1523"/>
        <v>AD$17</v>
      </c>
      <c r="AE1258" s="179" t="str">
        <f t="shared" si="1523"/>
        <v>AE$17</v>
      </c>
      <c r="AF1258" s="179" t="str">
        <f t="shared" si="1523"/>
        <v>AF$17</v>
      </c>
      <c r="AG1258" s="179" t="str">
        <f t="shared" si="1523"/>
        <v>AG$17</v>
      </c>
      <c r="AH1258" s="179" t="str">
        <f t="shared" si="1523"/>
        <v>AH$17</v>
      </c>
      <c r="AI1258" s="179" t="str">
        <f t="shared" si="1523"/>
        <v>AI$17</v>
      </c>
      <c r="AJ1258" s="179" t="str">
        <f t="shared" si="1523"/>
        <v>AJ$17</v>
      </c>
      <c r="AK1258" s="179" t="str">
        <f t="shared" si="1523"/>
        <v>AK$17</v>
      </c>
      <c r="AL1258" s="179" t="str">
        <f t="shared" si="1523"/>
        <v>AL$17</v>
      </c>
      <c r="AM1258" s="179" t="str">
        <f t="shared" si="1523"/>
        <v>AM$17</v>
      </c>
      <c r="AN1258" s="179" t="str">
        <f t="shared" si="1523"/>
        <v>AN$17</v>
      </c>
      <c r="AO1258" s="179" t="str">
        <f t="shared" si="1523"/>
        <v>AO$17</v>
      </c>
      <c r="AP1258" s="179" t="str">
        <f t="shared" si="1523"/>
        <v>AP$17</v>
      </c>
      <c r="AQ1258" s="179" t="str">
        <f t="shared" si="1523"/>
        <v>AQ$17</v>
      </c>
      <c r="AR1258" s="179" t="str">
        <f t="shared" si="1523"/>
        <v>AR$17</v>
      </c>
      <c r="AS1258" s="179" t="str">
        <f t="shared" si="1523"/>
        <v>AS$17</v>
      </c>
      <c r="AT1258" s="179" t="str">
        <f t="shared" si="1523"/>
        <v>AT$17</v>
      </c>
      <c r="AU1258" s="179" t="str">
        <f t="shared" si="1523"/>
        <v>AU$17</v>
      </c>
      <c r="AV1258" s="179" t="str">
        <f t="shared" si="1523"/>
        <v>AV$17</v>
      </c>
      <c r="AW1258" s="179" t="str">
        <f t="shared" si="1523"/>
        <v>AW$17</v>
      </c>
      <c r="AX1258" s="179" t="str">
        <f t="shared" si="1523"/>
        <v>AX$17</v>
      </c>
      <c r="AY1258" s="179" t="str">
        <f t="shared" ref="AY1258:CD1258" si="1524">AY1223</f>
        <v>AY$17</v>
      </c>
      <c r="AZ1258" s="179" t="str">
        <f t="shared" si="1524"/>
        <v>AZ$17</v>
      </c>
      <c r="BA1258" s="179" t="str">
        <f t="shared" si="1524"/>
        <v>BA$17</v>
      </c>
      <c r="BB1258" s="179" t="str">
        <f t="shared" si="1524"/>
        <v>BB$17</v>
      </c>
      <c r="BC1258" s="179" t="str">
        <f t="shared" si="1524"/>
        <v>BC$17</v>
      </c>
      <c r="BD1258" s="179" t="str">
        <f t="shared" si="1524"/>
        <v>BD$17</v>
      </c>
      <c r="BE1258" s="179" t="str">
        <f t="shared" si="1524"/>
        <v>BE$17</v>
      </c>
      <c r="BF1258" s="179" t="str">
        <f t="shared" si="1524"/>
        <v>BF$17</v>
      </c>
      <c r="BG1258" s="179" t="str">
        <f t="shared" si="1524"/>
        <v>BG$17</v>
      </c>
      <c r="BH1258" s="179" t="str">
        <f t="shared" si="1524"/>
        <v>BH$17</v>
      </c>
      <c r="BI1258" s="179" t="str">
        <f t="shared" si="1524"/>
        <v>BI$17</v>
      </c>
      <c r="BJ1258" s="179" t="str">
        <f t="shared" si="1524"/>
        <v>BJ$17</v>
      </c>
      <c r="BK1258" s="179" t="str">
        <f t="shared" si="1524"/>
        <v>BK$17</v>
      </c>
      <c r="BL1258" s="179" t="str">
        <f t="shared" si="1524"/>
        <v>BL$17</v>
      </c>
      <c r="BM1258" s="179" t="str">
        <f t="shared" si="1524"/>
        <v>BM$17</v>
      </c>
      <c r="BN1258" s="179" t="str">
        <f t="shared" si="1524"/>
        <v>BN$17</v>
      </c>
      <c r="BO1258" s="179" t="str">
        <f t="shared" si="1524"/>
        <v>BO$17</v>
      </c>
      <c r="BP1258" s="179" t="str">
        <f t="shared" si="1524"/>
        <v>BP$17</v>
      </c>
      <c r="BQ1258" s="179" t="str">
        <f t="shared" si="1524"/>
        <v>BQ$17</v>
      </c>
      <c r="BR1258" s="179" t="str">
        <f t="shared" si="1524"/>
        <v>BR$17</v>
      </c>
      <c r="BS1258" s="179" t="str">
        <f t="shared" si="1524"/>
        <v>BS$17</v>
      </c>
      <c r="BT1258" s="179" t="str">
        <f t="shared" si="1524"/>
        <v>BT$17</v>
      </c>
      <c r="BU1258" s="179" t="str">
        <f t="shared" si="1524"/>
        <v>BU$17</v>
      </c>
      <c r="BV1258" s="179" t="str">
        <f t="shared" si="1524"/>
        <v>BV$17</v>
      </c>
      <c r="BW1258" s="179" t="str">
        <f t="shared" si="1524"/>
        <v>BW$17</v>
      </c>
      <c r="BX1258" s="179" t="str">
        <f t="shared" si="1524"/>
        <v>BX$17</v>
      </c>
      <c r="BY1258" s="179" t="str">
        <f t="shared" si="1524"/>
        <v>BY$17</v>
      </c>
      <c r="BZ1258" s="179" t="str">
        <f t="shared" si="1524"/>
        <v>BZ$17</v>
      </c>
      <c r="CA1258" s="179" t="str">
        <f t="shared" si="1524"/>
        <v>CA$17</v>
      </c>
      <c r="CB1258" s="179" t="str">
        <f t="shared" si="1524"/>
        <v>CB$17</v>
      </c>
      <c r="CC1258" s="179" t="str">
        <f t="shared" si="1524"/>
        <v>CC$17</v>
      </c>
      <c r="CD1258" s="179" t="str">
        <f t="shared" si="1524"/>
        <v>CD$17</v>
      </c>
      <c r="CE1258" s="179" t="str">
        <f t="shared" ref="CE1258:CL1258" si="1525">CE1223</f>
        <v>CE$17</v>
      </c>
      <c r="CF1258" s="179" t="str">
        <f t="shared" si="1525"/>
        <v>CF$17</v>
      </c>
      <c r="CG1258" s="179" t="str">
        <f t="shared" si="1525"/>
        <v>CG$17</v>
      </c>
      <c r="CH1258" s="179" t="str">
        <f t="shared" si="1525"/>
        <v>CH$17</v>
      </c>
      <c r="CI1258" s="179" t="str">
        <f t="shared" si="1525"/>
        <v>CI$17</v>
      </c>
      <c r="CJ1258" s="179" t="str">
        <f t="shared" si="1525"/>
        <v>CJ$17</v>
      </c>
      <c r="CK1258" s="179" t="str">
        <f t="shared" si="1525"/>
        <v>CK$17</v>
      </c>
      <c r="CL1258" s="179" t="str">
        <f t="shared" si="1525"/>
        <v>CL$17</v>
      </c>
      <c r="CN1258" s="60"/>
      <c r="CO1258" s="179" t="str">
        <f t="shared" ref="CO1258:DK1258" si="1526">CO1223</f>
        <v>CO$17</v>
      </c>
      <c r="CP1258" s="179" t="str">
        <f t="shared" si="1526"/>
        <v>CP$17</v>
      </c>
      <c r="CQ1258" s="179" t="str">
        <f t="shared" si="1526"/>
        <v>CQ$17</v>
      </c>
      <c r="CR1258" s="179" t="str">
        <f t="shared" si="1526"/>
        <v>CR$17</v>
      </c>
      <c r="CS1258" s="179" t="str">
        <f t="shared" si="1526"/>
        <v>CS$17</v>
      </c>
      <c r="CT1258" s="179" t="str">
        <f t="shared" si="1526"/>
        <v>CT$17</v>
      </c>
      <c r="CU1258" s="179" t="str">
        <f t="shared" si="1526"/>
        <v>CU$17</v>
      </c>
      <c r="CV1258" s="179" t="str">
        <f t="shared" si="1526"/>
        <v>CV$17</v>
      </c>
      <c r="CW1258" s="179" t="str">
        <f t="shared" si="1526"/>
        <v>CW$17</v>
      </c>
      <c r="CX1258" s="179" t="str">
        <f t="shared" si="1526"/>
        <v>CX$17</v>
      </c>
      <c r="CY1258" s="179" t="str">
        <f t="shared" si="1526"/>
        <v>CY$17</v>
      </c>
      <c r="CZ1258" s="179" t="str">
        <f t="shared" si="1526"/>
        <v>CZ$17</v>
      </c>
      <c r="DA1258" s="179" t="str">
        <f t="shared" si="1526"/>
        <v>DA$17</v>
      </c>
      <c r="DB1258" s="179" t="str">
        <f t="shared" si="1526"/>
        <v>DB$17</v>
      </c>
      <c r="DC1258" s="179" t="str">
        <f t="shared" si="1526"/>
        <v>DC$17</v>
      </c>
      <c r="DD1258" s="179" t="str">
        <f t="shared" si="1526"/>
        <v>DD$17</v>
      </c>
      <c r="DE1258" s="179" t="str">
        <f t="shared" si="1526"/>
        <v>DE$17</v>
      </c>
      <c r="DF1258" s="179" t="str">
        <f t="shared" si="1526"/>
        <v>DF$17</v>
      </c>
      <c r="DG1258" s="179" t="str">
        <f t="shared" si="1526"/>
        <v>DG$17</v>
      </c>
      <c r="DH1258" s="179" t="str">
        <f t="shared" si="1526"/>
        <v>DH$17</v>
      </c>
      <c r="DI1258" s="179" t="str">
        <f t="shared" si="1526"/>
        <v>DI$17</v>
      </c>
      <c r="DJ1258" s="179" t="str">
        <f t="shared" si="1526"/>
        <v>DJ$17</v>
      </c>
      <c r="DK1258" s="179" t="str">
        <f t="shared" si="1526"/>
        <v>DK$17</v>
      </c>
      <c r="DL1258" s="179" t="str">
        <f t="shared" ref="DL1258" si="1527">DL1223</f>
        <v>DL$17</v>
      </c>
    </row>
    <row r="1259" spans="1:116" x14ac:dyDescent="0.4">
      <c r="B1259" t="s">
        <v>332</v>
      </c>
      <c r="D1259" t="s">
        <v>770</v>
      </c>
      <c r="E1259" s="8" t="str">
        <f t="shared" si="1516"/>
        <v>1259 LAMORT-S</v>
      </c>
      <c r="G1259" s="136" t="str">
        <f>G1224</f>
        <v>Secondary revenue driver</v>
      </c>
      <c r="H1259" s="12"/>
      <c r="I1259" s="60"/>
      <c r="J1259" s="60"/>
      <c r="K1259" s="15"/>
      <c r="L1259" s="15"/>
      <c r="M1259" s="15"/>
      <c r="N1259" s="15"/>
      <c r="O1259" s="15"/>
      <c r="P1259" s="15"/>
      <c r="R1259" s="15"/>
      <c r="S1259" s="179">
        <f t="shared" ref="S1259:AX1259" si="1528">S1224</f>
        <v>0</v>
      </c>
      <c r="T1259" s="179">
        <f t="shared" si="1528"/>
        <v>0</v>
      </c>
      <c r="U1259" s="179">
        <f t="shared" si="1528"/>
        <v>0</v>
      </c>
      <c r="V1259" s="179">
        <f t="shared" si="1528"/>
        <v>0</v>
      </c>
      <c r="W1259" s="179">
        <f t="shared" si="1528"/>
        <v>0</v>
      </c>
      <c r="X1259" s="179">
        <f t="shared" si="1528"/>
        <v>0</v>
      </c>
      <c r="Y1259" s="179">
        <f t="shared" si="1528"/>
        <v>0</v>
      </c>
      <c r="Z1259" s="179">
        <f t="shared" si="1528"/>
        <v>0</v>
      </c>
      <c r="AA1259" s="179">
        <f t="shared" si="1528"/>
        <v>0</v>
      </c>
      <c r="AB1259" s="179">
        <f t="shared" si="1528"/>
        <v>0</v>
      </c>
      <c r="AC1259" s="179">
        <f t="shared" si="1528"/>
        <v>0</v>
      </c>
      <c r="AD1259" s="179">
        <f t="shared" si="1528"/>
        <v>0</v>
      </c>
      <c r="AE1259" s="179">
        <f t="shared" si="1528"/>
        <v>0</v>
      </c>
      <c r="AF1259" s="179">
        <f t="shared" si="1528"/>
        <v>0</v>
      </c>
      <c r="AG1259" s="179">
        <f t="shared" si="1528"/>
        <v>0</v>
      </c>
      <c r="AH1259" s="179">
        <f t="shared" si="1528"/>
        <v>0</v>
      </c>
      <c r="AI1259" s="179">
        <f t="shared" si="1528"/>
        <v>0</v>
      </c>
      <c r="AJ1259" s="179">
        <f t="shared" si="1528"/>
        <v>0</v>
      </c>
      <c r="AK1259" s="179">
        <f t="shared" si="1528"/>
        <v>0</v>
      </c>
      <c r="AL1259" s="179">
        <f t="shared" si="1528"/>
        <v>0</v>
      </c>
      <c r="AM1259" s="179">
        <f t="shared" si="1528"/>
        <v>0</v>
      </c>
      <c r="AN1259" s="179">
        <f t="shared" si="1528"/>
        <v>0</v>
      </c>
      <c r="AO1259" s="179">
        <f t="shared" si="1528"/>
        <v>0</v>
      </c>
      <c r="AP1259" s="179">
        <f t="shared" si="1528"/>
        <v>0</v>
      </c>
      <c r="AQ1259" s="179">
        <f t="shared" si="1528"/>
        <v>0</v>
      </c>
      <c r="AR1259" s="179">
        <f t="shared" si="1528"/>
        <v>0</v>
      </c>
      <c r="AS1259" s="179">
        <f t="shared" si="1528"/>
        <v>0</v>
      </c>
      <c r="AT1259" s="179">
        <f t="shared" si="1528"/>
        <v>0</v>
      </c>
      <c r="AU1259" s="179">
        <f t="shared" si="1528"/>
        <v>0</v>
      </c>
      <c r="AV1259" s="179">
        <f t="shared" si="1528"/>
        <v>0</v>
      </c>
      <c r="AW1259" s="179">
        <f t="shared" si="1528"/>
        <v>0</v>
      </c>
      <c r="AX1259" s="179">
        <f t="shared" si="1528"/>
        <v>0</v>
      </c>
      <c r="AY1259" s="179">
        <f t="shared" ref="AY1259:CD1259" si="1529">AY1224</f>
        <v>0</v>
      </c>
      <c r="AZ1259" s="179">
        <f t="shared" si="1529"/>
        <v>0</v>
      </c>
      <c r="BA1259" s="179">
        <f t="shared" si="1529"/>
        <v>0</v>
      </c>
      <c r="BB1259" s="179">
        <f t="shared" si="1529"/>
        <v>0</v>
      </c>
      <c r="BC1259" s="179">
        <f t="shared" si="1529"/>
        <v>0</v>
      </c>
      <c r="BD1259" s="179">
        <f t="shared" si="1529"/>
        <v>0</v>
      </c>
      <c r="BE1259" s="179">
        <f t="shared" si="1529"/>
        <v>0</v>
      </c>
      <c r="BF1259" s="179">
        <f t="shared" si="1529"/>
        <v>0</v>
      </c>
      <c r="BG1259" s="179">
        <f t="shared" si="1529"/>
        <v>0</v>
      </c>
      <c r="BH1259" s="179">
        <f t="shared" si="1529"/>
        <v>0</v>
      </c>
      <c r="BI1259" s="179">
        <f t="shared" si="1529"/>
        <v>0</v>
      </c>
      <c r="BJ1259" s="179">
        <f t="shared" si="1529"/>
        <v>0</v>
      </c>
      <c r="BK1259" s="179">
        <f t="shared" si="1529"/>
        <v>0</v>
      </c>
      <c r="BL1259" s="179">
        <f t="shared" si="1529"/>
        <v>0</v>
      </c>
      <c r="BM1259" s="179">
        <f t="shared" si="1529"/>
        <v>0</v>
      </c>
      <c r="BN1259" s="179">
        <f t="shared" si="1529"/>
        <v>0</v>
      </c>
      <c r="BO1259" s="179">
        <f t="shared" si="1529"/>
        <v>0</v>
      </c>
      <c r="BP1259" s="179">
        <f t="shared" si="1529"/>
        <v>0</v>
      </c>
      <c r="BQ1259" s="179">
        <f t="shared" si="1529"/>
        <v>0</v>
      </c>
      <c r="BR1259" s="179">
        <f t="shared" si="1529"/>
        <v>0</v>
      </c>
      <c r="BS1259" s="179">
        <f t="shared" si="1529"/>
        <v>0</v>
      </c>
      <c r="BT1259" s="179">
        <f t="shared" si="1529"/>
        <v>0</v>
      </c>
      <c r="BU1259" s="179">
        <f t="shared" si="1529"/>
        <v>0</v>
      </c>
      <c r="BV1259" s="179">
        <f t="shared" si="1529"/>
        <v>0</v>
      </c>
      <c r="BW1259" s="179">
        <f t="shared" si="1529"/>
        <v>0</v>
      </c>
      <c r="BX1259" s="179">
        <f t="shared" si="1529"/>
        <v>0</v>
      </c>
      <c r="BY1259" s="179">
        <f t="shared" si="1529"/>
        <v>0</v>
      </c>
      <c r="BZ1259" s="179">
        <f t="shared" si="1529"/>
        <v>0</v>
      </c>
      <c r="CA1259" s="179">
        <f t="shared" si="1529"/>
        <v>0</v>
      </c>
      <c r="CB1259" s="179">
        <f t="shared" si="1529"/>
        <v>0</v>
      </c>
      <c r="CC1259" s="179">
        <f t="shared" si="1529"/>
        <v>0</v>
      </c>
      <c r="CD1259" s="179">
        <f t="shared" si="1529"/>
        <v>0</v>
      </c>
      <c r="CE1259" s="179">
        <f t="shared" ref="CE1259:CL1259" si="1530">CE1224</f>
        <v>0</v>
      </c>
      <c r="CF1259" s="179">
        <f t="shared" si="1530"/>
        <v>0</v>
      </c>
      <c r="CG1259" s="179">
        <f t="shared" si="1530"/>
        <v>0</v>
      </c>
      <c r="CH1259" s="179">
        <f t="shared" si="1530"/>
        <v>0</v>
      </c>
      <c r="CI1259" s="179">
        <f t="shared" si="1530"/>
        <v>0</v>
      </c>
      <c r="CJ1259" s="179">
        <f t="shared" si="1530"/>
        <v>0</v>
      </c>
      <c r="CK1259" s="179">
        <f t="shared" si="1530"/>
        <v>0</v>
      </c>
      <c r="CL1259" s="179">
        <f t="shared" si="1530"/>
        <v>0</v>
      </c>
      <c r="CN1259" s="60"/>
      <c r="CO1259" s="179">
        <f t="shared" ref="CO1259:DK1259" si="1531">CO1224</f>
        <v>0</v>
      </c>
      <c r="CP1259" s="179">
        <f t="shared" si="1531"/>
        <v>0</v>
      </c>
      <c r="CQ1259" s="179">
        <f t="shared" si="1531"/>
        <v>0</v>
      </c>
      <c r="CR1259" s="179">
        <f t="shared" si="1531"/>
        <v>0</v>
      </c>
      <c r="CS1259" s="179">
        <f t="shared" si="1531"/>
        <v>0</v>
      </c>
      <c r="CT1259" s="179">
        <f t="shared" si="1531"/>
        <v>0</v>
      </c>
      <c r="CU1259" s="179">
        <f t="shared" si="1531"/>
        <v>0</v>
      </c>
      <c r="CV1259" s="179">
        <f t="shared" si="1531"/>
        <v>0</v>
      </c>
      <c r="CW1259" s="179">
        <f t="shared" si="1531"/>
        <v>0</v>
      </c>
      <c r="CX1259" s="179">
        <f t="shared" si="1531"/>
        <v>0</v>
      </c>
      <c r="CY1259" s="179">
        <f t="shared" si="1531"/>
        <v>0</v>
      </c>
      <c r="CZ1259" s="179">
        <f t="shared" si="1531"/>
        <v>0</v>
      </c>
      <c r="DA1259" s="179">
        <f t="shared" si="1531"/>
        <v>0</v>
      </c>
      <c r="DB1259" s="179">
        <f t="shared" si="1531"/>
        <v>0</v>
      </c>
      <c r="DC1259" s="179">
        <f t="shared" si="1531"/>
        <v>0</v>
      </c>
      <c r="DD1259" s="179">
        <f t="shared" si="1531"/>
        <v>0</v>
      </c>
      <c r="DE1259" s="179">
        <f t="shared" si="1531"/>
        <v>0</v>
      </c>
      <c r="DF1259" s="179">
        <f t="shared" si="1531"/>
        <v>0</v>
      </c>
      <c r="DG1259" s="179">
        <f t="shared" si="1531"/>
        <v>0</v>
      </c>
      <c r="DH1259" s="179">
        <f t="shared" si="1531"/>
        <v>0</v>
      </c>
      <c r="DI1259" s="179">
        <f t="shared" si="1531"/>
        <v>0</v>
      </c>
      <c r="DJ1259" s="179">
        <f t="shared" si="1531"/>
        <v>0</v>
      </c>
      <c r="DK1259" s="179">
        <f t="shared" si="1531"/>
        <v>0</v>
      </c>
      <c r="DL1259" s="179">
        <f t="shared" ref="DL1259" si="1532">DL1224</f>
        <v>0</v>
      </c>
    </row>
    <row r="1260" spans="1:116" x14ac:dyDescent="0.4">
      <c r="B1260" t="s">
        <v>332</v>
      </c>
      <c r="D1260" t="s">
        <v>770</v>
      </c>
      <c r="E1260" s="8" t="str">
        <f t="shared" si="1516"/>
        <v>1260 LAMORT-S</v>
      </c>
      <c r="G1260" s="136" t="str">
        <f>G1225</f>
        <v>Secondary volume driver</v>
      </c>
      <c r="H1260" s="12"/>
      <c r="I1260" s="60"/>
      <c r="J1260" s="60"/>
      <c r="K1260" s="15"/>
      <c r="L1260" s="15"/>
      <c r="M1260" s="15"/>
      <c r="N1260" s="15"/>
      <c r="O1260" s="15"/>
      <c r="P1260" s="15"/>
      <c r="R1260" s="15"/>
      <c r="S1260" s="179"/>
      <c r="T1260" s="179"/>
      <c r="U1260" s="179"/>
      <c r="V1260" s="179"/>
      <c r="W1260" s="179"/>
      <c r="X1260" s="179"/>
      <c r="Y1260" s="179"/>
      <c r="Z1260" s="179"/>
      <c r="AA1260" s="179"/>
      <c r="AB1260" s="179"/>
      <c r="AC1260" s="179"/>
      <c r="AD1260" s="179"/>
      <c r="AE1260" s="179"/>
      <c r="AF1260" s="179"/>
      <c r="AG1260" s="179"/>
      <c r="AH1260" s="179"/>
      <c r="AI1260" s="179"/>
      <c r="AJ1260" s="179"/>
      <c r="AK1260" s="179"/>
      <c r="AL1260" s="179"/>
      <c r="AM1260" s="179"/>
      <c r="AN1260" s="179"/>
      <c r="AO1260" s="179"/>
      <c r="AP1260" s="179"/>
      <c r="AQ1260" s="179"/>
      <c r="AR1260" s="179"/>
      <c r="AS1260" s="179"/>
      <c r="AT1260" s="179"/>
      <c r="AU1260" s="179"/>
      <c r="AV1260" s="179"/>
      <c r="AW1260" s="179"/>
      <c r="AX1260" s="179"/>
      <c r="AY1260" s="179"/>
      <c r="AZ1260" s="179"/>
      <c r="BA1260" s="179"/>
      <c r="BB1260" s="179"/>
      <c r="BC1260" s="179"/>
      <c r="BD1260" s="179"/>
      <c r="BE1260" s="179"/>
      <c r="BF1260" s="179"/>
      <c r="BG1260" s="179"/>
      <c r="BH1260" s="179"/>
      <c r="BI1260" s="179"/>
      <c r="BJ1260" s="179"/>
      <c r="BK1260" s="179"/>
      <c r="BL1260" s="179"/>
      <c r="BM1260" s="179"/>
      <c r="BN1260" s="179"/>
      <c r="BO1260" s="179"/>
      <c r="BP1260" s="179"/>
      <c r="BQ1260" s="179"/>
      <c r="BR1260" s="179"/>
      <c r="BS1260" s="179"/>
      <c r="BT1260" s="179"/>
      <c r="BU1260" s="179"/>
      <c r="BV1260" s="179"/>
      <c r="BW1260" s="179"/>
      <c r="BX1260" s="179"/>
      <c r="BY1260" s="179"/>
      <c r="BZ1260" s="179"/>
      <c r="CA1260" s="179"/>
      <c r="CB1260" s="179"/>
      <c r="CC1260" s="179"/>
      <c r="CD1260" s="179"/>
      <c r="CE1260" s="179"/>
      <c r="CF1260" s="179"/>
      <c r="CG1260" s="179"/>
      <c r="CH1260" s="179"/>
      <c r="CI1260" s="179"/>
      <c r="CJ1260" s="179"/>
      <c r="CK1260" s="179"/>
      <c r="CL1260" s="179"/>
      <c r="CN1260" s="60"/>
      <c r="CO1260" s="179"/>
      <c r="CP1260" s="179"/>
      <c r="CQ1260" s="179"/>
      <c r="CR1260" s="179"/>
      <c r="CS1260" s="179"/>
      <c r="CT1260" s="179"/>
      <c r="CU1260" s="179"/>
      <c r="CV1260" s="179"/>
      <c r="CW1260" s="179"/>
      <c r="CX1260" s="179"/>
      <c r="CY1260" s="179"/>
      <c r="CZ1260" s="179"/>
      <c r="DA1260" s="179"/>
      <c r="DB1260" s="179"/>
      <c r="DC1260" s="179"/>
      <c r="DD1260" s="179"/>
      <c r="DE1260" s="179"/>
      <c r="DF1260" s="179"/>
      <c r="DG1260" s="179"/>
      <c r="DH1260" s="179"/>
      <c r="DI1260" s="179"/>
      <c r="DJ1260" s="179"/>
      <c r="DK1260" s="179"/>
      <c r="DL1260" s="179"/>
    </row>
    <row r="1261" spans="1:116" x14ac:dyDescent="0.4">
      <c r="E1261" s="8"/>
      <c r="H1261" s="90"/>
      <c r="I1261" s="213"/>
      <c r="J1261" s="213"/>
      <c r="K1261" s="214"/>
      <c r="L1261" s="214"/>
      <c r="M1261" s="214"/>
      <c r="N1261" s="214"/>
      <c r="O1261" s="214"/>
      <c r="P1261" s="214"/>
      <c r="R1261" s="214"/>
      <c r="S1261" s="4" t="str">
        <f>ADDRESS(ROW(S1242),COLUMN(S1242),2)</f>
        <v>S$1242</v>
      </c>
      <c r="T1261" s="4" t="str">
        <f t="shared" ref="T1261:CE1261" si="1533">ADDRESS(ROW(T1242),COLUMN(T1242),2)</f>
        <v>T$1242</v>
      </c>
      <c r="U1261" s="4" t="str">
        <f t="shared" si="1533"/>
        <v>U$1242</v>
      </c>
      <c r="V1261" s="4" t="str">
        <f t="shared" si="1533"/>
        <v>V$1242</v>
      </c>
      <c r="W1261" s="4" t="str">
        <f t="shared" si="1533"/>
        <v>W$1242</v>
      </c>
      <c r="X1261" s="4" t="str">
        <f t="shared" si="1533"/>
        <v>X$1242</v>
      </c>
      <c r="Y1261" s="4" t="str">
        <f t="shared" si="1533"/>
        <v>Y$1242</v>
      </c>
      <c r="Z1261" s="4" t="str">
        <f t="shared" si="1533"/>
        <v>Z$1242</v>
      </c>
      <c r="AA1261" s="4" t="str">
        <f t="shared" si="1533"/>
        <v>AA$1242</v>
      </c>
      <c r="AB1261" s="4" t="str">
        <f t="shared" si="1533"/>
        <v>AB$1242</v>
      </c>
      <c r="AC1261" s="4" t="str">
        <f t="shared" si="1533"/>
        <v>AC$1242</v>
      </c>
      <c r="AD1261" s="4" t="str">
        <f t="shared" si="1533"/>
        <v>AD$1242</v>
      </c>
      <c r="AE1261" s="4" t="str">
        <f t="shared" si="1533"/>
        <v>AE$1242</v>
      </c>
      <c r="AF1261" s="4" t="str">
        <f t="shared" si="1533"/>
        <v>AF$1242</v>
      </c>
      <c r="AG1261" s="4" t="str">
        <f t="shared" si="1533"/>
        <v>AG$1242</v>
      </c>
      <c r="AH1261" s="4" t="str">
        <f t="shared" si="1533"/>
        <v>AH$1242</v>
      </c>
      <c r="AI1261" s="4" t="str">
        <f t="shared" si="1533"/>
        <v>AI$1242</v>
      </c>
      <c r="AJ1261" s="4" t="str">
        <f t="shared" si="1533"/>
        <v>AJ$1242</v>
      </c>
      <c r="AK1261" s="4" t="str">
        <f t="shared" si="1533"/>
        <v>AK$1242</v>
      </c>
      <c r="AL1261" s="4" t="str">
        <f t="shared" si="1533"/>
        <v>AL$1242</v>
      </c>
      <c r="AM1261" s="4" t="str">
        <f t="shared" si="1533"/>
        <v>AM$1242</v>
      </c>
      <c r="AN1261" s="4" t="str">
        <f t="shared" si="1533"/>
        <v>AN$1242</v>
      </c>
      <c r="AO1261" s="4" t="str">
        <f t="shared" si="1533"/>
        <v>AO$1242</v>
      </c>
      <c r="AP1261" s="4" t="str">
        <f t="shared" si="1533"/>
        <v>AP$1242</v>
      </c>
      <c r="AQ1261" s="4" t="str">
        <f t="shared" si="1533"/>
        <v>AQ$1242</v>
      </c>
      <c r="AR1261" s="4" t="str">
        <f t="shared" si="1533"/>
        <v>AR$1242</v>
      </c>
      <c r="AS1261" s="4" t="str">
        <f t="shared" si="1533"/>
        <v>AS$1242</v>
      </c>
      <c r="AT1261" s="4" t="str">
        <f t="shared" si="1533"/>
        <v>AT$1242</v>
      </c>
      <c r="AU1261" s="4" t="str">
        <f t="shared" si="1533"/>
        <v>AU$1242</v>
      </c>
      <c r="AV1261" s="4" t="str">
        <f t="shared" si="1533"/>
        <v>AV$1242</v>
      </c>
      <c r="AW1261" s="4" t="str">
        <f t="shared" si="1533"/>
        <v>AW$1242</v>
      </c>
      <c r="AX1261" s="4" t="str">
        <f t="shared" si="1533"/>
        <v>AX$1242</v>
      </c>
      <c r="AY1261" s="4" t="str">
        <f t="shared" si="1533"/>
        <v>AY$1242</v>
      </c>
      <c r="AZ1261" s="4" t="str">
        <f t="shared" si="1533"/>
        <v>AZ$1242</v>
      </c>
      <c r="BA1261" s="4" t="str">
        <f t="shared" si="1533"/>
        <v>BA$1242</v>
      </c>
      <c r="BB1261" s="4" t="str">
        <f t="shared" si="1533"/>
        <v>BB$1242</v>
      </c>
      <c r="BC1261" s="4" t="str">
        <f t="shared" si="1533"/>
        <v>BC$1242</v>
      </c>
      <c r="BD1261" s="4" t="str">
        <f t="shared" si="1533"/>
        <v>BD$1242</v>
      </c>
      <c r="BE1261" s="4" t="str">
        <f t="shared" si="1533"/>
        <v>BE$1242</v>
      </c>
      <c r="BF1261" s="4" t="str">
        <f t="shared" si="1533"/>
        <v>BF$1242</v>
      </c>
      <c r="BG1261" s="4" t="str">
        <f t="shared" si="1533"/>
        <v>BG$1242</v>
      </c>
      <c r="BH1261" s="4" t="str">
        <f t="shared" si="1533"/>
        <v>BH$1242</v>
      </c>
      <c r="BI1261" s="4" t="str">
        <f t="shared" si="1533"/>
        <v>BI$1242</v>
      </c>
      <c r="BJ1261" s="4" t="str">
        <f t="shared" si="1533"/>
        <v>BJ$1242</v>
      </c>
      <c r="BK1261" s="4" t="str">
        <f t="shared" si="1533"/>
        <v>BK$1242</v>
      </c>
      <c r="BL1261" s="4" t="str">
        <f t="shared" si="1533"/>
        <v>BL$1242</v>
      </c>
      <c r="BM1261" s="4" t="str">
        <f t="shared" si="1533"/>
        <v>BM$1242</v>
      </c>
      <c r="BN1261" s="4" t="str">
        <f t="shared" si="1533"/>
        <v>BN$1242</v>
      </c>
      <c r="BO1261" s="4" t="str">
        <f t="shared" si="1533"/>
        <v>BO$1242</v>
      </c>
      <c r="BP1261" s="4" t="str">
        <f t="shared" si="1533"/>
        <v>BP$1242</v>
      </c>
      <c r="BQ1261" s="4" t="str">
        <f t="shared" si="1533"/>
        <v>BQ$1242</v>
      </c>
      <c r="BR1261" s="4" t="str">
        <f t="shared" si="1533"/>
        <v>BR$1242</v>
      </c>
      <c r="BS1261" s="4" t="str">
        <f t="shared" si="1533"/>
        <v>BS$1242</v>
      </c>
      <c r="BT1261" s="4" t="str">
        <f t="shared" si="1533"/>
        <v>BT$1242</v>
      </c>
      <c r="BU1261" s="4" t="str">
        <f t="shared" si="1533"/>
        <v>BU$1242</v>
      </c>
      <c r="BV1261" s="4" t="str">
        <f t="shared" si="1533"/>
        <v>BV$1242</v>
      </c>
      <c r="BW1261" s="4" t="str">
        <f t="shared" si="1533"/>
        <v>BW$1242</v>
      </c>
      <c r="BX1261" s="4" t="str">
        <f t="shared" si="1533"/>
        <v>BX$1242</v>
      </c>
      <c r="BY1261" s="4" t="str">
        <f t="shared" si="1533"/>
        <v>BY$1242</v>
      </c>
      <c r="BZ1261" s="4" t="str">
        <f t="shared" si="1533"/>
        <v>BZ$1242</v>
      </c>
      <c r="CA1261" s="4" t="str">
        <f t="shared" si="1533"/>
        <v>CA$1242</v>
      </c>
      <c r="CB1261" s="4" t="str">
        <f t="shared" si="1533"/>
        <v>CB$1242</v>
      </c>
      <c r="CC1261" s="4" t="str">
        <f t="shared" si="1533"/>
        <v>CC$1242</v>
      </c>
      <c r="CD1261" s="4" t="str">
        <f t="shared" si="1533"/>
        <v>CD$1242</v>
      </c>
      <c r="CE1261" s="4" t="str">
        <f t="shared" si="1533"/>
        <v>CE$1242</v>
      </c>
      <c r="CF1261" s="4" t="str">
        <f t="shared" ref="CF1261:CL1261" si="1534">ADDRESS(ROW(CF1242),COLUMN(CF1242),2)</f>
        <v>CF$1242</v>
      </c>
      <c r="CG1261" s="4" t="str">
        <f t="shared" si="1534"/>
        <v>CG$1242</v>
      </c>
      <c r="CH1261" s="4" t="str">
        <f t="shared" si="1534"/>
        <v>CH$1242</v>
      </c>
      <c r="CI1261" s="4" t="str">
        <f t="shared" si="1534"/>
        <v>CI$1242</v>
      </c>
      <c r="CJ1261" s="4" t="str">
        <f t="shared" si="1534"/>
        <v>CJ$1242</v>
      </c>
      <c r="CK1261" s="4" t="str">
        <f t="shared" si="1534"/>
        <v>CK$1242</v>
      </c>
      <c r="CL1261" s="4" t="str">
        <f t="shared" si="1534"/>
        <v>CL$1242</v>
      </c>
      <c r="CN1261" s="213"/>
      <c r="CO1261" s="4" t="str">
        <f t="shared" ref="CO1261:DK1261" si="1535">ADDRESS(ROW(CO1242),COLUMN(CO1242),2)</f>
        <v>CO$1242</v>
      </c>
      <c r="CP1261" s="4" t="str">
        <f t="shared" si="1535"/>
        <v>CP$1242</v>
      </c>
      <c r="CQ1261" s="4" t="str">
        <f t="shared" si="1535"/>
        <v>CQ$1242</v>
      </c>
      <c r="CR1261" s="4" t="str">
        <f t="shared" si="1535"/>
        <v>CR$1242</v>
      </c>
      <c r="CS1261" s="4" t="str">
        <f t="shared" si="1535"/>
        <v>CS$1242</v>
      </c>
      <c r="CT1261" s="4" t="str">
        <f t="shared" si="1535"/>
        <v>CT$1242</v>
      </c>
      <c r="CU1261" s="4" t="str">
        <f t="shared" si="1535"/>
        <v>CU$1242</v>
      </c>
      <c r="CV1261" s="4" t="str">
        <f t="shared" si="1535"/>
        <v>CV$1242</v>
      </c>
      <c r="CW1261" s="4" t="str">
        <f t="shared" si="1535"/>
        <v>CW$1242</v>
      </c>
      <c r="CX1261" s="4" t="str">
        <f t="shared" si="1535"/>
        <v>CX$1242</v>
      </c>
      <c r="CY1261" s="4" t="str">
        <f t="shared" si="1535"/>
        <v>CY$1242</v>
      </c>
      <c r="CZ1261" s="4" t="str">
        <f t="shared" si="1535"/>
        <v>CZ$1242</v>
      </c>
      <c r="DA1261" s="4" t="str">
        <f t="shared" si="1535"/>
        <v>DA$1242</v>
      </c>
      <c r="DB1261" s="4" t="str">
        <f t="shared" si="1535"/>
        <v>DB$1242</v>
      </c>
      <c r="DC1261" s="4" t="str">
        <f t="shared" si="1535"/>
        <v>DC$1242</v>
      </c>
      <c r="DD1261" s="4" t="str">
        <f t="shared" si="1535"/>
        <v>DD$1242</v>
      </c>
      <c r="DE1261" s="4" t="str">
        <f t="shared" si="1535"/>
        <v>DE$1242</v>
      </c>
      <c r="DF1261" s="4" t="str">
        <f t="shared" si="1535"/>
        <v>DF$1242</v>
      </c>
      <c r="DG1261" s="4" t="str">
        <f t="shared" si="1535"/>
        <v>DG$1242</v>
      </c>
      <c r="DH1261" s="4" t="str">
        <f t="shared" si="1535"/>
        <v>DH$1242</v>
      </c>
      <c r="DI1261" s="4" t="str">
        <f t="shared" si="1535"/>
        <v>DI$1242</v>
      </c>
      <c r="DJ1261" s="4" t="str">
        <f t="shared" si="1535"/>
        <v>DJ$1242</v>
      </c>
      <c r="DK1261" s="4" t="str">
        <f t="shared" si="1535"/>
        <v>DK$1242</v>
      </c>
      <c r="DL1261" s="4" t="str">
        <f t="shared" ref="DL1261" si="1536">ADDRESS(ROW(DL1242),COLUMN(DL1242),2)</f>
        <v>DL$1242</v>
      </c>
    </row>
    <row r="1262" spans="1:116" x14ac:dyDescent="0.4">
      <c r="A1262" s="174"/>
      <c r="E1262" s="8"/>
      <c r="G1262" s="175" t="s">
        <v>490</v>
      </c>
      <c r="H1262" s="12"/>
      <c r="I1262" s="60"/>
      <c r="J1262" s="60"/>
      <c r="K1262" s="15"/>
      <c r="L1262" s="15"/>
      <c r="M1262" s="15"/>
      <c r="N1262" s="15"/>
      <c r="O1262" s="15"/>
      <c r="P1262" s="15"/>
      <c r="R1262" s="15"/>
      <c r="S1262" s="179" t="str">
        <f t="shared" ref="S1262:AX1262" si="1537">S1227</f>
        <v>S$19</v>
      </c>
      <c r="T1262" s="179" t="str">
        <f t="shared" si="1537"/>
        <v>T$19</v>
      </c>
      <c r="U1262" s="179" t="str">
        <f t="shared" si="1537"/>
        <v>U$19</v>
      </c>
      <c r="V1262" s="179" t="str">
        <f t="shared" si="1537"/>
        <v>V$19</v>
      </c>
      <c r="W1262" s="179" t="str">
        <f t="shared" si="1537"/>
        <v>W$19</v>
      </c>
      <c r="X1262" s="179" t="str">
        <f t="shared" si="1537"/>
        <v>X$19</v>
      </c>
      <c r="Y1262" s="179" t="str">
        <f t="shared" si="1537"/>
        <v>Y$19</v>
      </c>
      <c r="Z1262" s="179" t="str">
        <f t="shared" si="1537"/>
        <v>Z$19</v>
      </c>
      <c r="AA1262" s="179" t="str">
        <f t="shared" si="1537"/>
        <v>AA$19</v>
      </c>
      <c r="AB1262" s="179" t="str">
        <f t="shared" si="1537"/>
        <v>AB$19</v>
      </c>
      <c r="AC1262" s="179" t="str">
        <f t="shared" si="1537"/>
        <v>AC$19</v>
      </c>
      <c r="AD1262" s="179" t="str">
        <f t="shared" si="1537"/>
        <v>AD$19</v>
      </c>
      <c r="AE1262" s="179" t="str">
        <f t="shared" si="1537"/>
        <v>AE$19</v>
      </c>
      <c r="AF1262" s="179" t="str">
        <f t="shared" si="1537"/>
        <v>AF$19</v>
      </c>
      <c r="AG1262" s="179" t="str">
        <f t="shared" si="1537"/>
        <v>AG$19</v>
      </c>
      <c r="AH1262" s="179" t="str">
        <f t="shared" si="1537"/>
        <v>AH$19</v>
      </c>
      <c r="AI1262" s="179" t="str">
        <f t="shared" si="1537"/>
        <v>AI$19</v>
      </c>
      <c r="AJ1262" s="179" t="str">
        <f t="shared" si="1537"/>
        <v>AJ$19</v>
      </c>
      <c r="AK1262" s="179" t="str">
        <f t="shared" si="1537"/>
        <v>AK$19</v>
      </c>
      <c r="AL1262" s="179" t="str">
        <f t="shared" si="1537"/>
        <v>AL$19</v>
      </c>
      <c r="AM1262" s="179" t="str">
        <f t="shared" si="1537"/>
        <v>AM$19</v>
      </c>
      <c r="AN1262" s="179" t="str">
        <f t="shared" si="1537"/>
        <v>AN$19</v>
      </c>
      <c r="AO1262" s="179" t="str">
        <f t="shared" si="1537"/>
        <v>AO$19</v>
      </c>
      <c r="AP1262" s="179" t="str">
        <f t="shared" si="1537"/>
        <v>AP$19</v>
      </c>
      <c r="AQ1262" s="179" t="str">
        <f t="shared" si="1537"/>
        <v>AQ$19</v>
      </c>
      <c r="AR1262" s="179" t="str">
        <f t="shared" si="1537"/>
        <v>AR$19</v>
      </c>
      <c r="AS1262" s="179" t="str">
        <f t="shared" si="1537"/>
        <v>AS$19</v>
      </c>
      <c r="AT1262" s="179" t="str">
        <f t="shared" si="1537"/>
        <v>AT$19</v>
      </c>
      <c r="AU1262" s="179" t="str">
        <f t="shared" si="1537"/>
        <v>AU$19</v>
      </c>
      <c r="AV1262" s="179" t="str">
        <f t="shared" si="1537"/>
        <v>AV$19</v>
      </c>
      <c r="AW1262" s="179" t="str">
        <f t="shared" si="1537"/>
        <v>AW$19</v>
      </c>
      <c r="AX1262" s="179" t="str">
        <f t="shared" si="1537"/>
        <v>AX$19</v>
      </c>
      <c r="AY1262" s="179" t="str">
        <f t="shared" ref="AY1262:CD1262" si="1538">AY1227</f>
        <v>AY$19</v>
      </c>
      <c r="AZ1262" s="179" t="str">
        <f t="shared" si="1538"/>
        <v>AZ$19</v>
      </c>
      <c r="BA1262" s="179" t="str">
        <f t="shared" si="1538"/>
        <v>BA$19</v>
      </c>
      <c r="BB1262" s="179" t="str">
        <f t="shared" si="1538"/>
        <v>BB$19</v>
      </c>
      <c r="BC1262" s="179" t="str">
        <f t="shared" si="1538"/>
        <v>BC$19</v>
      </c>
      <c r="BD1262" s="179" t="str">
        <f t="shared" si="1538"/>
        <v>BD$19</v>
      </c>
      <c r="BE1262" s="179" t="str">
        <f t="shared" si="1538"/>
        <v>BE$19</v>
      </c>
      <c r="BF1262" s="179" t="str">
        <f t="shared" si="1538"/>
        <v>BF$19</v>
      </c>
      <c r="BG1262" s="179" t="str">
        <f t="shared" si="1538"/>
        <v>BG$19</v>
      </c>
      <c r="BH1262" s="179" t="str">
        <f t="shared" si="1538"/>
        <v>BH$19</v>
      </c>
      <c r="BI1262" s="179" t="str">
        <f t="shared" si="1538"/>
        <v>BI$19</v>
      </c>
      <c r="BJ1262" s="179" t="str">
        <f t="shared" si="1538"/>
        <v>BJ$19</v>
      </c>
      <c r="BK1262" s="179" t="str">
        <f t="shared" si="1538"/>
        <v>BK$19</v>
      </c>
      <c r="BL1262" s="179" t="str">
        <f t="shared" si="1538"/>
        <v>BL$19</v>
      </c>
      <c r="BM1262" s="179" t="str">
        <f t="shared" si="1538"/>
        <v>BM$19</v>
      </c>
      <c r="BN1262" s="179" t="str">
        <f t="shared" si="1538"/>
        <v>BN$19</v>
      </c>
      <c r="BO1262" s="179" t="str">
        <f t="shared" si="1538"/>
        <v>BO$19</v>
      </c>
      <c r="BP1262" s="179" t="str">
        <f t="shared" si="1538"/>
        <v>BP$19</v>
      </c>
      <c r="BQ1262" s="179" t="str">
        <f t="shared" si="1538"/>
        <v>BQ$19</v>
      </c>
      <c r="BR1262" s="179" t="str">
        <f t="shared" si="1538"/>
        <v>BR$19</v>
      </c>
      <c r="BS1262" s="179" t="str">
        <f t="shared" si="1538"/>
        <v>BS$19</v>
      </c>
      <c r="BT1262" s="179" t="str">
        <f t="shared" si="1538"/>
        <v>BT$19</v>
      </c>
      <c r="BU1262" s="179" t="str">
        <f t="shared" si="1538"/>
        <v>BU$19</v>
      </c>
      <c r="BV1262" s="179" t="str">
        <f t="shared" si="1538"/>
        <v>BV$19</v>
      </c>
      <c r="BW1262" s="179" t="str">
        <f t="shared" si="1538"/>
        <v>BW$19</v>
      </c>
      <c r="BX1262" s="179" t="str">
        <f t="shared" si="1538"/>
        <v>BX$19</v>
      </c>
      <c r="BY1262" s="179" t="str">
        <f t="shared" si="1538"/>
        <v>BY$19</v>
      </c>
      <c r="BZ1262" s="179" t="str">
        <f t="shared" si="1538"/>
        <v>BZ$19</v>
      </c>
      <c r="CA1262" s="179" t="str">
        <f t="shared" si="1538"/>
        <v>CA$19</v>
      </c>
      <c r="CB1262" s="179" t="str">
        <f t="shared" si="1538"/>
        <v>CB$19</v>
      </c>
      <c r="CC1262" s="179" t="str">
        <f t="shared" si="1538"/>
        <v>CC$19</v>
      </c>
      <c r="CD1262" s="179" t="str">
        <f t="shared" si="1538"/>
        <v>CD$19</v>
      </c>
      <c r="CE1262" s="179" t="str">
        <f t="shared" ref="CE1262:CL1262" si="1539">CE1227</f>
        <v>CE$19</v>
      </c>
      <c r="CF1262" s="179" t="str">
        <f t="shared" si="1539"/>
        <v>CF$19</v>
      </c>
      <c r="CG1262" s="179" t="str">
        <f t="shared" si="1539"/>
        <v>CG$19</v>
      </c>
      <c r="CH1262" s="179" t="str">
        <f t="shared" si="1539"/>
        <v>CH$19</v>
      </c>
      <c r="CI1262" s="179" t="str">
        <f t="shared" si="1539"/>
        <v>CI$19</v>
      </c>
      <c r="CJ1262" s="179" t="str">
        <f t="shared" si="1539"/>
        <v>CJ$19</v>
      </c>
      <c r="CK1262" s="179" t="str">
        <f t="shared" si="1539"/>
        <v>CK$19</v>
      </c>
      <c r="CL1262" s="179" t="str">
        <f t="shared" si="1539"/>
        <v>CL$19</v>
      </c>
      <c r="CN1262" s="60"/>
      <c r="CO1262" s="179" t="str">
        <f t="shared" ref="CO1262:DK1262" si="1540">CO1227</f>
        <v>CO$19</v>
      </c>
      <c r="CP1262" s="179" t="str">
        <f t="shared" si="1540"/>
        <v>CP$19</v>
      </c>
      <c r="CQ1262" s="179" t="str">
        <f t="shared" si="1540"/>
        <v>CQ$19</v>
      </c>
      <c r="CR1262" s="179" t="str">
        <f t="shared" si="1540"/>
        <v>CR$19</v>
      </c>
      <c r="CS1262" s="179" t="str">
        <f t="shared" si="1540"/>
        <v>CS$19</v>
      </c>
      <c r="CT1262" s="179" t="str">
        <f t="shared" si="1540"/>
        <v>CT$19</v>
      </c>
      <c r="CU1262" s="179" t="str">
        <f t="shared" si="1540"/>
        <v>CU$19</v>
      </c>
      <c r="CV1262" s="179" t="str">
        <f t="shared" si="1540"/>
        <v>CV$19</v>
      </c>
      <c r="CW1262" s="179" t="str">
        <f t="shared" si="1540"/>
        <v>CW$19</v>
      </c>
      <c r="CX1262" s="179" t="str">
        <f t="shared" si="1540"/>
        <v>CX$19</v>
      </c>
      <c r="CY1262" s="179" t="str">
        <f t="shared" si="1540"/>
        <v>CY$19</v>
      </c>
      <c r="CZ1262" s="179" t="str">
        <f t="shared" si="1540"/>
        <v>CZ$19</v>
      </c>
      <c r="DA1262" s="179" t="str">
        <f t="shared" si="1540"/>
        <v>DA$19</v>
      </c>
      <c r="DB1262" s="179" t="str">
        <f t="shared" si="1540"/>
        <v>DB$19</v>
      </c>
      <c r="DC1262" s="179" t="str">
        <f t="shared" si="1540"/>
        <v>DC$19</v>
      </c>
      <c r="DD1262" s="179" t="str">
        <f t="shared" si="1540"/>
        <v>DD$19</v>
      </c>
      <c r="DE1262" s="179" t="str">
        <f t="shared" si="1540"/>
        <v>DE$19</v>
      </c>
      <c r="DF1262" s="179" t="str">
        <f t="shared" si="1540"/>
        <v>DF$19</v>
      </c>
      <c r="DG1262" s="179" t="str">
        <f t="shared" si="1540"/>
        <v>DG$19</v>
      </c>
      <c r="DH1262" s="179" t="str">
        <f t="shared" si="1540"/>
        <v>DH$19</v>
      </c>
      <c r="DI1262" s="179" t="str">
        <f t="shared" si="1540"/>
        <v>DI$19</v>
      </c>
      <c r="DJ1262" s="179" t="str">
        <f t="shared" si="1540"/>
        <v>DJ$19</v>
      </c>
      <c r="DK1262" s="179" t="str">
        <f t="shared" si="1540"/>
        <v>DK$19</v>
      </c>
      <c r="DL1262" s="179" t="str">
        <f t="shared" ref="DL1262" si="1541">DL1227</f>
        <v>DL$19</v>
      </c>
    </row>
    <row r="1263" spans="1:116" x14ac:dyDescent="0.4">
      <c r="A1263" s="174"/>
      <c r="E1263" s="8"/>
      <c r="G1263" s="175" t="s">
        <v>492</v>
      </c>
      <c r="H1263" s="12"/>
      <c r="I1263" s="60"/>
      <c r="J1263" s="60"/>
      <c r="K1263" s="15"/>
      <c r="L1263" s="15"/>
      <c r="M1263" s="15"/>
      <c r="N1263" s="15"/>
      <c r="O1263" s="15"/>
      <c r="P1263" s="15"/>
      <c r="R1263" s="15"/>
      <c r="S1263" s="76"/>
      <c r="T1263" s="76"/>
      <c r="U1263" s="76"/>
      <c r="V1263" s="76"/>
      <c r="W1263" s="76"/>
      <c r="X1263" s="76"/>
      <c r="Y1263" s="76"/>
      <c r="Z1263" s="76"/>
      <c r="AA1263" s="76"/>
      <c r="AB1263" s="76"/>
      <c r="AC1263" s="76"/>
      <c r="AD1263" s="76"/>
      <c r="AE1263" s="76"/>
      <c r="AF1263" s="76"/>
      <c r="AG1263" s="76"/>
      <c r="AH1263" s="76"/>
      <c r="AI1263" s="76"/>
      <c r="AJ1263" s="76"/>
      <c r="AK1263" s="76"/>
      <c r="AL1263" s="76"/>
      <c r="AM1263" s="76"/>
      <c r="AN1263" s="76"/>
      <c r="AO1263" s="76"/>
      <c r="AP1263" s="76"/>
      <c r="AQ1263" s="76"/>
      <c r="AR1263" s="76"/>
      <c r="AS1263" s="76"/>
      <c r="AT1263" s="76"/>
      <c r="AU1263" s="76"/>
      <c r="AV1263" s="76"/>
      <c r="AW1263" s="76"/>
      <c r="AX1263" s="76"/>
      <c r="AY1263" s="76"/>
      <c r="AZ1263" s="76"/>
      <c r="BA1263" s="76"/>
      <c r="BB1263" s="76"/>
      <c r="BC1263" s="76"/>
      <c r="BD1263" s="76"/>
      <c r="BE1263" s="76"/>
      <c r="BF1263" s="76"/>
      <c r="BG1263" s="76"/>
      <c r="BH1263" s="76"/>
      <c r="BI1263" s="76"/>
      <c r="BJ1263" s="76"/>
      <c r="BK1263" s="76"/>
      <c r="BL1263" s="76"/>
      <c r="BM1263" s="76"/>
      <c r="BN1263" s="76"/>
      <c r="BO1263" s="76"/>
      <c r="BP1263" s="76"/>
      <c r="BQ1263" s="76"/>
      <c r="BR1263" s="76"/>
      <c r="BS1263" s="76"/>
      <c r="BT1263" s="76"/>
      <c r="BU1263" s="76"/>
      <c r="BV1263" s="76"/>
      <c r="BW1263" s="76"/>
      <c r="BX1263" s="76"/>
      <c r="BY1263" s="76"/>
      <c r="BZ1263" s="76"/>
      <c r="CA1263" s="76"/>
      <c r="CB1263" s="76"/>
      <c r="CC1263" s="76"/>
      <c r="CD1263" s="76"/>
      <c r="CE1263" s="76"/>
      <c r="CF1263" s="76"/>
      <c r="CG1263" s="76"/>
      <c r="CH1263" s="76"/>
      <c r="CI1263" s="76"/>
      <c r="CJ1263" s="76"/>
      <c r="CK1263" s="76"/>
      <c r="CL1263" s="76"/>
      <c r="CN1263" s="60"/>
      <c r="CO1263" s="76"/>
      <c r="CP1263" s="76"/>
      <c r="CQ1263" s="76"/>
      <c r="CR1263" s="76"/>
      <c r="CS1263" s="76"/>
      <c r="CT1263" s="76"/>
      <c r="CU1263" s="76"/>
      <c r="CV1263" s="76"/>
      <c r="CW1263" s="76"/>
      <c r="CX1263" s="76"/>
      <c r="CY1263" s="76"/>
      <c r="CZ1263" s="76"/>
      <c r="DA1263" s="76"/>
      <c r="DB1263" s="76"/>
      <c r="DC1263" s="76"/>
      <c r="DD1263" s="76"/>
      <c r="DE1263" s="76"/>
      <c r="DF1263" s="76"/>
      <c r="DG1263" s="76"/>
      <c r="DH1263" s="76"/>
      <c r="DI1263" s="76"/>
      <c r="DJ1263" s="76"/>
      <c r="DK1263" s="76"/>
      <c r="DL1263" s="76"/>
    </row>
    <row r="1264" spans="1:116" x14ac:dyDescent="0.4">
      <c r="A1264" s="174"/>
      <c r="E1264" s="8"/>
      <c r="G1264" s="175" t="s">
        <v>461</v>
      </c>
      <c r="H1264" s="174"/>
      <c r="I1264" s="176"/>
      <c r="J1264" s="176"/>
      <c r="K1264" s="197"/>
      <c r="L1264" s="197"/>
      <c r="M1264" s="197"/>
      <c r="N1264" s="197"/>
      <c r="O1264" s="197"/>
      <c r="P1264" s="197"/>
      <c r="R1264" s="198"/>
      <c r="S1264" s="174"/>
      <c r="T1264" s="174"/>
      <c r="U1264" s="174"/>
      <c r="V1264" s="174"/>
      <c r="W1264" s="174"/>
      <c r="X1264" s="174"/>
      <c r="Y1264" s="174"/>
      <c r="Z1264" s="174"/>
      <c r="AA1264" s="174"/>
      <c r="AB1264" s="174"/>
      <c r="AC1264" s="174"/>
      <c r="AD1264" s="174"/>
      <c r="AE1264" s="174"/>
      <c r="AF1264" s="174"/>
      <c r="AG1264" s="174"/>
      <c r="AH1264" s="174"/>
      <c r="AI1264" s="174"/>
      <c r="AJ1264" s="174"/>
      <c r="AK1264" s="174"/>
      <c r="AL1264" s="174"/>
      <c r="AM1264" s="174"/>
      <c r="AN1264" s="174"/>
      <c r="AO1264" s="174"/>
      <c r="AP1264" s="174"/>
      <c r="AQ1264" s="174"/>
      <c r="AR1264" s="174"/>
      <c r="AS1264" s="174"/>
      <c r="AT1264" s="174"/>
      <c r="AU1264" s="174"/>
      <c r="AV1264" s="174"/>
      <c r="AW1264" s="174"/>
      <c r="AX1264" s="174"/>
      <c r="AY1264" s="174"/>
      <c r="AZ1264" s="174"/>
      <c r="BA1264" s="174"/>
      <c r="BB1264" s="174"/>
      <c r="BC1264" s="174"/>
      <c r="BD1264" s="174"/>
      <c r="BE1264" s="174"/>
      <c r="BF1264" s="174"/>
      <c r="BG1264" s="174"/>
      <c r="BH1264" s="174"/>
      <c r="BI1264" s="174"/>
      <c r="BJ1264" s="174"/>
      <c r="BK1264" s="174"/>
      <c r="BL1264" s="174"/>
      <c r="BM1264" s="174"/>
      <c r="BN1264" s="174"/>
      <c r="BO1264" s="174"/>
      <c r="BP1264" s="174"/>
      <c r="BQ1264" s="174"/>
      <c r="BR1264" s="174"/>
      <c r="BS1264" s="174"/>
      <c r="BT1264" s="174"/>
      <c r="BU1264" s="174"/>
      <c r="BV1264" s="174"/>
      <c r="BW1264" s="174"/>
      <c r="BX1264" s="174"/>
      <c r="BY1264" s="174"/>
      <c r="BZ1264" s="174"/>
      <c r="CA1264" s="174"/>
      <c r="CB1264" s="174"/>
      <c r="CC1264" s="174"/>
      <c r="CD1264" s="174"/>
      <c r="CE1264" s="174"/>
      <c r="CF1264" s="174"/>
      <c r="CG1264" s="174"/>
      <c r="CH1264" s="174"/>
      <c r="CI1264" s="174"/>
      <c r="CJ1264" s="174"/>
      <c r="CK1264" s="174"/>
      <c r="CL1264" s="174"/>
      <c r="CN1264" s="176"/>
      <c r="CO1264" s="174"/>
      <c r="CP1264" s="174"/>
      <c r="CQ1264" s="174"/>
      <c r="CR1264" s="174"/>
      <c r="CS1264" s="174"/>
      <c r="CT1264" s="174"/>
      <c r="CU1264" s="174"/>
      <c r="CV1264" s="174"/>
      <c r="CW1264" s="174"/>
      <c r="CX1264" s="174"/>
      <c r="CY1264" s="174"/>
      <c r="CZ1264" s="174"/>
      <c r="DA1264" s="174"/>
      <c r="DB1264" s="174"/>
      <c r="DC1264" s="174"/>
      <c r="DD1264" s="174"/>
      <c r="DE1264" s="174"/>
      <c r="DF1264" s="174"/>
      <c r="DG1264" s="174"/>
      <c r="DH1264" s="174"/>
      <c r="DI1264" s="174"/>
      <c r="DJ1264" s="174"/>
      <c r="DK1264" s="174"/>
      <c r="DL1264" s="174"/>
    </row>
    <row r="1265" spans="1:116" x14ac:dyDescent="0.4">
      <c r="A1265" s="174"/>
      <c r="E1265" s="8"/>
      <c r="G1265" s="175" t="s">
        <v>462</v>
      </c>
      <c r="H1265" s="174"/>
      <c r="I1265" s="176"/>
      <c r="J1265" s="176"/>
      <c r="K1265" s="197"/>
      <c r="L1265" s="197"/>
      <c r="M1265" s="197"/>
      <c r="N1265" s="197"/>
      <c r="O1265" s="197"/>
      <c r="P1265" s="197"/>
      <c r="R1265" s="198"/>
      <c r="S1265" s="174"/>
      <c r="T1265" s="174"/>
      <c r="U1265" s="174"/>
      <c r="V1265" s="174"/>
      <c r="W1265" s="174"/>
      <c r="X1265" s="174"/>
      <c r="Y1265" s="174"/>
      <c r="Z1265" s="174"/>
      <c r="AA1265" s="174"/>
      <c r="AB1265" s="174"/>
      <c r="AC1265" s="174"/>
      <c r="AD1265" s="174"/>
      <c r="AE1265" s="174"/>
      <c r="AF1265" s="174"/>
      <c r="AG1265" s="174"/>
      <c r="AH1265" s="174"/>
      <c r="AI1265" s="174"/>
      <c r="AJ1265" s="174"/>
      <c r="AK1265" s="174"/>
      <c r="AL1265" s="174"/>
      <c r="AM1265" s="174"/>
      <c r="AN1265" s="174"/>
      <c r="AO1265" s="174"/>
      <c r="AP1265" s="174"/>
      <c r="AQ1265" s="174"/>
      <c r="AR1265" s="174"/>
      <c r="AS1265" s="174"/>
      <c r="AT1265" s="174"/>
      <c r="AU1265" s="174"/>
      <c r="AV1265" s="174"/>
      <c r="AW1265" s="174"/>
      <c r="AX1265" s="174"/>
      <c r="AY1265" s="174"/>
      <c r="AZ1265" s="174"/>
      <c r="BA1265" s="174"/>
      <c r="BB1265" s="174"/>
      <c r="BC1265" s="174"/>
      <c r="BD1265" s="174"/>
      <c r="BE1265" s="174"/>
      <c r="BF1265" s="174"/>
      <c r="BG1265" s="174"/>
      <c r="BH1265" s="174"/>
      <c r="BI1265" s="174"/>
      <c r="BJ1265" s="174"/>
      <c r="BK1265" s="174"/>
      <c r="BL1265" s="174"/>
      <c r="BM1265" s="174"/>
      <c r="BN1265" s="174"/>
      <c r="BO1265" s="174"/>
      <c r="BP1265" s="174"/>
      <c r="BQ1265" s="174"/>
      <c r="BR1265" s="174"/>
      <c r="BS1265" s="174"/>
      <c r="BT1265" s="174"/>
      <c r="BU1265" s="174"/>
      <c r="BV1265" s="174"/>
      <c r="BW1265" s="174"/>
      <c r="BX1265" s="174"/>
      <c r="BY1265" s="174"/>
      <c r="BZ1265" s="174"/>
      <c r="CA1265" s="174"/>
      <c r="CB1265" s="174"/>
      <c r="CC1265" s="174"/>
      <c r="CD1265" s="174"/>
      <c r="CE1265" s="174"/>
      <c r="CF1265" s="174"/>
      <c r="CG1265" s="174"/>
      <c r="CH1265" s="174"/>
      <c r="CI1265" s="174"/>
      <c r="CJ1265" s="174"/>
      <c r="CK1265" s="174"/>
      <c r="CL1265" s="174"/>
      <c r="CN1265" s="176"/>
      <c r="CO1265" s="174"/>
      <c r="CP1265" s="174"/>
      <c r="CQ1265" s="174"/>
      <c r="CR1265" s="174"/>
      <c r="CS1265" s="174"/>
      <c r="CT1265" s="174"/>
      <c r="CU1265" s="174"/>
      <c r="CV1265" s="174"/>
      <c r="CW1265" s="174"/>
      <c r="CX1265" s="174"/>
      <c r="CY1265" s="174"/>
      <c r="CZ1265" s="174"/>
      <c r="DA1265" s="174"/>
      <c r="DB1265" s="174"/>
      <c r="DC1265" s="174"/>
      <c r="DD1265" s="174"/>
      <c r="DE1265" s="174"/>
      <c r="DF1265" s="174"/>
      <c r="DG1265" s="174"/>
      <c r="DH1265" s="174"/>
      <c r="DI1265" s="174"/>
      <c r="DJ1265" s="174"/>
      <c r="DK1265" s="174"/>
      <c r="DL1265" s="174"/>
    </row>
    <row r="1266" spans="1:116" x14ac:dyDescent="0.4">
      <c r="A1266" s="174"/>
      <c r="E1266" s="8"/>
      <c r="G1266" s="175" t="s">
        <v>491</v>
      </c>
      <c r="H1266" s="174"/>
      <c r="I1266" s="176"/>
      <c r="J1266" s="176"/>
      <c r="K1266" s="197"/>
      <c r="L1266" s="197"/>
      <c r="M1266" s="197"/>
      <c r="N1266" s="197"/>
      <c r="O1266" s="197"/>
      <c r="P1266" s="197"/>
      <c r="R1266" s="198"/>
      <c r="S1266" s="199" t="str">
        <f t="shared" ref="S1266:AX1266" si="1542">S$20</f>
        <v>S$16</v>
      </c>
      <c r="T1266" s="199" t="str">
        <f t="shared" si="1542"/>
        <v>T$16</v>
      </c>
      <c r="U1266" s="199" t="str">
        <f t="shared" si="1542"/>
        <v>U$16</v>
      </c>
      <c r="V1266" s="199" t="str">
        <f t="shared" si="1542"/>
        <v>V$16</v>
      </c>
      <c r="W1266" s="199" t="str">
        <f t="shared" si="1542"/>
        <v>W$16</v>
      </c>
      <c r="X1266" s="199" t="str">
        <f t="shared" si="1542"/>
        <v>X$16</v>
      </c>
      <c r="Y1266" s="199" t="str">
        <f t="shared" si="1542"/>
        <v>Y$16</v>
      </c>
      <c r="Z1266" s="199" t="str">
        <f t="shared" si="1542"/>
        <v>Z$16</v>
      </c>
      <c r="AA1266" s="199" t="str">
        <f t="shared" si="1542"/>
        <v>AA$16</v>
      </c>
      <c r="AB1266" s="199" t="str">
        <f t="shared" si="1542"/>
        <v>AB$16</v>
      </c>
      <c r="AC1266" s="199" t="str">
        <f t="shared" si="1542"/>
        <v>AC$16</v>
      </c>
      <c r="AD1266" s="199" t="str">
        <f t="shared" si="1542"/>
        <v>AD$16</v>
      </c>
      <c r="AE1266" s="199" t="str">
        <f t="shared" si="1542"/>
        <v>AE$16</v>
      </c>
      <c r="AF1266" s="199" t="str">
        <f t="shared" si="1542"/>
        <v>AF$16</v>
      </c>
      <c r="AG1266" s="199" t="str">
        <f t="shared" si="1542"/>
        <v>AG$16</v>
      </c>
      <c r="AH1266" s="199" t="str">
        <f t="shared" si="1542"/>
        <v>AH$16</v>
      </c>
      <c r="AI1266" s="199" t="str">
        <f t="shared" si="1542"/>
        <v>AI$16</v>
      </c>
      <c r="AJ1266" s="199" t="str">
        <f t="shared" si="1542"/>
        <v>AJ$16</v>
      </c>
      <c r="AK1266" s="199" t="str">
        <f t="shared" si="1542"/>
        <v>AK$16</v>
      </c>
      <c r="AL1266" s="199" t="str">
        <f t="shared" si="1542"/>
        <v>AL$16</v>
      </c>
      <c r="AM1266" s="199" t="str">
        <f t="shared" si="1542"/>
        <v>AM$16</v>
      </c>
      <c r="AN1266" s="199" t="str">
        <f t="shared" si="1542"/>
        <v>AN$16</v>
      </c>
      <c r="AO1266" s="199" t="str">
        <f t="shared" si="1542"/>
        <v>AO$16</v>
      </c>
      <c r="AP1266" s="199" t="str">
        <f t="shared" si="1542"/>
        <v>AP$16</v>
      </c>
      <c r="AQ1266" s="199" t="str">
        <f t="shared" si="1542"/>
        <v>AQ$16</v>
      </c>
      <c r="AR1266" s="199" t="str">
        <f t="shared" si="1542"/>
        <v>AR$16</v>
      </c>
      <c r="AS1266" s="199" t="str">
        <f t="shared" si="1542"/>
        <v>AS$16</v>
      </c>
      <c r="AT1266" s="199" t="str">
        <f t="shared" si="1542"/>
        <v>AT$16</v>
      </c>
      <c r="AU1266" s="199" t="str">
        <f t="shared" si="1542"/>
        <v>AU$16</v>
      </c>
      <c r="AV1266" s="199" t="str">
        <f t="shared" si="1542"/>
        <v>AV$16</v>
      </c>
      <c r="AW1266" s="199" t="str">
        <f t="shared" si="1542"/>
        <v>AW$16</v>
      </c>
      <c r="AX1266" s="199" t="str">
        <f t="shared" si="1542"/>
        <v>AX$16</v>
      </c>
      <c r="AY1266" s="199" t="str">
        <f t="shared" ref="AY1266:CD1266" si="1543">AY$20</f>
        <v>AY$16</v>
      </c>
      <c r="AZ1266" s="199" t="str">
        <f t="shared" si="1543"/>
        <v>AZ$16</v>
      </c>
      <c r="BA1266" s="199" t="str">
        <f t="shared" si="1543"/>
        <v>BA$16</v>
      </c>
      <c r="BB1266" s="199" t="str">
        <f t="shared" si="1543"/>
        <v>BB$16</v>
      </c>
      <c r="BC1266" s="199" t="str">
        <f t="shared" si="1543"/>
        <v>BC$16</v>
      </c>
      <c r="BD1266" s="199" t="str">
        <f t="shared" si="1543"/>
        <v>BD$16</v>
      </c>
      <c r="BE1266" s="199" t="str">
        <f t="shared" si="1543"/>
        <v>BE$16</v>
      </c>
      <c r="BF1266" s="199" t="str">
        <f t="shared" si="1543"/>
        <v>BF$16</v>
      </c>
      <c r="BG1266" s="199" t="str">
        <f t="shared" si="1543"/>
        <v>BG$16</v>
      </c>
      <c r="BH1266" s="199" t="str">
        <f t="shared" si="1543"/>
        <v>BH$16</v>
      </c>
      <c r="BI1266" s="199" t="str">
        <f t="shared" si="1543"/>
        <v>BI$16</v>
      </c>
      <c r="BJ1266" s="199" t="str">
        <f t="shared" si="1543"/>
        <v>BJ$16</v>
      </c>
      <c r="BK1266" s="199" t="str">
        <f t="shared" si="1543"/>
        <v>BK$16</v>
      </c>
      <c r="BL1266" s="199" t="str">
        <f t="shared" si="1543"/>
        <v>BL$16</v>
      </c>
      <c r="BM1266" s="199" t="str">
        <f t="shared" si="1543"/>
        <v>BM$16</v>
      </c>
      <c r="BN1266" s="199" t="str">
        <f t="shared" si="1543"/>
        <v>BN$16</v>
      </c>
      <c r="BO1266" s="199" t="str">
        <f t="shared" si="1543"/>
        <v>BO$16</v>
      </c>
      <c r="BP1266" s="199" t="str">
        <f t="shared" si="1543"/>
        <v>BP$16</v>
      </c>
      <c r="BQ1266" s="199" t="str">
        <f t="shared" si="1543"/>
        <v>BQ$16</v>
      </c>
      <c r="BR1266" s="199" t="str">
        <f t="shared" si="1543"/>
        <v>BR$16</v>
      </c>
      <c r="BS1266" s="199" t="str">
        <f t="shared" si="1543"/>
        <v>BS$16</v>
      </c>
      <c r="BT1266" s="199" t="str">
        <f t="shared" si="1543"/>
        <v>BT$16</v>
      </c>
      <c r="BU1266" s="199" t="str">
        <f t="shared" si="1543"/>
        <v>BU$16</v>
      </c>
      <c r="BV1266" s="199" t="str">
        <f t="shared" si="1543"/>
        <v>BV$16</v>
      </c>
      <c r="BW1266" s="199" t="str">
        <f t="shared" si="1543"/>
        <v>BW$16</v>
      </c>
      <c r="BX1266" s="199" t="str">
        <f t="shared" si="1543"/>
        <v>BX$16</v>
      </c>
      <c r="BY1266" s="199" t="str">
        <f t="shared" si="1543"/>
        <v>BY$16</v>
      </c>
      <c r="BZ1266" s="199" t="str">
        <f t="shared" si="1543"/>
        <v>BZ$16</v>
      </c>
      <c r="CA1266" s="199" t="str">
        <f t="shared" si="1543"/>
        <v>CA$16</v>
      </c>
      <c r="CB1266" s="199" t="str">
        <f t="shared" si="1543"/>
        <v>CB$16</v>
      </c>
      <c r="CC1266" s="199" t="str">
        <f t="shared" si="1543"/>
        <v>CC$16</v>
      </c>
      <c r="CD1266" s="199" t="str">
        <f t="shared" si="1543"/>
        <v>CD$16</v>
      </c>
      <c r="CE1266" s="199" t="str">
        <f t="shared" ref="CE1266:CL1266" si="1544">CE$20</f>
        <v>CE$16</v>
      </c>
      <c r="CF1266" s="199" t="str">
        <f t="shared" si="1544"/>
        <v>CF$16</v>
      </c>
      <c r="CG1266" s="199" t="str">
        <f t="shared" si="1544"/>
        <v>CG$16</v>
      </c>
      <c r="CH1266" s="199" t="str">
        <f t="shared" si="1544"/>
        <v>CH$16</v>
      </c>
      <c r="CI1266" s="199" t="str">
        <f t="shared" si="1544"/>
        <v>CI$16</v>
      </c>
      <c r="CJ1266" s="199" t="str">
        <f t="shared" si="1544"/>
        <v>CJ$16</v>
      </c>
      <c r="CK1266" s="199" t="str">
        <f t="shared" si="1544"/>
        <v>CK$16</v>
      </c>
      <c r="CL1266" s="199" t="str">
        <f t="shared" si="1544"/>
        <v>CL$16</v>
      </c>
      <c r="CN1266" s="176"/>
      <c r="CO1266" s="199" t="str">
        <f t="shared" ref="CO1266:DL1266" si="1545">CO$20</f>
        <v>CO$16</v>
      </c>
      <c r="CP1266" s="199" t="str">
        <f t="shared" si="1545"/>
        <v>CP$16</v>
      </c>
      <c r="CQ1266" s="199" t="str">
        <f t="shared" si="1545"/>
        <v>CQ$16</v>
      </c>
      <c r="CR1266" s="199" t="str">
        <f t="shared" si="1545"/>
        <v>CR$16</v>
      </c>
      <c r="CS1266" s="199" t="str">
        <f t="shared" si="1545"/>
        <v>CS$16</v>
      </c>
      <c r="CT1266" s="199" t="str">
        <f t="shared" si="1545"/>
        <v>CT$16</v>
      </c>
      <c r="CU1266" s="199" t="str">
        <f t="shared" si="1545"/>
        <v>CU$16</v>
      </c>
      <c r="CV1266" s="199" t="str">
        <f t="shared" si="1545"/>
        <v>CV$16</v>
      </c>
      <c r="CW1266" s="199" t="str">
        <f t="shared" si="1545"/>
        <v>CW$16</v>
      </c>
      <c r="CX1266" s="199" t="str">
        <f t="shared" si="1545"/>
        <v>CX$16</v>
      </c>
      <c r="CY1266" s="199" t="str">
        <f t="shared" si="1545"/>
        <v>CY$16</v>
      </c>
      <c r="CZ1266" s="199" t="str">
        <f t="shared" si="1545"/>
        <v>CZ$16</v>
      </c>
      <c r="DA1266" s="199" t="str">
        <f t="shared" si="1545"/>
        <v>DA$16</v>
      </c>
      <c r="DB1266" s="199" t="str">
        <f t="shared" si="1545"/>
        <v>DB$16</v>
      </c>
      <c r="DC1266" s="199" t="str">
        <f t="shared" si="1545"/>
        <v>DC$16</v>
      </c>
      <c r="DD1266" s="199" t="str">
        <f t="shared" si="1545"/>
        <v>DD$16</v>
      </c>
      <c r="DE1266" s="199" t="str">
        <f t="shared" si="1545"/>
        <v>DE$16</v>
      </c>
      <c r="DF1266" s="199" t="str">
        <f t="shared" si="1545"/>
        <v>DF$16</v>
      </c>
      <c r="DG1266" s="199" t="str">
        <f t="shared" si="1545"/>
        <v>DG$16</v>
      </c>
      <c r="DH1266" s="199" t="str">
        <f t="shared" si="1545"/>
        <v>DH$16</v>
      </c>
      <c r="DI1266" s="199" t="str">
        <f t="shared" si="1545"/>
        <v>DI$16</v>
      </c>
      <c r="DJ1266" s="199" t="str">
        <f t="shared" si="1545"/>
        <v>DJ$16</v>
      </c>
      <c r="DK1266" s="199" t="str">
        <f t="shared" si="1545"/>
        <v>DK$16</v>
      </c>
      <c r="DL1266" s="199" t="str">
        <f t="shared" si="1545"/>
        <v>DL$16</v>
      </c>
    </row>
    <row r="1267" spans="1:116" x14ac:dyDescent="0.4">
      <c r="A1267" s="174"/>
      <c r="E1267" s="8"/>
      <c r="G1267" s="175" t="s">
        <v>505</v>
      </c>
      <c r="H1267" s="200"/>
      <c r="I1267" s="201"/>
      <c r="J1267" s="201"/>
      <c r="K1267" s="202"/>
      <c r="L1267" s="202"/>
      <c r="M1267" s="202"/>
      <c r="N1267" s="202"/>
      <c r="O1267" s="202"/>
      <c r="P1267" s="202"/>
      <c r="R1267" s="202"/>
      <c r="S1267" s="199" t="str">
        <f t="shared" ref="S1267:AX1267" si="1546">S$21</f>
        <v>S$17</v>
      </c>
      <c r="T1267" s="199" t="str">
        <f t="shared" si="1546"/>
        <v>T$17</v>
      </c>
      <c r="U1267" s="199" t="str">
        <f t="shared" si="1546"/>
        <v>U$17</v>
      </c>
      <c r="V1267" s="199" t="str">
        <f t="shared" si="1546"/>
        <v>V$17</v>
      </c>
      <c r="W1267" s="199" t="str">
        <f t="shared" si="1546"/>
        <v>W$17</v>
      </c>
      <c r="X1267" s="199" t="str">
        <f t="shared" si="1546"/>
        <v>X$17</v>
      </c>
      <c r="Y1267" s="199" t="str">
        <f t="shared" si="1546"/>
        <v>Y$17</v>
      </c>
      <c r="Z1267" s="199" t="str">
        <f t="shared" si="1546"/>
        <v>Z$17</v>
      </c>
      <c r="AA1267" s="199" t="str">
        <f t="shared" si="1546"/>
        <v>AA$17</v>
      </c>
      <c r="AB1267" s="199" t="str">
        <f t="shared" si="1546"/>
        <v>AB$17</v>
      </c>
      <c r="AC1267" s="199" t="str">
        <f t="shared" si="1546"/>
        <v>AC$17</v>
      </c>
      <c r="AD1267" s="199" t="str">
        <f t="shared" si="1546"/>
        <v>AD$17</v>
      </c>
      <c r="AE1267" s="199" t="str">
        <f t="shared" si="1546"/>
        <v>AE$17</v>
      </c>
      <c r="AF1267" s="199" t="str">
        <f t="shared" si="1546"/>
        <v>AF$17</v>
      </c>
      <c r="AG1267" s="199" t="str">
        <f t="shared" si="1546"/>
        <v>AG$17</v>
      </c>
      <c r="AH1267" s="199" t="str">
        <f t="shared" si="1546"/>
        <v>AH$17</v>
      </c>
      <c r="AI1267" s="199" t="str">
        <f t="shared" si="1546"/>
        <v>AI$17</v>
      </c>
      <c r="AJ1267" s="199" t="str">
        <f t="shared" si="1546"/>
        <v>AJ$17</v>
      </c>
      <c r="AK1267" s="199" t="str">
        <f t="shared" si="1546"/>
        <v>AK$17</v>
      </c>
      <c r="AL1267" s="199" t="str">
        <f t="shared" si="1546"/>
        <v>AL$17</v>
      </c>
      <c r="AM1267" s="199" t="str">
        <f t="shared" si="1546"/>
        <v>AM$17</v>
      </c>
      <c r="AN1267" s="199" t="str">
        <f t="shared" si="1546"/>
        <v>AN$17</v>
      </c>
      <c r="AO1267" s="199" t="str">
        <f t="shared" si="1546"/>
        <v>AO$17</v>
      </c>
      <c r="AP1267" s="199" t="str">
        <f t="shared" si="1546"/>
        <v>AP$17</v>
      </c>
      <c r="AQ1267" s="199" t="str">
        <f t="shared" si="1546"/>
        <v>AQ$17</v>
      </c>
      <c r="AR1267" s="199" t="str">
        <f t="shared" si="1546"/>
        <v>AR$17</v>
      </c>
      <c r="AS1267" s="199" t="str">
        <f t="shared" si="1546"/>
        <v>AS$17</v>
      </c>
      <c r="AT1267" s="199" t="str">
        <f t="shared" si="1546"/>
        <v>AT$17</v>
      </c>
      <c r="AU1267" s="199" t="str">
        <f t="shared" si="1546"/>
        <v>AU$17</v>
      </c>
      <c r="AV1267" s="199" t="str">
        <f t="shared" si="1546"/>
        <v>AV$17</v>
      </c>
      <c r="AW1267" s="199" t="str">
        <f t="shared" si="1546"/>
        <v>AW$17</v>
      </c>
      <c r="AX1267" s="199" t="str">
        <f t="shared" si="1546"/>
        <v>AX$17</v>
      </c>
      <c r="AY1267" s="199" t="str">
        <f t="shared" ref="AY1267:CD1267" si="1547">AY$21</f>
        <v>AY$17</v>
      </c>
      <c r="AZ1267" s="199" t="str">
        <f t="shared" si="1547"/>
        <v>AZ$17</v>
      </c>
      <c r="BA1267" s="199" t="str">
        <f t="shared" si="1547"/>
        <v>BA$17</v>
      </c>
      <c r="BB1267" s="199" t="str">
        <f t="shared" si="1547"/>
        <v>BB$17</v>
      </c>
      <c r="BC1267" s="199" t="str">
        <f t="shared" si="1547"/>
        <v>BC$17</v>
      </c>
      <c r="BD1267" s="199" t="str">
        <f t="shared" si="1547"/>
        <v>BD$17</v>
      </c>
      <c r="BE1267" s="199" t="str">
        <f t="shared" si="1547"/>
        <v>BE$17</v>
      </c>
      <c r="BF1267" s="199" t="str">
        <f t="shared" si="1547"/>
        <v>BF$17</v>
      </c>
      <c r="BG1267" s="199" t="str">
        <f t="shared" si="1547"/>
        <v>BG$17</v>
      </c>
      <c r="BH1267" s="199" t="str">
        <f t="shared" si="1547"/>
        <v>BH$17</v>
      </c>
      <c r="BI1267" s="199" t="str">
        <f t="shared" si="1547"/>
        <v>BI$17</v>
      </c>
      <c r="BJ1267" s="199" t="str">
        <f t="shared" si="1547"/>
        <v>BJ$17</v>
      </c>
      <c r="BK1267" s="199" t="str">
        <f t="shared" si="1547"/>
        <v>BK$17</v>
      </c>
      <c r="BL1267" s="199" t="str">
        <f t="shared" si="1547"/>
        <v>BL$17</v>
      </c>
      <c r="BM1267" s="199" t="str">
        <f t="shared" si="1547"/>
        <v>BM$17</v>
      </c>
      <c r="BN1267" s="199" t="str">
        <f t="shared" si="1547"/>
        <v>BN$17</v>
      </c>
      <c r="BO1267" s="199" t="str">
        <f t="shared" si="1547"/>
        <v>BO$17</v>
      </c>
      <c r="BP1267" s="199" t="str">
        <f t="shared" si="1547"/>
        <v>BP$17</v>
      </c>
      <c r="BQ1267" s="199" t="str">
        <f t="shared" si="1547"/>
        <v>BQ$17</v>
      </c>
      <c r="BR1267" s="199" t="str">
        <f t="shared" si="1547"/>
        <v>BR$17</v>
      </c>
      <c r="BS1267" s="199" t="str">
        <f t="shared" si="1547"/>
        <v>BS$17</v>
      </c>
      <c r="BT1267" s="199" t="str">
        <f t="shared" si="1547"/>
        <v>BT$17</v>
      </c>
      <c r="BU1267" s="199" t="str">
        <f t="shared" si="1547"/>
        <v>BU$17</v>
      </c>
      <c r="BV1267" s="199" t="str">
        <f t="shared" si="1547"/>
        <v>BV$17</v>
      </c>
      <c r="BW1267" s="199" t="str">
        <f t="shared" si="1547"/>
        <v>BW$17</v>
      </c>
      <c r="BX1267" s="199" t="str">
        <f t="shared" si="1547"/>
        <v>BX$17</v>
      </c>
      <c r="BY1267" s="199" t="str">
        <f t="shared" si="1547"/>
        <v>BY$17</v>
      </c>
      <c r="BZ1267" s="199" t="str">
        <f t="shared" si="1547"/>
        <v>BZ$17</v>
      </c>
      <c r="CA1267" s="199" t="str">
        <f t="shared" si="1547"/>
        <v>CA$17</v>
      </c>
      <c r="CB1267" s="199" t="str">
        <f t="shared" si="1547"/>
        <v>CB$17</v>
      </c>
      <c r="CC1267" s="199" t="str">
        <f t="shared" si="1547"/>
        <v>CC$17</v>
      </c>
      <c r="CD1267" s="199" t="str">
        <f t="shared" si="1547"/>
        <v>CD$17</v>
      </c>
      <c r="CE1267" s="199" t="str">
        <f t="shared" ref="CE1267:CL1267" si="1548">CE$21</f>
        <v>CE$17</v>
      </c>
      <c r="CF1267" s="199" t="str">
        <f t="shared" si="1548"/>
        <v>CF$17</v>
      </c>
      <c r="CG1267" s="199" t="str">
        <f t="shared" si="1548"/>
        <v>CG$17</v>
      </c>
      <c r="CH1267" s="199" t="str">
        <f t="shared" si="1548"/>
        <v>CH$17</v>
      </c>
      <c r="CI1267" s="199" t="str">
        <f t="shared" si="1548"/>
        <v>CI$17</v>
      </c>
      <c r="CJ1267" s="199" t="str">
        <f t="shared" si="1548"/>
        <v>CJ$17</v>
      </c>
      <c r="CK1267" s="199" t="str">
        <f t="shared" si="1548"/>
        <v>CK$17</v>
      </c>
      <c r="CL1267" s="199" t="str">
        <f t="shared" si="1548"/>
        <v>CL$17</v>
      </c>
      <c r="CN1267" s="201"/>
      <c r="CO1267" s="199" t="str">
        <f t="shared" ref="CO1267:DL1267" si="1549">CO$21</f>
        <v>CO$17</v>
      </c>
      <c r="CP1267" s="199" t="str">
        <f t="shared" si="1549"/>
        <v>CP$17</v>
      </c>
      <c r="CQ1267" s="199" t="str">
        <f t="shared" si="1549"/>
        <v>CQ$17</v>
      </c>
      <c r="CR1267" s="199" t="str">
        <f t="shared" si="1549"/>
        <v>CR$17</v>
      </c>
      <c r="CS1267" s="199" t="str">
        <f t="shared" si="1549"/>
        <v>CS$17</v>
      </c>
      <c r="CT1267" s="199" t="str">
        <f t="shared" si="1549"/>
        <v>CT$17</v>
      </c>
      <c r="CU1267" s="199" t="str">
        <f t="shared" si="1549"/>
        <v>CU$17</v>
      </c>
      <c r="CV1267" s="199" t="str">
        <f t="shared" si="1549"/>
        <v>CV$17</v>
      </c>
      <c r="CW1267" s="199" t="str">
        <f t="shared" si="1549"/>
        <v>CW$17</v>
      </c>
      <c r="CX1267" s="199" t="str">
        <f t="shared" si="1549"/>
        <v>CX$17</v>
      </c>
      <c r="CY1267" s="199" t="str">
        <f t="shared" si="1549"/>
        <v>CY$17</v>
      </c>
      <c r="CZ1267" s="199" t="str">
        <f t="shared" si="1549"/>
        <v>CZ$17</v>
      </c>
      <c r="DA1267" s="199" t="str">
        <f t="shared" si="1549"/>
        <v>DA$17</v>
      </c>
      <c r="DB1267" s="199" t="str">
        <f t="shared" si="1549"/>
        <v>DB$17</v>
      </c>
      <c r="DC1267" s="199" t="str">
        <f t="shared" si="1549"/>
        <v>DC$17</v>
      </c>
      <c r="DD1267" s="199" t="str">
        <f t="shared" si="1549"/>
        <v>DD$17</v>
      </c>
      <c r="DE1267" s="199" t="str">
        <f t="shared" si="1549"/>
        <v>DE$17</v>
      </c>
      <c r="DF1267" s="199" t="str">
        <f t="shared" si="1549"/>
        <v>DF$17</v>
      </c>
      <c r="DG1267" s="199" t="str">
        <f t="shared" si="1549"/>
        <v>DG$17</v>
      </c>
      <c r="DH1267" s="199" t="str">
        <f t="shared" si="1549"/>
        <v>DH$17</v>
      </c>
      <c r="DI1267" s="199" t="str">
        <f t="shared" si="1549"/>
        <v>DI$17</v>
      </c>
      <c r="DJ1267" s="199" t="str">
        <f t="shared" si="1549"/>
        <v>DJ$17</v>
      </c>
      <c r="DK1267" s="199" t="str">
        <f t="shared" si="1549"/>
        <v>DK$17</v>
      </c>
      <c r="DL1267" s="199" t="str">
        <f t="shared" si="1549"/>
        <v>DL$17</v>
      </c>
    </row>
    <row r="1268" spans="1:116" x14ac:dyDescent="0.4">
      <c r="A1268" s="174"/>
      <c r="E1268" s="8"/>
      <c r="G1268" s="175" t="s">
        <v>463</v>
      </c>
      <c r="H1268" s="200"/>
      <c r="I1268" s="201"/>
      <c r="J1268" s="201"/>
      <c r="K1268" s="202"/>
      <c r="L1268" s="202"/>
      <c r="M1268" s="202"/>
      <c r="N1268" s="202"/>
      <c r="O1268" s="202"/>
      <c r="P1268" s="202"/>
      <c r="R1268" s="202"/>
      <c r="S1268" s="190"/>
      <c r="T1268" s="190"/>
      <c r="U1268" s="190"/>
      <c r="V1268" s="190"/>
      <c r="W1268" s="190"/>
      <c r="X1268" s="190"/>
      <c r="Y1268" s="190"/>
      <c r="Z1268" s="190"/>
      <c r="AA1268" s="190"/>
      <c r="AB1268" s="190"/>
      <c r="AC1268" s="190"/>
      <c r="AD1268" s="190"/>
      <c r="AE1268" s="190"/>
      <c r="AF1268" s="190"/>
      <c r="AG1268" s="190"/>
      <c r="AH1268" s="190"/>
      <c r="AI1268" s="190"/>
      <c r="AJ1268" s="190"/>
      <c r="AK1268" s="190"/>
      <c r="AL1268" s="190"/>
      <c r="AM1268" s="190"/>
      <c r="AN1268" s="190"/>
      <c r="AO1268" s="190"/>
      <c r="AP1268" s="190"/>
      <c r="AQ1268" s="190"/>
      <c r="AR1268" s="190"/>
      <c r="AS1268" s="190"/>
      <c r="AT1268" s="190"/>
      <c r="AU1268" s="190"/>
      <c r="AV1268" s="190"/>
      <c r="AW1268" s="190"/>
      <c r="AX1268" s="190"/>
      <c r="AY1268" s="190"/>
      <c r="AZ1268" s="190"/>
      <c r="BA1268" s="190"/>
      <c r="BB1268" s="190"/>
      <c r="BC1268" s="190"/>
      <c r="BD1268" s="190"/>
      <c r="BE1268" s="190"/>
      <c r="BF1268" s="190"/>
      <c r="BG1268" s="190"/>
      <c r="BH1268" s="190"/>
      <c r="BI1268" s="190"/>
      <c r="BJ1268" s="190"/>
      <c r="BK1268" s="190"/>
      <c r="BL1268" s="190"/>
      <c r="BM1268" s="190"/>
      <c r="BN1268" s="190"/>
      <c r="BO1268" s="190"/>
      <c r="BP1268" s="190"/>
      <c r="BQ1268" s="190"/>
      <c r="BR1268" s="190"/>
      <c r="BS1268" s="190"/>
      <c r="BT1268" s="190"/>
      <c r="BU1268" s="190"/>
      <c r="BV1268" s="190"/>
      <c r="BW1268" s="190"/>
      <c r="BX1268" s="190"/>
      <c r="BY1268" s="190"/>
      <c r="BZ1268" s="190"/>
      <c r="CA1268" s="190"/>
      <c r="CB1268" s="190"/>
      <c r="CC1268" s="190"/>
      <c r="CD1268" s="190"/>
      <c r="CE1268" s="190"/>
      <c r="CF1268" s="190"/>
      <c r="CG1268" s="190"/>
      <c r="CH1268" s="190"/>
      <c r="CI1268" s="190"/>
      <c r="CJ1268" s="190"/>
      <c r="CK1268" s="190"/>
      <c r="CL1268" s="190"/>
      <c r="CN1268" s="201"/>
      <c r="CO1268" s="190"/>
      <c r="CP1268" s="190"/>
      <c r="CQ1268" s="190"/>
      <c r="CR1268" s="190"/>
      <c r="CS1268" s="190"/>
      <c r="CT1268" s="190"/>
      <c r="CU1268" s="190"/>
      <c r="CV1268" s="190"/>
      <c r="CW1268" s="190"/>
      <c r="CX1268" s="190"/>
      <c r="CY1268" s="190"/>
      <c r="CZ1268" s="190"/>
      <c r="DA1268" s="190"/>
      <c r="DB1268" s="190"/>
      <c r="DC1268" s="190"/>
      <c r="DD1268" s="190"/>
      <c r="DE1268" s="190"/>
      <c r="DF1268" s="190"/>
      <c r="DG1268" s="190"/>
      <c r="DH1268" s="190"/>
      <c r="DI1268" s="190"/>
      <c r="DJ1268" s="190"/>
      <c r="DK1268" s="190"/>
      <c r="DL1268" s="190"/>
    </row>
    <row r="1269" spans="1:116" x14ac:dyDescent="0.4">
      <c r="A1269" s="174"/>
      <c r="E1269" s="8"/>
      <c r="G1269" s="175" t="s">
        <v>464</v>
      </c>
      <c r="H1269" s="200"/>
      <c r="I1269" s="201"/>
      <c r="J1269" s="201"/>
      <c r="K1269" s="202"/>
      <c r="L1269" s="202"/>
      <c r="M1269" s="202"/>
      <c r="N1269" s="202"/>
      <c r="O1269" s="202"/>
      <c r="P1269" s="202"/>
      <c r="R1269" s="202"/>
      <c r="S1269" s="190"/>
      <c r="T1269" s="190"/>
      <c r="U1269" s="190"/>
      <c r="V1269" s="190"/>
      <c r="W1269" s="190"/>
      <c r="X1269" s="190"/>
      <c r="Y1269" s="190"/>
      <c r="Z1269" s="190"/>
      <c r="AA1269" s="190"/>
      <c r="AB1269" s="190"/>
      <c r="AC1269" s="190"/>
      <c r="AD1269" s="190"/>
      <c r="AE1269" s="190"/>
      <c r="AF1269" s="190"/>
      <c r="AG1269" s="190"/>
      <c r="AH1269" s="190"/>
      <c r="AI1269" s="190"/>
      <c r="AJ1269" s="190"/>
      <c r="AK1269" s="190"/>
      <c r="AL1269" s="190"/>
      <c r="AM1269" s="190"/>
      <c r="AN1269" s="190"/>
      <c r="AO1269" s="190"/>
      <c r="AP1269" s="190"/>
      <c r="AQ1269" s="190"/>
      <c r="AR1269" s="190"/>
      <c r="AS1269" s="190"/>
      <c r="AT1269" s="190"/>
      <c r="AU1269" s="190"/>
      <c r="AV1269" s="190"/>
      <c r="AW1269" s="190"/>
      <c r="AX1269" s="190"/>
      <c r="AY1269" s="190"/>
      <c r="AZ1269" s="190"/>
      <c r="BA1269" s="190"/>
      <c r="BB1269" s="190"/>
      <c r="BC1269" s="190"/>
      <c r="BD1269" s="190"/>
      <c r="BE1269" s="190"/>
      <c r="BF1269" s="190"/>
      <c r="BG1269" s="190"/>
      <c r="BH1269" s="190"/>
      <c r="BI1269" s="190"/>
      <c r="BJ1269" s="190"/>
      <c r="BK1269" s="190"/>
      <c r="BL1269" s="190"/>
      <c r="BM1269" s="190"/>
      <c r="BN1269" s="190"/>
      <c r="BO1269" s="190"/>
      <c r="BP1269" s="190"/>
      <c r="BQ1269" s="190"/>
      <c r="BR1269" s="190"/>
      <c r="BS1269" s="190"/>
      <c r="BT1269" s="190"/>
      <c r="BU1269" s="190"/>
      <c r="BV1269" s="190"/>
      <c r="BW1269" s="190"/>
      <c r="BX1269" s="190"/>
      <c r="BY1269" s="190"/>
      <c r="BZ1269" s="190"/>
      <c r="CA1269" s="190"/>
      <c r="CB1269" s="190"/>
      <c r="CC1269" s="190"/>
      <c r="CD1269" s="190"/>
      <c r="CE1269" s="190"/>
      <c r="CF1269" s="190"/>
      <c r="CG1269" s="190"/>
      <c r="CH1269" s="190"/>
      <c r="CI1269" s="190"/>
      <c r="CJ1269" s="190"/>
      <c r="CK1269" s="190"/>
      <c r="CL1269" s="190"/>
      <c r="CN1269" s="201"/>
      <c r="CO1269" s="190"/>
      <c r="CP1269" s="190"/>
      <c r="CQ1269" s="190"/>
      <c r="CR1269" s="190"/>
      <c r="CS1269" s="190"/>
      <c r="CT1269" s="190"/>
      <c r="CU1269" s="190"/>
      <c r="CV1269" s="190"/>
      <c r="CW1269" s="190"/>
      <c r="CX1269" s="190"/>
      <c r="CY1269" s="190"/>
      <c r="CZ1269" s="190"/>
      <c r="DA1269" s="190"/>
      <c r="DB1269" s="190"/>
      <c r="DC1269" s="190"/>
      <c r="DD1269" s="190"/>
      <c r="DE1269" s="190"/>
      <c r="DF1269" s="190"/>
      <c r="DG1269" s="190"/>
      <c r="DH1269" s="190"/>
      <c r="DI1269" s="190"/>
      <c r="DJ1269" s="190"/>
      <c r="DK1269" s="190"/>
      <c r="DL1269" s="190"/>
    </row>
    <row r="1270" spans="1:116" x14ac:dyDescent="0.4">
      <c r="A1270" s="31" t="s">
        <v>218</v>
      </c>
      <c r="B1270" s="31" t="s">
        <v>81</v>
      </c>
      <c r="C1270" s="31"/>
      <c r="D1270" t="s">
        <v>771</v>
      </c>
      <c r="E1270" s="8" t="str">
        <f t="shared" ref="E1270:E1304" si="1550">ROW()&amp;" "&amp;D1270</f>
        <v>1270 LAMORTR-S</v>
      </c>
      <c r="F1270" t="s">
        <v>352</v>
      </c>
      <c r="G1270" s="66" t="s">
        <v>312</v>
      </c>
      <c r="H1270" s="200"/>
      <c r="I1270" s="201"/>
      <c r="J1270" s="201"/>
      <c r="K1270" s="202"/>
      <c r="L1270" s="202"/>
      <c r="M1270" s="202"/>
      <c r="N1270" s="202"/>
      <c r="O1270" s="202"/>
      <c r="P1270" s="202"/>
      <c r="R1270" s="202"/>
      <c r="S1270" s="190" t="str">
        <f t="shared" ref="S1270:AX1270" si="1551">S$22</f>
        <v>S$18</v>
      </c>
      <c r="T1270" s="190" t="str">
        <f t="shared" si="1551"/>
        <v>T$18</v>
      </c>
      <c r="U1270" s="190" t="str">
        <f t="shared" si="1551"/>
        <v>U$18</v>
      </c>
      <c r="V1270" s="190" t="str">
        <f t="shared" si="1551"/>
        <v>V$18</v>
      </c>
      <c r="W1270" s="190" t="str">
        <f t="shared" si="1551"/>
        <v>W$18</v>
      </c>
      <c r="X1270" s="190" t="str">
        <f t="shared" si="1551"/>
        <v>X$18</v>
      </c>
      <c r="Y1270" s="190" t="str">
        <f t="shared" si="1551"/>
        <v>Y$18</v>
      </c>
      <c r="Z1270" s="190" t="str">
        <f t="shared" si="1551"/>
        <v>Z$18</v>
      </c>
      <c r="AA1270" s="190" t="str">
        <f t="shared" si="1551"/>
        <v>AA$18</v>
      </c>
      <c r="AB1270" s="190" t="str">
        <f t="shared" si="1551"/>
        <v>AB$18</v>
      </c>
      <c r="AC1270" s="190" t="str">
        <f t="shared" si="1551"/>
        <v>AC$18</v>
      </c>
      <c r="AD1270" s="190" t="str">
        <f t="shared" si="1551"/>
        <v>AD$18</v>
      </c>
      <c r="AE1270" s="190" t="str">
        <f t="shared" si="1551"/>
        <v>AE$18</v>
      </c>
      <c r="AF1270" s="190" t="str">
        <f t="shared" si="1551"/>
        <v>AF$18</v>
      </c>
      <c r="AG1270" s="190" t="str">
        <f t="shared" si="1551"/>
        <v>AG$18</v>
      </c>
      <c r="AH1270" s="190" t="str">
        <f t="shared" si="1551"/>
        <v>AH$18</v>
      </c>
      <c r="AI1270" s="190" t="str">
        <f t="shared" si="1551"/>
        <v>AI$18</v>
      </c>
      <c r="AJ1270" s="190" t="str">
        <f t="shared" si="1551"/>
        <v>AJ$18</v>
      </c>
      <c r="AK1270" s="190" t="str">
        <f t="shared" si="1551"/>
        <v>AK$18</v>
      </c>
      <c r="AL1270" s="190" t="str">
        <f t="shared" si="1551"/>
        <v>AL$18</v>
      </c>
      <c r="AM1270" s="190" t="str">
        <f t="shared" si="1551"/>
        <v>AM$18</v>
      </c>
      <c r="AN1270" s="190" t="str">
        <f t="shared" si="1551"/>
        <v>AN$18</v>
      </c>
      <c r="AO1270" s="190" t="str">
        <f t="shared" si="1551"/>
        <v>AO$18</v>
      </c>
      <c r="AP1270" s="190" t="str">
        <f t="shared" si="1551"/>
        <v>AP$18</v>
      </c>
      <c r="AQ1270" s="190" t="str">
        <f t="shared" si="1551"/>
        <v>AQ$18</v>
      </c>
      <c r="AR1270" s="190" t="str">
        <f t="shared" si="1551"/>
        <v>AR$18</v>
      </c>
      <c r="AS1270" s="190" t="str">
        <f t="shared" si="1551"/>
        <v>AS$18</v>
      </c>
      <c r="AT1270" s="190" t="str">
        <f t="shared" si="1551"/>
        <v>AT$18</v>
      </c>
      <c r="AU1270" s="190" t="str">
        <f t="shared" si="1551"/>
        <v>AU$18</v>
      </c>
      <c r="AV1270" s="190" t="str">
        <f t="shared" si="1551"/>
        <v>AV$18</v>
      </c>
      <c r="AW1270" s="190" t="str">
        <f t="shared" si="1551"/>
        <v>AW$18</v>
      </c>
      <c r="AX1270" s="190" t="str">
        <f t="shared" si="1551"/>
        <v>AX$18</v>
      </c>
      <c r="AY1270" s="190" t="str">
        <f t="shared" ref="AY1270:CD1270" si="1552">AY$22</f>
        <v>AY$18</v>
      </c>
      <c r="AZ1270" s="190" t="str">
        <f t="shared" si="1552"/>
        <v>AZ$18</v>
      </c>
      <c r="BA1270" s="190" t="str">
        <f t="shared" si="1552"/>
        <v>BA$18</v>
      </c>
      <c r="BB1270" s="190" t="str">
        <f t="shared" si="1552"/>
        <v>BB$18</v>
      </c>
      <c r="BC1270" s="190" t="str">
        <f t="shared" si="1552"/>
        <v>BC$18</v>
      </c>
      <c r="BD1270" s="190" t="str">
        <f t="shared" si="1552"/>
        <v>BD$18</v>
      </c>
      <c r="BE1270" s="190" t="str">
        <f t="shared" si="1552"/>
        <v>BE$18</v>
      </c>
      <c r="BF1270" s="190" t="str">
        <f t="shared" si="1552"/>
        <v>BF$18</v>
      </c>
      <c r="BG1270" s="190" t="str">
        <f t="shared" si="1552"/>
        <v>BG$18</v>
      </c>
      <c r="BH1270" s="190" t="str">
        <f t="shared" si="1552"/>
        <v>BH$18</v>
      </c>
      <c r="BI1270" s="190" t="str">
        <f t="shared" si="1552"/>
        <v>BI$18</v>
      </c>
      <c r="BJ1270" s="190" t="str">
        <f t="shared" si="1552"/>
        <v>BJ$18</v>
      </c>
      <c r="BK1270" s="190" t="str">
        <f t="shared" si="1552"/>
        <v>BK$18</v>
      </c>
      <c r="BL1270" s="190" t="str">
        <f t="shared" si="1552"/>
        <v>BL$18</v>
      </c>
      <c r="BM1270" s="190" t="str">
        <f t="shared" si="1552"/>
        <v>BM$18</v>
      </c>
      <c r="BN1270" s="190" t="str">
        <f t="shared" si="1552"/>
        <v>BN$18</v>
      </c>
      <c r="BO1270" s="190" t="str">
        <f t="shared" si="1552"/>
        <v>BO$18</v>
      </c>
      <c r="BP1270" s="190" t="str">
        <f t="shared" si="1552"/>
        <v>BP$18</v>
      </c>
      <c r="BQ1270" s="190" t="str">
        <f t="shared" si="1552"/>
        <v>BQ$18</v>
      </c>
      <c r="BR1270" s="190" t="str">
        <f t="shared" si="1552"/>
        <v>BR$18</v>
      </c>
      <c r="BS1270" s="190" t="str">
        <f t="shared" si="1552"/>
        <v>BS$18</v>
      </c>
      <c r="BT1270" s="190" t="str">
        <f t="shared" si="1552"/>
        <v>BT$18</v>
      </c>
      <c r="BU1270" s="190" t="str">
        <f t="shared" si="1552"/>
        <v>BU$18</v>
      </c>
      <c r="BV1270" s="190" t="str">
        <f t="shared" si="1552"/>
        <v>BV$18</v>
      </c>
      <c r="BW1270" s="190" t="str">
        <f t="shared" si="1552"/>
        <v>BW$18</v>
      </c>
      <c r="BX1270" s="190" t="str">
        <f t="shared" si="1552"/>
        <v>BX$18</v>
      </c>
      <c r="BY1270" s="190" t="str">
        <f t="shared" si="1552"/>
        <v>BY$18</v>
      </c>
      <c r="BZ1270" s="190" t="str">
        <f t="shared" si="1552"/>
        <v>BZ$18</v>
      </c>
      <c r="CA1270" s="190" t="str">
        <f t="shared" si="1552"/>
        <v>CA$18</v>
      </c>
      <c r="CB1270" s="190" t="str">
        <f t="shared" si="1552"/>
        <v>CB$18</v>
      </c>
      <c r="CC1270" s="190" t="str">
        <f t="shared" si="1552"/>
        <v>CC$18</v>
      </c>
      <c r="CD1270" s="190" t="str">
        <f t="shared" si="1552"/>
        <v>CD$18</v>
      </c>
      <c r="CE1270" s="190" t="str">
        <f t="shared" ref="CE1270:CL1270" si="1553">CE$22</f>
        <v>CE$18</v>
      </c>
      <c r="CF1270" s="190" t="str">
        <f t="shared" si="1553"/>
        <v>CF$18</v>
      </c>
      <c r="CG1270" s="190" t="str">
        <f t="shared" si="1553"/>
        <v>CG$18</v>
      </c>
      <c r="CH1270" s="190" t="str">
        <f t="shared" si="1553"/>
        <v>CH$18</v>
      </c>
      <c r="CI1270" s="190" t="str">
        <f t="shared" si="1553"/>
        <v>CI$18</v>
      </c>
      <c r="CJ1270" s="190" t="str">
        <f t="shared" si="1553"/>
        <v>CJ$18</v>
      </c>
      <c r="CK1270" s="190" t="str">
        <f t="shared" si="1553"/>
        <v>CK$18</v>
      </c>
      <c r="CL1270" s="190" t="str">
        <f t="shared" si="1553"/>
        <v>CL$18</v>
      </c>
      <c r="CN1270" s="201"/>
      <c r="CO1270" s="190" t="str">
        <f t="shared" ref="CO1270:DL1270" si="1554">CO$22</f>
        <v>CO$18</v>
      </c>
      <c r="CP1270" s="190" t="str">
        <f t="shared" si="1554"/>
        <v>CP$18</v>
      </c>
      <c r="CQ1270" s="190" t="str">
        <f t="shared" si="1554"/>
        <v>CQ$18</v>
      </c>
      <c r="CR1270" s="190" t="str">
        <f t="shared" si="1554"/>
        <v>CR$18</v>
      </c>
      <c r="CS1270" s="190" t="str">
        <f t="shared" si="1554"/>
        <v>CS$18</v>
      </c>
      <c r="CT1270" s="190" t="str">
        <f t="shared" si="1554"/>
        <v>CT$18</v>
      </c>
      <c r="CU1270" s="190" t="str">
        <f t="shared" si="1554"/>
        <v>CU$18</v>
      </c>
      <c r="CV1270" s="190" t="str">
        <f t="shared" si="1554"/>
        <v>CV$18</v>
      </c>
      <c r="CW1270" s="190" t="str">
        <f t="shared" si="1554"/>
        <v>CW$18</v>
      </c>
      <c r="CX1270" s="190" t="str">
        <f t="shared" si="1554"/>
        <v>CX$18</v>
      </c>
      <c r="CY1270" s="190" t="str">
        <f t="shared" si="1554"/>
        <v>CY$18</v>
      </c>
      <c r="CZ1270" s="190" t="str">
        <f t="shared" si="1554"/>
        <v>CZ$18</v>
      </c>
      <c r="DA1270" s="190" t="str">
        <f t="shared" si="1554"/>
        <v>DA$18</v>
      </c>
      <c r="DB1270" s="190" t="str">
        <f t="shared" si="1554"/>
        <v>DB$18</v>
      </c>
      <c r="DC1270" s="190" t="str">
        <f t="shared" si="1554"/>
        <v>DC$18</v>
      </c>
      <c r="DD1270" s="190" t="str">
        <f t="shared" si="1554"/>
        <v>DD$18</v>
      </c>
      <c r="DE1270" s="190" t="str">
        <f t="shared" si="1554"/>
        <v>DE$18</v>
      </c>
      <c r="DF1270" s="190" t="str">
        <f t="shared" si="1554"/>
        <v>DF$18</v>
      </c>
      <c r="DG1270" s="190" t="str">
        <f t="shared" si="1554"/>
        <v>DG$18</v>
      </c>
      <c r="DH1270" s="190" t="str">
        <f t="shared" si="1554"/>
        <v>DH$18</v>
      </c>
      <c r="DI1270" s="190" t="str">
        <f t="shared" si="1554"/>
        <v>DI$18</v>
      </c>
      <c r="DJ1270" s="190" t="str">
        <f t="shared" si="1554"/>
        <v>DJ$18</v>
      </c>
      <c r="DK1270" s="190" t="str">
        <f t="shared" si="1554"/>
        <v>DK$18</v>
      </c>
      <c r="DL1270" s="190" t="str">
        <f t="shared" si="1554"/>
        <v>DL$18</v>
      </c>
    </row>
    <row r="1271" spans="1:116" x14ac:dyDescent="0.4">
      <c r="A1271" s="31"/>
      <c r="B1271" t="str">
        <f>E1271</f>
        <v>1271 LAMORTR-S</v>
      </c>
      <c r="D1271" t="s">
        <v>771</v>
      </c>
      <c r="E1271" s="12" t="str">
        <f t="shared" si="1550"/>
        <v>1271 LAMORTR-S</v>
      </c>
      <c r="G1271" s="129" t="str">
        <f>"Assumptions - "&amp;G1270</f>
        <v>Assumptions - Revenue driven amortizing loan - no defaults:</v>
      </c>
      <c r="H1271" s="200"/>
      <c r="I1271" s="201"/>
      <c r="J1271" s="201"/>
      <c r="K1271" s="202"/>
      <c r="L1271" s="202"/>
      <c r="M1271" s="202"/>
      <c r="N1271" s="202"/>
      <c r="O1271" s="202"/>
      <c r="P1271" s="202"/>
      <c r="R1271" s="202"/>
      <c r="S1271" s="190" t="str">
        <f t="shared" ref="S1271:AX1271" si="1555">S$23</f>
        <v>S$19</v>
      </c>
      <c r="T1271" s="190" t="str">
        <f t="shared" si="1555"/>
        <v>T$19</v>
      </c>
      <c r="U1271" s="190" t="str">
        <f t="shared" si="1555"/>
        <v>U$19</v>
      </c>
      <c r="V1271" s="190" t="str">
        <f t="shared" si="1555"/>
        <v>V$19</v>
      </c>
      <c r="W1271" s="190" t="str">
        <f t="shared" si="1555"/>
        <v>W$19</v>
      </c>
      <c r="X1271" s="190" t="str">
        <f t="shared" si="1555"/>
        <v>X$19</v>
      </c>
      <c r="Y1271" s="190" t="str">
        <f t="shared" si="1555"/>
        <v>Y$19</v>
      </c>
      <c r="Z1271" s="190" t="str">
        <f t="shared" si="1555"/>
        <v>Z$19</v>
      </c>
      <c r="AA1271" s="190" t="str">
        <f t="shared" si="1555"/>
        <v>AA$19</v>
      </c>
      <c r="AB1271" s="190" t="str">
        <f t="shared" si="1555"/>
        <v>AB$19</v>
      </c>
      <c r="AC1271" s="190" t="str">
        <f t="shared" si="1555"/>
        <v>AC$19</v>
      </c>
      <c r="AD1271" s="190" t="str">
        <f t="shared" si="1555"/>
        <v>AD$19</v>
      </c>
      <c r="AE1271" s="190" t="str">
        <f t="shared" si="1555"/>
        <v>AE$19</v>
      </c>
      <c r="AF1271" s="190" t="str">
        <f t="shared" si="1555"/>
        <v>AF$19</v>
      </c>
      <c r="AG1271" s="190" t="str">
        <f t="shared" si="1555"/>
        <v>AG$19</v>
      </c>
      <c r="AH1271" s="190" t="str">
        <f t="shared" si="1555"/>
        <v>AH$19</v>
      </c>
      <c r="AI1271" s="190" t="str">
        <f t="shared" si="1555"/>
        <v>AI$19</v>
      </c>
      <c r="AJ1271" s="190" t="str">
        <f t="shared" si="1555"/>
        <v>AJ$19</v>
      </c>
      <c r="AK1271" s="190" t="str">
        <f t="shared" si="1555"/>
        <v>AK$19</v>
      </c>
      <c r="AL1271" s="190" t="str">
        <f t="shared" si="1555"/>
        <v>AL$19</v>
      </c>
      <c r="AM1271" s="190" t="str">
        <f t="shared" si="1555"/>
        <v>AM$19</v>
      </c>
      <c r="AN1271" s="190" t="str">
        <f t="shared" si="1555"/>
        <v>AN$19</v>
      </c>
      <c r="AO1271" s="190" t="str">
        <f t="shared" si="1555"/>
        <v>AO$19</v>
      </c>
      <c r="AP1271" s="190" t="str">
        <f t="shared" si="1555"/>
        <v>AP$19</v>
      </c>
      <c r="AQ1271" s="190" t="str">
        <f t="shared" si="1555"/>
        <v>AQ$19</v>
      </c>
      <c r="AR1271" s="190" t="str">
        <f t="shared" si="1555"/>
        <v>AR$19</v>
      </c>
      <c r="AS1271" s="190" t="str">
        <f t="shared" si="1555"/>
        <v>AS$19</v>
      </c>
      <c r="AT1271" s="190" t="str">
        <f t="shared" si="1555"/>
        <v>AT$19</v>
      </c>
      <c r="AU1271" s="190" t="str">
        <f t="shared" si="1555"/>
        <v>AU$19</v>
      </c>
      <c r="AV1271" s="190" t="str">
        <f t="shared" si="1555"/>
        <v>AV$19</v>
      </c>
      <c r="AW1271" s="190" t="str">
        <f t="shared" si="1555"/>
        <v>AW$19</v>
      </c>
      <c r="AX1271" s="190" t="str">
        <f t="shared" si="1555"/>
        <v>AX$19</v>
      </c>
      <c r="AY1271" s="190" t="str">
        <f t="shared" ref="AY1271:CD1271" si="1556">AY$23</f>
        <v>AY$19</v>
      </c>
      <c r="AZ1271" s="190" t="str">
        <f t="shared" si="1556"/>
        <v>AZ$19</v>
      </c>
      <c r="BA1271" s="190" t="str">
        <f t="shared" si="1556"/>
        <v>BA$19</v>
      </c>
      <c r="BB1271" s="190" t="str">
        <f t="shared" si="1556"/>
        <v>BB$19</v>
      </c>
      <c r="BC1271" s="190" t="str">
        <f t="shared" si="1556"/>
        <v>BC$19</v>
      </c>
      <c r="BD1271" s="190" t="str">
        <f t="shared" si="1556"/>
        <v>BD$19</v>
      </c>
      <c r="BE1271" s="190" t="str">
        <f t="shared" si="1556"/>
        <v>BE$19</v>
      </c>
      <c r="BF1271" s="190" t="str">
        <f t="shared" si="1556"/>
        <v>BF$19</v>
      </c>
      <c r="BG1271" s="190" t="str">
        <f t="shared" si="1556"/>
        <v>BG$19</v>
      </c>
      <c r="BH1271" s="190" t="str">
        <f t="shared" si="1556"/>
        <v>BH$19</v>
      </c>
      <c r="BI1271" s="190" t="str">
        <f t="shared" si="1556"/>
        <v>BI$19</v>
      </c>
      <c r="BJ1271" s="190" t="str">
        <f t="shared" si="1556"/>
        <v>BJ$19</v>
      </c>
      <c r="BK1271" s="190" t="str">
        <f t="shared" si="1556"/>
        <v>BK$19</v>
      </c>
      <c r="BL1271" s="190" t="str">
        <f t="shared" si="1556"/>
        <v>BL$19</v>
      </c>
      <c r="BM1271" s="190" t="str">
        <f t="shared" si="1556"/>
        <v>BM$19</v>
      </c>
      <c r="BN1271" s="190" t="str">
        <f t="shared" si="1556"/>
        <v>BN$19</v>
      </c>
      <c r="BO1271" s="190" t="str">
        <f t="shared" si="1556"/>
        <v>BO$19</v>
      </c>
      <c r="BP1271" s="190" t="str">
        <f t="shared" si="1556"/>
        <v>BP$19</v>
      </c>
      <c r="BQ1271" s="190" t="str">
        <f t="shared" si="1556"/>
        <v>BQ$19</v>
      </c>
      <c r="BR1271" s="190" t="str">
        <f t="shared" si="1556"/>
        <v>BR$19</v>
      </c>
      <c r="BS1271" s="190" t="str">
        <f t="shared" si="1556"/>
        <v>BS$19</v>
      </c>
      <c r="BT1271" s="190" t="str">
        <f t="shared" si="1556"/>
        <v>BT$19</v>
      </c>
      <c r="BU1271" s="190" t="str">
        <f t="shared" si="1556"/>
        <v>BU$19</v>
      </c>
      <c r="BV1271" s="190" t="str">
        <f t="shared" si="1556"/>
        <v>BV$19</v>
      </c>
      <c r="BW1271" s="190" t="str">
        <f t="shared" si="1556"/>
        <v>BW$19</v>
      </c>
      <c r="BX1271" s="190" t="str">
        <f t="shared" si="1556"/>
        <v>BX$19</v>
      </c>
      <c r="BY1271" s="190" t="str">
        <f t="shared" si="1556"/>
        <v>BY$19</v>
      </c>
      <c r="BZ1271" s="190" t="str">
        <f t="shared" si="1556"/>
        <v>BZ$19</v>
      </c>
      <c r="CA1271" s="190" t="str">
        <f t="shared" si="1556"/>
        <v>CA$19</v>
      </c>
      <c r="CB1271" s="190" t="str">
        <f t="shared" si="1556"/>
        <v>CB$19</v>
      </c>
      <c r="CC1271" s="190" t="str">
        <f t="shared" si="1556"/>
        <v>CC$19</v>
      </c>
      <c r="CD1271" s="190" t="str">
        <f t="shared" si="1556"/>
        <v>CD$19</v>
      </c>
      <c r="CE1271" s="190" t="str">
        <f t="shared" ref="CE1271:CL1271" si="1557">CE$23</f>
        <v>CE$19</v>
      </c>
      <c r="CF1271" s="190" t="str">
        <f t="shared" si="1557"/>
        <v>CF$19</v>
      </c>
      <c r="CG1271" s="190" t="str">
        <f t="shared" si="1557"/>
        <v>CG$19</v>
      </c>
      <c r="CH1271" s="190" t="str">
        <f t="shared" si="1557"/>
        <v>CH$19</v>
      </c>
      <c r="CI1271" s="190" t="str">
        <f t="shared" si="1557"/>
        <v>CI$19</v>
      </c>
      <c r="CJ1271" s="190" t="str">
        <f t="shared" si="1557"/>
        <v>CJ$19</v>
      </c>
      <c r="CK1271" s="190" t="str">
        <f t="shared" si="1557"/>
        <v>CK$19</v>
      </c>
      <c r="CL1271" s="190" t="str">
        <f t="shared" si="1557"/>
        <v>CL$19</v>
      </c>
      <c r="CN1271" s="201"/>
      <c r="CO1271" s="190" t="str">
        <f t="shared" ref="CO1271:DL1271" si="1558">CO$23</f>
        <v>CO$19</v>
      </c>
      <c r="CP1271" s="190" t="str">
        <f t="shared" si="1558"/>
        <v>CP$19</v>
      </c>
      <c r="CQ1271" s="190" t="str">
        <f t="shared" si="1558"/>
        <v>CQ$19</v>
      </c>
      <c r="CR1271" s="190" t="str">
        <f t="shared" si="1558"/>
        <v>CR$19</v>
      </c>
      <c r="CS1271" s="190" t="str">
        <f t="shared" si="1558"/>
        <v>CS$19</v>
      </c>
      <c r="CT1271" s="190" t="str">
        <f t="shared" si="1558"/>
        <v>CT$19</v>
      </c>
      <c r="CU1271" s="190" t="str">
        <f t="shared" si="1558"/>
        <v>CU$19</v>
      </c>
      <c r="CV1271" s="190" t="str">
        <f t="shared" si="1558"/>
        <v>CV$19</v>
      </c>
      <c r="CW1271" s="190" t="str">
        <f t="shared" si="1558"/>
        <v>CW$19</v>
      </c>
      <c r="CX1271" s="190" t="str">
        <f t="shared" si="1558"/>
        <v>CX$19</v>
      </c>
      <c r="CY1271" s="190" t="str">
        <f t="shared" si="1558"/>
        <v>CY$19</v>
      </c>
      <c r="CZ1271" s="190" t="str">
        <f t="shared" si="1558"/>
        <v>CZ$19</v>
      </c>
      <c r="DA1271" s="190" t="str">
        <f t="shared" si="1558"/>
        <v>DA$19</v>
      </c>
      <c r="DB1271" s="190" t="str">
        <f t="shared" si="1558"/>
        <v>DB$19</v>
      </c>
      <c r="DC1271" s="190" t="str">
        <f t="shared" si="1558"/>
        <v>DC$19</v>
      </c>
      <c r="DD1271" s="190" t="str">
        <f t="shared" si="1558"/>
        <v>DD$19</v>
      </c>
      <c r="DE1271" s="190" t="str">
        <f t="shared" si="1558"/>
        <v>DE$19</v>
      </c>
      <c r="DF1271" s="190" t="str">
        <f t="shared" si="1558"/>
        <v>DF$19</v>
      </c>
      <c r="DG1271" s="190" t="str">
        <f t="shared" si="1558"/>
        <v>DG$19</v>
      </c>
      <c r="DH1271" s="190" t="str">
        <f t="shared" si="1558"/>
        <v>DH$19</v>
      </c>
      <c r="DI1271" s="190" t="str">
        <f t="shared" si="1558"/>
        <v>DI$19</v>
      </c>
      <c r="DJ1271" s="190" t="str">
        <f t="shared" si="1558"/>
        <v>DJ$19</v>
      </c>
      <c r="DK1271" s="190" t="str">
        <f t="shared" si="1558"/>
        <v>DK$19</v>
      </c>
      <c r="DL1271" s="190" t="str">
        <f t="shared" si="1558"/>
        <v>DL$19</v>
      </c>
    </row>
    <row r="1272" spans="1:116" x14ac:dyDescent="0.4">
      <c r="A1272" s="31"/>
      <c r="B1272" t="str">
        <f>E1272</f>
        <v>1272 LAMORTR-S</v>
      </c>
      <c r="D1272" t="s">
        <v>771</v>
      </c>
      <c r="E1272" s="12" t="str">
        <f t="shared" si="1550"/>
        <v>1272 LAMORTR-S</v>
      </c>
      <c r="F1272" s="31"/>
      <c r="G1272" s="159" t="s">
        <v>287</v>
      </c>
      <c r="H1272" s="22"/>
      <c r="I1272" s="306"/>
      <c r="J1272" s="306"/>
      <c r="K1272" s="22"/>
      <c r="L1272" s="22"/>
      <c r="M1272" s="22"/>
      <c r="N1272" s="22"/>
      <c r="O1272" s="22"/>
      <c r="P1272" s="22"/>
      <c r="R1272" s="66"/>
      <c r="S1272" s="307"/>
      <c r="T1272" s="307"/>
      <c r="U1272" s="307"/>
      <c r="V1272" s="307"/>
      <c r="W1272" s="307"/>
      <c r="X1272" s="307"/>
      <c r="Y1272" s="307"/>
      <c r="Z1272" s="307"/>
      <c r="AA1272" s="307"/>
      <c r="AB1272" s="307"/>
      <c r="AC1272" s="307"/>
      <c r="AD1272" s="307"/>
      <c r="AE1272" s="307"/>
      <c r="AF1272" s="307"/>
      <c r="AG1272" s="307"/>
      <c r="AH1272" s="307"/>
      <c r="AI1272" s="307"/>
      <c r="AJ1272" s="307"/>
      <c r="AK1272" s="307"/>
      <c r="AL1272" s="307"/>
      <c r="AM1272" s="307"/>
      <c r="AN1272" s="307"/>
      <c r="AO1272" s="307"/>
      <c r="AP1272" s="307"/>
      <c r="AQ1272" s="307"/>
      <c r="AR1272" s="307"/>
      <c r="AS1272" s="307"/>
      <c r="AT1272" s="307"/>
      <c r="AU1272" s="307"/>
      <c r="AV1272" s="307"/>
      <c r="AW1272" s="307"/>
      <c r="AX1272" s="307"/>
      <c r="AY1272" s="307"/>
      <c r="AZ1272" s="307"/>
      <c r="BA1272" s="307"/>
      <c r="BB1272" s="307"/>
      <c r="BC1272" s="307"/>
      <c r="BD1272" s="307"/>
      <c r="BE1272" s="307"/>
      <c r="BF1272" s="307"/>
      <c r="BG1272" s="307"/>
      <c r="BH1272" s="307"/>
      <c r="BI1272" s="307"/>
      <c r="BJ1272" s="307"/>
      <c r="BK1272" s="307"/>
      <c r="BL1272" s="307"/>
      <c r="BM1272" s="307"/>
      <c r="BN1272" s="307"/>
      <c r="BO1272" s="307"/>
      <c r="BP1272" s="307"/>
      <c r="BQ1272" s="307"/>
      <c r="BR1272" s="307"/>
      <c r="BS1272" s="307"/>
      <c r="BT1272" s="307"/>
      <c r="BU1272" s="307"/>
      <c r="BV1272" s="307"/>
      <c r="BW1272" s="307"/>
      <c r="BX1272" s="307"/>
      <c r="BY1272" s="307"/>
      <c r="BZ1272" s="307"/>
      <c r="CA1272" s="307"/>
      <c r="CB1272" s="307"/>
      <c r="CC1272" s="307"/>
      <c r="CD1272" s="307"/>
      <c r="CE1272" s="307"/>
      <c r="CF1272" s="307"/>
      <c r="CG1272" s="307"/>
      <c r="CH1272" s="307"/>
      <c r="CI1272" s="307"/>
      <c r="CJ1272" s="307"/>
      <c r="CK1272" s="307"/>
      <c r="CL1272" s="307"/>
      <c r="CN1272" s="306"/>
      <c r="CO1272" s="307"/>
      <c r="CP1272" s="307"/>
      <c r="CQ1272" s="307"/>
      <c r="CR1272" s="307"/>
      <c r="CS1272" s="307"/>
      <c r="CT1272" s="307"/>
      <c r="CU1272" s="307"/>
      <c r="CV1272" s="307"/>
      <c r="CW1272" s="307"/>
      <c r="CX1272" s="307"/>
      <c r="CY1272" s="307"/>
      <c r="CZ1272" s="307"/>
      <c r="DA1272" s="307"/>
      <c r="DB1272" s="307"/>
      <c r="DC1272" s="307"/>
      <c r="DD1272" s="307"/>
      <c r="DE1272" s="307"/>
      <c r="DF1272" s="307"/>
      <c r="DG1272" s="307"/>
      <c r="DH1272" s="307"/>
      <c r="DI1272" s="307"/>
      <c r="DJ1272" s="307"/>
      <c r="DK1272" s="307"/>
      <c r="DL1272" s="307"/>
    </row>
    <row r="1273" spans="1:116" x14ac:dyDescent="0.4">
      <c r="A1273" s="31"/>
      <c r="B1273" t="str">
        <f>E1273</f>
        <v>1273 LAMORTR-S</v>
      </c>
      <c r="D1273" t="s">
        <v>771</v>
      </c>
      <c r="E1273" s="12" t="str">
        <f t="shared" si="1550"/>
        <v>1273 LAMORTR-S</v>
      </c>
      <c r="F1273" s="31"/>
      <c r="G1273" s="159" t="s">
        <v>288</v>
      </c>
      <c r="H1273" s="31"/>
      <c r="I1273" s="73"/>
      <c r="J1273" s="73"/>
      <c r="K1273" s="31"/>
      <c r="L1273" s="31"/>
      <c r="M1273" s="31"/>
      <c r="N1273" s="31"/>
      <c r="O1273" s="31"/>
      <c r="P1273" s="31"/>
      <c r="R1273" s="67"/>
      <c r="S1273" s="239"/>
      <c r="T1273" s="239"/>
      <c r="U1273" s="239"/>
      <c r="V1273" s="239"/>
      <c r="W1273" s="239"/>
      <c r="X1273" s="239"/>
      <c r="Y1273" s="239"/>
      <c r="Z1273" s="239"/>
      <c r="AA1273" s="239"/>
      <c r="AB1273" s="239"/>
      <c r="AC1273" s="239"/>
      <c r="AD1273" s="239"/>
      <c r="AE1273" s="239"/>
      <c r="AF1273" s="239"/>
      <c r="AG1273" s="239"/>
      <c r="AH1273" s="239"/>
      <c r="AI1273" s="239"/>
      <c r="AJ1273" s="239"/>
      <c r="AK1273" s="239"/>
      <c r="AL1273" s="239"/>
      <c r="AM1273" s="239"/>
      <c r="AN1273" s="239"/>
      <c r="AO1273" s="239"/>
      <c r="AP1273" s="239"/>
      <c r="AQ1273" s="239"/>
      <c r="AR1273" s="239"/>
      <c r="AS1273" s="239"/>
      <c r="AT1273" s="239"/>
      <c r="AU1273" s="239"/>
      <c r="AV1273" s="239"/>
      <c r="AW1273" s="239"/>
      <c r="AX1273" s="239"/>
      <c r="AY1273" s="239"/>
      <c r="AZ1273" s="239"/>
      <c r="BA1273" s="239"/>
      <c r="BB1273" s="239"/>
      <c r="BC1273" s="239"/>
      <c r="BD1273" s="239"/>
      <c r="BE1273" s="239"/>
      <c r="BF1273" s="239"/>
      <c r="BG1273" s="239"/>
      <c r="BH1273" s="239"/>
      <c r="BI1273" s="239"/>
      <c r="BJ1273" s="239"/>
      <c r="BK1273" s="239"/>
      <c r="BL1273" s="239"/>
      <c r="BM1273" s="239"/>
      <c r="BN1273" s="239"/>
      <c r="BO1273" s="239"/>
      <c r="BP1273" s="239"/>
      <c r="BQ1273" s="239"/>
      <c r="BR1273" s="239"/>
      <c r="BS1273" s="239"/>
      <c r="BT1273" s="239"/>
      <c r="BU1273" s="239"/>
      <c r="BV1273" s="239"/>
      <c r="BW1273" s="239"/>
      <c r="BX1273" s="239"/>
      <c r="BY1273" s="239"/>
      <c r="BZ1273" s="239"/>
      <c r="CA1273" s="239"/>
      <c r="CB1273" s="239"/>
      <c r="CC1273" s="239"/>
      <c r="CD1273" s="239"/>
      <c r="CE1273" s="239"/>
      <c r="CF1273" s="239"/>
      <c r="CG1273" s="239"/>
      <c r="CH1273" s="239"/>
      <c r="CI1273" s="239"/>
      <c r="CJ1273" s="239"/>
      <c r="CK1273" s="239"/>
      <c r="CL1273" s="239"/>
      <c r="CN1273" s="73"/>
      <c r="CO1273" s="239"/>
      <c r="CP1273" s="239"/>
      <c r="CQ1273" s="239"/>
      <c r="CR1273" s="239"/>
      <c r="CS1273" s="239"/>
      <c r="CT1273" s="239"/>
      <c r="CU1273" s="239"/>
      <c r="CV1273" s="239"/>
      <c r="CW1273" s="239"/>
      <c r="CX1273" s="239"/>
      <c r="CY1273" s="239"/>
      <c r="CZ1273" s="239"/>
      <c r="DA1273" s="239"/>
      <c r="DB1273" s="239"/>
      <c r="DC1273" s="239"/>
      <c r="DD1273" s="239"/>
      <c r="DE1273" s="239"/>
      <c r="DF1273" s="239"/>
      <c r="DG1273" s="239"/>
      <c r="DH1273" s="239"/>
      <c r="DI1273" s="239"/>
      <c r="DJ1273" s="239"/>
      <c r="DK1273" s="239"/>
      <c r="DL1273" s="239"/>
    </row>
    <row r="1274" spans="1:116" x14ac:dyDescent="0.4">
      <c r="A1274" s="31"/>
      <c r="B1274" t="str">
        <f>E1274</f>
        <v>1274 LAMORTR-S</v>
      </c>
      <c r="D1274" t="s">
        <v>771</v>
      </c>
      <c r="E1274" s="12" t="str">
        <f t="shared" si="1550"/>
        <v>1274 LAMORTR-S</v>
      </c>
      <c r="F1274" s="31"/>
      <c r="G1274" s="159" t="s">
        <v>311</v>
      </c>
      <c r="H1274" s="57">
        <v>12</v>
      </c>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x14ac:dyDescent="0.4">
      <c r="A1275" s="31"/>
      <c r="B1275" s="31"/>
      <c r="C1275" s="31"/>
      <c r="D1275" t="s">
        <v>771</v>
      </c>
      <c r="E1275" s="12" t="str">
        <f t="shared" si="1550"/>
        <v>1275 LAMORTR-S</v>
      </c>
      <c r="F1275" s="31"/>
      <c r="G1275" s="159" t="s">
        <v>304</v>
      </c>
      <c r="H1275" s="59">
        <v>0.1</v>
      </c>
      <c r="I1275" s="31"/>
      <c r="J1275" s="31"/>
      <c r="K1275" s="31"/>
      <c r="L1275" s="31"/>
      <c r="M1275" s="31"/>
      <c r="N1275" s="31"/>
      <c r="O1275" s="31"/>
      <c r="P1275" s="31"/>
      <c r="R1275" s="31"/>
      <c r="S1275" s="73"/>
      <c r="T1275" s="73"/>
      <c r="U1275" s="73"/>
      <c r="V1275" s="73"/>
      <c r="W1275" s="73"/>
      <c r="X1275" s="73"/>
      <c r="Y1275" s="73"/>
      <c r="Z1275" s="73"/>
      <c r="AA1275" s="73"/>
      <c r="AB1275" s="73"/>
      <c r="AC1275" s="73"/>
      <c r="AD1275" s="73"/>
      <c r="AE1275" s="73"/>
      <c r="AF1275" s="73"/>
      <c r="AG1275" s="73"/>
      <c r="AH1275" s="73"/>
      <c r="AI1275" s="73"/>
      <c r="AJ1275" s="73"/>
      <c r="AK1275" s="73"/>
      <c r="AL1275" s="73"/>
      <c r="AM1275" s="73"/>
      <c r="AN1275" s="73"/>
      <c r="AO1275" s="73"/>
      <c r="AP1275" s="73"/>
      <c r="AQ1275" s="73"/>
      <c r="AR1275" s="73"/>
      <c r="AS1275" s="73"/>
      <c r="AT1275" s="73"/>
      <c r="AU1275" s="73"/>
      <c r="AV1275" s="73"/>
      <c r="AW1275" s="73"/>
      <c r="AX1275" s="73"/>
      <c r="AY1275" s="73"/>
      <c r="AZ1275" s="73"/>
      <c r="BA1275" s="73"/>
      <c r="BB1275" s="73"/>
      <c r="BC1275" s="73"/>
      <c r="BD1275" s="73"/>
      <c r="BE1275" s="73"/>
      <c r="BF1275" s="73"/>
      <c r="BG1275" s="73"/>
      <c r="BH1275" s="73"/>
      <c r="BI1275" s="73"/>
      <c r="BJ1275" s="73"/>
      <c r="BK1275" s="73"/>
      <c r="BL1275" s="73"/>
      <c r="BM1275" s="73"/>
      <c r="BN1275" s="73"/>
      <c r="BO1275" s="73"/>
      <c r="BP1275" s="73"/>
      <c r="BQ1275" s="73"/>
      <c r="BR1275" s="73"/>
      <c r="BS1275" s="73"/>
      <c r="BT1275" s="73"/>
      <c r="BU1275" s="73"/>
      <c r="BV1275" s="73"/>
      <c r="BW1275" s="73"/>
      <c r="BX1275" s="73"/>
      <c r="BY1275" s="73"/>
      <c r="BZ1275" s="73"/>
      <c r="CA1275" s="73"/>
      <c r="CB1275" s="73"/>
      <c r="CC1275" s="73"/>
      <c r="CD1275" s="73"/>
      <c r="CE1275" s="73"/>
      <c r="CF1275" s="73"/>
      <c r="CG1275" s="73"/>
      <c r="CH1275" s="73"/>
      <c r="CI1275" s="73"/>
      <c r="CJ1275" s="73"/>
      <c r="CK1275" s="73"/>
      <c r="CL1275" s="73"/>
      <c r="CN1275" s="31"/>
      <c r="CO1275" s="73"/>
      <c r="CP1275" s="73"/>
      <c r="CQ1275" s="73"/>
      <c r="CR1275" s="73"/>
      <c r="CS1275" s="73"/>
      <c r="CT1275" s="73"/>
      <c r="CU1275" s="73"/>
      <c r="CV1275" s="73"/>
      <c r="CW1275" s="73"/>
      <c r="CX1275" s="73"/>
      <c r="CY1275" s="73"/>
      <c r="CZ1275" s="73"/>
      <c r="DA1275" s="73"/>
      <c r="DB1275" s="73"/>
      <c r="DC1275" s="73"/>
      <c r="DD1275" s="73"/>
      <c r="DE1275" s="73"/>
      <c r="DF1275" s="73"/>
      <c r="DG1275" s="73"/>
      <c r="DH1275" s="73"/>
      <c r="DI1275" s="73"/>
      <c r="DJ1275" s="73"/>
      <c r="DK1275" s="73"/>
      <c r="DL1275" s="73"/>
    </row>
    <row r="1276" spans="1:116" x14ac:dyDescent="0.4">
      <c r="D1276" t="s">
        <v>771</v>
      </c>
      <c r="E1276" t="str">
        <f t="shared" si="1550"/>
        <v>1276 LAMORTR-S</v>
      </c>
      <c r="F1276" s="299"/>
      <c r="G1276" s="159" t="s">
        <v>305</v>
      </c>
      <c r="H1276" s="59">
        <v>0.2</v>
      </c>
      <c r="I1276" s="31"/>
      <c r="J1276" s="31"/>
      <c r="K1276" s="31"/>
      <c r="L1276" s="31"/>
      <c r="M1276" s="31"/>
      <c r="N1276" s="31"/>
      <c r="O1276" s="31"/>
      <c r="P1276" s="31"/>
      <c r="R1276" s="31"/>
      <c r="S1276" s="73"/>
      <c r="T1276" s="73"/>
      <c r="U1276" s="73"/>
      <c r="V1276" s="73"/>
      <c r="W1276" s="73"/>
      <c r="X1276" s="73"/>
      <c r="Y1276" s="73"/>
      <c r="Z1276" s="73"/>
      <c r="AA1276" s="73"/>
      <c r="AB1276" s="73"/>
      <c r="AC1276" s="73"/>
      <c r="AD1276" s="73"/>
      <c r="AE1276" s="73"/>
      <c r="AF1276" s="73"/>
      <c r="AG1276" s="73"/>
      <c r="AH1276" s="73"/>
      <c r="AI1276" s="73"/>
      <c r="AJ1276" s="73"/>
      <c r="AK1276" s="73"/>
      <c r="AL1276" s="73"/>
      <c r="AM1276" s="73"/>
      <c r="AN1276" s="73"/>
      <c r="AO1276" s="73"/>
      <c r="AP1276" s="73"/>
      <c r="AQ1276" s="73"/>
      <c r="AR1276" s="73"/>
      <c r="AS1276" s="73"/>
      <c r="AT1276" s="73"/>
      <c r="AU1276" s="73"/>
      <c r="AV1276" s="73"/>
      <c r="AW1276" s="73"/>
      <c r="AX1276" s="73"/>
      <c r="AY1276" s="73"/>
      <c r="AZ1276" s="73"/>
      <c r="BA1276" s="73"/>
      <c r="BB1276" s="73"/>
      <c r="BC1276" s="73"/>
      <c r="BD1276" s="73"/>
      <c r="BE1276" s="73"/>
      <c r="BF1276" s="73"/>
      <c r="BG1276" s="73"/>
      <c r="BH1276" s="73"/>
      <c r="BI1276" s="73"/>
      <c r="BJ1276" s="73"/>
      <c r="BK1276" s="73"/>
      <c r="BL1276" s="73"/>
      <c r="BM1276" s="73"/>
      <c r="BN1276" s="73"/>
      <c r="BO1276" s="73"/>
      <c r="BP1276" s="73"/>
      <c r="BQ1276" s="73"/>
      <c r="BR1276" s="73"/>
      <c r="BS1276" s="73"/>
      <c r="BT1276" s="73"/>
      <c r="BU1276" s="73"/>
      <c r="BV1276" s="73"/>
      <c r="BW1276" s="73"/>
      <c r="BX1276" s="73"/>
      <c r="BY1276" s="73"/>
      <c r="BZ1276" s="73"/>
      <c r="CA1276" s="73"/>
      <c r="CB1276" s="73"/>
      <c r="CC1276" s="73"/>
      <c r="CD1276" s="73"/>
      <c r="CE1276" s="73"/>
      <c r="CF1276" s="73"/>
      <c r="CG1276" s="73"/>
      <c r="CH1276" s="73"/>
      <c r="CI1276" s="73"/>
      <c r="CJ1276" s="73"/>
      <c r="CK1276" s="73"/>
      <c r="CL1276" s="73"/>
      <c r="CN1276" s="31"/>
      <c r="CO1276" s="73"/>
      <c r="CP1276" s="73"/>
      <c r="CQ1276" s="73"/>
      <c r="CR1276" s="73"/>
      <c r="CS1276" s="73"/>
      <c r="CT1276" s="73"/>
      <c r="CU1276" s="73"/>
      <c r="CV1276" s="73"/>
      <c r="CW1276" s="73"/>
      <c r="CX1276" s="73"/>
      <c r="CY1276" s="73"/>
      <c r="CZ1276" s="73"/>
      <c r="DA1276" s="73"/>
      <c r="DB1276" s="73"/>
      <c r="DC1276" s="73"/>
      <c r="DD1276" s="73"/>
      <c r="DE1276" s="73"/>
      <c r="DF1276" s="73"/>
      <c r="DG1276" s="73"/>
      <c r="DH1276" s="73"/>
      <c r="DI1276" s="73"/>
      <c r="DJ1276" s="73"/>
      <c r="DK1276" s="73"/>
      <c r="DL1276" s="73"/>
    </row>
    <row r="1277" spans="1:116" x14ac:dyDescent="0.4">
      <c r="D1277" t="s">
        <v>771</v>
      </c>
      <c r="E1277" t="str">
        <f t="shared" si="1550"/>
        <v>1277 LAMORTR-S</v>
      </c>
      <c r="F1277" s="299"/>
      <c r="G1277" s="160" t="s">
        <v>289</v>
      </c>
      <c r="H1277" s="59">
        <v>0.1</v>
      </c>
      <c r="I1277" s="31"/>
      <c r="J1277" s="31"/>
      <c r="K1277" s="31"/>
      <c r="L1277" s="31"/>
      <c r="M1277" s="31"/>
      <c r="N1277" s="31"/>
      <c r="O1277" s="31"/>
      <c r="P1277" s="31"/>
      <c r="R1277" s="31"/>
      <c r="S1277" s="73"/>
      <c r="T1277" s="73"/>
      <c r="U1277" s="73"/>
      <c r="V1277" s="73"/>
      <c r="W1277" s="73"/>
      <c r="X1277" s="73"/>
      <c r="Y1277" s="73"/>
      <c r="Z1277" s="73"/>
      <c r="AA1277" s="73"/>
      <c r="AB1277" s="73"/>
      <c r="AC1277" s="73"/>
      <c r="AD1277" s="73"/>
      <c r="AE1277" s="73"/>
      <c r="AF1277" s="73"/>
      <c r="AG1277" s="73"/>
      <c r="AH1277" s="73"/>
      <c r="AI1277" s="73"/>
      <c r="AJ1277" s="73"/>
      <c r="AK1277" s="73"/>
      <c r="AL1277" s="73"/>
      <c r="AM1277" s="73"/>
      <c r="AN1277" s="73"/>
      <c r="AO1277" s="73"/>
      <c r="AP1277" s="73"/>
      <c r="AQ1277" s="73"/>
      <c r="AR1277" s="73"/>
      <c r="AS1277" s="73"/>
      <c r="AT1277" s="73"/>
      <c r="AU1277" s="73"/>
      <c r="AV1277" s="73"/>
      <c r="AW1277" s="73"/>
      <c r="AX1277" s="73"/>
      <c r="AY1277" s="73"/>
      <c r="AZ1277" s="73"/>
      <c r="BA1277" s="73"/>
      <c r="BB1277" s="73"/>
      <c r="BC1277" s="73"/>
      <c r="BD1277" s="73"/>
      <c r="BE1277" s="73"/>
      <c r="BF1277" s="73"/>
      <c r="BG1277" s="73"/>
      <c r="BH1277" s="73"/>
      <c r="BI1277" s="73"/>
      <c r="BJ1277" s="73"/>
      <c r="BK1277" s="73"/>
      <c r="BL1277" s="73"/>
      <c r="BM1277" s="73"/>
      <c r="BN1277" s="73"/>
      <c r="BO1277" s="73"/>
      <c r="BP1277" s="73"/>
      <c r="BQ1277" s="73"/>
      <c r="BR1277" s="73"/>
      <c r="BS1277" s="73"/>
      <c r="BT1277" s="73"/>
      <c r="BU1277" s="73"/>
      <c r="BV1277" s="73"/>
      <c r="BW1277" s="73"/>
      <c r="BX1277" s="73"/>
      <c r="BY1277" s="73"/>
      <c r="BZ1277" s="73"/>
      <c r="CA1277" s="73"/>
      <c r="CB1277" s="73"/>
      <c r="CC1277" s="73"/>
      <c r="CD1277" s="73"/>
      <c r="CE1277" s="73"/>
      <c r="CF1277" s="73"/>
      <c r="CG1277" s="73"/>
      <c r="CH1277" s="73"/>
      <c r="CI1277" s="73"/>
      <c r="CJ1277" s="73"/>
      <c r="CK1277" s="73"/>
      <c r="CL1277" s="73"/>
      <c r="CN1277" s="31"/>
      <c r="CO1277" s="73"/>
      <c r="CP1277" s="73"/>
      <c r="CQ1277" s="73"/>
      <c r="CR1277" s="73"/>
      <c r="CS1277" s="73"/>
      <c r="CT1277" s="73"/>
      <c r="CU1277" s="73"/>
      <c r="CV1277" s="73"/>
      <c r="CW1277" s="73"/>
      <c r="CX1277" s="73"/>
      <c r="CY1277" s="73"/>
      <c r="CZ1277" s="73"/>
      <c r="DA1277" s="73"/>
      <c r="DB1277" s="73"/>
      <c r="DC1277" s="73"/>
      <c r="DD1277" s="73"/>
      <c r="DE1277" s="73"/>
      <c r="DF1277" s="73"/>
      <c r="DG1277" s="73"/>
      <c r="DH1277" s="73"/>
      <c r="DI1277" s="73"/>
      <c r="DJ1277" s="73"/>
      <c r="DK1277" s="73"/>
      <c r="DL1277" s="73"/>
    </row>
    <row r="1278" spans="1:116" x14ac:dyDescent="0.4">
      <c r="D1278" t="s">
        <v>771</v>
      </c>
      <c r="E1278" t="str">
        <f t="shared" si="1550"/>
        <v>1278 LAMORTR-S</v>
      </c>
      <c r="G1278" s="127"/>
      <c r="H1278" s="59">
        <v>0.5</v>
      </c>
      <c r="I1278" s="31"/>
      <c r="J1278" s="31"/>
      <c r="K1278" s="31"/>
      <c r="L1278" s="31"/>
      <c r="M1278" s="31"/>
      <c r="N1278" s="31"/>
      <c r="O1278" s="31"/>
      <c r="P1278" s="31"/>
      <c r="R1278" s="31"/>
      <c r="S1278" s="73"/>
      <c r="T1278" s="73"/>
      <c r="U1278" s="73"/>
      <c r="V1278" s="73"/>
      <c r="W1278" s="73"/>
      <c r="X1278" s="73"/>
      <c r="Y1278" s="73"/>
      <c r="Z1278" s="73"/>
      <c r="AA1278" s="73"/>
      <c r="AB1278" s="73"/>
      <c r="AC1278" s="73"/>
      <c r="AD1278" s="73"/>
      <c r="AE1278" s="73"/>
      <c r="AF1278" s="73"/>
      <c r="AG1278" s="73"/>
      <c r="AH1278" s="73"/>
      <c r="AI1278" s="73"/>
      <c r="AJ1278" s="73"/>
      <c r="AK1278" s="73"/>
      <c r="AL1278" s="73"/>
      <c r="AM1278" s="73"/>
      <c r="AN1278" s="73"/>
      <c r="AO1278" s="73"/>
      <c r="AP1278" s="73"/>
      <c r="AQ1278" s="73"/>
      <c r="AR1278" s="73"/>
      <c r="AS1278" s="73"/>
      <c r="AT1278" s="73"/>
      <c r="AU1278" s="73"/>
      <c r="AV1278" s="73"/>
      <c r="AW1278" s="73"/>
      <c r="AX1278" s="73"/>
      <c r="AY1278" s="73"/>
      <c r="AZ1278" s="73"/>
      <c r="BA1278" s="73"/>
      <c r="BB1278" s="73"/>
      <c r="BC1278" s="73"/>
      <c r="BD1278" s="73"/>
      <c r="BE1278" s="73"/>
      <c r="BF1278" s="73"/>
      <c r="BG1278" s="73"/>
      <c r="BH1278" s="73"/>
      <c r="BI1278" s="73"/>
      <c r="BJ1278" s="73"/>
      <c r="BK1278" s="73"/>
      <c r="BL1278" s="73"/>
      <c r="BM1278" s="73"/>
      <c r="BN1278" s="73"/>
      <c r="BO1278" s="73"/>
      <c r="BP1278" s="73"/>
      <c r="BQ1278" s="73"/>
      <c r="BR1278" s="73"/>
      <c r="BS1278" s="73"/>
      <c r="BT1278" s="73"/>
      <c r="BU1278" s="73"/>
      <c r="BV1278" s="73"/>
      <c r="BW1278" s="73"/>
      <c r="BX1278" s="73"/>
      <c r="BY1278" s="73"/>
      <c r="BZ1278" s="73"/>
      <c r="CA1278" s="73"/>
      <c r="CB1278" s="73"/>
      <c r="CC1278" s="73"/>
      <c r="CD1278" s="73"/>
      <c r="CE1278" s="73"/>
      <c r="CF1278" s="73"/>
      <c r="CG1278" s="73"/>
      <c r="CH1278" s="73"/>
      <c r="CI1278" s="73"/>
      <c r="CJ1278" s="73"/>
      <c r="CK1278" s="73"/>
      <c r="CL1278" s="73"/>
      <c r="CN1278" s="31"/>
      <c r="CO1278" s="73"/>
      <c r="CP1278" s="73"/>
      <c r="CQ1278" s="73"/>
      <c r="CR1278" s="73"/>
      <c r="CS1278" s="73"/>
      <c r="CT1278" s="73"/>
      <c r="CU1278" s="73"/>
      <c r="CV1278" s="73"/>
      <c r="CW1278" s="73"/>
      <c r="CX1278" s="73"/>
      <c r="CY1278" s="73"/>
      <c r="CZ1278" s="73"/>
      <c r="DA1278" s="73"/>
      <c r="DB1278" s="73"/>
      <c r="DC1278" s="73"/>
      <c r="DD1278" s="73"/>
      <c r="DE1278" s="73"/>
      <c r="DF1278" s="73"/>
      <c r="DG1278" s="73"/>
      <c r="DH1278" s="73"/>
      <c r="DI1278" s="73"/>
      <c r="DJ1278" s="73"/>
      <c r="DK1278" s="73"/>
      <c r="DL1278" s="73"/>
    </row>
    <row r="1279" spans="1:116" ht="16.5" customHeight="1" x14ac:dyDescent="0.4">
      <c r="D1279" t="s">
        <v>771</v>
      </c>
      <c r="E1279" t="str">
        <f t="shared" si="1550"/>
        <v>1279 LAMORTR-S</v>
      </c>
      <c r="G1279" s="95" t="s">
        <v>290</v>
      </c>
      <c r="H1279" s="91">
        <v>0</v>
      </c>
      <c r="I1279" s="31"/>
      <c r="J1279" s="31"/>
      <c r="K1279" s="31"/>
      <c r="L1279" s="31"/>
      <c r="M1279" s="31"/>
      <c r="N1279" s="31"/>
      <c r="O1279" s="31"/>
      <c r="P1279" s="31"/>
      <c r="R1279" s="31"/>
      <c r="S1279" s="73"/>
      <c r="T1279" s="73"/>
      <c r="U1279" s="73"/>
      <c r="V1279" s="73"/>
      <c r="W1279" s="73"/>
      <c r="X1279" s="73"/>
      <c r="Y1279" s="73"/>
      <c r="Z1279" s="73"/>
      <c r="AA1279" s="73"/>
      <c r="AB1279" s="73"/>
      <c r="AC1279" s="73"/>
      <c r="AD1279" s="73"/>
      <c r="AE1279" s="73"/>
      <c r="AF1279" s="73"/>
      <c r="AG1279" s="73"/>
      <c r="AH1279" s="73"/>
      <c r="AI1279" s="73"/>
      <c r="AJ1279" s="73"/>
      <c r="AK1279" s="73"/>
      <c r="AL1279" s="73"/>
      <c r="AM1279" s="73"/>
      <c r="AN1279" s="73"/>
      <c r="AO1279" s="73"/>
      <c r="AP1279" s="73"/>
      <c r="AQ1279" s="73"/>
      <c r="AR1279" s="73"/>
      <c r="AS1279" s="73"/>
      <c r="AT1279" s="73"/>
      <c r="AU1279" s="73"/>
      <c r="AV1279" s="73"/>
      <c r="AW1279" s="73"/>
      <c r="AX1279" s="73"/>
      <c r="AY1279" s="73"/>
      <c r="AZ1279" s="73"/>
      <c r="BA1279" s="73"/>
      <c r="BB1279" s="73"/>
      <c r="BC1279" s="73"/>
      <c r="BD1279" s="73"/>
      <c r="BE1279" s="73"/>
      <c r="BF1279" s="73"/>
      <c r="BG1279" s="73"/>
      <c r="BH1279" s="73"/>
      <c r="BI1279" s="73"/>
      <c r="BJ1279" s="73"/>
      <c r="BK1279" s="73"/>
      <c r="BL1279" s="73"/>
      <c r="BM1279" s="73"/>
      <c r="BN1279" s="73"/>
      <c r="BO1279" s="73"/>
      <c r="BP1279" s="73"/>
      <c r="BQ1279" s="73"/>
      <c r="BR1279" s="73"/>
      <c r="BS1279" s="73"/>
      <c r="BT1279" s="73"/>
      <c r="BU1279" s="73"/>
      <c r="BV1279" s="73"/>
      <c r="BW1279" s="73"/>
      <c r="BX1279" s="73"/>
      <c r="BY1279" s="73"/>
      <c r="BZ1279" s="73"/>
      <c r="CA1279" s="73"/>
      <c r="CB1279" s="73"/>
      <c r="CC1279" s="73"/>
      <c r="CD1279" s="73"/>
      <c r="CE1279" s="73"/>
      <c r="CF1279" s="73"/>
      <c r="CG1279" s="73"/>
      <c r="CH1279" s="73"/>
      <c r="CI1279" s="73"/>
      <c r="CJ1279" s="73"/>
      <c r="CK1279" s="73"/>
      <c r="CL1279" s="73"/>
      <c r="CN1279" s="31"/>
      <c r="CO1279" s="73"/>
      <c r="CP1279" s="73"/>
      <c r="CQ1279" s="73"/>
      <c r="CR1279" s="73"/>
      <c r="CS1279" s="73"/>
      <c r="CT1279" s="73"/>
      <c r="CU1279" s="73"/>
      <c r="CV1279" s="73"/>
      <c r="CW1279" s="73"/>
      <c r="CX1279" s="73"/>
      <c r="CY1279" s="73"/>
      <c r="CZ1279" s="73"/>
      <c r="DA1279" s="73"/>
      <c r="DB1279" s="73"/>
      <c r="DC1279" s="73"/>
      <c r="DD1279" s="73"/>
      <c r="DE1279" s="73"/>
      <c r="DF1279" s="73"/>
      <c r="DG1279" s="73"/>
      <c r="DH1279" s="73"/>
      <c r="DI1279" s="73"/>
      <c r="DJ1279" s="73"/>
      <c r="DK1279" s="73"/>
      <c r="DL1279" s="73"/>
    </row>
    <row r="1280" spans="1:116" ht="16.5" customHeight="1" x14ac:dyDescent="0.4">
      <c r="D1280" t="s">
        <v>771</v>
      </c>
      <c r="E1280" t="str">
        <f t="shared" si="1550"/>
        <v>1280 LAMORTR-S</v>
      </c>
      <c r="G1280" s="158" t="s">
        <v>289</v>
      </c>
      <c r="H1280" s="31"/>
      <c r="I1280" s="31"/>
      <c r="J1280" s="31"/>
      <c r="K1280" s="31"/>
      <c r="L1280" s="31"/>
      <c r="M1280" s="31"/>
      <c r="N1280" s="31"/>
      <c r="O1280" s="31"/>
      <c r="P1280" s="31"/>
      <c r="R1280" s="31"/>
      <c r="S1280" s="73"/>
      <c r="T1280" s="73"/>
      <c r="U1280" s="73"/>
      <c r="V1280" s="73"/>
      <c r="W1280" s="73"/>
      <c r="X1280" s="73"/>
      <c r="Y1280" s="73"/>
      <c r="Z1280" s="73"/>
      <c r="AA1280" s="73"/>
      <c r="AB1280" s="73"/>
      <c r="AC1280" s="73"/>
      <c r="AD1280" s="73"/>
      <c r="AE1280" s="73"/>
      <c r="AF1280" s="73"/>
      <c r="AG1280" s="73"/>
      <c r="AH1280" s="73"/>
      <c r="AI1280" s="73"/>
      <c r="AJ1280" s="73"/>
      <c r="AK1280" s="73"/>
      <c r="AL1280" s="73"/>
      <c r="AM1280" s="73"/>
      <c r="AN1280" s="73"/>
      <c r="AO1280" s="73"/>
      <c r="AP1280" s="73"/>
      <c r="AQ1280" s="73"/>
      <c r="AR1280" s="73"/>
      <c r="AS1280" s="73"/>
      <c r="AT1280" s="73"/>
      <c r="AU1280" s="73"/>
      <c r="AV1280" s="73"/>
      <c r="AW1280" s="73"/>
      <c r="AX1280" s="73"/>
      <c r="AY1280" s="73"/>
      <c r="AZ1280" s="73"/>
      <c r="BA1280" s="73"/>
      <c r="BB1280" s="73"/>
      <c r="BC1280" s="73"/>
      <c r="BD1280" s="73"/>
      <c r="BE1280" s="73"/>
      <c r="BF1280" s="73"/>
      <c r="BG1280" s="73"/>
      <c r="BH1280" s="73"/>
      <c r="BI1280" s="73"/>
      <c r="BJ1280" s="73"/>
      <c r="BK1280" s="73"/>
      <c r="BL1280" s="73"/>
      <c r="BM1280" s="73"/>
      <c r="BN1280" s="73"/>
      <c r="BO1280" s="73"/>
      <c r="BP1280" s="73"/>
      <c r="BQ1280" s="73"/>
      <c r="BR1280" s="73"/>
      <c r="BS1280" s="73"/>
      <c r="BT1280" s="73"/>
      <c r="BU1280" s="73"/>
      <c r="BV1280" s="73"/>
      <c r="BW1280" s="73"/>
      <c r="BX1280" s="73"/>
      <c r="BY1280" s="73"/>
      <c r="BZ1280" s="73"/>
      <c r="CA1280" s="73"/>
      <c r="CB1280" s="73"/>
      <c r="CC1280" s="73"/>
      <c r="CD1280" s="73"/>
      <c r="CE1280" s="73"/>
      <c r="CF1280" s="73"/>
      <c r="CG1280" s="73"/>
      <c r="CH1280" s="73"/>
      <c r="CI1280" s="73"/>
      <c r="CJ1280" s="73"/>
      <c r="CK1280" s="73"/>
      <c r="CL1280" s="73"/>
      <c r="CN1280" s="31"/>
      <c r="CO1280" s="73"/>
      <c r="CP1280" s="73"/>
      <c r="CQ1280" s="73"/>
      <c r="CR1280" s="73"/>
      <c r="CS1280" s="73"/>
      <c r="CT1280" s="73"/>
      <c r="CU1280" s="73"/>
      <c r="CV1280" s="73"/>
      <c r="CW1280" s="73"/>
      <c r="CX1280" s="73"/>
      <c r="CY1280" s="73"/>
      <c r="CZ1280" s="73"/>
      <c r="DA1280" s="73"/>
      <c r="DB1280" s="73"/>
      <c r="DC1280" s="73"/>
      <c r="DD1280" s="73"/>
      <c r="DE1280" s="73"/>
      <c r="DF1280" s="73"/>
      <c r="DG1280" s="73"/>
      <c r="DH1280" s="73"/>
      <c r="DI1280" s="73"/>
      <c r="DJ1280" s="73"/>
      <c r="DK1280" s="73"/>
      <c r="DL1280" s="73"/>
    </row>
    <row r="1281" spans="1:116" ht="16.5" customHeight="1" x14ac:dyDescent="0.4">
      <c r="A1281" s="12"/>
      <c r="B1281" t="str">
        <f>E1281</f>
        <v>1281 LAMORTR-S</v>
      </c>
      <c r="C1281" s="12"/>
      <c r="D1281" t="s">
        <v>771</v>
      </c>
      <c r="E1281" t="str">
        <f t="shared" si="1550"/>
        <v>1281 LAMORTR-S</v>
      </c>
      <c r="F1281" s="12"/>
      <c r="G1281" s="158" t="str">
        <f>"New loans originated - "&amp;SUBSTITUTE(G1270,":","")</f>
        <v>New loans originated - Revenue driven amortizing loan - no defaults</v>
      </c>
      <c r="R1281" s="92"/>
      <c r="S1281" s="154"/>
      <c r="T1281" s="154"/>
      <c r="U1281" s="154"/>
      <c r="V1281" s="154"/>
      <c r="W1281" s="154"/>
      <c r="X1281" s="154"/>
      <c r="Y1281" s="154"/>
      <c r="Z1281" s="154"/>
      <c r="AA1281" s="154"/>
      <c r="AB1281" s="154"/>
      <c r="AC1281" s="154"/>
      <c r="AD1281" s="154"/>
      <c r="AE1281" s="154"/>
      <c r="AF1281" s="154"/>
      <c r="AG1281" s="154"/>
      <c r="AH1281" s="154"/>
      <c r="AI1281" s="154"/>
      <c r="AJ1281" s="154"/>
      <c r="AK1281" s="154"/>
      <c r="AL1281" s="154"/>
      <c r="AM1281" s="154"/>
      <c r="AN1281" s="154"/>
      <c r="AO1281" s="154"/>
      <c r="AP1281" s="154"/>
      <c r="AQ1281" s="154"/>
      <c r="AR1281" s="154"/>
      <c r="AS1281" s="154"/>
      <c r="AT1281" s="154"/>
      <c r="AU1281" s="154"/>
      <c r="AV1281" s="154"/>
      <c r="AW1281" s="154"/>
      <c r="AX1281" s="154"/>
      <c r="AY1281" s="154"/>
      <c r="AZ1281" s="154"/>
      <c r="BA1281" s="154"/>
      <c r="BB1281" s="154"/>
      <c r="BC1281" s="154"/>
      <c r="BD1281" s="154"/>
      <c r="BE1281" s="154"/>
      <c r="BF1281" s="154"/>
      <c r="BG1281" s="154"/>
      <c r="BH1281" s="154"/>
      <c r="BI1281" s="154"/>
      <c r="BJ1281" s="154"/>
      <c r="BK1281" s="154"/>
      <c r="BL1281" s="154"/>
      <c r="BM1281" s="154"/>
      <c r="BN1281" s="154"/>
      <c r="BO1281" s="154"/>
      <c r="BP1281" s="154"/>
      <c r="BQ1281" s="154"/>
      <c r="BR1281" s="154"/>
      <c r="BS1281" s="154"/>
      <c r="BT1281" s="154"/>
      <c r="BU1281" s="154"/>
      <c r="BV1281" s="154"/>
      <c r="BW1281" s="154"/>
      <c r="BX1281" s="154"/>
      <c r="BY1281" s="154"/>
      <c r="BZ1281" s="154"/>
      <c r="CA1281" s="154"/>
      <c r="CB1281" s="154"/>
      <c r="CC1281" s="154"/>
      <c r="CD1281" s="154"/>
      <c r="CE1281" s="154"/>
      <c r="CF1281" s="154"/>
      <c r="CG1281" s="154"/>
      <c r="CH1281" s="154"/>
      <c r="CI1281" s="154"/>
      <c r="CJ1281" s="154"/>
      <c r="CK1281" s="154"/>
      <c r="CL1281" s="154"/>
      <c r="CO1281" s="154"/>
      <c r="CP1281" s="154"/>
      <c r="CQ1281" s="154"/>
      <c r="CR1281" s="154"/>
      <c r="CS1281" s="154"/>
      <c r="CT1281" s="154"/>
      <c r="CU1281" s="154"/>
      <c r="CV1281" s="154"/>
      <c r="CW1281" s="154"/>
      <c r="CX1281" s="154"/>
      <c r="CY1281" s="154"/>
      <c r="CZ1281" s="154"/>
      <c r="DA1281" s="154"/>
      <c r="DB1281" s="154"/>
      <c r="DC1281" s="154"/>
      <c r="DD1281" s="154"/>
      <c r="DE1281" s="154"/>
      <c r="DF1281" s="154"/>
      <c r="DG1281" s="154"/>
      <c r="DH1281" s="154"/>
      <c r="DI1281" s="154"/>
      <c r="DJ1281" s="154"/>
      <c r="DK1281" s="154"/>
      <c r="DL1281" s="154"/>
    </row>
    <row r="1282" spans="1:116" x14ac:dyDescent="0.4">
      <c r="A1282" s="98"/>
      <c r="D1282" t="s">
        <v>771</v>
      </c>
      <c r="E1282" t="str">
        <f t="shared" si="1550"/>
        <v>1282 LAMORTR-S</v>
      </c>
      <c r="G1282" s="158" t="str">
        <f>"Prepayment - "&amp;SUBSTITUTE(G1270,":","")</f>
        <v>Prepayment - Revenue driven amortizing loan - no defaults</v>
      </c>
      <c r="K1282" s="24">
        <f>I1286</f>
        <v>0</v>
      </c>
      <c r="L1282" s="24">
        <f ca="1">K1286</f>
        <v>1.0146119610636791E+43</v>
      </c>
      <c r="M1282" s="24">
        <f ca="1">L1286</f>
        <v>1.1783698307522741E+85</v>
      </c>
      <c r="N1282" s="24">
        <f ca="1">M1286</f>
        <v>1.4899831637870996E+124</v>
      </c>
      <c r="O1282" s="24">
        <f ca="1">N1286</f>
        <v>2.6616042688212648E+161</v>
      </c>
      <c r="P1282" s="24">
        <f ca="1">O1286</f>
        <v>2.0799704341173858E+197</v>
      </c>
      <c r="R1282"/>
      <c r="S1282" s="80">
        <f>H1279</f>
        <v>0</v>
      </c>
      <c r="T1282" s="62">
        <f t="shared" ref="T1282:AY1282" ca="1" si="1559">S1286</f>
        <v>7363.33956882659</v>
      </c>
      <c r="U1282" s="62">
        <f t="shared" ca="1" si="1559"/>
        <v>107298918.08691642</v>
      </c>
      <c r="V1282" s="62">
        <f t="shared" ca="1" si="1559"/>
        <v>1491714910435.7815</v>
      </c>
      <c r="W1282" s="62">
        <f t="shared" ca="1" si="1559"/>
        <v>1.2526391520907636E+16</v>
      </c>
      <c r="X1282" s="62">
        <f t="shared" ca="1" si="1559"/>
        <v>6.036743141650038E+19</v>
      </c>
      <c r="Y1282" s="62">
        <f t="shared" ca="1" si="1559"/>
        <v>-3.3129638346323748E+20</v>
      </c>
      <c r="Z1282" s="62">
        <f t="shared" ca="1" si="1559"/>
        <v>-3.1936523372385233E+27</v>
      </c>
      <c r="AA1282" s="62">
        <f t="shared" ca="1" si="1559"/>
        <v>-3.7484388824389485E+31</v>
      </c>
      <c r="AB1282" s="62">
        <f t="shared" ca="1" si="1559"/>
        <v>-2.9471011178778385E+35</v>
      </c>
      <c r="AC1282" s="62">
        <f t="shared" ca="1" si="1559"/>
        <v>-1.8661781512254881E+39</v>
      </c>
      <c r="AD1282" s="62">
        <f t="shared" ca="1" si="1559"/>
        <v>-1.0148001330410546E+43</v>
      </c>
      <c r="AE1282" s="62">
        <f t="shared" ca="1" si="1559"/>
        <v>-4.8934664235380342E+46</v>
      </c>
      <c r="AF1282" s="62">
        <f t="shared" ca="1" si="1559"/>
        <v>-2.1331259297886202E+50</v>
      </c>
      <c r="AG1282" s="62">
        <f t="shared" ca="1" si="1559"/>
        <v>-8.514597229001481E+53</v>
      </c>
      <c r="AH1282" s="62">
        <f t="shared" ca="1" si="1559"/>
        <v>-3.1410784586164871E+57</v>
      </c>
      <c r="AI1282" s="62">
        <f t="shared" ca="1" si="1559"/>
        <v>-1.0784926240166549E+61</v>
      </c>
      <c r="AJ1282" s="62">
        <f t="shared" ca="1" si="1559"/>
        <v>-3.465814913011509E+64</v>
      </c>
      <c r="AK1282" s="62">
        <f t="shared" ca="1" si="1559"/>
        <v>-1.0472134943493862E+68</v>
      </c>
      <c r="AL1282" s="62">
        <f t="shared" ca="1" si="1559"/>
        <v>-2.9866662332075225E+71</v>
      </c>
      <c r="AM1282" s="62">
        <f t="shared" ca="1" si="1559"/>
        <v>-8.0669046769086649E+74</v>
      </c>
      <c r="AN1282" s="62">
        <f t="shared" ca="1" si="1559"/>
        <v>-2.0694909862444939E+78</v>
      </c>
      <c r="AO1282" s="62">
        <f t="shared" ca="1" si="1559"/>
        <v>-5.0557021586251563E+81</v>
      </c>
      <c r="AP1282" s="62">
        <f t="shared" ca="1" si="1559"/>
        <v>-1.1788796071316813E+85</v>
      </c>
      <c r="AQ1282" s="62">
        <f t="shared" ca="1" si="1559"/>
        <v>-2.6292956507134199E+88</v>
      </c>
      <c r="AR1282" s="62">
        <f t="shared" ca="1" si="1559"/>
        <v>-5.6198070898386861E+91</v>
      </c>
      <c r="AS1282" s="62">
        <f t="shared" ca="1" si="1559"/>
        <v>-1.153121407877204E+95</v>
      </c>
      <c r="AT1282" s="62">
        <f t="shared" ca="1" si="1559"/>
        <v>-2.2750908178083009E+98</v>
      </c>
      <c r="AU1282" s="62">
        <f t="shared" ca="1" si="1559"/>
        <v>-4.3225223836132794E+101</v>
      </c>
      <c r="AV1282" s="62">
        <f t="shared" ca="1" si="1559"/>
        <v>-7.9193186110472644E+104</v>
      </c>
      <c r="AW1282" s="62">
        <f t="shared" ca="1" si="1559"/>
        <v>-1.4008943759260825E+108</v>
      </c>
      <c r="AX1282" s="62">
        <f t="shared" ca="1" si="1559"/>
        <v>-2.3955601780458036E+111</v>
      </c>
      <c r="AY1282" s="62">
        <f t="shared" ca="1" si="1559"/>
        <v>-3.9643861744263457E+114</v>
      </c>
      <c r="AZ1282" s="62">
        <f t="shared" ref="AZ1282:CE1282" ca="1" si="1560">AY1286</f>
        <v>-6.3557132359637801E+117</v>
      </c>
      <c r="BA1282" s="62">
        <f t="shared" ca="1" si="1560"/>
        <v>-9.8809003244826158E+120</v>
      </c>
      <c r="BB1282" s="62">
        <f t="shared" ca="1" si="1560"/>
        <v>-1.4909794666559834E+124</v>
      </c>
      <c r="BC1282" s="62">
        <f t="shared" ca="1" si="1560"/>
        <v>-2.1855744655775481E+127</v>
      </c>
      <c r="BD1282" s="62">
        <f t="shared" ca="1" si="1560"/>
        <v>-3.1148206478024891E+130</v>
      </c>
      <c r="BE1282" s="62">
        <f t="shared" ca="1" si="1560"/>
        <v>-4.3192587083699497E+133</v>
      </c>
      <c r="BF1282" s="62">
        <f t="shared" ca="1" si="1560"/>
        <v>-5.8319190019029061E+136</v>
      </c>
      <c r="BG1282" s="62">
        <f t="shared" ca="1" si="1560"/>
        <v>-7.6725673468929641E+139</v>
      </c>
      <c r="BH1282" s="62">
        <f t="shared" ca="1" si="1560"/>
        <v>-9.8419810171148611E+142</v>
      </c>
      <c r="BI1282" s="62">
        <f t="shared" ca="1" si="1560"/>
        <v>-1.2317099378124209E+146</v>
      </c>
      <c r="BJ1282" s="62">
        <f t="shared" ca="1" si="1560"/>
        <v>-1.5047935082868773E+149</v>
      </c>
      <c r="BK1282" s="62">
        <f t="shared" ca="1" si="1560"/>
        <v>-1.7957016537685829E+152</v>
      </c>
      <c r="BL1282" s="62">
        <f t="shared" ca="1" si="1560"/>
        <v>-2.0941858020507744E+155</v>
      </c>
      <c r="BM1282" s="62">
        <f t="shared" ca="1" si="1560"/>
        <v>-2.388055289147699E+158</v>
      </c>
      <c r="BN1282" s="62">
        <f t="shared" ca="1" si="1560"/>
        <v>-2.6640121545955229E+161</v>
      </c>
      <c r="BO1282" s="62">
        <f t="shared" ca="1" si="1560"/>
        <v>-2.9086802087514319E+164</v>
      </c>
      <c r="BP1282" s="62">
        <f t="shared" ca="1" si="1560"/>
        <v>-3.109713264096706E+167</v>
      </c>
      <c r="BQ1282" s="62">
        <f t="shared" ca="1" si="1560"/>
        <v>-3.2568506931808483E+170</v>
      </c>
      <c r="BR1282" s="62">
        <f t="shared" ca="1" si="1560"/>
        <v>-3.3427923816427944E+173</v>
      </c>
      <c r="BS1282" s="62">
        <f t="shared" ca="1" si="1560"/>
        <v>-3.3637891232832761E+176</v>
      </c>
      <c r="BT1282" s="62">
        <f t="shared" ca="1" si="1560"/>
        <v>-3.3198841439512171E+179</v>
      </c>
      <c r="BU1282" s="62">
        <f t="shared" ca="1" si="1560"/>
        <v>-3.2147895188221201E+182</v>
      </c>
      <c r="BV1282" s="62">
        <f t="shared" ca="1" si="1560"/>
        <v>-3.0554293384661825E+185</v>
      </c>
      <c r="BW1282" s="62">
        <f t="shared" ca="1" si="1560"/>
        <v>-2.8512217200636864E+188</v>
      </c>
      <c r="BX1282" s="62">
        <f t="shared" ca="1" si="1560"/>
        <v>-2.61319834653189E+191</v>
      </c>
      <c r="BY1282" s="62">
        <f t="shared" ca="1" si="1560"/>
        <v>-2.3530703155397254E+194</v>
      </c>
      <c r="BZ1282" s="62">
        <f t="shared" ca="1" si="1560"/>
        <v>-2.0823430260753826E+197</v>
      </c>
      <c r="CA1282" s="62">
        <f t="shared" ca="1" si="1560"/>
        <v>-1.8115636479242632E+200</v>
      </c>
      <c r="CB1282" s="62">
        <f t="shared" ca="1" si="1560"/>
        <v>-1.5497571828557276E+203</v>
      </c>
      <c r="CC1282" s="62">
        <f t="shared" ca="1" si="1560"/>
        <v>-1.3040766199969274E+206</v>
      </c>
      <c r="CD1282" s="62">
        <f t="shared" ca="1" si="1560"/>
        <v>-1.0796641474117586E+209</v>
      </c>
      <c r="CE1282" s="62">
        <f t="shared" ca="1" si="1560"/>
        <v>-8.7969751630440755E+211</v>
      </c>
      <c r="CF1282" s="62">
        <f t="shared" ref="CF1282:CL1282" ca="1" si="1561">CE1286</f>
        <v>-7.0558055200572137E+214</v>
      </c>
      <c r="CG1282" s="62">
        <f t="shared" ca="1" si="1561"/>
        <v>-5.5722992280811139E+217</v>
      </c>
      <c r="CH1282" s="62">
        <f t="shared" ca="1" si="1561"/>
        <v>-4.3341072411385401E+220</v>
      </c>
      <c r="CI1282" s="62">
        <f t="shared" ca="1" si="1561"/>
        <v>-3.3207943678364197E+223</v>
      </c>
      <c r="CJ1282" s="62">
        <f t="shared" ca="1" si="1561"/>
        <v>-2.5070221948936855E+226</v>
      </c>
      <c r="CK1282" s="62">
        <f t="shared" ca="1" si="1561"/>
        <v>-1.8652719961196727E+229</v>
      </c>
      <c r="CL1282" s="62">
        <f t="shared" ca="1" si="1561"/>
        <v>-1.3679971300379815E+232</v>
      </c>
      <c r="CO1282" s="62">
        <f t="shared" ref="CO1282:DL1282" si="1562">CN1286</f>
        <v>0</v>
      </c>
      <c r="CP1282" s="62">
        <f t="shared" ca="1" si="1562"/>
        <v>-6.9953535482143682E+237</v>
      </c>
      <c r="CQ1282" s="62">
        <f t="shared" ca="1" si="1562"/>
        <v>-3.6937549857747653E+240</v>
      </c>
      <c r="CR1282" s="62">
        <f t="shared" ca="1" si="1562"/>
        <v>-1.9323866764493117E+243</v>
      </c>
      <c r="CS1282" s="62">
        <f t="shared" ca="1" si="1562"/>
        <v>-9.9749683069815833E+245</v>
      </c>
      <c r="CT1282" s="62">
        <f t="shared" ca="1" si="1562"/>
        <v>-5.0816207716096307E+248</v>
      </c>
      <c r="CU1282" s="62">
        <f t="shared" ca="1" si="1562"/>
        <v>-2.5552970889491469E+251</v>
      </c>
      <c r="CV1282" s="62">
        <f t="shared" ca="1" si="1562"/>
        <v>-1.2685343187974425E+254</v>
      </c>
      <c r="CW1282" s="62">
        <f t="shared" ca="1" si="1562"/>
        <v>-6.2180770423762018E+256</v>
      </c>
      <c r="CX1282" s="62">
        <f t="shared" ca="1" si="1562"/>
        <v>-3.0100424569843434E+259</v>
      </c>
      <c r="CY1282" s="62">
        <f t="shared" ca="1" si="1562"/>
        <v>-1.4391950233994781E+262</v>
      </c>
      <c r="CZ1282" s="62">
        <f t="shared" ca="1" si="1562"/>
        <v>-6.7245899702082028E+264</v>
      </c>
      <c r="DA1282" s="62">
        <f t="shared" ca="1" si="1562"/>
        <v>-3.1382843438771792E+267</v>
      </c>
      <c r="DB1282" s="62">
        <f t="shared" ca="1" si="1562"/>
        <v>-1.4471294214341251E+270</v>
      </c>
      <c r="DC1282" s="62">
        <f t="shared" ca="1" si="1562"/>
        <v>-6.5949033556613759E+272</v>
      </c>
      <c r="DD1282" s="62">
        <f t="shared" ca="1" si="1562"/>
        <v>-2.970677376520208E+275</v>
      </c>
      <c r="DE1282" s="62">
        <f t="shared" ca="1" si="1562"/>
        <v>-1.3228397993543854E+278</v>
      </c>
      <c r="DF1282" s="62">
        <f t="shared" ca="1" si="1562"/>
        <v>-5.8239964923517431E+280</v>
      </c>
      <c r="DG1282" s="62">
        <f t="shared" ca="1" si="1562"/>
        <v>-2.5354387606679146E+283</v>
      </c>
      <c r="DH1282" s="62">
        <f t="shared" ca="1" si="1562"/>
        <v>-1.0915864643444323E+286</v>
      </c>
      <c r="DI1282" s="62">
        <f t="shared" ca="1" si="1562"/>
        <v>-4.6482531202416982E+288</v>
      </c>
      <c r="DJ1282" s="62">
        <f t="shared" ca="1" si="1562"/>
        <v>-1.9579448369921953E+291</v>
      </c>
      <c r="DK1282" s="62">
        <f t="shared" ca="1" si="1562"/>
        <v>-8.1590857635439128E+293</v>
      </c>
      <c r="DL1282" s="62">
        <f t="shared" ca="1" si="1562"/>
        <v>-3.3640552527223132E+296</v>
      </c>
    </row>
    <row r="1283" spans="1:116" x14ac:dyDescent="0.4">
      <c r="A1283" s="98"/>
      <c r="B1283" s="59"/>
      <c r="C1283" s="59"/>
      <c r="D1283" t="s">
        <v>771</v>
      </c>
      <c r="E1283" t="str">
        <f t="shared" si="1550"/>
        <v>1283 LAMORTR-S</v>
      </c>
      <c r="G1283" s="158" t="str">
        <f>"Principal payments - "&amp;SUBSTITUTE(G1270,":","")</f>
        <v>Principal payments - Revenue driven amortizing loan - no defaults</v>
      </c>
      <c r="K1283" s="24">
        <f>SUMIF($3:$3,K$2,1279:1279)</f>
        <v>0</v>
      </c>
      <c r="L1283" s="24">
        <f>SUMIF($3:$3,L$2,1279:1279)</f>
        <v>0</v>
      </c>
      <c r="M1283" s="24">
        <f>SUMIF($3:$3,M$2,1279:1279)</f>
        <v>0</v>
      </c>
      <c r="N1283" s="24">
        <f>SUMIF($3:$3,N$2,1279:1279)</f>
        <v>0</v>
      </c>
      <c r="O1283" s="24">
        <f>SUMIF($3:$3,O$2,1279:1279)</f>
        <v>0</v>
      </c>
      <c r="P1283" s="24">
        <f>SUMIF($3:$3,P$2,1279:1279)</f>
        <v>0</v>
      </c>
      <c r="R1283"/>
      <c r="S1283" s="80" cm="1">
        <f t="array" aca="1" ref="S1283" ca="1">INDIRECT(S1266)*(1-$H1276)</f>
        <v>8000</v>
      </c>
      <c r="T1283" s="80" cm="1">
        <f t="array" aca="1" ref="T1283" ca="1">INDIRECT(T1266)*(1-$H1276)</f>
        <v>8000</v>
      </c>
      <c r="U1283" s="80" cm="1">
        <f t="array" aca="1" ref="U1283" ca="1">INDIRECT(U1266)*(1-$H1276)</f>
        <v>8000</v>
      </c>
      <c r="V1283" s="80" cm="1">
        <f t="array" aca="1" ref="V1283" ca="1">INDIRECT(V1266)*(1-$H1276)</f>
        <v>8000</v>
      </c>
      <c r="W1283" s="80" cm="1">
        <f t="array" aca="1" ref="W1283" ca="1">INDIRECT(W1266)*(1-$H1276)</f>
        <v>8000</v>
      </c>
      <c r="X1283" s="80" cm="1">
        <f t="array" aca="1" ref="X1283" ca="1">INDIRECT(X1266)*(1-$H1276)</f>
        <v>8000</v>
      </c>
      <c r="Y1283" s="80" cm="1">
        <f t="array" aca="1" ref="Y1283" ca="1">INDIRECT(Y1266)*(1-$H1276)</f>
        <v>8000</v>
      </c>
      <c r="Z1283" s="80" cm="1">
        <f t="array" aca="1" ref="Z1283" ca="1">INDIRECT(Z1266)*(1-$H1276)</f>
        <v>8000</v>
      </c>
      <c r="AA1283" s="80" cm="1">
        <f t="array" aca="1" ref="AA1283" ca="1">INDIRECT(AA1266)*(1-$H1276)</f>
        <v>8000</v>
      </c>
      <c r="AB1283" s="80" cm="1">
        <f t="array" aca="1" ref="AB1283" ca="1">INDIRECT(AB1266)*(1-$H1276)</f>
        <v>8000</v>
      </c>
      <c r="AC1283" s="80" cm="1">
        <f t="array" aca="1" ref="AC1283" ca="1">INDIRECT(AC1266)*(1-$H1276)</f>
        <v>8000</v>
      </c>
      <c r="AD1283" s="80" cm="1">
        <f t="array" aca="1" ref="AD1283" ca="1">INDIRECT(AD1266)*(1-$H1276)</f>
        <v>8000</v>
      </c>
      <c r="AE1283" s="80" cm="1">
        <f t="array" aca="1" ref="AE1283" ca="1">INDIRECT(AE1266)*(1-$H1276)</f>
        <v>8000</v>
      </c>
      <c r="AF1283" s="80" cm="1">
        <f t="array" aca="1" ref="AF1283" ca="1">INDIRECT(AF1266)*(1-$H1276)</f>
        <v>8000</v>
      </c>
      <c r="AG1283" s="80" cm="1">
        <f t="array" aca="1" ref="AG1283" ca="1">INDIRECT(AG1266)*(1-$H1276)</f>
        <v>8000</v>
      </c>
      <c r="AH1283" s="80" cm="1">
        <f t="array" aca="1" ref="AH1283" ca="1">INDIRECT(AH1266)*(1-$H1276)</f>
        <v>8000</v>
      </c>
      <c r="AI1283" s="80" cm="1">
        <f t="array" aca="1" ref="AI1283" ca="1">INDIRECT(AI1266)*(1-$H1276)</f>
        <v>8000</v>
      </c>
      <c r="AJ1283" s="80" cm="1">
        <f t="array" aca="1" ref="AJ1283" ca="1">INDIRECT(AJ1266)*(1-$H1276)</f>
        <v>8000</v>
      </c>
      <c r="AK1283" s="80" cm="1">
        <f t="array" aca="1" ref="AK1283" ca="1">INDIRECT(AK1266)*(1-$H1276)</f>
        <v>8000</v>
      </c>
      <c r="AL1283" s="80" cm="1">
        <f t="array" aca="1" ref="AL1283" ca="1">INDIRECT(AL1266)*(1-$H1276)</f>
        <v>8000</v>
      </c>
      <c r="AM1283" s="80" cm="1">
        <f t="array" aca="1" ref="AM1283" ca="1">INDIRECT(AM1266)*(1-$H1276)</f>
        <v>8000</v>
      </c>
      <c r="AN1283" s="80" cm="1">
        <f t="array" aca="1" ref="AN1283" ca="1">INDIRECT(AN1266)*(1-$H1276)</f>
        <v>8000</v>
      </c>
      <c r="AO1283" s="80" cm="1">
        <f t="array" aca="1" ref="AO1283" ca="1">INDIRECT(AO1266)*(1-$H1276)</f>
        <v>8000</v>
      </c>
      <c r="AP1283" s="80" cm="1">
        <f t="array" aca="1" ref="AP1283" ca="1">INDIRECT(AP1266)*(1-$H1276)</f>
        <v>8000</v>
      </c>
      <c r="AQ1283" s="80" cm="1">
        <f t="array" aca="1" ref="AQ1283" ca="1">INDIRECT(AQ1266)*(1-$H1276)</f>
        <v>8000</v>
      </c>
      <c r="AR1283" s="80" cm="1">
        <f t="array" aca="1" ref="AR1283" ca="1">INDIRECT(AR1266)*(1-$H1276)</f>
        <v>8000</v>
      </c>
      <c r="AS1283" s="80" cm="1">
        <f t="array" aca="1" ref="AS1283" ca="1">INDIRECT(AS1266)*(1-$H1276)</f>
        <v>8000</v>
      </c>
      <c r="AT1283" s="80" cm="1">
        <f t="array" aca="1" ref="AT1283" ca="1">INDIRECT(AT1266)*(1-$H1276)</f>
        <v>8000</v>
      </c>
      <c r="AU1283" s="80" cm="1">
        <f t="array" aca="1" ref="AU1283" ca="1">INDIRECT(AU1266)*(1-$H1276)</f>
        <v>8000</v>
      </c>
      <c r="AV1283" s="80" cm="1">
        <f t="array" aca="1" ref="AV1283" ca="1">INDIRECT(AV1266)*(1-$H1276)</f>
        <v>8000</v>
      </c>
      <c r="AW1283" s="80" cm="1">
        <f t="array" aca="1" ref="AW1283" ca="1">INDIRECT(AW1266)*(1-$H1276)</f>
        <v>8000</v>
      </c>
      <c r="AX1283" s="80" cm="1">
        <f t="array" aca="1" ref="AX1283" ca="1">INDIRECT(AX1266)*(1-$H1276)</f>
        <v>8000</v>
      </c>
      <c r="AY1283" s="80" cm="1">
        <f t="array" aca="1" ref="AY1283" ca="1">INDIRECT(AY1266)*(1-$H1276)</f>
        <v>8000</v>
      </c>
      <c r="AZ1283" s="80" cm="1">
        <f t="array" aca="1" ref="AZ1283" ca="1">INDIRECT(AZ1266)*(1-$H1276)</f>
        <v>8000</v>
      </c>
      <c r="BA1283" s="80" cm="1">
        <f t="array" aca="1" ref="BA1283" ca="1">INDIRECT(BA1266)*(1-$H1276)</f>
        <v>8000</v>
      </c>
      <c r="BB1283" s="80" cm="1">
        <f t="array" aca="1" ref="BB1283" ca="1">INDIRECT(BB1266)*(1-$H1276)</f>
        <v>8000</v>
      </c>
      <c r="BC1283" s="80" cm="1">
        <f t="array" aca="1" ref="BC1283" ca="1">INDIRECT(BC1266)*(1-$H1276)</f>
        <v>8000</v>
      </c>
      <c r="BD1283" s="80" cm="1">
        <f t="array" aca="1" ref="BD1283" ca="1">INDIRECT(BD1266)*(1-$H1276)</f>
        <v>8000</v>
      </c>
      <c r="BE1283" s="80" cm="1">
        <f t="array" aca="1" ref="BE1283" ca="1">INDIRECT(BE1266)*(1-$H1276)</f>
        <v>8000</v>
      </c>
      <c r="BF1283" s="80" cm="1">
        <f t="array" aca="1" ref="BF1283" ca="1">INDIRECT(BF1266)*(1-$H1276)</f>
        <v>8000</v>
      </c>
      <c r="BG1283" s="80" cm="1">
        <f t="array" aca="1" ref="BG1283" ca="1">INDIRECT(BG1266)*(1-$H1276)</f>
        <v>8000</v>
      </c>
      <c r="BH1283" s="80" cm="1">
        <f t="array" aca="1" ref="BH1283" ca="1">INDIRECT(BH1266)*(1-$H1276)</f>
        <v>8000</v>
      </c>
      <c r="BI1283" s="80" cm="1">
        <f t="array" aca="1" ref="BI1283" ca="1">INDIRECT(BI1266)*(1-$H1276)</f>
        <v>8000</v>
      </c>
      <c r="BJ1283" s="80" cm="1">
        <f t="array" aca="1" ref="BJ1283" ca="1">INDIRECT(BJ1266)*(1-$H1276)</f>
        <v>8000</v>
      </c>
      <c r="BK1283" s="80" cm="1">
        <f t="array" aca="1" ref="BK1283" ca="1">INDIRECT(BK1266)*(1-$H1276)</f>
        <v>8000</v>
      </c>
      <c r="BL1283" s="80" cm="1">
        <f t="array" aca="1" ref="BL1283" ca="1">INDIRECT(BL1266)*(1-$H1276)</f>
        <v>8000</v>
      </c>
      <c r="BM1283" s="80" cm="1">
        <f t="array" aca="1" ref="BM1283" ca="1">INDIRECT(BM1266)*(1-$H1276)</f>
        <v>8000</v>
      </c>
      <c r="BN1283" s="80" cm="1">
        <f t="array" aca="1" ref="BN1283" ca="1">INDIRECT(BN1266)*(1-$H1276)</f>
        <v>8000</v>
      </c>
      <c r="BO1283" s="80" cm="1">
        <f t="array" aca="1" ref="BO1283" ca="1">INDIRECT(BO1266)*(1-$H1276)</f>
        <v>8000</v>
      </c>
      <c r="BP1283" s="80" cm="1">
        <f t="array" aca="1" ref="BP1283" ca="1">INDIRECT(BP1266)*(1-$H1276)</f>
        <v>8000</v>
      </c>
      <c r="BQ1283" s="80" cm="1">
        <f t="array" aca="1" ref="BQ1283" ca="1">INDIRECT(BQ1266)*(1-$H1276)</f>
        <v>8000</v>
      </c>
      <c r="BR1283" s="80" cm="1">
        <f t="array" aca="1" ref="BR1283" ca="1">INDIRECT(BR1266)*(1-$H1276)</f>
        <v>8000</v>
      </c>
      <c r="BS1283" s="80" cm="1">
        <f t="array" aca="1" ref="BS1283" ca="1">INDIRECT(BS1266)*(1-$H1276)</f>
        <v>8000</v>
      </c>
      <c r="BT1283" s="80" cm="1">
        <f t="array" aca="1" ref="BT1283" ca="1">INDIRECT(BT1266)*(1-$H1276)</f>
        <v>8000</v>
      </c>
      <c r="BU1283" s="80" cm="1">
        <f t="array" aca="1" ref="BU1283" ca="1">INDIRECT(BU1266)*(1-$H1276)</f>
        <v>8000</v>
      </c>
      <c r="BV1283" s="80" cm="1">
        <f t="array" aca="1" ref="BV1283" ca="1">INDIRECT(BV1266)*(1-$H1276)</f>
        <v>8000</v>
      </c>
      <c r="BW1283" s="80" cm="1">
        <f t="array" aca="1" ref="BW1283" ca="1">INDIRECT(BW1266)*(1-$H1276)</f>
        <v>8000</v>
      </c>
      <c r="BX1283" s="80" cm="1">
        <f t="array" aca="1" ref="BX1283" ca="1">INDIRECT(BX1266)*(1-$H1276)</f>
        <v>8000</v>
      </c>
      <c r="BY1283" s="80" cm="1">
        <f t="array" aca="1" ref="BY1283" ca="1">INDIRECT(BY1266)*(1-$H1276)</f>
        <v>8000</v>
      </c>
      <c r="BZ1283" s="80" cm="1">
        <f t="array" aca="1" ref="BZ1283" ca="1">INDIRECT(BZ1266)*(1-$H1276)</f>
        <v>8000</v>
      </c>
      <c r="CA1283" s="80" cm="1">
        <f t="array" aca="1" ref="CA1283" ca="1">INDIRECT(CA1266)*(1-$H1276)</f>
        <v>8000</v>
      </c>
      <c r="CB1283" s="80" cm="1">
        <f t="array" aca="1" ref="CB1283" ca="1">INDIRECT(CB1266)*(1-$H1276)</f>
        <v>8000</v>
      </c>
      <c r="CC1283" s="80" cm="1">
        <f t="array" aca="1" ref="CC1283" ca="1">INDIRECT(CC1266)*(1-$H1276)</f>
        <v>8000</v>
      </c>
      <c r="CD1283" s="80" cm="1">
        <f t="array" aca="1" ref="CD1283" ca="1">INDIRECT(CD1266)*(1-$H1276)</f>
        <v>8000</v>
      </c>
      <c r="CE1283" s="80" cm="1">
        <f t="array" aca="1" ref="CE1283" ca="1">INDIRECT(CE1266)*(1-$H1276)</f>
        <v>8000</v>
      </c>
      <c r="CF1283" s="80" cm="1">
        <f t="array" aca="1" ref="CF1283" ca="1">INDIRECT(CF1266)*(1-$H1276)</f>
        <v>8000</v>
      </c>
      <c r="CG1283" s="80" cm="1">
        <f t="array" aca="1" ref="CG1283" ca="1">INDIRECT(CG1266)*(1-$H1276)</f>
        <v>8000</v>
      </c>
      <c r="CH1283" s="80" cm="1">
        <f t="array" aca="1" ref="CH1283" ca="1">INDIRECT(CH1266)*(1-$H1276)</f>
        <v>8000</v>
      </c>
      <c r="CI1283" s="80" cm="1">
        <f t="array" aca="1" ref="CI1283" ca="1">INDIRECT(CI1266)*(1-$H1276)</f>
        <v>8000</v>
      </c>
      <c r="CJ1283" s="80" cm="1">
        <f t="array" aca="1" ref="CJ1283" ca="1">INDIRECT(CJ1266)*(1-$H1276)</f>
        <v>8000</v>
      </c>
      <c r="CK1283" s="80" cm="1">
        <f t="array" aca="1" ref="CK1283" ca="1">INDIRECT(CK1266)*(1-$H1276)</f>
        <v>8000</v>
      </c>
      <c r="CL1283" s="80" cm="1">
        <f t="array" aca="1" ref="CL1283" ca="1">INDIRECT(CL1266)*(1-$H1276)</f>
        <v>8000</v>
      </c>
      <c r="CO1283" s="80" cm="1">
        <f t="array" aca="1" ref="CO1283" ca="1">INDIRECT(CO1266)*(1-$H1276)</f>
        <v>8000</v>
      </c>
      <c r="CP1283" s="80"/>
      <c r="CQ1283" s="80"/>
      <c r="CR1283" s="80"/>
      <c r="CS1283" s="80"/>
      <c r="CT1283" s="80"/>
      <c r="CU1283" s="80"/>
      <c r="CV1283" s="80"/>
      <c r="CW1283" s="80"/>
      <c r="CX1283" s="80"/>
      <c r="CY1283" s="80"/>
      <c r="CZ1283" s="80"/>
      <c r="DA1283" s="80"/>
      <c r="DB1283" s="80"/>
      <c r="DC1283" s="80"/>
      <c r="DD1283" s="80"/>
      <c r="DE1283" s="80"/>
      <c r="DF1283" s="80"/>
      <c r="DG1283" s="80"/>
      <c r="DH1283" s="80"/>
      <c r="DI1283" s="80"/>
      <c r="DJ1283" s="80"/>
      <c r="DK1283" s="80"/>
      <c r="DL1283" s="80"/>
    </row>
    <row r="1284" spans="1:116" x14ac:dyDescent="0.4">
      <c r="A1284" s="99"/>
      <c r="B1284" s="57" t="s">
        <v>244</v>
      </c>
      <c r="C1284" t="s">
        <v>240</v>
      </c>
      <c r="D1284" t="s">
        <v>771</v>
      </c>
      <c r="E1284" t="str">
        <f t="shared" si="1550"/>
        <v>1284 LAMORTR-S</v>
      </c>
      <c r="G1284" s="126" t="str">
        <f>"Loan - "&amp;SUBSTITUTE(G1270,":","")</f>
        <v>Loan - Revenue driven amortizing loan - no defaults</v>
      </c>
      <c r="K1284" s="24">
        <f>SUMIF($3:$3,K$2,1280:1280)</f>
        <v>0</v>
      </c>
      <c r="L1284" s="24">
        <f>SUMIF($3:$3,L$2,1280:1280)</f>
        <v>0</v>
      </c>
      <c r="M1284" s="24">
        <f>SUMIF($3:$3,M$2,1280:1280)</f>
        <v>0</v>
      </c>
      <c r="N1284" s="24">
        <f>SUMIF($3:$3,N$2,1280:1280)</f>
        <v>0</v>
      </c>
      <c r="O1284" s="24">
        <f>SUMIF($3:$3,O$2,1280:1280)</f>
        <v>0</v>
      </c>
      <c r="P1284" s="24">
        <f>SUMIF($3:$3,P$2,1280:1280)</f>
        <v>0</v>
      </c>
      <c r="R1284"/>
      <c r="S1284" s="74">
        <v>0</v>
      </c>
      <c r="T1284" s="133">
        <v>0</v>
      </c>
      <c r="U1284" s="133">
        <v>0</v>
      </c>
      <c r="V1284" s="74">
        <v>0</v>
      </c>
      <c r="W1284" s="74">
        <v>0</v>
      </c>
      <c r="X1284" s="74">
        <v>0</v>
      </c>
      <c r="Y1284" s="74">
        <v>0</v>
      </c>
      <c r="Z1284" s="74">
        <v>0</v>
      </c>
      <c r="AA1284" s="74">
        <v>0</v>
      </c>
      <c r="AB1284" s="74">
        <v>0</v>
      </c>
      <c r="AC1284" s="74">
        <v>0</v>
      </c>
      <c r="AD1284" s="74">
        <v>0</v>
      </c>
      <c r="AE1284" s="74">
        <v>0</v>
      </c>
      <c r="AF1284" s="74">
        <v>0</v>
      </c>
      <c r="AG1284" s="74">
        <v>0</v>
      </c>
      <c r="AH1284" s="74">
        <v>0</v>
      </c>
      <c r="AI1284" s="74">
        <v>0</v>
      </c>
      <c r="AJ1284" s="74">
        <v>0</v>
      </c>
      <c r="AK1284" s="74">
        <v>0</v>
      </c>
      <c r="AL1284" s="74">
        <v>0</v>
      </c>
      <c r="AM1284" s="74">
        <v>0</v>
      </c>
      <c r="AN1284" s="74">
        <v>0</v>
      </c>
      <c r="AO1284" s="74">
        <v>0</v>
      </c>
      <c r="AP1284" s="74">
        <v>0</v>
      </c>
      <c r="AQ1284" s="74">
        <v>0</v>
      </c>
      <c r="AR1284" s="74">
        <v>0</v>
      </c>
      <c r="AS1284" s="74">
        <v>0</v>
      </c>
      <c r="AT1284" s="74">
        <v>0</v>
      </c>
      <c r="AU1284" s="74">
        <v>0</v>
      </c>
      <c r="AV1284" s="74">
        <v>0</v>
      </c>
      <c r="AW1284" s="74">
        <v>0</v>
      </c>
      <c r="AX1284" s="74">
        <v>0</v>
      </c>
      <c r="AY1284" s="74">
        <v>0</v>
      </c>
      <c r="AZ1284" s="74">
        <v>0</v>
      </c>
      <c r="BA1284" s="74">
        <v>0</v>
      </c>
      <c r="BB1284" s="74">
        <v>0</v>
      </c>
      <c r="BC1284" s="74">
        <v>0</v>
      </c>
      <c r="BD1284" s="74">
        <v>0</v>
      </c>
      <c r="BE1284" s="74">
        <v>0</v>
      </c>
      <c r="BF1284" s="74">
        <v>0</v>
      </c>
      <c r="BG1284" s="74">
        <v>0</v>
      </c>
      <c r="BH1284" s="74">
        <v>0</v>
      </c>
      <c r="BI1284" s="74">
        <v>0</v>
      </c>
      <c r="BJ1284" s="74">
        <v>0</v>
      </c>
      <c r="BK1284" s="74">
        <v>0</v>
      </c>
      <c r="BL1284" s="74">
        <v>0</v>
      </c>
      <c r="BM1284" s="74">
        <v>0</v>
      </c>
      <c r="BN1284" s="74">
        <v>0</v>
      </c>
      <c r="BO1284" s="74">
        <v>0</v>
      </c>
      <c r="BP1284" s="74">
        <v>0</v>
      </c>
      <c r="BQ1284" s="74">
        <v>0</v>
      </c>
      <c r="BR1284" s="74">
        <v>0</v>
      </c>
      <c r="BS1284" s="74">
        <v>0</v>
      </c>
      <c r="BT1284" s="74">
        <v>0</v>
      </c>
      <c r="BU1284" s="74">
        <v>0</v>
      </c>
      <c r="BV1284" s="74">
        <v>0</v>
      </c>
      <c r="BW1284" s="74">
        <v>0</v>
      </c>
      <c r="BX1284" s="74">
        <v>0</v>
      </c>
      <c r="BY1284" s="74">
        <v>0</v>
      </c>
      <c r="BZ1284" s="74">
        <v>0</v>
      </c>
      <c r="CA1284" s="74">
        <v>0</v>
      </c>
      <c r="CB1284" s="74">
        <v>0</v>
      </c>
      <c r="CC1284" s="74">
        <v>0</v>
      </c>
      <c r="CD1284" s="74">
        <v>0</v>
      </c>
      <c r="CE1284" s="74">
        <v>0</v>
      </c>
      <c r="CF1284" s="74">
        <v>0</v>
      </c>
      <c r="CG1284" s="74">
        <v>0</v>
      </c>
      <c r="CH1284" s="74">
        <v>0</v>
      </c>
      <c r="CI1284" s="74">
        <v>0</v>
      </c>
      <c r="CJ1284" s="74">
        <v>0</v>
      </c>
      <c r="CK1284" s="74">
        <v>0</v>
      </c>
      <c r="CL1284" s="74">
        <v>0</v>
      </c>
      <c r="CO1284" s="74">
        <v>0</v>
      </c>
      <c r="CP1284" s="74">
        <v>0</v>
      </c>
      <c r="CQ1284" s="74">
        <v>0</v>
      </c>
      <c r="CR1284" s="74">
        <v>0</v>
      </c>
      <c r="CS1284" s="74">
        <v>0</v>
      </c>
      <c r="CT1284" s="74">
        <v>0</v>
      </c>
      <c r="CU1284" s="74">
        <v>0</v>
      </c>
      <c r="CV1284" s="74">
        <v>0</v>
      </c>
      <c r="CW1284" s="74">
        <v>0</v>
      </c>
      <c r="CX1284" s="74">
        <v>0</v>
      </c>
      <c r="CY1284" s="74">
        <v>0</v>
      </c>
      <c r="CZ1284" s="74">
        <v>0</v>
      </c>
      <c r="DA1284" s="74">
        <v>0</v>
      </c>
      <c r="DB1284" s="74">
        <v>0</v>
      </c>
      <c r="DC1284" s="74">
        <v>0</v>
      </c>
      <c r="DD1284" s="74">
        <v>0</v>
      </c>
      <c r="DE1284" s="74">
        <v>0</v>
      </c>
      <c r="DF1284" s="74">
        <v>0</v>
      </c>
      <c r="DG1284" s="74">
        <v>0</v>
      </c>
      <c r="DH1284" s="74">
        <v>0</v>
      </c>
      <c r="DI1284" s="74">
        <v>0</v>
      </c>
      <c r="DJ1284" s="74">
        <v>0</v>
      </c>
      <c r="DK1284" s="74">
        <v>0</v>
      </c>
      <c r="DL1284" s="74">
        <v>0</v>
      </c>
    </row>
    <row r="1285" spans="1:116" x14ac:dyDescent="0.4">
      <c r="A1285" s="99"/>
      <c r="B1285" s="57"/>
      <c r="D1285" t="s">
        <v>771</v>
      </c>
      <c r="E1285" t="str">
        <f t="shared" si="1550"/>
        <v>1285 LAMORTR-S</v>
      </c>
      <c r="G1285" s="125"/>
      <c r="K1285" s="138">
        <f>SUMIF($3:$3,K$2,1281:1281)</f>
        <v>0</v>
      </c>
      <c r="L1285" s="138">
        <f>SUMIF($3:$3,L$2,1281:1281)</f>
        <v>0</v>
      </c>
      <c r="M1285" s="138">
        <f>SUMIF($3:$3,M$2,1281:1281)</f>
        <v>0</v>
      </c>
      <c r="N1285" s="138">
        <f>SUMIF($3:$3,N$2,1281:1281)</f>
        <v>0</v>
      </c>
      <c r="O1285" s="138">
        <f>SUMIF($3:$3,O$2,1281:1281)</f>
        <v>0</v>
      </c>
      <c r="P1285" s="138">
        <f>SUMIF($3:$3,P$2,1281:1281)</f>
        <v>0</v>
      </c>
      <c r="R1285"/>
      <c r="S1285" s="178">
        <f t="shared" ref="S1285:AX1285" ca="1" si="1563">S1297+S1288</f>
        <v>-8000</v>
      </c>
      <c r="T1285" s="178">
        <f t="shared" ca="1" si="1563"/>
        <v>-107307621.41401424</v>
      </c>
      <c r="U1285" s="178">
        <f t="shared" ca="1" si="1563"/>
        <v>-1491930397634.1746</v>
      </c>
      <c r="V1285" s="178">
        <f t="shared" ca="1" si="1563"/>
        <v>-1.252938748717939E+16</v>
      </c>
      <c r="W1285" s="178">
        <f t="shared" ca="1" si="1563"/>
        <v>-6.0392590052997612E+19</v>
      </c>
      <c r="X1285" s="178">
        <f t="shared" ca="1" si="1563"/>
        <v>2.1004614042359159E+20</v>
      </c>
      <c r="Y1285" s="178">
        <f t="shared" ca="1" si="1563"/>
        <v>3.193652943222132E+27</v>
      </c>
      <c r="Z1285" s="178">
        <f t="shared" ca="1" si="1563"/>
        <v>3.7490802743097277E+31</v>
      </c>
      <c r="AA1285" s="178">
        <f t="shared" ca="1" si="1563"/>
        <v>2.947853960755428E+35</v>
      </c>
      <c r="AB1285" s="178">
        <f t="shared" ca="1" si="1563"/>
        <v>1.8667700642269826E+39</v>
      </c>
      <c r="AC1285" s="178">
        <f t="shared" ca="1" si="1563"/>
        <v>1.0151749528013842E+43</v>
      </c>
      <c r="AD1285" s="178">
        <f t="shared" ca="1" si="1563"/>
        <v>4.8955046639966741E+46</v>
      </c>
      <c r="AE1285" s="178">
        <f t="shared" ca="1" si="1563"/>
        <v>2.1341088007627857E+50</v>
      </c>
      <c r="AF1285" s="178">
        <f t="shared" ca="1" si="1563"/>
        <v>8.518881738171434E+53</v>
      </c>
      <c r="AG1285" s="178">
        <f t="shared" ca="1" si="1563"/>
        <v>3.1427886833527359E+57</v>
      </c>
      <c r="AH1285" s="178">
        <f t="shared" ca="1" si="1563"/>
        <v>1.0791235410165983E+61</v>
      </c>
      <c r="AI1285" s="178">
        <f t="shared" ca="1" si="1563"/>
        <v>3.4679811946363081E+64</v>
      </c>
      <c r="AJ1285" s="178">
        <f t="shared" ca="1" si="1563"/>
        <v>1.0479096515875852E+68</v>
      </c>
      <c r="AK1285" s="178">
        <f t="shared" ca="1" si="1563"/>
        <v>2.9887697278670266E+71</v>
      </c>
      <c r="AL1285" s="178">
        <f t="shared" ca="1" si="1563"/>
        <v>8.0729039283030629E+74</v>
      </c>
      <c r="AM1285" s="178">
        <f t="shared" ca="1" si="1563"/>
        <v>2.0711113833759616E+78</v>
      </c>
      <c r="AN1285" s="178">
        <f t="shared" ca="1" si="1563"/>
        <v>5.0598591798518282E+81</v>
      </c>
      <c r="AO1285" s="178">
        <f t="shared" ca="1" si="1563"/>
        <v>1.1798951642168622E+85</v>
      </c>
      <c r="AP1285" s="178">
        <f t="shared" ca="1" si="1563"/>
        <v>2.6316637312456322E+88</v>
      </c>
      <c r="AQ1285" s="178">
        <f t="shared" ca="1" si="1563"/>
        <v>5.6250887516055677E+91</v>
      </c>
      <c r="AR1285" s="178">
        <f t="shared" ca="1" si="1563"/>
        <v>1.1542503111178261E+95</v>
      </c>
      <c r="AS1285" s="178">
        <f t="shared" ca="1" si="1563"/>
        <v>2.2774072228141837E+98</v>
      </c>
      <c r="AT1285" s="178">
        <f t="shared" ca="1" si="1563"/>
        <v>4.3270926587382012E+101</v>
      </c>
      <c r="AU1285" s="178">
        <f t="shared" ca="1" si="1563"/>
        <v>7.9280019150319688E+104</v>
      </c>
      <c r="AV1285" s="178">
        <f t="shared" ca="1" si="1563"/>
        <v>1.4024852643318869E+108</v>
      </c>
      <c r="AW1285" s="178">
        <f t="shared" ca="1" si="1563"/>
        <v>2.3983744200389136E+111</v>
      </c>
      <c r="AX1285" s="178">
        <f t="shared" ca="1" si="1563"/>
        <v>3.9691986360452479E+114</v>
      </c>
      <c r="AY1285" s="178">
        <f t="shared" ref="AY1285:CD1285" ca="1" si="1564">AY1297+AY1288</f>
        <v>6.3636774017691634E+117</v>
      </c>
      <c r="AZ1285" s="178">
        <f t="shared" ca="1" si="1564"/>
        <v>9.8936686157270678E+120</v>
      </c>
      <c r="BA1285" s="178">
        <f t="shared" ca="1" si="1564"/>
        <v>1.4929645061455597E+124</v>
      </c>
      <c r="BB1285" s="178">
        <f t="shared" ca="1" si="1564"/>
        <v>2.1885698215451027E+127</v>
      </c>
      <c r="BC1285" s="178">
        <f t="shared" ca="1" si="1564"/>
        <v>3.1192114768942731E+130</v>
      </c>
      <c r="BD1285" s="178">
        <f t="shared" ca="1" si="1564"/>
        <v>4.3255164570305579E+133</v>
      </c>
      <c r="BE1285" s="178">
        <f t="shared" ca="1" si="1564"/>
        <v>5.8405965780754338E+136</v>
      </c>
      <c r="BF1285" s="178">
        <f t="shared" ca="1" si="1564"/>
        <v>7.6842840343889863E+139</v>
      </c>
      <c r="BG1285" s="178">
        <f t="shared" ca="1" si="1564"/>
        <v>9.8573958286172549E+142</v>
      </c>
      <c r="BH1285" s="178">
        <f t="shared" ca="1" si="1564"/>
        <v>1.2336872906809613E+146</v>
      </c>
      <c r="BI1285" s="178">
        <f t="shared" ca="1" si="1564"/>
        <v>1.507268160925754E+149</v>
      </c>
      <c r="BJ1285" s="178">
        <f t="shared" ca="1" si="1564"/>
        <v>1.7987249928369115E+152</v>
      </c>
      <c r="BK1285" s="178">
        <f t="shared" ca="1" si="1564"/>
        <v>2.0977936504118365E+155</v>
      </c>
      <c r="BL1285" s="178">
        <f t="shared" ca="1" si="1564"/>
        <v>2.3922628794929646E+158</v>
      </c>
      <c r="BM1285" s="178">
        <f t="shared" ca="1" si="1564"/>
        <v>2.6688102266146228E+161</v>
      </c>
      <c r="BN1285" s="178">
        <f t="shared" ca="1" si="1564"/>
        <v>2.9140327833995768E+164</v>
      </c>
      <c r="BO1285" s="178">
        <f t="shared" ca="1" si="1564"/>
        <v>3.1155574853936599E+167</v>
      </c>
      <c r="BP1285" s="178">
        <f t="shared" ca="1" si="1564"/>
        <v>3.2630988967204686E+170</v>
      </c>
      <c r="BQ1285" s="178">
        <f t="shared" ca="1" si="1564"/>
        <v>3.3493362841055209E+173</v>
      </c>
      <c r="BR1285" s="178">
        <f t="shared" ca="1" si="1564"/>
        <v>3.3705057701849618E+176</v>
      </c>
      <c r="BS1285" s="178">
        <f t="shared" ca="1" si="1564"/>
        <v>3.3266430439634595E+179</v>
      </c>
      <c r="BT1285" s="178">
        <f t="shared" ca="1" si="1564"/>
        <v>3.2214602637344755E+182</v>
      </c>
      <c r="BU1285" s="178">
        <f t="shared" ca="1" si="1564"/>
        <v>3.0618889751911688E+185</v>
      </c>
      <c r="BV1285" s="178">
        <f t="shared" ca="1" si="1564"/>
        <v>2.8573612050457076E+188</v>
      </c>
      <c r="BW1285" s="178">
        <f t="shared" ca="1" si="1564"/>
        <v>2.6189275577460341E+191</v>
      </c>
      <c r="BX1285" s="178">
        <f t="shared" ca="1" si="1564"/>
        <v>2.3583212955252047E+194</v>
      </c>
      <c r="BY1285" s="178">
        <f t="shared" ca="1" si="1564"/>
        <v>2.0870713480159474E+197</v>
      </c>
      <c r="BZ1285" s="178">
        <f t="shared" ca="1" si="1564"/>
        <v>1.8157480032063855E+200</v>
      </c>
      <c r="CA1285" s="178">
        <f t="shared" ca="1" si="1564"/>
        <v>1.5533974564233945E+203</v>
      </c>
      <c r="CB1285" s="178">
        <f t="shared" ca="1" si="1564"/>
        <v>1.3071908323884729E+206</v>
      </c>
      <c r="CC1285" s="178">
        <f t="shared" ca="1" si="1564"/>
        <v>1.0822846936367984E+209</v>
      </c>
      <c r="CD1285" s="178">
        <f t="shared" ca="1" si="1564"/>
        <v>8.8186712564279251E+211</v>
      </c>
      <c r="CE1285" s="178">
        <f t="shared" ref="CE1285:CL1285" ca="1" si="1565">CE1297+CE1288</f>
        <v>7.0734834078444261E+214</v>
      </c>
      <c r="CF1285" s="178">
        <f t="shared" ca="1" si="1565"/>
        <v>5.5864782983321351E+217</v>
      </c>
      <c r="CG1285" s="178">
        <f t="shared" ca="1" si="1565"/>
        <v>4.345305222171298E+220</v>
      </c>
      <c r="CH1285" s="178">
        <f t="shared" ca="1" si="1565"/>
        <v>3.3295041861632261E+223</v>
      </c>
      <c r="CI1285" s="178">
        <f t="shared" ca="1" si="1565"/>
        <v>2.5136957242075935E+226</v>
      </c>
      <c r="CJ1285" s="178">
        <f t="shared" ca="1" si="1565"/>
        <v>1.8703102020278788E+229</v>
      </c>
      <c r="CK1285" s="178">
        <f t="shared" ca="1" si="1565"/>
        <v>1.3717456864372697E+232</v>
      </c>
      <c r="CL1285" s="178">
        <f t="shared" ca="1" si="1565"/>
        <v>9.9193046304862309E+234</v>
      </c>
      <c r="CO1285" s="178">
        <f t="shared" ref="CO1285:DK1285" ca="1" si="1566">CO1297+CO1288</f>
        <v>7.0052590217001849E+237</v>
      </c>
      <c r="CP1285" s="178">
        <f t="shared" ca="1" si="1566"/>
        <v>3.7060535771033705E+240</v>
      </c>
      <c r="CQ1285" s="178">
        <f t="shared" ca="1" si="1566"/>
        <v>1.9388927677090313E+243</v>
      </c>
      <c r="CR1285" s="178">
        <f t="shared" ca="1" si="1566"/>
        <v>1.0009005326580007E+246</v>
      </c>
      <c r="CS1285" s="178">
        <f t="shared" ca="1" si="1566"/>
        <v>5.0991909583505453E+248</v>
      </c>
      <c r="CT1285" s="178">
        <f t="shared" ca="1" si="1566"/>
        <v>2.5642481488439994E+251</v>
      </c>
      <c r="CU1285" s="178">
        <f t="shared" ca="1" si="1566"/>
        <v>1.2730354427181067E+254</v>
      </c>
      <c r="CV1285" s="178">
        <f t="shared" ca="1" si="1566"/>
        <v>6.2404224945742953E+256</v>
      </c>
      <c r="CW1285" s="178">
        <f t="shared" ca="1" si="1566"/>
        <v>3.0209958931556256E+259</v>
      </c>
      <c r="CX1285" s="178">
        <f t="shared" ca="1" si="1566"/>
        <v>1.4444974450531603E+262</v>
      </c>
      <c r="CY1285" s="178">
        <f t="shared" ca="1" si="1566"/>
        <v>6.749825374549328E+264</v>
      </c>
      <c r="CZ1285" s="178">
        <f t="shared" ca="1" si="1566"/>
        <v>3.1501310490757895E+267</v>
      </c>
      <c r="DA1285" s="178">
        <f t="shared" ca="1" si="1566"/>
        <v>1.4526580316193658E+270</v>
      </c>
      <c r="DB1285" s="178">
        <f t="shared" ca="1" si="1566"/>
        <v>6.6203973830376397E+272</v>
      </c>
      <c r="DC1285" s="178">
        <f t="shared" ca="1" si="1566"/>
        <v>2.9822957909133763E+275</v>
      </c>
      <c r="DD1285" s="178">
        <f t="shared" ca="1" si="1566"/>
        <v>1.3280734082755141E+278</v>
      </c>
      <c r="DE1285" s="178">
        <f t="shared" ca="1" si="1566"/>
        <v>5.8473020973673424E+280</v>
      </c>
      <c r="DF1285" s="178">
        <f t="shared" ca="1" si="1566"/>
        <v>2.5456995692005744E+283</v>
      </c>
      <c r="DG1285" s="178">
        <f t="shared" ca="1" si="1566"/>
        <v>1.0960535157843671E+286</v>
      </c>
      <c r="DH1285" s="178">
        <f t="shared" ca="1" si="1566"/>
        <v>4.6674855129593497E+288</v>
      </c>
      <c r="DI1285" s="178">
        <f t="shared" ca="1" si="1566"/>
        <v>1.9661346180940962E+291</v>
      </c>
      <c r="DJ1285" s="178">
        <f t="shared" ca="1" si="1566"/>
        <v>8.1935834780203795E+293</v>
      </c>
      <c r="DK1285" s="178">
        <f t="shared" ca="1" si="1566"/>
        <v>3.3784312743020007E+296</v>
      </c>
      <c r="DL1285" s="178">
        <f t="shared" ref="DL1285" ca="1" si="1567">DL1297+DL1288</f>
        <v>1.378434126965809E+299</v>
      </c>
    </row>
    <row r="1286" spans="1:116" x14ac:dyDescent="0.4">
      <c r="A1286" s="99"/>
      <c r="B1286" s="57"/>
      <c r="C1286" t="s">
        <v>198</v>
      </c>
      <c r="D1286" t="s">
        <v>771</v>
      </c>
      <c r="E1286" t="str">
        <f t="shared" si="1550"/>
        <v>1286 LAMORTR-S</v>
      </c>
      <c r="G1286" s="126" t="str">
        <f>"Interest income - "&amp;SUBSTITUTE(G1270,":","")</f>
        <v>Interest income - Revenue driven amortizing loan - no defaults</v>
      </c>
      <c r="I1286" s="74"/>
      <c r="J1286" s="74"/>
      <c r="K1286" s="33">
        <f ca="1">SUMIF($4:$4,K$2,1282:1282)</f>
        <v>-1.0148001330410546E+43</v>
      </c>
      <c r="L1286" s="33">
        <f ca="1">SUMIF($4:$4,L$2,1282:1282)</f>
        <v>-1.1788796071316813E+85</v>
      </c>
      <c r="M1286" s="33">
        <f ca="1">SUMIF($4:$4,M$2,1282:1282)</f>
        <v>-1.4909794666559834E+124</v>
      </c>
      <c r="N1286" s="33">
        <f ca="1">SUMIF($4:$4,N$2,1282:1282)</f>
        <v>-2.6640121545955229E+161</v>
      </c>
      <c r="O1286" s="33">
        <f ca="1">SUMIF($4:$4,O$2,1282:1282)</f>
        <v>-2.0823430260753826E+197</v>
      </c>
      <c r="P1286" s="33">
        <f ca="1">SUMIF($4:$4,P$2,1282:1282)</f>
        <v>-1.3679971300379815E+232</v>
      </c>
      <c r="R1286" s="53">
        <f>S1282</f>
        <v>0</v>
      </c>
      <c r="S1286" s="93">
        <f t="shared" ref="S1286:AX1286" ca="1" si="1568">SUM(S1282:S1285)</f>
        <v>0</v>
      </c>
      <c r="T1286" s="93">
        <f t="shared" ca="1" si="1568"/>
        <v>-107292258.07444541</v>
      </c>
      <c r="U1286" s="93">
        <f t="shared" ca="1" si="1568"/>
        <v>-1491823090716.0876</v>
      </c>
      <c r="V1286" s="93">
        <f t="shared" ca="1" si="1568"/>
        <v>-1.2527895772260954E+16</v>
      </c>
      <c r="W1286" s="93">
        <f t="shared" ca="1" si="1568"/>
        <v>-6.0380063661476692E+19</v>
      </c>
      <c r="X1286" s="93">
        <f t="shared" ca="1" si="1568"/>
        <v>2.7041357184009198E+20</v>
      </c>
      <c r="Y1286" s="93">
        <f t="shared" ca="1" si="1568"/>
        <v>3.1936526119257486E+27</v>
      </c>
      <c r="Z1286" s="93">
        <f t="shared" ca="1" si="1568"/>
        <v>3.7487609090760039E+31</v>
      </c>
      <c r="AA1286" s="93">
        <f t="shared" ca="1" si="1568"/>
        <v>2.9474791168671843E+35</v>
      </c>
      <c r="AB1286" s="93">
        <f t="shared" ca="1" si="1568"/>
        <v>1.8664753541151947E+39</v>
      </c>
      <c r="AC1286" s="93">
        <f t="shared" ca="1" si="1568"/>
        <v>1.0149883349862616E+43</v>
      </c>
      <c r="AD1286" s="93">
        <f t="shared" ca="1" si="1568"/>
        <v>4.8944898638636335E+46</v>
      </c>
      <c r="AE1286" s="93">
        <f t="shared" ca="1" si="1568"/>
        <v>2.1336194541204319E+50</v>
      </c>
      <c r="AF1286" s="93">
        <f t="shared" ca="1" si="1568"/>
        <v>8.5167486122416446E+53</v>
      </c>
      <c r="AG1286" s="93">
        <f t="shared" ca="1" si="1568"/>
        <v>3.1419372236298355E+57</v>
      </c>
      <c r="AH1286" s="93">
        <f t="shared" ca="1" si="1568"/>
        <v>1.0788094331707366E+61</v>
      </c>
      <c r="AI1286" s="93">
        <f t="shared" ca="1" si="1568"/>
        <v>3.4669027020122912E+64</v>
      </c>
      <c r="AJ1286" s="93">
        <f t="shared" ca="1" si="1568"/>
        <v>1.047563070096284E+68</v>
      </c>
      <c r="AK1286" s="93">
        <f t="shared" ca="1" si="1568"/>
        <v>2.9877225143726774E+71</v>
      </c>
      <c r="AL1286" s="93">
        <f t="shared" ca="1" si="1568"/>
        <v>8.069917262069855E+74</v>
      </c>
      <c r="AM1286" s="93">
        <f t="shared" ca="1" si="1568"/>
        <v>2.0703046929082709E+78</v>
      </c>
      <c r="AN1286" s="93">
        <f t="shared" ca="1" si="1568"/>
        <v>5.0577896888655841E+81</v>
      </c>
      <c r="AO1286" s="93">
        <f t="shared" ca="1" si="1568"/>
        <v>1.1793895940009997E+85</v>
      </c>
      <c r="AP1286" s="93">
        <f t="shared" ca="1" si="1568"/>
        <v>2.6304848516385004E+88</v>
      </c>
      <c r="AQ1286" s="93">
        <f t="shared" ca="1" si="1568"/>
        <v>5.6224594559548543E+91</v>
      </c>
      <c r="AR1286" s="93">
        <f t="shared" ca="1" si="1568"/>
        <v>1.1536883304088423E+95</v>
      </c>
      <c r="AS1286" s="93">
        <f t="shared" ca="1" si="1568"/>
        <v>2.2762541014063064E+98</v>
      </c>
      <c r="AT1286" s="93">
        <f t="shared" ca="1" si="1568"/>
        <v>4.3248175679203927E+101</v>
      </c>
      <c r="AU1286" s="93">
        <f t="shared" ca="1" si="1568"/>
        <v>7.9236793926483553E+104</v>
      </c>
      <c r="AV1286" s="93">
        <f t="shared" ca="1" si="1568"/>
        <v>1.4016933324707822E+108</v>
      </c>
      <c r="AW1286" s="93">
        <f t="shared" ca="1" si="1568"/>
        <v>2.3969735256629874E+111</v>
      </c>
      <c r="AX1286" s="93">
        <f t="shared" ca="1" si="1568"/>
        <v>3.966803075867202E+114</v>
      </c>
      <c r="AY1286" s="93">
        <f t="shared" ref="AY1286:CD1286" ca="1" si="1569">SUM(AY1282:AY1285)</f>
        <v>6.3597130155947371E+117</v>
      </c>
      <c r="AZ1286" s="93">
        <f t="shared" ca="1" si="1569"/>
        <v>9.8873129024911046E+120</v>
      </c>
      <c r="BA1286" s="93">
        <f t="shared" ca="1" si="1569"/>
        <v>1.4919764161131114E+124</v>
      </c>
      <c r="BB1286" s="93">
        <f t="shared" ca="1" si="1569"/>
        <v>2.1870788420784469E+127</v>
      </c>
      <c r="BC1286" s="93">
        <f t="shared" ca="1" si="1569"/>
        <v>3.1170259024286958E+130</v>
      </c>
      <c r="BD1286" s="93">
        <f t="shared" ca="1" si="1569"/>
        <v>4.3224016363827556E+133</v>
      </c>
      <c r="BE1286" s="93">
        <f t="shared" ca="1" si="1569"/>
        <v>5.8362773193670638E+136</v>
      </c>
      <c r="BF1286" s="93">
        <f t="shared" ca="1" si="1569"/>
        <v>7.6784521153870838E+139</v>
      </c>
      <c r="BG1286" s="93">
        <f t="shared" ca="1" si="1569"/>
        <v>9.8497232612703624E+142</v>
      </c>
      <c r="BH1286" s="93">
        <f t="shared" ca="1" si="1569"/>
        <v>1.2327030925792497E+146</v>
      </c>
      <c r="BI1286" s="93">
        <f t="shared" ca="1" si="1569"/>
        <v>1.5060364509879416E+149</v>
      </c>
      <c r="BJ1286" s="93">
        <f t="shared" ca="1" si="1569"/>
        <v>1.7972201993286246E+152</v>
      </c>
      <c r="BK1286" s="93">
        <f t="shared" ca="1" si="1569"/>
        <v>2.0959979487580679E+155</v>
      </c>
      <c r="BL1286" s="93">
        <f t="shared" ca="1" si="1569"/>
        <v>2.390168693690914E+158</v>
      </c>
      <c r="BM1286" s="93">
        <f t="shared" ca="1" si="1569"/>
        <v>2.6664221713254752E+161</v>
      </c>
      <c r="BN1286" s="93">
        <f t="shared" ca="1" si="1569"/>
        <v>2.9113687712449815E+164</v>
      </c>
      <c r="BO1286" s="93">
        <f t="shared" ca="1" si="1569"/>
        <v>3.1126488051849087E+167</v>
      </c>
      <c r="BP1286" s="93">
        <f t="shared" ca="1" si="1569"/>
        <v>3.2599891834563717E+170</v>
      </c>
      <c r="BQ1286" s="93">
        <f t="shared" ca="1" si="1569"/>
        <v>3.34607943341234E+173</v>
      </c>
      <c r="BR1286" s="93">
        <f t="shared" ca="1" si="1569"/>
        <v>3.367162977803319E+176</v>
      </c>
      <c r="BS1286" s="93">
        <f t="shared" ca="1" si="1569"/>
        <v>3.3232792548401762E+179</v>
      </c>
      <c r="BT1286" s="93">
        <f t="shared" ca="1" si="1569"/>
        <v>3.2181403795905244E+182</v>
      </c>
      <c r="BU1286" s="93">
        <f t="shared" ca="1" si="1569"/>
        <v>3.0586741856723469E+185</v>
      </c>
      <c r="BV1286" s="93">
        <f t="shared" ca="1" si="1569"/>
        <v>2.8543057757072415E+188</v>
      </c>
      <c r="BW1286" s="93">
        <f t="shared" ca="1" si="1569"/>
        <v>2.6160763360259704E+191</v>
      </c>
      <c r="BX1286" s="93">
        <f t="shared" ca="1" si="1569"/>
        <v>2.3557080971786729E+194</v>
      </c>
      <c r="BY1286" s="93">
        <f t="shared" ca="1" si="1569"/>
        <v>2.0847182777004076E+197</v>
      </c>
      <c r="BZ1286" s="93">
        <f t="shared" ca="1" si="1569"/>
        <v>1.81366566018031E+200</v>
      </c>
      <c r="CA1286" s="93">
        <f t="shared" ca="1" si="1569"/>
        <v>1.5515858927754702E+203</v>
      </c>
      <c r="CB1286" s="93">
        <f t="shared" ca="1" si="1569"/>
        <v>1.3056410752056171E+206</v>
      </c>
      <c r="CC1286" s="93">
        <f t="shared" ca="1" si="1569"/>
        <v>1.0809806170168015E+209</v>
      </c>
      <c r="CD1286" s="93">
        <f t="shared" ca="1" si="1569"/>
        <v>8.807874614953807E+211</v>
      </c>
      <c r="CE1286" s="93">
        <f t="shared" ref="CE1286:CL1286" ca="1" si="1570">SUM(CE1282:CE1285)</f>
        <v>7.0646864326813819E+214</v>
      </c>
      <c r="CF1286" s="93">
        <f t="shared" ca="1" si="1570"/>
        <v>5.579422492812078E+217</v>
      </c>
      <c r="CG1286" s="93">
        <f t="shared" ca="1" si="1570"/>
        <v>4.3397329229432168E+220</v>
      </c>
      <c r="CH1286" s="93">
        <f t="shared" ca="1" si="1570"/>
        <v>3.3251700789220877E+223</v>
      </c>
      <c r="CI1286" s="93">
        <f t="shared" ca="1" si="1570"/>
        <v>2.5103749298397572E+226</v>
      </c>
      <c r="CJ1286" s="93">
        <f t="shared" ca="1" si="1570"/>
        <v>1.867803179832985E+229</v>
      </c>
      <c r="CK1286" s="93">
        <f t="shared" ca="1" si="1570"/>
        <v>1.36988041444115E+232</v>
      </c>
      <c r="CL1286" s="93">
        <f t="shared" ca="1" si="1570"/>
        <v>9.9056246591858516E+234</v>
      </c>
      <c r="CN1286" s="74"/>
      <c r="CO1286" s="93">
        <f t="shared" ref="CO1286:DK1286" ca="1" si="1571">SUM(CO1282:CO1285)</f>
        <v>7.0052590217001849E+237</v>
      </c>
      <c r="CP1286" s="93">
        <f t="shared" ca="1" si="1571"/>
        <v>3.6990582235551564E+240</v>
      </c>
      <c r="CQ1286" s="93">
        <f t="shared" ca="1" si="1571"/>
        <v>1.9351990127232565E+243</v>
      </c>
      <c r="CR1286" s="93">
        <f t="shared" ca="1" si="1571"/>
        <v>9.9896814598155132E+245</v>
      </c>
      <c r="CS1286" s="93">
        <f t="shared" ca="1" si="1571"/>
        <v>5.0892159900435634E+248</v>
      </c>
      <c r="CT1286" s="93">
        <f t="shared" ca="1" si="1571"/>
        <v>2.5591665280723896E+251</v>
      </c>
      <c r="CU1286" s="93">
        <f t="shared" ca="1" si="1571"/>
        <v>1.2704801456291575E+254</v>
      </c>
      <c r="CV1286" s="93">
        <f t="shared" ca="1" si="1571"/>
        <v>6.2277371513863208E+256</v>
      </c>
      <c r="CW1286" s="93">
        <f t="shared" ca="1" si="1571"/>
        <v>3.0147778161132494E+259</v>
      </c>
      <c r="CX1286" s="93">
        <f t="shared" ca="1" si="1571"/>
        <v>1.4414874025961759E+262</v>
      </c>
      <c r="CY1286" s="93">
        <f t="shared" ca="1" si="1571"/>
        <v>6.7354334243153329E+264</v>
      </c>
      <c r="CZ1286" s="93">
        <f t="shared" ca="1" si="1571"/>
        <v>3.1434064591055813E+267</v>
      </c>
      <c r="DA1286" s="93">
        <f t="shared" ca="1" si="1571"/>
        <v>1.4495197472754887E+270</v>
      </c>
      <c r="DB1286" s="93">
        <f t="shared" ca="1" si="1571"/>
        <v>6.6059260888232979E+272</v>
      </c>
      <c r="DC1286" s="93">
        <f t="shared" ca="1" si="1571"/>
        <v>2.9757008875577147E+275</v>
      </c>
      <c r="DD1286" s="93">
        <f t="shared" ca="1" si="1571"/>
        <v>1.3251027308989939E+278</v>
      </c>
      <c r="DE1286" s="93">
        <f t="shared" ca="1" si="1571"/>
        <v>5.8340736993737981E+280</v>
      </c>
      <c r="DF1286" s="93">
        <f t="shared" ca="1" si="1571"/>
        <v>2.5398755727082226E+283</v>
      </c>
      <c r="DG1286" s="93">
        <f t="shared" ca="1" si="1571"/>
        <v>1.0935180770236991E+286</v>
      </c>
      <c r="DH1286" s="93">
        <f t="shared" ca="1" si="1571"/>
        <v>4.6565696483159051E+288</v>
      </c>
      <c r="DI1286" s="93">
        <f t="shared" ca="1" si="1571"/>
        <v>1.9614863649738545E+291</v>
      </c>
      <c r="DJ1286" s="93">
        <f t="shared" ca="1" si="1571"/>
        <v>8.174004029650458E+293</v>
      </c>
      <c r="DK1286" s="93">
        <f t="shared" ca="1" si="1571"/>
        <v>3.3702721885384569E+296</v>
      </c>
      <c r="DL1286" s="93">
        <f t="shared" ref="DL1286" ca="1" si="1572">SUM(DL1282:DL1285)</f>
        <v>1.3750700717130866E+299</v>
      </c>
    </row>
    <row r="1287" spans="1:116" x14ac:dyDescent="0.4">
      <c r="A1287" s="99"/>
      <c r="B1287" s="57"/>
      <c r="C1287" s="57"/>
      <c r="D1287" t="s">
        <v>771</v>
      </c>
      <c r="E1287" t="str">
        <f t="shared" si="1550"/>
        <v>1287 LAMORTR-S</v>
      </c>
      <c r="G1287" s="125"/>
      <c r="R1287"/>
      <c r="S1287" s="62"/>
      <c r="T1287" s="62"/>
      <c r="U1287" s="62"/>
      <c r="V1287" s="62"/>
      <c r="W1287" s="62"/>
      <c r="X1287" s="62"/>
      <c r="Y1287" s="62"/>
      <c r="Z1287" s="62"/>
      <c r="AA1287" s="62"/>
      <c r="AB1287" s="62"/>
      <c r="AC1287" s="62"/>
      <c r="AD1287" s="62"/>
      <c r="AE1287" s="62"/>
      <c r="AF1287" s="62"/>
      <c r="AG1287" s="62"/>
      <c r="AH1287" s="62"/>
      <c r="AI1287" s="62"/>
      <c r="AJ1287" s="62"/>
      <c r="AK1287" s="62"/>
      <c r="AL1287" s="62"/>
      <c r="AM1287" s="62"/>
      <c r="AN1287" s="62"/>
      <c r="AO1287" s="62"/>
      <c r="AP1287" s="62"/>
      <c r="AQ1287" s="62"/>
      <c r="AR1287" s="62"/>
      <c r="AS1287" s="62"/>
      <c r="AT1287" s="62"/>
      <c r="AU1287" s="62"/>
      <c r="AV1287" s="62"/>
      <c r="AW1287" s="62"/>
      <c r="AX1287" s="62"/>
      <c r="AY1287" s="62"/>
      <c r="AZ1287" s="62"/>
      <c r="BA1287" s="62"/>
      <c r="BB1287" s="62"/>
      <c r="BC1287" s="62"/>
      <c r="BD1287" s="62"/>
      <c r="BE1287" s="62"/>
      <c r="BF1287" s="62"/>
      <c r="BG1287" s="62"/>
      <c r="BH1287" s="62"/>
      <c r="BI1287" s="62"/>
      <c r="BJ1287" s="62"/>
      <c r="BK1287" s="62"/>
      <c r="BL1287" s="62"/>
      <c r="BM1287" s="62"/>
      <c r="BN1287" s="62"/>
      <c r="BO1287" s="62"/>
      <c r="BP1287" s="62"/>
      <c r="BQ1287" s="62"/>
      <c r="BR1287" s="62"/>
      <c r="BS1287" s="62"/>
      <c r="BT1287" s="62"/>
      <c r="BU1287" s="62"/>
      <c r="BV1287" s="62"/>
      <c r="BW1287" s="62"/>
      <c r="BX1287" s="62"/>
      <c r="BY1287" s="62"/>
      <c r="BZ1287" s="62"/>
      <c r="CA1287" s="62"/>
      <c r="CB1287" s="62"/>
      <c r="CC1287" s="62"/>
      <c r="CD1287" s="62"/>
      <c r="CE1287" s="62"/>
      <c r="CF1287" s="62"/>
      <c r="CG1287" s="62"/>
      <c r="CH1287" s="62"/>
      <c r="CI1287" s="62"/>
      <c r="CJ1287" s="62"/>
      <c r="CK1287" s="62"/>
      <c r="CL1287" s="62"/>
      <c r="CO1287" s="62"/>
      <c r="CP1287" s="62"/>
      <c r="CQ1287" s="62"/>
      <c r="CR1287" s="62"/>
      <c r="CS1287" s="62"/>
      <c r="CT1287" s="62"/>
      <c r="CU1287" s="62"/>
      <c r="CV1287" s="62"/>
      <c r="CW1287" s="62"/>
      <c r="CX1287" s="62"/>
      <c r="CY1287" s="62"/>
      <c r="CZ1287" s="62"/>
      <c r="DA1287" s="62"/>
      <c r="DB1287" s="62"/>
      <c r="DC1287" s="62"/>
      <c r="DD1287" s="62"/>
      <c r="DE1287" s="62"/>
      <c r="DF1287" s="62"/>
      <c r="DG1287" s="62"/>
      <c r="DH1287" s="62"/>
      <c r="DI1287" s="62"/>
      <c r="DJ1287" s="62"/>
      <c r="DK1287" s="62"/>
      <c r="DL1287" s="62"/>
    </row>
    <row r="1288" spans="1:116" x14ac:dyDescent="0.4">
      <c r="A1288" s="99"/>
      <c r="B1288" s="57"/>
      <c r="D1288" t="s">
        <v>771</v>
      </c>
      <c r="E1288" t="str">
        <f t="shared" si="1550"/>
        <v>1288 LAMORTR-S</v>
      </c>
      <c r="G1288" s="95" t="s">
        <v>309</v>
      </c>
      <c r="I1288" s="93"/>
      <c r="J1288" s="93"/>
      <c r="K1288" s="28">
        <f>SUMIF($3:$3,K$2,1284:1284)</f>
        <v>0</v>
      </c>
      <c r="L1288" s="28">
        <f>SUMIF($3:$3,L$2,1284:1284)</f>
        <v>0</v>
      </c>
      <c r="M1288" s="28">
        <f>SUMIF($3:$3,M$2,1284:1284)</f>
        <v>0</v>
      </c>
      <c r="N1288" s="28">
        <f>SUMIF($3:$3,N$2,1284:1284)</f>
        <v>0</v>
      </c>
      <c r="O1288" s="28">
        <f>SUMIF($3:$3,O$2,1284:1284)</f>
        <v>0</v>
      </c>
      <c r="P1288" s="28">
        <f>SUMIF($3:$3,P$2,1284:1284)</f>
        <v>0</v>
      </c>
      <c r="R1288" s="27"/>
      <c r="S1288" s="93">
        <f t="shared" ref="S1288:AX1288" ca="1" si="1573">SUM(S1282:S1283,S1284)*$H1275/12</f>
        <v>66.666666666666671</v>
      </c>
      <c r="T1288" s="93">
        <f t="shared" ca="1" si="1573"/>
        <v>128.02782974022159</v>
      </c>
      <c r="U1288" s="93">
        <f t="shared" ca="1" si="1573"/>
        <v>894224.3173909703</v>
      </c>
      <c r="V1288" s="93">
        <f t="shared" ca="1" si="1573"/>
        <v>12430957653.631514</v>
      </c>
      <c r="W1288" s="93">
        <f t="shared" ca="1" si="1573"/>
        <v>104386596007630.31</v>
      </c>
      <c r="X1288" s="93">
        <f t="shared" ca="1" si="1573"/>
        <v>5.0306192847083654E+17</v>
      </c>
      <c r="Y1288" s="93">
        <f t="shared" ca="1" si="1573"/>
        <v>-2.7608031955269791E+18</v>
      </c>
      <c r="Z1288" s="93">
        <f t="shared" ca="1" si="1573"/>
        <v>-2.6613769476987698E+25</v>
      </c>
      <c r="AA1288" s="93">
        <f t="shared" ca="1" si="1573"/>
        <v>-3.1236990686991241E+29</v>
      </c>
      <c r="AB1288" s="93">
        <f t="shared" ca="1" si="1573"/>
        <v>-2.4559175982315324E+33</v>
      </c>
      <c r="AC1288" s="93">
        <f t="shared" ca="1" si="1573"/>
        <v>-1.5551484593545734E+37</v>
      </c>
      <c r="AD1288" s="93">
        <f t="shared" ca="1" si="1573"/>
        <v>-8.4566677753421221E+40</v>
      </c>
      <c r="AE1288" s="93">
        <f t="shared" ca="1" si="1573"/>
        <v>-4.0778886862816951E+44</v>
      </c>
      <c r="AF1288" s="93">
        <f t="shared" ca="1" si="1573"/>
        <v>-1.7776049414905169E+48</v>
      </c>
      <c r="AG1288" s="93">
        <f t="shared" ca="1" si="1573"/>
        <v>-7.0954976908345678E+51</v>
      </c>
      <c r="AH1288" s="93">
        <f t="shared" ca="1" si="1573"/>
        <v>-2.6175653821804058E+55</v>
      </c>
      <c r="AI1288" s="93">
        <f t="shared" ca="1" si="1573"/>
        <v>-8.9874385334721251E+58</v>
      </c>
      <c r="AJ1288" s="93">
        <f t="shared" ca="1" si="1573"/>
        <v>-2.8881790941762576E+62</v>
      </c>
      <c r="AK1288" s="93">
        <f t="shared" ca="1" si="1573"/>
        <v>-8.726779119578219E+65</v>
      </c>
      <c r="AL1288" s="93">
        <f t="shared" ca="1" si="1573"/>
        <v>-2.4888885276729358E+69</v>
      </c>
      <c r="AM1288" s="93">
        <f t="shared" ca="1" si="1573"/>
        <v>-6.7224205640905549E+72</v>
      </c>
      <c r="AN1288" s="93">
        <f t="shared" ca="1" si="1573"/>
        <v>-1.7245758218704116E+76</v>
      </c>
      <c r="AO1288" s="93">
        <f t="shared" ca="1" si="1573"/>
        <v>-4.2130851321876308E+79</v>
      </c>
      <c r="AP1288" s="93">
        <f t="shared" ca="1" si="1573"/>
        <v>-9.8239967260973442E+82</v>
      </c>
      <c r="AQ1288" s="93">
        <f t="shared" ca="1" si="1573"/>
        <v>-2.1910797089278499E+86</v>
      </c>
      <c r="AR1288" s="93">
        <f t="shared" ca="1" si="1573"/>
        <v>-4.6831725748655725E+89</v>
      </c>
      <c r="AS1288" s="93">
        <f t="shared" ca="1" si="1573"/>
        <v>-9.6093450656433672E+92</v>
      </c>
      <c r="AT1288" s="93">
        <f t="shared" ca="1" si="1573"/>
        <v>-1.8959090148402508E+96</v>
      </c>
      <c r="AU1288" s="93">
        <f t="shared" ca="1" si="1573"/>
        <v>-3.6021019863443998E+99</v>
      </c>
      <c r="AV1288" s="93">
        <f t="shared" ca="1" si="1573"/>
        <v>-6.5994321758727205E+102</v>
      </c>
      <c r="AW1288" s="93">
        <f t="shared" ca="1" si="1573"/>
        <v>-1.1674119799384022E+106</v>
      </c>
      <c r="AX1288" s="93">
        <f t="shared" ca="1" si="1573"/>
        <v>-1.9963001483715029E+109</v>
      </c>
      <c r="AY1288" s="93">
        <f t="shared" ref="AY1288:CD1288" ca="1" si="1574">SUM(AY1282:AY1283,AY1284)*$H1275/12</f>
        <v>-3.3036551453552886E+112</v>
      </c>
      <c r="AZ1288" s="93">
        <f t="shared" ca="1" si="1574"/>
        <v>-5.2964276966364837E+115</v>
      </c>
      <c r="BA1288" s="93">
        <f t="shared" ca="1" si="1574"/>
        <v>-8.2340836037355132E+118</v>
      </c>
      <c r="BB1288" s="93">
        <f t="shared" ca="1" si="1574"/>
        <v>-1.2424828888799861E+122</v>
      </c>
      <c r="BC1288" s="93">
        <f t="shared" ca="1" si="1574"/>
        <v>-1.8213120546479566E+125</v>
      </c>
      <c r="BD1288" s="93">
        <f t="shared" ca="1" si="1574"/>
        <v>-2.5956838731687412E+128</v>
      </c>
      <c r="BE1288" s="93">
        <f t="shared" ca="1" si="1574"/>
        <v>-3.5993822569749583E+131</v>
      </c>
      <c r="BF1288" s="93">
        <f t="shared" ca="1" si="1574"/>
        <v>-4.8599325015857548E+134</v>
      </c>
      <c r="BG1288" s="93">
        <f t="shared" ca="1" si="1574"/>
        <v>-6.3938061224108041E+137</v>
      </c>
      <c r="BH1288" s="93">
        <f t="shared" ca="1" si="1574"/>
        <v>-8.2016508475957175E+140</v>
      </c>
      <c r="BI1288" s="93">
        <f t="shared" ca="1" si="1574"/>
        <v>-1.0264249481770176E+144</v>
      </c>
      <c r="BJ1288" s="93">
        <f t="shared" ca="1" si="1574"/>
        <v>-1.2539945902390645E+147</v>
      </c>
      <c r="BK1288" s="93">
        <f t="shared" ca="1" si="1574"/>
        <v>-1.4964180448071524E+150</v>
      </c>
      <c r="BL1288" s="93">
        <f t="shared" ca="1" si="1574"/>
        <v>-1.7451548350423121E+153</v>
      </c>
      <c r="BM1288" s="93">
        <f t="shared" ca="1" si="1574"/>
        <v>-1.990046074289749E+156</v>
      </c>
      <c r="BN1288" s="93">
        <f t="shared" ca="1" si="1574"/>
        <v>-2.2200101288296026E+159</v>
      </c>
      <c r="BO1288" s="93">
        <f t="shared" ca="1" si="1574"/>
        <v>-2.4239001739595269E+162</v>
      </c>
      <c r="BP1288" s="93">
        <f t="shared" ca="1" si="1574"/>
        <v>-2.5914277200805887E+165</v>
      </c>
      <c r="BQ1288" s="93">
        <f t="shared" ca="1" si="1574"/>
        <v>-2.7140422443173736E+168</v>
      </c>
      <c r="BR1288" s="93">
        <f t="shared" ca="1" si="1574"/>
        <v>-2.7856603180356621E+171</v>
      </c>
      <c r="BS1288" s="93">
        <f t="shared" ca="1" si="1574"/>
        <v>-2.8031576027360635E+174</v>
      </c>
      <c r="BT1288" s="93">
        <f t="shared" ca="1" si="1574"/>
        <v>-2.7665701199593475E+177</v>
      </c>
      <c r="BU1288" s="93">
        <f t="shared" ca="1" si="1574"/>
        <v>-2.6789912656851002E+180</v>
      </c>
      <c r="BV1288" s="93">
        <f t="shared" ca="1" si="1574"/>
        <v>-2.5461911153884858E+183</v>
      </c>
      <c r="BW1288" s="93">
        <f t="shared" ca="1" si="1574"/>
        <v>-2.376018100053072E+186</v>
      </c>
      <c r="BX1288" s="93">
        <f t="shared" ca="1" si="1574"/>
        <v>-2.177665288776575E+189</v>
      </c>
      <c r="BY1288" s="93">
        <f t="shared" ca="1" si="1574"/>
        <v>-1.9608919296164381E+192</v>
      </c>
      <c r="BZ1288" s="93">
        <f t="shared" ca="1" si="1574"/>
        <v>-1.7352858550628191E+195</v>
      </c>
      <c r="CA1288" s="93">
        <f t="shared" ca="1" si="1574"/>
        <v>-1.5096363732702196E+198</v>
      </c>
      <c r="CB1288" s="93">
        <f t="shared" ca="1" si="1574"/>
        <v>-1.2914643190464396E+201</v>
      </c>
      <c r="CC1288" s="93">
        <f t="shared" ca="1" si="1574"/>
        <v>-1.0867305166641063E+204</v>
      </c>
      <c r="CD1288" s="93">
        <f t="shared" ca="1" si="1574"/>
        <v>-8.9972012284313231E+206</v>
      </c>
      <c r="CE1288" s="93">
        <f t="shared" ref="CE1288:CL1288" ca="1" si="1575">SUM(CE1282:CE1283,CE1284)*$H1275/12</f>
        <v>-7.3308126358700628E+209</v>
      </c>
      <c r="CF1288" s="93">
        <f t="shared" ca="1" si="1575"/>
        <v>-5.879837933381012E+212</v>
      </c>
      <c r="CG1288" s="93">
        <f t="shared" ca="1" si="1575"/>
        <v>-4.6435826900675949E+215</v>
      </c>
      <c r="CH1288" s="93">
        <f t="shared" ca="1" si="1575"/>
        <v>-3.6117560342821171E+218</v>
      </c>
      <c r="CI1288" s="93">
        <f t="shared" ca="1" si="1575"/>
        <v>-2.7673286398636834E+221</v>
      </c>
      <c r="CJ1288" s="93">
        <f t="shared" ca="1" si="1575"/>
        <v>-2.0891851624114048E+224</v>
      </c>
      <c r="CK1288" s="93">
        <f t="shared" ca="1" si="1575"/>
        <v>-1.5543933300997273E+227</v>
      </c>
      <c r="CL1288" s="93">
        <f t="shared" ca="1" si="1575"/>
        <v>-1.1399976083649847E+230</v>
      </c>
      <c r="CN1288" s="93"/>
      <c r="CO1288" s="93">
        <f t="shared" ref="CO1288:CX1288" si="1576">SUM(CO1281:CO1282,CO1284)*$H1275/CO$5</f>
        <v>0</v>
      </c>
      <c r="CP1288" s="93">
        <f t="shared" ca="1" si="1576"/>
        <v>-1.7488383870535922E+236</v>
      </c>
      <c r="CQ1288" s="93">
        <f t="shared" ca="1" si="1576"/>
        <v>-9.234387464436914E+238</v>
      </c>
      <c r="CR1288" s="93">
        <f t="shared" ca="1" si="1576"/>
        <v>-4.8309666911232795E+241</v>
      </c>
      <c r="CS1288" s="93">
        <f t="shared" ca="1" si="1576"/>
        <v>-2.4937420767453959E+244</v>
      </c>
      <c r="CT1288" s="93">
        <f t="shared" ca="1" si="1576"/>
        <v>-1.2704051929024077E+247</v>
      </c>
      <c r="CU1288" s="93">
        <f t="shared" ca="1" si="1576"/>
        <v>-6.3882427223728676E+249</v>
      </c>
      <c r="CV1288" s="93">
        <f t="shared" ca="1" si="1576"/>
        <v>-3.1713357969936062E+252</v>
      </c>
      <c r="CW1288" s="93">
        <f t="shared" ca="1" si="1576"/>
        <v>-1.5545192605940506E+255</v>
      </c>
      <c r="CX1288" s="93">
        <f t="shared" ca="1" si="1576"/>
        <v>-7.5251061424608589E+257</v>
      </c>
      <c r="CY1288" s="93">
        <f ca="1">SUM(CY1281:CY1282,CY1284)*$H1275/CL$5</f>
        <v>-1.1993291861662319E+260</v>
      </c>
      <c r="CZ1288" s="93">
        <f t="shared" ref="CZ1288:DL1288" ca="1" si="1577">SUM(CZ1281:CZ1282,CZ1284)*$H1275/CZ$5</f>
        <v>-1.6811474925520507E+263</v>
      </c>
      <c r="DA1288" s="93">
        <f t="shared" ca="1" si="1577"/>
        <v>-7.845710859692948E+265</v>
      </c>
      <c r="DB1288" s="93">
        <f t="shared" ca="1" si="1577"/>
        <v>-3.6178235535853127E+268</v>
      </c>
      <c r="DC1288" s="93">
        <f t="shared" ca="1" si="1577"/>
        <v>-1.6487258389153441E+271</v>
      </c>
      <c r="DD1288" s="93">
        <f t="shared" ca="1" si="1577"/>
        <v>-7.4266934413005199E+273</v>
      </c>
      <c r="DE1288" s="93">
        <f t="shared" ca="1" si="1577"/>
        <v>-3.3070994983859636E+276</v>
      </c>
      <c r="DF1288" s="93">
        <f t="shared" ca="1" si="1577"/>
        <v>-1.455999123087936E+279</v>
      </c>
      <c r="DG1288" s="93">
        <f t="shared" ca="1" si="1577"/>
        <v>-6.3385969016697868E+281</v>
      </c>
      <c r="DH1288" s="93">
        <f t="shared" ca="1" si="1577"/>
        <v>-2.7289661608610809E+284</v>
      </c>
      <c r="DI1288" s="93">
        <f t="shared" ca="1" si="1577"/>
        <v>-1.1620632800604247E+287</v>
      </c>
      <c r="DJ1288" s="93">
        <f t="shared" ca="1" si="1577"/>
        <v>-4.8948620924804888E+289</v>
      </c>
      <c r="DK1288" s="93">
        <f t="shared" ca="1" si="1577"/>
        <v>-2.0397714408859785E+292</v>
      </c>
      <c r="DL1288" s="93">
        <f t="shared" ca="1" si="1577"/>
        <v>-8.410138131805784E+294</v>
      </c>
    </row>
    <row r="1289" spans="1:116" x14ac:dyDescent="0.4">
      <c r="A1289" s="99"/>
      <c r="B1289" s="57"/>
      <c r="C1289" t="s">
        <v>235</v>
      </c>
      <c r="D1289" t="s">
        <v>771</v>
      </c>
      <c r="E1289" t="str">
        <f t="shared" si="1550"/>
        <v>1289 LAMORTR-S</v>
      </c>
      <c r="G1289" s="158" t="str">
        <f>G1281</f>
        <v>New loans originated - Revenue driven amortizing loan - no defaults</v>
      </c>
      <c r="R1289"/>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c r="BP1289" s="1"/>
      <c r="BQ1289" s="1"/>
      <c r="BR1289" s="1"/>
      <c r="BS1289" s="1"/>
      <c r="BT1289" s="1"/>
      <c r="BU1289" s="1"/>
      <c r="BV1289" s="1"/>
      <c r="BW1289" s="1"/>
      <c r="BX1289" s="1"/>
      <c r="BY1289" s="1"/>
      <c r="BZ1289" s="1"/>
      <c r="CA1289" s="1"/>
      <c r="CB1289" s="1"/>
      <c r="CC1289" s="1"/>
      <c r="CD1289" s="1"/>
      <c r="CE1289" s="1"/>
      <c r="CF1289" s="1"/>
      <c r="CG1289" s="1"/>
      <c r="CH1289" s="1"/>
      <c r="CI1289" s="1"/>
      <c r="CJ1289" s="1"/>
      <c r="CK1289" s="1"/>
      <c r="CL1289" s="1"/>
      <c r="CO1289" s="1"/>
      <c r="CP1289" s="1"/>
      <c r="CQ1289" s="1"/>
      <c r="CR1289" s="1"/>
      <c r="CS1289" s="1"/>
      <c r="CT1289" s="1"/>
      <c r="CU1289" s="1"/>
      <c r="CV1289" s="1"/>
      <c r="CW1289" s="1"/>
      <c r="CX1289" s="1"/>
      <c r="CY1289" s="1"/>
      <c r="CZ1289" s="1"/>
      <c r="DA1289" s="1"/>
      <c r="DB1289" s="1"/>
      <c r="DC1289" s="1"/>
      <c r="DD1289" s="1"/>
      <c r="DE1289" s="1"/>
      <c r="DF1289" s="1"/>
      <c r="DG1289" s="1"/>
      <c r="DH1289" s="1"/>
      <c r="DI1289" s="1"/>
      <c r="DJ1289" s="1"/>
      <c r="DK1289" s="1"/>
      <c r="DL1289" s="1"/>
    </row>
    <row r="1290" spans="1:116" x14ac:dyDescent="0.4">
      <c r="A1290" s="99"/>
      <c r="B1290" s="57"/>
      <c r="C1290" t="s">
        <v>235</v>
      </c>
      <c r="D1290" t="s">
        <v>771</v>
      </c>
      <c r="E1290" t="str">
        <f t="shared" si="1550"/>
        <v>1290 LAMORTR-S</v>
      </c>
      <c r="G1290" s="158" t="str">
        <f>G1282</f>
        <v>Prepayment - Revenue driven amortizing loan - no defaults</v>
      </c>
      <c r="R1290"/>
      <c r="S1290" s="1"/>
      <c r="T1290" s="1"/>
      <c r="U1290" s="1"/>
      <c r="V1290" s="1"/>
      <c r="W1290" s="1"/>
      <c r="X1290" s="1"/>
      <c r="Y1290" s="1"/>
      <c r="Z1290" s="1"/>
      <c r="AA1290" s="1"/>
      <c r="AB1290" s="1"/>
      <c r="AC1290" s="1"/>
      <c r="AD1290" s="1"/>
      <c r="AE1290" s="1"/>
      <c r="AF1290" s="1"/>
      <c r="AG1290" s="1"/>
      <c r="AH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c r="BP1290" s="1"/>
      <c r="BQ1290" s="1"/>
      <c r="BR1290" s="1"/>
      <c r="BS1290" s="1"/>
      <c r="BT1290" s="1"/>
      <c r="BU1290" s="1"/>
      <c r="BV1290" s="1"/>
      <c r="BW1290" s="1"/>
      <c r="BX1290" s="1"/>
      <c r="BY1290" s="1"/>
      <c r="BZ1290" s="1"/>
      <c r="CA1290" s="1"/>
      <c r="CB1290" s="1"/>
      <c r="CC1290" s="1"/>
      <c r="CD1290" s="1"/>
      <c r="CE1290" s="1"/>
      <c r="CF1290" s="1"/>
      <c r="CG1290" s="1"/>
      <c r="CH1290" s="1"/>
      <c r="CI1290" s="1"/>
      <c r="CJ1290" s="1"/>
      <c r="CK1290" s="1"/>
      <c r="CL1290" s="1"/>
      <c r="CO1290" s="1"/>
      <c r="CP1290" s="1"/>
      <c r="CQ1290" s="1"/>
      <c r="CR1290" s="1"/>
      <c r="CS1290" s="1"/>
      <c r="CT1290" s="1"/>
      <c r="CU1290" s="1"/>
      <c r="CV1290" s="1"/>
      <c r="CW1290" s="1"/>
      <c r="CX1290" s="1"/>
      <c r="CY1290" s="1"/>
      <c r="CZ1290" s="1"/>
      <c r="DA1290" s="1"/>
      <c r="DB1290" s="1"/>
      <c r="DC1290" s="1"/>
      <c r="DD1290" s="1"/>
      <c r="DE1290" s="1"/>
      <c r="DF1290" s="1"/>
      <c r="DG1290" s="1"/>
      <c r="DH1290" s="1"/>
      <c r="DI1290" s="1"/>
      <c r="DJ1290" s="1"/>
      <c r="DK1290" s="1"/>
      <c r="DL1290" s="1"/>
    </row>
    <row r="1291" spans="1:116" x14ac:dyDescent="0.4">
      <c r="A1291" s="99"/>
      <c r="B1291" s="57"/>
      <c r="C1291" t="s">
        <v>235</v>
      </c>
      <c r="D1291" t="s">
        <v>771</v>
      </c>
      <c r="E1291" t="str">
        <f t="shared" si="1550"/>
        <v>1291 LAMORTR-S</v>
      </c>
      <c r="G1291" s="158" t="str">
        <f>G1283</f>
        <v>Principal payments - Revenue driven amortizing loan - no defaults</v>
      </c>
      <c r="K1291" s="53">
        <f>SUMIF($3:$3,K$2,1287:1287)</f>
        <v>0</v>
      </c>
      <c r="L1291" s="53">
        <f>SUMIF($3:$3,L$2,1287:1287)</f>
        <v>0</v>
      </c>
      <c r="M1291" s="53">
        <f>SUMIF($3:$3,M$2,1287:1287)</f>
        <v>0</v>
      </c>
      <c r="N1291" s="53">
        <f>SUMIF($3:$3,N$2,1287:1287)</f>
        <v>0</v>
      </c>
      <c r="O1291" s="53">
        <f>SUMIF($3:$3,O$2,1287:1287)</f>
        <v>0</v>
      </c>
      <c r="P1291" s="53">
        <f>SUMIF($3:$3,P$2,1287:1287)</f>
        <v>0</v>
      </c>
      <c r="R1291"/>
      <c r="S1291" s="62">
        <f t="shared" ref="S1291:AX1291" ca="1" si="1578">-S1283</f>
        <v>-8000</v>
      </c>
      <c r="T1291" s="62">
        <f t="shared" ca="1" si="1578"/>
        <v>-8000</v>
      </c>
      <c r="U1291" s="62">
        <f t="shared" ca="1" si="1578"/>
        <v>-8000</v>
      </c>
      <c r="V1291" s="62">
        <f t="shared" ca="1" si="1578"/>
        <v>-8000</v>
      </c>
      <c r="W1291" s="62">
        <f t="shared" ca="1" si="1578"/>
        <v>-8000</v>
      </c>
      <c r="X1291" s="62">
        <f t="shared" ca="1" si="1578"/>
        <v>-8000</v>
      </c>
      <c r="Y1291" s="62">
        <f t="shared" ca="1" si="1578"/>
        <v>-8000</v>
      </c>
      <c r="Z1291" s="62">
        <f t="shared" ca="1" si="1578"/>
        <v>-8000</v>
      </c>
      <c r="AA1291" s="62">
        <f t="shared" ca="1" si="1578"/>
        <v>-8000</v>
      </c>
      <c r="AB1291" s="62">
        <f t="shared" ca="1" si="1578"/>
        <v>-8000</v>
      </c>
      <c r="AC1291" s="62">
        <f t="shared" ca="1" si="1578"/>
        <v>-8000</v>
      </c>
      <c r="AD1291" s="62">
        <f t="shared" ca="1" si="1578"/>
        <v>-8000</v>
      </c>
      <c r="AE1291" s="62">
        <f t="shared" ca="1" si="1578"/>
        <v>-8000</v>
      </c>
      <c r="AF1291" s="62">
        <f t="shared" ca="1" si="1578"/>
        <v>-8000</v>
      </c>
      <c r="AG1291" s="62">
        <f t="shared" ca="1" si="1578"/>
        <v>-8000</v>
      </c>
      <c r="AH1291" s="62">
        <f t="shared" ca="1" si="1578"/>
        <v>-8000</v>
      </c>
      <c r="AI1291" s="62">
        <f t="shared" ca="1" si="1578"/>
        <v>-8000</v>
      </c>
      <c r="AJ1291" s="62">
        <f t="shared" ca="1" si="1578"/>
        <v>-8000</v>
      </c>
      <c r="AK1291" s="62">
        <f t="shared" ca="1" si="1578"/>
        <v>-8000</v>
      </c>
      <c r="AL1291" s="62">
        <f t="shared" ca="1" si="1578"/>
        <v>-8000</v>
      </c>
      <c r="AM1291" s="62">
        <f t="shared" ca="1" si="1578"/>
        <v>-8000</v>
      </c>
      <c r="AN1291" s="62">
        <f t="shared" ca="1" si="1578"/>
        <v>-8000</v>
      </c>
      <c r="AO1291" s="62">
        <f t="shared" ca="1" si="1578"/>
        <v>-8000</v>
      </c>
      <c r="AP1291" s="62">
        <f t="shared" ca="1" si="1578"/>
        <v>-8000</v>
      </c>
      <c r="AQ1291" s="62">
        <f t="shared" ca="1" si="1578"/>
        <v>-8000</v>
      </c>
      <c r="AR1291" s="62">
        <f t="shared" ca="1" si="1578"/>
        <v>-8000</v>
      </c>
      <c r="AS1291" s="62">
        <f t="shared" ca="1" si="1578"/>
        <v>-8000</v>
      </c>
      <c r="AT1291" s="62">
        <f t="shared" ca="1" si="1578"/>
        <v>-8000</v>
      </c>
      <c r="AU1291" s="62">
        <f t="shared" ca="1" si="1578"/>
        <v>-8000</v>
      </c>
      <c r="AV1291" s="62">
        <f t="shared" ca="1" si="1578"/>
        <v>-8000</v>
      </c>
      <c r="AW1291" s="62">
        <f t="shared" ca="1" si="1578"/>
        <v>-8000</v>
      </c>
      <c r="AX1291" s="62">
        <f t="shared" ca="1" si="1578"/>
        <v>-8000</v>
      </c>
      <c r="AY1291" s="62">
        <f t="shared" ref="AY1291:CD1291" ca="1" si="1579">-AY1283</f>
        <v>-8000</v>
      </c>
      <c r="AZ1291" s="62">
        <f t="shared" ca="1" si="1579"/>
        <v>-8000</v>
      </c>
      <c r="BA1291" s="62">
        <f t="shared" ca="1" si="1579"/>
        <v>-8000</v>
      </c>
      <c r="BB1291" s="62">
        <f t="shared" ca="1" si="1579"/>
        <v>-8000</v>
      </c>
      <c r="BC1291" s="62">
        <f t="shared" ca="1" si="1579"/>
        <v>-8000</v>
      </c>
      <c r="BD1291" s="62">
        <f t="shared" ca="1" si="1579"/>
        <v>-8000</v>
      </c>
      <c r="BE1291" s="62">
        <f t="shared" ca="1" si="1579"/>
        <v>-8000</v>
      </c>
      <c r="BF1291" s="62">
        <f t="shared" ca="1" si="1579"/>
        <v>-8000</v>
      </c>
      <c r="BG1291" s="62">
        <f t="shared" ca="1" si="1579"/>
        <v>-8000</v>
      </c>
      <c r="BH1291" s="62">
        <f t="shared" ca="1" si="1579"/>
        <v>-8000</v>
      </c>
      <c r="BI1291" s="62">
        <f t="shared" ca="1" si="1579"/>
        <v>-8000</v>
      </c>
      <c r="BJ1291" s="62">
        <f t="shared" ca="1" si="1579"/>
        <v>-8000</v>
      </c>
      <c r="BK1291" s="62">
        <f t="shared" ca="1" si="1579"/>
        <v>-8000</v>
      </c>
      <c r="BL1291" s="62">
        <f t="shared" ca="1" si="1579"/>
        <v>-8000</v>
      </c>
      <c r="BM1291" s="62">
        <f t="shared" ca="1" si="1579"/>
        <v>-8000</v>
      </c>
      <c r="BN1291" s="62">
        <f t="shared" ca="1" si="1579"/>
        <v>-8000</v>
      </c>
      <c r="BO1291" s="62">
        <f t="shared" ca="1" si="1579"/>
        <v>-8000</v>
      </c>
      <c r="BP1291" s="62">
        <f t="shared" ca="1" si="1579"/>
        <v>-8000</v>
      </c>
      <c r="BQ1291" s="62">
        <f t="shared" ca="1" si="1579"/>
        <v>-8000</v>
      </c>
      <c r="BR1291" s="62">
        <f t="shared" ca="1" si="1579"/>
        <v>-8000</v>
      </c>
      <c r="BS1291" s="62">
        <f t="shared" ca="1" si="1579"/>
        <v>-8000</v>
      </c>
      <c r="BT1291" s="62">
        <f t="shared" ca="1" si="1579"/>
        <v>-8000</v>
      </c>
      <c r="BU1291" s="62">
        <f t="shared" ca="1" si="1579"/>
        <v>-8000</v>
      </c>
      <c r="BV1291" s="62">
        <f t="shared" ca="1" si="1579"/>
        <v>-8000</v>
      </c>
      <c r="BW1291" s="62">
        <f t="shared" ca="1" si="1579"/>
        <v>-8000</v>
      </c>
      <c r="BX1291" s="62">
        <f t="shared" ca="1" si="1579"/>
        <v>-8000</v>
      </c>
      <c r="BY1291" s="62">
        <f t="shared" ca="1" si="1579"/>
        <v>-8000</v>
      </c>
      <c r="BZ1291" s="62">
        <f t="shared" ca="1" si="1579"/>
        <v>-8000</v>
      </c>
      <c r="CA1291" s="62">
        <f t="shared" ca="1" si="1579"/>
        <v>-8000</v>
      </c>
      <c r="CB1291" s="62">
        <f t="shared" ca="1" si="1579"/>
        <v>-8000</v>
      </c>
      <c r="CC1291" s="62">
        <f t="shared" ca="1" si="1579"/>
        <v>-8000</v>
      </c>
      <c r="CD1291" s="62">
        <f t="shared" ca="1" si="1579"/>
        <v>-8000</v>
      </c>
      <c r="CE1291" s="62">
        <f t="shared" ref="CE1291:CL1291" ca="1" si="1580">-CE1283</f>
        <v>-8000</v>
      </c>
      <c r="CF1291" s="62">
        <f t="shared" ca="1" si="1580"/>
        <v>-8000</v>
      </c>
      <c r="CG1291" s="62">
        <f t="shared" ca="1" si="1580"/>
        <v>-8000</v>
      </c>
      <c r="CH1291" s="62">
        <f t="shared" ca="1" si="1580"/>
        <v>-8000</v>
      </c>
      <c r="CI1291" s="62">
        <f t="shared" ca="1" si="1580"/>
        <v>-8000</v>
      </c>
      <c r="CJ1291" s="62">
        <f t="shared" ca="1" si="1580"/>
        <v>-8000</v>
      </c>
      <c r="CK1291" s="62">
        <f t="shared" ca="1" si="1580"/>
        <v>-8000</v>
      </c>
      <c r="CL1291" s="62">
        <f t="shared" ca="1" si="1580"/>
        <v>-8000</v>
      </c>
      <c r="CO1291" s="62">
        <f>-CO1282</f>
        <v>0</v>
      </c>
      <c r="CP1291" s="62">
        <f t="shared" ref="CP1291:DK1291" ca="1" si="1581">-CP1282</f>
        <v>6.9953535482143682E+237</v>
      </c>
      <c r="CQ1291" s="62">
        <f t="shared" ca="1" si="1581"/>
        <v>3.6937549857747653E+240</v>
      </c>
      <c r="CR1291" s="62">
        <f t="shared" ca="1" si="1581"/>
        <v>1.9323866764493117E+243</v>
      </c>
      <c r="CS1291" s="62">
        <f t="shared" ca="1" si="1581"/>
        <v>9.9749683069815833E+245</v>
      </c>
      <c r="CT1291" s="62">
        <f t="shared" ca="1" si="1581"/>
        <v>5.0816207716096307E+248</v>
      </c>
      <c r="CU1291" s="62">
        <f t="shared" ca="1" si="1581"/>
        <v>2.5552970889491469E+251</v>
      </c>
      <c r="CV1291" s="62">
        <f t="shared" ca="1" si="1581"/>
        <v>1.2685343187974425E+254</v>
      </c>
      <c r="CW1291" s="62">
        <f t="shared" ca="1" si="1581"/>
        <v>6.2180770423762018E+256</v>
      </c>
      <c r="CX1291" s="62">
        <f t="shared" ca="1" si="1581"/>
        <v>3.0100424569843434E+259</v>
      </c>
      <c r="CY1291" s="62">
        <f t="shared" ca="1" si="1581"/>
        <v>1.4391950233994781E+262</v>
      </c>
      <c r="CZ1291" s="62">
        <f t="shared" ca="1" si="1581"/>
        <v>6.7245899702082028E+264</v>
      </c>
      <c r="DA1291" s="62">
        <f t="shared" ca="1" si="1581"/>
        <v>3.1382843438771792E+267</v>
      </c>
      <c r="DB1291" s="62">
        <f t="shared" ca="1" si="1581"/>
        <v>1.4471294214341251E+270</v>
      </c>
      <c r="DC1291" s="62">
        <f t="shared" ca="1" si="1581"/>
        <v>6.5949033556613759E+272</v>
      </c>
      <c r="DD1291" s="62">
        <f t="shared" ca="1" si="1581"/>
        <v>2.970677376520208E+275</v>
      </c>
      <c r="DE1291" s="62">
        <f t="shared" ca="1" si="1581"/>
        <v>1.3228397993543854E+278</v>
      </c>
      <c r="DF1291" s="62">
        <f t="shared" ca="1" si="1581"/>
        <v>5.8239964923517431E+280</v>
      </c>
      <c r="DG1291" s="62">
        <f t="shared" ca="1" si="1581"/>
        <v>2.5354387606679146E+283</v>
      </c>
      <c r="DH1291" s="62">
        <f t="shared" ca="1" si="1581"/>
        <v>1.0915864643444323E+286</v>
      </c>
      <c r="DI1291" s="62">
        <f t="shared" ca="1" si="1581"/>
        <v>4.6482531202416982E+288</v>
      </c>
      <c r="DJ1291" s="62">
        <f t="shared" ca="1" si="1581"/>
        <v>1.9579448369921953E+291</v>
      </c>
      <c r="DK1291" s="62">
        <f t="shared" ca="1" si="1581"/>
        <v>8.1590857635439128E+293</v>
      </c>
      <c r="DL1291" s="62">
        <f t="shared" ref="DL1291" ca="1" si="1582">-DL1282</f>
        <v>3.3640552527223132E+296</v>
      </c>
    </row>
    <row r="1292" spans="1:116" x14ac:dyDescent="0.4">
      <c r="A1292" s="100"/>
      <c r="B1292" s="300"/>
      <c r="C1292" s="300"/>
      <c r="D1292" t="s">
        <v>771</v>
      </c>
      <c r="E1292" t="str">
        <f t="shared" si="1550"/>
        <v>1292 LAMORTR-S</v>
      </c>
      <c r="F1292" s="27"/>
      <c r="G1292" s="125"/>
      <c r="K1292" s="53">
        <f ca="1">SUMIF($3:$3,K$2,1288:1288)</f>
        <v>-8.4582231694244764E+40</v>
      </c>
      <c r="L1292" s="53">
        <f ca="1">SUMIF($3:$3,L$2,1288:1288)</f>
        <v>-9.8282115364778451E+82</v>
      </c>
      <c r="M1292" s="53">
        <f ca="1">SUMIF($3:$3,M$2,1288:1288)</f>
        <v>-1.2433068272136947E+122</v>
      </c>
      <c r="N1292" s="53">
        <f ca="1">SUMIF($3:$3,N$2,1288:1288)</f>
        <v>-2.2220019215564004E+159</v>
      </c>
      <c r="O1292" s="53">
        <f ca="1">SUMIF($3:$3,O$2,1288:1288)</f>
        <v>-1.7372489270362913E+195</v>
      </c>
      <c r="P1292" s="53">
        <f ca="1">SUMIF($3:$3,P$2,1288:1288)</f>
        <v>-1.141554093651192E+230</v>
      </c>
      <c r="R1292"/>
      <c r="S1292" s="62">
        <f t="shared" ref="S1292:AX1292" si="1583">-S1284</f>
        <v>0</v>
      </c>
      <c r="T1292" s="62">
        <f t="shared" si="1583"/>
        <v>0</v>
      </c>
      <c r="U1292" s="62">
        <f t="shared" si="1583"/>
        <v>0</v>
      </c>
      <c r="V1292" s="62">
        <f t="shared" si="1583"/>
        <v>0</v>
      </c>
      <c r="W1292" s="62">
        <f t="shared" si="1583"/>
        <v>0</v>
      </c>
      <c r="X1292" s="62">
        <f t="shared" si="1583"/>
        <v>0</v>
      </c>
      <c r="Y1292" s="62">
        <f t="shared" si="1583"/>
        <v>0</v>
      </c>
      <c r="Z1292" s="62">
        <f t="shared" si="1583"/>
        <v>0</v>
      </c>
      <c r="AA1292" s="62">
        <f t="shared" si="1583"/>
        <v>0</v>
      </c>
      <c r="AB1292" s="62">
        <f t="shared" si="1583"/>
        <v>0</v>
      </c>
      <c r="AC1292" s="62">
        <f t="shared" si="1583"/>
        <v>0</v>
      </c>
      <c r="AD1292" s="62">
        <f t="shared" si="1583"/>
        <v>0</v>
      </c>
      <c r="AE1292" s="62">
        <f t="shared" si="1583"/>
        <v>0</v>
      </c>
      <c r="AF1292" s="62">
        <f t="shared" si="1583"/>
        <v>0</v>
      </c>
      <c r="AG1292" s="62">
        <f t="shared" si="1583"/>
        <v>0</v>
      </c>
      <c r="AH1292" s="62">
        <f t="shared" si="1583"/>
        <v>0</v>
      </c>
      <c r="AI1292" s="62">
        <f t="shared" si="1583"/>
        <v>0</v>
      </c>
      <c r="AJ1292" s="62">
        <f t="shared" si="1583"/>
        <v>0</v>
      </c>
      <c r="AK1292" s="62">
        <f t="shared" si="1583"/>
        <v>0</v>
      </c>
      <c r="AL1292" s="62">
        <f t="shared" si="1583"/>
        <v>0</v>
      </c>
      <c r="AM1292" s="62">
        <f t="shared" si="1583"/>
        <v>0</v>
      </c>
      <c r="AN1292" s="62">
        <f t="shared" si="1583"/>
        <v>0</v>
      </c>
      <c r="AO1292" s="62">
        <f t="shared" si="1583"/>
        <v>0</v>
      </c>
      <c r="AP1292" s="62">
        <f t="shared" si="1583"/>
        <v>0</v>
      </c>
      <c r="AQ1292" s="62">
        <f t="shared" si="1583"/>
        <v>0</v>
      </c>
      <c r="AR1292" s="62">
        <f t="shared" si="1583"/>
        <v>0</v>
      </c>
      <c r="AS1292" s="62">
        <f t="shared" si="1583"/>
        <v>0</v>
      </c>
      <c r="AT1292" s="62">
        <f t="shared" si="1583"/>
        <v>0</v>
      </c>
      <c r="AU1292" s="62">
        <f t="shared" si="1583"/>
        <v>0</v>
      </c>
      <c r="AV1292" s="62">
        <f t="shared" si="1583"/>
        <v>0</v>
      </c>
      <c r="AW1292" s="62">
        <f t="shared" si="1583"/>
        <v>0</v>
      </c>
      <c r="AX1292" s="62">
        <f t="shared" si="1583"/>
        <v>0</v>
      </c>
      <c r="AY1292" s="62">
        <f t="shared" ref="AY1292:CD1292" si="1584">-AY1284</f>
        <v>0</v>
      </c>
      <c r="AZ1292" s="62">
        <f t="shared" si="1584"/>
        <v>0</v>
      </c>
      <c r="BA1292" s="62">
        <f t="shared" si="1584"/>
        <v>0</v>
      </c>
      <c r="BB1292" s="62">
        <f t="shared" si="1584"/>
        <v>0</v>
      </c>
      <c r="BC1292" s="62">
        <f t="shared" si="1584"/>
        <v>0</v>
      </c>
      <c r="BD1292" s="62">
        <f t="shared" si="1584"/>
        <v>0</v>
      </c>
      <c r="BE1292" s="62">
        <f t="shared" si="1584"/>
        <v>0</v>
      </c>
      <c r="BF1292" s="62">
        <f t="shared" si="1584"/>
        <v>0</v>
      </c>
      <c r="BG1292" s="62">
        <f t="shared" si="1584"/>
        <v>0</v>
      </c>
      <c r="BH1292" s="62">
        <f t="shared" si="1584"/>
        <v>0</v>
      </c>
      <c r="BI1292" s="62">
        <f t="shared" si="1584"/>
        <v>0</v>
      </c>
      <c r="BJ1292" s="62">
        <f t="shared" si="1584"/>
        <v>0</v>
      </c>
      <c r="BK1292" s="62">
        <f t="shared" si="1584"/>
        <v>0</v>
      </c>
      <c r="BL1292" s="62">
        <f t="shared" si="1584"/>
        <v>0</v>
      </c>
      <c r="BM1292" s="62">
        <f t="shared" si="1584"/>
        <v>0</v>
      </c>
      <c r="BN1292" s="62">
        <f t="shared" si="1584"/>
        <v>0</v>
      </c>
      <c r="BO1292" s="62">
        <f t="shared" si="1584"/>
        <v>0</v>
      </c>
      <c r="BP1292" s="62">
        <f t="shared" si="1584"/>
        <v>0</v>
      </c>
      <c r="BQ1292" s="62">
        <f t="shared" si="1584"/>
        <v>0</v>
      </c>
      <c r="BR1292" s="62">
        <f t="shared" si="1584"/>
        <v>0</v>
      </c>
      <c r="BS1292" s="62">
        <f t="shared" si="1584"/>
        <v>0</v>
      </c>
      <c r="BT1292" s="62">
        <f t="shared" si="1584"/>
        <v>0</v>
      </c>
      <c r="BU1292" s="62">
        <f t="shared" si="1584"/>
        <v>0</v>
      </c>
      <c r="BV1292" s="62">
        <f t="shared" si="1584"/>
        <v>0</v>
      </c>
      <c r="BW1292" s="62">
        <f t="shared" si="1584"/>
        <v>0</v>
      </c>
      <c r="BX1292" s="62">
        <f t="shared" si="1584"/>
        <v>0</v>
      </c>
      <c r="BY1292" s="62">
        <f t="shared" si="1584"/>
        <v>0</v>
      </c>
      <c r="BZ1292" s="62">
        <f t="shared" si="1584"/>
        <v>0</v>
      </c>
      <c r="CA1292" s="62">
        <f t="shared" si="1584"/>
        <v>0</v>
      </c>
      <c r="CB1292" s="62">
        <f t="shared" si="1584"/>
        <v>0</v>
      </c>
      <c r="CC1292" s="62">
        <f t="shared" si="1584"/>
        <v>0</v>
      </c>
      <c r="CD1292" s="62">
        <f t="shared" si="1584"/>
        <v>0</v>
      </c>
      <c r="CE1292" s="62">
        <f t="shared" ref="CE1292:CL1292" si="1585">-CE1284</f>
        <v>0</v>
      </c>
      <c r="CF1292" s="62">
        <f t="shared" si="1585"/>
        <v>0</v>
      </c>
      <c r="CG1292" s="62">
        <f t="shared" si="1585"/>
        <v>0</v>
      </c>
      <c r="CH1292" s="62">
        <f t="shared" si="1585"/>
        <v>0</v>
      </c>
      <c r="CI1292" s="62">
        <f t="shared" si="1585"/>
        <v>0</v>
      </c>
      <c r="CJ1292" s="62">
        <f t="shared" si="1585"/>
        <v>0</v>
      </c>
      <c r="CK1292" s="62">
        <f t="shared" si="1585"/>
        <v>0</v>
      </c>
      <c r="CL1292" s="62">
        <f t="shared" si="1585"/>
        <v>0</v>
      </c>
      <c r="CO1292" s="62">
        <f>-CO1284</f>
        <v>0</v>
      </c>
      <c r="CP1292" s="62">
        <f t="shared" ref="CP1292:DK1292" si="1586">-CP1284</f>
        <v>0</v>
      </c>
      <c r="CQ1292" s="62">
        <f t="shared" si="1586"/>
        <v>0</v>
      </c>
      <c r="CR1292" s="62">
        <f t="shared" si="1586"/>
        <v>0</v>
      </c>
      <c r="CS1292" s="62">
        <f t="shared" si="1586"/>
        <v>0</v>
      </c>
      <c r="CT1292" s="62">
        <f t="shared" si="1586"/>
        <v>0</v>
      </c>
      <c r="CU1292" s="62">
        <f t="shared" si="1586"/>
        <v>0</v>
      </c>
      <c r="CV1292" s="62">
        <f t="shared" si="1586"/>
        <v>0</v>
      </c>
      <c r="CW1292" s="62">
        <f t="shared" si="1586"/>
        <v>0</v>
      </c>
      <c r="CX1292" s="62">
        <f t="shared" si="1586"/>
        <v>0</v>
      </c>
      <c r="CY1292" s="62">
        <f t="shared" si="1586"/>
        <v>0</v>
      </c>
      <c r="CZ1292" s="62">
        <f t="shared" si="1586"/>
        <v>0</v>
      </c>
      <c r="DA1292" s="62">
        <f t="shared" si="1586"/>
        <v>0</v>
      </c>
      <c r="DB1292" s="62">
        <f t="shared" si="1586"/>
        <v>0</v>
      </c>
      <c r="DC1292" s="62">
        <f t="shared" si="1586"/>
        <v>0</v>
      </c>
      <c r="DD1292" s="62">
        <f t="shared" si="1586"/>
        <v>0</v>
      </c>
      <c r="DE1292" s="62">
        <f t="shared" si="1586"/>
        <v>0</v>
      </c>
      <c r="DF1292" s="62">
        <f t="shared" si="1586"/>
        <v>0</v>
      </c>
      <c r="DG1292" s="62">
        <f t="shared" si="1586"/>
        <v>0</v>
      </c>
      <c r="DH1292" s="62">
        <f t="shared" si="1586"/>
        <v>0</v>
      </c>
      <c r="DI1292" s="62">
        <f t="shared" si="1586"/>
        <v>0</v>
      </c>
      <c r="DJ1292" s="62">
        <f t="shared" si="1586"/>
        <v>0</v>
      </c>
      <c r="DK1292" s="62">
        <f t="shared" si="1586"/>
        <v>0</v>
      </c>
      <c r="DL1292" s="62">
        <f t="shared" ref="DL1292" si="1587">-DL1284</f>
        <v>0</v>
      </c>
    </row>
    <row r="1293" spans="1:116" x14ac:dyDescent="0.4">
      <c r="A1293" s="99"/>
      <c r="B1293" s="57"/>
      <c r="D1293" t="s">
        <v>771</v>
      </c>
      <c r="E1293" t="str">
        <f t="shared" si="1550"/>
        <v>1293 LAMORTR-S</v>
      </c>
      <c r="G1293" s="95" t="s">
        <v>291</v>
      </c>
      <c r="K1293" s="53">
        <f>SUMIF($3:$3,K$2,1289:1289)</f>
        <v>0</v>
      </c>
      <c r="L1293" s="53">
        <f>SUMIF($3:$3,L$2,1289:1289)</f>
        <v>0</v>
      </c>
      <c r="M1293" s="53">
        <f>SUMIF($3:$3,M$2,1289:1289)</f>
        <v>0</v>
      </c>
      <c r="N1293" s="53">
        <f>SUMIF($3:$3,N$2,1289:1289)</f>
        <v>0</v>
      </c>
      <c r="O1293" s="53">
        <f>SUMIF($3:$3,O$2,1289:1289)</f>
        <v>0</v>
      </c>
      <c r="P1293" s="53">
        <f>SUMIF($3:$3,P$2,1289:1289)</f>
        <v>0</v>
      </c>
      <c r="R1293"/>
      <c r="S1293" s="62">
        <f t="shared" ref="S1293:AX1293" ca="1" si="1588">-S1285</f>
        <v>8000</v>
      </c>
      <c r="T1293" s="62">
        <f t="shared" ca="1" si="1588"/>
        <v>107307621.41401424</v>
      </c>
      <c r="U1293" s="62">
        <f t="shared" ca="1" si="1588"/>
        <v>1491930397634.1746</v>
      </c>
      <c r="V1293" s="62">
        <f t="shared" ca="1" si="1588"/>
        <v>1.252938748717939E+16</v>
      </c>
      <c r="W1293" s="62">
        <f t="shared" ca="1" si="1588"/>
        <v>6.0392590052997612E+19</v>
      </c>
      <c r="X1293" s="62">
        <f t="shared" ca="1" si="1588"/>
        <v>-2.1004614042359159E+20</v>
      </c>
      <c r="Y1293" s="62">
        <f t="shared" ca="1" si="1588"/>
        <v>-3.193652943222132E+27</v>
      </c>
      <c r="Z1293" s="62">
        <f t="shared" ca="1" si="1588"/>
        <v>-3.7490802743097277E+31</v>
      </c>
      <c r="AA1293" s="62">
        <f t="shared" ca="1" si="1588"/>
        <v>-2.947853960755428E+35</v>
      </c>
      <c r="AB1293" s="62">
        <f t="shared" ca="1" si="1588"/>
        <v>-1.8667700642269826E+39</v>
      </c>
      <c r="AC1293" s="62">
        <f t="shared" ca="1" si="1588"/>
        <v>-1.0151749528013842E+43</v>
      </c>
      <c r="AD1293" s="62">
        <f t="shared" ca="1" si="1588"/>
        <v>-4.8955046639966741E+46</v>
      </c>
      <c r="AE1293" s="62">
        <f t="shared" ca="1" si="1588"/>
        <v>-2.1341088007627857E+50</v>
      </c>
      <c r="AF1293" s="62">
        <f t="shared" ca="1" si="1588"/>
        <v>-8.518881738171434E+53</v>
      </c>
      <c r="AG1293" s="62">
        <f t="shared" ca="1" si="1588"/>
        <v>-3.1427886833527359E+57</v>
      </c>
      <c r="AH1293" s="62">
        <f t="shared" ca="1" si="1588"/>
        <v>-1.0791235410165983E+61</v>
      </c>
      <c r="AI1293" s="62">
        <f t="shared" ca="1" si="1588"/>
        <v>-3.4679811946363081E+64</v>
      </c>
      <c r="AJ1293" s="62">
        <f t="shared" ca="1" si="1588"/>
        <v>-1.0479096515875852E+68</v>
      </c>
      <c r="AK1293" s="62">
        <f t="shared" ca="1" si="1588"/>
        <v>-2.9887697278670266E+71</v>
      </c>
      <c r="AL1293" s="62">
        <f t="shared" ca="1" si="1588"/>
        <v>-8.0729039283030629E+74</v>
      </c>
      <c r="AM1293" s="62">
        <f t="shared" ca="1" si="1588"/>
        <v>-2.0711113833759616E+78</v>
      </c>
      <c r="AN1293" s="62">
        <f t="shared" ca="1" si="1588"/>
        <v>-5.0598591798518282E+81</v>
      </c>
      <c r="AO1293" s="62">
        <f t="shared" ca="1" si="1588"/>
        <v>-1.1798951642168622E+85</v>
      </c>
      <c r="AP1293" s="62">
        <f t="shared" ca="1" si="1588"/>
        <v>-2.6316637312456322E+88</v>
      </c>
      <c r="AQ1293" s="62">
        <f t="shared" ca="1" si="1588"/>
        <v>-5.6250887516055677E+91</v>
      </c>
      <c r="AR1293" s="62">
        <f t="shared" ca="1" si="1588"/>
        <v>-1.1542503111178261E+95</v>
      </c>
      <c r="AS1293" s="62">
        <f t="shared" ca="1" si="1588"/>
        <v>-2.2774072228141837E+98</v>
      </c>
      <c r="AT1293" s="62">
        <f t="shared" ca="1" si="1588"/>
        <v>-4.3270926587382012E+101</v>
      </c>
      <c r="AU1293" s="62">
        <f t="shared" ca="1" si="1588"/>
        <v>-7.9280019150319688E+104</v>
      </c>
      <c r="AV1293" s="62">
        <f t="shared" ca="1" si="1588"/>
        <v>-1.4024852643318869E+108</v>
      </c>
      <c r="AW1293" s="62">
        <f t="shared" ca="1" si="1588"/>
        <v>-2.3983744200389136E+111</v>
      </c>
      <c r="AX1293" s="62">
        <f t="shared" ca="1" si="1588"/>
        <v>-3.9691986360452479E+114</v>
      </c>
      <c r="AY1293" s="62">
        <f t="shared" ref="AY1293:CD1293" ca="1" si="1589">-AY1285</f>
        <v>-6.3636774017691634E+117</v>
      </c>
      <c r="AZ1293" s="62">
        <f t="shared" ca="1" si="1589"/>
        <v>-9.8936686157270678E+120</v>
      </c>
      <c r="BA1293" s="62">
        <f t="shared" ca="1" si="1589"/>
        <v>-1.4929645061455597E+124</v>
      </c>
      <c r="BB1293" s="62">
        <f t="shared" ca="1" si="1589"/>
        <v>-2.1885698215451027E+127</v>
      </c>
      <c r="BC1293" s="62">
        <f t="shared" ca="1" si="1589"/>
        <v>-3.1192114768942731E+130</v>
      </c>
      <c r="BD1293" s="62">
        <f t="shared" ca="1" si="1589"/>
        <v>-4.3255164570305579E+133</v>
      </c>
      <c r="BE1293" s="62">
        <f t="shared" ca="1" si="1589"/>
        <v>-5.8405965780754338E+136</v>
      </c>
      <c r="BF1293" s="62">
        <f t="shared" ca="1" si="1589"/>
        <v>-7.6842840343889863E+139</v>
      </c>
      <c r="BG1293" s="62">
        <f t="shared" ca="1" si="1589"/>
        <v>-9.8573958286172549E+142</v>
      </c>
      <c r="BH1293" s="62">
        <f t="shared" ca="1" si="1589"/>
        <v>-1.2336872906809613E+146</v>
      </c>
      <c r="BI1293" s="62">
        <f t="shared" ca="1" si="1589"/>
        <v>-1.507268160925754E+149</v>
      </c>
      <c r="BJ1293" s="62">
        <f t="shared" ca="1" si="1589"/>
        <v>-1.7987249928369115E+152</v>
      </c>
      <c r="BK1293" s="62">
        <f t="shared" ca="1" si="1589"/>
        <v>-2.0977936504118365E+155</v>
      </c>
      <c r="BL1293" s="62">
        <f t="shared" ca="1" si="1589"/>
        <v>-2.3922628794929646E+158</v>
      </c>
      <c r="BM1293" s="62">
        <f t="shared" ca="1" si="1589"/>
        <v>-2.6688102266146228E+161</v>
      </c>
      <c r="BN1293" s="62">
        <f t="shared" ca="1" si="1589"/>
        <v>-2.9140327833995768E+164</v>
      </c>
      <c r="BO1293" s="62">
        <f t="shared" ca="1" si="1589"/>
        <v>-3.1155574853936599E+167</v>
      </c>
      <c r="BP1293" s="62">
        <f t="shared" ca="1" si="1589"/>
        <v>-3.2630988967204686E+170</v>
      </c>
      <c r="BQ1293" s="62">
        <f t="shared" ca="1" si="1589"/>
        <v>-3.3493362841055209E+173</v>
      </c>
      <c r="BR1293" s="62">
        <f t="shared" ca="1" si="1589"/>
        <v>-3.3705057701849618E+176</v>
      </c>
      <c r="BS1293" s="62">
        <f t="shared" ca="1" si="1589"/>
        <v>-3.3266430439634595E+179</v>
      </c>
      <c r="BT1293" s="62">
        <f t="shared" ca="1" si="1589"/>
        <v>-3.2214602637344755E+182</v>
      </c>
      <c r="BU1293" s="62">
        <f t="shared" ca="1" si="1589"/>
        <v>-3.0618889751911688E+185</v>
      </c>
      <c r="BV1293" s="62">
        <f t="shared" ca="1" si="1589"/>
        <v>-2.8573612050457076E+188</v>
      </c>
      <c r="BW1293" s="62">
        <f t="shared" ca="1" si="1589"/>
        <v>-2.6189275577460341E+191</v>
      </c>
      <c r="BX1293" s="62">
        <f t="shared" ca="1" si="1589"/>
        <v>-2.3583212955252047E+194</v>
      </c>
      <c r="BY1293" s="62">
        <f t="shared" ca="1" si="1589"/>
        <v>-2.0870713480159474E+197</v>
      </c>
      <c r="BZ1293" s="62">
        <f t="shared" ca="1" si="1589"/>
        <v>-1.8157480032063855E+200</v>
      </c>
      <c r="CA1293" s="62">
        <f t="shared" ca="1" si="1589"/>
        <v>-1.5533974564233945E+203</v>
      </c>
      <c r="CB1293" s="62">
        <f t="shared" ca="1" si="1589"/>
        <v>-1.3071908323884729E+206</v>
      </c>
      <c r="CC1293" s="62">
        <f t="shared" ca="1" si="1589"/>
        <v>-1.0822846936367984E+209</v>
      </c>
      <c r="CD1293" s="62">
        <f t="shared" ca="1" si="1589"/>
        <v>-8.8186712564279251E+211</v>
      </c>
      <c r="CE1293" s="62">
        <f t="shared" ref="CE1293:CL1293" ca="1" si="1590">-CE1285</f>
        <v>-7.0734834078444261E+214</v>
      </c>
      <c r="CF1293" s="62">
        <f t="shared" ca="1" si="1590"/>
        <v>-5.5864782983321351E+217</v>
      </c>
      <c r="CG1293" s="62">
        <f t="shared" ca="1" si="1590"/>
        <v>-4.345305222171298E+220</v>
      </c>
      <c r="CH1293" s="62">
        <f t="shared" ca="1" si="1590"/>
        <v>-3.3295041861632261E+223</v>
      </c>
      <c r="CI1293" s="62">
        <f t="shared" ca="1" si="1590"/>
        <v>-2.5136957242075935E+226</v>
      </c>
      <c r="CJ1293" s="62">
        <f t="shared" ca="1" si="1590"/>
        <v>-1.8703102020278788E+229</v>
      </c>
      <c r="CK1293" s="62">
        <f t="shared" ca="1" si="1590"/>
        <v>-1.3717456864372697E+232</v>
      </c>
      <c r="CL1293" s="62">
        <f t="shared" ca="1" si="1590"/>
        <v>-9.9193046304862309E+234</v>
      </c>
      <c r="CO1293" s="62">
        <f ca="1">-CO1285</f>
        <v>-7.0052590217001849E+237</v>
      </c>
      <c r="CP1293" s="62">
        <f t="shared" ref="CP1293:DK1293" ca="1" si="1591">-CP1285</f>
        <v>-3.7060535771033705E+240</v>
      </c>
      <c r="CQ1293" s="62">
        <f t="shared" ca="1" si="1591"/>
        <v>-1.9388927677090313E+243</v>
      </c>
      <c r="CR1293" s="62">
        <f t="shared" ca="1" si="1591"/>
        <v>-1.0009005326580007E+246</v>
      </c>
      <c r="CS1293" s="62">
        <f t="shared" ca="1" si="1591"/>
        <v>-5.0991909583505453E+248</v>
      </c>
      <c r="CT1293" s="62">
        <f t="shared" ca="1" si="1591"/>
        <v>-2.5642481488439994E+251</v>
      </c>
      <c r="CU1293" s="62">
        <f t="shared" ca="1" si="1591"/>
        <v>-1.2730354427181067E+254</v>
      </c>
      <c r="CV1293" s="62">
        <f t="shared" ca="1" si="1591"/>
        <v>-6.2404224945742953E+256</v>
      </c>
      <c r="CW1293" s="62">
        <f t="shared" ca="1" si="1591"/>
        <v>-3.0209958931556256E+259</v>
      </c>
      <c r="CX1293" s="62">
        <f t="shared" ca="1" si="1591"/>
        <v>-1.4444974450531603E+262</v>
      </c>
      <c r="CY1293" s="62">
        <f t="shared" ca="1" si="1591"/>
        <v>-6.749825374549328E+264</v>
      </c>
      <c r="CZ1293" s="62">
        <f t="shared" ca="1" si="1591"/>
        <v>-3.1501310490757895E+267</v>
      </c>
      <c r="DA1293" s="62">
        <f t="shared" ca="1" si="1591"/>
        <v>-1.4526580316193658E+270</v>
      </c>
      <c r="DB1293" s="62">
        <f t="shared" ca="1" si="1591"/>
        <v>-6.6203973830376397E+272</v>
      </c>
      <c r="DC1293" s="62">
        <f t="shared" ca="1" si="1591"/>
        <v>-2.9822957909133763E+275</v>
      </c>
      <c r="DD1293" s="62">
        <f t="shared" ca="1" si="1591"/>
        <v>-1.3280734082755141E+278</v>
      </c>
      <c r="DE1293" s="62">
        <f t="shared" ca="1" si="1591"/>
        <v>-5.8473020973673424E+280</v>
      </c>
      <c r="DF1293" s="62">
        <f t="shared" ca="1" si="1591"/>
        <v>-2.5456995692005744E+283</v>
      </c>
      <c r="DG1293" s="62">
        <f t="shared" ca="1" si="1591"/>
        <v>-1.0960535157843671E+286</v>
      </c>
      <c r="DH1293" s="62">
        <f t="shared" ca="1" si="1591"/>
        <v>-4.6674855129593497E+288</v>
      </c>
      <c r="DI1293" s="62">
        <f t="shared" ca="1" si="1591"/>
        <v>-1.9661346180940962E+291</v>
      </c>
      <c r="DJ1293" s="62">
        <f t="shared" ca="1" si="1591"/>
        <v>-8.1935834780203795E+293</v>
      </c>
      <c r="DK1293" s="62">
        <f t="shared" ca="1" si="1591"/>
        <v>-3.3784312743020007E+296</v>
      </c>
      <c r="DL1293" s="62">
        <f t="shared" ref="DL1293" ca="1" si="1592">-DL1285</f>
        <v>-1.378434126965809E+299</v>
      </c>
    </row>
    <row r="1294" spans="1:116" x14ac:dyDescent="0.4">
      <c r="D1294" t="s">
        <v>771</v>
      </c>
      <c r="E1294" s="8" t="str">
        <f t="shared" si="1550"/>
        <v>1294 LAMORTR-S</v>
      </c>
      <c r="G1294" s="158" t="s">
        <v>292</v>
      </c>
      <c r="R1294"/>
      <c r="S1294" s="1"/>
      <c r="T1294" s="1"/>
      <c r="U1294" s="1"/>
      <c r="V1294" s="1"/>
      <c r="W1294" s="1"/>
      <c r="X1294" s="1"/>
      <c r="Y1294" s="1"/>
      <c r="Z1294" s="1"/>
      <c r="AA1294" s="1"/>
      <c r="AB1294" s="1"/>
      <c r="AC1294" s="1"/>
      <c r="AD1294" s="1"/>
      <c r="AE1294" s="1"/>
      <c r="AF1294" s="1"/>
      <c r="AG1294" s="1"/>
      <c r="AH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c r="BP1294" s="1"/>
      <c r="BQ1294" s="1"/>
      <c r="BR1294" s="1"/>
      <c r="BS1294" s="1"/>
      <c r="BT1294" s="1"/>
      <c r="BU1294" s="1"/>
      <c r="BV1294" s="1"/>
      <c r="BW1294" s="1"/>
      <c r="BX1294" s="1"/>
      <c r="BY1294" s="1"/>
      <c r="BZ1294" s="1"/>
      <c r="CA1294" s="1"/>
      <c r="CB1294" s="1"/>
      <c r="CC1294" s="1"/>
      <c r="CD1294" s="1"/>
      <c r="CE1294" s="1"/>
      <c r="CF1294" s="1"/>
      <c r="CG1294" s="1"/>
      <c r="CH1294" s="1"/>
      <c r="CI1294" s="1"/>
      <c r="CJ1294" s="1"/>
      <c r="CK1294" s="1"/>
      <c r="CL1294" s="1"/>
      <c r="CO1294" s="1"/>
      <c r="CP1294" s="1"/>
      <c r="CQ1294" s="1"/>
      <c r="CR1294" s="1"/>
      <c r="CS1294" s="1"/>
      <c r="CT1294" s="1"/>
      <c r="CU1294" s="1"/>
      <c r="CV1294" s="1"/>
      <c r="CW1294" s="1"/>
      <c r="CX1294" s="1"/>
      <c r="CY1294" s="1"/>
      <c r="CZ1294" s="1"/>
      <c r="DA1294" s="1"/>
      <c r="DB1294" s="1"/>
      <c r="DC1294" s="1"/>
      <c r="DD1294" s="1"/>
      <c r="DE1294" s="1"/>
      <c r="DF1294" s="1"/>
      <c r="DG1294" s="1"/>
      <c r="DH1294" s="1"/>
      <c r="DI1294" s="1"/>
      <c r="DJ1294" s="1"/>
      <c r="DK1294" s="1"/>
      <c r="DL1294" s="1"/>
    </row>
    <row r="1295" spans="1:116" x14ac:dyDescent="0.4">
      <c r="D1295" t="s">
        <v>771</v>
      </c>
      <c r="E1295" s="8" t="str">
        <f t="shared" si="1550"/>
        <v>1295 LAMORTR-S</v>
      </c>
      <c r="G1295" s="126" t="s">
        <v>293</v>
      </c>
      <c r="R1295"/>
      <c r="S1295" s="1"/>
      <c r="T1295" s="1"/>
      <c r="U1295" s="1"/>
      <c r="V1295" s="1"/>
      <c r="W1295" s="1"/>
      <c r="X1295" s="1"/>
      <c r="Y1295" s="1"/>
      <c r="Z1295" s="1"/>
      <c r="AA1295" s="1"/>
      <c r="AB1295" s="1"/>
      <c r="AC1295" s="1"/>
      <c r="AD1295" s="1"/>
      <c r="AE1295" s="1"/>
      <c r="AF1295" s="1"/>
      <c r="AG1295" s="1"/>
      <c r="AH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c r="BP1295" s="1"/>
      <c r="BQ1295" s="1"/>
      <c r="BR1295" s="1"/>
      <c r="BS1295" s="1"/>
      <c r="BT1295" s="1"/>
      <c r="BU1295" s="1"/>
      <c r="BV1295" s="1"/>
      <c r="BW1295" s="1"/>
      <c r="BX1295" s="1"/>
      <c r="BY1295" s="1"/>
      <c r="BZ1295" s="1"/>
      <c r="CA1295" s="1"/>
      <c r="CB1295" s="1"/>
      <c r="CC1295" s="1"/>
      <c r="CD1295" s="1"/>
      <c r="CE1295" s="1"/>
      <c r="CF1295" s="1"/>
      <c r="CG1295" s="1"/>
      <c r="CH1295" s="1"/>
      <c r="CI1295" s="1"/>
      <c r="CJ1295" s="1"/>
      <c r="CK1295" s="1"/>
      <c r="CL1295" s="1"/>
      <c r="CO1295" s="1"/>
      <c r="CP1295" s="1"/>
      <c r="CQ1295" s="1"/>
      <c r="CR1295" s="1"/>
      <c r="CS1295" s="1"/>
      <c r="CT1295" s="1"/>
      <c r="CU1295" s="1"/>
      <c r="CV1295" s="1"/>
      <c r="CW1295" s="1"/>
      <c r="CX1295" s="1"/>
      <c r="CY1295" s="1"/>
      <c r="CZ1295" s="1"/>
      <c r="DA1295" s="1"/>
      <c r="DB1295" s="1"/>
      <c r="DC1295" s="1"/>
      <c r="DD1295" s="1"/>
      <c r="DE1295" s="1"/>
      <c r="DF1295" s="1"/>
      <c r="DG1295" s="1"/>
      <c r="DH1295" s="1"/>
      <c r="DI1295" s="1"/>
      <c r="DJ1295" s="1"/>
      <c r="DK1295" s="1"/>
      <c r="DL1295" s="1"/>
    </row>
    <row r="1296" spans="1:116" x14ac:dyDescent="0.4">
      <c r="D1296" t="s">
        <v>771</v>
      </c>
      <c r="E1296" s="8" t="str">
        <f t="shared" ref="E1296" si="1593">ROW()&amp;" "&amp;D1296</f>
        <v>1296 LAMORTR-S</v>
      </c>
      <c r="G1296" s="126"/>
      <c r="J1296"/>
      <c r="K1296" s="81">
        <f>SUMIF($3:$3,K$2,1292:1292)</f>
        <v>0</v>
      </c>
      <c r="L1296" s="81">
        <f>SUMIF($3:$3,L$2,1292:1292)</f>
        <v>0</v>
      </c>
      <c r="M1296" s="81">
        <f>SUMIF($3:$3,M$2,1292:1292)</f>
        <v>0</v>
      </c>
      <c r="N1296" s="81">
        <f>SUMIF($3:$3,N$2,1292:1292)</f>
        <v>0</v>
      </c>
      <c r="O1296" s="81">
        <f>SUMIF($3:$3,O$2,1292:1292)</f>
        <v>0</v>
      </c>
      <c r="P1296" s="81">
        <f>SUMIF($3:$3,P$2,1292:1292)</f>
        <v>0</v>
      </c>
      <c r="R1296" s="53"/>
      <c r="S1296" s="94">
        <f ca="1">+PMT($H1275/12,$H1274,S1283+S1284+S1282,0)</f>
        <v>-703.3270978400767</v>
      </c>
      <c r="T1296" s="94">
        <f t="shared" ref="T1296:AY1296" ca="1" si="1594">+PMT($H1275/12,$H1274,T1283+T1284,0)</f>
        <v>-703.3270978400767</v>
      </c>
      <c r="U1296" s="94">
        <f t="shared" ca="1" si="1594"/>
        <v>-703.3270978400767</v>
      </c>
      <c r="V1296" s="94">
        <f t="shared" ca="1" si="1594"/>
        <v>-703.3270978400767</v>
      </c>
      <c r="W1296" s="94">
        <f t="shared" ca="1" si="1594"/>
        <v>-703.3270978400767</v>
      </c>
      <c r="X1296" s="94">
        <f t="shared" ca="1" si="1594"/>
        <v>-703.3270978400767</v>
      </c>
      <c r="Y1296" s="94">
        <f t="shared" ca="1" si="1594"/>
        <v>-703.3270978400767</v>
      </c>
      <c r="Z1296" s="94">
        <f t="shared" ca="1" si="1594"/>
        <v>-703.3270978400767</v>
      </c>
      <c r="AA1296" s="94">
        <f t="shared" ca="1" si="1594"/>
        <v>-703.3270978400767</v>
      </c>
      <c r="AB1296" s="94">
        <f t="shared" ca="1" si="1594"/>
        <v>-703.3270978400767</v>
      </c>
      <c r="AC1296" s="94">
        <f t="shared" ca="1" si="1594"/>
        <v>-703.3270978400767</v>
      </c>
      <c r="AD1296" s="94">
        <f t="shared" ca="1" si="1594"/>
        <v>-703.3270978400767</v>
      </c>
      <c r="AE1296" s="94">
        <f t="shared" ca="1" si="1594"/>
        <v>-703.3270978400767</v>
      </c>
      <c r="AF1296" s="94">
        <f t="shared" ca="1" si="1594"/>
        <v>-703.3270978400767</v>
      </c>
      <c r="AG1296" s="94">
        <f t="shared" ca="1" si="1594"/>
        <v>-703.3270978400767</v>
      </c>
      <c r="AH1296" s="94">
        <f t="shared" ca="1" si="1594"/>
        <v>-703.3270978400767</v>
      </c>
      <c r="AI1296" s="94">
        <f t="shared" ca="1" si="1594"/>
        <v>-703.3270978400767</v>
      </c>
      <c r="AJ1296" s="94">
        <f t="shared" ca="1" si="1594"/>
        <v>-703.3270978400767</v>
      </c>
      <c r="AK1296" s="94">
        <f t="shared" ca="1" si="1594"/>
        <v>-703.3270978400767</v>
      </c>
      <c r="AL1296" s="94">
        <f t="shared" ca="1" si="1594"/>
        <v>-703.3270978400767</v>
      </c>
      <c r="AM1296" s="94">
        <f t="shared" ca="1" si="1594"/>
        <v>-703.3270978400767</v>
      </c>
      <c r="AN1296" s="94">
        <f t="shared" ca="1" si="1594"/>
        <v>-703.3270978400767</v>
      </c>
      <c r="AO1296" s="94">
        <f t="shared" ca="1" si="1594"/>
        <v>-703.3270978400767</v>
      </c>
      <c r="AP1296" s="94">
        <f t="shared" ca="1" si="1594"/>
        <v>-703.3270978400767</v>
      </c>
      <c r="AQ1296" s="94">
        <f t="shared" ca="1" si="1594"/>
        <v>-703.3270978400767</v>
      </c>
      <c r="AR1296" s="94">
        <f t="shared" ca="1" si="1594"/>
        <v>-703.3270978400767</v>
      </c>
      <c r="AS1296" s="94">
        <f t="shared" ca="1" si="1594"/>
        <v>-703.3270978400767</v>
      </c>
      <c r="AT1296" s="94">
        <f t="shared" ca="1" si="1594"/>
        <v>-703.3270978400767</v>
      </c>
      <c r="AU1296" s="94">
        <f t="shared" ca="1" si="1594"/>
        <v>-703.3270978400767</v>
      </c>
      <c r="AV1296" s="94">
        <f t="shared" ca="1" si="1594"/>
        <v>-703.3270978400767</v>
      </c>
      <c r="AW1296" s="94">
        <f t="shared" ca="1" si="1594"/>
        <v>-703.3270978400767</v>
      </c>
      <c r="AX1296" s="94">
        <f t="shared" ca="1" si="1594"/>
        <v>-703.3270978400767</v>
      </c>
      <c r="AY1296" s="94">
        <f t="shared" ca="1" si="1594"/>
        <v>-703.3270978400767</v>
      </c>
      <c r="AZ1296" s="94">
        <f t="shared" ref="AZ1296:CE1296" ca="1" si="1595">+PMT($H1275/12,$H1274,AZ1283+AZ1284,0)</f>
        <v>-703.3270978400767</v>
      </c>
      <c r="BA1296" s="94">
        <f t="shared" ca="1" si="1595"/>
        <v>-703.3270978400767</v>
      </c>
      <c r="BB1296" s="94">
        <f t="shared" ca="1" si="1595"/>
        <v>-703.3270978400767</v>
      </c>
      <c r="BC1296" s="94">
        <f t="shared" ca="1" si="1595"/>
        <v>-703.3270978400767</v>
      </c>
      <c r="BD1296" s="94">
        <f t="shared" ca="1" si="1595"/>
        <v>-703.3270978400767</v>
      </c>
      <c r="BE1296" s="94">
        <f t="shared" ca="1" si="1595"/>
        <v>-703.3270978400767</v>
      </c>
      <c r="BF1296" s="94">
        <f t="shared" ca="1" si="1595"/>
        <v>-703.3270978400767</v>
      </c>
      <c r="BG1296" s="94">
        <f t="shared" ca="1" si="1595"/>
        <v>-703.3270978400767</v>
      </c>
      <c r="BH1296" s="94">
        <f t="shared" ca="1" si="1595"/>
        <v>-703.3270978400767</v>
      </c>
      <c r="BI1296" s="94">
        <f t="shared" ca="1" si="1595"/>
        <v>-703.3270978400767</v>
      </c>
      <c r="BJ1296" s="94">
        <f t="shared" ca="1" si="1595"/>
        <v>-703.3270978400767</v>
      </c>
      <c r="BK1296" s="94">
        <f t="shared" ca="1" si="1595"/>
        <v>-703.3270978400767</v>
      </c>
      <c r="BL1296" s="94">
        <f t="shared" ca="1" si="1595"/>
        <v>-703.3270978400767</v>
      </c>
      <c r="BM1296" s="94">
        <f t="shared" ca="1" si="1595"/>
        <v>-703.3270978400767</v>
      </c>
      <c r="BN1296" s="94">
        <f t="shared" ca="1" si="1595"/>
        <v>-703.3270978400767</v>
      </c>
      <c r="BO1296" s="94">
        <f t="shared" ca="1" si="1595"/>
        <v>-703.3270978400767</v>
      </c>
      <c r="BP1296" s="94">
        <f t="shared" ca="1" si="1595"/>
        <v>-703.3270978400767</v>
      </c>
      <c r="BQ1296" s="94">
        <f t="shared" ca="1" si="1595"/>
        <v>-703.3270978400767</v>
      </c>
      <c r="BR1296" s="94">
        <f t="shared" ca="1" si="1595"/>
        <v>-703.3270978400767</v>
      </c>
      <c r="BS1296" s="94">
        <f t="shared" ca="1" si="1595"/>
        <v>-703.3270978400767</v>
      </c>
      <c r="BT1296" s="94">
        <f t="shared" ca="1" si="1595"/>
        <v>-703.3270978400767</v>
      </c>
      <c r="BU1296" s="94">
        <f t="shared" ca="1" si="1595"/>
        <v>-703.3270978400767</v>
      </c>
      <c r="BV1296" s="94">
        <f t="shared" ca="1" si="1595"/>
        <v>-703.3270978400767</v>
      </c>
      <c r="BW1296" s="94">
        <f t="shared" ca="1" si="1595"/>
        <v>-703.3270978400767</v>
      </c>
      <c r="BX1296" s="94">
        <f t="shared" ca="1" si="1595"/>
        <v>-703.3270978400767</v>
      </c>
      <c r="BY1296" s="94">
        <f t="shared" ca="1" si="1595"/>
        <v>-703.3270978400767</v>
      </c>
      <c r="BZ1296" s="94">
        <f t="shared" ca="1" si="1595"/>
        <v>-703.3270978400767</v>
      </c>
      <c r="CA1296" s="94">
        <f t="shared" ca="1" si="1595"/>
        <v>-703.3270978400767</v>
      </c>
      <c r="CB1296" s="94">
        <f t="shared" ca="1" si="1595"/>
        <v>-703.3270978400767</v>
      </c>
      <c r="CC1296" s="94">
        <f t="shared" ca="1" si="1595"/>
        <v>-703.3270978400767</v>
      </c>
      <c r="CD1296" s="94">
        <f t="shared" ca="1" si="1595"/>
        <v>-703.3270978400767</v>
      </c>
      <c r="CE1296" s="94">
        <f t="shared" ca="1" si="1595"/>
        <v>-703.3270978400767</v>
      </c>
      <c r="CF1296" s="94">
        <f t="shared" ref="CF1296:CL1296" ca="1" si="1596">+PMT($H1275/12,$H1274,CF1283+CF1284,0)</f>
        <v>-703.3270978400767</v>
      </c>
      <c r="CG1296" s="94">
        <f t="shared" ca="1" si="1596"/>
        <v>-703.3270978400767</v>
      </c>
      <c r="CH1296" s="94">
        <f t="shared" ca="1" si="1596"/>
        <v>-703.3270978400767</v>
      </c>
      <c r="CI1296" s="94">
        <f t="shared" ca="1" si="1596"/>
        <v>-703.3270978400767</v>
      </c>
      <c r="CJ1296" s="94">
        <f t="shared" ca="1" si="1596"/>
        <v>-703.3270978400767</v>
      </c>
      <c r="CK1296" s="94">
        <f t="shared" ca="1" si="1596"/>
        <v>-703.3270978400767</v>
      </c>
      <c r="CL1296" s="94">
        <f t="shared" ca="1" si="1596"/>
        <v>-703.3270978400767</v>
      </c>
      <c r="CN1296" s="80"/>
      <c r="CO1296" s="94">
        <f t="shared" ref="CO1296:CX1296" si="1597">+PMT($H1275/CO$5,$H1274/12*4,CO1282+CO1284,0)</f>
        <v>0</v>
      </c>
      <c r="CP1296" s="94">
        <f t="shared" ca="1" si="1597"/>
        <v>1.8594900340678073E+237</v>
      </c>
      <c r="CQ1296" s="94">
        <f t="shared" ca="1" si="1597"/>
        <v>9.8186611112596334E+239</v>
      </c>
      <c r="CR1296" s="94">
        <f t="shared" ca="1" si="1597"/>
        <v>5.1366292526274392E+242</v>
      </c>
      <c r="CS1296" s="94">
        <f t="shared" ca="1" si="1597"/>
        <v>2.6515249056581465E+245</v>
      </c>
      <c r="CT1296" s="94">
        <f t="shared" ca="1" si="1597"/>
        <v>1.3507856488728973E+248</v>
      </c>
      <c r="CU1296" s="94">
        <f t="shared" ca="1" si="1597"/>
        <v>6.792436491213938E+250</v>
      </c>
      <c r="CV1296" s="94">
        <f t="shared" ca="1" si="1597"/>
        <v>3.3719910043416638E+253</v>
      </c>
      <c r="CW1296" s="94">
        <f t="shared" ca="1" si="1597"/>
        <v>1.6528760428864674E+256</v>
      </c>
      <c r="CX1296" s="94">
        <f t="shared" ca="1" si="1597"/>
        <v>8.0012309775423543E+258</v>
      </c>
      <c r="CY1296" s="94">
        <f ca="1">+PMT($H1275/CL$5,$H1274/12*4,CY1282+CY1284,0)</f>
        <v>3.6732566577033408E+261</v>
      </c>
      <c r="CZ1296" s="94">
        <f t="shared" ref="CZ1296:DL1296" ca="1" si="1598">+PMT($H1275/CZ$5,$H1274/12*4,CZ1282+CZ1284,0)</f>
        <v>1.7875162343990938E+264</v>
      </c>
      <c r="DA1296" s="94">
        <f t="shared" ca="1" si="1598"/>
        <v>8.3421208396253788E+266</v>
      </c>
      <c r="DB1296" s="94">
        <f t="shared" ca="1" si="1598"/>
        <v>3.8467287158773432E+269</v>
      </c>
      <c r="DC1296" s="94">
        <f t="shared" ca="1" si="1598"/>
        <v>1.7530432137519278E+272</v>
      </c>
      <c r="DD1296" s="94">
        <f t="shared" ca="1" si="1598"/>
        <v>7.8965915560909227E+274</v>
      </c>
      <c r="DE1296" s="94">
        <f t="shared" ca="1" si="1598"/>
        <v>3.5163446802422547E+277</v>
      </c>
      <c r="DF1296" s="94">
        <f t="shared" ca="1" si="1598"/>
        <v>1.5481223874293401E+280</v>
      </c>
      <c r="DG1296" s="94">
        <f t="shared" ca="1" si="1598"/>
        <v>6.7396495044266531E+282</v>
      </c>
      <c r="DH1296" s="94">
        <f t="shared" ca="1" si="1598"/>
        <v>2.9016319729685575E+285</v>
      </c>
      <c r="DI1296" s="94">
        <f t="shared" ca="1" si="1598"/>
        <v>1.2355887795149873E+288</v>
      </c>
      <c r="DJ1296" s="94">
        <f t="shared" ca="1" si="1598"/>
        <v>5.2045674125660858E+290</v>
      </c>
      <c r="DK1296" s="94">
        <f t="shared" ca="1" si="1598"/>
        <v>2.168830861777839E+293</v>
      </c>
      <c r="DL1296" s="94">
        <f t="shared" ca="1" si="1598"/>
        <v>8.9422602780203416E+295</v>
      </c>
    </row>
    <row r="1297" spans="1:116" x14ac:dyDescent="0.4">
      <c r="B1297" t="s">
        <v>332</v>
      </c>
      <c r="D1297" t="s">
        <v>771</v>
      </c>
      <c r="E1297" s="8" t="str">
        <f t="shared" si="1550"/>
        <v>1297 LAMORTR-S</v>
      </c>
      <c r="G1297" s="136" t="str">
        <f>G1262</f>
        <v>(Primary label)</v>
      </c>
      <c r="H1297" s="27"/>
      <c r="J1297"/>
      <c r="K1297" s="340">
        <f ca="1">SUMIF($3:$3,K$2,1293:1293)</f>
        <v>-4.8965200256559644E+46</v>
      </c>
      <c r="L1297" s="340">
        <f ca="1">SUMIF($3:$3,L$2,1293:1293)</f>
        <v>-2.632844132602959E+88</v>
      </c>
      <c r="M1297" s="340">
        <f ca="1">SUMIF($3:$3,M$2,1293:1293)</f>
        <v>-2.1900637760548749E+127</v>
      </c>
      <c r="N1297" s="340">
        <f ca="1">SUMIF($3:$3,N$2,1293:1293)</f>
        <v>-2.9167039879886647E+164</v>
      </c>
      <c r="O1297" s="340">
        <f ca="1">SUMIF($3:$3,O$2,1293:1293)</f>
        <v>-1.8178374354974849E+200</v>
      </c>
      <c r="P1297" s="340">
        <f ca="1">SUMIF($3:$3,P$2,1293:1293)</f>
        <v>-9.9330408156229197E+234</v>
      </c>
      <c r="R1297" s="28"/>
      <c r="S1297" s="93" cm="1">
        <f t="array" aca="1" ref="S1297" ca="1">SUM(INDEX(1291:1291,1,MAX(COLUMN($R:$R),COLUMN()-($H1274-1))):S1296)</f>
        <v>-703.3270978400767</v>
      </c>
      <c r="T1297" s="93" cm="1">
        <f t="array" aca="1" ref="T1297" ca="1">SUM(INDEX(1291:1291,1,MAX(COLUMN($R:$R),COLUMN()-($H1274-1))):T1296)</f>
        <v>107298214.75981857</v>
      </c>
      <c r="U1297" s="93" cm="1">
        <f t="array" aca="1" ref="U1297" ca="1">SUM(INDEX(1291:1291,1,MAX(COLUMN($R:$R),COLUMN()-($H1274-1))):U1296)</f>
        <v>1492037687145.6072</v>
      </c>
      <c r="V1297" s="93" cm="1">
        <f t="array" aca="1" ref="V1297" ca="1">SUM(INDEX(1291:1291,1,MAX(COLUMN($R:$R),COLUMN()-($H1274-1))):V1296)</f>
        <v>1.253087952485783E+16</v>
      </c>
      <c r="W1297" s="93" cm="1">
        <f t="array" aca="1" ref="W1297" ca="1">SUM(INDEX(1291:1291,1,MAX(COLUMN($R:$R),COLUMN()-($H1274-1))):W1296)</f>
        <v>6.0405120932522467E+19</v>
      </c>
      <c r="X1297" s="93" cm="1">
        <f t="array" aca="1" ref="X1297" ca="1">SUM(INDEX(1291:1291,1,MAX(COLUMN($R:$R),COLUMN()-($H1274-1))):X1296)</f>
        <v>-1.4964101949106913E+20</v>
      </c>
      <c r="Y1297" s="93" cm="1">
        <f t="array" aca="1" ref="Y1297" ca="1">SUM(INDEX(1291:1291,1,MAX(COLUMN($R:$R),COLUMN()-($H1274-1))):Y1296)</f>
        <v>-3.1936530928631516E+27</v>
      </c>
      <c r="Z1297" s="93" cm="1">
        <f t="array" aca="1" ref="Z1297" ca="1">SUM(INDEX(1291:1291,1,MAX(COLUMN($R:$R),COLUMN()-($H1274-1))):Z1296)</f>
        <v>-3.7493996396190139E+31</v>
      </c>
      <c r="AA1297" s="93" cm="1">
        <f t="array" aca="1" ref="AA1297" ca="1">SUM(INDEX(1291:1291,1,MAX(COLUMN($R:$R),COLUMN()-($H1274-1))):AA1296)</f>
        <v>-2.94822890071939E+35</v>
      </c>
      <c r="AB1297" s="93" cm="1">
        <f t="array" aca="1" ref="AB1297" ca="1">SUM(INDEX(1291:1291,1,MAX(COLUMN($R:$R),COLUMN()-($H1274-1))):AB1296)</f>
        <v>-1.8670648871170544E+39</v>
      </c>
      <c r="AC1297" s="93" cm="1">
        <f t="array" aca="1" ref="AC1297" ca="1">SUM(INDEX(1291:1291,1,MAX(COLUMN($R:$R),COLUMN()-($H1274-1))):AC1296)</f>
        <v>-1.0153616592900959E+43</v>
      </c>
      <c r="AD1297" s="93" cm="1">
        <f t="array" aca="1" ref="AD1297" ca="1">SUM(INDEX(1291:1291,1,MAX(COLUMN($R:$R),COLUMN()-($H1274-1))):AD1296)</f>
        <v>-4.8965200256559644E+46</v>
      </c>
      <c r="AE1297" s="93" cm="1">
        <f t="array" aca="1" ref="AE1297" ca="1">SUM(INDEX(1291:1291,1,MAX(COLUMN($R:$R),COLUMN()-($H1274-1))):AE1296)</f>
        <v>-2.1345984527653513E+50</v>
      </c>
      <c r="AF1297" s="93" cm="1">
        <f t="array" aca="1" ref="AF1297" ca="1">SUM(INDEX(1291:1291,1,MAX(COLUMN($R:$R),COLUMN()-($H1274-1))):AF1296)</f>
        <v>-8.5210163366241996E+53</v>
      </c>
      <c r="AG1297" s="93" cm="1">
        <f t="array" aca="1" ref="AG1297" ca="1">SUM(INDEX(1291:1291,1,MAX(COLUMN($R:$R),COLUMN()-($H1274-1))):AG1296)</f>
        <v>-3.1436407849863985E+57</v>
      </c>
      <c r="AH1297" s="93" cm="1">
        <f t="array" aca="1" ref="AH1297" ca="1">SUM(INDEX(1291:1291,1,MAX(COLUMN($R:$R),COLUMN()-($H1274-1))):AH1296)</f>
        <v>-1.079437905095097E+61</v>
      </c>
      <c r="AI1297" s="93" cm="1">
        <f t="array" aca="1" ref="AI1297" ca="1">SUM(INDEX(1291:1291,1,MAX(COLUMN($R:$R),COLUMN()-($H1274-1))):AI1296)</f>
        <v>-3.469060632541403E+64</v>
      </c>
      <c r="AJ1297" s="93" cm="1">
        <f t="array" aca="1" ref="AJ1297" ca="1">SUM(INDEX(1291:1291,1,MAX(COLUMN($R:$R),COLUMN()-($H1274-1))):AJ1296)</f>
        <v>-1.0482565576508394E+68</v>
      </c>
      <c r="AK1297" s="93" cm="1">
        <f t="array" aca="1" ref="AK1297" ca="1">SUM(INDEX(1291:1291,1,MAX(COLUMN($R:$R),COLUMN()-($H1274-1))):AK1296)</f>
        <v>-2.9898179844246775E+71</v>
      </c>
      <c r="AL1297" s="93" cm="1">
        <f t="array" aca="1" ref="AL1297" ca="1">SUM(INDEX(1291:1291,1,MAX(COLUMN($R:$R),COLUMN()-($H1274-1))):AL1296)</f>
        <v>-8.0758937462874878E+74</v>
      </c>
      <c r="AM1297" s="93" cm="1">
        <f t="array" aca="1" ref="AM1297" ca="1">SUM(INDEX(1291:1291,1,MAX(COLUMN($R:$R),COLUMN()-($H1274-1))):AM1296)</f>
        <v>-2.0719189727505904E+78</v>
      </c>
      <c r="AN1297" s="93" cm="1">
        <f t="array" aca="1" ref="AN1297" ca="1">SUM(INDEX(1291:1291,1,MAX(COLUMN($R:$R),COLUMN()-($H1274-1))):AN1296)</f>
        <v>-5.0619310988245789E+81</v>
      </c>
      <c r="AO1297" s="93" cm="1">
        <f t="array" aca="1" ref="AO1297" ca="1">SUM(INDEX(1291:1291,1,MAX(COLUMN($R:$R),COLUMN()-($H1274-1))):AO1296)</f>
        <v>-1.1804013573267447E+85</v>
      </c>
      <c r="AP1297" s="93" cm="1">
        <f t="array" aca="1" ref="AP1297" ca="1">SUM(INDEX(1291:1291,1,MAX(COLUMN($R:$R),COLUMN()-($H1274-1))):AP1296)</f>
        <v>-2.632844132602959E+88</v>
      </c>
      <c r="AQ1297" s="93" cm="1">
        <f t="array" aca="1" ref="AQ1297" ca="1">SUM(INDEX(1291:1291,1,MAX(COLUMN($R:$R),COLUMN()-($H1274-1))):AQ1296)</f>
        <v>-5.6277215957381706E+91</v>
      </c>
      <c r="AR1297" s="93" cm="1">
        <f t="array" aca="1" ref="AR1297" ca="1">SUM(INDEX(1291:1291,1,MAX(COLUMN($R:$R),COLUMN()-($H1274-1))):AR1296)</f>
        <v>-1.1548130832774E+95</v>
      </c>
      <c r="AS1297" s="93" cm="1">
        <f t="array" aca="1" ref="AS1297" ca="1">SUM(INDEX(1291:1291,1,MAX(COLUMN($R:$R),COLUMN()-($H1274-1))):AS1296)</f>
        <v>-2.2785620358974612E+98</v>
      </c>
      <c r="AT1297" s="93" cm="1">
        <f t="array" aca="1" ref="AT1297" ca="1">SUM(INDEX(1291:1291,1,MAX(COLUMN($R:$R),COLUMN()-($H1274-1))):AT1296)</f>
        <v>-4.3293712207740985E+101</v>
      </c>
      <c r="AU1297" s="93" cm="1">
        <f t="array" aca="1" ref="AU1297" ca="1">SUM(INDEX(1291:1291,1,MAX(COLUMN($R:$R),COLUMN()-($H1274-1))):AU1296)</f>
        <v>-7.9323312862527429E+104</v>
      </c>
      <c r="AV1297" s="93" cm="1">
        <f t="array" aca="1" ref="AV1297" ca="1">SUM(INDEX(1291:1291,1,MAX(COLUMN($R:$R),COLUMN()-($H1274-1))):AV1296)</f>
        <v>-1.4032784974605121E+108</v>
      </c>
      <c r="AW1297" s="93" cm="1">
        <f t="array" aca="1" ref="AW1297" ca="1">SUM(INDEX(1291:1291,1,MAX(COLUMN($R:$R),COLUMN()-($H1274-1))):AW1296)</f>
        <v>-2.3997776985363741E+111</v>
      </c>
      <c r="AX1297" s="93" cm="1">
        <f t="array" aca="1" ref="AX1297" ca="1">SUM(INDEX(1291:1291,1,MAX(COLUMN($R:$R),COLUMN()-($H1274-1))):AX1296)</f>
        <v>-3.9715984137437843E+114</v>
      </c>
      <c r="AY1297" s="93" cm="1">
        <f t="array" aca="1" ref="AY1297" ca="1">SUM(INDEX(1291:1291,1,MAX(COLUMN($R:$R),COLUMN()-($H1274-1))):AY1296)</f>
        <v>-6.3676490001829067E+117</v>
      </c>
      <c r="AZ1297" s="93" cm="1">
        <f t="array" aca="1" ref="AZ1297" ca="1">SUM(INDEX(1291:1291,1,MAX(COLUMN($R:$R),COLUMN()-($H1274-1))):AZ1296)</f>
        <v>-9.9000362647272507E+120</v>
      </c>
      <c r="BA1297" s="93" cm="1">
        <f t="array" aca="1" ref="BA1297" ca="1">SUM(INDEX(1291:1291,1,MAX(COLUMN($R:$R),COLUMN()-($H1274-1))):BA1296)</f>
        <v>-1.4939545097720323E+124</v>
      </c>
      <c r="BB1297" s="93" cm="1">
        <f t="array" aca="1" ref="BB1297" ca="1">SUM(INDEX(1291:1291,1,MAX(COLUMN($R:$R),COLUMN()-($H1274-1))):BB1296)</f>
        <v>-2.1900637760548749E+127</v>
      </c>
      <c r="BC1297" s="93" cm="1">
        <f t="array" aca="1" ref="BC1297" ca="1">SUM(INDEX(1291:1291,1,MAX(COLUMN($R:$R),COLUMN()-($H1274-1))):BC1296)</f>
        <v>-3.1214015406703278E+130</v>
      </c>
      <c r="BD1297" s="93" cm="1">
        <f t="array" aca="1" ref="BD1297" ca="1">SUM(INDEX(1291:1291,1,MAX(COLUMN($R:$R),COLUMN()-($H1274-1))):BD1296)</f>
        <v>-4.3286378585712283E+133</v>
      </c>
      <c r="BE1297" s="93" cm="1">
        <f t="array" aca="1" ref="BE1297" ca="1">SUM(INDEX(1291:1291,1,MAX(COLUMN($R:$R),COLUMN()-($H1274-1))):BE1296)</f>
        <v>-5.8449252159340046E+136</v>
      </c>
      <c r="BF1297" s="93" cm="1">
        <f t="array" aca="1" ref="BF1297" ca="1">SUM(INDEX(1291:1291,1,MAX(COLUMN($R:$R),COLUMN()-($H1274-1))):BF1296)</f>
        <v>-7.6901289596049208E+139</v>
      </c>
      <c r="BG1297" s="93" cm="1">
        <f t="array" aca="1" ref="BG1297" ca="1">SUM(INDEX(1291:1291,1,MAX(COLUMN($R:$R),COLUMN()-($H1274-1))):BG1296)</f>
        <v>-9.8650859575768591E+142</v>
      </c>
      <c r="BH1297" s="93" cm="1">
        <f t="array" aca="1" ref="BH1297" ca="1">SUM(INDEX(1291:1291,1,MAX(COLUMN($R:$R),COLUMN()-($H1274-1))):BH1296)</f>
        <v>-1.2346737992767189E+146</v>
      </c>
      <c r="BI1297" s="93" cm="1">
        <f t="array" aca="1" ref="BI1297" ca="1">SUM(INDEX(1291:1291,1,MAX(COLUMN($R:$R),COLUMN()-($H1274-1))):BI1296)</f>
        <v>-1.5085028347250307E+149</v>
      </c>
      <c r="BJ1297" s="93" cm="1">
        <f t="array" aca="1" ref="BJ1297" ca="1">SUM(INDEX(1291:1291,1,MAX(COLUMN($R:$R),COLUMN()-($H1274-1))):BJ1296)</f>
        <v>-1.8002334956716365E+152</v>
      </c>
      <c r="BK1297" s="93" cm="1">
        <f t="array" aca="1" ref="BK1297" ca="1">SUM(INDEX(1291:1291,1,MAX(COLUMN($R:$R),COLUMN()-($H1274-1))):BK1296)</f>
        <v>-2.0995938839075081E+155</v>
      </c>
      <c r="BL1297" s="93" cm="1">
        <f t="array" aca="1" ref="BL1297" ca="1">SUM(INDEX(1291:1291,1,MAX(COLUMN($R:$R),COLUMN()-($H1274-1))):BL1296)</f>
        <v>-2.3943624733768719E+158</v>
      </c>
      <c r="BM1297" s="93" cm="1">
        <f t="array" aca="1" ref="BM1297" ca="1">SUM(INDEX(1291:1291,1,MAX(COLUMN($R:$R),COLUMN()-($H1274-1))):BM1296)</f>
        <v>-2.6712045890879999E+161</v>
      </c>
      <c r="BN1297" s="93" cm="1">
        <f t="array" aca="1" ref="BN1297" ca="1">SUM(INDEX(1291:1291,1,MAX(COLUMN($R:$R),COLUMN()-($H1274-1))):BN1296)</f>
        <v>-2.9167039879886647E+164</v>
      </c>
      <c r="BO1297" s="93" cm="1">
        <f t="array" aca="1" ref="BO1297" ca="1">SUM(INDEX(1291:1291,1,MAX(COLUMN($R:$R),COLUMN()-($H1274-1))):BO1296)</f>
        <v>-3.1184741893816484E+167</v>
      </c>
      <c r="BP1297" s="93" cm="1">
        <f t="array" aca="1" ref="BP1297" ca="1">SUM(INDEX(1291:1291,1,MAX(COLUMN($R:$R),COLUMN()-($H1274-1))):BP1296)</f>
        <v>-3.2662173709098501E+170</v>
      </c>
      <c r="BQ1297" s="93" cm="1">
        <f t="array" aca="1" ref="BQ1297" ca="1">SUM(INDEX(1291:1291,1,MAX(COLUMN($R:$R),COLUMN()-($H1274-1))):BQ1296)</f>
        <v>-3.3526025014764307E+173</v>
      </c>
      <c r="BR1297" s="93" cm="1">
        <f t="array" aca="1" ref="BR1297" ca="1">SUM(INDEX(1291:1291,1,MAX(COLUMN($R:$R),COLUMN()-($H1274-1))):BR1296)</f>
        <v>-3.3738583726864384E+176</v>
      </c>
      <c r="BS1297" s="93" cm="1">
        <f t="array" aca="1" ref="BS1297" ca="1">SUM(INDEX(1291:1291,1,MAX(COLUMN($R:$R),COLUMN()-($H1274-1))):BS1296)</f>
        <v>-3.3300169023361457E+179</v>
      </c>
      <c r="BT1297" s="93" cm="1">
        <f t="array" aca="1" ref="BT1297" ca="1">SUM(INDEX(1291:1291,1,MAX(COLUMN($R:$R),COLUMN()-($H1274-1))):BT1296)</f>
        <v>-3.2247902806368119E+182</v>
      </c>
      <c r="BU1297" s="93" cm="1">
        <f t="array" aca="1" ref="BU1297" ca="1">SUM(INDEX(1291:1291,1,MAX(COLUMN($R:$R),COLUMN()-($H1274-1))):BU1296)</f>
        <v>-3.0651137654718055E+185</v>
      </c>
      <c r="BV1297" s="93" cm="1">
        <f t="array" aca="1" ref="BV1297" ca="1">SUM(INDEX(1291:1291,1,MAX(COLUMN($R:$R),COLUMN()-($H1274-1))):BV1296)</f>
        <v>-2.8604263188111792E+188</v>
      </c>
      <c r="BW1297" s="93" cm="1">
        <f t="array" aca="1" ref="BW1297" ca="1">SUM(INDEX(1291:1291,1,MAX(COLUMN($R:$R),COLUMN()-($H1274-1))):BW1296)</f>
        <v>-2.6217879840648454E+191</v>
      </c>
      <c r="BX1297" s="93" cm="1">
        <f t="array" aca="1" ref="BX1297" ca="1">SUM(INDEX(1291:1291,1,MAX(COLUMN($R:$R),COLUMN()-($H1274-1))):BX1296)</f>
        <v>-2.3609430835092695E+194</v>
      </c>
      <c r="BY1297" s="93" cm="1">
        <f t="array" aca="1" ref="BY1297" ca="1">SUM(INDEX(1291:1291,1,MAX(COLUMN($R:$R),COLUMN()-($H1274-1))):BY1296)</f>
        <v>-2.0894322910994567E+197</v>
      </c>
      <c r="BZ1297" s="93" cm="1">
        <f t="array" aca="1" ref="BZ1297" ca="1">SUM(INDEX(1291:1291,1,MAX(COLUMN($R:$R),COLUMN()-($H1274-1))):BZ1296)</f>
        <v>-1.8178374354974849E+200</v>
      </c>
      <c r="CA1297" s="93" cm="1">
        <f t="array" aca="1" ref="CA1297" ca="1">SUM(INDEX(1291:1291,1,MAX(COLUMN($R:$R),COLUMN()-($H1274-1))):CA1296)</f>
        <v>-1.5552152938588919E+203</v>
      </c>
      <c r="CB1297" s="93" cm="1">
        <f t="array" aca="1" ref="CB1297" ca="1">SUM(INDEX(1291:1291,1,MAX(COLUMN($R:$R),COLUMN()-($H1274-1))):CB1296)</f>
        <v>-1.3087460476823318E+206</v>
      </c>
      <c r="CC1297" s="93" cm="1">
        <f t="array" aca="1" ref="CC1297" ca="1">SUM(INDEX(1291:1291,1,MAX(COLUMN($R:$R),COLUMN()-($H1274-1))):CC1296)</f>
        <v>-1.0835934396844808E+209</v>
      </c>
      <c r="CD1297" s="93" cm="1">
        <f t="array" aca="1" ref="CD1297" ca="1">SUM(INDEX(1291:1291,1,MAX(COLUMN($R:$R),COLUMN()-($H1274-1))):CD1296)</f>
        <v>-8.8295071908247693E+211</v>
      </c>
      <c r="CE1297" s="93" cm="1">
        <f t="array" aca="1" ref="CE1297" ca="1">SUM(INDEX(1291:1291,1,MAX(COLUMN($R:$R),COLUMN()-($H1274-1))):CE1296)</f>
        <v>-7.0823129150352506E+214</v>
      </c>
      <c r="CF1297" s="93" cm="1">
        <f t="array" aca="1" ref="CF1297" ca="1">SUM(INDEX(1291:1291,1,MAX(COLUMN($R:$R),COLUMN()-($H1274-1))):CF1296)</f>
        <v>-5.5935606112471699E+217</v>
      </c>
      <c r="CG1297" s="93" cm="1">
        <f t="array" aca="1" ref="CG1297" ca="1">SUM(INDEX(1291:1291,1,MAX(COLUMN($R:$R),COLUMN()-($H1274-1))):CG1296)</f>
        <v>-4.350898782782545E+220</v>
      </c>
      <c r="CH1297" s="93" cm="1">
        <f t="array" aca="1" ref="CH1297" ca="1">SUM(INDEX(1291:1291,1,MAX(COLUMN($R:$R),COLUMN()-($H1274-1))):CH1296)</f>
        <v>-3.3338550849460087E+223</v>
      </c>
      <c r="CI1297" s="93" cm="1">
        <f t="array" aca="1" ref="CI1297" ca="1">SUM(INDEX(1291:1291,1,MAX(COLUMN($R:$R),COLUMN()-($H1274-1))):CI1296)</f>
        <v>-2.5170295792925394E+226</v>
      </c>
      <c r="CJ1297" s="93" cm="1">
        <f t="array" aca="1" ref="CJ1297" ca="1">SUM(INDEX(1291:1291,1,MAX(COLUMN($R:$R),COLUMN()-($H1274-1))):CJ1296)</f>
        <v>-1.8728272316071715E+229</v>
      </c>
      <c r="CK1297" s="93" cm="1">
        <f t="array" aca="1" ref="CK1297" ca="1">SUM(INDEX(1291:1291,1,MAX(COLUMN($R:$R),COLUMN()-($H1274-1))):CK1296)</f>
        <v>-1.3736185136688769E+232</v>
      </c>
      <c r="CL1297" s="93" cm="1">
        <f t="array" aca="1" ref="CL1297" ca="1">SUM(INDEX(1291:1291,1,MAX(COLUMN($R:$R),COLUMN()-($H1274-1))):CL1296)</f>
        <v>-9.9330408156229197E+234</v>
      </c>
      <c r="CN1297" s="77"/>
      <c r="CO1297" s="93" cm="1">
        <f t="array" aca="1" ref="CO1297" ca="1">SUM(INDEX(1292:1292,1,MAX(COLUMN($R:$R),COLUMN()-($H1274/CO$5))):CO1296)</f>
        <v>-7.0151783263306708E+237</v>
      </c>
      <c r="CP1297" s="93" cm="1">
        <f t="array" aca="1" ref="CP1297" ca="1">SUM(INDEX(1292:1292,1,MAX(COLUMN($R:$R),COLUMN()-($H1274/CP$5))):CP1296)</f>
        <v>-3.7111993460910032E+240</v>
      </c>
      <c r="CQ1297" s="93" cm="1">
        <f t="array" aca="1" ref="CQ1297" ca="1">SUM(INDEX(1292:1292,1,MAX(COLUMN($R:$R),COLUMN()-($H1274/CQ$5))):CQ1296)</f>
        <v>-1.9416221009439959E+243</v>
      </c>
      <c r="CR1297" s="93" cm="1">
        <f t="array" aca="1" ref="CR1297" ca="1">SUM(INDEX(1292:1292,1,MAX(COLUMN($R:$R),COLUMN()-($H1274/CR$5))):CR1296)</f>
        <v>-1.0023284918336818E+246</v>
      </c>
      <c r="CS1297" s="93" cm="1">
        <f t="array" aca="1" ref="CS1297" ca="1">SUM(INDEX(1292:1292,1,MAX(COLUMN($R:$R),COLUMN()-($H1274/CS$5))):CS1296)</f>
        <v>-5.1065627182931723E+248</v>
      </c>
      <c r="CT1297" s="93" cm="1">
        <f t="array" aca="1" ref="CT1297" ca="1">SUM(INDEX(1292:1292,1,MAX(COLUMN($R:$R),COLUMN()-($H1274/CT$5))):CT1296)</f>
        <v>-2.5680039258763782E+251</v>
      </c>
      <c r="CU1297" s="93" cm="1">
        <f t="array" aca="1" ref="CU1297" ca="1">SUM(INDEX(1292:1292,1,MAX(COLUMN($R:$R),COLUMN()-($H1274/CU$5))):CU1296)</f>
        <v>-1.2749242029754822E+254</v>
      </c>
      <c r="CV1297" s="93" cm="1">
        <f t="array" aca="1" ref="CV1297" ca="1">SUM(INDEX(1292:1292,1,MAX(COLUMN($R:$R),COLUMN()-($H1274/CV$5))):CV1296)</f>
        <v>-6.2497997454996698E+256</v>
      </c>
      <c r="CW1297" s="93" cm="1">
        <f t="array" aca="1" ref="CW1297" ca="1">SUM(INDEX(1292:1292,1,MAX(COLUMN($R:$R),COLUMN()-($H1274/CW$5))):CW1296)</f>
        <v>-3.0255928168072734E+259</v>
      </c>
      <c r="CX1297" s="93" cm="1">
        <f t="array" aca="1" ref="CX1297" ca="1">SUM(INDEX(1292:1292,1,MAX(COLUMN($R:$R),COLUMN()-($H1274/CX$5))):CX1296)</f>
        <v>-1.4467229147465844E+262</v>
      </c>
      <c r="CY1297" s="93" cm="1">
        <f t="array" aca="1" ref="CY1297" ca="1">SUM(INDEX(1292:1292,1,MAX(COLUMN($R:$R),COLUMN()-($H1274/CL$5))):CY1296)</f>
        <v>-6.7605890911111777E+264</v>
      </c>
      <c r="CZ1297" s="93" cm="1">
        <f t="array" aca="1" ref="CZ1297" ca="1">SUM(INDEX(1292:1292,1,MAX(COLUMN($R:$R),COLUMN()-($H1274/CZ$5))):CZ1296)</f>
        <v>-3.1551041521259324E+267</v>
      </c>
      <c r="DA1297" s="93" cm="1">
        <f t="array" aca="1" ref="DA1297" ca="1">SUM(INDEX(1292:1292,1,MAX(COLUMN($R:$R),COLUMN()-($H1274/DA$5))):DA1296)</f>
        <v>-1.4549789236573358E+270</v>
      </c>
      <c r="DB1297" s="93" cm="1">
        <f t="array" aca="1" ref="DB1297" ca="1">SUM(INDEX(1292:1292,1,MAX(COLUMN($R:$R),COLUMN()-($H1274/DB$5))):DB1296)</f>
        <v>-6.6311004434139668E+272</v>
      </c>
      <c r="DC1297" s="93" cm="1">
        <f t="array" aca="1" ref="DC1297" ca="1">SUM(INDEX(1292:1292,1,MAX(COLUMN($R:$R),COLUMN()-($H1274/DC$5))):DC1296)</f>
        <v>-2.9871738480755767E+275</v>
      </c>
      <c r="DD1297" s="93" cm="1">
        <f t="array" aca="1" ref="DD1297" ca="1">SUM(INDEX(1292:1292,1,MAX(COLUMN($R:$R),COLUMN()-($H1274/DD$5))):DD1296)</f>
        <v>-1.3302709229364972E+278</v>
      </c>
      <c r="DE1297" s="93" cm="1">
        <f t="array" aca="1" ref="DE1297" ca="1">SUM(INDEX(1292:1292,1,MAX(COLUMN($R:$R),COLUMN()-($H1274/DE$5))):DE1296)</f>
        <v>-5.8570884617712831E+280</v>
      </c>
      <c r="DF1297" s="93" cm="1">
        <f t="array" aca="1" ref="DF1297" ca="1">SUM(INDEX(1292:1292,1,MAX(COLUMN($R:$R),COLUMN()-($H1274/DF$5))):DF1296)</f>
        <v>-2.5500085352087511E+283</v>
      </c>
      <c r="DG1297" s="93" cm="1">
        <f t="array" aca="1" ref="DG1297" ca="1">SUM(INDEX(1292:1292,1,MAX(COLUMN($R:$R),COLUMN()-($H1274/DG$5))):DG1296)</f>
        <v>-1.0979295593393277E+286</v>
      </c>
      <c r="DH1297" s="93" cm="1">
        <f t="array" aca="1" ref="DH1297" ca="1">SUM(INDEX(1292:1292,1,MAX(COLUMN($R:$R),COLUMN()-($H1274/DH$5))):DH1296)</f>
        <v>-4.675563176447046E+288</v>
      </c>
      <c r="DI1297" s="93" cm="1">
        <f t="array" aca="1" ref="DI1297" ca="1">SUM(INDEX(1292:1292,1,MAX(COLUMN($R:$R),COLUMN()-($H1274/DI$5))):DI1296)</f>
        <v>-1.9695745924325903E+291</v>
      </c>
      <c r="DJ1297" s="93" cm="1">
        <f t="array" aca="1" ref="DJ1297" ca="1">SUM(INDEX(1292:1292,1,MAX(COLUMN($R:$R),COLUMN()-($H1274/DJ$5))):DJ1296)</f>
        <v>-8.2080746562777251E+293</v>
      </c>
      <c r="DK1297" s="93" cm="1">
        <f t="array" aca="1" ref="DK1297" ca="1">SUM(INDEX(1292:1292,1,MAX(COLUMN($R:$R),COLUMN()-($H1274/DK$5))):DK1296)</f>
        <v>-3.3844705179869626E+296</v>
      </c>
      <c r="DL1297" s="93" cm="1">
        <f t="array" aca="1" ref="DL1297" ca="1">SUM(INDEX(1292:1292,1,MAX(COLUMN($R:$R),COLUMN()-($H1274/DL$5))):DL1296)</f>
        <v>-1.3809243714093482E+299</v>
      </c>
    </row>
    <row r="1298" spans="1:116" x14ac:dyDescent="0.4">
      <c r="B1298" t="s">
        <v>332</v>
      </c>
      <c r="D1298" t="s">
        <v>771</v>
      </c>
      <c r="E1298" s="8" t="str">
        <f>ROW()&amp;" "&amp;D1298</f>
        <v>1298 LAMORTR-S</v>
      </c>
      <c r="G1298" s="136" t="str">
        <f>G1263</f>
        <v>primary unit</v>
      </c>
      <c r="H1298" s="27"/>
      <c r="J1298"/>
      <c r="K1298" s="340"/>
      <c r="L1298" s="340"/>
      <c r="M1298" s="340"/>
      <c r="N1298" s="340"/>
      <c r="O1298" s="340"/>
      <c r="P1298" s="340"/>
      <c r="R1298" s="28"/>
      <c r="S1298" s="93"/>
      <c r="T1298" s="93"/>
      <c r="U1298" s="93"/>
      <c r="V1298" s="93"/>
      <c r="W1298" s="93"/>
      <c r="X1298" s="93"/>
      <c r="Y1298" s="93"/>
      <c r="Z1298" s="93"/>
      <c r="AA1298" s="93"/>
      <c r="AB1298" s="93"/>
      <c r="AC1298" s="93"/>
      <c r="AD1298" s="93"/>
      <c r="AE1298" s="93"/>
      <c r="AF1298" s="93"/>
      <c r="AG1298" s="93"/>
      <c r="AH1298" s="93"/>
      <c r="AI1298" s="93"/>
      <c r="AJ1298" s="93"/>
      <c r="AK1298" s="93"/>
      <c r="AL1298" s="93"/>
      <c r="AM1298" s="93"/>
      <c r="AN1298" s="93"/>
      <c r="AO1298" s="93"/>
      <c r="AP1298" s="93"/>
      <c r="AQ1298" s="93"/>
      <c r="AR1298" s="93"/>
      <c r="AS1298" s="93"/>
      <c r="AT1298" s="93"/>
      <c r="AU1298" s="93"/>
      <c r="AV1298" s="93"/>
      <c r="AW1298" s="93"/>
      <c r="AX1298" s="93"/>
      <c r="AY1298" s="93"/>
      <c r="AZ1298" s="93"/>
      <c r="BA1298" s="93"/>
      <c r="BB1298" s="93"/>
      <c r="BC1298" s="93"/>
      <c r="BD1298" s="93"/>
      <c r="BE1298" s="93"/>
      <c r="BF1298" s="93"/>
      <c r="BG1298" s="93"/>
      <c r="BH1298" s="93"/>
      <c r="BI1298" s="93"/>
      <c r="BJ1298" s="93"/>
      <c r="BK1298" s="93"/>
      <c r="BL1298" s="93"/>
      <c r="BM1298" s="93"/>
      <c r="BN1298" s="93"/>
      <c r="BO1298" s="93"/>
      <c r="BP1298" s="93"/>
      <c r="BQ1298" s="93"/>
      <c r="BR1298" s="93"/>
      <c r="BS1298" s="93"/>
      <c r="BT1298" s="93"/>
      <c r="BU1298" s="93"/>
      <c r="BV1298" s="93"/>
      <c r="BW1298" s="93"/>
      <c r="BX1298" s="93"/>
      <c r="BY1298" s="93"/>
      <c r="BZ1298" s="93"/>
      <c r="CA1298" s="93"/>
      <c r="CB1298" s="93"/>
      <c r="CC1298" s="93"/>
      <c r="CD1298" s="93"/>
      <c r="CE1298" s="93"/>
      <c r="CF1298" s="93"/>
      <c r="CG1298" s="93"/>
      <c r="CH1298" s="93"/>
      <c r="CI1298" s="93"/>
      <c r="CJ1298" s="93"/>
      <c r="CK1298" s="93"/>
      <c r="CL1298" s="93"/>
      <c r="CN1298" s="77"/>
      <c r="CO1298" s="93"/>
      <c r="CP1298" s="93"/>
      <c r="CQ1298" s="93"/>
      <c r="CR1298" s="93"/>
      <c r="CS1298" s="93"/>
      <c r="CT1298" s="93"/>
      <c r="CU1298" s="93"/>
      <c r="CV1298" s="93"/>
      <c r="CW1298" s="93"/>
      <c r="CX1298" s="93"/>
      <c r="CY1298" s="93"/>
      <c r="CZ1298" s="93"/>
      <c r="DA1298" s="93"/>
      <c r="DB1298" s="93"/>
      <c r="DC1298" s="93"/>
      <c r="DD1298" s="93"/>
      <c r="DE1298" s="93"/>
      <c r="DF1298" s="93"/>
      <c r="DG1298" s="93"/>
      <c r="DH1298" s="93"/>
      <c r="DI1298" s="93"/>
      <c r="DJ1298" s="93"/>
      <c r="DK1298" s="93"/>
      <c r="DL1298" s="93"/>
    </row>
    <row r="1299" spans="1:116" x14ac:dyDescent="0.4">
      <c r="B1299" t="s">
        <v>332</v>
      </c>
      <c r="D1299" t="s">
        <v>771</v>
      </c>
      <c r="E1299" s="8" t="str">
        <f t="shared" si="1550"/>
        <v>1299 LAMORTR-S</v>
      </c>
      <c r="G1299" s="136" t="str">
        <f>G1264</f>
        <v>Primary revenue driver</v>
      </c>
      <c r="H1299" s="27"/>
      <c r="I1299" s="78"/>
      <c r="J1299" s="78"/>
      <c r="K1299" s="33"/>
      <c r="L1299" s="33"/>
      <c r="M1299" s="33"/>
      <c r="N1299" s="33"/>
      <c r="O1299" s="33"/>
      <c r="P1299" s="33"/>
      <c r="R1299" s="33"/>
      <c r="S1299" s="77"/>
      <c r="T1299" s="77"/>
      <c r="U1299" s="77"/>
      <c r="V1299" s="77"/>
      <c r="W1299" s="77"/>
      <c r="X1299" s="77"/>
      <c r="Y1299" s="77"/>
      <c r="Z1299" s="77"/>
      <c r="AA1299" s="77"/>
      <c r="AB1299" s="77"/>
      <c r="AC1299" s="77"/>
      <c r="AD1299" s="77"/>
      <c r="AE1299" s="77"/>
      <c r="AF1299" s="77"/>
      <c r="AG1299" s="77"/>
      <c r="AH1299" s="77"/>
      <c r="AI1299" s="77"/>
      <c r="AJ1299" s="77"/>
      <c r="AK1299" s="77"/>
      <c r="AL1299" s="77"/>
      <c r="AM1299" s="77"/>
      <c r="AN1299" s="77"/>
      <c r="AO1299" s="77"/>
      <c r="AP1299" s="77"/>
      <c r="AQ1299" s="77"/>
      <c r="AR1299" s="77"/>
      <c r="AS1299" s="77"/>
      <c r="AT1299" s="77"/>
      <c r="AU1299" s="77"/>
      <c r="AV1299" s="77"/>
      <c r="AW1299" s="77"/>
      <c r="AX1299" s="77"/>
      <c r="AY1299" s="77"/>
      <c r="AZ1299" s="77"/>
      <c r="BA1299" s="77"/>
      <c r="BB1299" s="77"/>
      <c r="BC1299" s="77"/>
      <c r="BD1299" s="77"/>
      <c r="BE1299" s="77"/>
      <c r="BF1299" s="77"/>
      <c r="BG1299" s="77"/>
      <c r="BH1299" s="77"/>
      <c r="BI1299" s="77"/>
      <c r="BJ1299" s="77"/>
      <c r="BK1299" s="77"/>
      <c r="BL1299" s="77"/>
      <c r="BM1299" s="77"/>
      <c r="BN1299" s="77"/>
      <c r="BO1299" s="77"/>
      <c r="BP1299" s="77"/>
      <c r="BQ1299" s="77"/>
      <c r="BR1299" s="77"/>
      <c r="BS1299" s="77"/>
      <c r="BT1299" s="77"/>
      <c r="BU1299" s="77"/>
      <c r="BV1299" s="77"/>
      <c r="BW1299" s="77"/>
      <c r="BX1299" s="77"/>
      <c r="BY1299" s="77"/>
      <c r="BZ1299" s="77"/>
      <c r="CA1299" s="77"/>
      <c r="CB1299" s="77"/>
      <c r="CC1299" s="77"/>
      <c r="CD1299" s="77"/>
      <c r="CE1299" s="77"/>
      <c r="CF1299" s="77"/>
      <c r="CG1299" s="77"/>
      <c r="CH1299" s="77"/>
      <c r="CI1299" s="77"/>
      <c r="CJ1299" s="77"/>
      <c r="CK1299" s="77"/>
      <c r="CL1299" s="77"/>
      <c r="CN1299" s="78"/>
      <c r="CO1299" s="77"/>
      <c r="CP1299" s="77"/>
      <c r="CQ1299" s="77"/>
      <c r="CR1299" s="77"/>
      <c r="CS1299" s="77"/>
      <c r="CT1299" s="77"/>
      <c r="CU1299" s="77"/>
      <c r="CV1299" s="77"/>
      <c r="CW1299" s="77"/>
      <c r="CX1299" s="77"/>
      <c r="CY1299" s="77"/>
      <c r="CZ1299" s="77"/>
      <c r="DA1299" s="77"/>
      <c r="DB1299" s="77"/>
      <c r="DC1299" s="77"/>
      <c r="DD1299" s="77"/>
      <c r="DE1299" s="77"/>
      <c r="DF1299" s="77"/>
      <c r="DG1299" s="77"/>
      <c r="DH1299" s="77"/>
      <c r="DI1299" s="77"/>
      <c r="DJ1299" s="77"/>
      <c r="DK1299" s="77"/>
      <c r="DL1299" s="77"/>
    </row>
    <row r="1300" spans="1:116" x14ac:dyDescent="0.4">
      <c r="B1300" t="s">
        <v>332</v>
      </c>
      <c r="D1300" t="s">
        <v>771</v>
      </c>
      <c r="E1300" s="8" t="str">
        <f t="shared" si="1550"/>
        <v>1300 LAMORTR-S</v>
      </c>
      <c r="G1300" s="136" t="str">
        <f>G1265</f>
        <v>Primary volume driver</v>
      </c>
      <c r="H1300" s="27"/>
      <c r="I1300" s="78"/>
      <c r="J1300" s="78"/>
      <c r="K1300" s="33"/>
      <c r="L1300" s="33"/>
      <c r="M1300" s="33"/>
      <c r="N1300" s="33"/>
      <c r="O1300" s="33"/>
      <c r="P1300" s="33"/>
      <c r="R1300" s="33"/>
      <c r="S1300" s="77"/>
      <c r="T1300" s="77"/>
      <c r="U1300" s="77"/>
      <c r="V1300" s="77"/>
      <c r="W1300" s="77"/>
      <c r="X1300" s="77"/>
      <c r="Y1300" s="77"/>
      <c r="Z1300" s="77"/>
      <c r="AA1300" s="77"/>
      <c r="AB1300" s="77"/>
      <c r="AC1300" s="77"/>
      <c r="AD1300" s="77"/>
      <c r="AE1300" s="77"/>
      <c r="AF1300" s="77"/>
      <c r="AG1300" s="77"/>
      <c r="AH1300" s="77"/>
      <c r="AI1300" s="77"/>
      <c r="AJ1300" s="77"/>
      <c r="AK1300" s="77"/>
      <c r="AL1300" s="77"/>
      <c r="AM1300" s="77"/>
      <c r="AN1300" s="77"/>
      <c r="AO1300" s="77"/>
      <c r="AP1300" s="77"/>
      <c r="AQ1300" s="77"/>
      <c r="AR1300" s="77"/>
      <c r="AS1300" s="77"/>
      <c r="AT1300" s="77"/>
      <c r="AU1300" s="77"/>
      <c r="AV1300" s="77"/>
      <c r="AW1300" s="77"/>
      <c r="AX1300" s="77"/>
      <c r="AY1300" s="77"/>
      <c r="AZ1300" s="77"/>
      <c r="BA1300" s="77"/>
      <c r="BB1300" s="77"/>
      <c r="BC1300" s="77"/>
      <c r="BD1300" s="77"/>
      <c r="BE1300" s="77"/>
      <c r="BF1300" s="77"/>
      <c r="BG1300" s="77"/>
      <c r="BH1300" s="77"/>
      <c r="BI1300" s="77"/>
      <c r="BJ1300" s="77"/>
      <c r="BK1300" s="77"/>
      <c r="BL1300" s="77"/>
      <c r="BM1300" s="77"/>
      <c r="BN1300" s="77"/>
      <c r="BO1300" s="77"/>
      <c r="BP1300" s="77"/>
      <c r="BQ1300" s="77"/>
      <c r="BR1300" s="77"/>
      <c r="BS1300" s="77"/>
      <c r="BT1300" s="77"/>
      <c r="BU1300" s="77"/>
      <c r="BV1300" s="77"/>
      <c r="BW1300" s="77"/>
      <c r="BX1300" s="77"/>
      <c r="BY1300" s="77"/>
      <c r="BZ1300" s="77"/>
      <c r="CA1300" s="77"/>
      <c r="CB1300" s="77"/>
      <c r="CC1300" s="77"/>
      <c r="CD1300" s="77"/>
      <c r="CE1300" s="77"/>
      <c r="CF1300" s="77"/>
      <c r="CG1300" s="77"/>
      <c r="CH1300" s="77"/>
      <c r="CI1300" s="77"/>
      <c r="CJ1300" s="77"/>
      <c r="CK1300" s="77"/>
      <c r="CL1300" s="77"/>
      <c r="CN1300" s="78"/>
      <c r="CO1300" s="77"/>
      <c r="CP1300" s="77"/>
      <c r="CQ1300" s="77"/>
      <c r="CR1300" s="77"/>
      <c r="CS1300" s="77"/>
      <c r="CT1300" s="77"/>
      <c r="CU1300" s="77"/>
      <c r="CV1300" s="77"/>
      <c r="CW1300" s="77"/>
      <c r="CX1300" s="77"/>
      <c r="CY1300" s="77"/>
      <c r="CZ1300" s="77"/>
      <c r="DA1300" s="77"/>
      <c r="DB1300" s="77"/>
      <c r="DC1300" s="77"/>
      <c r="DD1300" s="77"/>
      <c r="DE1300" s="77"/>
      <c r="DF1300" s="77"/>
      <c r="DG1300" s="77"/>
      <c r="DH1300" s="77"/>
      <c r="DI1300" s="77"/>
      <c r="DJ1300" s="77"/>
      <c r="DK1300" s="77"/>
      <c r="DL1300" s="77"/>
    </row>
    <row r="1301" spans="1:116" x14ac:dyDescent="0.4">
      <c r="B1301" t="s">
        <v>332</v>
      </c>
      <c r="D1301" t="s">
        <v>771</v>
      </c>
      <c r="E1301" s="8" t="str">
        <f t="shared" si="1550"/>
        <v>1301 LAMORTR-S</v>
      </c>
      <c r="G1301" s="191" t="str">
        <f>G1270</f>
        <v>Revenue driven amortizing loan - no defaults:</v>
      </c>
      <c r="K1301" s="53"/>
      <c r="L1301" s="53"/>
      <c r="M1301" s="53"/>
      <c r="N1301" s="53"/>
      <c r="O1301" s="53"/>
      <c r="P1301" s="53"/>
      <c r="R1301" s="24"/>
      <c r="S1301" s="179" t="str">
        <f t="shared" ref="S1301:AX1301" si="1599">S1266</f>
        <v>S$16</v>
      </c>
      <c r="T1301" s="179" t="str">
        <f t="shared" si="1599"/>
        <v>T$16</v>
      </c>
      <c r="U1301" s="179" t="str">
        <f t="shared" si="1599"/>
        <v>U$16</v>
      </c>
      <c r="V1301" s="179" t="str">
        <f t="shared" si="1599"/>
        <v>V$16</v>
      </c>
      <c r="W1301" s="179" t="str">
        <f t="shared" si="1599"/>
        <v>W$16</v>
      </c>
      <c r="X1301" s="179" t="str">
        <f t="shared" si="1599"/>
        <v>X$16</v>
      </c>
      <c r="Y1301" s="179" t="str">
        <f t="shared" si="1599"/>
        <v>Y$16</v>
      </c>
      <c r="Z1301" s="179" t="str">
        <f t="shared" si="1599"/>
        <v>Z$16</v>
      </c>
      <c r="AA1301" s="179" t="str">
        <f t="shared" si="1599"/>
        <v>AA$16</v>
      </c>
      <c r="AB1301" s="179" t="str">
        <f t="shared" si="1599"/>
        <v>AB$16</v>
      </c>
      <c r="AC1301" s="179" t="str">
        <f t="shared" si="1599"/>
        <v>AC$16</v>
      </c>
      <c r="AD1301" s="179" t="str">
        <f t="shared" si="1599"/>
        <v>AD$16</v>
      </c>
      <c r="AE1301" s="179" t="str">
        <f t="shared" si="1599"/>
        <v>AE$16</v>
      </c>
      <c r="AF1301" s="179" t="str">
        <f t="shared" si="1599"/>
        <v>AF$16</v>
      </c>
      <c r="AG1301" s="179" t="str">
        <f t="shared" si="1599"/>
        <v>AG$16</v>
      </c>
      <c r="AH1301" s="179" t="str">
        <f t="shared" si="1599"/>
        <v>AH$16</v>
      </c>
      <c r="AI1301" s="179" t="str">
        <f t="shared" si="1599"/>
        <v>AI$16</v>
      </c>
      <c r="AJ1301" s="179" t="str">
        <f t="shared" si="1599"/>
        <v>AJ$16</v>
      </c>
      <c r="AK1301" s="179" t="str">
        <f t="shared" si="1599"/>
        <v>AK$16</v>
      </c>
      <c r="AL1301" s="179" t="str">
        <f t="shared" si="1599"/>
        <v>AL$16</v>
      </c>
      <c r="AM1301" s="179" t="str">
        <f t="shared" si="1599"/>
        <v>AM$16</v>
      </c>
      <c r="AN1301" s="179" t="str">
        <f t="shared" si="1599"/>
        <v>AN$16</v>
      </c>
      <c r="AO1301" s="179" t="str">
        <f t="shared" si="1599"/>
        <v>AO$16</v>
      </c>
      <c r="AP1301" s="179" t="str">
        <f t="shared" si="1599"/>
        <v>AP$16</v>
      </c>
      <c r="AQ1301" s="179" t="str">
        <f t="shared" si="1599"/>
        <v>AQ$16</v>
      </c>
      <c r="AR1301" s="179" t="str">
        <f t="shared" si="1599"/>
        <v>AR$16</v>
      </c>
      <c r="AS1301" s="179" t="str">
        <f t="shared" si="1599"/>
        <v>AS$16</v>
      </c>
      <c r="AT1301" s="179" t="str">
        <f t="shared" si="1599"/>
        <v>AT$16</v>
      </c>
      <c r="AU1301" s="179" t="str">
        <f t="shared" si="1599"/>
        <v>AU$16</v>
      </c>
      <c r="AV1301" s="179" t="str">
        <f t="shared" si="1599"/>
        <v>AV$16</v>
      </c>
      <c r="AW1301" s="179" t="str">
        <f t="shared" si="1599"/>
        <v>AW$16</v>
      </c>
      <c r="AX1301" s="179" t="str">
        <f t="shared" si="1599"/>
        <v>AX$16</v>
      </c>
      <c r="AY1301" s="179" t="str">
        <f t="shared" ref="AY1301:CD1301" si="1600">AY1266</f>
        <v>AY$16</v>
      </c>
      <c r="AZ1301" s="179" t="str">
        <f t="shared" si="1600"/>
        <v>AZ$16</v>
      </c>
      <c r="BA1301" s="179" t="str">
        <f t="shared" si="1600"/>
        <v>BA$16</v>
      </c>
      <c r="BB1301" s="179" t="str">
        <f t="shared" si="1600"/>
        <v>BB$16</v>
      </c>
      <c r="BC1301" s="179" t="str">
        <f t="shared" si="1600"/>
        <v>BC$16</v>
      </c>
      <c r="BD1301" s="179" t="str">
        <f t="shared" si="1600"/>
        <v>BD$16</v>
      </c>
      <c r="BE1301" s="179" t="str">
        <f t="shared" si="1600"/>
        <v>BE$16</v>
      </c>
      <c r="BF1301" s="179" t="str">
        <f t="shared" si="1600"/>
        <v>BF$16</v>
      </c>
      <c r="BG1301" s="179" t="str">
        <f t="shared" si="1600"/>
        <v>BG$16</v>
      </c>
      <c r="BH1301" s="179" t="str">
        <f t="shared" si="1600"/>
        <v>BH$16</v>
      </c>
      <c r="BI1301" s="179" t="str">
        <f t="shared" si="1600"/>
        <v>BI$16</v>
      </c>
      <c r="BJ1301" s="179" t="str">
        <f t="shared" si="1600"/>
        <v>BJ$16</v>
      </c>
      <c r="BK1301" s="179" t="str">
        <f t="shared" si="1600"/>
        <v>BK$16</v>
      </c>
      <c r="BL1301" s="179" t="str">
        <f t="shared" si="1600"/>
        <v>BL$16</v>
      </c>
      <c r="BM1301" s="179" t="str">
        <f t="shared" si="1600"/>
        <v>BM$16</v>
      </c>
      <c r="BN1301" s="179" t="str">
        <f t="shared" si="1600"/>
        <v>BN$16</v>
      </c>
      <c r="BO1301" s="179" t="str">
        <f t="shared" si="1600"/>
        <v>BO$16</v>
      </c>
      <c r="BP1301" s="179" t="str">
        <f t="shared" si="1600"/>
        <v>BP$16</v>
      </c>
      <c r="BQ1301" s="179" t="str">
        <f t="shared" si="1600"/>
        <v>BQ$16</v>
      </c>
      <c r="BR1301" s="179" t="str">
        <f t="shared" si="1600"/>
        <v>BR$16</v>
      </c>
      <c r="BS1301" s="179" t="str">
        <f t="shared" si="1600"/>
        <v>BS$16</v>
      </c>
      <c r="BT1301" s="179" t="str">
        <f t="shared" si="1600"/>
        <v>BT$16</v>
      </c>
      <c r="BU1301" s="179" t="str">
        <f t="shared" si="1600"/>
        <v>BU$16</v>
      </c>
      <c r="BV1301" s="179" t="str">
        <f t="shared" si="1600"/>
        <v>BV$16</v>
      </c>
      <c r="BW1301" s="179" t="str">
        <f t="shared" si="1600"/>
        <v>BW$16</v>
      </c>
      <c r="BX1301" s="179" t="str">
        <f t="shared" si="1600"/>
        <v>BX$16</v>
      </c>
      <c r="BY1301" s="179" t="str">
        <f t="shared" si="1600"/>
        <v>BY$16</v>
      </c>
      <c r="BZ1301" s="179" t="str">
        <f t="shared" si="1600"/>
        <v>BZ$16</v>
      </c>
      <c r="CA1301" s="179" t="str">
        <f t="shared" si="1600"/>
        <v>CA$16</v>
      </c>
      <c r="CB1301" s="179" t="str">
        <f t="shared" si="1600"/>
        <v>CB$16</v>
      </c>
      <c r="CC1301" s="179" t="str">
        <f t="shared" si="1600"/>
        <v>CC$16</v>
      </c>
      <c r="CD1301" s="179" t="str">
        <f t="shared" si="1600"/>
        <v>CD$16</v>
      </c>
      <c r="CE1301" s="179" t="str">
        <f t="shared" ref="CE1301:CL1301" si="1601">CE1266</f>
        <v>CE$16</v>
      </c>
      <c r="CF1301" s="179" t="str">
        <f t="shared" si="1601"/>
        <v>CF$16</v>
      </c>
      <c r="CG1301" s="179" t="str">
        <f t="shared" si="1601"/>
        <v>CG$16</v>
      </c>
      <c r="CH1301" s="179" t="str">
        <f t="shared" si="1601"/>
        <v>CH$16</v>
      </c>
      <c r="CI1301" s="179" t="str">
        <f t="shared" si="1601"/>
        <v>CI$16</v>
      </c>
      <c r="CJ1301" s="179" t="str">
        <f t="shared" si="1601"/>
        <v>CJ$16</v>
      </c>
      <c r="CK1301" s="179" t="str">
        <f t="shared" si="1601"/>
        <v>CK$16</v>
      </c>
      <c r="CL1301" s="179" t="str">
        <f t="shared" si="1601"/>
        <v>CL$16</v>
      </c>
      <c r="CO1301" s="179" t="str">
        <f t="shared" ref="CO1301:DL1301" si="1602">CO1266</f>
        <v>CO$16</v>
      </c>
      <c r="CP1301" s="179" t="str">
        <f t="shared" si="1602"/>
        <v>CP$16</v>
      </c>
      <c r="CQ1301" s="179" t="str">
        <f t="shared" si="1602"/>
        <v>CQ$16</v>
      </c>
      <c r="CR1301" s="179" t="str">
        <f t="shared" si="1602"/>
        <v>CR$16</v>
      </c>
      <c r="CS1301" s="179" t="str">
        <f t="shared" si="1602"/>
        <v>CS$16</v>
      </c>
      <c r="CT1301" s="179" t="str">
        <f t="shared" si="1602"/>
        <v>CT$16</v>
      </c>
      <c r="CU1301" s="179" t="str">
        <f t="shared" si="1602"/>
        <v>CU$16</v>
      </c>
      <c r="CV1301" s="179" t="str">
        <f t="shared" si="1602"/>
        <v>CV$16</v>
      </c>
      <c r="CW1301" s="179" t="str">
        <f t="shared" si="1602"/>
        <v>CW$16</v>
      </c>
      <c r="CX1301" s="179" t="str">
        <f t="shared" si="1602"/>
        <v>CX$16</v>
      </c>
      <c r="CY1301" s="179" t="str">
        <f t="shared" si="1602"/>
        <v>CY$16</v>
      </c>
      <c r="CZ1301" s="179" t="str">
        <f t="shared" si="1602"/>
        <v>CZ$16</v>
      </c>
      <c r="DA1301" s="179" t="str">
        <f t="shared" si="1602"/>
        <v>DA$16</v>
      </c>
      <c r="DB1301" s="179" t="str">
        <f t="shared" si="1602"/>
        <v>DB$16</v>
      </c>
      <c r="DC1301" s="179" t="str">
        <f t="shared" si="1602"/>
        <v>DC$16</v>
      </c>
      <c r="DD1301" s="179" t="str">
        <f t="shared" si="1602"/>
        <v>DD$16</v>
      </c>
      <c r="DE1301" s="179" t="str">
        <f t="shared" si="1602"/>
        <v>DE$16</v>
      </c>
      <c r="DF1301" s="179" t="str">
        <f t="shared" si="1602"/>
        <v>DF$16</v>
      </c>
      <c r="DG1301" s="179" t="str">
        <f t="shared" si="1602"/>
        <v>DG$16</v>
      </c>
      <c r="DH1301" s="179" t="str">
        <f t="shared" si="1602"/>
        <v>DH$16</v>
      </c>
      <c r="DI1301" s="179" t="str">
        <f t="shared" si="1602"/>
        <v>DI$16</v>
      </c>
      <c r="DJ1301" s="179" t="str">
        <f t="shared" si="1602"/>
        <v>DJ$16</v>
      </c>
      <c r="DK1301" s="179" t="str">
        <f t="shared" si="1602"/>
        <v>DK$16</v>
      </c>
      <c r="DL1301" s="179" t="str">
        <f t="shared" si="1602"/>
        <v>DL$16</v>
      </c>
    </row>
    <row r="1302" spans="1:116" x14ac:dyDescent="0.4">
      <c r="B1302" t="s">
        <v>332</v>
      </c>
      <c r="D1302" t="s">
        <v>771</v>
      </c>
      <c r="E1302" s="8" t="str">
        <f t="shared" ref="E1302" si="1603">ROW()&amp;" "&amp;D1302</f>
        <v>1302 LAMORTR-S</v>
      </c>
      <c r="G1302" s="241" t="str">
        <f>IFERROR(SUBSTITUTE(TRIM(MID(G1270, SEARCH("-", G1270) + 1, LEN(G1270))),":",""),"no unit")</f>
        <v>no defaults</v>
      </c>
      <c r="H1302" s="12"/>
      <c r="I1302" s="60"/>
      <c r="J1302" s="60"/>
      <c r="K1302" s="15"/>
      <c r="L1302" s="15"/>
      <c r="M1302" s="15"/>
      <c r="N1302" s="15"/>
      <c r="O1302" s="15"/>
      <c r="P1302" s="15"/>
      <c r="R1302" s="15"/>
      <c r="S1302" s="179" t="str">
        <f t="shared" ref="S1302:AX1302" si="1604">S1267</f>
        <v>S$17</v>
      </c>
      <c r="T1302" s="179" t="str">
        <f t="shared" si="1604"/>
        <v>T$17</v>
      </c>
      <c r="U1302" s="179" t="str">
        <f t="shared" si="1604"/>
        <v>U$17</v>
      </c>
      <c r="V1302" s="179" t="str">
        <f t="shared" si="1604"/>
        <v>V$17</v>
      </c>
      <c r="W1302" s="179" t="str">
        <f t="shared" si="1604"/>
        <v>W$17</v>
      </c>
      <c r="X1302" s="179" t="str">
        <f t="shared" si="1604"/>
        <v>X$17</v>
      </c>
      <c r="Y1302" s="179" t="str">
        <f t="shared" si="1604"/>
        <v>Y$17</v>
      </c>
      <c r="Z1302" s="179" t="str">
        <f t="shared" si="1604"/>
        <v>Z$17</v>
      </c>
      <c r="AA1302" s="179" t="str">
        <f t="shared" si="1604"/>
        <v>AA$17</v>
      </c>
      <c r="AB1302" s="179" t="str">
        <f t="shared" si="1604"/>
        <v>AB$17</v>
      </c>
      <c r="AC1302" s="179" t="str">
        <f t="shared" si="1604"/>
        <v>AC$17</v>
      </c>
      <c r="AD1302" s="179" t="str">
        <f t="shared" si="1604"/>
        <v>AD$17</v>
      </c>
      <c r="AE1302" s="179" t="str">
        <f t="shared" si="1604"/>
        <v>AE$17</v>
      </c>
      <c r="AF1302" s="179" t="str">
        <f t="shared" si="1604"/>
        <v>AF$17</v>
      </c>
      <c r="AG1302" s="179" t="str">
        <f t="shared" si="1604"/>
        <v>AG$17</v>
      </c>
      <c r="AH1302" s="179" t="str">
        <f t="shared" si="1604"/>
        <v>AH$17</v>
      </c>
      <c r="AI1302" s="179" t="str">
        <f t="shared" si="1604"/>
        <v>AI$17</v>
      </c>
      <c r="AJ1302" s="179" t="str">
        <f t="shared" si="1604"/>
        <v>AJ$17</v>
      </c>
      <c r="AK1302" s="179" t="str">
        <f t="shared" si="1604"/>
        <v>AK$17</v>
      </c>
      <c r="AL1302" s="179" t="str">
        <f t="shared" si="1604"/>
        <v>AL$17</v>
      </c>
      <c r="AM1302" s="179" t="str">
        <f t="shared" si="1604"/>
        <v>AM$17</v>
      </c>
      <c r="AN1302" s="179" t="str">
        <f t="shared" si="1604"/>
        <v>AN$17</v>
      </c>
      <c r="AO1302" s="179" t="str">
        <f t="shared" si="1604"/>
        <v>AO$17</v>
      </c>
      <c r="AP1302" s="179" t="str">
        <f t="shared" si="1604"/>
        <v>AP$17</v>
      </c>
      <c r="AQ1302" s="179" t="str">
        <f t="shared" si="1604"/>
        <v>AQ$17</v>
      </c>
      <c r="AR1302" s="179" t="str">
        <f t="shared" si="1604"/>
        <v>AR$17</v>
      </c>
      <c r="AS1302" s="179" t="str">
        <f t="shared" si="1604"/>
        <v>AS$17</v>
      </c>
      <c r="AT1302" s="179" t="str">
        <f t="shared" si="1604"/>
        <v>AT$17</v>
      </c>
      <c r="AU1302" s="179" t="str">
        <f t="shared" si="1604"/>
        <v>AU$17</v>
      </c>
      <c r="AV1302" s="179" t="str">
        <f t="shared" si="1604"/>
        <v>AV$17</v>
      </c>
      <c r="AW1302" s="179" t="str">
        <f t="shared" si="1604"/>
        <v>AW$17</v>
      </c>
      <c r="AX1302" s="179" t="str">
        <f t="shared" si="1604"/>
        <v>AX$17</v>
      </c>
      <c r="AY1302" s="179" t="str">
        <f t="shared" ref="AY1302:CD1302" si="1605">AY1267</f>
        <v>AY$17</v>
      </c>
      <c r="AZ1302" s="179" t="str">
        <f t="shared" si="1605"/>
        <v>AZ$17</v>
      </c>
      <c r="BA1302" s="179" t="str">
        <f t="shared" si="1605"/>
        <v>BA$17</v>
      </c>
      <c r="BB1302" s="179" t="str">
        <f t="shared" si="1605"/>
        <v>BB$17</v>
      </c>
      <c r="BC1302" s="179" t="str">
        <f t="shared" si="1605"/>
        <v>BC$17</v>
      </c>
      <c r="BD1302" s="179" t="str">
        <f t="shared" si="1605"/>
        <v>BD$17</v>
      </c>
      <c r="BE1302" s="179" t="str">
        <f t="shared" si="1605"/>
        <v>BE$17</v>
      </c>
      <c r="BF1302" s="179" t="str">
        <f t="shared" si="1605"/>
        <v>BF$17</v>
      </c>
      <c r="BG1302" s="179" t="str">
        <f t="shared" si="1605"/>
        <v>BG$17</v>
      </c>
      <c r="BH1302" s="179" t="str">
        <f t="shared" si="1605"/>
        <v>BH$17</v>
      </c>
      <c r="BI1302" s="179" t="str">
        <f t="shared" si="1605"/>
        <v>BI$17</v>
      </c>
      <c r="BJ1302" s="179" t="str">
        <f t="shared" si="1605"/>
        <v>BJ$17</v>
      </c>
      <c r="BK1302" s="179" t="str">
        <f t="shared" si="1605"/>
        <v>BK$17</v>
      </c>
      <c r="BL1302" s="179" t="str">
        <f t="shared" si="1605"/>
        <v>BL$17</v>
      </c>
      <c r="BM1302" s="179" t="str">
        <f t="shared" si="1605"/>
        <v>BM$17</v>
      </c>
      <c r="BN1302" s="179" t="str">
        <f t="shared" si="1605"/>
        <v>BN$17</v>
      </c>
      <c r="BO1302" s="179" t="str">
        <f t="shared" si="1605"/>
        <v>BO$17</v>
      </c>
      <c r="BP1302" s="179" t="str">
        <f t="shared" si="1605"/>
        <v>BP$17</v>
      </c>
      <c r="BQ1302" s="179" t="str">
        <f t="shared" si="1605"/>
        <v>BQ$17</v>
      </c>
      <c r="BR1302" s="179" t="str">
        <f t="shared" si="1605"/>
        <v>BR$17</v>
      </c>
      <c r="BS1302" s="179" t="str">
        <f t="shared" si="1605"/>
        <v>BS$17</v>
      </c>
      <c r="BT1302" s="179" t="str">
        <f t="shared" si="1605"/>
        <v>BT$17</v>
      </c>
      <c r="BU1302" s="179" t="str">
        <f t="shared" si="1605"/>
        <v>BU$17</v>
      </c>
      <c r="BV1302" s="179" t="str">
        <f t="shared" si="1605"/>
        <v>BV$17</v>
      </c>
      <c r="BW1302" s="179" t="str">
        <f t="shared" si="1605"/>
        <v>BW$17</v>
      </c>
      <c r="BX1302" s="179" t="str">
        <f t="shared" si="1605"/>
        <v>BX$17</v>
      </c>
      <c r="BY1302" s="179" t="str">
        <f t="shared" si="1605"/>
        <v>BY$17</v>
      </c>
      <c r="BZ1302" s="179" t="str">
        <f t="shared" si="1605"/>
        <v>BZ$17</v>
      </c>
      <c r="CA1302" s="179" t="str">
        <f t="shared" si="1605"/>
        <v>CA$17</v>
      </c>
      <c r="CB1302" s="179" t="str">
        <f t="shared" si="1605"/>
        <v>CB$17</v>
      </c>
      <c r="CC1302" s="179" t="str">
        <f t="shared" si="1605"/>
        <v>CC$17</v>
      </c>
      <c r="CD1302" s="179" t="str">
        <f t="shared" si="1605"/>
        <v>CD$17</v>
      </c>
      <c r="CE1302" s="179" t="str">
        <f t="shared" ref="CE1302:CL1302" si="1606">CE1267</f>
        <v>CE$17</v>
      </c>
      <c r="CF1302" s="179" t="str">
        <f t="shared" si="1606"/>
        <v>CF$17</v>
      </c>
      <c r="CG1302" s="179" t="str">
        <f t="shared" si="1606"/>
        <v>CG$17</v>
      </c>
      <c r="CH1302" s="179" t="str">
        <f t="shared" si="1606"/>
        <v>CH$17</v>
      </c>
      <c r="CI1302" s="179" t="str">
        <f t="shared" si="1606"/>
        <v>CI$17</v>
      </c>
      <c r="CJ1302" s="179" t="str">
        <f t="shared" si="1606"/>
        <v>CJ$17</v>
      </c>
      <c r="CK1302" s="179" t="str">
        <f t="shared" si="1606"/>
        <v>CK$17</v>
      </c>
      <c r="CL1302" s="179" t="str">
        <f t="shared" si="1606"/>
        <v>CL$17</v>
      </c>
      <c r="CN1302" s="60"/>
      <c r="CO1302" s="179" t="str">
        <f t="shared" ref="CO1302:DL1302" si="1607">CO1267</f>
        <v>CO$17</v>
      </c>
      <c r="CP1302" s="179" t="str">
        <f t="shared" si="1607"/>
        <v>CP$17</v>
      </c>
      <c r="CQ1302" s="179" t="str">
        <f t="shared" si="1607"/>
        <v>CQ$17</v>
      </c>
      <c r="CR1302" s="179" t="str">
        <f t="shared" si="1607"/>
        <v>CR$17</v>
      </c>
      <c r="CS1302" s="179" t="str">
        <f t="shared" si="1607"/>
        <v>CS$17</v>
      </c>
      <c r="CT1302" s="179" t="str">
        <f t="shared" si="1607"/>
        <v>CT$17</v>
      </c>
      <c r="CU1302" s="179" t="str">
        <f t="shared" si="1607"/>
        <v>CU$17</v>
      </c>
      <c r="CV1302" s="179" t="str">
        <f t="shared" si="1607"/>
        <v>CV$17</v>
      </c>
      <c r="CW1302" s="179" t="str">
        <f t="shared" si="1607"/>
        <v>CW$17</v>
      </c>
      <c r="CX1302" s="179" t="str">
        <f t="shared" si="1607"/>
        <v>CX$17</v>
      </c>
      <c r="CY1302" s="179" t="str">
        <f t="shared" si="1607"/>
        <v>CY$17</v>
      </c>
      <c r="CZ1302" s="179" t="str">
        <f t="shared" si="1607"/>
        <v>CZ$17</v>
      </c>
      <c r="DA1302" s="179" t="str">
        <f t="shared" si="1607"/>
        <v>DA$17</v>
      </c>
      <c r="DB1302" s="179" t="str">
        <f t="shared" si="1607"/>
        <v>DB$17</v>
      </c>
      <c r="DC1302" s="179" t="str">
        <f t="shared" si="1607"/>
        <v>DC$17</v>
      </c>
      <c r="DD1302" s="179" t="str">
        <f t="shared" si="1607"/>
        <v>DD$17</v>
      </c>
      <c r="DE1302" s="179" t="str">
        <f t="shared" si="1607"/>
        <v>DE$17</v>
      </c>
      <c r="DF1302" s="179" t="str">
        <f t="shared" si="1607"/>
        <v>DF$17</v>
      </c>
      <c r="DG1302" s="179" t="str">
        <f t="shared" si="1607"/>
        <v>DG$17</v>
      </c>
      <c r="DH1302" s="179" t="str">
        <f t="shared" si="1607"/>
        <v>DH$17</v>
      </c>
      <c r="DI1302" s="179" t="str">
        <f t="shared" si="1607"/>
        <v>DI$17</v>
      </c>
      <c r="DJ1302" s="179" t="str">
        <f t="shared" si="1607"/>
        <v>DJ$17</v>
      </c>
      <c r="DK1302" s="179" t="str">
        <f t="shared" si="1607"/>
        <v>DK$17</v>
      </c>
      <c r="DL1302" s="179" t="str">
        <f t="shared" si="1607"/>
        <v>DL$17</v>
      </c>
    </row>
    <row r="1303" spans="1:116" x14ac:dyDescent="0.4">
      <c r="B1303" t="s">
        <v>332</v>
      </c>
      <c r="D1303" t="s">
        <v>771</v>
      </c>
      <c r="E1303" s="8" t="str">
        <f t="shared" si="1550"/>
        <v>1303 LAMORTR-S</v>
      </c>
      <c r="G1303" s="136" t="str">
        <f>G1268</f>
        <v>Secondary revenue driver</v>
      </c>
      <c r="H1303" s="12"/>
      <c r="I1303" s="60"/>
      <c r="J1303" s="60"/>
      <c r="K1303" s="15"/>
      <c r="L1303" s="15"/>
      <c r="M1303" s="15"/>
      <c r="N1303" s="15"/>
      <c r="O1303" s="15"/>
      <c r="P1303" s="15"/>
      <c r="R1303" s="15"/>
      <c r="S1303" s="179">
        <f t="shared" ref="S1303:AX1303" si="1608">S1268</f>
        <v>0</v>
      </c>
      <c r="T1303" s="179">
        <f t="shared" si="1608"/>
        <v>0</v>
      </c>
      <c r="U1303" s="179">
        <f t="shared" si="1608"/>
        <v>0</v>
      </c>
      <c r="V1303" s="179">
        <f t="shared" si="1608"/>
        <v>0</v>
      </c>
      <c r="W1303" s="179">
        <f t="shared" si="1608"/>
        <v>0</v>
      </c>
      <c r="X1303" s="179">
        <f t="shared" si="1608"/>
        <v>0</v>
      </c>
      <c r="Y1303" s="179">
        <f t="shared" si="1608"/>
        <v>0</v>
      </c>
      <c r="Z1303" s="179">
        <f t="shared" si="1608"/>
        <v>0</v>
      </c>
      <c r="AA1303" s="179">
        <f t="shared" si="1608"/>
        <v>0</v>
      </c>
      <c r="AB1303" s="179">
        <f t="shared" si="1608"/>
        <v>0</v>
      </c>
      <c r="AC1303" s="179">
        <f t="shared" si="1608"/>
        <v>0</v>
      </c>
      <c r="AD1303" s="179">
        <f t="shared" si="1608"/>
        <v>0</v>
      </c>
      <c r="AE1303" s="179">
        <f t="shared" si="1608"/>
        <v>0</v>
      </c>
      <c r="AF1303" s="179">
        <f t="shared" si="1608"/>
        <v>0</v>
      </c>
      <c r="AG1303" s="179">
        <f t="shared" si="1608"/>
        <v>0</v>
      </c>
      <c r="AH1303" s="179">
        <f t="shared" si="1608"/>
        <v>0</v>
      </c>
      <c r="AI1303" s="179">
        <f t="shared" si="1608"/>
        <v>0</v>
      </c>
      <c r="AJ1303" s="179">
        <f t="shared" si="1608"/>
        <v>0</v>
      </c>
      <c r="AK1303" s="179">
        <f t="shared" si="1608"/>
        <v>0</v>
      </c>
      <c r="AL1303" s="179">
        <f t="shared" si="1608"/>
        <v>0</v>
      </c>
      <c r="AM1303" s="179">
        <f t="shared" si="1608"/>
        <v>0</v>
      </c>
      <c r="AN1303" s="179">
        <f t="shared" si="1608"/>
        <v>0</v>
      </c>
      <c r="AO1303" s="179">
        <f t="shared" si="1608"/>
        <v>0</v>
      </c>
      <c r="AP1303" s="179">
        <f t="shared" si="1608"/>
        <v>0</v>
      </c>
      <c r="AQ1303" s="179">
        <f t="shared" si="1608"/>
        <v>0</v>
      </c>
      <c r="AR1303" s="179">
        <f t="shared" si="1608"/>
        <v>0</v>
      </c>
      <c r="AS1303" s="179">
        <f t="shared" si="1608"/>
        <v>0</v>
      </c>
      <c r="AT1303" s="179">
        <f t="shared" si="1608"/>
        <v>0</v>
      </c>
      <c r="AU1303" s="179">
        <f t="shared" si="1608"/>
        <v>0</v>
      </c>
      <c r="AV1303" s="179">
        <f t="shared" si="1608"/>
        <v>0</v>
      </c>
      <c r="AW1303" s="179">
        <f t="shared" si="1608"/>
        <v>0</v>
      </c>
      <c r="AX1303" s="179">
        <f t="shared" si="1608"/>
        <v>0</v>
      </c>
      <c r="AY1303" s="179">
        <f t="shared" ref="AY1303:CD1303" si="1609">AY1268</f>
        <v>0</v>
      </c>
      <c r="AZ1303" s="179">
        <f t="shared" si="1609"/>
        <v>0</v>
      </c>
      <c r="BA1303" s="179">
        <f t="shared" si="1609"/>
        <v>0</v>
      </c>
      <c r="BB1303" s="179">
        <f t="shared" si="1609"/>
        <v>0</v>
      </c>
      <c r="BC1303" s="179">
        <f t="shared" si="1609"/>
        <v>0</v>
      </c>
      <c r="BD1303" s="179">
        <f t="shared" si="1609"/>
        <v>0</v>
      </c>
      <c r="BE1303" s="179">
        <f t="shared" si="1609"/>
        <v>0</v>
      </c>
      <c r="BF1303" s="179">
        <f t="shared" si="1609"/>
        <v>0</v>
      </c>
      <c r="BG1303" s="179">
        <f t="shared" si="1609"/>
        <v>0</v>
      </c>
      <c r="BH1303" s="179">
        <f t="shared" si="1609"/>
        <v>0</v>
      </c>
      <c r="BI1303" s="179">
        <f t="shared" si="1609"/>
        <v>0</v>
      </c>
      <c r="BJ1303" s="179">
        <f t="shared" si="1609"/>
        <v>0</v>
      </c>
      <c r="BK1303" s="179">
        <f t="shared" si="1609"/>
        <v>0</v>
      </c>
      <c r="BL1303" s="179">
        <f t="shared" si="1609"/>
        <v>0</v>
      </c>
      <c r="BM1303" s="179">
        <f t="shared" si="1609"/>
        <v>0</v>
      </c>
      <c r="BN1303" s="179">
        <f t="shared" si="1609"/>
        <v>0</v>
      </c>
      <c r="BO1303" s="179">
        <f t="shared" si="1609"/>
        <v>0</v>
      </c>
      <c r="BP1303" s="179">
        <f t="shared" si="1609"/>
        <v>0</v>
      </c>
      <c r="BQ1303" s="179">
        <f t="shared" si="1609"/>
        <v>0</v>
      </c>
      <c r="BR1303" s="179">
        <f t="shared" si="1609"/>
        <v>0</v>
      </c>
      <c r="BS1303" s="179">
        <f t="shared" si="1609"/>
        <v>0</v>
      </c>
      <c r="BT1303" s="179">
        <f t="shared" si="1609"/>
        <v>0</v>
      </c>
      <c r="BU1303" s="179">
        <f t="shared" si="1609"/>
        <v>0</v>
      </c>
      <c r="BV1303" s="179">
        <f t="shared" si="1609"/>
        <v>0</v>
      </c>
      <c r="BW1303" s="179">
        <f t="shared" si="1609"/>
        <v>0</v>
      </c>
      <c r="BX1303" s="179">
        <f t="shared" si="1609"/>
        <v>0</v>
      </c>
      <c r="BY1303" s="179">
        <f t="shared" si="1609"/>
        <v>0</v>
      </c>
      <c r="BZ1303" s="179">
        <f t="shared" si="1609"/>
        <v>0</v>
      </c>
      <c r="CA1303" s="179">
        <f t="shared" si="1609"/>
        <v>0</v>
      </c>
      <c r="CB1303" s="179">
        <f t="shared" si="1609"/>
        <v>0</v>
      </c>
      <c r="CC1303" s="179">
        <f t="shared" si="1609"/>
        <v>0</v>
      </c>
      <c r="CD1303" s="179">
        <f t="shared" si="1609"/>
        <v>0</v>
      </c>
      <c r="CE1303" s="179">
        <f t="shared" ref="CE1303:CL1303" si="1610">CE1268</f>
        <v>0</v>
      </c>
      <c r="CF1303" s="179">
        <f t="shared" si="1610"/>
        <v>0</v>
      </c>
      <c r="CG1303" s="179">
        <f t="shared" si="1610"/>
        <v>0</v>
      </c>
      <c r="CH1303" s="179">
        <f t="shared" si="1610"/>
        <v>0</v>
      </c>
      <c r="CI1303" s="179">
        <f t="shared" si="1610"/>
        <v>0</v>
      </c>
      <c r="CJ1303" s="179">
        <f t="shared" si="1610"/>
        <v>0</v>
      </c>
      <c r="CK1303" s="179">
        <f t="shared" si="1610"/>
        <v>0</v>
      </c>
      <c r="CL1303" s="179">
        <f t="shared" si="1610"/>
        <v>0</v>
      </c>
      <c r="CN1303" s="60"/>
      <c r="CO1303" s="179">
        <f t="shared" ref="CO1303:DL1303" si="1611">CO1268</f>
        <v>0</v>
      </c>
      <c r="CP1303" s="179">
        <f t="shared" si="1611"/>
        <v>0</v>
      </c>
      <c r="CQ1303" s="179">
        <f t="shared" si="1611"/>
        <v>0</v>
      </c>
      <c r="CR1303" s="179">
        <f t="shared" si="1611"/>
        <v>0</v>
      </c>
      <c r="CS1303" s="179">
        <f t="shared" si="1611"/>
        <v>0</v>
      </c>
      <c r="CT1303" s="179">
        <f t="shared" si="1611"/>
        <v>0</v>
      </c>
      <c r="CU1303" s="179">
        <f t="shared" si="1611"/>
        <v>0</v>
      </c>
      <c r="CV1303" s="179">
        <f t="shared" si="1611"/>
        <v>0</v>
      </c>
      <c r="CW1303" s="179">
        <f t="shared" si="1611"/>
        <v>0</v>
      </c>
      <c r="CX1303" s="179">
        <f t="shared" si="1611"/>
        <v>0</v>
      </c>
      <c r="CY1303" s="179">
        <f t="shared" si="1611"/>
        <v>0</v>
      </c>
      <c r="CZ1303" s="179">
        <f t="shared" si="1611"/>
        <v>0</v>
      </c>
      <c r="DA1303" s="179">
        <f t="shared" si="1611"/>
        <v>0</v>
      </c>
      <c r="DB1303" s="179">
        <f t="shared" si="1611"/>
        <v>0</v>
      </c>
      <c r="DC1303" s="179">
        <f t="shared" si="1611"/>
        <v>0</v>
      </c>
      <c r="DD1303" s="179">
        <f t="shared" si="1611"/>
        <v>0</v>
      </c>
      <c r="DE1303" s="179">
        <f t="shared" si="1611"/>
        <v>0</v>
      </c>
      <c r="DF1303" s="179">
        <f t="shared" si="1611"/>
        <v>0</v>
      </c>
      <c r="DG1303" s="179">
        <f t="shared" si="1611"/>
        <v>0</v>
      </c>
      <c r="DH1303" s="179">
        <f t="shared" si="1611"/>
        <v>0</v>
      </c>
      <c r="DI1303" s="179">
        <f t="shared" si="1611"/>
        <v>0</v>
      </c>
      <c r="DJ1303" s="179">
        <f t="shared" si="1611"/>
        <v>0</v>
      </c>
      <c r="DK1303" s="179">
        <f t="shared" si="1611"/>
        <v>0</v>
      </c>
      <c r="DL1303" s="179">
        <f t="shared" si="1611"/>
        <v>0</v>
      </c>
    </row>
    <row r="1304" spans="1:116" x14ac:dyDescent="0.4">
      <c r="B1304" t="s">
        <v>332</v>
      </c>
      <c r="D1304" t="s">
        <v>771</v>
      </c>
      <c r="E1304" s="8" t="str">
        <f t="shared" si="1550"/>
        <v>1304 LAMORTR-S</v>
      </c>
      <c r="G1304" s="136" t="str">
        <f>G1269</f>
        <v>Secondary volume driver</v>
      </c>
      <c r="H1304" s="12"/>
      <c r="I1304" s="60"/>
      <c r="J1304" s="60"/>
      <c r="K1304" s="15"/>
      <c r="L1304" s="15"/>
      <c r="M1304" s="15"/>
      <c r="N1304" s="15"/>
      <c r="O1304" s="15"/>
      <c r="P1304" s="15"/>
      <c r="R1304" s="15"/>
      <c r="S1304" s="179"/>
      <c r="T1304" s="179"/>
      <c r="U1304" s="179"/>
      <c r="V1304" s="179"/>
      <c r="W1304" s="179"/>
      <c r="X1304" s="179"/>
      <c r="Y1304" s="179"/>
      <c r="Z1304" s="179"/>
      <c r="AA1304" s="179"/>
      <c r="AB1304" s="179"/>
      <c r="AC1304" s="179"/>
      <c r="AD1304" s="179"/>
      <c r="AE1304" s="179"/>
      <c r="AF1304" s="179"/>
      <c r="AG1304" s="179"/>
      <c r="AH1304" s="179"/>
      <c r="AI1304" s="179"/>
      <c r="AJ1304" s="179"/>
      <c r="AK1304" s="179"/>
      <c r="AL1304" s="179"/>
      <c r="AM1304" s="179"/>
      <c r="AN1304" s="179"/>
      <c r="AO1304" s="179"/>
      <c r="AP1304" s="179"/>
      <c r="AQ1304" s="179"/>
      <c r="AR1304" s="179"/>
      <c r="AS1304" s="179"/>
      <c r="AT1304" s="179"/>
      <c r="AU1304" s="179"/>
      <c r="AV1304" s="179"/>
      <c r="AW1304" s="179"/>
      <c r="AX1304" s="179"/>
      <c r="AY1304" s="179"/>
      <c r="AZ1304" s="179"/>
      <c r="BA1304" s="179"/>
      <c r="BB1304" s="179"/>
      <c r="BC1304" s="179"/>
      <c r="BD1304" s="179"/>
      <c r="BE1304" s="179"/>
      <c r="BF1304" s="179"/>
      <c r="BG1304" s="179"/>
      <c r="BH1304" s="179"/>
      <c r="BI1304" s="179"/>
      <c r="BJ1304" s="179"/>
      <c r="BK1304" s="179"/>
      <c r="BL1304" s="179"/>
      <c r="BM1304" s="179"/>
      <c r="BN1304" s="179"/>
      <c r="BO1304" s="179"/>
      <c r="BP1304" s="179"/>
      <c r="BQ1304" s="179"/>
      <c r="BR1304" s="179"/>
      <c r="BS1304" s="179"/>
      <c r="BT1304" s="179"/>
      <c r="BU1304" s="179"/>
      <c r="BV1304" s="179"/>
      <c r="BW1304" s="179"/>
      <c r="BX1304" s="179"/>
      <c r="BY1304" s="179"/>
      <c r="BZ1304" s="179"/>
      <c r="CA1304" s="179"/>
      <c r="CB1304" s="179"/>
      <c r="CC1304" s="179"/>
      <c r="CD1304" s="179"/>
      <c r="CE1304" s="179"/>
      <c r="CF1304" s="179"/>
      <c r="CG1304" s="179"/>
      <c r="CH1304" s="179"/>
      <c r="CI1304" s="179"/>
      <c r="CJ1304" s="179"/>
      <c r="CK1304" s="179"/>
      <c r="CL1304" s="179"/>
      <c r="CN1304" s="60"/>
      <c r="CO1304" s="179"/>
      <c r="CP1304" s="179"/>
      <c r="CQ1304" s="179"/>
      <c r="CR1304" s="179"/>
      <c r="CS1304" s="179"/>
      <c r="CT1304" s="179"/>
      <c r="CU1304" s="179"/>
      <c r="CV1304" s="179"/>
      <c r="CW1304" s="179"/>
      <c r="CX1304" s="179"/>
      <c r="CY1304" s="179"/>
      <c r="CZ1304" s="179"/>
      <c r="DA1304" s="179"/>
      <c r="DB1304" s="179"/>
      <c r="DC1304" s="179"/>
      <c r="DD1304" s="179"/>
      <c r="DE1304" s="179"/>
      <c r="DF1304" s="179"/>
      <c r="DG1304" s="179"/>
      <c r="DH1304" s="179"/>
      <c r="DI1304" s="179"/>
      <c r="DJ1304" s="179"/>
      <c r="DK1304" s="179"/>
      <c r="DL1304" s="179"/>
    </row>
    <row r="1305" spans="1:116" x14ac:dyDescent="0.4">
      <c r="E1305" s="8"/>
      <c r="H1305" s="12"/>
      <c r="I1305" s="60"/>
      <c r="J1305" s="60"/>
      <c r="K1305" s="15"/>
      <c r="L1305" s="15"/>
      <c r="M1305" s="15"/>
      <c r="N1305" s="15"/>
      <c r="O1305" s="15"/>
      <c r="P1305" s="15"/>
      <c r="R1305" s="15"/>
      <c r="S1305" s="4" t="str">
        <f t="shared" ref="S1305:AX1305" si="1612">ADDRESS(ROW(S1286),COLUMN(S1286),2)</f>
        <v>S$1286</v>
      </c>
      <c r="T1305" s="4" t="str">
        <f t="shared" si="1612"/>
        <v>T$1286</v>
      </c>
      <c r="U1305" s="4" t="str">
        <f t="shared" si="1612"/>
        <v>U$1286</v>
      </c>
      <c r="V1305" s="4" t="str">
        <f t="shared" si="1612"/>
        <v>V$1286</v>
      </c>
      <c r="W1305" s="4" t="str">
        <f t="shared" si="1612"/>
        <v>W$1286</v>
      </c>
      <c r="X1305" s="4" t="str">
        <f t="shared" si="1612"/>
        <v>X$1286</v>
      </c>
      <c r="Y1305" s="4" t="str">
        <f t="shared" si="1612"/>
        <v>Y$1286</v>
      </c>
      <c r="Z1305" s="4" t="str">
        <f t="shared" si="1612"/>
        <v>Z$1286</v>
      </c>
      <c r="AA1305" s="4" t="str">
        <f t="shared" si="1612"/>
        <v>AA$1286</v>
      </c>
      <c r="AB1305" s="4" t="str">
        <f t="shared" si="1612"/>
        <v>AB$1286</v>
      </c>
      <c r="AC1305" s="4" t="str">
        <f t="shared" si="1612"/>
        <v>AC$1286</v>
      </c>
      <c r="AD1305" s="4" t="str">
        <f t="shared" si="1612"/>
        <v>AD$1286</v>
      </c>
      <c r="AE1305" s="4" t="str">
        <f t="shared" si="1612"/>
        <v>AE$1286</v>
      </c>
      <c r="AF1305" s="4" t="str">
        <f t="shared" si="1612"/>
        <v>AF$1286</v>
      </c>
      <c r="AG1305" s="4" t="str">
        <f t="shared" si="1612"/>
        <v>AG$1286</v>
      </c>
      <c r="AH1305" s="4" t="str">
        <f t="shared" si="1612"/>
        <v>AH$1286</v>
      </c>
      <c r="AI1305" s="4" t="str">
        <f t="shared" si="1612"/>
        <v>AI$1286</v>
      </c>
      <c r="AJ1305" s="4" t="str">
        <f t="shared" si="1612"/>
        <v>AJ$1286</v>
      </c>
      <c r="AK1305" s="4" t="str">
        <f t="shared" si="1612"/>
        <v>AK$1286</v>
      </c>
      <c r="AL1305" s="4" t="str">
        <f t="shared" si="1612"/>
        <v>AL$1286</v>
      </c>
      <c r="AM1305" s="4" t="str">
        <f t="shared" si="1612"/>
        <v>AM$1286</v>
      </c>
      <c r="AN1305" s="4" t="str">
        <f t="shared" si="1612"/>
        <v>AN$1286</v>
      </c>
      <c r="AO1305" s="4" t="str">
        <f t="shared" si="1612"/>
        <v>AO$1286</v>
      </c>
      <c r="AP1305" s="4" t="str">
        <f t="shared" si="1612"/>
        <v>AP$1286</v>
      </c>
      <c r="AQ1305" s="4" t="str">
        <f t="shared" si="1612"/>
        <v>AQ$1286</v>
      </c>
      <c r="AR1305" s="4" t="str">
        <f t="shared" si="1612"/>
        <v>AR$1286</v>
      </c>
      <c r="AS1305" s="4" t="str">
        <f t="shared" si="1612"/>
        <v>AS$1286</v>
      </c>
      <c r="AT1305" s="4" t="str">
        <f t="shared" si="1612"/>
        <v>AT$1286</v>
      </c>
      <c r="AU1305" s="4" t="str">
        <f t="shared" si="1612"/>
        <v>AU$1286</v>
      </c>
      <c r="AV1305" s="4" t="str">
        <f t="shared" si="1612"/>
        <v>AV$1286</v>
      </c>
      <c r="AW1305" s="4" t="str">
        <f t="shared" si="1612"/>
        <v>AW$1286</v>
      </c>
      <c r="AX1305" s="4" t="str">
        <f t="shared" si="1612"/>
        <v>AX$1286</v>
      </c>
      <c r="AY1305" s="4" t="str">
        <f t="shared" ref="AY1305:CD1305" si="1613">ADDRESS(ROW(AY1286),COLUMN(AY1286),2)</f>
        <v>AY$1286</v>
      </c>
      <c r="AZ1305" s="4" t="str">
        <f t="shared" si="1613"/>
        <v>AZ$1286</v>
      </c>
      <c r="BA1305" s="4" t="str">
        <f t="shared" si="1613"/>
        <v>BA$1286</v>
      </c>
      <c r="BB1305" s="4" t="str">
        <f t="shared" si="1613"/>
        <v>BB$1286</v>
      </c>
      <c r="BC1305" s="4" t="str">
        <f t="shared" si="1613"/>
        <v>BC$1286</v>
      </c>
      <c r="BD1305" s="4" t="str">
        <f t="shared" si="1613"/>
        <v>BD$1286</v>
      </c>
      <c r="BE1305" s="4" t="str">
        <f t="shared" si="1613"/>
        <v>BE$1286</v>
      </c>
      <c r="BF1305" s="4" t="str">
        <f t="shared" si="1613"/>
        <v>BF$1286</v>
      </c>
      <c r="BG1305" s="4" t="str">
        <f t="shared" si="1613"/>
        <v>BG$1286</v>
      </c>
      <c r="BH1305" s="4" t="str">
        <f t="shared" si="1613"/>
        <v>BH$1286</v>
      </c>
      <c r="BI1305" s="4" t="str">
        <f t="shared" si="1613"/>
        <v>BI$1286</v>
      </c>
      <c r="BJ1305" s="4" t="str">
        <f t="shared" si="1613"/>
        <v>BJ$1286</v>
      </c>
      <c r="BK1305" s="4" t="str">
        <f t="shared" si="1613"/>
        <v>BK$1286</v>
      </c>
      <c r="BL1305" s="4" t="str">
        <f t="shared" si="1613"/>
        <v>BL$1286</v>
      </c>
      <c r="BM1305" s="4" t="str">
        <f t="shared" si="1613"/>
        <v>BM$1286</v>
      </c>
      <c r="BN1305" s="4" t="str">
        <f t="shared" si="1613"/>
        <v>BN$1286</v>
      </c>
      <c r="BO1305" s="4" t="str">
        <f t="shared" si="1613"/>
        <v>BO$1286</v>
      </c>
      <c r="BP1305" s="4" t="str">
        <f t="shared" si="1613"/>
        <v>BP$1286</v>
      </c>
      <c r="BQ1305" s="4" t="str">
        <f t="shared" si="1613"/>
        <v>BQ$1286</v>
      </c>
      <c r="BR1305" s="4" t="str">
        <f t="shared" si="1613"/>
        <v>BR$1286</v>
      </c>
      <c r="BS1305" s="4" t="str">
        <f t="shared" si="1613"/>
        <v>BS$1286</v>
      </c>
      <c r="BT1305" s="4" t="str">
        <f t="shared" si="1613"/>
        <v>BT$1286</v>
      </c>
      <c r="BU1305" s="4" t="str">
        <f t="shared" si="1613"/>
        <v>BU$1286</v>
      </c>
      <c r="BV1305" s="4" t="str">
        <f t="shared" si="1613"/>
        <v>BV$1286</v>
      </c>
      <c r="BW1305" s="4" t="str">
        <f t="shared" si="1613"/>
        <v>BW$1286</v>
      </c>
      <c r="BX1305" s="4" t="str">
        <f t="shared" si="1613"/>
        <v>BX$1286</v>
      </c>
      <c r="BY1305" s="4" t="str">
        <f t="shared" si="1613"/>
        <v>BY$1286</v>
      </c>
      <c r="BZ1305" s="4" t="str">
        <f t="shared" si="1613"/>
        <v>BZ$1286</v>
      </c>
      <c r="CA1305" s="4" t="str">
        <f t="shared" si="1613"/>
        <v>CA$1286</v>
      </c>
      <c r="CB1305" s="4" t="str">
        <f t="shared" si="1613"/>
        <v>CB$1286</v>
      </c>
      <c r="CC1305" s="4" t="str">
        <f t="shared" si="1613"/>
        <v>CC$1286</v>
      </c>
      <c r="CD1305" s="4" t="str">
        <f t="shared" si="1613"/>
        <v>CD$1286</v>
      </c>
      <c r="CE1305" s="4" t="str">
        <f t="shared" ref="CE1305:CL1305" si="1614">ADDRESS(ROW(CE1286),COLUMN(CE1286),2)</f>
        <v>CE$1286</v>
      </c>
      <c r="CF1305" s="4" t="str">
        <f t="shared" si="1614"/>
        <v>CF$1286</v>
      </c>
      <c r="CG1305" s="4" t="str">
        <f t="shared" si="1614"/>
        <v>CG$1286</v>
      </c>
      <c r="CH1305" s="4" t="str">
        <f t="shared" si="1614"/>
        <v>CH$1286</v>
      </c>
      <c r="CI1305" s="4" t="str">
        <f t="shared" si="1614"/>
        <v>CI$1286</v>
      </c>
      <c r="CJ1305" s="4" t="str">
        <f t="shared" si="1614"/>
        <v>CJ$1286</v>
      </c>
      <c r="CK1305" s="4" t="str">
        <f t="shared" si="1614"/>
        <v>CK$1286</v>
      </c>
      <c r="CL1305" s="4" t="str">
        <f t="shared" si="1614"/>
        <v>CL$1286</v>
      </c>
      <c r="CN1305" s="60"/>
      <c r="CO1305" s="4" t="str">
        <f t="shared" ref="CO1305:DL1305" si="1615">ADDRESS(ROW(CO1286),COLUMN(CO1286),2)</f>
        <v>CO$1286</v>
      </c>
      <c r="CP1305" s="4" t="str">
        <f t="shared" si="1615"/>
        <v>CP$1286</v>
      </c>
      <c r="CQ1305" s="4" t="str">
        <f t="shared" si="1615"/>
        <v>CQ$1286</v>
      </c>
      <c r="CR1305" s="4" t="str">
        <f t="shared" si="1615"/>
        <v>CR$1286</v>
      </c>
      <c r="CS1305" s="4" t="str">
        <f t="shared" si="1615"/>
        <v>CS$1286</v>
      </c>
      <c r="CT1305" s="4" t="str">
        <f t="shared" si="1615"/>
        <v>CT$1286</v>
      </c>
      <c r="CU1305" s="4" t="str">
        <f t="shared" si="1615"/>
        <v>CU$1286</v>
      </c>
      <c r="CV1305" s="4" t="str">
        <f t="shared" si="1615"/>
        <v>CV$1286</v>
      </c>
      <c r="CW1305" s="4" t="str">
        <f t="shared" si="1615"/>
        <v>CW$1286</v>
      </c>
      <c r="CX1305" s="4" t="str">
        <f t="shared" si="1615"/>
        <v>CX$1286</v>
      </c>
      <c r="CY1305" s="4" t="str">
        <f t="shared" si="1615"/>
        <v>CY$1286</v>
      </c>
      <c r="CZ1305" s="4" t="str">
        <f t="shared" si="1615"/>
        <v>CZ$1286</v>
      </c>
      <c r="DA1305" s="4" t="str">
        <f t="shared" si="1615"/>
        <v>DA$1286</v>
      </c>
      <c r="DB1305" s="4" t="str">
        <f t="shared" si="1615"/>
        <v>DB$1286</v>
      </c>
      <c r="DC1305" s="4" t="str">
        <f t="shared" si="1615"/>
        <v>DC$1286</v>
      </c>
      <c r="DD1305" s="4" t="str">
        <f t="shared" si="1615"/>
        <v>DD$1286</v>
      </c>
      <c r="DE1305" s="4" t="str">
        <f t="shared" si="1615"/>
        <v>DE$1286</v>
      </c>
      <c r="DF1305" s="4" t="str">
        <f t="shared" si="1615"/>
        <v>DF$1286</v>
      </c>
      <c r="DG1305" s="4" t="str">
        <f t="shared" si="1615"/>
        <v>DG$1286</v>
      </c>
      <c r="DH1305" s="4" t="str">
        <f t="shared" si="1615"/>
        <v>DH$1286</v>
      </c>
      <c r="DI1305" s="4" t="str">
        <f t="shared" si="1615"/>
        <v>DI$1286</v>
      </c>
      <c r="DJ1305" s="4" t="str">
        <f t="shared" si="1615"/>
        <v>DJ$1286</v>
      </c>
      <c r="DK1305" s="4" t="str">
        <f t="shared" si="1615"/>
        <v>DK$1286</v>
      </c>
      <c r="DL1305" s="4" t="str">
        <f t="shared" si="1615"/>
        <v>DL$1286</v>
      </c>
    </row>
    <row r="1306" spans="1:116" x14ac:dyDescent="0.4">
      <c r="E1306" s="8"/>
      <c r="H1306" s="12"/>
      <c r="I1306" s="60"/>
      <c r="J1306" s="60"/>
      <c r="K1306" s="15"/>
      <c r="L1306" s="15"/>
      <c r="M1306" s="15"/>
      <c r="N1306" s="15"/>
      <c r="O1306" s="15"/>
      <c r="P1306" s="15"/>
      <c r="R1306" s="15"/>
      <c r="S1306" s="179" t="str">
        <f t="shared" ref="S1306:AX1306" si="1616">S1271</f>
        <v>S$19</v>
      </c>
      <c r="T1306" s="179" t="str">
        <f t="shared" si="1616"/>
        <v>T$19</v>
      </c>
      <c r="U1306" s="179" t="str">
        <f t="shared" si="1616"/>
        <v>U$19</v>
      </c>
      <c r="V1306" s="179" t="str">
        <f t="shared" si="1616"/>
        <v>V$19</v>
      </c>
      <c r="W1306" s="179" t="str">
        <f t="shared" si="1616"/>
        <v>W$19</v>
      </c>
      <c r="X1306" s="179" t="str">
        <f t="shared" si="1616"/>
        <v>X$19</v>
      </c>
      <c r="Y1306" s="179" t="str">
        <f t="shared" si="1616"/>
        <v>Y$19</v>
      </c>
      <c r="Z1306" s="179" t="str">
        <f t="shared" si="1616"/>
        <v>Z$19</v>
      </c>
      <c r="AA1306" s="179" t="str">
        <f t="shared" si="1616"/>
        <v>AA$19</v>
      </c>
      <c r="AB1306" s="179" t="str">
        <f t="shared" si="1616"/>
        <v>AB$19</v>
      </c>
      <c r="AC1306" s="179" t="str">
        <f t="shared" si="1616"/>
        <v>AC$19</v>
      </c>
      <c r="AD1306" s="179" t="str">
        <f t="shared" si="1616"/>
        <v>AD$19</v>
      </c>
      <c r="AE1306" s="179" t="str">
        <f t="shared" si="1616"/>
        <v>AE$19</v>
      </c>
      <c r="AF1306" s="179" t="str">
        <f t="shared" si="1616"/>
        <v>AF$19</v>
      </c>
      <c r="AG1306" s="179" t="str">
        <f t="shared" si="1616"/>
        <v>AG$19</v>
      </c>
      <c r="AH1306" s="179" t="str">
        <f t="shared" si="1616"/>
        <v>AH$19</v>
      </c>
      <c r="AI1306" s="179" t="str">
        <f t="shared" si="1616"/>
        <v>AI$19</v>
      </c>
      <c r="AJ1306" s="179" t="str">
        <f t="shared" si="1616"/>
        <v>AJ$19</v>
      </c>
      <c r="AK1306" s="179" t="str">
        <f t="shared" si="1616"/>
        <v>AK$19</v>
      </c>
      <c r="AL1306" s="179" t="str">
        <f t="shared" si="1616"/>
        <v>AL$19</v>
      </c>
      <c r="AM1306" s="179" t="str">
        <f t="shared" si="1616"/>
        <v>AM$19</v>
      </c>
      <c r="AN1306" s="179" t="str">
        <f t="shared" si="1616"/>
        <v>AN$19</v>
      </c>
      <c r="AO1306" s="179" t="str">
        <f t="shared" si="1616"/>
        <v>AO$19</v>
      </c>
      <c r="AP1306" s="179" t="str">
        <f t="shared" si="1616"/>
        <v>AP$19</v>
      </c>
      <c r="AQ1306" s="179" t="str">
        <f t="shared" si="1616"/>
        <v>AQ$19</v>
      </c>
      <c r="AR1306" s="179" t="str">
        <f t="shared" si="1616"/>
        <v>AR$19</v>
      </c>
      <c r="AS1306" s="179" t="str">
        <f t="shared" si="1616"/>
        <v>AS$19</v>
      </c>
      <c r="AT1306" s="179" t="str">
        <f t="shared" si="1616"/>
        <v>AT$19</v>
      </c>
      <c r="AU1306" s="179" t="str">
        <f t="shared" si="1616"/>
        <v>AU$19</v>
      </c>
      <c r="AV1306" s="179" t="str">
        <f t="shared" si="1616"/>
        <v>AV$19</v>
      </c>
      <c r="AW1306" s="179" t="str">
        <f t="shared" si="1616"/>
        <v>AW$19</v>
      </c>
      <c r="AX1306" s="179" t="str">
        <f t="shared" si="1616"/>
        <v>AX$19</v>
      </c>
      <c r="AY1306" s="179" t="str">
        <f t="shared" ref="AY1306:CD1306" si="1617">AY1271</f>
        <v>AY$19</v>
      </c>
      <c r="AZ1306" s="179" t="str">
        <f t="shared" si="1617"/>
        <v>AZ$19</v>
      </c>
      <c r="BA1306" s="179" t="str">
        <f t="shared" si="1617"/>
        <v>BA$19</v>
      </c>
      <c r="BB1306" s="179" t="str">
        <f t="shared" si="1617"/>
        <v>BB$19</v>
      </c>
      <c r="BC1306" s="179" t="str">
        <f t="shared" si="1617"/>
        <v>BC$19</v>
      </c>
      <c r="BD1306" s="179" t="str">
        <f t="shared" si="1617"/>
        <v>BD$19</v>
      </c>
      <c r="BE1306" s="179" t="str">
        <f t="shared" si="1617"/>
        <v>BE$19</v>
      </c>
      <c r="BF1306" s="179" t="str">
        <f t="shared" si="1617"/>
        <v>BF$19</v>
      </c>
      <c r="BG1306" s="179" t="str">
        <f t="shared" si="1617"/>
        <v>BG$19</v>
      </c>
      <c r="BH1306" s="179" t="str">
        <f t="shared" si="1617"/>
        <v>BH$19</v>
      </c>
      <c r="BI1306" s="179" t="str">
        <f t="shared" si="1617"/>
        <v>BI$19</v>
      </c>
      <c r="BJ1306" s="179" t="str">
        <f t="shared" si="1617"/>
        <v>BJ$19</v>
      </c>
      <c r="BK1306" s="179" t="str">
        <f t="shared" si="1617"/>
        <v>BK$19</v>
      </c>
      <c r="BL1306" s="179" t="str">
        <f t="shared" si="1617"/>
        <v>BL$19</v>
      </c>
      <c r="BM1306" s="179" t="str">
        <f t="shared" si="1617"/>
        <v>BM$19</v>
      </c>
      <c r="BN1306" s="179" t="str">
        <f t="shared" si="1617"/>
        <v>BN$19</v>
      </c>
      <c r="BO1306" s="179" t="str">
        <f t="shared" si="1617"/>
        <v>BO$19</v>
      </c>
      <c r="BP1306" s="179" t="str">
        <f t="shared" si="1617"/>
        <v>BP$19</v>
      </c>
      <c r="BQ1306" s="179" t="str">
        <f t="shared" si="1617"/>
        <v>BQ$19</v>
      </c>
      <c r="BR1306" s="179" t="str">
        <f t="shared" si="1617"/>
        <v>BR$19</v>
      </c>
      <c r="BS1306" s="179" t="str">
        <f t="shared" si="1617"/>
        <v>BS$19</v>
      </c>
      <c r="BT1306" s="179" t="str">
        <f t="shared" si="1617"/>
        <v>BT$19</v>
      </c>
      <c r="BU1306" s="179" t="str">
        <f t="shared" si="1617"/>
        <v>BU$19</v>
      </c>
      <c r="BV1306" s="179" t="str">
        <f t="shared" si="1617"/>
        <v>BV$19</v>
      </c>
      <c r="BW1306" s="179" t="str">
        <f t="shared" si="1617"/>
        <v>BW$19</v>
      </c>
      <c r="BX1306" s="179" t="str">
        <f t="shared" si="1617"/>
        <v>BX$19</v>
      </c>
      <c r="BY1306" s="179" t="str">
        <f t="shared" si="1617"/>
        <v>BY$19</v>
      </c>
      <c r="BZ1306" s="179" t="str">
        <f t="shared" si="1617"/>
        <v>BZ$19</v>
      </c>
      <c r="CA1306" s="179" t="str">
        <f t="shared" si="1617"/>
        <v>CA$19</v>
      </c>
      <c r="CB1306" s="179" t="str">
        <f t="shared" si="1617"/>
        <v>CB$19</v>
      </c>
      <c r="CC1306" s="179" t="str">
        <f t="shared" si="1617"/>
        <v>CC$19</v>
      </c>
      <c r="CD1306" s="179" t="str">
        <f t="shared" si="1617"/>
        <v>CD$19</v>
      </c>
      <c r="CE1306" s="179" t="str">
        <f t="shared" ref="CE1306:CL1306" si="1618">CE1271</f>
        <v>CE$19</v>
      </c>
      <c r="CF1306" s="179" t="str">
        <f t="shared" si="1618"/>
        <v>CF$19</v>
      </c>
      <c r="CG1306" s="179" t="str">
        <f t="shared" si="1618"/>
        <v>CG$19</v>
      </c>
      <c r="CH1306" s="179" t="str">
        <f t="shared" si="1618"/>
        <v>CH$19</v>
      </c>
      <c r="CI1306" s="179" t="str">
        <f t="shared" si="1618"/>
        <v>CI$19</v>
      </c>
      <c r="CJ1306" s="179" t="str">
        <f t="shared" si="1618"/>
        <v>CJ$19</v>
      </c>
      <c r="CK1306" s="179" t="str">
        <f t="shared" si="1618"/>
        <v>CK$19</v>
      </c>
      <c r="CL1306" s="179" t="str">
        <f t="shared" si="1618"/>
        <v>CL$19</v>
      </c>
      <c r="CN1306" s="60"/>
      <c r="CO1306" s="179" t="str">
        <f t="shared" ref="CO1306:DL1306" si="1619">CO1271</f>
        <v>CO$19</v>
      </c>
      <c r="CP1306" s="179" t="str">
        <f t="shared" si="1619"/>
        <v>CP$19</v>
      </c>
      <c r="CQ1306" s="179" t="str">
        <f t="shared" si="1619"/>
        <v>CQ$19</v>
      </c>
      <c r="CR1306" s="179" t="str">
        <f t="shared" si="1619"/>
        <v>CR$19</v>
      </c>
      <c r="CS1306" s="179" t="str">
        <f t="shared" si="1619"/>
        <v>CS$19</v>
      </c>
      <c r="CT1306" s="179" t="str">
        <f t="shared" si="1619"/>
        <v>CT$19</v>
      </c>
      <c r="CU1306" s="179" t="str">
        <f t="shared" si="1619"/>
        <v>CU$19</v>
      </c>
      <c r="CV1306" s="179" t="str">
        <f t="shared" si="1619"/>
        <v>CV$19</v>
      </c>
      <c r="CW1306" s="179" t="str">
        <f t="shared" si="1619"/>
        <v>CW$19</v>
      </c>
      <c r="CX1306" s="179" t="str">
        <f t="shared" si="1619"/>
        <v>CX$19</v>
      </c>
      <c r="CY1306" s="179" t="str">
        <f t="shared" si="1619"/>
        <v>CY$19</v>
      </c>
      <c r="CZ1306" s="179" t="str">
        <f t="shared" si="1619"/>
        <v>CZ$19</v>
      </c>
      <c r="DA1306" s="179" t="str">
        <f t="shared" si="1619"/>
        <v>DA$19</v>
      </c>
      <c r="DB1306" s="179" t="str">
        <f t="shared" si="1619"/>
        <v>DB$19</v>
      </c>
      <c r="DC1306" s="179" t="str">
        <f t="shared" si="1619"/>
        <v>DC$19</v>
      </c>
      <c r="DD1306" s="179" t="str">
        <f t="shared" si="1619"/>
        <v>DD$19</v>
      </c>
      <c r="DE1306" s="179" t="str">
        <f t="shared" si="1619"/>
        <v>DE$19</v>
      </c>
      <c r="DF1306" s="179" t="str">
        <f t="shared" si="1619"/>
        <v>DF$19</v>
      </c>
      <c r="DG1306" s="179" t="str">
        <f t="shared" si="1619"/>
        <v>DG$19</v>
      </c>
      <c r="DH1306" s="179" t="str">
        <f t="shared" si="1619"/>
        <v>DH$19</v>
      </c>
      <c r="DI1306" s="179" t="str">
        <f t="shared" si="1619"/>
        <v>DI$19</v>
      </c>
      <c r="DJ1306" s="179" t="str">
        <f t="shared" si="1619"/>
        <v>DJ$19</v>
      </c>
      <c r="DK1306" s="179" t="str">
        <f t="shared" si="1619"/>
        <v>DK$19</v>
      </c>
      <c r="DL1306" s="179" t="str">
        <f t="shared" si="1619"/>
        <v>DL$19</v>
      </c>
    </row>
    <row r="1307" spans="1:116" x14ac:dyDescent="0.4">
      <c r="A1307" s="174"/>
      <c r="E1307" s="8"/>
      <c r="G1307" s="175" t="s">
        <v>490</v>
      </c>
      <c r="H1307" s="12"/>
      <c r="I1307" s="60"/>
      <c r="J1307" s="60"/>
      <c r="K1307" s="15"/>
      <c r="L1307" s="15"/>
      <c r="M1307" s="15"/>
      <c r="N1307" s="15"/>
      <c r="O1307" s="15"/>
      <c r="P1307" s="15"/>
      <c r="R1307" s="15"/>
      <c r="S1307" s="76"/>
      <c r="T1307" s="76"/>
      <c r="U1307" s="76"/>
      <c r="V1307" s="76"/>
      <c r="W1307" s="76"/>
      <c r="X1307" s="76"/>
      <c r="Y1307" s="76"/>
      <c r="Z1307" s="76"/>
      <c r="AA1307" s="76"/>
      <c r="AB1307" s="76"/>
      <c r="AC1307" s="76"/>
      <c r="AD1307" s="76"/>
      <c r="AE1307" s="76"/>
      <c r="AF1307" s="76"/>
      <c r="AG1307" s="76"/>
      <c r="AH1307" s="76"/>
      <c r="AI1307" s="76"/>
      <c r="AJ1307" s="76"/>
      <c r="AK1307" s="76"/>
      <c r="AL1307" s="76"/>
      <c r="AM1307" s="76"/>
      <c r="AN1307" s="76"/>
      <c r="AO1307" s="76"/>
      <c r="AP1307" s="76"/>
      <c r="AQ1307" s="76"/>
      <c r="AR1307" s="76"/>
      <c r="AS1307" s="76"/>
      <c r="AT1307" s="76"/>
      <c r="AU1307" s="76"/>
      <c r="AV1307" s="76"/>
      <c r="AW1307" s="76"/>
      <c r="AX1307" s="76"/>
      <c r="AY1307" s="76"/>
      <c r="AZ1307" s="76"/>
      <c r="BA1307" s="76"/>
      <c r="BB1307" s="76"/>
      <c r="BC1307" s="76"/>
      <c r="BD1307" s="76"/>
      <c r="BE1307" s="76"/>
      <c r="BF1307" s="76"/>
      <c r="BG1307" s="76"/>
      <c r="BH1307" s="76"/>
      <c r="BI1307" s="76"/>
      <c r="BJ1307" s="76"/>
      <c r="BK1307" s="76"/>
      <c r="BL1307" s="76"/>
      <c r="BM1307" s="76"/>
      <c r="BN1307" s="76"/>
      <c r="BO1307" s="76"/>
      <c r="BP1307" s="76"/>
      <c r="BQ1307" s="76"/>
      <c r="BR1307" s="76"/>
      <c r="BS1307" s="76"/>
      <c r="BT1307" s="76"/>
      <c r="BU1307" s="76"/>
      <c r="BV1307" s="76"/>
      <c r="BW1307" s="76"/>
      <c r="BX1307" s="76"/>
      <c r="BY1307" s="76"/>
      <c r="BZ1307" s="76"/>
      <c r="CA1307" s="76"/>
      <c r="CB1307" s="76"/>
      <c r="CC1307" s="76"/>
      <c r="CD1307" s="76"/>
      <c r="CE1307" s="76"/>
      <c r="CF1307" s="76"/>
      <c r="CG1307" s="76"/>
      <c r="CH1307" s="76"/>
      <c r="CI1307" s="76"/>
      <c r="CJ1307" s="76"/>
      <c r="CK1307" s="76"/>
      <c r="CL1307" s="76"/>
      <c r="CN1307" s="60"/>
      <c r="CO1307" s="76"/>
      <c r="CP1307" s="76"/>
      <c r="CQ1307" s="76"/>
      <c r="CR1307" s="76"/>
      <c r="CS1307" s="76"/>
      <c r="CT1307" s="76"/>
      <c r="CU1307" s="76"/>
      <c r="CV1307" s="76"/>
      <c r="CW1307" s="76"/>
      <c r="CX1307" s="76"/>
      <c r="CY1307" s="76"/>
      <c r="CZ1307" s="76"/>
      <c r="DA1307" s="76"/>
      <c r="DB1307" s="76"/>
      <c r="DC1307" s="76"/>
      <c r="DD1307" s="76"/>
      <c r="DE1307" s="76"/>
      <c r="DF1307" s="76"/>
      <c r="DG1307" s="76"/>
      <c r="DH1307" s="76"/>
      <c r="DI1307" s="76"/>
      <c r="DJ1307" s="76"/>
      <c r="DK1307" s="76"/>
      <c r="DL1307" s="76"/>
    </row>
    <row r="1308" spans="1:116" x14ac:dyDescent="0.4">
      <c r="A1308" s="174"/>
      <c r="E1308" s="8"/>
      <c r="G1308" s="175" t="s">
        <v>492</v>
      </c>
      <c r="H1308" s="12"/>
      <c r="I1308" s="60"/>
      <c r="J1308" s="60"/>
      <c r="K1308" s="15"/>
      <c r="L1308" s="15"/>
      <c r="M1308" s="15"/>
      <c r="N1308" s="15"/>
      <c r="O1308" s="15"/>
      <c r="P1308" s="15"/>
      <c r="R1308" s="15"/>
      <c r="S1308" s="76"/>
      <c r="T1308" s="76"/>
      <c r="U1308" s="76"/>
      <c r="V1308" s="76"/>
      <c r="W1308" s="76"/>
      <c r="X1308" s="76"/>
      <c r="Y1308" s="76"/>
      <c r="Z1308" s="76"/>
      <c r="AA1308" s="76"/>
      <c r="AB1308" s="76"/>
      <c r="AC1308" s="76"/>
      <c r="AD1308" s="76"/>
      <c r="AE1308" s="76"/>
      <c r="AF1308" s="76"/>
      <c r="AG1308" s="76"/>
      <c r="AH1308" s="76"/>
      <c r="AI1308" s="76"/>
      <c r="AJ1308" s="76"/>
      <c r="AK1308" s="76"/>
      <c r="AL1308" s="76"/>
      <c r="AM1308" s="76"/>
      <c r="AN1308" s="76"/>
      <c r="AO1308" s="76"/>
      <c r="AP1308" s="76"/>
      <c r="AQ1308" s="76"/>
      <c r="AR1308" s="76"/>
      <c r="AS1308" s="76"/>
      <c r="AT1308" s="76"/>
      <c r="AU1308" s="76"/>
      <c r="AV1308" s="76"/>
      <c r="AW1308" s="76"/>
      <c r="AX1308" s="76"/>
      <c r="AY1308" s="76"/>
      <c r="AZ1308" s="76"/>
      <c r="BA1308" s="76"/>
      <c r="BB1308" s="76"/>
      <c r="BC1308" s="76"/>
      <c r="BD1308" s="76"/>
      <c r="BE1308" s="76"/>
      <c r="BF1308" s="76"/>
      <c r="BG1308" s="76"/>
      <c r="BH1308" s="76"/>
      <c r="BI1308" s="76"/>
      <c r="BJ1308" s="76"/>
      <c r="BK1308" s="76"/>
      <c r="BL1308" s="76"/>
      <c r="BM1308" s="76"/>
      <c r="BN1308" s="76"/>
      <c r="BO1308" s="76"/>
      <c r="BP1308" s="76"/>
      <c r="BQ1308" s="76"/>
      <c r="BR1308" s="76"/>
      <c r="BS1308" s="76"/>
      <c r="BT1308" s="76"/>
      <c r="BU1308" s="76"/>
      <c r="BV1308" s="76"/>
      <c r="BW1308" s="76"/>
      <c r="BX1308" s="76"/>
      <c r="BY1308" s="76"/>
      <c r="BZ1308" s="76"/>
      <c r="CA1308" s="76"/>
      <c r="CB1308" s="76"/>
      <c r="CC1308" s="76"/>
      <c r="CD1308" s="76"/>
      <c r="CE1308" s="76"/>
      <c r="CF1308" s="76"/>
      <c r="CG1308" s="76"/>
      <c r="CH1308" s="76"/>
      <c r="CI1308" s="76"/>
      <c r="CJ1308" s="76"/>
      <c r="CK1308" s="76"/>
      <c r="CL1308" s="76"/>
      <c r="CN1308" s="60"/>
      <c r="CO1308" s="76"/>
      <c r="CP1308" s="76"/>
      <c r="CQ1308" s="76"/>
      <c r="CR1308" s="76"/>
      <c r="CS1308" s="76"/>
      <c r="CT1308" s="76"/>
      <c r="CU1308" s="76"/>
      <c r="CV1308" s="76"/>
      <c r="CW1308" s="76"/>
      <c r="CX1308" s="76"/>
      <c r="CY1308" s="76"/>
      <c r="CZ1308" s="76"/>
      <c r="DA1308" s="76"/>
      <c r="DB1308" s="76"/>
      <c r="DC1308" s="76"/>
      <c r="DD1308" s="76"/>
      <c r="DE1308" s="76"/>
      <c r="DF1308" s="76"/>
      <c r="DG1308" s="76"/>
      <c r="DH1308" s="76"/>
      <c r="DI1308" s="76"/>
      <c r="DJ1308" s="76"/>
      <c r="DK1308" s="76"/>
      <c r="DL1308" s="76"/>
    </row>
    <row r="1309" spans="1:116" x14ac:dyDescent="0.4">
      <c r="A1309" s="174"/>
      <c r="E1309" s="8"/>
      <c r="G1309" s="175" t="s">
        <v>461</v>
      </c>
      <c r="H1309" s="174"/>
      <c r="I1309" s="176"/>
      <c r="J1309" s="176"/>
      <c r="K1309" s="197"/>
      <c r="L1309" s="197"/>
      <c r="M1309" s="197"/>
      <c r="N1309" s="197"/>
      <c r="O1309" s="197"/>
      <c r="P1309" s="197"/>
      <c r="R1309" s="198"/>
      <c r="S1309" s="174"/>
      <c r="T1309" s="174"/>
      <c r="U1309" s="174"/>
      <c r="V1309" s="174"/>
      <c r="W1309" s="174"/>
      <c r="X1309" s="174"/>
      <c r="Y1309" s="174"/>
      <c r="Z1309" s="174"/>
      <c r="AA1309" s="174"/>
      <c r="AB1309" s="174"/>
      <c r="AC1309" s="174"/>
      <c r="AD1309" s="174"/>
      <c r="AE1309" s="174"/>
      <c r="AF1309" s="174"/>
      <c r="AG1309" s="174"/>
      <c r="AH1309" s="174"/>
      <c r="AI1309" s="174"/>
      <c r="AJ1309" s="174"/>
      <c r="AK1309" s="174"/>
      <c r="AL1309" s="174"/>
      <c r="AM1309" s="174"/>
      <c r="AN1309" s="174"/>
      <c r="AO1309" s="174"/>
      <c r="AP1309" s="174"/>
      <c r="AQ1309" s="174"/>
      <c r="AR1309" s="174"/>
      <c r="AS1309" s="174"/>
      <c r="AT1309" s="174"/>
      <c r="AU1309" s="174"/>
      <c r="AV1309" s="174"/>
      <c r="AW1309" s="174"/>
      <c r="AX1309" s="174"/>
      <c r="AY1309" s="174"/>
      <c r="AZ1309" s="174"/>
      <c r="BA1309" s="174"/>
      <c r="BB1309" s="174"/>
      <c r="BC1309" s="174"/>
      <c r="BD1309" s="174"/>
      <c r="BE1309" s="174"/>
      <c r="BF1309" s="174"/>
      <c r="BG1309" s="174"/>
      <c r="BH1309" s="174"/>
      <c r="BI1309" s="174"/>
      <c r="BJ1309" s="174"/>
      <c r="BK1309" s="174"/>
      <c r="BL1309" s="174"/>
      <c r="BM1309" s="174"/>
      <c r="BN1309" s="174"/>
      <c r="BO1309" s="174"/>
      <c r="BP1309" s="174"/>
      <c r="BQ1309" s="174"/>
      <c r="BR1309" s="174"/>
      <c r="BS1309" s="174"/>
      <c r="BT1309" s="174"/>
      <c r="BU1309" s="174"/>
      <c r="BV1309" s="174"/>
      <c r="BW1309" s="174"/>
      <c r="BX1309" s="174"/>
      <c r="BY1309" s="174"/>
      <c r="BZ1309" s="174"/>
      <c r="CA1309" s="174"/>
      <c r="CB1309" s="174"/>
      <c r="CC1309" s="174"/>
      <c r="CD1309" s="174"/>
      <c r="CE1309" s="174"/>
      <c r="CF1309" s="174"/>
      <c r="CG1309" s="174"/>
      <c r="CH1309" s="174"/>
      <c r="CI1309" s="174"/>
      <c r="CJ1309" s="174"/>
      <c r="CK1309" s="174"/>
      <c r="CL1309" s="174"/>
      <c r="CN1309" s="176"/>
      <c r="CO1309" s="174"/>
      <c r="CP1309" s="174"/>
      <c r="CQ1309" s="174"/>
      <c r="CR1309" s="174"/>
      <c r="CS1309" s="174"/>
      <c r="CT1309" s="174"/>
      <c r="CU1309" s="174"/>
      <c r="CV1309" s="174"/>
      <c r="CW1309" s="174"/>
      <c r="CX1309" s="174"/>
      <c r="CY1309" s="174"/>
      <c r="CZ1309" s="174"/>
      <c r="DA1309" s="174"/>
      <c r="DB1309" s="174"/>
      <c r="DC1309" s="174"/>
      <c r="DD1309" s="174"/>
      <c r="DE1309" s="174"/>
      <c r="DF1309" s="174"/>
      <c r="DG1309" s="174"/>
      <c r="DH1309" s="174"/>
      <c r="DI1309" s="174"/>
      <c r="DJ1309" s="174"/>
      <c r="DK1309" s="174"/>
      <c r="DL1309" s="174"/>
    </row>
    <row r="1310" spans="1:116" x14ac:dyDescent="0.4">
      <c r="A1310" s="174"/>
      <c r="E1310" s="8"/>
      <c r="G1310" s="175" t="s">
        <v>462</v>
      </c>
      <c r="H1310" s="174"/>
      <c r="I1310" s="176"/>
      <c r="J1310" s="176"/>
      <c r="K1310" s="197"/>
      <c r="L1310" s="197"/>
      <c r="M1310" s="197"/>
      <c r="N1310" s="197"/>
      <c r="O1310" s="197"/>
      <c r="P1310" s="197"/>
      <c r="R1310" s="198"/>
      <c r="S1310" s="174"/>
      <c r="T1310" s="174"/>
      <c r="U1310" s="174"/>
      <c r="V1310" s="174"/>
      <c r="W1310" s="174"/>
      <c r="X1310" s="174"/>
      <c r="Y1310" s="174"/>
      <c r="Z1310" s="174"/>
      <c r="AA1310" s="174"/>
      <c r="AB1310" s="174"/>
      <c r="AC1310" s="174"/>
      <c r="AD1310" s="174"/>
      <c r="AE1310" s="174"/>
      <c r="AF1310" s="174"/>
      <c r="AG1310" s="174"/>
      <c r="AH1310" s="174"/>
      <c r="AI1310" s="174"/>
      <c r="AJ1310" s="174"/>
      <c r="AK1310" s="174"/>
      <c r="AL1310" s="174"/>
      <c r="AM1310" s="174"/>
      <c r="AN1310" s="174"/>
      <c r="AO1310" s="174"/>
      <c r="AP1310" s="174"/>
      <c r="AQ1310" s="174"/>
      <c r="AR1310" s="174"/>
      <c r="AS1310" s="174"/>
      <c r="AT1310" s="174"/>
      <c r="AU1310" s="174"/>
      <c r="AV1310" s="174"/>
      <c r="AW1310" s="174"/>
      <c r="AX1310" s="174"/>
      <c r="AY1310" s="174"/>
      <c r="AZ1310" s="174"/>
      <c r="BA1310" s="174"/>
      <c r="BB1310" s="174"/>
      <c r="BC1310" s="174"/>
      <c r="BD1310" s="174"/>
      <c r="BE1310" s="174"/>
      <c r="BF1310" s="174"/>
      <c r="BG1310" s="174"/>
      <c r="BH1310" s="174"/>
      <c r="BI1310" s="174"/>
      <c r="BJ1310" s="174"/>
      <c r="BK1310" s="174"/>
      <c r="BL1310" s="174"/>
      <c r="BM1310" s="174"/>
      <c r="BN1310" s="174"/>
      <c r="BO1310" s="174"/>
      <c r="BP1310" s="174"/>
      <c r="BQ1310" s="174"/>
      <c r="BR1310" s="174"/>
      <c r="BS1310" s="174"/>
      <c r="BT1310" s="174"/>
      <c r="BU1310" s="174"/>
      <c r="BV1310" s="174"/>
      <c r="BW1310" s="174"/>
      <c r="BX1310" s="174"/>
      <c r="BY1310" s="174"/>
      <c r="BZ1310" s="174"/>
      <c r="CA1310" s="174"/>
      <c r="CB1310" s="174"/>
      <c r="CC1310" s="174"/>
      <c r="CD1310" s="174"/>
      <c r="CE1310" s="174"/>
      <c r="CF1310" s="174"/>
      <c r="CG1310" s="174"/>
      <c r="CH1310" s="174"/>
      <c r="CI1310" s="174"/>
      <c r="CJ1310" s="174"/>
      <c r="CK1310" s="174"/>
      <c r="CL1310" s="174"/>
      <c r="CN1310" s="176"/>
      <c r="CO1310" s="174"/>
      <c r="CP1310" s="174"/>
      <c r="CQ1310" s="174"/>
      <c r="CR1310" s="174"/>
      <c r="CS1310" s="174"/>
      <c r="CT1310" s="174"/>
      <c r="CU1310" s="174"/>
      <c r="CV1310" s="174"/>
      <c r="CW1310" s="174"/>
      <c r="CX1310" s="174"/>
      <c r="CY1310" s="174"/>
      <c r="CZ1310" s="174"/>
      <c r="DA1310" s="174"/>
      <c r="DB1310" s="174"/>
      <c r="DC1310" s="174"/>
      <c r="DD1310" s="174"/>
      <c r="DE1310" s="174"/>
      <c r="DF1310" s="174"/>
      <c r="DG1310" s="174"/>
      <c r="DH1310" s="174"/>
      <c r="DI1310" s="174"/>
      <c r="DJ1310" s="174"/>
      <c r="DK1310" s="174"/>
      <c r="DL1310" s="174"/>
    </row>
    <row r="1311" spans="1:116" x14ac:dyDescent="0.4">
      <c r="A1311" s="174"/>
      <c r="E1311" s="8"/>
      <c r="G1311" s="175" t="s">
        <v>491</v>
      </c>
      <c r="H1311" s="174"/>
      <c r="I1311" s="176"/>
      <c r="J1311" s="176"/>
      <c r="K1311" s="197"/>
      <c r="L1311" s="197"/>
      <c r="M1311" s="197"/>
      <c r="N1311" s="197"/>
      <c r="O1311" s="197"/>
      <c r="P1311" s="197"/>
      <c r="R1311" s="198"/>
      <c r="S1311" s="199" t="str">
        <f t="shared" ref="S1311:AX1311" si="1620">S$20</f>
        <v>S$16</v>
      </c>
      <c r="T1311" s="199" t="str">
        <f t="shared" si="1620"/>
        <v>T$16</v>
      </c>
      <c r="U1311" s="199" t="str">
        <f t="shared" si="1620"/>
        <v>U$16</v>
      </c>
      <c r="V1311" s="199" t="str">
        <f t="shared" si="1620"/>
        <v>V$16</v>
      </c>
      <c r="W1311" s="199" t="str">
        <f t="shared" si="1620"/>
        <v>W$16</v>
      </c>
      <c r="X1311" s="199" t="str">
        <f t="shared" si="1620"/>
        <v>X$16</v>
      </c>
      <c r="Y1311" s="199" t="str">
        <f t="shared" si="1620"/>
        <v>Y$16</v>
      </c>
      <c r="Z1311" s="199" t="str">
        <f t="shared" si="1620"/>
        <v>Z$16</v>
      </c>
      <c r="AA1311" s="199" t="str">
        <f t="shared" si="1620"/>
        <v>AA$16</v>
      </c>
      <c r="AB1311" s="199" t="str">
        <f t="shared" si="1620"/>
        <v>AB$16</v>
      </c>
      <c r="AC1311" s="199" t="str">
        <f t="shared" si="1620"/>
        <v>AC$16</v>
      </c>
      <c r="AD1311" s="199" t="str">
        <f t="shared" si="1620"/>
        <v>AD$16</v>
      </c>
      <c r="AE1311" s="199" t="str">
        <f t="shared" si="1620"/>
        <v>AE$16</v>
      </c>
      <c r="AF1311" s="199" t="str">
        <f t="shared" si="1620"/>
        <v>AF$16</v>
      </c>
      <c r="AG1311" s="199" t="str">
        <f t="shared" si="1620"/>
        <v>AG$16</v>
      </c>
      <c r="AH1311" s="199" t="str">
        <f t="shared" si="1620"/>
        <v>AH$16</v>
      </c>
      <c r="AI1311" s="199" t="str">
        <f t="shared" si="1620"/>
        <v>AI$16</v>
      </c>
      <c r="AJ1311" s="199" t="str">
        <f t="shared" si="1620"/>
        <v>AJ$16</v>
      </c>
      <c r="AK1311" s="199" t="str">
        <f t="shared" si="1620"/>
        <v>AK$16</v>
      </c>
      <c r="AL1311" s="199" t="str">
        <f t="shared" si="1620"/>
        <v>AL$16</v>
      </c>
      <c r="AM1311" s="199" t="str">
        <f t="shared" si="1620"/>
        <v>AM$16</v>
      </c>
      <c r="AN1311" s="199" t="str">
        <f t="shared" si="1620"/>
        <v>AN$16</v>
      </c>
      <c r="AO1311" s="199" t="str">
        <f t="shared" si="1620"/>
        <v>AO$16</v>
      </c>
      <c r="AP1311" s="199" t="str">
        <f t="shared" si="1620"/>
        <v>AP$16</v>
      </c>
      <c r="AQ1311" s="199" t="str">
        <f t="shared" si="1620"/>
        <v>AQ$16</v>
      </c>
      <c r="AR1311" s="199" t="str">
        <f t="shared" si="1620"/>
        <v>AR$16</v>
      </c>
      <c r="AS1311" s="199" t="str">
        <f t="shared" si="1620"/>
        <v>AS$16</v>
      </c>
      <c r="AT1311" s="199" t="str">
        <f t="shared" si="1620"/>
        <v>AT$16</v>
      </c>
      <c r="AU1311" s="199" t="str">
        <f t="shared" si="1620"/>
        <v>AU$16</v>
      </c>
      <c r="AV1311" s="199" t="str">
        <f t="shared" si="1620"/>
        <v>AV$16</v>
      </c>
      <c r="AW1311" s="199" t="str">
        <f t="shared" si="1620"/>
        <v>AW$16</v>
      </c>
      <c r="AX1311" s="199" t="str">
        <f t="shared" si="1620"/>
        <v>AX$16</v>
      </c>
      <c r="AY1311" s="199" t="str">
        <f t="shared" ref="AY1311:CD1311" si="1621">AY$20</f>
        <v>AY$16</v>
      </c>
      <c r="AZ1311" s="199" t="str">
        <f t="shared" si="1621"/>
        <v>AZ$16</v>
      </c>
      <c r="BA1311" s="199" t="str">
        <f t="shared" si="1621"/>
        <v>BA$16</v>
      </c>
      <c r="BB1311" s="199" t="str">
        <f t="shared" si="1621"/>
        <v>BB$16</v>
      </c>
      <c r="BC1311" s="199" t="str">
        <f t="shared" si="1621"/>
        <v>BC$16</v>
      </c>
      <c r="BD1311" s="199" t="str">
        <f t="shared" si="1621"/>
        <v>BD$16</v>
      </c>
      <c r="BE1311" s="199" t="str">
        <f t="shared" si="1621"/>
        <v>BE$16</v>
      </c>
      <c r="BF1311" s="199" t="str">
        <f t="shared" si="1621"/>
        <v>BF$16</v>
      </c>
      <c r="BG1311" s="199" t="str">
        <f t="shared" si="1621"/>
        <v>BG$16</v>
      </c>
      <c r="BH1311" s="199" t="str">
        <f t="shared" si="1621"/>
        <v>BH$16</v>
      </c>
      <c r="BI1311" s="199" t="str">
        <f t="shared" si="1621"/>
        <v>BI$16</v>
      </c>
      <c r="BJ1311" s="199" t="str">
        <f t="shared" si="1621"/>
        <v>BJ$16</v>
      </c>
      <c r="BK1311" s="199" t="str">
        <f t="shared" si="1621"/>
        <v>BK$16</v>
      </c>
      <c r="BL1311" s="199" t="str">
        <f t="shared" si="1621"/>
        <v>BL$16</v>
      </c>
      <c r="BM1311" s="199" t="str">
        <f t="shared" si="1621"/>
        <v>BM$16</v>
      </c>
      <c r="BN1311" s="199" t="str">
        <f t="shared" si="1621"/>
        <v>BN$16</v>
      </c>
      <c r="BO1311" s="199" t="str">
        <f t="shared" si="1621"/>
        <v>BO$16</v>
      </c>
      <c r="BP1311" s="199" t="str">
        <f t="shared" si="1621"/>
        <v>BP$16</v>
      </c>
      <c r="BQ1311" s="199" t="str">
        <f t="shared" si="1621"/>
        <v>BQ$16</v>
      </c>
      <c r="BR1311" s="199" t="str">
        <f t="shared" si="1621"/>
        <v>BR$16</v>
      </c>
      <c r="BS1311" s="199" t="str">
        <f t="shared" si="1621"/>
        <v>BS$16</v>
      </c>
      <c r="BT1311" s="199" t="str">
        <f t="shared" si="1621"/>
        <v>BT$16</v>
      </c>
      <c r="BU1311" s="199" t="str">
        <f t="shared" si="1621"/>
        <v>BU$16</v>
      </c>
      <c r="BV1311" s="199" t="str">
        <f t="shared" si="1621"/>
        <v>BV$16</v>
      </c>
      <c r="BW1311" s="199" t="str">
        <f t="shared" si="1621"/>
        <v>BW$16</v>
      </c>
      <c r="BX1311" s="199" t="str">
        <f t="shared" si="1621"/>
        <v>BX$16</v>
      </c>
      <c r="BY1311" s="199" t="str">
        <f t="shared" si="1621"/>
        <v>BY$16</v>
      </c>
      <c r="BZ1311" s="199" t="str">
        <f t="shared" si="1621"/>
        <v>BZ$16</v>
      </c>
      <c r="CA1311" s="199" t="str">
        <f t="shared" si="1621"/>
        <v>CA$16</v>
      </c>
      <c r="CB1311" s="199" t="str">
        <f t="shared" si="1621"/>
        <v>CB$16</v>
      </c>
      <c r="CC1311" s="199" t="str">
        <f t="shared" si="1621"/>
        <v>CC$16</v>
      </c>
      <c r="CD1311" s="199" t="str">
        <f t="shared" si="1621"/>
        <v>CD$16</v>
      </c>
      <c r="CE1311" s="199" t="str">
        <f t="shared" ref="CE1311:CL1311" si="1622">CE$20</f>
        <v>CE$16</v>
      </c>
      <c r="CF1311" s="199" t="str">
        <f t="shared" si="1622"/>
        <v>CF$16</v>
      </c>
      <c r="CG1311" s="199" t="str">
        <f t="shared" si="1622"/>
        <v>CG$16</v>
      </c>
      <c r="CH1311" s="199" t="str">
        <f t="shared" si="1622"/>
        <v>CH$16</v>
      </c>
      <c r="CI1311" s="199" t="str">
        <f t="shared" si="1622"/>
        <v>CI$16</v>
      </c>
      <c r="CJ1311" s="199" t="str">
        <f t="shared" si="1622"/>
        <v>CJ$16</v>
      </c>
      <c r="CK1311" s="199" t="str">
        <f t="shared" si="1622"/>
        <v>CK$16</v>
      </c>
      <c r="CL1311" s="199" t="str">
        <f t="shared" si="1622"/>
        <v>CL$16</v>
      </c>
      <c r="CN1311" s="176"/>
      <c r="CO1311" s="199" t="str">
        <f t="shared" ref="CO1311:DL1311" si="1623">CO$20</f>
        <v>CO$16</v>
      </c>
      <c r="CP1311" s="199" t="str">
        <f t="shared" si="1623"/>
        <v>CP$16</v>
      </c>
      <c r="CQ1311" s="199" t="str">
        <f t="shared" si="1623"/>
        <v>CQ$16</v>
      </c>
      <c r="CR1311" s="199" t="str">
        <f t="shared" si="1623"/>
        <v>CR$16</v>
      </c>
      <c r="CS1311" s="199" t="str">
        <f t="shared" si="1623"/>
        <v>CS$16</v>
      </c>
      <c r="CT1311" s="199" t="str">
        <f t="shared" si="1623"/>
        <v>CT$16</v>
      </c>
      <c r="CU1311" s="199" t="str">
        <f t="shared" si="1623"/>
        <v>CU$16</v>
      </c>
      <c r="CV1311" s="199" t="str">
        <f t="shared" si="1623"/>
        <v>CV$16</v>
      </c>
      <c r="CW1311" s="199" t="str">
        <f t="shared" si="1623"/>
        <v>CW$16</v>
      </c>
      <c r="CX1311" s="199" t="str">
        <f t="shared" si="1623"/>
        <v>CX$16</v>
      </c>
      <c r="CY1311" s="199" t="str">
        <f t="shared" si="1623"/>
        <v>CY$16</v>
      </c>
      <c r="CZ1311" s="199" t="str">
        <f t="shared" si="1623"/>
        <v>CZ$16</v>
      </c>
      <c r="DA1311" s="199" t="str">
        <f t="shared" si="1623"/>
        <v>DA$16</v>
      </c>
      <c r="DB1311" s="199" t="str">
        <f t="shared" si="1623"/>
        <v>DB$16</v>
      </c>
      <c r="DC1311" s="199" t="str">
        <f t="shared" si="1623"/>
        <v>DC$16</v>
      </c>
      <c r="DD1311" s="199" t="str">
        <f t="shared" si="1623"/>
        <v>DD$16</v>
      </c>
      <c r="DE1311" s="199" t="str">
        <f t="shared" si="1623"/>
        <v>DE$16</v>
      </c>
      <c r="DF1311" s="199" t="str">
        <f t="shared" si="1623"/>
        <v>DF$16</v>
      </c>
      <c r="DG1311" s="199" t="str">
        <f t="shared" si="1623"/>
        <v>DG$16</v>
      </c>
      <c r="DH1311" s="199" t="str">
        <f t="shared" si="1623"/>
        <v>DH$16</v>
      </c>
      <c r="DI1311" s="199" t="str">
        <f t="shared" si="1623"/>
        <v>DI$16</v>
      </c>
      <c r="DJ1311" s="199" t="str">
        <f t="shared" si="1623"/>
        <v>DJ$16</v>
      </c>
      <c r="DK1311" s="199" t="str">
        <f t="shared" si="1623"/>
        <v>DK$16</v>
      </c>
      <c r="DL1311" s="199" t="str">
        <f t="shared" si="1623"/>
        <v>DL$16</v>
      </c>
    </row>
    <row r="1312" spans="1:116" x14ac:dyDescent="0.4">
      <c r="A1312" s="174"/>
      <c r="E1312" s="8"/>
      <c r="G1312" s="175" t="s">
        <v>505</v>
      </c>
      <c r="H1312" s="200"/>
      <c r="I1312" s="201"/>
      <c r="J1312" s="201"/>
      <c r="K1312" s="202"/>
      <c r="L1312" s="202"/>
      <c r="M1312" s="202"/>
      <c r="N1312" s="202"/>
      <c r="O1312" s="202"/>
      <c r="P1312" s="202"/>
      <c r="R1312" s="202"/>
      <c r="S1312" s="199" t="str">
        <f t="shared" ref="S1312:AX1312" si="1624">S$21</f>
        <v>S$17</v>
      </c>
      <c r="T1312" s="199" t="str">
        <f t="shared" si="1624"/>
        <v>T$17</v>
      </c>
      <c r="U1312" s="199" t="str">
        <f t="shared" si="1624"/>
        <v>U$17</v>
      </c>
      <c r="V1312" s="199" t="str">
        <f t="shared" si="1624"/>
        <v>V$17</v>
      </c>
      <c r="W1312" s="199" t="str">
        <f t="shared" si="1624"/>
        <v>W$17</v>
      </c>
      <c r="X1312" s="199" t="str">
        <f t="shared" si="1624"/>
        <v>X$17</v>
      </c>
      <c r="Y1312" s="199" t="str">
        <f t="shared" si="1624"/>
        <v>Y$17</v>
      </c>
      <c r="Z1312" s="199" t="str">
        <f t="shared" si="1624"/>
        <v>Z$17</v>
      </c>
      <c r="AA1312" s="199" t="str">
        <f t="shared" si="1624"/>
        <v>AA$17</v>
      </c>
      <c r="AB1312" s="199" t="str">
        <f t="shared" si="1624"/>
        <v>AB$17</v>
      </c>
      <c r="AC1312" s="199" t="str">
        <f t="shared" si="1624"/>
        <v>AC$17</v>
      </c>
      <c r="AD1312" s="199" t="str">
        <f t="shared" si="1624"/>
        <v>AD$17</v>
      </c>
      <c r="AE1312" s="199" t="str">
        <f t="shared" si="1624"/>
        <v>AE$17</v>
      </c>
      <c r="AF1312" s="199" t="str">
        <f t="shared" si="1624"/>
        <v>AF$17</v>
      </c>
      <c r="AG1312" s="199" t="str">
        <f t="shared" si="1624"/>
        <v>AG$17</v>
      </c>
      <c r="AH1312" s="199" t="str">
        <f t="shared" si="1624"/>
        <v>AH$17</v>
      </c>
      <c r="AI1312" s="199" t="str">
        <f t="shared" si="1624"/>
        <v>AI$17</v>
      </c>
      <c r="AJ1312" s="199" t="str">
        <f t="shared" si="1624"/>
        <v>AJ$17</v>
      </c>
      <c r="AK1312" s="199" t="str">
        <f t="shared" si="1624"/>
        <v>AK$17</v>
      </c>
      <c r="AL1312" s="199" t="str">
        <f t="shared" si="1624"/>
        <v>AL$17</v>
      </c>
      <c r="AM1312" s="199" t="str">
        <f t="shared" si="1624"/>
        <v>AM$17</v>
      </c>
      <c r="AN1312" s="199" t="str">
        <f t="shared" si="1624"/>
        <v>AN$17</v>
      </c>
      <c r="AO1312" s="199" t="str">
        <f t="shared" si="1624"/>
        <v>AO$17</v>
      </c>
      <c r="AP1312" s="199" t="str">
        <f t="shared" si="1624"/>
        <v>AP$17</v>
      </c>
      <c r="AQ1312" s="199" t="str">
        <f t="shared" si="1624"/>
        <v>AQ$17</v>
      </c>
      <c r="AR1312" s="199" t="str">
        <f t="shared" si="1624"/>
        <v>AR$17</v>
      </c>
      <c r="AS1312" s="199" t="str">
        <f t="shared" si="1624"/>
        <v>AS$17</v>
      </c>
      <c r="AT1312" s="199" t="str">
        <f t="shared" si="1624"/>
        <v>AT$17</v>
      </c>
      <c r="AU1312" s="199" t="str">
        <f t="shared" si="1624"/>
        <v>AU$17</v>
      </c>
      <c r="AV1312" s="199" t="str">
        <f t="shared" si="1624"/>
        <v>AV$17</v>
      </c>
      <c r="AW1312" s="199" t="str">
        <f t="shared" si="1624"/>
        <v>AW$17</v>
      </c>
      <c r="AX1312" s="199" t="str">
        <f t="shared" si="1624"/>
        <v>AX$17</v>
      </c>
      <c r="AY1312" s="199" t="str">
        <f t="shared" ref="AY1312:CD1312" si="1625">AY$21</f>
        <v>AY$17</v>
      </c>
      <c r="AZ1312" s="199" t="str">
        <f t="shared" si="1625"/>
        <v>AZ$17</v>
      </c>
      <c r="BA1312" s="199" t="str">
        <f t="shared" si="1625"/>
        <v>BA$17</v>
      </c>
      <c r="BB1312" s="199" t="str">
        <f t="shared" si="1625"/>
        <v>BB$17</v>
      </c>
      <c r="BC1312" s="199" t="str">
        <f t="shared" si="1625"/>
        <v>BC$17</v>
      </c>
      <c r="BD1312" s="199" t="str">
        <f t="shared" si="1625"/>
        <v>BD$17</v>
      </c>
      <c r="BE1312" s="199" t="str">
        <f t="shared" si="1625"/>
        <v>BE$17</v>
      </c>
      <c r="BF1312" s="199" t="str">
        <f t="shared" si="1625"/>
        <v>BF$17</v>
      </c>
      <c r="BG1312" s="199" t="str">
        <f t="shared" si="1625"/>
        <v>BG$17</v>
      </c>
      <c r="BH1312" s="199" t="str">
        <f t="shared" si="1625"/>
        <v>BH$17</v>
      </c>
      <c r="BI1312" s="199" t="str">
        <f t="shared" si="1625"/>
        <v>BI$17</v>
      </c>
      <c r="BJ1312" s="199" t="str">
        <f t="shared" si="1625"/>
        <v>BJ$17</v>
      </c>
      <c r="BK1312" s="199" t="str">
        <f t="shared" si="1625"/>
        <v>BK$17</v>
      </c>
      <c r="BL1312" s="199" t="str">
        <f t="shared" si="1625"/>
        <v>BL$17</v>
      </c>
      <c r="BM1312" s="199" t="str">
        <f t="shared" si="1625"/>
        <v>BM$17</v>
      </c>
      <c r="BN1312" s="199" t="str">
        <f t="shared" si="1625"/>
        <v>BN$17</v>
      </c>
      <c r="BO1312" s="199" t="str">
        <f t="shared" si="1625"/>
        <v>BO$17</v>
      </c>
      <c r="BP1312" s="199" t="str">
        <f t="shared" si="1625"/>
        <v>BP$17</v>
      </c>
      <c r="BQ1312" s="199" t="str">
        <f t="shared" si="1625"/>
        <v>BQ$17</v>
      </c>
      <c r="BR1312" s="199" t="str">
        <f t="shared" si="1625"/>
        <v>BR$17</v>
      </c>
      <c r="BS1312" s="199" t="str">
        <f t="shared" si="1625"/>
        <v>BS$17</v>
      </c>
      <c r="BT1312" s="199" t="str">
        <f t="shared" si="1625"/>
        <v>BT$17</v>
      </c>
      <c r="BU1312" s="199" t="str">
        <f t="shared" si="1625"/>
        <v>BU$17</v>
      </c>
      <c r="BV1312" s="199" t="str">
        <f t="shared" si="1625"/>
        <v>BV$17</v>
      </c>
      <c r="BW1312" s="199" t="str">
        <f t="shared" si="1625"/>
        <v>BW$17</v>
      </c>
      <c r="BX1312" s="199" t="str">
        <f t="shared" si="1625"/>
        <v>BX$17</v>
      </c>
      <c r="BY1312" s="199" t="str">
        <f t="shared" si="1625"/>
        <v>BY$17</v>
      </c>
      <c r="BZ1312" s="199" t="str">
        <f t="shared" si="1625"/>
        <v>BZ$17</v>
      </c>
      <c r="CA1312" s="199" t="str">
        <f t="shared" si="1625"/>
        <v>CA$17</v>
      </c>
      <c r="CB1312" s="199" t="str">
        <f t="shared" si="1625"/>
        <v>CB$17</v>
      </c>
      <c r="CC1312" s="199" t="str">
        <f t="shared" si="1625"/>
        <v>CC$17</v>
      </c>
      <c r="CD1312" s="199" t="str">
        <f t="shared" si="1625"/>
        <v>CD$17</v>
      </c>
      <c r="CE1312" s="199" t="str">
        <f t="shared" ref="CE1312:CL1312" si="1626">CE$21</f>
        <v>CE$17</v>
      </c>
      <c r="CF1312" s="199" t="str">
        <f t="shared" si="1626"/>
        <v>CF$17</v>
      </c>
      <c r="CG1312" s="199" t="str">
        <f t="shared" si="1626"/>
        <v>CG$17</v>
      </c>
      <c r="CH1312" s="199" t="str">
        <f t="shared" si="1626"/>
        <v>CH$17</v>
      </c>
      <c r="CI1312" s="199" t="str">
        <f t="shared" si="1626"/>
        <v>CI$17</v>
      </c>
      <c r="CJ1312" s="199" t="str">
        <f t="shared" si="1626"/>
        <v>CJ$17</v>
      </c>
      <c r="CK1312" s="199" t="str">
        <f t="shared" si="1626"/>
        <v>CK$17</v>
      </c>
      <c r="CL1312" s="199" t="str">
        <f t="shared" si="1626"/>
        <v>CL$17</v>
      </c>
      <c r="CN1312" s="201"/>
      <c r="CO1312" s="199" t="str">
        <f t="shared" ref="CO1312:DL1312" si="1627">CO$21</f>
        <v>CO$17</v>
      </c>
      <c r="CP1312" s="199" t="str">
        <f t="shared" si="1627"/>
        <v>CP$17</v>
      </c>
      <c r="CQ1312" s="199" t="str">
        <f t="shared" si="1627"/>
        <v>CQ$17</v>
      </c>
      <c r="CR1312" s="199" t="str">
        <f t="shared" si="1627"/>
        <v>CR$17</v>
      </c>
      <c r="CS1312" s="199" t="str">
        <f t="shared" si="1627"/>
        <v>CS$17</v>
      </c>
      <c r="CT1312" s="199" t="str">
        <f t="shared" si="1627"/>
        <v>CT$17</v>
      </c>
      <c r="CU1312" s="199" t="str">
        <f t="shared" si="1627"/>
        <v>CU$17</v>
      </c>
      <c r="CV1312" s="199" t="str">
        <f t="shared" si="1627"/>
        <v>CV$17</v>
      </c>
      <c r="CW1312" s="199" t="str">
        <f t="shared" si="1627"/>
        <v>CW$17</v>
      </c>
      <c r="CX1312" s="199" t="str">
        <f t="shared" si="1627"/>
        <v>CX$17</v>
      </c>
      <c r="CY1312" s="199" t="str">
        <f t="shared" si="1627"/>
        <v>CY$17</v>
      </c>
      <c r="CZ1312" s="199" t="str">
        <f t="shared" si="1627"/>
        <v>CZ$17</v>
      </c>
      <c r="DA1312" s="199" t="str">
        <f t="shared" si="1627"/>
        <v>DA$17</v>
      </c>
      <c r="DB1312" s="199" t="str">
        <f t="shared" si="1627"/>
        <v>DB$17</v>
      </c>
      <c r="DC1312" s="199" t="str">
        <f t="shared" si="1627"/>
        <v>DC$17</v>
      </c>
      <c r="DD1312" s="199" t="str">
        <f t="shared" si="1627"/>
        <v>DD$17</v>
      </c>
      <c r="DE1312" s="199" t="str">
        <f t="shared" si="1627"/>
        <v>DE$17</v>
      </c>
      <c r="DF1312" s="199" t="str">
        <f t="shared" si="1627"/>
        <v>DF$17</v>
      </c>
      <c r="DG1312" s="199" t="str">
        <f t="shared" si="1627"/>
        <v>DG$17</v>
      </c>
      <c r="DH1312" s="199" t="str">
        <f t="shared" si="1627"/>
        <v>DH$17</v>
      </c>
      <c r="DI1312" s="199" t="str">
        <f t="shared" si="1627"/>
        <v>DI$17</v>
      </c>
      <c r="DJ1312" s="199" t="str">
        <f t="shared" si="1627"/>
        <v>DJ$17</v>
      </c>
      <c r="DK1312" s="199" t="str">
        <f t="shared" si="1627"/>
        <v>DK$17</v>
      </c>
      <c r="DL1312" s="199" t="str">
        <f t="shared" si="1627"/>
        <v>DL$17</v>
      </c>
    </row>
    <row r="1313" spans="1:116" x14ac:dyDescent="0.4">
      <c r="A1313" s="174"/>
      <c r="E1313" s="8"/>
      <c r="G1313" s="175" t="s">
        <v>463</v>
      </c>
      <c r="H1313" s="200"/>
      <c r="I1313" s="201"/>
      <c r="J1313" s="201"/>
      <c r="K1313" s="202"/>
      <c r="L1313" s="202"/>
      <c r="M1313" s="202"/>
      <c r="N1313" s="202"/>
      <c r="O1313" s="202"/>
      <c r="P1313" s="202"/>
      <c r="R1313" s="202"/>
      <c r="S1313" s="190"/>
      <c r="T1313" s="190"/>
      <c r="U1313" s="190"/>
      <c r="V1313" s="190"/>
      <c r="W1313" s="190"/>
      <c r="X1313" s="190"/>
      <c r="Y1313" s="190"/>
      <c r="Z1313" s="190"/>
      <c r="AA1313" s="190"/>
      <c r="AB1313" s="190"/>
      <c r="AC1313" s="190"/>
      <c r="AD1313" s="190"/>
      <c r="AE1313" s="190"/>
      <c r="AF1313" s="190"/>
      <c r="AG1313" s="190"/>
      <c r="AH1313" s="190"/>
      <c r="AI1313" s="190"/>
      <c r="AJ1313" s="190"/>
      <c r="AK1313" s="190"/>
      <c r="AL1313" s="190"/>
      <c r="AM1313" s="190"/>
      <c r="AN1313" s="190"/>
      <c r="AO1313" s="190"/>
      <c r="AP1313" s="190"/>
      <c r="AQ1313" s="190"/>
      <c r="AR1313" s="190"/>
      <c r="AS1313" s="190"/>
      <c r="AT1313" s="190"/>
      <c r="AU1313" s="190"/>
      <c r="AV1313" s="190"/>
      <c r="AW1313" s="190"/>
      <c r="AX1313" s="190"/>
      <c r="AY1313" s="190"/>
      <c r="AZ1313" s="190"/>
      <c r="BA1313" s="190"/>
      <c r="BB1313" s="190"/>
      <c r="BC1313" s="190"/>
      <c r="BD1313" s="190"/>
      <c r="BE1313" s="190"/>
      <c r="BF1313" s="190"/>
      <c r="BG1313" s="190"/>
      <c r="BH1313" s="190"/>
      <c r="BI1313" s="190"/>
      <c r="BJ1313" s="190"/>
      <c r="BK1313" s="190"/>
      <c r="BL1313" s="190"/>
      <c r="BM1313" s="190"/>
      <c r="BN1313" s="190"/>
      <c r="BO1313" s="190"/>
      <c r="BP1313" s="190"/>
      <c r="BQ1313" s="190"/>
      <c r="BR1313" s="190"/>
      <c r="BS1313" s="190"/>
      <c r="BT1313" s="190"/>
      <c r="BU1313" s="190"/>
      <c r="BV1313" s="190"/>
      <c r="BW1313" s="190"/>
      <c r="BX1313" s="190"/>
      <c r="BY1313" s="190"/>
      <c r="BZ1313" s="190"/>
      <c r="CA1313" s="190"/>
      <c r="CB1313" s="190"/>
      <c r="CC1313" s="190"/>
      <c r="CD1313" s="190"/>
      <c r="CE1313" s="190"/>
      <c r="CF1313" s="190"/>
      <c r="CG1313" s="190"/>
      <c r="CH1313" s="190"/>
      <c r="CI1313" s="190"/>
      <c r="CJ1313" s="190"/>
      <c r="CK1313" s="190"/>
      <c r="CL1313" s="190"/>
      <c r="CN1313" s="201"/>
      <c r="CO1313" s="190"/>
      <c r="CP1313" s="190"/>
      <c r="CQ1313" s="190"/>
      <c r="CR1313" s="190"/>
      <c r="CS1313" s="190"/>
      <c r="CT1313" s="190"/>
      <c r="CU1313" s="190"/>
      <c r="CV1313" s="190"/>
      <c r="CW1313" s="190"/>
      <c r="CX1313" s="190"/>
      <c r="CY1313" s="190"/>
      <c r="CZ1313" s="190"/>
      <c r="DA1313" s="190"/>
      <c r="DB1313" s="190"/>
      <c r="DC1313" s="190"/>
      <c r="DD1313" s="190"/>
      <c r="DE1313" s="190"/>
      <c r="DF1313" s="190"/>
      <c r="DG1313" s="190"/>
      <c r="DH1313" s="190"/>
      <c r="DI1313" s="190"/>
      <c r="DJ1313" s="190"/>
      <c r="DK1313" s="190"/>
      <c r="DL1313" s="190"/>
    </row>
    <row r="1314" spans="1:116" x14ac:dyDescent="0.4">
      <c r="A1314" s="174"/>
      <c r="E1314" s="8"/>
      <c r="G1314" s="175" t="s">
        <v>464</v>
      </c>
      <c r="H1314" s="200"/>
      <c r="I1314" s="201"/>
      <c r="J1314" s="201"/>
      <c r="K1314" s="202"/>
      <c r="L1314" s="202"/>
      <c r="M1314" s="202"/>
      <c r="N1314" s="202"/>
      <c r="O1314" s="202"/>
      <c r="P1314" s="202"/>
      <c r="R1314" s="202"/>
      <c r="S1314" s="190"/>
      <c r="T1314" s="190"/>
      <c r="U1314" s="190"/>
      <c r="V1314" s="190"/>
      <c r="W1314" s="190"/>
      <c r="X1314" s="190"/>
      <c r="Y1314" s="190"/>
      <c r="Z1314" s="190"/>
      <c r="AA1314" s="190"/>
      <c r="AB1314" s="190"/>
      <c r="AC1314" s="190"/>
      <c r="AD1314" s="190"/>
      <c r="AE1314" s="190"/>
      <c r="AF1314" s="190"/>
      <c r="AG1314" s="190"/>
      <c r="AH1314" s="190"/>
      <c r="AI1314" s="190"/>
      <c r="AJ1314" s="190"/>
      <c r="AK1314" s="190"/>
      <c r="AL1314" s="190"/>
      <c r="AM1314" s="190"/>
      <c r="AN1314" s="190"/>
      <c r="AO1314" s="190"/>
      <c r="AP1314" s="190"/>
      <c r="AQ1314" s="190"/>
      <c r="AR1314" s="190"/>
      <c r="AS1314" s="190"/>
      <c r="AT1314" s="190"/>
      <c r="AU1314" s="190"/>
      <c r="AV1314" s="190"/>
      <c r="AW1314" s="190"/>
      <c r="AX1314" s="190"/>
      <c r="AY1314" s="190"/>
      <c r="AZ1314" s="190"/>
      <c r="BA1314" s="190"/>
      <c r="BB1314" s="190"/>
      <c r="BC1314" s="190"/>
      <c r="BD1314" s="190"/>
      <c r="BE1314" s="190"/>
      <c r="BF1314" s="190"/>
      <c r="BG1314" s="190"/>
      <c r="BH1314" s="190"/>
      <c r="BI1314" s="190"/>
      <c r="BJ1314" s="190"/>
      <c r="BK1314" s="190"/>
      <c r="BL1314" s="190"/>
      <c r="BM1314" s="190"/>
      <c r="BN1314" s="190"/>
      <c r="BO1314" s="190"/>
      <c r="BP1314" s="190"/>
      <c r="BQ1314" s="190"/>
      <c r="BR1314" s="190"/>
      <c r="BS1314" s="190"/>
      <c r="BT1314" s="190"/>
      <c r="BU1314" s="190"/>
      <c r="BV1314" s="190"/>
      <c r="BW1314" s="190"/>
      <c r="BX1314" s="190"/>
      <c r="BY1314" s="190"/>
      <c r="BZ1314" s="190"/>
      <c r="CA1314" s="190"/>
      <c r="CB1314" s="190"/>
      <c r="CC1314" s="190"/>
      <c r="CD1314" s="190"/>
      <c r="CE1314" s="190"/>
      <c r="CF1314" s="190"/>
      <c r="CG1314" s="190"/>
      <c r="CH1314" s="190"/>
      <c r="CI1314" s="190"/>
      <c r="CJ1314" s="190"/>
      <c r="CK1314" s="190"/>
      <c r="CL1314" s="190"/>
      <c r="CN1314" s="201"/>
      <c r="CO1314" s="190"/>
      <c r="CP1314" s="190"/>
      <c r="CQ1314" s="190"/>
      <c r="CR1314" s="190"/>
      <c r="CS1314" s="190"/>
      <c r="CT1314" s="190"/>
      <c r="CU1314" s="190"/>
      <c r="CV1314" s="190"/>
      <c r="CW1314" s="190"/>
      <c r="CX1314" s="190"/>
      <c r="CY1314" s="190"/>
      <c r="CZ1314" s="190"/>
      <c r="DA1314" s="190"/>
      <c r="DB1314" s="190"/>
      <c r="DC1314" s="190"/>
      <c r="DD1314" s="190"/>
      <c r="DE1314" s="190"/>
      <c r="DF1314" s="190"/>
      <c r="DG1314" s="190"/>
      <c r="DH1314" s="190"/>
      <c r="DI1314" s="190"/>
      <c r="DJ1314" s="190"/>
      <c r="DK1314" s="190"/>
      <c r="DL1314" s="190"/>
    </row>
    <row r="1315" spans="1:116" x14ac:dyDescent="0.4">
      <c r="A1315" s="31" t="s">
        <v>218</v>
      </c>
      <c r="B1315" s="31" t="s">
        <v>81</v>
      </c>
      <c r="C1315" s="31"/>
      <c r="D1315" t="s">
        <v>772</v>
      </c>
      <c r="E1315" s="8" t="str">
        <f t="shared" ref="E1315:E1327" si="1628">ROW()&amp;" "&amp;D1315</f>
        <v>1315 PDC-S</v>
      </c>
      <c r="F1315" t="s">
        <v>330</v>
      </c>
      <c r="G1315" s="66" t="s">
        <v>329</v>
      </c>
      <c r="H1315" s="200"/>
      <c r="I1315" s="201"/>
      <c r="J1315" s="201"/>
      <c r="K1315" s="202"/>
      <c r="L1315" s="202"/>
      <c r="M1315" s="202"/>
      <c r="N1315" s="202"/>
      <c r="O1315" s="202"/>
      <c r="P1315" s="202"/>
      <c r="R1315" s="202"/>
      <c r="S1315" s="190" t="str">
        <f t="shared" ref="S1315:AX1315" si="1629">S$22</f>
        <v>S$18</v>
      </c>
      <c r="T1315" s="190" t="str">
        <f t="shared" si="1629"/>
        <v>T$18</v>
      </c>
      <c r="U1315" s="190" t="str">
        <f t="shared" si="1629"/>
        <v>U$18</v>
      </c>
      <c r="V1315" s="190" t="str">
        <f t="shared" si="1629"/>
        <v>V$18</v>
      </c>
      <c r="W1315" s="190" t="str">
        <f t="shared" si="1629"/>
        <v>W$18</v>
      </c>
      <c r="X1315" s="190" t="str">
        <f t="shared" si="1629"/>
        <v>X$18</v>
      </c>
      <c r="Y1315" s="190" t="str">
        <f t="shared" si="1629"/>
        <v>Y$18</v>
      </c>
      <c r="Z1315" s="190" t="str">
        <f t="shared" si="1629"/>
        <v>Z$18</v>
      </c>
      <c r="AA1315" s="190" t="str">
        <f t="shared" si="1629"/>
        <v>AA$18</v>
      </c>
      <c r="AB1315" s="190" t="str">
        <f t="shared" si="1629"/>
        <v>AB$18</v>
      </c>
      <c r="AC1315" s="190" t="str">
        <f t="shared" si="1629"/>
        <v>AC$18</v>
      </c>
      <c r="AD1315" s="190" t="str">
        <f t="shared" si="1629"/>
        <v>AD$18</v>
      </c>
      <c r="AE1315" s="190" t="str">
        <f t="shared" si="1629"/>
        <v>AE$18</v>
      </c>
      <c r="AF1315" s="190" t="str">
        <f t="shared" si="1629"/>
        <v>AF$18</v>
      </c>
      <c r="AG1315" s="190" t="str">
        <f t="shared" si="1629"/>
        <v>AG$18</v>
      </c>
      <c r="AH1315" s="190" t="str">
        <f t="shared" si="1629"/>
        <v>AH$18</v>
      </c>
      <c r="AI1315" s="190" t="str">
        <f t="shared" si="1629"/>
        <v>AI$18</v>
      </c>
      <c r="AJ1315" s="190" t="str">
        <f t="shared" si="1629"/>
        <v>AJ$18</v>
      </c>
      <c r="AK1315" s="190" t="str">
        <f t="shared" si="1629"/>
        <v>AK$18</v>
      </c>
      <c r="AL1315" s="190" t="str">
        <f t="shared" si="1629"/>
        <v>AL$18</v>
      </c>
      <c r="AM1315" s="190" t="str">
        <f t="shared" si="1629"/>
        <v>AM$18</v>
      </c>
      <c r="AN1315" s="190" t="str">
        <f t="shared" si="1629"/>
        <v>AN$18</v>
      </c>
      <c r="AO1315" s="190" t="str">
        <f t="shared" si="1629"/>
        <v>AO$18</v>
      </c>
      <c r="AP1315" s="190" t="str">
        <f t="shared" si="1629"/>
        <v>AP$18</v>
      </c>
      <c r="AQ1315" s="190" t="str">
        <f t="shared" si="1629"/>
        <v>AQ$18</v>
      </c>
      <c r="AR1315" s="190" t="str">
        <f t="shared" si="1629"/>
        <v>AR$18</v>
      </c>
      <c r="AS1315" s="190" t="str">
        <f t="shared" si="1629"/>
        <v>AS$18</v>
      </c>
      <c r="AT1315" s="190" t="str">
        <f t="shared" si="1629"/>
        <v>AT$18</v>
      </c>
      <c r="AU1315" s="190" t="str">
        <f t="shared" si="1629"/>
        <v>AU$18</v>
      </c>
      <c r="AV1315" s="190" t="str">
        <f t="shared" si="1629"/>
        <v>AV$18</v>
      </c>
      <c r="AW1315" s="190" t="str">
        <f t="shared" si="1629"/>
        <v>AW$18</v>
      </c>
      <c r="AX1315" s="190" t="str">
        <f t="shared" si="1629"/>
        <v>AX$18</v>
      </c>
      <c r="AY1315" s="190" t="str">
        <f t="shared" ref="AY1315:CD1315" si="1630">AY$22</f>
        <v>AY$18</v>
      </c>
      <c r="AZ1315" s="190" t="str">
        <f t="shared" si="1630"/>
        <v>AZ$18</v>
      </c>
      <c r="BA1315" s="190" t="str">
        <f t="shared" si="1630"/>
        <v>BA$18</v>
      </c>
      <c r="BB1315" s="190" t="str">
        <f t="shared" si="1630"/>
        <v>BB$18</v>
      </c>
      <c r="BC1315" s="190" t="str">
        <f t="shared" si="1630"/>
        <v>BC$18</v>
      </c>
      <c r="BD1315" s="190" t="str">
        <f t="shared" si="1630"/>
        <v>BD$18</v>
      </c>
      <c r="BE1315" s="190" t="str">
        <f t="shared" si="1630"/>
        <v>BE$18</v>
      </c>
      <c r="BF1315" s="190" t="str">
        <f t="shared" si="1630"/>
        <v>BF$18</v>
      </c>
      <c r="BG1315" s="190" t="str">
        <f t="shared" si="1630"/>
        <v>BG$18</v>
      </c>
      <c r="BH1315" s="190" t="str">
        <f t="shared" si="1630"/>
        <v>BH$18</v>
      </c>
      <c r="BI1315" s="190" t="str">
        <f t="shared" si="1630"/>
        <v>BI$18</v>
      </c>
      <c r="BJ1315" s="190" t="str">
        <f t="shared" si="1630"/>
        <v>BJ$18</v>
      </c>
      <c r="BK1315" s="190" t="str">
        <f t="shared" si="1630"/>
        <v>BK$18</v>
      </c>
      <c r="BL1315" s="190" t="str">
        <f t="shared" si="1630"/>
        <v>BL$18</v>
      </c>
      <c r="BM1315" s="190" t="str">
        <f t="shared" si="1630"/>
        <v>BM$18</v>
      </c>
      <c r="BN1315" s="190" t="str">
        <f t="shared" si="1630"/>
        <v>BN$18</v>
      </c>
      <c r="BO1315" s="190" t="str">
        <f t="shared" si="1630"/>
        <v>BO$18</v>
      </c>
      <c r="BP1315" s="190" t="str">
        <f t="shared" si="1630"/>
        <v>BP$18</v>
      </c>
      <c r="BQ1315" s="190" t="str">
        <f t="shared" si="1630"/>
        <v>BQ$18</v>
      </c>
      <c r="BR1315" s="190" t="str">
        <f t="shared" si="1630"/>
        <v>BR$18</v>
      </c>
      <c r="BS1315" s="190" t="str">
        <f t="shared" si="1630"/>
        <v>BS$18</v>
      </c>
      <c r="BT1315" s="190" t="str">
        <f t="shared" si="1630"/>
        <v>BT$18</v>
      </c>
      <c r="BU1315" s="190" t="str">
        <f t="shared" si="1630"/>
        <v>BU$18</v>
      </c>
      <c r="BV1315" s="190" t="str">
        <f t="shared" si="1630"/>
        <v>BV$18</v>
      </c>
      <c r="BW1315" s="190" t="str">
        <f t="shared" si="1630"/>
        <v>BW$18</v>
      </c>
      <c r="BX1315" s="190" t="str">
        <f t="shared" si="1630"/>
        <v>BX$18</v>
      </c>
      <c r="BY1315" s="190" t="str">
        <f t="shared" si="1630"/>
        <v>BY$18</v>
      </c>
      <c r="BZ1315" s="190" t="str">
        <f t="shared" si="1630"/>
        <v>BZ$18</v>
      </c>
      <c r="CA1315" s="190" t="str">
        <f t="shared" si="1630"/>
        <v>CA$18</v>
      </c>
      <c r="CB1315" s="190" t="str">
        <f t="shared" si="1630"/>
        <v>CB$18</v>
      </c>
      <c r="CC1315" s="190" t="str">
        <f t="shared" si="1630"/>
        <v>CC$18</v>
      </c>
      <c r="CD1315" s="190" t="str">
        <f t="shared" si="1630"/>
        <v>CD$18</v>
      </c>
      <c r="CE1315" s="190" t="str">
        <f t="shared" ref="CE1315:CL1315" si="1631">CE$22</f>
        <v>CE$18</v>
      </c>
      <c r="CF1315" s="190" t="str">
        <f t="shared" si="1631"/>
        <v>CF$18</v>
      </c>
      <c r="CG1315" s="190" t="str">
        <f t="shared" si="1631"/>
        <v>CG$18</v>
      </c>
      <c r="CH1315" s="190" t="str">
        <f t="shared" si="1631"/>
        <v>CH$18</v>
      </c>
      <c r="CI1315" s="190" t="str">
        <f t="shared" si="1631"/>
        <v>CI$18</v>
      </c>
      <c r="CJ1315" s="190" t="str">
        <f t="shared" si="1631"/>
        <v>CJ$18</v>
      </c>
      <c r="CK1315" s="190" t="str">
        <f t="shared" si="1631"/>
        <v>CK$18</v>
      </c>
      <c r="CL1315" s="190" t="str">
        <f t="shared" si="1631"/>
        <v>CL$18</v>
      </c>
      <c r="CN1315" s="201"/>
      <c r="CO1315" s="190" t="str">
        <f t="shared" ref="CO1315:DL1315" si="1632">CO$22</f>
        <v>CO$18</v>
      </c>
      <c r="CP1315" s="190" t="str">
        <f t="shared" si="1632"/>
        <v>CP$18</v>
      </c>
      <c r="CQ1315" s="190" t="str">
        <f t="shared" si="1632"/>
        <v>CQ$18</v>
      </c>
      <c r="CR1315" s="190" t="str">
        <f t="shared" si="1632"/>
        <v>CR$18</v>
      </c>
      <c r="CS1315" s="190" t="str">
        <f t="shared" si="1632"/>
        <v>CS$18</v>
      </c>
      <c r="CT1315" s="190" t="str">
        <f t="shared" si="1632"/>
        <v>CT$18</v>
      </c>
      <c r="CU1315" s="190" t="str">
        <f t="shared" si="1632"/>
        <v>CU$18</v>
      </c>
      <c r="CV1315" s="190" t="str">
        <f t="shared" si="1632"/>
        <v>CV$18</v>
      </c>
      <c r="CW1315" s="190" t="str">
        <f t="shared" si="1632"/>
        <v>CW$18</v>
      </c>
      <c r="CX1315" s="190" t="str">
        <f t="shared" si="1632"/>
        <v>CX$18</v>
      </c>
      <c r="CY1315" s="190" t="str">
        <f t="shared" si="1632"/>
        <v>CY$18</v>
      </c>
      <c r="CZ1315" s="190" t="str">
        <f t="shared" si="1632"/>
        <v>CZ$18</v>
      </c>
      <c r="DA1315" s="190" t="str">
        <f t="shared" si="1632"/>
        <v>DA$18</v>
      </c>
      <c r="DB1315" s="190" t="str">
        <f t="shared" si="1632"/>
        <v>DB$18</v>
      </c>
      <c r="DC1315" s="190" t="str">
        <f t="shared" si="1632"/>
        <v>DC$18</v>
      </c>
      <c r="DD1315" s="190" t="str">
        <f t="shared" si="1632"/>
        <v>DD$18</v>
      </c>
      <c r="DE1315" s="190" t="str">
        <f t="shared" si="1632"/>
        <v>DE$18</v>
      </c>
      <c r="DF1315" s="190" t="str">
        <f t="shared" si="1632"/>
        <v>DF$18</v>
      </c>
      <c r="DG1315" s="190" t="str">
        <f t="shared" si="1632"/>
        <v>DG$18</v>
      </c>
      <c r="DH1315" s="190" t="str">
        <f t="shared" si="1632"/>
        <v>DH$18</v>
      </c>
      <c r="DI1315" s="190" t="str">
        <f t="shared" si="1632"/>
        <v>DI$18</v>
      </c>
      <c r="DJ1315" s="190" t="str">
        <f t="shared" si="1632"/>
        <v>DJ$18</v>
      </c>
      <c r="DK1315" s="190" t="str">
        <f t="shared" si="1632"/>
        <v>DK$18</v>
      </c>
      <c r="DL1315" s="190" t="str">
        <f t="shared" si="1632"/>
        <v>DL$18</v>
      </c>
    </row>
    <row r="1316" spans="1:116" x14ac:dyDescent="0.4">
      <c r="A1316" s="31"/>
      <c r="B1316" s="31"/>
      <c r="C1316" s="31"/>
      <c r="D1316" t="s">
        <v>772</v>
      </c>
      <c r="E1316" s="8" t="str">
        <f t="shared" si="1628"/>
        <v>1316 PDC-S</v>
      </c>
      <c r="F1316" s="342"/>
      <c r="G1316" s="95" t="str">
        <f>G1315</f>
        <v>Passthrough direct cost:</v>
      </c>
      <c r="H1316" s="200"/>
      <c r="I1316" s="201"/>
      <c r="J1316" s="201"/>
      <c r="K1316" s="202"/>
      <c r="L1316" s="202"/>
      <c r="M1316" s="202"/>
      <c r="N1316" s="202"/>
      <c r="O1316" s="202"/>
      <c r="P1316" s="202"/>
      <c r="R1316" s="202"/>
      <c r="S1316" s="190" t="str">
        <f t="shared" ref="S1316:AX1316" si="1633">S$23</f>
        <v>S$19</v>
      </c>
      <c r="T1316" s="190" t="str">
        <f t="shared" si="1633"/>
        <v>T$19</v>
      </c>
      <c r="U1316" s="190" t="str">
        <f t="shared" si="1633"/>
        <v>U$19</v>
      </c>
      <c r="V1316" s="190" t="str">
        <f t="shared" si="1633"/>
        <v>V$19</v>
      </c>
      <c r="W1316" s="190" t="str">
        <f t="shared" si="1633"/>
        <v>W$19</v>
      </c>
      <c r="X1316" s="190" t="str">
        <f t="shared" si="1633"/>
        <v>X$19</v>
      </c>
      <c r="Y1316" s="190" t="str">
        <f t="shared" si="1633"/>
        <v>Y$19</v>
      </c>
      <c r="Z1316" s="190" t="str">
        <f t="shared" si="1633"/>
        <v>Z$19</v>
      </c>
      <c r="AA1316" s="190" t="str">
        <f t="shared" si="1633"/>
        <v>AA$19</v>
      </c>
      <c r="AB1316" s="190" t="str">
        <f t="shared" si="1633"/>
        <v>AB$19</v>
      </c>
      <c r="AC1316" s="190" t="str">
        <f t="shared" si="1633"/>
        <v>AC$19</v>
      </c>
      <c r="AD1316" s="190" t="str">
        <f t="shared" si="1633"/>
        <v>AD$19</v>
      </c>
      <c r="AE1316" s="190" t="str">
        <f t="shared" si="1633"/>
        <v>AE$19</v>
      </c>
      <c r="AF1316" s="190" t="str">
        <f t="shared" si="1633"/>
        <v>AF$19</v>
      </c>
      <c r="AG1316" s="190" t="str">
        <f t="shared" si="1633"/>
        <v>AG$19</v>
      </c>
      <c r="AH1316" s="190" t="str">
        <f t="shared" si="1633"/>
        <v>AH$19</v>
      </c>
      <c r="AI1316" s="190" t="str">
        <f t="shared" si="1633"/>
        <v>AI$19</v>
      </c>
      <c r="AJ1316" s="190" t="str">
        <f t="shared" si="1633"/>
        <v>AJ$19</v>
      </c>
      <c r="AK1316" s="190" t="str">
        <f t="shared" si="1633"/>
        <v>AK$19</v>
      </c>
      <c r="AL1316" s="190" t="str">
        <f t="shared" si="1633"/>
        <v>AL$19</v>
      </c>
      <c r="AM1316" s="190" t="str">
        <f t="shared" si="1633"/>
        <v>AM$19</v>
      </c>
      <c r="AN1316" s="190" t="str">
        <f t="shared" si="1633"/>
        <v>AN$19</v>
      </c>
      <c r="AO1316" s="190" t="str">
        <f t="shared" si="1633"/>
        <v>AO$19</v>
      </c>
      <c r="AP1316" s="190" t="str">
        <f t="shared" si="1633"/>
        <v>AP$19</v>
      </c>
      <c r="AQ1316" s="190" t="str">
        <f t="shared" si="1633"/>
        <v>AQ$19</v>
      </c>
      <c r="AR1316" s="190" t="str">
        <f t="shared" si="1633"/>
        <v>AR$19</v>
      </c>
      <c r="AS1316" s="190" t="str">
        <f t="shared" si="1633"/>
        <v>AS$19</v>
      </c>
      <c r="AT1316" s="190" t="str">
        <f t="shared" si="1633"/>
        <v>AT$19</v>
      </c>
      <c r="AU1316" s="190" t="str">
        <f t="shared" si="1633"/>
        <v>AU$19</v>
      </c>
      <c r="AV1316" s="190" t="str">
        <f t="shared" si="1633"/>
        <v>AV$19</v>
      </c>
      <c r="AW1316" s="190" t="str">
        <f t="shared" si="1633"/>
        <v>AW$19</v>
      </c>
      <c r="AX1316" s="190" t="str">
        <f t="shared" si="1633"/>
        <v>AX$19</v>
      </c>
      <c r="AY1316" s="190" t="str">
        <f t="shared" ref="AY1316:CD1316" si="1634">AY$23</f>
        <v>AY$19</v>
      </c>
      <c r="AZ1316" s="190" t="str">
        <f t="shared" si="1634"/>
        <v>AZ$19</v>
      </c>
      <c r="BA1316" s="190" t="str">
        <f t="shared" si="1634"/>
        <v>BA$19</v>
      </c>
      <c r="BB1316" s="190" t="str">
        <f t="shared" si="1634"/>
        <v>BB$19</v>
      </c>
      <c r="BC1316" s="190" t="str">
        <f t="shared" si="1634"/>
        <v>BC$19</v>
      </c>
      <c r="BD1316" s="190" t="str">
        <f t="shared" si="1634"/>
        <v>BD$19</v>
      </c>
      <c r="BE1316" s="190" t="str">
        <f t="shared" si="1634"/>
        <v>BE$19</v>
      </c>
      <c r="BF1316" s="190" t="str">
        <f t="shared" si="1634"/>
        <v>BF$19</v>
      </c>
      <c r="BG1316" s="190" t="str">
        <f t="shared" si="1634"/>
        <v>BG$19</v>
      </c>
      <c r="BH1316" s="190" t="str">
        <f t="shared" si="1634"/>
        <v>BH$19</v>
      </c>
      <c r="BI1316" s="190" t="str">
        <f t="shared" si="1634"/>
        <v>BI$19</v>
      </c>
      <c r="BJ1316" s="190" t="str">
        <f t="shared" si="1634"/>
        <v>BJ$19</v>
      </c>
      <c r="BK1316" s="190" t="str">
        <f t="shared" si="1634"/>
        <v>BK$19</v>
      </c>
      <c r="BL1316" s="190" t="str">
        <f t="shared" si="1634"/>
        <v>BL$19</v>
      </c>
      <c r="BM1316" s="190" t="str">
        <f t="shared" si="1634"/>
        <v>BM$19</v>
      </c>
      <c r="BN1316" s="190" t="str">
        <f t="shared" si="1634"/>
        <v>BN$19</v>
      </c>
      <c r="BO1316" s="190" t="str">
        <f t="shared" si="1634"/>
        <v>BO$19</v>
      </c>
      <c r="BP1316" s="190" t="str">
        <f t="shared" si="1634"/>
        <v>BP$19</v>
      </c>
      <c r="BQ1316" s="190" t="str">
        <f t="shared" si="1634"/>
        <v>BQ$19</v>
      </c>
      <c r="BR1316" s="190" t="str">
        <f t="shared" si="1634"/>
        <v>BR$19</v>
      </c>
      <c r="BS1316" s="190" t="str">
        <f t="shared" si="1634"/>
        <v>BS$19</v>
      </c>
      <c r="BT1316" s="190" t="str">
        <f t="shared" si="1634"/>
        <v>BT$19</v>
      </c>
      <c r="BU1316" s="190" t="str">
        <f t="shared" si="1634"/>
        <v>BU$19</v>
      </c>
      <c r="BV1316" s="190" t="str">
        <f t="shared" si="1634"/>
        <v>BV$19</v>
      </c>
      <c r="BW1316" s="190" t="str">
        <f t="shared" si="1634"/>
        <v>BW$19</v>
      </c>
      <c r="BX1316" s="190" t="str">
        <f t="shared" si="1634"/>
        <v>BX$19</v>
      </c>
      <c r="BY1316" s="190" t="str">
        <f t="shared" si="1634"/>
        <v>BY$19</v>
      </c>
      <c r="BZ1316" s="190" t="str">
        <f t="shared" si="1634"/>
        <v>BZ$19</v>
      </c>
      <c r="CA1316" s="190" t="str">
        <f t="shared" si="1634"/>
        <v>CA$19</v>
      </c>
      <c r="CB1316" s="190" t="str">
        <f t="shared" si="1634"/>
        <v>CB$19</v>
      </c>
      <c r="CC1316" s="190" t="str">
        <f t="shared" si="1634"/>
        <v>CC$19</v>
      </c>
      <c r="CD1316" s="190" t="str">
        <f t="shared" si="1634"/>
        <v>CD$19</v>
      </c>
      <c r="CE1316" s="190" t="str">
        <f t="shared" ref="CE1316:CL1316" si="1635">CE$23</f>
        <v>CE$19</v>
      </c>
      <c r="CF1316" s="190" t="str">
        <f t="shared" si="1635"/>
        <v>CF$19</v>
      </c>
      <c r="CG1316" s="190" t="str">
        <f t="shared" si="1635"/>
        <v>CG$19</v>
      </c>
      <c r="CH1316" s="190" t="str">
        <f t="shared" si="1635"/>
        <v>CH$19</v>
      </c>
      <c r="CI1316" s="190" t="str">
        <f t="shared" si="1635"/>
        <v>CI$19</v>
      </c>
      <c r="CJ1316" s="190" t="str">
        <f t="shared" si="1635"/>
        <v>CJ$19</v>
      </c>
      <c r="CK1316" s="190" t="str">
        <f t="shared" si="1635"/>
        <v>CK$19</v>
      </c>
      <c r="CL1316" s="190" t="str">
        <f t="shared" si="1635"/>
        <v>CL$19</v>
      </c>
      <c r="CN1316" s="201"/>
      <c r="CO1316" s="190" t="str">
        <f t="shared" ref="CO1316:DL1316" si="1636">CO$23</f>
        <v>CO$19</v>
      </c>
      <c r="CP1316" s="190" t="str">
        <f t="shared" si="1636"/>
        <v>CP$19</v>
      </c>
      <c r="CQ1316" s="190" t="str">
        <f t="shared" si="1636"/>
        <v>CQ$19</v>
      </c>
      <c r="CR1316" s="190" t="str">
        <f t="shared" si="1636"/>
        <v>CR$19</v>
      </c>
      <c r="CS1316" s="190" t="str">
        <f t="shared" si="1636"/>
        <v>CS$19</v>
      </c>
      <c r="CT1316" s="190" t="str">
        <f t="shared" si="1636"/>
        <v>CT$19</v>
      </c>
      <c r="CU1316" s="190" t="str">
        <f t="shared" si="1636"/>
        <v>CU$19</v>
      </c>
      <c r="CV1316" s="190" t="str">
        <f t="shared" si="1636"/>
        <v>CV$19</v>
      </c>
      <c r="CW1316" s="190" t="str">
        <f t="shared" si="1636"/>
        <v>CW$19</v>
      </c>
      <c r="CX1316" s="190" t="str">
        <f t="shared" si="1636"/>
        <v>CX$19</v>
      </c>
      <c r="CY1316" s="190" t="str">
        <f t="shared" si="1636"/>
        <v>CY$19</v>
      </c>
      <c r="CZ1316" s="190" t="str">
        <f t="shared" si="1636"/>
        <v>CZ$19</v>
      </c>
      <c r="DA1316" s="190" t="str">
        <f t="shared" si="1636"/>
        <v>DA$19</v>
      </c>
      <c r="DB1316" s="190" t="str">
        <f t="shared" si="1636"/>
        <v>DB$19</v>
      </c>
      <c r="DC1316" s="190" t="str">
        <f t="shared" si="1636"/>
        <v>DC$19</v>
      </c>
      <c r="DD1316" s="190" t="str">
        <f t="shared" si="1636"/>
        <v>DD$19</v>
      </c>
      <c r="DE1316" s="190" t="str">
        <f t="shared" si="1636"/>
        <v>DE$19</v>
      </c>
      <c r="DF1316" s="190" t="str">
        <f t="shared" si="1636"/>
        <v>DF$19</v>
      </c>
      <c r="DG1316" s="190" t="str">
        <f t="shared" si="1636"/>
        <v>DG$19</v>
      </c>
      <c r="DH1316" s="190" t="str">
        <f t="shared" si="1636"/>
        <v>DH$19</v>
      </c>
      <c r="DI1316" s="190" t="str">
        <f t="shared" si="1636"/>
        <v>DI$19</v>
      </c>
      <c r="DJ1316" s="190" t="str">
        <f t="shared" si="1636"/>
        <v>DJ$19</v>
      </c>
      <c r="DK1316" s="190" t="str">
        <f t="shared" si="1636"/>
        <v>DK$19</v>
      </c>
      <c r="DL1316" s="190" t="str">
        <f t="shared" si="1636"/>
        <v>DL$19</v>
      </c>
    </row>
    <row r="1317" spans="1:116" x14ac:dyDescent="0.4">
      <c r="B1317" t="str">
        <f>E1317</f>
        <v>1317 PDC-S</v>
      </c>
      <c r="D1317" t="s">
        <v>772</v>
      </c>
      <c r="E1317" s="8" t="str">
        <f t="shared" si="1628"/>
        <v>1317 PDC-S</v>
      </c>
      <c r="G1317" s="145" t="str">
        <f>(SUBSTITUTE(G1315,":",""))&amp;" per month"</f>
        <v>Passthrough direct cost per month</v>
      </c>
      <c r="H1317" s="22"/>
      <c r="I1317" s="306"/>
      <c r="J1317" s="306"/>
      <c r="K1317" s="22"/>
      <c r="L1317" s="22"/>
      <c r="M1317" s="22"/>
      <c r="N1317" s="22"/>
      <c r="O1317" s="22"/>
      <c r="P1317" s="22"/>
      <c r="R1317" s="66"/>
      <c r="S1317" s="307"/>
      <c r="T1317" s="307"/>
      <c r="U1317" s="307"/>
      <c r="V1317" s="307"/>
      <c r="W1317" s="307"/>
      <c r="X1317" s="307"/>
      <c r="Y1317" s="307"/>
      <c r="Z1317" s="307"/>
      <c r="AA1317" s="307"/>
      <c r="AB1317" s="307"/>
      <c r="AC1317" s="307"/>
      <c r="AD1317" s="307"/>
      <c r="AE1317" s="307"/>
      <c r="AF1317" s="307"/>
      <c r="AG1317" s="307"/>
      <c r="AH1317" s="307"/>
      <c r="AI1317" s="307"/>
      <c r="AJ1317" s="307"/>
      <c r="AK1317" s="307"/>
      <c r="AL1317" s="307"/>
      <c r="AM1317" s="307"/>
      <c r="AN1317" s="307"/>
      <c r="AO1317" s="307"/>
      <c r="AP1317" s="307"/>
      <c r="AQ1317" s="307"/>
      <c r="AR1317" s="307"/>
      <c r="AS1317" s="307"/>
      <c r="AT1317" s="307"/>
      <c r="AU1317" s="307"/>
      <c r="AV1317" s="307"/>
      <c r="AW1317" s="307"/>
      <c r="AX1317" s="307"/>
      <c r="AY1317" s="307"/>
      <c r="AZ1317" s="307"/>
      <c r="BA1317" s="307"/>
      <c r="BB1317" s="307"/>
      <c r="BC1317" s="307"/>
      <c r="BD1317" s="307"/>
      <c r="BE1317" s="307"/>
      <c r="BF1317" s="307"/>
      <c r="BG1317" s="307"/>
      <c r="BH1317" s="307"/>
      <c r="BI1317" s="307"/>
      <c r="BJ1317" s="307"/>
      <c r="BK1317" s="307"/>
      <c r="BL1317" s="307"/>
      <c r="BM1317" s="307"/>
      <c r="BN1317" s="307"/>
      <c r="BO1317" s="307"/>
      <c r="BP1317" s="307"/>
      <c r="BQ1317" s="307"/>
      <c r="BR1317" s="307"/>
      <c r="BS1317" s="307"/>
      <c r="BT1317" s="307"/>
      <c r="BU1317" s="307"/>
      <c r="BV1317" s="307"/>
      <c r="BW1317" s="307"/>
      <c r="BX1317" s="307"/>
      <c r="BY1317" s="307"/>
      <c r="BZ1317" s="307"/>
      <c r="CA1317" s="307"/>
      <c r="CB1317" s="307"/>
      <c r="CC1317" s="307"/>
      <c r="CD1317" s="307"/>
      <c r="CE1317" s="307"/>
      <c r="CF1317" s="307"/>
      <c r="CG1317" s="307"/>
      <c r="CH1317" s="307"/>
      <c r="CI1317" s="307"/>
      <c r="CJ1317" s="307"/>
      <c r="CK1317" s="307"/>
      <c r="CL1317" s="307"/>
      <c r="CN1317" s="306"/>
      <c r="CO1317" s="307"/>
      <c r="CP1317" s="307"/>
      <c r="CQ1317" s="307"/>
      <c r="CR1317" s="307"/>
      <c r="CS1317" s="307"/>
      <c r="CT1317" s="307"/>
      <c r="CU1317" s="307"/>
      <c r="CV1317" s="307"/>
      <c r="CW1317" s="307"/>
      <c r="CX1317" s="307"/>
      <c r="CY1317" s="307"/>
      <c r="CZ1317" s="307"/>
      <c r="DA1317" s="307"/>
      <c r="DB1317" s="307"/>
      <c r="DC1317" s="307"/>
      <c r="DD1317" s="307"/>
      <c r="DE1317" s="307"/>
      <c r="DF1317" s="307"/>
      <c r="DG1317" s="307"/>
      <c r="DH1317" s="307"/>
      <c r="DI1317" s="307"/>
      <c r="DJ1317" s="307"/>
      <c r="DK1317" s="307"/>
      <c r="DL1317" s="307"/>
    </row>
    <row r="1318" spans="1:116" x14ac:dyDescent="0.4">
      <c r="C1318" t="s">
        <v>203</v>
      </c>
      <c r="D1318" t="s">
        <v>772</v>
      </c>
      <c r="E1318" s="8" t="str">
        <f t="shared" si="1628"/>
        <v>1318 PDC-S</v>
      </c>
      <c r="G1318" s="126" t="str">
        <f>"Expense - "&amp;(SUBSTITUTE(G1315,":",""))</f>
        <v>Expense - Passthrough direct cost</v>
      </c>
      <c r="H1318" s="31"/>
      <c r="I1318" s="73"/>
      <c r="J1318" s="73"/>
      <c r="K1318" s="31"/>
      <c r="L1318" s="31"/>
      <c r="M1318" s="31"/>
      <c r="N1318" s="31"/>
      <c r="O1318" s="31"/>
      <c r="P1318" s="31"/>
      <c r="R1318" s="67"/>
      <c r="S1318" s="156"/>
      <c r="T1318" s="156"/>
      <c r="U1318" s="156"/>
      <c r="V1318" s="156"/>
      <c r="W1318" s="156"/>
      <c r="X1318" s="156"/>
      <c r="Y1318" s="156"/>
      <c r="Z1318" s="156"/>
      <c r="AA1318" s="156"/>
      <c r="AB1318" s="156"/>
      <c r="AC1318" s="156"/>
      <c r="AD1318" s="156"/>
      <c r="AE1318" s="156"/>
      <c r="AF1318" s="156"/>
      <c r="AG1318" s="156"/>
      <c r="AH1318" s="156"/>
      <c r="AI1318" s="156"/>
      <c r="AJ1318" s="156"/>
      <c r="AK1318" s="156"/>
      <c r="AL1318" s="156"/>
      <c r="AM1318" s="156"/>
      <c r="AN1318" s="156"/>
      <c r="AO1318" s="156"/>
      <c r="AP1318" s="156"/>
      <c r="AQ1318" s="156"/>
      <c r="AR1318" s="156"/>
      <c r="AS1318" s="156"/>
      <c r="AT1318" s="156"/>
      <c r="AU1318" s="156"/>
      <c r="AV1318" s="156"/>
      <c r="AW1318" s="156"/>
      <c r="AX1318" s="156"/>
      <c r="AY1318" s="156"/>
      <c r="AZ1318" s="156"/>
      <c r="BA1318" s="156"/>
      <c r="BB1318" s="156"/>
      <c r="BC1318" s="156"/>
      <c r="BD1318" s="156"/>
      <c r="BE1318" s="156"/>
      <c r="BF1318" s="156"/>
      <c r="BG1318" s="156"/>
      <c r="BH1318" s="156"/>
      <c r="BI1318" s="156"/>
      <c r="BJ1318" s="156"/>
      <c r="BK1318" s="156"/>
      <c r="BL1318" s="156"/>
      <c r="BM1318" s="156"/>
      <c r="BN1318" s="156"/>
      <c r="BO1318" s="156"/>
      <c r="BP1318" s="156"/>
      <c r="BQ1318" s="156"/>
      <c r="BR1318" s="156"/>
      <c r="BS1318" s="156"/>
      <c r="BT1318" s="156"/>
      <c r="BU1318" s="156"/>
      <c r="BV1318" s="156"/>
      <c r="BW1318" s="156"/>
      <c r="BX1318" s="156"/>
      <c r="BY1318" s="156"/>
      <c r="BZ1318" s="156"/>
      <c r="CA1318" s="156"/>
      <c r="CB1318" s="156"/>
      <c r="CC1318" s="156"/>
      <c r="CD1318" s="156"/>
      <c r="CE1318" s="156"/>
      <c r="CF1318" s="156"/>
      <c r="CG1318" s="156"/>
      <c r="CH1318" s="156"/>
      <c r="CI1318" s="156"/>
      <c r="CJ1318" s="156"/>
      <c r="CK1318" s="156"/>
      <c r="CL1318" s="156"/>
      <c r="CN1318" s="73"/>
      <c r="CO1318" s="156"/>
      <c r="CP1318" s="156"/>
      <c r="CQ1318" s="156"/>
      <c r="CR1318" s="156"/>
      <c r="CS1318" s="156"/>
      <c r="CT1318" s="156"/>
      <c r="CU1318" s="156"/>
      <c r="CV1318" s="156"/>
      <c r="CW1318" s="156"/>
      <c r="CX1318" s="156"/>
      <c r="CY1318" s="156"/>
      <c r="CZ1318" s="156"/>
      <c r="DA1318" s="156"/>
      <c r="DB1318" s="156"/>
      <c r="DC1318" s="156"/>
      <c r="DD1318" s="156"/>
      <c r="DE1318" s="156"/>
      <c r="DF1318" s="156"/>
      <c r="DG1318" s="156"/>
      <c r="DH1318" s="156"/>
      <c r="DI1318" s="156"/>
      <c r="DJ1318" s="156"/>
      <c r="DK1318" s="156"/>
      <c r="DL1318" s="156"/>
    </row>
    <row r="1319" spans="1:116" x14ac:dyDescent="0.4">
      <c r="B1319" t="s">
        <v>244</v>
      </c>
      <c r="D1319" t="s">
        <v>772</v>
      </c>
      <c r="E1319" s="8" t="str">
        <f t="shared" si="1628"/>
        <v>1319 PDC-S</v>
      </c>
      <c r="G1319" s="126"/>
      <c r="I1319" s="74"/>
      <c r="J1319" s="74"/>
      <c r="K1319" s="139">
        <v>-3000</v>
      </c>
      <c r="L1319" s="139">
        <v>-3000</v>
      </c>
      <c r="M1319" s="139">
        <v>-3000</v>
      </c>
      <c r="N1319" s="139">
        <v>-3000</v>
      </c>
      <c r="O1319" s="139">
        <v>-3000</v>
      </c>
      <c r="P1319" s="139">
        <v>-3000</v>
      </c>
      <c r="R1319" s="19"/>
      <c r="S1319" s="157" cm="1">
        <f t="array" ref="S1319">INDEX($K:$P,ROW(),MATCH(S$3,$K$2:$P$2,0))</f>
        <v>-3000</v>
      </c>
      <c r="T1319" s="157" cm="1">
        <f t="array" ref="T1319">INDEX($K:$P,ROW(),MATCH(T$3,$K$2:$P$2,0))</f>
        <v>-3000</v>
      </c>
      <c r="U1319" s="157" cm="1">
        <f t="array" ref="U1319">INDEX($K:$P,ROW(),MATCH(U$3,$K$2:$P$2,0))</f>
        <v>-3000</v>
      </c>
      <c r="V1319" s="157" cm="1">
        <f t="array" ref="V1319">INDEX($K:$P,ROW(),MATCH(V$3,$K$2:$P$2,0))</f>
        <v>-3000</v>
      </c>
      <c r="W1319" s="157" cm="1">
        <f t="array" ref="W1319">INDEX($K:$P,ROW(),MATCH(W$3,$K$2:$P$2,0))</f>
        <v>-3000</v>
      </c>
      <c r="X1319" s="157" cm="1">
        <f t="array" ref="X1319">INDEX($K:$P,ROW(),MATCH(X$3,$K$2:$P$2,0))</f>
        <v>-3000</v>
      </c>
      <c r="Y1319" s="157" cm="1">
        <f t="array" ref="Y1319">INDEX($K:$P,ROW(),MATCH(Y$3,$K$2:$P$2,0))</f>
        <v>-3000</v>
      </c>
      <c r="Z1319" s="157" cm="1">
        <f t="array" ref="Z1319">INDEX($K:$P,ROW(),MATCH(Z$3,$K$2:$P$2,0))</f>
        <v>-3000</v>
      </c>
      <c r="AA1319" s="157" cm="1">
        <f t="array" ref="AA1319">INDEX($K:$P,ROW(),MATCH(AA$3,$K$2:$P$2,0))</f>
        <v>-3000</v>
      </c>
      <c r="AB1319" s="157" cm="1">
        <f t="array" ref="AB1319">INDEX($K:$P,ROW(),MATCH(AB$3,$K$2:$P$2,0))</f>
        <v>-3000</v>
      </c>
      <c r="AC1319" s="157" cm="1">
        <f t="array" ref="AC1319">INDEX($K:$P,ROW(),MATCH(AC$3,$K$2:$P$2,0))</f>
        <v>-3000</v>
      </c>
      <c r="AD1319" s="157" cm="1">
        <f t="array" ref="AD1319">INDEX($K:$P,ROW(),MATCH(AD$3,$K$2:$P$2,0))</f>
        <v>-3000</v>
      </c>
      <c r="AE1319" s="157" cm="1">
        <f t="array" ref="AE1319">INDEX($K:$P,ROW(),MATCH(AE$3,$K$2:$P$2,0))</f>
        <v>-3000</v>
      </c>
      <c r="AF1319" s="157" cm="1">
        <f t="array" ref="AF1319">INDEX($K:$P,ROW(),MATCH(AF$3,$K$2:$P$2,0))</f>
        <v>-3000</v>
      </c>
      <c r="AG1319" s="157" cm="1">
        <f t="array" ref="AG1319">INDEX($K:$P,ROW(),MATCH(AG$3,$K$2:$P$2,0))</f>
        <v>-3000</v>
      </c>
      <c r="AH1319" s="157" cm="1">
        <f t="array" ref="AH1319">INDEX($K:$P,ROW(),MATCH(AH$3,$K$2:$P$2,0))</f>
        <v>-3000</v>
      </c>
      <c r="AI1319" s="157" cm="1">
        <f t="array" ref="AI1319">INDEX($K:$P,ROW(),MATCH(AI$3,$K$2:$P$2,0))</f>
        <v>-3000</v>
      </c>
      <c r="AJ1319" s="157" cm="1">
        <f t="array" ref="AJ1319">INDEX($K:$P,ROW(),MATCH(AJ$3,$K$2:$P$2,0))</f>
        <v>-3000</v>
      </c>
      <c r="AK1319" s="157" cm="1">
        <f t="array" ref="AK1319">INDEX($K:$P,ROW(),MATCH(AK$3,$K$2:$P$2,0))</f>
        <v>-3000</v>
      </c>
      <c r="AL1319" s="157" cm="1">
        <f t="array" ref="AL1319">INDEX($K:$P,ROW(),MATCH(AL$3,$K$2:$P$2,0))</f>
        <v>-3000</v>
      </c>
      <c r="AM1319" s="157" cm="1">
        <f t="array" ref="AM1319">INDEX($K:$P,ROW(),MATCH(AM$3,$K$2:$P$2,0))</f>
        <v>-3000</v>
      </c>
      <c r="AN1319" s="157" cm="1">
        <f t="array" ref="AN1319">INDEX($K:$P,ROW(),MATCH(AN$3,$K$2:$P$2,0))</f>
        <v>-3000</v>
      </c>
      <c r="AO1319" s="157" cm="1">
        <f t="array" ref="AO1319">INDEX($K:$P,ROW(),MATCH(AO$3,$K$2:$P$2,0))</f>
        <v>-3000</v>
      </c>
      <c r="AP1319" s="157" cm="1">
        <f t="array" ref="AP1319">INDEX($K:$P,ROW(),MATCH(AP$3,$K$2:$P$2,0))</f>
        <v>-3000</v>
      </c>
      <c r="AQ1319" s="157" cm="1">
        <f t="array" ref="AQ1319">INDEX($K:$P,ROW(),MATCH(AQ$3,$K$2:$P$2,0))</f>
        <v>-3000</v>
      </c>
      <c r="AR1319" s="157" cm="1">
        <f t="array" ref="AR1319">INDEX($K:$P,ROW(),MATCH(AR$3,$K$2:$P$2,0))</f>
        <v>-3000</v>
      </c>
      <c r="AS1319" s="157" cm="1">
        <f t="array" ref="AS1319">INDEX($K:$P,ROW(),MATCH(AS$3,$K$2:$P$2,0))</f>
        <v>-3000</v>
      </c>
      <c r="AT1319" s="157" cm="1">
        <f t="array" ref="AT1319">INDEX($K:$P,ROW(),MATCH(AT$3,$K$2:$P$2,0))</f>
        <v>-3000</v>
      </c>
      <c r="AU1319" s="157" cm="1">
        <f t="array" ref="AU1319">INDEX($K:$P,ROW(),MATCH(AU$3,$K$2:$P$2,0))</f>
        <v>-3000</v>
      </c>
      <c r="AV1319" s="157" cm="1">
        <f t="array" ref="AV1319">INDEX($K:$P,ROW(),MATCH(AV$3,$K$2:$P$2,0))</f>
        <v>-3000</v>
      </c>
      <c r="AW1319" s="157" cm="1">
        <f t="array" ref="AW1319">INDEX($K:$P,ROW(),MATCH(AW$3,$K$2:$P$2,0))</f>
        <v>-3000</v>
      </c>
      <c r="AX1319" s="157" cm="1">
        <f t="array" ref="AX1319">INDEX($K:$P,ROW(),MATCH(AX$3,$K$2:$P$2,0))</f>
        <v>-3000</v>
      </c>
      <c r="AY1319" s="157" cm="1">
        <f t="array" ref="AY1319">INDEX($K:$P,ROW(),MATCH(AY$3,$K$2:$P$2,0))</f>
        <v>-3000</v>
      </c>
      <c r="AZ1319" s="157" cm="1">
        <f t="array" ref="AZ1319">INDEX($K:$P,ROW(),MATCH(AZ$3,$K$2:$P$2,0))</f>
        <v>-3000</v>
      </c>
      <c r="BA1319" s="157" cm="1">
        <f t="array" ref="BA1319">INDEX($K:$P,ROW(),MATCH(BA$3,$K$2:$P$2,0))</f>
        <v>-3000</v>
      </c>
      <c r="BB1319" s="157" cm="1">
        <f t="array" ref="BB1319">INDEX($K:$P,ROW(),MATCH(BB$3,$K$2:$P$2,0))</f>
        <v>-3000</v>
      </c>
      <c r="BC1319" s="157" cm="1">
        <f t="array" ref="BC1319">INDEX($K:$P,ROW(),MATCH(BC$3,$K$2:$P$2,0))</f>
        <v>-3000</v>
      </c>
      <c r="BD1319" s="157" cm="1">
        <f t="array" ref="BD1319">INDEX($K:$P,ROW(),MATCH(BD$3,$K$2:$P$2,0))</f>
        <v>-3000</v>
      </c>
      <c r="BE1319" s="157" cm="1">
        <f t="array" ref="BE1319">INDEX($K:$P,ROW(),MATCH(BE$3,$K$2:$P$2,0))</f>
        <v>-3000</v>
      </c>
      <c r="BF1319" s="157" cm="1">
        <f t="array" ref="BF1319">INDEX($K:$P,ROW(),MATCH(BF$3,$K$2:$P$2,0))</f>
        <v>-3000</v>
      </c>
      <c r="BG1319" s="157" cm="1">
        <f t="array" ref="BG1319">INDEX($K:$P,ROW(),MATCH(BG$3,$K$2:$P$2,0))</f>
        <v>-3000</v>
      </c>
      <c r="BH1319" s="157" cm="1">
        <f t="array" ref="BH1319">INDEX($K:$P,ROW(),MATCH(BH$3,$K$2:$P$2,0))</f>
        <v>-3000</v>
      </c>
      <c r="BI1319" s="157" cm="1">
        <f t="array" ref="BI1319">INDEX($K:$P,ROW(),MATCH(BI$3,$K$2:$P$2,0))</f>
        <v>-3000</v>
      </c>
      <c r="BJ1319" s="157" cm="1">
        <f t="array" ref="BJ1319">INDEX($K:$P,ROW(),MATCH(BJ$3,$K$2:$P$2,0))</f>
        <v>-3000</v>
      </c>
      <c r="BK1319" s="157" cm="1">
        <f t="array" ref="BK1319">INDEX($K:$P,ROW(),MATCH(BK$3,$K$2:$P$2,0))</f>
        <v>-3000</v>
      </c>
      <c r="BL1319" s="157" cm="1">
        <f t="array" ref="BL1319">INDEX($K:$P,ROW(),MATCH(BL$3,$K$2:$P$2,0))</f>
        <v>-3000</v>
      </c>
      <c r="BM1319" s="157" cm="1">
        <f t="array" ref="BM1319">INDEX($K:$P,ROW(),MATCH(BM$3,$K$2:$P$2,0))</f>
        <v>-3000</v>
      </c>
      <c r="BN1319" s="157" cm="1">
        <f t="array" ref="BN1319">INDEX($K:$P,ROW(),MATCH(BN$3,$K$2:$P$2,0))</f>
        <v>-3000</v>
      </c>
      <c r="BO1319" s="157" cm="1">
        <f t="array" ref="BO1319">INDEX($K:$P,ROW(),MATCH(BO$3,$K$2:$P$2,0))</f>
        <v>-3000</v>
      </c>
      <c r="BP1319" s="157" cm="1">
        <f t="array" ref="BP1319">INDEX($K:$P,ROW(),MATCH(BP$3,$K$2:$P$2,0))</f>
        <v>-3000</v>
      </c>
      <c r="BQ1319" s="157" cm="1">
        <f t="array" ref="BQ1319">INDEX($K:$P,ROW(),MATCH(BQ$3,$K$2:$P$2,0))</f>
        <v>-3000</v>
      </c>
      <c r="BR1319" s="157" cm="1">
        <f t="array" ref="BR1319">INDEX($K:$P,ROW(),MATCH(BR$3,$K$2:$P$2,0))</f>
        <v>-3000</v>
      </c>
      <c r="BS1319" s="157" cm="1">
        <f t="array" ref="BS1319">INDEX($K:$P,ROW(),MATCH(BS$3,$K$2:$P$2,0))</f>
        <v>-3000</v>
      </c>
      <c r="BT1319" s="157" cm="1">
        <f t="array" ref="BT1319">INDEX($K:$P,ROW(),MATCH(BT$3,$K$2:$P$2,0))</f>
        <v>-3000</v>
      </c>
      <c r="BU1319" s="157" cm="1">
        <f t="array" ref="BU1319">INDEX($K:$P,ROW(),MATCH(BU$3,$K$2:$P$2,0))</f>
        <v>-3000</v>
      </c>
      <c r="BV1319" s="157" cm="1">
        <f t="array" ref="BV1319">INDEX($K:$P,ROW(),MATCH(BV$3,$K$2:$P$2,0))</f>
        <v>-3000</v>
      </c>
      <c r="BW1319" s="157" cm="1">
        <f t="array" ref="BW1319">INDEX($K:$P,ROW(),MATCH(BW$3,$K$2:$P$2,0))</f>
        <v>-3000</v>
      </c>
      <c r="BX1319" s="157" cm="1">
        <f t="array" ref="BX1319">INDEX($K:$P,ROW(),MATCH(BX$3,$K$2:$P$2,0))</f>
        <v>-3000</v>
      </c>
      <c r="BY1319" s="157" cm="1">
        <f t="array" ref="BY1319">INDEX($K:$P,ROW(),MATCH(BY$3,$K$2:$P$2,0))</f>
        <v>-3000</v>
      </c>
      <c r="BZ1319" s="157" cm="1">
        <f t="array" ref="BZ1319">INDEX($K:$P,ROW(),MATCH(BZ$3,$K$2:$P$2,0))</f>
        <v>-3000</v>
      </c>
      <c r="CA1319" s="157" cm="1">
        <f t="array" ref="CA1319">INDEX($K:$P,ROW(),MATCH(CA$3,$K$2:$P$2,0))</f>
        <v>-3000</v>
      </c>
      <c r="CB1319" s="157" cm="1">
        <f t="array" ref="CB1319">INDEX($K:$P,ROW(),MATCH(CB$3,$K$2:$P$2,0))</f>
        <v>-3000</v>
      </c>
      <c r="CC1319" s="157" cm="1">
        <f t="array" ref="CC1319">INDEX($K:$P,ROW(),MATCH(CC$3,$K$2:$P$2,0))</f>
        <v>-3000</v>
      </c>
      <c r="CD1319" s="157" cm="1">
        <f t="array" ref="CD1319">INDEX($K:$P,ROW(),MATCH(CD$3,$K$2:$P$2,0))</f>
        <v>-3000</v>
      </c>
      <c r="CE1319" s="157" cm="1">
        <f t="array" ref="CE1319">INDEX($K:$P,ROW(),MATCH(CE$3,$K$2:$P$2,0))</f>
        <v>-3000</v>
      </c>
      <c r="CF1319" s="157" cm="1">
        <f t="array" ref="CF1319">INDEX($K:$P,ROW(),MATCH(CF$3,$K$2:$P$2,0))</f>
        <v>-3000</v>
      </c>
      <c r="CG1319" s="157" cm="1">
        <f t="array" ref="CG1319">INDEX($K:$P,ROW(),MATCH(CG$3,$K$2:$P$2,0))</f>
        <v>-3000</v>
      </c>
      <c r="CH1319" s="157" cm="1">
        <f t="array" ref="CH1319">INDEX($K:$P,ROW(),MATCH(CH$3,$K$2:$P$2,0))</f>
        <v>-3000</v>
      </c>
      <c r="CI1319" s="157" cm="1">
        <f t="array" ref="CI1319">INDEX($K:$P,ROW(),MATCH(CI$3,$K$2:$P$2,0))</f>
        <v>-3000</v>
      </c>
      <c r="CJ1319" s="157" cm="1">
        <f t="array" ref="CJ1319">INDEX($K:$P,ROW(),MATCH(CJ$3,$K$2:$P$2,0))</f>
        <v>-3000</v>
      </c>
      <c r="CK1319" s="157" cm="1">
        <f t="array" ref="CK1319">INDEX($K:$P,ROW(),MATCH(CK$3,$K$2:$P$2,0))</f>
        <v>-3000</v>
      </c>
      <c r="CL1319" s="157" cm="1">
        <f t="array" ref="CL1319">INDEX($K:$P,ROW(),MATCH(CL$3,$K$2:$P$2,0))</f>
        <v>-3000</v>
      </c>
      <c r="CN1319" s="74"/>
      <c r="CO1319" s="157" t="e" cm="1">
        <f t="array" ref="CO1319">INDEX($K:$P,ROW(),MATCH(CO$3,$K$2:$P$2,0))</f>
        <v>#N/A</v>
      </c>
      <c r="CP1319" s="157" t="e" cm="1">
        <f t="array" ref="CP1319">INDEX($K:$P,ROW(),MATCH(CP$3,$K$2:$P$2,0))</f>
        <v>#N/A</v>
      </c>
      <c r="CQ1319" s="157" t="e" cm="1">
        <f t="array" ref="CQ1319">INDEX($K:$P,ROW(),MATCH(CQ$3,$K$2:$P$2,0))</f>
        <v>#N/A</v>
      </c>
      <c r="CR1319" s="157" t="e" cm="1">
        <f t="array" ref="CR1319">INDEX($K:$P,ROW(),MATCH(CR$3,$K$2:$P$2,0))</f>
        <v>#N/A</v>
      </c>
      <c r="CS1319" s="157" t="e" cm="1">
        <f t="array" ref="CS1319">INDEX($K:$P,ROW(),MATCH(CS$3,$K$2:$P$2,0))</f>
        <v>#N/A</v>
      </c>
      <c r="CT1319" s="157" t="e" cm="1">
        <f t="array" ref="CT1319">INDEX($K:$P,ROW(),MATCH(CT$3,$K$2:$P$2,0))</f>
        <v>#N/A</v>
      </c>
      <c r="CU1319" s="157" t="e" cm="1">
        <f t="array" ref="CU1319">INDEX($K:$P,ROW(),MATCH(CU$3,$K$2:$P$2,0))</f>
        <v>#N/A</v>
      </c>
      <c r="CV1319" s="157" t="e" cm="1">
        <f t="array" ref="CV1319">INDEX($K:$P,ROW(),MATCH(CV$3,$K$2:$P$2,0))</f>
        <v>#N/A</v>
      </c>
      <c r="CW1319" s="157" t="e" cm="1">
        <f t="array" ref="CW1319">INDEX($K:$P,ROW(),MATCH(CW$3,$K$2:$P$2,0))</f>
        <v>#N/A</v>
      </c>
      <c r="CX1319" s="157" t="e" cm="1">
        <f t="array" ref="CX1319">INDEX($K:$P,ROW(),MATCH(CX$3,$K$2:$P$2,0))</f>
        <v>#N/A</v>
      </c>
      <c r="CY1319" s="157" t="e" cm="1">
        <f t="array" ref="CY1319">INDEX($K:$P,ROW(),MATCH(CY$3,$K$2:$P$2,0))</f>
        <v>#N/A</v>
      </c>
      <c r="CZ1319" s="157" t="e" cm="1">
        <f t="array" ref="CZ1319">INDEX($K:$P,ROW(),MATCH(CZ$3,$K$2:$P$2,0))</f>
        <v>#N/A</v>
      </c>
      <c r="DA1319" s="157" t="e" cm="1">
        <f t="array" ref="DA1319">INDEX($K:$P,ROW(),MATCH(DA$3,$K$2:$P$2,0))</f>
        <v>#N/A</v>
      </c>
      <c r="DB1319" s="157" t="e" cm="1">
        <f t="array" ref="DB1319">INDEX($K:$P,ROW(),MATCH(DB$3,$K$2:$P$2,0))</f>
        <v>#N/A</v>
      </c>
      <c r="DC1319" s="157" t="e" cm="1">
        <f t="array" ref="DC1319">INDEX($K:$P,ROW(),MATCH(DC$3,$K$2:$P$2,0))</f>
        <v>#N/A</v>
      </c>
      <c r="DD1319" s="157" t="e" cm="1">
        <f t="array" ref="DD1319">INDEX($K:$P,ROW(),MATCH(DD$3,$K$2:$P$2,0))</f>
        <v>#N/A</v>
      </c>
      <c r="DE1319" s="157" t="e" cm="1">
        <f t="array" ref="DE1319">INDEX($K:$P,ROW(),MATCH(DE$3,$K$2:$P$2,0))</f>
        <v>#N/A</v>
      </c>
      <c r="DF1319" s="157" t="e" cm="1">
        <f t="array" ref="DF1319">INDEX($K:$P,ROW(),MATCH(DF$3,$K$2:$P$2,0))</f>
        <v>#N/A</v>
      </c>
      <c r="DG1319" s="157" t="e" cm="1">
        <f t="array" ref="DG1319">INDEX($K:$P,ROW(),MATCH(DG$3,$K$2:$P$2,0))</f>
        <v>#N/A</v>
      </c>
      <c r="DH1319" s="157" t="e" cm="1">
        <f t="array" ref="DH1319">INDEX($K:$P,ROW(),MATCH(DH$3,$K$2:$P$2,0))</f>
        <v>#N/A</v>
      </c>
      <c r="DI1319" s="157" t="e" cm="1">
        <f t="array" ref="DI1319">INDEX($K:$P,ROW(),MATCH(DI$3,$K$2:$P$2,0))</f>
        <v>#N/A</v>
      </c>
      <c r="DJ1319" s="157" t="e" cm="1">
        <f t="array" ref="DJ1319">INDEX($K:$P,ROW(),MATCH(DJ$3,$K$2:$P$2,0))</f>
        <v>#N/A</v>
      </c>
      <c r="DK1319" s="157" t="e" cm="1">
        <f t="array" ref="DK1319">INDEX($K:$P,ROW(),MATCH(DK$3,$K$2:$P$2,0))</f>
        <v>#N/A</v>
      </c>
      <c r="DL1319" s="157" t="e" cm="1">
        <f t="array" ref="DL1319">INDEX($K:$P,ROW(),MATCH(DL$3,$K$2:$P$2,0))</f>
        <v>#N/A</v>
      </c>
    </row>
    <row r="1320" spans="1:116" x14ac:dyDescent="0.4">
      <c r="B1320" t="s">
        <v>332</v>
      </c>
      <c r="D1320" t="s">
        <v>772</v>
      </c>
      <c r="E1320" s="8" t="str">
        <f t="shared" si="1628"/>
        <v>1320 PDC-S</v>
      </c>
      <c r="G1320" s="136" t="str">
        <f>G1307</f>
        <v>(Primary label)</v>
      </c>
      <c r="H1320" s="27"/>
      <c r="I1320" s="77"/>
      <c r="J1320" s="77"/>
      <c r="K1320" s="28">
        <f>SUMIF($3:$3,K$2,1316:1316)</f>
        <v>0</v>
      </c>
      <c r="L1320" s="28">
        <f>SUMIF($3:$3,L$2,1316:1316)</f>
        <v>0</v>
      </c>
      <c r="M1320" s="28">
        <f>SUMIF($3:$3,M$2,1316:1316)</f>
        <v>0</v>
      </c>
      <c r="N1320" s="28">
        <f>SUMIF($3:$3,N$2,1316:1316)</f>
        <v>0</v>
      </c>
      <c r="O1320" s="28">
        <f>SUMIF($3:$3,O$2,1316:1316)</f>
        <v>0</v>
      </c>
      <c r="P1320" s="28">
        <f>SUMIF($3:$3,P$2,1316:1316)</f>
        <v>0</v>
      </c>
      <c r="R1320" s="33"/>
      <c r="S1320" s="77">
        <f>S1319</f>
        <v>-3000</v>
      </c>
      <c r="T1320" s="77">
        <f t="shared" ref="T1320:CE1320" si="1637">T1319</f>
        <v>-3000</v>
      </c>
      <c r="U1320" s="77">
        <f t="shared" si="1637"/>
        <v>-3000</v>
      </c>
      <c r="V1320" s="77">
        <f t="shared" si="1637"/>
        <v>-3000</v>
      </c>
      <c r="W1320" s="77">
        <f t="shared" si="1637"/>
        <v>-3000</v>
      </c>
      <c r="X1320" s="77">
        <f t="shared" si="1637"/>
        <v>-3000</v>
      </c>
      <c r="Y1320" s="77">
        <f t="shared" si="1637"/>
        <v>-3000</v>
      </c>
      <c r="Z1320" s="77">
        <f t="shared" si="1637"/>
        <v>-3000</v>
      </c>
      <c r="AA1320" s="77">
        <f t="shared" si="1637"/>
        <v>-3000</v>
      </c>
      <c r="AB1320" s="77">
        <f t="shared" si="1637"/>
        <v>-3000</v>
      </c>
      <c r="AC1320" s="77">
        <f t="shared" si="1637"/>
        <v>-3000</v>
      </c>
      <c r="AD1320" s="77">
        <f t="shared" si="1637"/>
        <v>-3000</v>
      </c>
      <c r="AE1320" s="77">
        <f t="shared" si="1637"/>
        <v>-3000</v>
      </c>
      <c r="AF1320" s="77">
        <f t="shared" si="1637"/>
        <v>-3000</v>
      </c>
      <c r="AG1320" s="77">
        <f t="shared" si="1637"/>
        <v>-3000</v>
      </c>
      <c r="AH1320" s="77">
        <f t="shared" si="1637"/>
        <v>-3000</v>
      </c>
      <c r="AI1320" s="77">
        <f t="shared" si="1637"/>
        <v>-3000</v>
      </c>
      <c r="AJ1320" s="77">
        <f t="shared" si="1637"/>
        <v>-3000</v>
      </c>
      <c r="AK1320" s="77">
        <f t="shared" si="1637"/>
        <v>-3000</v>
      </c>
      <c r="AL1320" s="77">
        <f t="shared" si="1637"/>
        <v>-3000</v>
      </c>
      <c r="AM1320" s="77">
        <f t="shared" si="1637"/>
        <v>-3000</v>
      </c>
      <c r="AN1320" s="77">
        <f t="shared" si="1637"/>
        <v>-3000</v>
      </c>
      <c r="AO1320" s="77">
        <f t="shared" si="1637"/>
        <v>-3000</v>
      </c>
      <c r="AP1320" s="77">
        <f t="shared" si="1637"/>
        <v>-3000</v>
      </c>
      <c r="AQ1320" s="77">
        <f t="shared" si="1637"/>
        <v>-3000</v>
      </c>
      <c r="AR1320" s="77">
        <f t="shared" si="1637"/>
        <v>-3000</v>
      </c>
      <c r="AS1320" s="77">
        <f t="shared" si="1637"/>
        <v>-3000</v>
      </c>
      <c r="AT1320" s="77">
        <f t="shared" si="1637"/>
        <v>-3000</v>
      </c>
      <c r="AU1320" s="77">
        <f t="shared" si="1637"/>
        <v>-3000</v>
      </c>
      <c r="AV1320" s="77">
        <f t="shared" si="1637"/>
        <v>-3000</v>
      </c>
      <c r="AW1320" s="77">
        <f t="shared" si="1637"/>
        <v>-3000</v>
      </c>
      <c r="AX1320" s="77">
        <f t="shared" si="1637"/>
        <v>-3000</v>
      </c>
      <c r="AY1320" s="77">
        <f t="shared" si="1637"/>
        <v>-3000</v>
      </c>
      <c r="AZ1320" s="77">
        <f t="shared" si="1637"/>
        <v>-3000</v>
      </c>
      <c r="BA1320" s="77">
        <f t="shared" si="1637"/>
        <v>-3000</v>
      </c>
      <c r="BB1320" s="77">
        <f t="shared" si="1637"/>
        <v>-3000</v>
      </c>
      <c r="BC1320" s="77">
        <f t="shared" si="1637"/>
        <v>-3000</v>
      </c>
      <c r="BD1320" s="77">
        <f t="shared" si="1637"/>
        <v>-3000</v>
      </c>
      <c r="BE1320" s="77">
        <f t="shared" si="1637"/>
        <v>-3000</v>
      </c>
      <c r="BF1320" s="77">
        <f t="shared" si="1637"/>
        <v>-3000</v>
      </c>
      <c r="BG1320" s="77">
        <f t="shared" si="1637"/>
        <v>-3000</v>
      </c>
      <c r="BH1320" s="77">
        <f t="shared" si="1637"/>
        <v>-3000</v>
      </c>
      <c r="BI1320" s="77">
        <f t="shared" si="1637"/>
        <v>-3000</v>
      </c>
      <c r="BJ1320" s="77">
        <f t="shared" si="1637"/>
        <v>-3000</v>
      </c>
      <c r="BK1320" s="77">
        <f t="shared" si="1637"/>
        <v>-3000</v>
      </c>
      <c r="BL1320" s="77">
        <f t="shared" si="1637"/>
        <v>-3000</v>
      </c>
      <c r="BM1320" s="77">
        <f t="shared" si="1637"/>
        <v>-3000</v>
      </c>
      <c r="BN1320" s="77">
        <f t="shared" si="1637"/>
        <v>-3000</v>
      </c>
      <c r="BO1320" s="77">
        <f t="shared" si="1637"/>
        <v>-3000</v>
      </c>
      <c r="BP1320" s="77">
        <f t="shared" si="1637"/>
        <v>-3000</v>
      </c>
      <c r="BQ1320" s="77">
        <f t="shared" si="1637"/>
        <v>-3000</v>
      </c>
      <c r="BR1320" s="77">
        <f t="shared" si="1637"/>
        <v>-3000</v>
      </c>
      <c r="BS1320" s="77">
        <f t="shared" si="1637"/>
        <v>-3000</v>
      </c>
      <c r="BT1320" s="77">
        <f t="shared" si="1637"/>
        <v>-3000</v>
      </c>
      <c r="BU1320" s="77">
        <f t="shared" si="1637"/>
        <v>-3000</v>
      </c>
      <c r="BV1320" s="77">
        <f t="shared" si="1637"/>
        <v>-3000</v>
      </c>
      <c r="BW1320" s="77">
        <f t="shared" si="1637"/>
        <v>-3000</v>
      </c>
      <c r="BX1320" s="77">
        <f t="shared" si="1637"/>
        <v>-3000</v>
      </c>
      <c r="BY1320" s="77">
        <f t="shared" si="1637"/>
        <v>-3000</v>
      </c>
      <c r="BZ1320" s="77">
        <f t="shared" si="1637"/>
        <v>-3000</v>
      </c>
      <c r="CA1320" s="77">
        <f t="shared" si="1637"/>
        <v>-3000</v>
      </c>
      <c r="CB1320" s="77">
        <f t="shared" si="1637"/>
        <v>-3000</v>
      </c>
      <c r="CC1320" s="77">
        <f t="shared" si="1637"/>
        <v>-3000</v>
      </c>
      <c r="CD1320" s="77">
        <f t="shared" si="1637"/>
        <v>-3000</v>
      </c>
      <c r="CE1320" s="77">
        <f t="shared" si="1637"/>
        <v>-3000</v>
      </c>
      <c r="CF1320" s="77">
        <f t="shared" ref="CF1320:CL1320" si="1638">CF1319</f>
        <v>-3000</v>
      </c>
      <c r="CG1320" s="77">
        <f t="shared" si="1638"/>
        <v>-3000</v>
      </c>
      <c r="CH1320" s="77">
        <f t="shared" si="1638"/>
        <v>-3000</v>
      </c>
      <c r="CI1320" s="77">
        <f t="shared" si="1638"/>
        <v>-3000</v>
      </c>
      <c r="CJ1320" s="77">
        <f t="shared" si="1638"/>
        <v>-3000</v>
      </c>
      <c r="CK1320" s="77">
        <f t="shared" si="1638"/>
        <v>-3000</v>
      </c>
      <c r="CL1320" s="77">
        <f t="shared" si="1638"/>
        <v>-3000</v>
      </c>
      <c r="CN1320" s="77"/>
      <c r="CO1320" s="77" t="e">
        <f t="shared" ref="CO1320:DK1320" si="1639">CO1319</f>
        <v>#N/A</v>
      </c>
      <c r="CP1320" s="77" t="e">
        <f t="shared" si="1639"/>
        <v>#N/A</v>
      </c>
      <c r="CQ1320" s="77" t="e">
        <f t="shared" si="1639"/>
        <v>#N/A</v>
      </c>
      <c r="CR1320" s="77" t="e">
        <f t="shared" si="1639"/>
        <v>#N/A</v>
      </c>
      <c r="CS1320" s="77" t="e">
        <f t="shared" si="1639"/>
        <v>#N/A</v>
      </c>
      <c r="CT1320" s="77" t="e">
        <f t="shared" si="1639"/>
        <v>#N/A</v>
      </c>
      <c r="CU1320" s="77" t="e">
        <f t="shared" si="1639"/>
        <v>#N/A</v>
      </c>
      <c r="CV1320" s="77" t="e">
        <f t="shared" si="1639"/>
        <v>#N/A</v>
      </c>
      <c r="CW1320" s="77" t="e">
        <f t="shared" si="1639"/>
        <v>#N/A</v>
      </c>
      <c r="CX1320" s="77" t="e">
        <f t="shared" si="1639"/>
        <v>#N/A</v>
      </c>
      <c r="CY1320" s="77" t="e">
        <f t="shared" si="1639"/>
        <v>#N/A</v>
      </c>
      <c r="CZ1320" s="77" t="e">
        <f t="shared" si="1639"/>
        <v>#N/A</v>
      </c>
      <c r="DA1320" s="77" t="e">
        <f t="shared" si="1639"/>
        <v>#N/A</v>
      </c>
      <c r="DB1320" s="77" t="e">
        <f t="shared" si="1639"/>
        <v>#N/A</v>
      </c>
      <c r="DC1320" s="77" t="e">
        <f t="shared" si="1639"/>
        <v>#N/A</v>
      </c>
      <c r="DD1320" s="77" t="e">
        <f t="shared" si="1639"/>
        <v>#N/A</v>
      </c>
      <c r="DE1320" s="77" t="e">
        <f t="shared" si="1639"/>
        <v>#N/A</v>
      </c>
      <c r="DF1320" s="77" t="e">
        <f t="shared" si="1639"/>
        <v>#N/A</v>
      </c>
      <c r="DG1320" s="77" t="e">
        <f t="shared" si="1639"/>
        <v>#N/A</v>
      </c>
      <c r="DH1320" s="77" t="e">
        <f t="shared" si="1639"/>
        <v>#N/A</v>
      </c>
      <c r="DI1320" s="77" t="e">
        <f t="shared" si="1639"/>
        <v>#N/A</v>
      </c>
      <c r="DJ1320" s="77" t="e">
        <f t="shared" si="1639"/>
        <v>#N/A</v>
      </c>
      <c r="DK1320" s="77" t="e">
        <f t="shared" si="1639"/>
        <v>#N/A</v>
      </c>
      <c r="DL1320" s="77" t="e">
        <f t="shared" ref="DL1320" si="1640">DL1319</f>
        <v>#N/A</v>
      </c>
    </row>
    <row r="1321" spans="1:116" x14ac:dyDescent="0.4">
      <c r="B1321" t="s">
        <v>332</v>
      </c>
      <c r="D1321" t="s">
        <v>772</v>
      </c>
      <c r="E1321" s="8" t="str">
        <f>ROW()&amp;" "&amp;D1321</f>
        <v>1321 PDC-S</v>
      </c>
      <c r="G1321" s="136" t="str">
        <f t="shared" ref="G1321:G1327" si="1641">G1308</f>
        <v>primary unit</v>
      </c>
      <c r="H1321" s="27"/>
      <c r="I1321" s="77"/>
      <c r="J1321" s="77"/>
      <c r="K1321" s="28"/>
      <c r="L1321" s="28"/>
      <c r="M1321" s="28"/>
      <c r="N1321" s="28"/>
      <c r="O1321" s="28"/>
      <c r="P1321" s="28"/>
      <c r="R1321" s="33"/>
      <c r="S1321" s="77"/>
      <c r="T1321" s="77"/>
      <c r="U1321" s="77"/>
      <c r="V1321" s="77"/>
      <c r="W1321" s="77"/>
      <c r="X1321" s="77"/>
      <c r="Y1321" s="77"/>
      <c r="Z1321" s="77"/>
      <c r="AA1321" s="77"/>
      <c r="AB1321" s="77"/>
      <c r="AC1321" s="77"/>
      <c r="AD1321" s="77"/>
      <c r="AE1321" s="77"/>
      <c r="AF1321" s="77"/>
      <c r="AG1321" s="77"/>
      <c r="AH1321" s="77"/>
      <c r="AI1321" s="77"/>
      <c r="AJ1321" s="77"/>
      <c r="AK1321" s="77"/>
      <c r="AL1321" s="77"/>
      <c r="AM1321" s="77"/>
      <c r="AN1321" s="77"/>
      <c r="AO1321" s="77"/>
      <c r="AP1321" s="77"/>
      <c r="AQ1321" s="77"/>
      <c r="AR1321" s="77"/>
      <c r="AS1321" s="77"/>
      <c r="AT1321" s="77"/>
      <c r="AU1321" s="77"/>
      <c r="AV1321" s="77"/>
      <c r="AW1321" s="77"/>
      <c r="AX1321" s="77"/>
      <c r="AY1321" s="77"/>
      <c r="AZ1321" s="77"/>
      <c r="BA1321" s="77"/>
      <c r="BB1321" s="77"/>
      <c r="BC1321" s="77"/>
      <c r="BD1321" s="77"/>
      <c r="BE1321" s="77"/>
      <c r="BF1321" s="77"/>
      <c r="BG1321" s="77"/>
      <c r="BH1321" s="77"/>
      <c r="BI1321" s="77"/>
      <c r="BJ1321" s="77"/>
      <c r="BK1321" s="77"/>
      <c r="BL1321" s="77"/>
      <c r="BM1321" s="77"/>
      <c r="BN1321" s="77"/>
      <c r="BO1321" s="77"/>
      <c r="BP1321" s="77"/>
      <c r="BQ1321" s="77"/>
      <c r="BR1321" s="77"/>
      <c r="BS1321" s="77"/>
      <c r="BT1321" s="77"/>
      <c r="BU1321" s="77"/>
      <c r="BV1321" s="77"/>
      <c r="BW1321" s="77"/>
      <c r="BX1321" s="77"/>
      <c r="BY1321" s="77"/>
      <c r="BZ1321" s="77"/>
      <c r="CA1321" s="77"/>
      <c r="CB1321" s="77"/>
      <c r="CC1321" s="77"/>
      <c r="CD1321" s="77"/>
      <c r="CE1321" s="77"/>
      <c r="CF1321" s="77"/>
      <c r="CG1321" s="77"/>
      <c r="CH1321" s="77"/>
      <c r="CI1321" s="77"/>
      <c r="CJ1321" s="77"/>
      <c r="CK1321" s="77"/>
      <c r="CL1321" s="77"/>
      <c r="CN1321" s="77"/>
      <c r="CO1321" s="77"/>
      <c r="CP1321" s="77"/>
      <c r="CQ1321" s="77"/>
      <c r="CR1321" s="77"/>
      <c r="CS1321" s="77"/>
      <c r="CT1321" s="77"/>
      <c r="CU1321" s="77"/>
      <c r="CV1321" s="77"/>
      <c r="CW1321" s="77"/>
      <c r="CX1321" s="77"/>
      <c r="CY1321" s="77"/>
      <c r="CZ1321" s="77"/>
      <c r="DA1321" s="77"/>
      <c r="DB1321" s="77"/>
      <c r="DC1321" s="77"/>
      <c r="DD1321" s="77"/>
      <c r="DE1321" s="77"/>
      <c r="DF1321" s="77"/>
      <c r="DG1321" s="77"/>
      <c r="DH1321" s="77"/>
      <c r="DI1321" s="77"/>
      <c r="DJ1321" s="77"/>
      <c r="DK1321" s="77"/>
      <c r="DL1321" s="77"/>
    </row>
    <row r="1322" spans="1:116" x14ac:dyDescent="0.4">
      <c r="B1322" t="s">
        <v>332</v>
      </c>
      <c r="D1322" t="s">
        <v>772</v>
      </c>
      <c r="E1322" s="8" t="str">
        <f t="shared" si="1628"/>
        <v>1322 PDC-S</v>
      </c>
      <c r="G1322" s="136" t="str">
        <f t="shared" si="1641"/>
        <v>Primary revenue driver</v>
      </c>
      <c r="H1322" s="27"/>
      <c r="I1322" s="78"/>
      <c r="J1322" s="78"/>
      <c r="K1322" s="33"/>
      <c r="L1322" s="33"/>
      <c r="M1322" s="33"/>
      <c r="N1322" s="33"/>
      <c r="O1322" s="33"/>
      <c r="P1322" s="33"/>
      <c r="R1322" s="33"/>
      <c r="S1322" s="77"/>
      <c r="T1322" s="77"/>
      <c r="U1322" s="77"/>
      <c r="V1322" s="77"/>
      <c r="W1322" s="77"/>
      <c r="X1322" s="77"/>
      <c r="Y1322" s="77"/>
      <c r="Z1322" s="77"/>
      <c r="AA1322" s="77"/>
      <c r="AB1322" s="77"/>
      <c r="AC1322" s="77"/>
      <c r="AD1322" s="77"/>
      <c r="AE1322" s="77"/>
      <c r="AF1322" s="77"/>
      <c r="AG1322" s="77"/>
      <c r="AH1322" s="77"/>
      <c r="AI1322" s="77"/>
      <c r="AJ1322" s="77"/>
      <c r="AK1322" s="77"/>
      <c r="AL1322" s="77"/>
      <c r="AM1322" s="77"/>
      <c r="AN1322" s="77"/>
      <c r="AO1322" s="77"/>
      <c r="AP1322" s="77"/>
      <c r="AQ1322" s="77"/>
      <c r="AR1322" s="77"/>
      <c r="AS1322" s="77"/>
      <c r="AT1322" s="77"/>
      <c r="AU1322" s="77"/>
      <c r="AV1322" s="77"/>
      <c r="AW1322" s="77"/>
      <c r="AX1322" s="77"/>
      <c r="AY1322" s="77"/>
      <c r="AZ1322" s="77"/>
      <c r="BA1322" s="77"/>
      <c r="BB1322" s="77"/>
      <c r="BC1322" s="77"/>
      <c r="BD1322" s="77"/>
      <c r="BE1322" s="77"/>
      <c r="BF1322" s="77"/>
      <c r="BG1322" s="77"/>
      <c r="BH1322" s="77"/>
      <c r="BI1322" s="77"/>
      <c r="BJ1322" s="77"/>
      <c r="BK1322" s="77"/>
      <c r="BL1322" s="77"/>
      <c r="BM1322" s="77"/>
      <c r="BN1322" s="77"/>
      <c r="BO1322" s="77"/>
      <c r="BP1322" s="77"/>
      <c r="BQ1322" s="77"/>
      <c r="BR1322" s="77"/>
      <c r="BS1322" s="77"/>
      <c r="BT1322" s="77"/>
      <c r="BU1322" s="77"/>
      <c r="BV1322" s="77"/>
      <c r="BW1322" s="77"/>
      <c r="BX1322" s="77"/>
      <c r="BY1322" s="77"/>
      <c r="BZ1322" s="77"/>
      <c r="CA1322" s="77"/>
      <c r="CB1322" s="77"/>
      <c r="CC1322" s="77"/>
      <c r="CD1322" s="77"/>
      <c r="CE1322" s="77"/>
      <c r="CF1322" s="77"/>
      <c r="CG1322" s="77"/>
      <c r="CH1322" s="77"/>
      <c r="CI1322" s="77"/>
      <c r="CJ1322" s="77"/>
      <c r="CK1322" s="77"/>
      <c r="CL1322" s="77"/>
      <c r="CN1322" s="78"/>
      <c r="CO1322" s="77"/>
      <c r="CP1322" s="77"/>
      <c r="CQ1322" s="77"/>
      <c r="CR1322" s="77"/>
      <c r="CS1322" s="77"/>
      <c r="CT1322" s="77"/>
      <c r="CU1322" s="77"/>
      <c r="CV1322" s="77"/>
      <c r="CW1322" s="77"/>
      <c r="CX1322" s="77"/>
      <c r="CY1322" s="77"/>
      <c r="CZ1322" s="77"/>
      <c r="DA1322" s="77"/>
      <c r="DB1322" s="77"/>
      <c r="DC1322" s="77"/>
      <c r="DD1322" s="77"/>
      <c r="DE1322" s="77"/>
      <c r="DF1322" s="77"/>
      <c r="DG1322" s="77"/>
      <c r="DH1322" s="77"/>
      <c r="DI1322" s="77"/>
      <c r="DJ1322" s="77"/>
      <c r="DK1322" s="77"/>
      <c r="DL1322" s="77"/>
    </row>
    <row r="1323" spans="1:116" x14ac:dyDescent="0.4">
      <c r="B1323" t="s">
        <v>332</v>
      </c>
      <c r="D1323" t="s">
        <v>772</v>
      </c>
      <c r="E1323" s="8" t="str">
        <f t="shared" si="1628"/>
        <v>1323 PDC-S</v>
      </c>
      <c r="G1323" s="136" t="str">
        <f t="shared" si="1641"/>
        <v>Primary volume driver</v>
      </c>
      <c r="H1323" s="27"/>
      <c r="I1323" s="78"/>
      <c r="J1323" s="78"/>
      <c r="K1323" s="33"/>
      <c r="L1323" s="33"/>
      <c r="M1323" s="33"/>
      <c r="N1323" s="33"/>
      <c r="O1323" s="33"/>
      <c r="P1323" s="33"/>
      <c r="R1323" s="33"/>
      <c r="S1323" s="77"/>
      <c r="T1323" s="77"/>
      <c r="U1323" s="77"/>
      <c r="V1323" s="77"/>
      <c r="W1323" s="77"/>
      <c r="X1323" s="77"/>
      <c r="Y1323" s="77"/>
      <c r="Z1323" s="77"/>
      <c r="AA1323" s="77"/>
      <c r="AB1323" s="77"/>
      <c r="AC1323" s="77"/>
      <c r="AD1323" s="77"/>
      <c r="AE1323" s="77"/>
      <c r="AF1323" s="77"/>
      <c r="AG1323" s="77"/>
      <c r="AH1323" s="77"/>
      <c r="AI1323" s="77"/>
      <c r="AJ1323" s="77"/>
      <c r="AK1323" s="77"/>
      <c r="AL1323" s="77"/>
      <c r="AM1323" s="77"/>
      <c r="AN1323" s="77"/>
      <c r="AO1323" s="77"/>
      <c r="AP1323" s="77"/>
      <c r="AQ1323" s="77"/>
      <c r="AR1323" s="77"/>
      <c r="AS1323" s="77"/>
      <c r="AT1323" s="77"/>
      <c r="AU1323" s="77"/>
      <c r="AV1323" s="77"/>
      <c r="AW1323" s="77"/>
      <c r="AX1323" s="77"/>
      <c r="AY1323" s="77"/>
      <c r="AZ1323" s="77"/>
      <c r="BA1323" s="77"/>
      <c r="BB1323" s="77"/>
      <c r="BC1323" s="77"/>
      <c r="BD1323" s="77"/>
      <c r="BE1323" s="77"/>
      <c r="BF1323" s="77"/>
      <c r="BG1323" s="77"/>
      <c r="BH1323" s="77"/>
      <c r="BI1323" s="77"/>
      <c r="BJ1323" s="77"/>
      <c r="BK1323" s="77"/>
      <c r="BL1323" s="77"/>
      <c r="BM1323" s="77"/>
      <c r="BN1323" s="77"/>
      <c r="BO1323" s="77"/>
      <c r="BP1323" s="77"/>
      <c r="BQ1323" s="77"/>
      <c r="BR1323" s="77"/>
      <c r="BS1323" s="77"/>
      <c r="BT1323" s="77"/>
      <c r="BU1323" s="77"/>
      <c r="BV1323" s="77"/>
      <c r="BW1323" s="77"/>
      <c r="BX1323" s="77"/>
      <c r="BY1323" s="77"/>
      <c r="BZ1323" s="77"/>
      <c r="CA1323" s="77"/>
      <c r="CB1323" s="77"/>
      <c r="CC1323" s="77"/>
      <c r="CD1323" s="77"/>
      <c r="CE1323" s="77"/>
      <c r="CF1323" s="77"/>
      <c r="CG1323" s="77"/>
      <c r="CH1323" s="77"/>
      <c r="CI1323" s="77"/>
      <c r="CJ1323" s="77"/>
      <c r="CK1323" s="77"/>
      <c r="CL1323" s="77"/>
      <c r="CN1323" s="78"/>
      <c r="CO1323" s="77"/>
      <c r="CP1323" s="77"/>
      <c r="CQ1323" s="77"/>
      <c r="CR1323" s="77"/>
      <c r="CS1323" s="77"/>
      <c r="CT1323" s="77"/>
      <c r="CU1323" s="77"/>
      <c r="CV1323" s="77"/>
      <c r="CW1323" s="77"/>
      <c r="CX1323" s="77"/>
      <c r="CY1323" s="77"/>
      <c r="CZ1323" s="77"/>
      <c r="DA1323" s="77"/>
      <c r="DB1323" s="77"/>
      <c r="DC1323" s="77"/>
      <c r="DD1323" s="77"/>
      <c r="DE1323" s="77"/>
      <c r="DF1323" s="77"/>
      <c r="DG1323" s="77"/>
      <c r="DH1323" s="77"/>
      <c r="DI1323" s="77"/>
      <c r="DJ1323" s="77"/>
      <c r="DK1323" s="77"/>
      <c r="DL1323" s="77"/>
    </row>
    <row r="1324" spans="1:116" x14ac:dyDescent="0.4">
      <c r="B1324" t="s">
        <v>332</v>
      </c>
      <c r="D1324" t="s">
        <v>772</v>
      </c>
      <c r="E1324" s="8" t="str">
        <f t="shared" si="1628"/>
        <v>1324 PDC-S</v>
      </c>
      <c r="G1324" s="191" t="str">
        <f>G1315</f>
        <v>Passthrough direct cost:</v>
      </c>
      <c r="K1324" s="53"/>
      <c r="L1324" s="53"/>
      <c r="M1324" s="53"/>
      <c r="N1324" s="53"/>
      <c r="O1324" s="53"/>
      <c r="P1324" s="53"/>
      <c r="R1324" s="24"/>
      <c r="S1324" s="179" t="str">
        <f t="shared" ref="S1324:AX1324" si="1642">S1311</f>
        <v>S$16</v>
      </c>
      <c r="T1324" s="179" t="str">
        <f t="shared" si="1642"/>
        <v>T$16</v>
      </c>
      <c r="U1324" s="179" t="str">
        <f t="shared" si="1642"/>
        <v>U$16</v>
      </c>
      <c r="V1324" s="179" t="str">
        <f t="shared" si="1642"/>
        <v>V$16</v>
      </c>
      <c r="W1324" s="179" t="str">
        <f t="shared" si="1642"/>
        <v>W$16</v>
      </c>
      <c r="X1324" s="179" t="str">
        <f t="shared" si="1642"/>
        <v>X$16</v>
      </c>
      <c r="Y1324" s="179" t="str">
        <f t="shared" si="1642"/>
        <v>Y$16</v>
      </c>
      <c r="Z1324" s="179" t="str">
        <f t="shared" si="1642"/>
        <v>Z$16</v>
      </c>
      <c r="AA1324" s="179" t="str">
        <f t="shared" si="1642"/>
        <v>AA$16</v>
      </c>
      <c r="AB1324" s="179" t="str">
        <f t="shared" si="1642"/>
        <v>AB$16</v>
      </c>
      <c r="AC1324" s="179" t="str">
        <f t="shared" si="1642"/>
        <v>AC$16</v>
      </c>
      <c r="AD1324" s="179" t="str">
        <f t="shared" si="1642"/>
        <v>AD$16</v>
      </c>
      <c r="AE1324" s="179" t="str">
        <f t="shared" si="1642"/>
        <v>AE$16</v>
      </c>
      <c r="AF1324" s="179" t="str">
        <f t="shared" si="1642"/>
        <v>AF$16</v>
      </c>
      <c r="AG1324" s="179" t="str">
        <f t="shared" si="1642"/>
        <v>AG$16</v>
      </c>
      <c r="AH1324" s="179" t="str">
        <f t="shared" si="1642"/>
        <v>AH$16</v>
      </c>
      <c r="AI1324" s="179" t="str">
        <f t="shared" si="1642"/>
        <v>AI$16</v>
      </c>
      <c r="AJ1324" s="179" t="str">
        <f t="shared" si="1642"/>
        <v>AJ$16</v>
      </c>
      <c r="AK1324" s="179" t="str">
        <f t="shared" si="1642"/>
        <v>AK$16</v>
      </c>
      <c r="AL1324" s="179" t="str">
        <f t="shared" si="1642"/>
        <v>AL$16</v>
      </c>
      <c r="AM1324" s="179" t="str">
        <f t="shared" si="1642"/>
        <v>AM$16</v>
      </c>
      <c r="AN1324" s="179" t="str">
        <f t="shared" si="1642"/>
        <v>AN$16</v>
      </c>
      <c r="AO1324" s="179" t="str">
        <f t="shared" si="1642"/>
        <v>AO$16</v>
      </c>
      <c r="AP1324" s="179" t="str">
        <f t="shared" si="1642"/>
        <v>AP$16</v>
      </c>
      <c r="AQ1324" s="179" t="str">
        <f t="shared" si="1642"/>
        <v>AQ$16</v>
      </c>
      <c r="AR1324" s="179" t="str">
        <f t="shared" si="1642"/>
        <v>AR$16</v>
      </c>
      <c r="AS1324" s="179" t="str">
        <f t="shared" si="1642"/>
        <v>AS$16</v>
      </c>
      <c r="AT1324" s="179" t="str">
        <f t="shared" si="1642"/>
        <v>AT$16</v>
      </c>
      <c r="AU1324" s="179" t="str">
        <f t="shared" si="1642"/>
        <v>AU$16</v>
      </c>
      <c r="AV1324" s="179" t="str">
        <f t="shared" si="1642"/>
        <v>AV$16</v>
      </c>
      <c r="AW1324" s="179" t="str">
        <f t="shared" si="1642"/>
        <v>AW$16</v>
      </c>
      <c r="AX1324" s="179" t="str">
        <f t="shared" si="1642"/>
        <v>AX$16</v>
      </c>
      <c r="AY1324" s="179" t="str">
        <f t="shared" ref="AY1324:CD1324" si="1643">AY1311</f>
        <v>AY$16</v>
      </c>
      <c r="AZ1324" s="179" t="str">
        <f t="shared" si="1643"/>
        <v>AZ$16</v>
      </c>
      <c r="BA1324" s="179" t="str">
        <f t="shared" si="1643"/>
        <v>BA$16</v>
      </c>
      <c r="BB1324" s="179" t="str">
        <f t="shared" si="1643"/>
        <v>BB$16</v>
      </c>
      <c r="BC1324" s="179" t="str">
        <f t="shared" si="1643"/>
        <v>BC$16</v>
      </c>
      <c r="BD1324" s="179" t="str">
        <f t="shared" si="1643"/>
        <v>BD$16</v>
      </c>
      <c r="BE1324" s="179" t="str">
        <f t="shared" si="1643"/>
        <v>BE$16</v>
      </c>
      <c r="BF1324" s="179" t="str">
        <f t="shared" si="1643"/>
        <v>BF$16</v>
      </c>
      <c r="BG1324" s="179" t="str">
        <f t="shared" si="1643"/>
        <v>BG$16</v>
      </c>
      <c r="BH1324" s="179" t="str">
        <f t="shared" si="1643"/>
        <v>BH$16</v>
      </c>
      <c r="BI1324" s="179" t="str">
        <f t="shared" si="1643"/>
        <v>BI$16</v>
      </c>
      <c r="BJ1324" s="179" t="str">
        <f t="shared" si="1643"/>
        <v>BJ$16</v>
      </c>
      <c r="BK1324" s="179" t="str">
        <f t="shared" si="1643"/>
        <v>BK$16</v>
      </c>
      <c r="BL1324" s="179" t="str">
        <f t="shared" si="1643"/>
        <v>BL$16</v>
      </c>
      <c r="BM1324" s="179" t="str">
        <f t="shared" si="1643"/>
        <v>BM$16</v>
      </c>
      <c r="BN1324" s="179" t="str">
        <f t="shared" si="1643"/>
        <v>BN$16</v>
      </c>
      <c r="BO1324" s="179" t="str">
        <f t="shared" si="1643"/>
        <v>BO$16</v>
      </c>
      <c r="BP1324" s="179" t="str">
        <f t="shared" si="1643"/>
        <v>BP$16</v>
      </c>
      <c r="BQ1324" s="179" t="str">
        <f t="shared" si="1643"/>
        <v>BQ$16</v>
      </c>
      <c r="BR1324" s="179" t="str">
        <f t="shared" si="1643"/>
        <v>BR$16</v>
      </c>
      <c r="BS1324" s="179" t="str">
        <f t="shared" si="1643"/>
        <v>BS$16</v>
      </c>
      <c r="BT1324" s="179" t="str">
        <f t="shared" si="1643"/>
        <v>BT$16</v>
      </c>
      <c r="BU1324" s="179" t="str">
        <f t="shared" si="1643"/>
        <v>BU$16</v>
      </c>
      <c r="BV1324" s="179" t="str">
        <f t="shared" si="1643"/>
        <v>BV$16</v>
      </c>
      <c r="BW1324" s="179" t="str">
        <f t="shared" si="1643"/>
        <v>BW$16</v>
      </c>
      <c r="BX1324" s="179" t="str">
        <f t="shared" si="1643"/>
        <v>BX$16</v>
      </c>
      <c r="BY1324" s="179" t="str">
        <f t="shared" si="1643"/>
        <v>BY$16</v>
      </c>
      <c r="BZ1324" s="179" t="str">
        <f t="shared" si="1643"/>
        <v>BZ$16</v>
      </c>
      <c r="CA1324" s="179" t="str">
        <f t="shared" si="1643"/>
        <v>CA$16</v>
      </c>
      <c r="CB1324" s="179" t="str">
        <f t="shared" si="1643"/>
        <v>CB$16</v>
      </c>
      <c r="CC1324" s="179" t="str">
        <f t="shared" si="1643"/>
        <v>CC$16</v>
      </c>
      <c r="CD1324" s="179" t="str">
        <f t="shared" si="1643"/>
        <v>CD$16</v>
      </c>
      <c r="CE1324" s="179" t="str">
        <f t="shared" ref="CE1324:CL1324" si="1644">CE1311</f>
        <v>CE$16</v>
      </c>
      <c r="CF1324" s="179" t="str">
        <f t="shared" si="1644"/>
        <v>CF$16</v>
      </c>
      <c r="CG1324" s="179" t="str">
        <f t="shared" si="1644"/>
        <v>CG$16</v>
      </c>
      <c r="CH1324" s="179" t="str">
        <f t="shared" si="1644"/>
        <v>CH$16</v>
      </c>
      <c r="CI1324" s="179" t="str">
        <f t="shared" si="1644"/>
        <v>CI$16</v>
      </c>
      <c r="CJ1324" s="179" t="str">
        <f t="shared" si="1644"/>
        <v>CJ$16</v>
      </c>
      <c r="CK1324" s="179" t="str">
        <f t="shared" si="1644"/>
        <v>CK$16</v>
      </c>
      <c r="CL1324" s="179" t="str">
        <f t="shared" si="1644"/>
        <v>CL$16</v>
      </c>
      <c r="CO1324" s="179" t="str">
        <f t="shared" ref="CO1324:DK1324" si="1645">CO1311</f>
        <v>CO$16</v>
      </c>
      <c r="CP1324" s="179" t="str">
        <f t="shared" si="1645"/>
        <v>CP$16</v>
      </c>
      <c r="CQ1324" s="179" t="str">
        <f t="shared" si="1645"/>
        <v>CQ$16</v>
      </c>
      <c r="CR1324" s="179" t="str">
        <f t="shared" si="1645"/>
        <v>CR$16</v>
      </c>
      <c r="CS1324" s="179" t="str">
        <f t="shared" si="1645"/>
        <v>CS$16</v>
      </c>
      <c r="CT1324" s="179" t="str">
        <f t="shared" si="1645"/>
        <v>CT$16</v>
      </c>
      <c r="CU1324" s="179" t="str">
        <f t="shared" si="1645"/>
        <v>CU$16</v>
      </c>
      <c r="CV1324" s="179" t="str">
        <f t="shared" si="1645"/>
        <v>CV$16</v>
      </c>
      <c r="CW1324" s="179" t="str">
        <f t="shared" si="1645"/>
        <v>CW$16</v>
      </c>
      <c r="CX1324" s="179" t="str">
        <f t="shared" si="1645"/>
        <v>CX$16</v>
      </c>
      <c r="CY1324" s="179" t="str">
        <f t="shared" si="1645"/>
        <v>CY$16</v>
      </c>
      <c r="CZ1324" s="179" t="str">
        <f t="shared" si="1645"/>
        <v>CZ$16</v>
      </c>
      <c r="DA1324" s="179" t="str">
        <f t="shared" si="1645"/>
        <v>DA$16</v>
      </c>
      <c r="DB1324" s="179" t="str">
        <f t="shared" si="1645"/>
        <v>DB$16</v>
      </c>
      <c r="DC1324" s="179" t="str">
        <f t="shared" si="1645"/>
        <v>DC$16</v>
      </c>
      <c r="DD1324" s="179" t="str">
        <f t="shared" si="1645"/>
        <v>DD$16</v>
      </c>
      <c r="DE1324" s="179" t="str">
        <f t="shared" si="1645"/>
        <v>DE$16</v>
      </c>
      <c r="DF1324" s="179" t="str">
        <f t="shared" si="1645"/>
        <v>DF$16</v>
      </c>
      <c r="DG1324" s="179" t="str">
        <f t="shared" si="1645"/>
        <v>DG$16</v>
      </c>
      <c r="DH1324" s="179" t="str">
        <f t="shared" si="1645"/>
        <v>DH$16</v>
      </c>
      <c r="DI1324" s="179" t="str">
        <f t="shared" si="1645"/>
        <v>DI$16</v>
      </c>
      <c r="DJ1324" s="179" t="str">
        <f t="shared" si="1645"/>
        <v>DJ$16</v>
      </c>
      <c r="DK1324" s="179" t="str">
        <f t="shared" si="1645"/>
        <v>DK$16</v>
      </c>
      <c r="DL1324" s="179" t="str">
        <f t="shared" ref="DL1324" si="1646">DL1311</f>
        <v>DL$16</v>
      </c>
    </row>
    <row r="1325" spans="1:116" x14ac:dyDescent="0.4">
      <c r="B1325" t="s">
        <v>332</v>
      </c>
      <c r="D1325" t="s">
        <v>772</v>
      </c>
      <c r="E1325" s="8" t="str">
        <f t="shared" ref="E1325" si="1647">ROW()&amp;" "&amp;D1325</f>
        <v>1325 PDC-S</v>
      </c>
      <c r="G1325" s="241" t="str">
        <f>IFERROR(SUBSTITUTE(TRIM(MID(G1315, SEARCH("-", G1315) + 1, LEN(G1315))),":",""),"no unit")</f>
        <v>no unit</v>
      </c>
      <c r="H1325" s="12"/>
      <c r="I1325" s="60"/>
      <c r="J1325" s="60"/>
      <c r="K1325" s="15"/>
      <c r="L1325" s="15"/>
      <c r="M1325" s="15"/>
      <c r="N1325" s="15"/>
      <c r="O1325" s="15"/>
      <c r="P1325" s="15"/>
      <c r="R1325" s="15"/>
      <c r="S1325" s="179" t="str">
        <f t="shared" ref="S1325:AX1325" si="1648">S1312</f>
        <v>S$17</v>
      </c>
      <c r="T1325" s="179" t="str">
        <f t="shared" si="1648"/>
        <v>T$17</v>
      </c>
      <c r="U1325" s="179" t="str">
        <f t="shared" si="1648"/>
        <v>U$17</v>
      </c>
      <c r="V1325" s="179" t="str">
        <f t="shared" si="1648"/>
        <v>V$17</v>
      </c>
      <c r="W1325" s="179" t="str">
        <f t="shared" si="1648"/>
        <v>W$17</v>
      </c>
      <c r="X1325" s="179" t="str">
        <f t="shared" si="1648"/>
        <v>X$17</v>
      </c>
      <c r="Y1325" s="179" t="str">
        <f t="shared" si="1648"/>
        <v>Y$17</v>
      </c>
      <c r="Z1325" s="179" t="str">
        <f t="shared" si="1648"/>
        <v>Z$17</v>
      </c>
      <c r="AA1325" s="179" t="str">
        <f t="shared" si="1648"/>
        <v>AA$17</v>
      </c>
      <c r="AB1325" s="179" t="str">
        <f t="shared" si="1648"/>
        <v>AB$17</v>
      </c>
      <c r="AC1325" s="179" t="str">
        <f t="shared" si="1648"/>
        <v>AC$17</v>
      </c>
      <c r="AD1325" s="179" t="str">
        <f t="shared" si="1648"/>
        <v>AD$17</v>
      </c>
      <c r="AE1325" s="179" t="str">
        <f t="shared" si="1648"/>
        <v>AE$17</v>
      </c>
      <c r="AF1325" s="179" t="str">
        <f t="shared" si="1648"/>
        <v>AF$17</v>
      </c>
      <c r="AG1325" s="179" t="str">
        <f t="shared" si="1648"/>
        <v>AG$17</v>
      </c>
      <c r="AH1325" s="179" t="str">
        <f t="shared" si="1648"/>
        <v>AH$17</v>
      </c>
      <c r="AI1325" s="179" t="str">
        <f t="shared" si="1648"/>
        <v>AI$17</v>
      </c>
      <c r="AJ1325" s="179" t="str">
        <f t="shared" si="1648"/>
        <v>AJ$17</v>
      </c>
      <c r="AK1325" s="179" t="str">
        <f t="shared" si="1648"/>
        <v>AK$17</v>
      </c>
      <c r="AL1325" s="179" t="str">
        <f t="shared" si="1648"/>
        <v>AL$17</v>
      </c>
      <c r="AM1325" s="179" t="str">
        <f t="shared" si="1648"/>
        <v>AM$17</v>
      </c>
      <c r="AN1325" s="179" t="str">
        <f t="shared" si="1648"/>
        <v>AN$17</v>
      </c>
      <c r="AO1325" s="179" t="str">
        <f t="shared" si="1648"/>
        <v>AO$17</v>
      </c>
      <c r="AP1325" s="179" t="str">
        <f t="shared" si="1648"/>
        <v>AP$17</v>
      </c>
      <c r="AQ1325" s="179" t="str">
        <f t="shared" si="1648"/>
        <v>AQ$17</v>
      </c>
      <c r="AR1325" s="179" t="str">
        <f t="shared" si="1648"/>
        <v>AR$17</v>
      </c>
      <c r="AS1325" s="179" t="str">
        <f t="shared" si="1648"/>
        <v>AS$17</v>
      </c>
      <c r="AT1325" s="179" t="str">
        <f t="shared" si="1648"/>
        <v>AT$17</v>
      </c>
      <c r="AU1325" s="179" t="str">
        <f t="shared" si="1648"/>
        <v>AU$17</v>
      </c>
      <c r="AV1325" s="179" t="str">
        <f t="shared" si="1648"/>
        <v>AV$17</v>
      </c>
      <c r="AW1325" s="179" t="str">
        <f t="shared" si="1648"/>
        <v>AW$17</v>
      </c>
      <c r="AX1325" s="179" t="str">
        <f t="shared" si="1648"/>
        <v>AX$17</v>
      </c>
      <c r="AY1325" s="179" t="str">
        <f t="shared" ref="AY1325:CD1325" si="1649">AY1312</f>
        <v>AY$17</v>
      </c>
      <c r="AZ1325" s="179" t="str">
        <f t="shared" si="1649"/>
        <v>AZ$17</v>
      </c>
      <c r="BA1325" s="179" t="str">
        <f t="shared" si="1649"/>
        <v>BA$17</v>
      </c>
      <c r="BB1325" s="179" t="str">
        <f t="shared" si="1649"/>
        <v>BB$17</v>
      </c>
      <c r="BC1325" s="179" t="str">
        <f t="shared" si="1649"/>
        <v>BC$17</v>
      </c>
      <c r="BD1325" s="179" t="str">
        <f t="shared" si="1649"/>
        <v>BD$17</v>
      </c>
      <c r="BE1325" s="179" t="str">
        <f t="shared" si="1649"/>
        <v>BE$17</v>
      </c>
      <c r="BF1325" s="179" t="str">
        <f t="shared" si="1649"/>
        <v>BF$17</v>
      </c>
      <c r="BG1325" s="179" t="str">
        <f t="shared" si="1649"/>
        <v>BG$17</v>
      </c>
      <c r="BH1325" s="179" t="str">
        <f t="shared" si="1649"/>
        <v>BH$17</v>
      </c>
      <c r="BI1325" s="179" t="str">
        <f t="shared" si="1649"/>
        <v>BI$17</v>
      </c>
      <c r="BJ1325" s="179" t="str">
        <f t="shared" si="1649"/>
        <v>BJ$17</v>
      </c>
      <c r="BK1325" s="179" t="str">
        <f t="shared" si="1649"/>
        <v>BK$17</v>
      </c>
      <c r="BL1325" s="179" t="str">
        <f t="shared" si="1649"/>
        <v>BL$17</v>
      </c>
      <c r="BM1325" s="179" t="str">
        <f t="shared" si="1649"/>
        <v>BM$17</v>
      </c>
      <c r="BN1325" s="179" t="str">
        <f t="shared" si="1649"/>
        <v>BN$17</v>
      </c>
      <c r="BO1325" s="179" t="str">
        <f t="shared" si="1649"/>
        <v>BO$17</v>
      </c>
      <c r="BP1325" s="179" t="str">
        <f t="shared" si="1649"/>
        <v>BP$17</v>
      </c>
      <c r="BQ1325" s="179" t="str">
        <f t="shared" si="1649"/>
        <v>BQ$17</v>
      </c>
      <c r="BR1325" s="179" t="str">
        <f t="shared" si="1649"/>
        <v>BR$17</v>
      </c>
      <c r="BS1325" s="179" t="str">
        <f t="shared" si="1649"/>
        <v>BS$17</v>
      </c>
      <c r="BT1325" s="179" t="str">
        <f t="shared" si="1649"/>
        <v>BT$17</v>
      </c>
      <c r="BU1325" s="179" t="str">
        <f t="shared" si="1649"/>
        <v>BU$17</v>
      </c>
      <c r="BV1325" s="179" t="str">
        <f t="shared" si="1649"/>
        <v>BV$17</v>
      </c>
      <c r="BW1325" s="179" t="str">
        <f t="shared" si="1649"/>
        <v>BW$17</v>
      </c>
      <c r="BX1325" s="179" t="str">
        <f t="shared" si="1649"/>
        <v>BX$17</v>
      </c>
      <c r="BY1325" s="179" t="str">
        <f t="shared" si="1649"/>
        <v>BY$17</v>
      </c>
      <c r="BZ1325" s="179" t="str">
        <f t="shared" si="1649"/>
        <v>BZ$17</v>
      </c>
      <c r="CA1325" s="179" t="str">
        <f t="shared" si="1649"/>
        <v>CA$17</v>
      </c>
      <c r="CB1325" s="179" t="str">
        <f t="shared" si="1649"/>
        <v>CB$17</v>
      </c>
      <c r="CC1325" s="179" t="str">
        <f t="shared" si="1649"/>
        <v>CC$17</v>
      </c>
      <c r="CD1325" s="179" t="str">
        <f t="shared" si="1649"/>
        <v>CD$17</v>
      </c>
      <c r="CE1325" s="179" t="str">
        <f t="shared" ref="CE1325:CL1325" si="1650">CE1312</f>
        <v>CE$17</v>
      </c>
      <c r="CF1325" s="179" t="str">
        <f t="shared" si="1650"/>
        <v>CF$17</v>
      </c>
      <c r="CG1325" s="179" t="str">
        <f t="shared" si="1650"/>
        <v>CG$17</v>
      </c>
      <c r="CH1325" s="179" t="str">
        <f t="shared" si="1650"/>
        <v>CH$17</v>
      </c>
      <c r="CI1325" s="179" t="str">
        <f t="shared" si="1650"/>
        <v>CI$17</v>
      </c>
      <c r="CJ1325" s="179" t="str">
        <f t="shared" si="1650"/>
        <v>CJ$17</v>
      </c>
      <c r="CK1325" s="179" t="str">
        <f t="shared" si="1650"/>
        <v>CK$17</v>
      </c>
      <c r="CL1325" s="179" t="str">
        <f t="shared" si="1650"/>
        <v>CL$17</v>
      </c>
      <c r="CN1325" s="60"/>
      <c r="CO1325" s="179" t="str">
        <f t="shared" ref="CO1325:DK1325" si="1651">CO1312</f>
        <v>CO$17</v>
      </c>
      <c r="CP1325" s="179" t="str">
        <f t="shared" si="1651"/>
        <v>CP$17</v>
      </c>
      <c r="CQ1325" s="179" t="str">
        <f t="shared" si="1651"/>
        <v>CQ$17</v>
      </c>
      <c r="CR1325" s="179" t="str">
        <f t="shared" si="1651"/>
        <v>CR$17</v>
      </c>
      <c r="CS1325" s="179" t="str">
        <f t="shared" si="1651"/>
        <v>CS$17</v>
      </c>
      <c r="CT1325" s="179" t="str">
        <f t="shared" si="1651"/>
        <v>CT$17</v>
      </c>
      <c r="CU1325" s="179" t="str">
        <f t="shared" si="1651"/>
        <v>CU$17</v>
      </c>
      <c r="CV1325" s="179" t="str">
        <f t="shared" si="1651"/>
        <v>CV$17</v>
      </c>
      <c r="CW1325" s="179" t="str">
        <f t="shared" si="1651"/>
        <v>CW$17</v>
      </c>
      <c r="CX1325" s="179" t="str">
        <f t="shared" si="1651"/>
        <v>CX$17</v>
      </c>
      <c r="CY1325" s="179" t="str">
        <f t="shared" si="1651"/>
        <v>CY$17</v>
      </c>
      <c r="CZ1325" s="179" t="str">
        <f t="shared" si="1651"/>
        <v>CZ$17</v>
      </c>
      <c r="DA1325" s="179" t="str">
        <f t="shared" si="1651"/>
        <v>DA$17</v>
      </c>
      <c r="DB1325" s="179" t="str">
        <f t="shared" si="1651"/>
        <v>DB$17</v>
      </c>
      <c r="DC1325" s="179" t="str">
        <f t="shared" si="1651"/>
        <v>DC$17</v>
      </c>
      <c r="DD1325" s="179" t="str">
        <f t="shared" si="1651"/>
        <v>DD$17</v>
      </c>
      <c r="DE1325" s="179" t="str">
        <f t="shared" si="1651"/>
        <v>DE$17</v>
      </c>
      <c r="DF1325" s="179" t="str">
        <f t="shared" si="1651"/>
        <v>DF$17</v>
      </c>
      <c r="DG1325" s="179" t="str">
        <f t="shared" si="1651"/>
        <v>DG$17</v>
      </c>
      <c r="DH1325" s="179" t="str">
        <f t="shared" si="1651"/>
        <v>DH$17</v>
      </c>
      <c r="DI1325" s="179" t="str">
        <f t="shared" si="1651"/>
        <v>DI$17</v>
      </c>
      <c r="DJ1325" s="179" t="str">
        <f t="shared" si="1651"/>
        <v>DJ$17</v>
      </c>
      <c r="DK1325" s="179" t="str">
        <f t="shared" si="1651"/>
        <v>DK$17</v>
      </c>
      <c r="DL1325" s="179" t="str">
        <f t="shared" ref="DL1325" si="1652">DL1312</f>
        <v>DL$17</v>
      </c>
    </row>
    <row r="1326" spans="1:116" x14ac:dyDescent="0.4">
      <c r="B1326" t="s">
        <v>332</v>
      </c>
      <c r="D1326" t="s">
        <v>772</v>
      </c>
      <c r="E1326" s="8" t="str">
        <f t="shared" si="1628"/>
        <v>1326 PDC-S</v>
      </c>
      <c r="G1326" s="136" t="str">
        <f t="shared" si="1641"/>
        <v>Secondary revenue driver</v>
      </c>
      <c r="H1326" s="12"/>
      <c r="I1326" s="60"/>
      <c r="J1326" s="60"/>
      <c r="K1326" s="15"/>
      <c r="L1326" s="15"/>
      <c r="M1326" s="15"/>
      <c r="N1326" s="15"/>
      <c r="O1326" s="15"/>
      <c r="P1326" s="15"/>
      <c r="R1326" s="15"/>
      <c r="S1326" s="179">
        <f t="shared" ref="S1326:AX1326" si="1653">S1313</f>
        <v>0</v>
      </c>
      <c r="T1326" s="179">
        <f t="shared" si="1653"/>
        <v>0</v>
      </c>
      <c r="U1326" s="179">
        <f t="shared" si="1653"/>
        <v>0</v>
      </c>
      <c r="V1326" s="179">
        <f t="shared" si="1653"/>
        <v>0</v>
      </c>
      <c r="W1326" s="179">
        <f t="shared" si="1653"/>
        <v>0</v>
      </c>
      <c r="X1326" s="179">
        <f t="shared" si="1653"/>
        <v>0</v>
      </c>
      <c r="Y1326" s="179">
        <f t="shared" si="1653"/>
        <v>0</v>
      </c>
      <c r="Z1326" s="179">
        <f t="shared" si="1653"/>
        <v>0</v>
      </c>
      <c r="AA1326" s="179">
        <f t="shared" si="1653"/>
        <v>0</v>
      </c>
      <c r="AB1326" s="179">
        <f t="shared" si="1653"/>
        <v>0</v>
      </c>
      <c r="AC1326" s="179">
        <f t="shared" si="1653"/>
        <v>0</v>
      </c>
      <c r="AD1326" s="179">
        <f t="shared" si="1653"/>
        <v>0</v>
      </c>
      <c r="AE1326" s="179">
        <f t="shared" si="1653"/>
        <v>0</v>
      </c>
      <c r="AF1326" s="179">
        <f t="shared" si="1653"/>
        <v>0</v>
      </c>
      <c r="AG1326" s="179">
        <f t="shared" si="1653"/>
        <v>0</v>
      </c>
      <c r="AH1326" s="179">
        <f t="shared" si="1653"/>
        <v>0</v>
      </c>
      <c r="AI1326" s="179">
        <f t="shared" si="1653"/>
        <v>0</v>
      </c>
      <c r="AJ1326" s="179">
        <f t="shared" si="1653"/>
        <v>0</v>
      </c>
      <c r="AK1326" s="179">
        <f t="shared" si="1653"/>
        <v>0</v>
      </c>
      <c r="AL1326" s="179">
        <f t="shared" si="1653"/>
        <v>0</v>
      </c>
      <c r="AM1326" s="179">
        <f t="shared" si="1653"/>
        <v>0</v>
      </c>
      <c r="AN1326" s="179">
        <f t="shared" si="1653"/>
        <v>0</v>
      </c>
      <c r="AO1326" s="179">
        <f t="shared" si="1653"/>
        <v>0</v>
      </c>
      <c r="AP1326" s="179">
        <f t="shared" si="1653"/>
        <v>0</v>
      </c>
      <c r="AQ1326" s="179">
        <f t="shared" si="1653"/>
        <v>0</v>
      </c>
      <c r="AR1326" s="179">
        <f t="shared" si="1653"/>
        <v>0</v>
      </c>
      <c r="AS1326" s="179">
        <f t="shared" si="1653"/>
        <v>0</v>
      </c>
      <c r="AT1326" s="179">
        <f t="shared" si="1653"/>
        <v>0</v>
      </c>
      <c r="AU1326" s="179">
        <f t="shared" si="1653"/>
        <v>0</v>
      </c>
      <c r="AV1326" s="179">
        <f t="shared" si="1653"/>
        <v>0</v>
      </c>
      <c r="AW1326" s="179">
        <f t="shared" si="1653"/>
        <v>0</v>
      </c>
      <c r="AX1326" s="179">
        <f t="shared" si="1653"/>
        <v>0</v>
      </c>
      <c r="AY1326" s="179">
        <f t="shared" ref="AY1326:CD1326" si="1654">AY1313</f>
        <v>0</v>
      </c>
      <c r="AZ1326" s="179">
        <f t="shared" si="1654"/>
        <v>0</v>
      </c>
      <c r="BA1326" s="179">
        <f t="shared" si="1654"/>
        <v>0</v>
      </c>
      <c r="BB1326" s="179">
        <f t="shared" si="1654"/>
        <v>0</v>
      </c>
      <c r="BC1326" s="179">
        <f t="shared" si="1654"/>
        <v>0</v>
      </c>
      <c r="BD1326" s="179">
        <f t="shared" si="1654"/>
        <v>0</v>
      </c>
      <c r="BE1326" s="179">
        <f t="shared" si="1654"/>
        <v>0</v>
      </c>
      <c r="BF1326" s="179">
        <f t="shared" si="1654"/>
        <v>0</v>
      </c>
      <c r="BG1326" s="179">
        <f t="shared" si="1654"/>
        <v>0</v>
      </c>
      <c r="BH1326" s="179">
        <f t="shared" si="1654"/>
        <v>0</v>
      </c>
      <c r="BI1326" s="179">
        <f t="shared" si="1654"/>
        <v>0</v>
      </c>
      <c r="BJ1326" s="179">
        <f t="shared" si="1654"/>
        <v>0</v>
      </c>
      <c r="BK1326" s="179">
        <f t="shared" si="1654"/>
        <v>0</v>
      </c>
      <c r="BL1326" s="179">
        <f t="shared" si="1654"/>
        <v>0</v>
      </c>
      <c r="BM1326" s="179">
        <f t="shared" si="1654"/>
        <v>0</v>
      </c>
      <c r="BN1326" s="179">
        <f t="shared" si="1654"/>
        <v>0</v>
      </c>
      <c r="BO1326" s="179">
        <f t="shared" si="1654"/>
        <v>0</v>
      </c>
      <c r="BP1326" s="179">
        <f t="shared" si="1654"/>
        <v>0</v>
      </c>
      <c r="BQ1326" s="179">
        <f t="shared" si="1654"/>
        <v>0</v>
      </c>
      <c r="BR1326" s="179">
        <f t="shared" si="1654"/>
        <v>0</v>
      </c>
      <c r="BS1326" s="179">
        <f t="shared" si="1654"/>
        <v>0</v>
      </c>
      <c r="BT1326" s="179">
        <f t="shared" si="1654"/>
        <v>0</v>
      </c>
      <c r="BU1326" s="179">
        <f t="shared" si="1654"/>
        <v>0</v>
      </c>
      <c r="BV1326" s="179">
        <f t="shared" si="1654"/>
        <v>0</v>
      </c>
      <c r="BW1326" s="179">
        <f t="shared" si="1654"/>
        <v>0</v>
      </c>
      <c r="BX1326" s="179">
        <f t="shared" si="1654"/>
        <v>0</v>
      </c>
      <c r="BY1326" s="179">
        <f t="shared" si="1654"/>
        <v>0</v>
      </c>
      <c r="BZ1326" s="179">
        <f t="shared" si="1654"/>
        <v>0</v>
      </c>
      <c r="CA1326" s="179">
        <f t="shared" si="1654"/>
        <v>0</v>
      </c>
      <c r="CB1326" s="179">
        <f t="shared" si="1654"/>
        <v>0</v>
      </c>
      <c r="CC1326" s="179">
        <f t="shared" si="1654"/>
        <v>0</v>
      </c>
      <c r="CD1326" s="179">
        <f t="shared" si="1654"/>
        <v>0</v>
      </c>
      <c r="CE1326" s="179">
        <f t="shared" ref="CE1326:CL1326" si="1655">CE1313</f>
        <v>0</v>
      </c>
      <c r="CF1326" s="179">
        <f t="shared" si="1655"/>
        <v>0</v>
      </c>
      <c r="CG1326" s="179">
        <f t="shared" si="1655"/>
        <v>0</v>
      </c>
      <c r="CH1326" s="179">
        <f t="shared" si="1655"/>
        <v>0</v>
      </c>
      <c r="CI1326" s="179">
        <f t="shared" si="1655"/>
        <v>0</v>
      </c>
      <c r="CJ1326" s="179">
        <f t="shared" si="1655"/>
        <v>0</v>
      </c>
      <c r="CK1326" s="179">
        <f t="shared" si="1655"/>
        <v>0</v>
      </c>
      <c r="CL1326" s="179">
        <f t="shared" si="1655"/>
        <v>0</v>
      </c>
      <c r="CN1326" s="60"/>
      <c r="CO1326" s="179">
        <f t="shared" ref="CO1326:DK1326" si="1656">CO1313</f>
        <v>0</v>
      </c>
      <c r="CP1326" s="179">
        <f t="shared" si="1656"/>
        <v>0</v>
      </c>
      <c r="CQ1326" s="179">
        <f t="shared" si="1656"/>
        <v>0</v>
      </c>
      <c r="CR1326" s="179">
        <f t="shared" si="1656"/>
        <v>0</v>
      </c>
      <c r="CS1326" s="179">
        <f t="shared" si="1656"/>
        <v>0</v>
      </c>
      <c r="CT1326" s="179">
        <f t="shared" si="1656"/>
        <v>0</v>
      </c>
      <c r="CU1326" s="179">
        <f t="shared" si="1656"/>
        <v>0</v>
      </c>
      <c r="CV1326" s="179">
        <f t="shared" si="1656"/>
        <v>0</v>
      </c>
      <c r="CW1326" s="179">
        <f t="shared" si="1656"/>
        <v>0</v>
      </c>
      <c r="CX1326" s="179">
        <f t="shared" si="1656"/>
        <v>0</v>
      </c>
      <c r="CY1326" s="179">
        <f t="shared" si="1656"/>
        <v>0</v>
      </c>
      <c r="CZ1326" s="179">
        <f t="shared" si="1656"/>
        <v>0</v>
      </c>
      <c r="DA1326" s="179">
        <f t="shared" si="1656"/>
        <v>0</v>
      </c>
      <c r="DB1326" s="179">
        <f t="shared" si="1656"/>
        <v>0</v>
      </c>
      <c r="DC1326" s="179">
        <f t="shared" si="1656"/>
        <v>0</v>
      </c>
      <c r="DD1326" s="179">
        <f t="shared" si="1656"/>
        <v>0</v>
      </c>
      <c r="DE1326" s="179">
        <f t="shared" si="1656"/>
        <v>0</v>
      </c>
      <c r="DF1326" s="179">
        <f t="shared" si="1656"/>
        <v>0</v>
      </c>
      <c r="DG1326" s="179">
        <f t="shared" si="1656"/>
        <v>0</v>
      </c>
      <c r="DH1326" s="179">
        <f t="shared" si="1656"/>
        <v>0</v>
      </c>
      <c r="DI1326" s="179">
        <f t="shared" si="1656"/>
        <v>0</v>
      </c>
      <c r="DJ1326" s="179">
        <f t="shared" si="1656"/>
        <v>0</v>
      </c>
      <c r="DK1326" s="179">
        <f t="shared" si="1656"/>
        <v>0</v>
      </c>
      <c r="DL1326" s="179">
        <f t="shared" ref="DL1326" si="1657">DL1313</f>
        <v>0</v>
      </c>
    </row>
    <row r="1327" spans="1:116" x14ac:dyDescent="0.4">
      <c r="B1327" t="s">
        <v>332</v>
      </c>
      <c r="D1327" t="s">
        <v>772</v>
      </c>
      <c r="E1327" s="8" t="str">
        <f t="shared" si="1628"/>
        <v>1327 PDC-S</v>
      </c>
      <c r="G1327" s="136" t="str">
        <f t="shared" si="1641"/>
        <v>Secondary volume driver</v>
      </c>
      <c r="H1327" s="12"/>
      <c r="I1327" s="60"/>
      <c r="J1327" s="60"/>
      <c r="K1327" s="15"/>
      <c r="L1327" s="15"/>
      <c r="M1327" s="15"/>
      <c r="N1327" s="15"/>
      <c r="O1327" s="15"/>
      <c r="P1327" s="15"/>
      <c r="R1327" s="15"/>
      <c r="S1327" s="179"/>
      <c r="T1327" s="179"/>
      <c r="U1327" s="179"/>
      <c r="V1327" s="179"/>
      <c r="W1327" s="179"/>
      <c r="X1327" s="179"/>
      <c r="Y1327" s="179"/>
      <c r="Z1327" s="179"/>
      <c r="AA1327" s="179"/>
      <c r="AB1327" s="179"/>
      <c r="AC1327" s="179"/>
      <c r="AD1327" s="179"/>
      <c r="AE1327" s="179"/>
      <c r="AF1327" s="179"/>
      <c r="AG1327" s="179"/>
      <c r="AH1327" s="179"/>
      <c r="AI1327" s="179"/>
      <c r="AJ1327" s="179"/>
      <c r="AK1327" s="179"/>
      <c r="AL1327" s="179"/>
      <c r="AM1327" s="179"/>
      <c r="AN1327" s="179"/>
      <c r="AO1327" s="179"/>
      <c r="AP1327" s="179"/>
      <c r="AQ1327" s="179"/>
      <c r="AR1327" s="179"/>
      <c r="AS1327" s="179"/>
      <c r="AT1327" s="179"/>
      <c r="AU1327" s="179"/>
      <c r="AV1327" s="179"/>
      <c r="AW1327" s="179"/>
      <c r="AX1327" s="179"/>
      <c r="AY1327" s="179"/>
      <c r="AZ1327" s="179"/>
      <c r="BA1327" s="179"/>
      <c r="BB1327" s="179"/>
      <c r="BC1327" s="179"/>
      <c r="BD1327" s="179"/>
      <c r="BE1327" s="179"/>
      <c r="BF1327" s="179"/>
      <c r="BG1327" s="179"/>
      <c r="BH1327" s="179"/>
      <c r="BI1327" s="179"/>
      <c r="BJ1327" s="179"/>
      <c r="BK1327" s="179"/>
      <c r="BL1327" s="179"/>
      <c r="BM1327" s="179"/>
      <c r="BN1327" s="179"/>
      <c r="BO1327" s="179"/>
      <c r="BP1327" s="179"/>
      <c r="BQ1327" s="179"/>
      <c r="BR1327" s="179"/>
      <c r="BS1327" s="179"/>
      <c r="BT1327" s="179"/>
      <c r="BU1327" s="179"/>
      <c r="BV1327" s="179"/>
      <c r="BW1327" s="179"/>
      <c r="BX1327" s="179"/>
      <c r="BY1327" s="179"/>
      <c r="BZ1327" s="179"/>
      <c r="CA1327" s="179"/>
      <c r="CB1327" s="179"/>
      <c r="CC1327" s="179"/>
      <c r="CD1327" s="179"/>
      <c r="CE1327" s="179"/>
      <c r="CF1327" s="179"/>
      <c r="CG1327" s="179"/>
      <c r="CH1327" s="179"/>
      <c r="CI1327" s="179"/>
      <c r="CJ1327" s="179"/>
      <c r="CK1327" s="179"/>
      <c r="CL1327" s="179"/>
      <c r="CN1327" s="60"/>
      <c r="CO1327" s="179"/>
      <c r="CP1327" s="179"/>
      <c r="CQ1327" s="179"/>
      <c r="CR1327" s="179"/>
      <c r="CS1327" s="179"/>
      <c r="CT1327" s="179"/>
      <c r="CU1327" s="179"/>
      <c r="CV1327" s="179"/>
      <c r="CW1327" s="179"/>
      <c r="CX1327" s="179"/>
      <c r="CY1327" s="179"/>
      <c r="CZ1327" s="179"/>
      <c r="DA1327" s="179"/>
      <c r="DB1327" s="179"/>
      <c r="DC1327" s="179"/>
      <c r="DD1327" s="179"/>
      <c r="DE1327" s="179"/>
      <c r="DF1327" s="179"/>
      <c r="DG1327" s="179"/>
      <c r="DH1327" s="179"/>
      <c r="DI1327" s="179"/>
      <c r="DJ1327" s="179"/>
      <c r="DK1327" s="179"/>
      <c r="DL1327" s="179"/>
    </row>
    <row r="1328" spans="1:116" x14ac:dyDescent="0.4">
      <c r="E1328" s="8"/>
      <c r="H1328" s="12"/>
      <c r="I1328" s="60"/>
      <c r="J1328" s="60"/>
      <c r="K1328" s="15"/>
      <c r="L1328" s="15"/>
      <c r="M1328" s="15"/>
      <c r="N1328" s="15"/>
      <c r="O1328" s="15"/>
      <c r="P1328" s="15"/>
      <c r="R1328" s="15"/>
      <c r="S1328" s="4" t="str">
        <f>ADDRESS(ROW(S1320),COLUMN(S1320),2)</f>
        <v>S$1320</v>
      </c>
      <c r="T1328" s="4" t="str">
        <f t="shared" ref="T1328:CE1328" si="1658">ADDRESS(ROW(T1320),COLUMN(T1320),2)</f>
        <v>T$1320</v>
      </c>
      <c r="U1328" s="4" t="str">
        <f t="shared" si="1658"/>
        <v>U$1320</v>
      </c>
      <c r="V1328" s="4" t="str">
        <f t="shared" si="1658"/>
        <v>V$1320</v>
      </c>
      <c r="W1328" s="4" t="str">
        <f t="shared" si="1658"/>
        <v>W$1320</v>
      </c>
      <c r="X1328" s="4" t="str">
        <f t="shared" si="1658"/>
        <v>X$1320</v>
      </c>
      <c r="Y1328" s="4" t="str">
        <f t="shared" si="1658"/>
        <v>Y$1320</v>
      </c>
      <c r="Z1328" s="4" t="str">
        <f t="shared" si="1658"/>
        <v>Z$1320</v>
      </c>
      <c r="AA1328" s="4" t="str">
        <f t="shared" si="1658"/>
        <v>AA$1320</v>
      </c>
      <c r="AB1328" s="4" t="str">
        <f t="shared" si="1658"/>
        <v>AB$1320</v>
      </c>
      <c r="AC1328" s="4" t="str">
        <f t="shared" si="1658"/>
        <v>AC$1320</v>
      </c>
      <c r="AD1328" s="4" t="str">
        <f t="shared" si="1658"/>
        <v>AD$1320</v>
      </c>
      <c r="AE1328" s="4" t="str">
        <f t="shared" si="1658"/>
        <v>AE$1320</v>
      </c>
      <c r="AF1328" s="4" t="str">
        <f t="shared" si="1658"/>
        <v>AF$1320</v>
      </c>
      <c r="AG1328" s="4" t="str">
        <f t="shared" si="1658"/>
        <v>AG$1320</v>
      </c>
      <c r="AH1328" s="4" t="str">
        <f t="shared" si="1658"/>
        <v>AH$1320</v>
      </c>
      <c r="AI1328" s="4" t="str">
        <f t="shared" si="1658"/>
        <v>AI$1320</v>
      </c>
      <c r="AJ1328" s="4" t="str">
        <f t="shared" si="1658"/>
        <v>AJ$1320</v>
      </c>
      <c r="AK1328" s="4" t="str">
        <f t="shared" si="1658"/>
        <v>AK$1320</v>
      </c>
      <c r="AL1328" s="4" t="str">
        <f t="shared" si="1658"/>
        <v>AL$1320</v>
      </c>
      <c r="AM1328" s="4" t="str">
        <f t="shared" si="1658"/>
        <v>AM$1320</v>
      </c>
      <c r="AN1328" s="4" t="str">
        <f t="shared" si="1658"/>
        <v>AN$1320</v>
      </c>
      <c r="AO1328" s="4" t="str">
        <f t="shared" si="1658"/>
        <v>AO$1320</v>
      </c>
      <c r="AP1328" s="4" t="str">
        <f t="shared" si="1658"/>
        <v>AP$1320</v>
      </c>
      <c r="AQ1328" s="4" t="str">
        <f t="shared" si="1658"/>
        <v>AQ$1320</v>
      </c>
      <c r="AR1328" s="4" t="str">
        <f t="shared" si="1658"/>
        <v>AR$1320</v>
      </c>
      <c r="AS1328" s="4" t="str">
        <f t="shared" si="1658"/>
        <v>AS$1320</v>
      </c>
      <c r="AT1328" s="4" t="str">
        <f t="shared" si="1658"/>
        <v>AT$1320</v>
      </c>
      <c r="AU1328" s="4" t="str">
        <f t="shared" si="1658"/>
        <v>AU$1320</v>
      </c>
      <c r="AV1328" s="4" t="str">
        <f t="shared" si="1658"/>
        <v>AV$1320</v>
      </c>
      <c r="AW1328" s="4" t="str">
        <f t="shared" si="1658"/>
        <v>AW$1320</v>
      </c>
      <c r="AX1328" s="4" t="str">
        <f t="shared" si="1658"/>
        <v>AX$1320</v>
      </c>
      <c r="AY1328" s="4" t="str">
        <f t="shared" si="1658"/>
        <v>AY$1320</v>
      </c>
      <c r="AZ1328" s="4" t="str">
        <f t="shared" si="1658"/>
        <v>AZ$1320</v>
      </c>
      <c r="BA1328" s="4" t="str">
        <f t="shared" si="1658"/>
        <v>BA$1320</v>
      </c>
      <c r="BB1328" s="4" t="str">
        <f t="shared" si="1658"/>
        <v>BB$1320</v>
      </c>
      <c r="BC1328" s="4" t="str">
        <f t="shared" si="1658"/>
        <v>BC$1320</v>
      </c>
      <c r="BD1328" s="4" t="str">
        <f t="shared" si="1658"/>
        <v>BD$1320</v>
      </c>
      <c r="BE1328" s="4" t="str">
        <f t="shared" si="1658"/>
        <v>BE$1320</v>
      </c>
      <c r="BF1328" s="4" t="str">
        <f t="shared" si="1658"/>
        <v>BF$1320</v>
      </c>
      <c r="BG1328" s="4" t="str">
        <f t="shared" si="1658"/>
        <v>BG$1320</v>
      </c>
      <c r="BH1328" s="4" t="str">
        <f t="shared" si="1658"/>
        <v>BH$1320</v>
      </c>
      <c r="BI1328" s="4" t="str">
        <f t="shared" si="1658"/>
        <v>BI$1320</v>
      </c>
      <c r="BJ1328" s="4" t="str">
        <f t="shared" si="1658"/>
        <v>BJ$1320</v>
      </c>
      <c r="BK1328" s="4" t="str">
        <f t="shared" si="1658"/>
        <v>BK$1320</v>
      </c>
      <c r="BL1328" s="4" t="str">
        <f t="shared" si="1658"/>
        <v>BL$1320</v>
      </c>
      <c r="BM1328" s="4" t="str">
        <f t="shared" si="1658"/>
        <v>BM$1320</v>
      </c>
      <c r="BN1328" s="4" t="str">
        <f t="shared" si="1658"/>
        <v>BN$1320</v>
      </c>
      <c r="BO1328" s="4" t="str">
        <f t="shared" si="1658"/>
        <v>BO$1320</v>
      </c>
      <c r="BP1328" s="4" t="str">
        <f t="shared" si="1658"/>
        <v>BP$1320</v>
      </c>
      <c r="BQ1328" s="4" t="str">
        <f t="shared" si="1658"/>
        <v>BQ$1320</v>
      </c>
      <c r="BR1328" s="4" t="str">
        <f t="shared" si="1658"/>
        <v>BR$1320</v>
      </c>
      <c r="BS1328" s="4" t="str">
        <f t="shared" si="1658"/>
        <v>BS$1320</v>
      </c>
      <c r="BT1328" s="4" t="str">
        <f t="shared" si="1658"/>
        <v>BT$1320</v>
      </c>
      <c r="BU1328" s="4" t="str">
        <f t="shared" si="1658"/>
        <v>BU$1320</v>
      </c>
      <c r="BV1328" s="4" t="str">
        <f t="shared" si="1658"/>
        <v>BV$1320</v>
      </c>
      <c r="BW1328" s="4" t="str">
        <f t="shared" si="1658"/>
        <v>BW$1320</v>
      </c>
      <c r="BX1328" s="4" t="str">
        <f t="shared" si="1658"/>
        <v>BX$1320</v>
      </c>
      <c r="BY1328" s="4" t="str">
        <f t="shared" si="1658"/>
        <v>BY$1320</v>
      </c>
      <c r="BZ1328" s="4" t="str">
        <f t="shared" si="1658"/>
        <v>BZ$1320</v>
      </c>
      <c r="CA1328" s="4" t="str">
        <f t="shared" si="1658"/>
        <v>CA$1320</v>
      </c>
      <c r="CB1328" s="4" t="str">
        <f t="shared" si="1658"/>
        <v>CB$1320</v>
      </c>
      <c r="CC1328" s="4" t="str">
        <f t="shared" si="1658"/>
        <v>CC$1320</v>
      </c>
      <c r="CD1328" s="4" t="str">
        <f t="shared" si="1658"/>
        <v>CD$1320</v>
      </c>
      <c r="CE1328" s="4" t="str">
        <f t="shared" si="1658"/>
        <v>CE$1320</v>
      </c>
      <c r="CF1328" s="4" t="str">
        <f t="shared" ref="CF1328:CL1328" si="1659">ADDRESS(ROW(CF1320),COLUMN(CF1320),2)</f>
        <v>CF$1320</v>
      </c>
      <c r="CG1328" s="4" t="str">
        <f t="shared" si="1659"/>
        <v>CG$1320</v>
      </c>
      <c r="CH1328" s="4" t="str">
        <f t="shared" si="1659"/>
        <v>CH$1320</v>
      </c>
      <c r="CI1328" s="4" t="str">
        <f t="shared" si="1659"/>
        <v>CI$1320</v>
      </c>
      <c r="CJ1328" s="4" t="str">
        <f t="shared" si="1659"/>
        <v>CJ$1320</v>
      </c>
      <c r="CK1328" s="4" t="str">
        <f t="shared" si="1659"/>
        <v>CK$1320</v>
      </c>
      <c r="CL1328" s="4" t="str">
        <f t="shared" si="1659"/>
        <v>CL$1320</v>
      </c>
      <c r="CN1328" s="60"/>
      <c r="CO1328" s="4" t="str">
        <f>ADDRESS(ROW(CO104),COLUMN(CO104),2)</f>
        <v>CO$104</v>
      </c>
      <c r="CP1328" s="4" t="str">
        <f>ADDRESS(ROW(CP104),COLUMN(CP104),2)</f>
        <v>CP$104</v>
      </c>
      <c r="CQ1328" s="4" t="str">
        <f>ADDRESS(ROW(CQ104),COLUMN(CQ104),2)</f>
        <v>CQ$104</v>
      </c>
      <c r="CR1328" s="4" t="str">
        <f>ADDRESS(ROW(CR104),COLUMN(CR104),2)</f>
        <v>CR$104</v>
      </c>
      <c r="CS1328" s="4" t="str">
        <f>ADDRESS(ROW(CS104),COLUMN(CS104),2)</f>
        <v>CS$104</v>
      </c>
      <c r="CT1328" s="4" t="str">
        <f>ADDRESS(ROW(CT104),COLUMN(CT104),2)</f>
        <v>CT$104</v>
      </c>
      <c r="CU1328" s="4" t="str">
        <f>ADDRESS(ROW(CU104),COLUMN(CU104),2)</f>
        <v>CU$104</v>
      </c>
      <c r="CV1328" s="4" t="str">
        <f>ADDRESS(ROW(CV104),COLUMN(CV104),2)</f>
        <v>CV$104</v>
      </c>
      <c r="CW1328" s="4" t="str">
        <f>ADDRESS(ROW(CW104),COLUMN(CW104),2)</f>
        <v>CW$104</v>
      </c>
      <c r="CX1328" s="4" t="str">
        <f>ADDRESS(ROW(CX104),COLUMN(CX104),2)</f>
        <v>CX$104</v>
      </c>
      <c r="CY1328" s="4" t="str">
        <f>ADDRESS(ROW(CY104),COLUMN(CY104),2)</f>
        <v>CY$104</v>
      </c>
      <c r="CZ1328" s="4" t="str">
        <f>ADDRESS(ROW(CZ104),COLUMN(CZ104),2)</f>
        <v>CZ$104</v>
      </c>
      <c r="DA1328" s="4" t="str">
        <f>ADDRESS(ROW(DA104),COLUMN(DA104),2)</f>
        <v>DA$104</v>
      </c>
      <c r="DB1328" s="4" t="str">
        <f>ADDRESS(ROW(DB104),COLUMN(DB104),2)</f>
        <v>DB$104</v>
      </c>
      <c r="DC1328" s="4" t="str">
        <f>ADDRESS(ROW(DC104),COLUMN(DC104),2)</f>
        <v>DC$104</v>
      </c>
      <c r="DD1328" s="4" t="str">
        <f>ADDRESS(ROW(DD104),COLUMN(DD104),2)</f>
        <v>DD$104</v>
      </c>
      <c r="DE1328" s="4" t="str">
        <f>ADDRESS(ROW(DE104),COLUMN(DE104),2)</f>
        <v>DE$104</v>
      </c>
      <c r="DF1328" s="4" t="str">
        <f>ADDRESS(ROW(DF104),COLUMN(DF104),2)</f>
        <v>DF$104</v>
      </c>
      <c r="DG1328" s="4" t="str">
        <f>ADDRESS(ROW(DG104),COLUMN(DG104),2)</f>
        <v>DG$104</v>
      </c>
      <c r="DH1328" s="4" t="str">
        <f>ADDRESS(ROW(DH104),COLUMN(DH104),2)</f>
        <v>DH$104</v>
      </c>
      <c r="DI1328" s="4" t="str">
        <f>ADDRESS(ROW(DI104),COLUMN(DI104),2)</f>
        <v>DI$104</v>
      </c>
      <c r="DJ1328" s="4" t="str">
        <f>ADDRESS(ROW(DJ104),COLUMN(DJ104),2)</f>
        <v>DJ$104</v>
      </c>
      <c r="DK1328" s="4" t="str">
        <f>ADDRESS(ROW(DK104),COLUMN(DK104),2)</f>
        <v>DK$104</v>
      </c>
      <c r="DL1328" s="4" t="str">
        <f>ADDRESS(ROW(DL104),COLUMN(DL104),2)</f>
        <v>DL$104</v>
      </c>
    </row>
    <row r="1329" spans="1:116" x14ac:dyDescent="0.4">
      <c r="A1329" s="174"/>
      <c r="E1329" s="8"/>
      <c r="G1329" s="175" t="s">
        <v>490</v>
      </c>
      <c r="H1329" s="12"/>
      <c r="I1329" s="60"/>
      <c r="J1329" s="60"/>
      <c r="K1329" s="15"/>
      <c r="L1329" s="15"/>
      <c r="M1329" s="15"/>
      <c r="N1329" s="15"/>
      <c r="O1329" s="15"/>
      <c r="P1329" s="15"/>
      <c r="R1329" s="15"/>
      <c r="S1329" s="179" t="str">
        <f t="shared" ref="S1329:AX1329" si="1660">S1316</f>
        <v>S$19</v>
      </c>
      <c r="T1329" s="179" t="str">
        <f t="shared" si="1660"/>
        <v>T$19</v>
      </c>
      <c r="U1329" s="179" t="str">
        <f t="shared" si="1660"/>
        <v>U$19</v>
      </c>
      <c r="V1329" s="179" t="str">
        <f t="shared" si="1660"/>
        <v>V$19</v>
      </c>
      <c r="W1329" s="179" t="str">
        <f t="shared" si="1660"/>
        <v>W$19</v>
      </c>
      <c r="X1329" s="179" t="str">
        <f t="shared" si="1660"/>
        <v>X$19</v>
      </c>
      <c r="Y1329" s="179" t="str">
        <f t="shared" si="1660"/>
        <v>Y$19</v>
      </c>
      <c r="Z1329" s="179" t="str">
        <f t="shared" si="1660"/>
        <v>Z$19</v>
      </c>
      <c r="AA1329" s="179" t="str">
        <f t="shared" si="1660"/>
        <v>AA$19</v>
      </c>
      <c r="AB1329" s="179" t="str">
        <f t="shared" si="1660"/>
        <v>AB$19</v>
      </c>
      <c r="AC1329" s="179" t="str">
        <f t="shared" si="1660"/>
        <v>AC$19</v>
      </c>
      <c r="AD1329" s="179" t="str">
        <f t="shared" si="1660"/>
        <v>AD$19</v>
      </c>
      <c r="AE1329" s="179" t="str">
        <f t="shared" si="1660"/>
        <v>AE$19</v>
      </c>
      <c r="AF1329" s="179" t="str">
        <f t="shared" si="1660"/>
        <v>AF$19</v>
      </c>
      <c r="AG1329" s="179" t="str">
        <f t="shared" si="1660"/>
        <v>AG$19</v>
      </c>
      <c r="AH1329" s="179" t="str">
        <f t="shared" si="1660"/>
        <v>AH$19</v>
      </c>
      <c r="AI1329" s="179" t="str">
        <f t="shared" si="1660"/>
        <v>AI$19</v>
      </c>
      <c r="AJ1329" s="179" t="str">
        <f t="shared" si="1660"/>
        <v>AJ$19</v>
      </c>
      <c r="AK1329" s="179" t="str">
        <f t="shared" si="1660"/>
        <v>AK$19</v>
      </c>
      <c r="AL1329" s="179" t="str">
        <f t="shared" si="1660"/>
        <v>AL$19</v>
      </c>
      <c r="AM1329" s="179" t="str">
        <f t="shared" si="1660"/>
        <v>AM$19</v>
      </c>
      <c r="AN1329" s="179" t="str">
        <f t="shared" si="1660"/>
        <v>AN$19</v>
      </c>
      <c r="AO1329" s="179" t="str">
        <f t="shared" si="1660"/>
        <v>AO$19</v>
      </c>
      <c r="AP1329" s="179" t="str">
        <f t="shared" si="1660"/>
        <v>AP$19</v>
      </c>
      <c r="AQ1329" s="179" t="str">
        <f t="shared" si="1660"/>
        <v>AQ$19</v>
      </c>
      <c r="AR1329" s="179" t="str">
        <f t="shared" si="1660"/>
        <v>AR$19</v>
      </c>
      <c r="AS1329" s="179" t="str">
        <f t="shared" si="1660"/>
        <v>AS$19</v>
      </c>
      <c r="AT1329" s="179" t="str">
        <f t="shared" si="1660"/>
        <v>AT$19</v>
      </c>
      <c r="AU1329" s="179" t="str">
        <f t="shared" si="1660"/>
        <v>AU$19</v>
      </c>
      <c r="AV1329" s="179" t="str">
        <f t="shared" si="1660"/>
        <v>AV$19</v>
      </c>
      <c r="AW1329" s="179" t="str">
        <f t="shared" si="1660"/>
        <v>AW$19</v>
      </c>
      <c r="AX1329" s="179" t="str">
        <f t="shared" si="1660"/>
        <v>AX$19</v>
      </c>
      <c r="AY1329" s="179" t="str">
        <f t="shared" ref="AY1329:CD1329" si="1661">AY1316</f>
        <v>AY$19</v>
      </c>
      <c r="AZ1329" s="179" t="str">
        <f t="shared" si="1661"/>
        <v>AZ$19</v>
      </c>
      <c r="BA1329" s="179" t="str">
        <f t="shared" si="1661"/>
        <v>BA$19</v>
      </c>
      <c r="BB1329" s="179" t="str">
        <f t="shared" si="1661"/>
        <v>BB$19</v>
      </c>
      <c r="BC1329" s="179" t="str">
        <f t="shared" si="1661"/>
        <v>BC$19</v>
      </c>
      <c r="BD1329" s="179" t="str">
        <f t="shared" si="1661"/>
        <v>BD$19</v>
      </c>
      <c r="BE1329" s="179" t="str">
        <f t="shared" si="1661"/>
        <v>BE$19</v>
      </c>
      <c r="BF1329" s="179" t="str">
        <f t="shared" si="1661"/>
        <v>BF$19</v>
      </c>
      <c r="BG1329" s="179" t="str">
        <f t="shared" si="1661"/>
        <v>BG$19</v>
      </c>
      <c r="BH1329" s="179" t="str">
        <f t="shared" si="1661"/>
        <v>BH$19</v>
      </c>
      <c r="BI1329" s="179" t="str">
        <f t="shared" si="1661"/>
        <v>BI$19</v>
      </c>
      <c r="BJ1329" s="179" t="str">
        <f t="shared" si="1661"/>
        <v>BJ$19</v>
      </c>
      <c r="BK1329" s="179" t="str">
        <f t="shared" si="1661"/>
        <v>BK$19</v>
      </c>
      <c r="BL1329" s="179" t="str">
        <f t="shared" si="1661"/>
        <v>BL$19</v>
      </c>
      <c r="BM1329" s="179" t="str">
        <f t="shared" si="1661"/>
        <v>BM$19</v>
      </c>
      <c r="BN1329" s="179" t="str">
        <f t="shared" si="1661"/>
        <v>BN$19</v>
      </c>
      <c r="BO1329" s="179" t="str">
        <f t="shared" si="1661"/>
        <v>BO$19</v>
      </c>
      <c r="BP1329" s="179" t="str">
        <f t="shared" si="1661"/>
        <v>BP$19</v>
      </c>
      <c r="BQ1329" s="179" t="str">
        <f t="shared" si="1661"/>
        <v>BQ$19</v>
      </c>
      <c r="BR1329" s="179" t="str">
        <f t="shared" si="1661"/>
        <v>BR$19</v>
      </c>
      <c r="BS1329" s="179" t="str">
        <f t="shared" si="1661"/>
        <v>BS$19</v>
      </c>
      <c r="BT1329" s="179" t="str">
        <f t="shared" si="1661"/>
        <v>BT$19</v>
      </c>
      <c r="BU1329" s="179" t="str">
        <f t="shared" si="1661"/>
        <v>BU$19</v>
      </c>
      <c r="BV1329" s="179" t="str">
        <f t="shared" si="1661"/>
        <v>BV$19</v>
      </c>
      <c r="BW1329" s="179" t="str">
        <f t="shared" si="1661"/>
        <v>BW$19</v>
      </c>
      <c r="BX1329" s="179" t="str">
        <f t="shared" si="1661"/>
        <v>BX$19</v>
      </c>
      <c r="BY1329" s="179" t="str">
        <f t="shared" si="1661"/>
        <v>BY$19</v>
      </c>
      <c r="BZ1329" s="179" t="str">
        <f t="shared" si="1661"/>
        <v>BZ$19</v>
      </c>
      <c r="CA1329" s="179" t="str">
        <f t="shared" si="1661"/>
        <v>CA$19</v>
      </c>
      <c r="CB1329" s="179" t="str">
        <f t="shared" si="1661"/>
        <v>CB$19</v>
      </c>
      <c r="CC1329" s="179" t="str">
        <f t="shared" si="1661"/>
        <v>CC$19</v>
      </c>
      <c r="CD1329" s="179" t="str">
        <f t="shared" si="1661"/>
        <v>CD$19</v>
      </c>
      <c r="CE1329" s="179" t="str">
        <f t="shared" ref="CE1329:CL1329" si="1662">CE1316</f>
        <v>CE$19</v>
      </c>
      <c r="CF1329" s="179" t="str">
        <f t="shared" si="1662"/>
        <v>CF$19</v>
      </c>
      <c r="CG1329" s="179" t="str">
        <f t="shared" si="1662"/>
        <v>CG$19</v>
      </c>
      <c r="CH1329" s="179" t="str">
        <f t="shared" si="1662"/>
        <v>CH$19</v>
      </c>
      <c r="CI1329" s="179" t="str">
        <f t="shared" si="1662"/>
        <v>CI$19</v>
      </c>
      <c r="CJ1329" s="179" t="str">
        <f t="shared" si="1662"/>
        <v>CJ$19</v>
      </c>
      <c r="CK1329" s="179" t="str">
        <f t="shared" si="1662"/>
        <v>CK$19</v>
      </c>
      <c r="CL1329" s="179" t="str">
        <f t="shared" si="1662"/>
        <v>CL$19</v>
      </c>
      <c r="CN1329" s="60"/>
      <c r="CO1329" s="179" t="str">
        <f t="shared" ref="CO1329:DK1329" si="1663">CO1316</f>
        <v>CO$19</v>
      </c>
      <c r="CP1329" s="179" t="str">
        <f t="shared" si="1663"/>
        <v>CP$19</v>
      </c>
      <c r="CQ1329" s="179" t="str">
        <f t="shared" si="1663"/>
        <v>CQ$19</v>
      </c>
      <c r="CR1329" s="179" t="str">
        <f t="shared" si="1663"/>
        <v>CR$19</v>
      </c>
      <c r="CS1329" s="179" t="str">
        <f t="shared" si="1663"/>
        <v>CS$19</v>
      </c>
      <c r="CT1329" s="179" t="str">
        <f t="shared" si="1663"/>
        <v>CT$19</v>
      </c>
      <c r="CU1329" s="179" t="str">
        <f t="shared" si="1663"/>
        <v>CU$19</v>
      </c>
      <c r="CV1329" s="179" t="str">
        <f t="shared" si="1663"/>
        <v>CV$19</v>
      </c>
      <c r="CW1329" s="179" t="str">
        <f t="shared" si="1663"/>
        <v>CW$19</v>
      </c>
      <c r="CX1329" s="179" t="str">
        <f t="shared" si="1663"/>
        <v>CX$19</v>
      </c>
      <c r="CY1329" s="179" t="str">
        <f t="shared" si="1663"/>
        <v>CY$19</v>
      </c>
      <c r="CZ1329" s="179" t="str">
        <f t="shared" si="1663"/>
        <v>CZ$19</v>
      </c>
      <c r="DA1329" s="179" t="str">
        <f t="shared" si="1663"/>
        <v>DA$19</v>
      </c>
      <c r="DB1329" s="179" t="str">
        <f t="shared" si="1663"/>
        <v>DB$19</v>
      </c>
      <c r="DC1329" s="179" t="str">
        <f t="shared" si="1663"/>
        <v>DC$19</v>
      </c>
      <c r="DD1329" s="179" t="str">
        <f t="shared" si="1663"/>
        <v>DD$19</v>
      </c>
      <c r="DE1329" s="179" t="str">
        <f t="shared" si="1663"/>
        <v>DE$19</v>
      </c>
      <c r="DF1329" s="179" t="str">
        <f t="shared" si="1663"/>
        <v>DF$19</v>
      </c>
      <c r="DG1329" s="179" t="str">
        <f t="shared" si="1663"/>
        <v>DG$19</v>
      </c>
      <c r="DH1329" s="179" t="str">
        <f t="shared" si="1663"/>
        <v>DH$19</v>
      </c>
      <c r="DI1329" s="179" t="str">
        <f t="shared" si="1663"/>
        <v>DI$19</v>
      </c>
      <c r="DJ1329" s="179" t="str">
        <f t="shared" si="1663"/>
        <v>DJ$19</v>
      </c>
      <c r="DK1329" s="179" t="str">
        <f t="shared" si="1663"/>
        <v>DK$19</v>
      </c>
      <c r="DL1329" s="179" t="str">
        <f t="shared" ref="DL1329" si="1664">DL1316</f>
        <v>DL$19</v>
      </c>
    </row>
    <row r="1330" spans="1:116" x14ac:dyDescent="0.4">
      <c r="A1330" s="174"/>
      <c r="E1330" s="8"/>
      <c r="G1330" s="175" t="s">
        <v>492</v>
      </c>
      <c r="H1330" s="12"/>
      <c r="I1330" s="60"/>
      <c r="J1330" s="60"/>
      <c r="K1330" s="15"/>
      <c r="L1330" s="15"/>
      <c r="M1330" s="15"/>
      <c r="N1330" s="15"/>
      <c r="O1330" s="15"/>
      <c r="P1330" s="15"/>
      <c r="R1330" s="15"/>
      <c r="S1330" s="76"/>
      <c r="T1330" s="76"/>
      <c r="U1330" s="76"/>
      <c r="V1330" s="76"/>
      <c r="W1330" s="76"/>
      <c r="X1330" s="76"/>
      <c r="Y1330" s="76"/>
      <c r="Z1330" s="76"/>
      <c r="AA1330" s="76"/>
      <c r="AB1330" s="76"/>
      <c r="AC1330" s="76"/>
      <c r="AD1330" s="76"/>
      <c r="AE1330" s="76"/>
      <c r="AF1330" s="76"/>
      <c r="AG1330" s="76"/>
      <c r="AH1330" s="76"/>
      <c r="AI1330" s="76"/>
      <c r="AJ1330" s="76"/>
      <c r="AK1330" s="76"/>
      <c r="AL1330" s="76"/>
      <c r="AM1330" s="76"/>
      <c r="AN1330" s="76"/>
      <c r="AO1330" s="76"/>
      <c r="AP1330" s="76"/>
      <c r="AQ1330" s="76"/>
      <c r="AR1330" s="76"/>
      <c r="AS1330" s="76"/>
      <c r="AT1330" s="76"/>
      <c r="AU1330" s="76"/>
      <c r="AV1330" s="76"/>
      <c r="AW1330" s="76"/>
      <c r="AX1330" s="76"/>
      <c r="AY1330" s="76"/>
      <c r="AZ1330" s="76"/>
      <c r="BA1330" s="76"/>
      <c r="BB1330" s="76"/>
      <c r="BC1330" s="76"/>
      <c r="BD1330" s="76"/>
      <c r="BE1330" s="76"/>
      <c r="BF1330" s="76"/>
      <c r="BG1330" s="76"/>
      <c r="BH1330" s="76"/>
      <c r="BI1330" s="76"/>
      <c r="BJ1330" s="76"/>
      <c r="BK1330" s="76"/>
      <c r="BL1330" s="76"/>
      <c r="BM1330" s="76"/>
      <c r="BN1330" s="76"/>
      <c r="BO1330" s="76"/>
      <c r="BP1330" s="76"/>
      <c r="BQ1330" s="76"/>
      <c r="BR1330" s="76"/>
      <c r="BS1330" s="76"/>
      <c r="BT1330" s="76"/>
      <c r="BU1330" s="76"/>
      <c r="BV1330" s="76"/>
      <c r="BW1330" s="76"/>
      <c r="BX1330" s="76"/>
      <c r="BY1330" s="76"/>
      <c r="BZ1330" s="76"/>
      <c r="CA1330" s="76"/>
      <c r="CB1330" s="76"/>
      <c r="CC1330" s="76"/>
      <c r="CD1330" s="76"/>
      <c r="CE1330" s="76"/>
      <c r="CF1330" s="76"/>
      <c r="CG1330" s="76"/>
      <c r="CH1330" s="76"/>
      <c r="CI1330" s="76"/>
      <c r="CJ1330" s="76"/>
      <c r="CK1330" s="76"/>
      <c r="CL1330" s="76"/>
      <c r="CN1330" s="60"/>
      <c r="CO1330" s="76"/>
      <c r="CP1330" s="76"/>
      <c r="CQ1330" s="76"/>
      <c r="CR1330" s="76"/>
      <c r="CS1330" s="76"/>
      <c r="CT1330" s="76"/>
      <c r="CU1330" s="76"/>
      <c r="CV1330" s="76"/>
      <c r="CW1330" s="76"/>
      <c r="CX1330" s="76"/>
      <c r="CY1330" s="76"/>
      <c r="CZ1330" s="76"/>
      <c r="DA1330" s="76"/>
      <c r="DB1330" s="76"/>
      <c r="DC1330" s="76"/>
      <c r="DD1330" s="76"/>
      <c r="DE1330" s="76"/>
      <c r="DF1330" s="76"/>
      <c r="DG1330" s="76"/>
      <c r="DH1330" s="76"/>
      <c r="DI1330" s="76"/>
      <c r="DJ1330" s="76"/>
      <c r="DK1330" s="76"/>
      <c r="DL1330" s="76"/>
    </row>
    <row r="1331" spans="1:116" x14ac:dyDescent="0.4">
      <c r="A1331" s="174"/>
      <c r="E1331" s="8"/>
      <c r="G1331" s="175" t="s">
        <v>461</v>
      </c>
      <c r="H1331" s="174"/>
      <c r="I1331" s="176"/>
      <c r="J1331" s="176"/>
      <c r="K1331" s="197"/>
      <c r="L1331" s="197"/>
      <c r="M1331" s="197"/>
      <c r="N1331" s="197"/>
      <c r="O1331" s="197"/>
      <c r="P1331" s="197"/>
      <c r="R1331" s="198"/>
      <c r="S1331" s="174"/>
      <c r="T1331" s="174"/>
      <c r="U1331" s="174"/>
      <c r="V1331" s="174"/>
      <c r="W1331" s="174"/>
      <c r="X1331" s="174"/>
      <c r="Y1331" s="174"/>
      <c r="Z1331" s="174"/>
      <c r="AA1331" s="174"/>
      <c r="AB1331" s="174"/>
      <c r="AC1331" s="174"/>
      <c r="AD1331" s="174"/>
      <c r="AE1331" s="174"/>
      <c r="AF1331" s="174"/>
      <c r="AG1331" s="174"/>
      <c r="AH1331" s="174"/>
      <c r="AI1331" s="174"/>
      <c r="AJ1331" s="174"/>
      <c r="AK1331" s="174"/>
      <c r="AL1331" s="174"/>
      <c r="AM1331" s="174"/>
      <c r="AN1331" s="174"/>
      <c r="AO1331" s="174"/>
      <c r="AP1331" s="174"/>
      <c r="AQ1331" s="174"/>
      <c r="AR1331" s="174"/>
      <c r="AS1331" s="174"/>
      <c r="AT1331" s="174"/>
      <c r="AU1331" s="174"/>
      <c r="AV1331" s="174"/>
      <c r="AW1331" s="174"/>
      <c r="AX1331" s="174"/>
      <c r="AY1331" s="174"/>
      <c r="AZ1331" s="174"/>
      <c r="BA1331" s="174"/>
      <c r="BB1331" s="174"/>
      <c r="BC1331" s="174"/>
      <c r="BD1331" s="174"/>
      <c r="BE1331" s="174"/>
      <c r="BF1331" s="174"/>
      <c r="BG1331" s="174"/>
      <c r="BH1331" s="174"/>
      <c r="BI1331" s="174"/>
      <c r="BJ1331" s="174"/>
      <c r="BK1331" s="174"/>
      <c r="BL1331" s="174"/>
      <c r="BM1331" s="174"/>
      <c r="BN1331" s="174"/>
      <c r="BO1331" s="174"/>
      <c r="BP1331" s="174"/>
      <c r="BQ1331" s="174"/>
      <c r="BR1331" s="174"/>
      <c r="BS1331" s="174"/>
      <c r="BT1331" s="174"/>
      <c r="BU1331" s="174"/>
      <c r="BV1331" s="174"/>
      <c r="BW1331" s="174"/>
      <c r="BX1331" s="174"/>
      <c r="BY1331" s="174"/>
      <c r="BZ1331" s="174"/>
      <c r="CA1331" s="174"/>
      <c r="CB1331" s="174"/>
      <c r="CC1331" s="174"/>
      <c r="CD1331" s="174"/>
      <c r="CE1331" s="174"/>
      <c r="CF1331" s="174"/>
      <c r="CG1331" s="174"/>
      <c r="CH1331" s="174"/>
      <c r="CI1331" s="174"/>
      <c r="CJ1331" s="174"/>
      <c r="CK1331" s="174"/>
      <c r="CL1331" s="174"/>
      <c r="CN1331" s="176"/>
      <c r="CO1331" s="174"/>
      <c r="CP1331" s="174"/>
      <c r="CQ1331" s="174"/>
      <c r="CR1331" s="174"/>
      <c r="CS1331" s="174"/>
      <c r="CT1331" s="174"/>
      <c r="CU1331" s="174"/>
      <c r="CV1331" s="174"/>
      <c r="CW1331" s="174"/>
      <c r="CX1331" s="174"/>
      <c r="CY1331" s="174"/>
      <c r="CZ1331" s="174"/>
      <c r="DA1331" s="174"/>
      <c r="DB1331" s="174"/>
      <c r="DC1331" s="174"/>
      <c r="DD1331" s="174"/>
      <c r="DE1331" s="174"/>
      <c r="DF1331" s="174"/>
      <c r="DG1331" s="174"/>
      <c r="DH1331" s="174"/>
      <c r="DI1331" s="174"/>
      <c r="DJ1331" s="174"/>
      <c r="DK1331" s="174"/>
      <c r="DL1331" s="174"/>
    </row>
    <row r="1332" spans="1:116" x14ac:dyDescent="0.4">
      <c r="A1332" s="174"/>
      <c r="E1332" s="8"/>
      <c r="G1332" s="175" t="s">
        <v>462</v>
      </c>
      <c r="H1332" s="174"/>
      <c r="I1332" s="176"/>
      <c r="J1332" s="176"/>
      <c r="K1332" s="197"/>
      <c r="L1332" s="197"/>
      <c r="M1332" s="197"/>
      <c r="N1332" s="197"/>
      <c r="O1332" s="197"/>
      <c r="P1332" s="197"/>
      <c r="R1332" s="198"/>
      <c r="S1332" s="174"/>
      <c r="T1332" s="174"/>
      <c r="U1332" s="174"/>
      <c r="V1332" s="174"/>
      <c r="W1332" s="174"/>
      <c r="X1332" s="174"/>
      <c r="Y1332" s="174"/>
      <c r="Z1332" s="174"/>
      <c r="AA1332" s="174"/>
      <c r="AB1332" s="174"/>
      <c r="AC1332" s="174"/>
      <c r="AD1332" s="174"/>
      <c r="AE1332" s="174"/>
      <c r="AF1332" s="174"/>
      <c r="AG1332" s="174"/>
      <c r="AH1332" s="174"/>
      <c r="AI1332" s="174"/>
      <c r="AJ1332" s="174"/>
      <c r="AK1332" s="174"/>
      <c r="AL1332" s="174"/>
      <c r="AM1332" s="174"/>
      <c r="AN1332" s="174"/>
      <c r="AO1332" s="174"/>
      <c r="AP1332" s="174"/>
      <c r="AQ1332" s="174"/>
      <c r="AR1332" s="174"/>
      <c r="AS1332" s="174"/>
      <c r="AT1332" s="174"/>
      <c r="AU1332" s="174"/>
      <c r="AV1332" s="174"/>
      <c r="AW1332" s="174"/>
      <c r="AX1332" s="174"/>
      <c r="AY1332" s="174"/>
      <c r="AZ1332" s="174"/>
      <c r="BA1332" s="174"/>
      <c r="BB1332" s="174"/>
      <c r="BC1332" s="174"/>
      <c r="BD1332" s="174"/>
      <c r="BE1332" s="174"/>
      <c r="BF1332" s="174"/>
      <c r="BG1332" s="174"/>
      <c r="BH1332" s="174"/>
      <c r="BI1332" s="174"/>
      <c r="BJ1332" s="174"/>
      <c r="BK1332" s="174"/>
      <c r="BL1332" s="174"/>
      <c r="BM1332" s="174"/>
      <c r="BN1332" s="174"/>
      <c r="BO1332" s="174"/>
      <c r="BP1332" s="174"/>
      <c r="BQ1332" s="174"/>
      <c r="BR1332" s="174"/>
      <c r="BS1332" s="174"/>
      <c r="BT1332" s="174"/>
      <c r="BU1332" s="174"/>
      <c r="BV1332" s="174"/>
      <c r="BW1332" s="174"/>
      <c r="BX1332" s="174"/>
      <c r="BY1332" s="174"/>
      <c r="BZ1332" s="174"/>
      <c r="CA1332" s="174"/>
      <c r="CB1332" s="174"/>
      <c r="CC1332" s="174"/>
      <c r="CD1332" s="174"/>
      <c r="CE1332" s="174"/>
      <c r="CF1332" s="174"/>
      <c r="CG1332" s="174"/>
      <c r="CH1332" s="174"/>
      <c r="CI1332" s="174"/>
      <c r="CJ1332" s="174"/>
      <c r="CK1332" s="174"/>
      <c r="CL1332" s="174"/>
      <c r="CN1332" s="176"/>
      <c r="CO1332" s="174"/>
      <c r="CP1332" s="174"/>
      <c r="CQ1332" s="174"/>
      <c r="CR1332" s="174"/>
      <c r="CS1332" s="174"/>
      <c r="CT1332" s="174"/>
      <c r="CU1332" s="174"/>
      <c r="CV1332" s="174"/>
      <c r="CW1332" s="174"/>
      <c r="CX1332" s="174"/>
      <c r="CY1332" s="174"/>
      <c r="CZ1332" s="174"/>
      <c r="DA1332" s="174"/>
      <c r="DB1332" s="174"/>
      <c r="DC1332" s="174"/>
      <c r="DD1332" s="174"/>
      <c r="DE1332" s="174"/>
      <c r="DF1332" s="174"/>
      <c r="DG1332" s="174"/>
      <c r="DH1332" s="174"/>
      <c r="DI1332" s="174"/>
      <c r="DJ1332" s="174"/>
      <c r="DK1332" s="174"/>
      <c r="DL1332" s="174"/>
    </row>
    <row r="1333" spans="1:116" x14ac:dyDescent="0.4">
      <c r="A1333" s="174"/>
      <c r="E1333" s="8"/>
      <c r="G1333" s="175" t="s">
        <v>491</v>
      </c>
      <c r="H1333" s="174"/>
      <c r="I1333" s="176"/>
      <c r="J1333" s="176"/>
      <c r="K1333" s="197"/>
      <c r="L1333" s="197"/>
      <c r="M1333" s="197"/>
      <c r="N1333" s="197"/>
      <c r="O1333" s="197"/>
      <c r="P1333" s="197"/>
      <c r="R1333" s="198"/>
      <c r="S1333" s="199" t="str">
        <f t="shared" ref="S1333:AX1333" si="1665">S$20</f>
        <v>S$16</v>
      </c>
      <c r="T1333" s="199" t="str">
        <f t="shared" si="1665"/>
        <v>T$16</v>
      </c>
      <c r="U1333" s="199" t="str">
        <f t="shared" si="1665"/>
        <v>U$16</v>
      </c>
      <c r="V1333" s="199" t="str">
        <f t="shared" si="1665"/>
        <v>V$16</v>
      </c>
      <c r="W1333" s="199" t="str">
        <f t="shared" si="1665"/>
        <v>W$16</v>
      </c>
      <c r="X1333" s="199" t="str">
        <f t="shared" si="1665"/>
        <v>X$16</v>
      </c>
      <c r="Y1333" s="199" t="str">
        <f t="shared" si="1665"/>
        <v>Y$16</v>
      </c>
      <c r="Z1333" s="199" t="str">
        <f t="shared" si="1665"/>
        <v>Z$16</v>
      </c>
      <c r="AA1333" s="199" t="str">
        <f t="shared" si="1665"/>
        <v>AA$16</v>
      </c>
      <c r="AB1333" s="199" t="str">
        <f t="shared" si="1665"/>
        <v>AB$16</v>
      </c>
      <c r="AC1333" s="199" t="str">
        <f t="shared" si="1665"/>
        <v>AC$16</v>
      </c>
      <c r="AD1333" s="199" t="str">
        <f t="shared" si="1665"/>
        <v>AD$16</v>
      </c>
      <c r="AE1333" s="199" t="str">
        <f t="shared" si="1665"/>
        <v>AE$16</v>
      </c>
      <c r="AF1333" s="199" t="str">
        <f t="shared" si="1665"/>
        <v>AF$16</v>
      </c>
      <c r="AG1333" s="199" t="str">
        <f t="shared" si="1665"/>
        <v>AG$16</v>
      </c>
      <c r="AH1333" s="199" t="str">
        <f t="shared" si="1665"/>
        <v>AH$16</v>
      </c>
      <c r="AI1333" s="199" t="str">
        <f t="shared" si="1665"/>
        <v>AI$16</v>
      </c>
      <c r="AJ1333" s="199" t="str">
        <f t="shared" si="1665"/>
        <v>AJ$16</v>
      </c>
      <c r="AK1333" s="199" t="str">
        <f t="shared" si="1665"/>
        <v>AK$16</v>
      </c>
      <c r="AL1333" s="199" t="str">
        <f t="shared" si="1665"/>
        <v>AL$16</v>
      </c>
      <c r="AM1333" s="199" t="str">
        <f t="shared" si="1665"/>
        <v>AM$16</v>
      </c>
      <c r="AN1333" s="199" t="str">
        <f t="shared" si="1665"/>
        <v>AN$16</v>
      </c>
      <c r="AO1333" s="199" t="str">
        <f t="shared" si="1665"/>
        <v>AO$16</v>
      </c>
      <c r="AP1333" s="199" t="str">
        <f t="shared" si="1665"/>
        <v>AP$16</v>
      </c>
      <c r="AQ1333" s="199" t="str">
        <f t="shared" si="1665"/>
        <v>AQ$16</v>
      </c>
      <c r="AR1333" s="199" t="str">
        <f t="shared" si="1665"/>
        <v>AR$16</v>
      </c>
      <c r="AS1333" s="199" t="str">
        <f t="shared" si="1665"/>
        <v>AS$16</v>
      </c>
      <c r="AT1333" s="199" t="str">
        <f t="shared" si="1665"/>
        <v>AT$16</v>
      </c>
      <c r="AU1333" s="199" t="str">
        <f t="shared" si="1665"/>
        <v>AU$16</v>
      </c>
      <c r="AV1333" s="199" t="str">
        <f t="shared" si="1665"/>
        <v>AV$16</v>
      </c>
      <c r="AW1333" s="199" t="str">
        <f t="shared" si="1665"/>
        <v>AW$16</v>
      </c>
      <c r="AX1333" s="199" t="str">
        <f t="shared" si="1665"/>
        <v>AX$16</v>
      </c>
      <c r="AY1333" s="199" t="str">
        <f t="shared" ref="AY1333:CD1333" si="1666">AY$20</f>
        <v>AY$16</v>
      </c>
      <c r="AZ1333" s="199" t="str">
        <f t="shared" si="1666"/>
        <v>AZ$16</v>
      </c>
      <c r="BA1333" s="199" t="str">
        <f t="shared" si="1666"/>
        <v>BA$16</v>
      </c>
      <c r="BB1333" s="199" t="str">
        <f t="shared" si="1666"/>
        <v>BB$16</v>
      </c>
      <c r="BC1333" s="199" t="str">
        <f t="shared" si="1666"/>
        <v>BC$16</v>
      </c>
      <c r="BD1333" s="199" t="str">
        <f t="shared" si="1666"/>
        <v>BD$16</v>
      </c>
      <c r="BE1333" s="199" t="str">
        <f t="shared" si="1666"/>
        <v>BE$16</v>
      </c>
      <c r="BF1333" s="199" t="str">
        <f t="shared" si="1666"/>
        <v>BF$16</v>
      </c>
      <c r="BG1333" s="199" t="str">
        <f t="shared" si="1666"/>
        <v>BG$16</v>
      </c>
      <c r="BH1333" s="199" t="str">
        <f t="shared" si="1666"/>
        <v>BH$16</v>
      </c>
      <c r="BI1333" s="199" t="str">
        <f t="shared" si="1666"/>
        <v>BI$16</v>
      </c>
      <c r="BJ1333" s="199" t="str">
        <f t="shared" si="1666"/>
        <v>BJ$16</v>
      </c>
      <c r="BK1333" s="199" t="str">
        <f t="shared" si="1666"/>
        <v>BK$16</v>
      </c>
      <c r="BL1333" s="199" t="str">
        <f t="shared" si="1666"/>
        <v>BL$16</v>
      </c>
      <c r="BM1333" s="199" t="str">
        <f t="shared" si="1666"/>
        <v>BM$16</v>
      </c>
      <c r="BN1333" s="199" t="str">
        <f t="shared" si="1666"/>
        <v>BN$16</v>
      </c>
      <c r="BO1333" s="199" t="str">
        <f t="shared" si="1666"/>
        <v>BO$16</v>
      </c>
      <c r="BP1333" s="199" t="str">
        <f t="shared" si="1666"/>
        <v>BP$16</v>
      </c>
      <c r="BQ1333" s="199" t="str">
        <f t="shared" si="1666"/>
        <v>BQ$16</v>
      </c>
      <c r="BR1333" s="199" t="str">
        <f t="shared" si="1666"/>
        <v>BR$16</v>
      </c>
      <c r="BS1333" s="199" t="str">
        <f t="shared" si="1666"/>
        <v>BS$16</v>
      </c>
      <c r="BT1333" s="199" t="str">
        <f t="shared" si="1666"/>
        <v>BT$16</v>
      </c>
      <c r="BU1333" s="199" t="str">
        <f t="shared" si="1666"/>
        <v>BU$16</v>
      </c>
      <c r="BV1333" s="199" t="str">
        <f t="shared" si="1666"/>
        <v>BV$16</v>
      </c>
      <c r="BW1333" s="199" t="str">
        <f t="shared" si="1666"/>
        <v>BW$16</v>
      </c>
      <c r="BX1333" s="199" t="str">
        <f t="shared" si="1666"/>
        <v>BX$16</v>
      </c>
      <c r="BY1333" s="199" t="str">
        <f t="shared" si="1666"/>
        <v>BY$16</v>
      </c>
      <c r="BZ1333" s="199" t="str">
        <f t="shared" si="1666"/>
        <v>BZ$16</v>
      </c>
      <c r="CA1333" s="199" t="str">
        <f t="shared" si="1666"/>
        <v>CA$16</v>
      </c>
      <c r="CB1333" s="199" t="str">
        <f t="shared" si="1666"/>
        <v>CB$16</v>
      </c>
      <c r="CC1333" s="199" t="str">
        <f t="shared" si="1666"/>
        <v>CC$16</v>
      </c>
      <c r="CD1333" s="199" t="str">
        <f t="shared" si="1666"/>
        <v>CD$16</v>
      </c>
      <c r="CE1333" s="199" t="str">
        <f t="shared" ref="CE1333:CL1333" si="1667">CE$20</f>
        <v>CE$16</v>
      </c>
      <c r="CF1333" s="199" t="str">
        <f t="shared" si="1667"/>
        <v>CF$16</v>
      </c>
      <c r="CG1333" s="199" t="str">
        <f t="shared" si="1667"/>
        <v>CG$16</v>
      </c>
      <c r="CH1333" s="199" t="str">
        <f t="shared" si="1667"/>
        <v>CH$16</v>
      </c>
      <c r="CI1333" s="199" t="str">
        <f t="shared" si="1667"/>
        <v>CI$16</v>
      </c>
      <c r="CJ1333" s="199" t="str">
        <f t="shared" si="1667"/>
        <v>CJ$16</v>
      </c>
      <c r="CK1333" s="199" t="str">
        <f t="shared" si="1667"/>
        <v>CK$16</v>
      </c>
      <c r="CL1333" s="199" t="str">
        <f t="shared" si="1667"/>
        <v>CL$16</v>
      </c>
      <c r="CN1333" s="176"/>
      <c r="CO1333" s="199" t="str">
        <f t="shared" ref="CO1333:DL1333" si="1668">CO$20</f>
        <v>CO$16</v>
      </c>
      <c r="CP1333" s="199" t="str">
        <f t="shared" si="1668"/>
        <v>CP$16</v>
      </c>
      <c r="CQ1333" s="199" t="str">
        <f t="shared" si="1668"/>
        <v>CQ$16</v>
      </c>
      <c r="CR1333" s="199" t="str">
        <f t="shared" si="1668"/>
        <v>CR$16</v>
      </c>
      <c r="CS1333" s="199" t="str">
        <f t="shared" si="1668"/>
        <v>CS$16</v>
      </c>
      <c r="CT1333" s="199" t="str">
        <f t="shared" si="1668"/>
        <v>CT$16</v>
      </c>
      <c r="CU1333" s="199" t="str">
        <f t="shared" si="1668"/>
        <v>CU$16</v>
      </c>
      <c r="CV1333" s="199" t="str">
        <f t="shared" si="1668"/>
        <v>CV$16</v>
      </c>
      <c r="CW1333" s="199" t="str">
        <f t="shared" si="1668"/>
        <v>CW$16</v>
      </c>
      <c r="CX1333" s="199" t="str">
        <f t="shared" si="1668"/>
        <v>CX$16</v>
      </c>
      <c r="CY1333" s="199" t="str">
        <f t="shared" si="1668"/>
        <v>CY$16</v>
      </c>
      <c r="CZ1333" s="199" t="str">
        <f t="shared" si="1668"/>
        <v>CZ$16</v>
      </c>
      <c r="DA1333" s="199" t="str">
        <f t="shared" si="1668"/>
        <v>DA$16</v>
      </c>
      <c r="DB1333" s="199" t="str">
        <f t="shared" si="1668"/>
        <v>DB$16</v>
      </c>
      <c r="DC1333" s="199" t="str">
        <f t="shared" si="1668"/>
        <v>DC$16</v>
      </c>
      <c r="DD1333" s="199" t="str">
        <f t="shared" si="1668"/>
        <v>DD$16</v>
      </c>
      <c r="DE1333" s="199" t="str">
        <f t="shared" si="1668"/>
        <v>DE$16</v>
      </c>
      <c r="DF1333" s="199" t="str">
        <f t="shared" si="1668"/>
        <v>DF$16</v>
      </c>
      <c r="DG1333" s="199" t="str">
        <f t="shared" si="1668"/>
        <v>DG$16</v>
      </c>
      <c r="DH1333" s="199" t="str">
        <f t="shared" si="1668"/>
        <v>DH$16</v>
      </c>
      <c r="DI1333" s="199" t="str">
        <f t="shared" si="1668"/>
        <v>DI$16</v>
      </c>
      <c r="DJ1333" s="199" t="str">
        <f t="shared" si="1668"/>
        <v>DJ$16</v>
      </c>
      <c r="DK1333" s="199" t="str">
        <f t="shared" si="1668"/>
        <v>DK$16</v>
      </c>
      <c r="DL1333" s="199" t="str">
        <f t="shared" si="1668"/>
        <v>DL$16</v>
      </c>
    </row>
    <row r="1334" spans="1:116" x14ac:dyDescent="0.4">
      <c r="A1334" s="174"/>
      <c r="E1334" s="8"/>
      <c r="G1334" s="175" t="s">
        <v>505</v>
      </c>
      <c r="H1334" s="200"/>
      <c r="I1334" s="201"/>
      <c r="J1334" s="201"/>
      <c r="K1334" s="202"/>
      <c r="L1334" s="202"/>
      <c r="M1334" s="202"/>
      <c r="N1334" s="202"/>
      <c r="O1334" s="202"/>
      <c r="P1334" s="202"/>
      <c r="R1334" s="202"/>
      <c r="S1334" s="199" t="str">
        <f t="shared" ref="S1334:AX1334" si="1669">S$21</f>
        <v>S$17</v>
      </c>
      <c r="T1334" s="199" t="str">
        <f t="shared" si="1669"/>
        <v>T$17</v>
      </c>
      <c r="U1334" s="199" t="str">
        <f t="shared" si="1669"/>
        <v>U$17</v>
      </c>
      <c r="V1334" s="199" t="str">
        <f t="shared" si="1669"/>
        <v>V$17</v>
      </c>
      <c r="W1334" s="199" t="str">
        <f t="shared" si="1669"/>
        <v>W$17</v>
      </c>
      <c r="X1334" s="199" t="str">
        <f t="shared" si="1669"/>
        <v>X$17</v>
      </c>
      <c r="Y1334" s="199" t="str">
        <f t="shared" si="1669"/>
        <v>Y$17</v>
      </c>
      <c r="Z1334" s="199" t="str">
        <f t="shared" si="1669"/>
        <v>Z$17</v>
      </c>
      <c r="AA1334" s="199" t="str">
        <f t="shared" si="1669"/>
        <v>AA$17</v>
      </c>
      <c r="AB1334" s="199" t="str">
        <f t="shared" si="1669"/>
        <v>AB$17</v>
      </c>
      <c r="AC1334" s="199" t="str">
        <f t="shared" si="1669"/>
        <v>AC$17</v>
      </c>
      <c r="AD1334" s="199" t="str">
        <f t="shared" si="1669"/>
        <v>AD$17</v>
      </c>
      <c r="AE1334" s="199" t="str">
        <f t="shared" si="1669"/>
        <v>AE$17</v>
      </c>
      <c r="AF1334" s="199" t="str">
        <f t="shared" si="1669"/>
        <v>AF$17</v>
      </c>
      <c r="AG1334" s="199" t="str">
        <f t="shared" si="1669"/>
        <v>AG$17</v>
      </c>
      <c r="AH1334" s="199" t="str">
        <f t="shared" si="1669"/>
        <v>AH$17</v>
      </c>
      <c r="AI1334" s="199" t="str">
        <f t="shared" si="1669"/>
        <v>AI$17</v>
      </c>
      <c r="AJ1334" s="199" t="str">
        <f t="shared" si="1669"/>
        <v>AJ$17</v>
      </c>
      <c r="AK1334" s="199" t="str">
        <f t="shared" si="1669"/>
        <v>AK$17</v>
      </c>
      <c r="AL1334" s="199" t="str">
        <f t="shared" si="1669"/>
        <v>AL$17</v>
      </c>
      <c r="AM1334" s="199" t="str">
        <f t="shared" si="1669"/>
        <v>AM$17</v>
      </c>
      <c r="AN1334" s="199" t="str">
        <f t="shared" si="1669"/>
        <v>AN$17</v>
      </c>
      <c r="AO1334" s="199" t="str">
        <f t="shared" si="1669"/>
        <v>AO$17</v>
      </c>
      <c r="AP1334" s="199" t="str">
        <f t="shared" si="1669"/>
        <v>AP$17</v>
      </c>
      <c r="AQ1334" s="199" t="str">
        <f t="shared" si="1669"/>
        <v>AQ$17</v>
      </c>
      <c r="AR1334" s="199" t="str">
        <f t="shared" si="1669"/>
        <v>AR$17</v>
      </c>
      <c r="AS1334" s="199" t="str">
        <f t="shared" si="1669"/>
        <v>AS$17</v>
      </c>
      <c r="AT1334" s="199" t="str">
        <f t="shared" si="1669"/>
        <v>AT$17</v>
      </c>
      <c r="AU1334" s="199" t="str">
        <f t="shared" si="1669"/>
        <v>AU$17</v>
      </c>
      <c r="AV1334" s="199" t="str">
        <f t="shared" si="1669"/>
        <v>AV$17</v>
      </c>
      <c r="AW1334" s="199" t="str">
        <f t="shared" si="1669"/>
        <v>AW$17</v>
      </c>
      <c r="AX1334" s="199" t="str">
        <f t="shared" si="1669"/>
        <v>AX$17</v>
      </c>
      <c r="AY1334" s="199" t="str">
        <f t="shared" ref="AY1334:CD1334" si="1670">AY$21</f>
        <v>AY$17</v>
      </c>
      <c r="AZ1334" s="199" t="str">
        <f t="shared" si="1670"/>
        <v>AZ$17</v>
      </c>
      <c r="BA1334" s="199" t="str">
        <f t="shared" si="1670"/>
        <v>BA$17</v>
      </c>
      <c r="BB1334" s="199" t="str">
        <f t="shared" si="1670"/>
        <v>BB$17</v>
      </c>
      <c r="BC1334" s="199" t="str">
        <f t="shared" si="1670"/>
        <v>BC$17</v>
      </c>
      <c r="BD1334" s="199" t="str">
        <f t="shared" si="1670"/>
        <v>BD$17</v>
      </c>
      <c r="BE1334" s="199" t="str">
        <f t="shared" si="1670"/>
        <v>BE$17</v>
      </c>
      <c r="BF1334" s="199" t="str">
        <f t="shared" si="1670"/>
        <v>BF$17</v>
      </c>
      <c r="BG1334" s="199" t="str">
        <f t="shared" si="1670"/>
        <v>BG$17</v>
      </c>
      <c r="BH1334" s="199" t="str">
        <f t="shared" si="1670"/>
        <v>BH$17</v>
      </c>
      <c r="BI1334" s="199" t="str">
        <f t="shared" si="1670"/>
        <v>BI$17</v>
      </c>
      <c r="BJ1334" s="199" t="str">
        <f t="shared" si="1670"/>
        <v>BJ$17</v>
      </c>
      <c r="BK1334" s="199" t="str">
        <f t="shared" si="1670"/>
        <v>BK$17</v>
      </c>
      <c r="BL1334" s="199" t="str">
        <f t="shared" si="1670"/>
        <v>BL$17</v>
      </c>
      <c r="BM1334" s="199" t="str">
        <f t="shared" si="1670"/>
        <v>BM$17</v>
      </c>
      <c r="BN1334" s="199" t="str">
        <f t="shared" si="1670"/>
        <v>BN$17</v>
      </c>
      <c r="BO1334" s="199" t="str">
        <f t="shared" si="1670"/>
        <v>BO$17</v>
      </c>
      <c r="BP1334" s="199" t="str">
        <f t="shared" si="1670"/>
        <v>BP$17</v>
      </c>
      <c r="BQ1334" s="199" t="str">
        <f t="shared" si="1670"/>
        <v>BQ$17</v>
      </c>
      <c r="BR1334" s="199" t="str">
        <f t="shared" si="1670"/>
        <v>BR$17</v>
      </c>
      <c r="BS1334" s="199" t="str">
        <f t="shared" si="1670"/>
        <v>BS$17</v>
      </c>
      <c r="BT1334" s="199" t="str">
        <f t="shared" si="1670"/>
        <v>BT$17</v>
      </c>
      <c r="BU1334" s="199" t="str">
        <f t="shared" si="1670"/>
        <v>BU$17</v>
      </c>
      <c r="BV1334" s="199" t="str">
        <f t="shared" si="1670"/>
        <v>BV$17</v>
      </c>
      <c r="BW1334" s="199" t="str">
        <f t="shared" si="1670"/>
        <v>BW$17</v>
      </c>
      <c r="BX1334" s="199" t="str">
        <f t="shared" si="1670"/>
        <v>BX$17</v>
      </c>
      <c r="BY1334" s="199" t="str">
        <f t="shared" si="1670"/>
        <v>BY$17</v>
      </c>
      <c r="BZ1334" s="199" t="str">
        <f t="shared" si="1670"/>
        <v>BZ$17</v>
      </c>
      <c r="CA1334" s="199" t="str">
        <f t="shared" si="1670"/>
        <v>CA$17</v>
      </c>
      <c r="CB1334" s="199" t="str">
        <f t="shared" si="1670"/>
        <v>CB$17</v>
      </c>
      <c r="CC1334" s="199" t="str">
        <f t="shared" si="1670"/>
        <v>CC$17</v>
      </c>
      <c r="CD1334" s="199" t="str">
        <f t="shared" si="1670"/>
        <v>CD$17</v>
      </c>
      <c r="CE1334" s="199" t="str">
        <f t="shared" ref="CE1334:CL1334" si="1671">CE$21</f>
        <v>CE$17</v>
      </c>
      <c r="CF1334" s="199" t="str">
        <f t="shared" si="1671"/>
        <v>CF$17</v>
      </c>
      <c r="CG1334" s="199" t="str">
        <f t="shared" si="1671"/>
        <v>CG$17</v>
      </c>
      <c r="CH1334" s="199" t="str">
        <f t="shared" si="1671"/>
        <v>CH$17</v>
      </c>
      <c r="CI1334" s="199" t="str">
        <f t="shared" si="1671"/>
        <v>CI$17</v>
      </c>
      <c r="CJ1334" s="199" t="str">
        <f t="shared" si="1671"/>
        <v>CJ$17</v>
      </c>
      <c r="CK1334" s="199" t="str">
        <f t="shared" si="1671"/>
        <v>CK$17</v>
      </c>
      <c r="CL1334" s="199" t="str">
        <f t="shared" si="1671"/>
        <v>CL$17</v>
      </c>
      <c r="CN1334" s="201"/>
      <c r="CO1334" s="199" t="str">
        <f t="shared" ref="CO1334:DL1334" si="1672">CO$21</f>
        <v>CO$17</v>
      </c>
      <c r="CP1334" s="199" t="str">
        <f t="shared" si="1672"/>
        <v>CP$17</v>
      </c>
      <c r="CQ1334" s="199" t="str">
        <f t="shared" si="1672"/>
        <v>CQ$17</v>
      </c>
      <c r="CR1334" s="199" t="str">
        <f t="shared" si="1672"/>
        <v>CR$17</v>
      </c>
      <c r="CS1334" s="199" t="str">
        <f t="shared" si="1672"/>
        <v>CS$17</v>
      </c>
      <c r="CT1334" s="199" t="str">
        <f t="shared" si="1672"/>
        <v>CT$17</v>
      </c>
      <c r="CU1334" s="199" t="str">
        <f t="shared" si="1672"/>
        <v>CU$17</v>
      </c>
      <c r="CV1334" s="199" t="str">
        <f t="shared" si="1672"/>
        <v>CV$17</v>
      </c>
      <c r="CW1334" s="199" t="str">
        <f t="shared" si="1672"/>
        <v>CW$17</v>
      </c>
      <c r="CX1334" s="199" t="str">
        <f t="shared" si="1672"/>
        <v>CX$17</v>
      </c>
      <c r="CY1334" s="199" t="str">
        <f t="shared" si="1672"/>
        <v>CY$17</v>
      </c>
      <c r="CZ1334" s="199" t="str">
        <f t="shared" si="1672"/>
        <v>CZ$17</v>
      </c>
      <c r="DA1334" s="199" t="str">
        <f t="shared" si="1672"/>
        <v>DA$17</v>
      </c>
      <c r="DB1334" s="199" t="str">
        <f t="shared" si="1672"/>
        <v>DB$17</v>
      </c>
      <c r="DC1334" s="199" t="str">
        <f t="shared" si="1672"/>
        <v>DC$17</v>
      </c>
      <c r="DD1334" s="199" t="str">
        <f t="shared" si="1672"/>
        <v>DD$17</v>
      </c>
      <c r="DE1334" s="199" t="str">
        <f t="shared" si="1672"/>
        <v>DE$17</v>
      </c>
      <c r="DF1334" s="199" t="str">
        <f t="shared" si="1672"/>
        <v>DF$17</v>
      </c>
      <c r="DG1334" s="199" t="str">
        <f t="shared" si="1672"/>
        <v>DG$17</v>
      </c>
      <c r="DH1334" s="199" t="str">
        <f t="shared" si="1672"/>
        <v>DH$17</v>
      </c>
      <c r="DI1334" s="199" t="str">
        <f t="shared" si="1672"/>
        <v>DI$17</v>
      </c>
      <c r="DJ1334" s="199" t="str">
        <f t="shared" si="1672"/>
        <v>DJ$17</v>
      </c>
      <c r="DK1334" s="199" t="str">
        <f t="shared" si="1672"/>
        <v>DK$17</v>
      </c>
      <c r="DL1334" s="199" t="str">
        <f t="shared" si="1672"/>
        <v>DL$17</v>
      </c>
    </row>
    <row r="1335" spans="1:116" x14ac:dyDescent="0.4">
      <c r="A1335" s="174"/>
      <c r="E1335" s="8"/>
      <c r="G1335" s="175" t="s">
        <v>463</v>
      </c>
      <c r="H1335" s="200"/>
      <c r="I1335" s="201"/>
      <c r="J1335" s="201"/>
      <c r="K1335" s="202"/>
      <c r="L1335" s="202"/>
      <c r="M1335" s="202"/>
      <c r="N1335" s="202"/>
      <c r="O1335" s="202"/>
      <c r="P1335" s="202"/>
      <c r="R1335" s="202"/>
      <c r="S1335" s="190"/>
      <c r="T1335" s="190"/>
      <c r="U1335" s="190"/>
      <c r="V1335" s="190"/>
      <c r="W1335" s="190"/>
      <c r="X1335" s="190"/>
      <c r="Y1335" s="190"/>
      <c r="Z1335" s="190"/>
      <c r="AA1335" s="190"/>
      <c r="AB1335" s="190"/>
      <c r="AC1335" s="190"/>
      <c r="AD1335" s="190"/>
      <c r="AE1335" s="190"/>
      <c r="AF1335" s="190"/>
      <c r="AG1335" s="190"/>
      <c r="AH1335" s="190"/>
      <c r="AI1335" s="190"/>
      <c r="AJ1335" s="190"/>
      <c r="AK1335" s="190"/>
      <c r="AL1335" s="190"/>
      <c r="AM1335" s="190"/>
      <c r="AN1335" s="190"/>
      <c r="AO1335" s="190"/>
      <c r="AP1335" s="190"/>
      <c r="AQ1335" s="190"/>
      <c r="AR1335" s="190"/>
      <c r="AS1335" s="190"/>
      <c r="AT1335" s="190"/>
      <c r="AU1335" s="190"/>
      <c r="AV1335" s="190"/>
      <c r="AW1335" s="190"/>
      <c r="AX1335" s="190"/>
      <c r="AY1335" s="190"/>
      <c r="AZ1335" s="190"/>
      <c r="BA1335" s="190"/>
      <c r="BB1335" s="190"/>
      <c r="BC1335" s="190"/>
      <c r="BD1335" s="190"/>
      <c r="BE1335" s="190"/>
      <c r="BF1335" s="190"/>
      <c r="BG1335" s="190"/>
      <c r="BH1335" s="190"/>
      <c r="BI1335" s="190"/>
      <c r="BJ1335" s="190"/>
      <c r="BK1335" s="190"/>
      <c r="BL1335" s="190"/>
      <c r="BM1335" s="190"/>
      <c r="BN1335" s="190"/>
      <c r="BO1335" s="190"/>
      <c r="BP1335" s="190"/>
      <c r="BQ1335" s="190"/>
      <c r="BR1335" s="190"/>
      <c r="BS1335" s="190"/>
      <c r="BT1335" s="190"/>
      <c r="BU1335" s="190"/>
      <c r="BV1335" s="190"/>
      <c r="BW1335" s="190"/>
      <c r="BX1335" s="190"/>
      <c r="BY1335" s="190"/>
      <c r="BZ1335" s="190"/>
      <c r="CA1335" s="190"/>
      <c r="CB1335" s="190"/>
      <c r="CC1335" s="190"/>
      <c r="CD1335" s="190"/>
      <c r="CE1335" s="190"/>
      <c r="CF1335" s="190"/>
      <c r="CG1335" s="190"/>
      <c r="CH1335" s="190"/>
      <c r="CI1335" s="190"/>
      <c r="CJ1335" s="190"/>
      <c r="CK1335" s="190"/>
      <c r="CL1335" s="190"/>
      <c r="CN1335" s="201"/>
      <c r="CO1335" s="190"/>
      <c r="CP1335" s="190"/>
      <c r="CQ1335" s="190"/>
      <c r="CR1335" s="190"/>
      <c r="CS1335" s="190"/>
      <c r="CT1335" s="190"/>
      <c r="CU1335" s="190"/>
      <c r="CV1335" s="190"/>
      <c r="CW1335" s="190"/>
      <c r="CX1335" s="190"/>
      <c r="CY1335" s="190"/>
      <c r="CZ1335" s="190"/>
      <c r="DA1335" s="190"/>
      <c r="DB1335" s="190"/>
      <c r="DC1335" s="190"/>
      <c r="DD1335" s="190"/>
      <c r="DE1335" s="190"/>
      <c r="DF1335" s="190"/>
      <c r="DG1335" s="190"/>
      <c r="DH1335" s="190"/>
      <c r="DI1335" s="190"/>
      <c r="DJ1335" s="190"/>
      <c r="DK1335" s="190"/>
      <c r="DL1335" s="190"/>
    </row>
    <row r="1336" spans="1:116" x14ac:dyDescent="0.4">
      <c r="A1336" s="174"/>
      <c r="E1336" s="8"/>
      <c r="G1336" s="175" t="s">
        <v>464</v>
      </c>
      <c r="H1336" s="200"/>
      <c r="I1336" s="201"/>
      <c r="J1336" s="201"/>
      <c r="K1336" s="202"/>
      <c r="L1336" s="202"/>
      <c r="M1336" s="202"/>
      <c r="N1336" s="202"/>
      <c r="O1336" s="202"/>
      <c r="P1336" s="202"/>
      <c r="R1336" s="202"/>
      <c r="S1336" s="190"/>
      <c r="T1336" s="190"/>
      <c r="U1336" s="190"/>
      <c r="V1336" s="190"/>
      <c r="W1336" s="190"/>
      <c r="X1336" s="190"/>
      <c r="Y1336" s="190"/>
      <c r="Z1336" s="190"/>
      <c r="AA1336" s="190"/>
      <c r="AB1336" s="190"/>
      <c r="AC1336" s="190"/>
      <c r="AD1336" s="190"/>
      <c r="AE1336" s="190"/>
      <c r="AF1336" s="190"/>
      <c r="AG1336" s="190"/>
      <c r="AH1336" s="190"/>
      <c r="AI1336" s="190"/>
      <c r="AJ1336" s="190"/>
      <c r="AK1336" s="190"/>
      <c r="AL1336" s="190"/>
      <c r="AM1336" s="190"/>
      <c r="AN1336" s="190"/>
      <c r="AO1336" s="190"/>
      <c r="AP1336" s="190"/>
      <c r="AQ1336" s="190"/>
      <c r="AR1336" s="190"/>
      <c r="AS1336" s="190"/>
      <c r="AT1336" s="190"/>
      <c r="AU1336" s="190"/>
      <c r="AV1336" s="190"/>
      <c r="AW1336" s="190"/>
      <c r="AX1336" s="190"/>
      <c r="AY1336" s="190"/>
      <c r="AZ1336" s="190"/>
      <c r="BA1336" s="190"/>
      <c r="BB1336" s="190"/>
      <c r="BC1336" s="190"/>
      <c r="BD1336" s="190"/>
      <c r="BE1336" s="190"/>
      <c r="BF1336" s="190"/>
      <c r="BG1336" s="190"/>
      <c r="BH1336" s="190"/>
      <c r="BI1336" s="190"/>
      <c r="BJ1336" s="190"/>
      <c r="BK1336" s="190"/>
      <c r="BL1336" s="190"/>
      <c r="BM1336" s="190"/>
      <c r="BN1336" s="190"/>
      <c r="BO1336" s="190"/>
      <c r="BP1336" s="190"/>
      <c r="BQ1336" s="190"/>
      <c r="BR1336" s="190"/>
      <c r="BS1336" s="190"/>
      <c r="BT1336" s="190"/>
      <c r="BU1336" s="190"/>
      <c r="BV1336" s="190"/>
      <c r="BW1336" s="190"/>
      <c r="BX1336" s="190"/>
      <c r="BY1336" s="190"/>
      <c r="BZ1336" s="190"/>
      <c r="CA1336" s="190"/>
      <c r="CB1336" s="190"/>
      <c r="CC1336" s="190"/>
      <c r="CD1336" s="190"/>
      <c r="CE1336" s="190"/>
      <c r="CF1336" s="190"/>
      <c r="CG1336" s="190"/>
      <c r="CH1336" s="190"/>
      <c r="CI1336" s="190"/>
      <c r="CJ1336" s="190"/>
      <c r="CK1336" s="190"/>
      <c r="CL1336" s="190"/>
      <c r="CN1336" s="201"/>
      <c r="CO1336" s="190"/>
      <c r="CP1336" s="190"/>
      <c r="CQ1336" s="190"/>
      <c r="CR1336" s="190"/>
      <c r="CS1336" s="190"/>
      <c r="CT1336" s="190"/>
      <c r="CU1336" s="190"/>
      <c r="CV1336" s="190"/>
      <c r="CW1336" s="190"/>
      <c r="CX1336" s="190"/>
      <c r="CY1336" s="190"/>
      <c r="CZ1336" s="190"/>
      <c r="DA1336" s="190"/>
      <c r="DB1336" s="190"/>
      <c r="DC1336" s="190"/>
      <c r="DD1336" s="190"/>
      <c r="DE1336" s="190"/>
      <c r="DF1336" s="190"/>
      <c r="DG1336" s="190"/>
      <c r="DH1336" s="190"/>
      <c r="DI1336" s="190"/>
      <c r="DJ1336" s="190"/>
      <c r="DK1336" s="190"/>
      <c r="DL1336" s="190"/>
    </row>
    <row r="1337" spans="1:116" x14ac:dyDescent="0.4">
      <c r="A1337" s="31" t="s">
        <v>218</v>
      </c>
      <c r="B1337" s="31" t="s">
        <v>81</v>
      </c>
      <c r="C1337" s="31"/>
      <c r="D1337" t="s">
        <v>773</v>
      </c>
      <c r="E1337" s="8" t="str">
        <f t="shared" ref="E1337:E1359" si="1673">ROW()&amp;" "&amp;D1337</f>
        <v>1337 SUB-S</v>
      </c>
      <c r="F1337" t="s">
        <v>447</v>
      </c>
      <c r="G1337" s="66" t="s">
        <v>164</v>
      </c>
      <c r="H1337" s="200"/>
      <c r="I1337" s="201"/>
      <c r="J1337" s="201"/>
      <c r="K1337" s="202"/>
      <c r="L1337" s="202"/>
      <c r="M1337" s="202"/>
      <c r="N1337" s="202"/>
      <c r="O1337" s="202"/>
      <c r="P1337" s="202"/>
      <c r="R1337" s="202"/>
      <c r="S1337" s="190" t="str">
        <f t="shared" ref="S1337:AX1337" si="1674">S$22</f>
        <v>S$18</v>
      </c>
      <c r="T1337" s="190" t="str">
        <f t="shared" si="1674"/>
        <v>T$18</v>
      </c>
      <c r="U1337" s="190" t="str">
        <f t="shared" si="1674"/>
        <v>U$18</v>
      </c>
      <c r="V1337" s="190" t="str">
        <f t="shared" si="1674"/>
        <v>V$18</v>
      </c>
      <c r="W1337" s="190" t="str">
        <f t="shared" si="1674"/>
        <v>W$18</v>
      </c>
      <c r="X1337" s="190" t="str">
        <f t="shared" si="1674"/>
        <v>X$18</v>
      </c>
      <c r="Y1337" s="190" t="str">
        <f t="shared" si="1674"/>
        <v>Y$18</v>
      </c>
      <c r="Z1337" s="190" t="str">
        <f t="shared" si="1674"/>
        <v>Z$18</v>
      </c>
      <c r="AA1337" s="190" t="str">
        <f t="shared" si="1674"/>
        <v>AA$18</v>
      </c>
      <c r="AB1337" s="190" t="str">
        <f t="shared" si="1674"/>
        <v>AB$18</v>
      </c>
      <c r="AC1337" s="190" t="str">
        <f t="shared" si="1674"/>
        <v>AC$18</v>
      </c>
      <c r="AD1337" s="190" t="str">
        <f t="shared" si="1674"/>
        <v>AD$18</v>
      </c>
      <c r="AE1337" s="190" t="str">
        <f t="shared" si="1674"/>
        <v>AE$18</v>
      </c>
      <c r="AF1337" s="190" t="str">
        <f t="shared" si="1674"/>
        <v>AF$18</v>
      </c>
      <c r="AG1337" s="190" t="str">
        <f t="shared" si="1674"/>
        <v>AG$18</v>
      </c>
      <c r="AH1337" s="190" t="str">
        <f t="shared" si="1674"/>
        <v>AH$18</v>
      </c>
      <c r="AI1337" s="190" t="str">
        <f t="shared" si="1674"/>
        <v>AI$18</v>
      </c>
      <c r="AJ1337" s="190" t="str">
        <f t="shared" si="1674"/>
        <v>AJ$18</v>
      </c>
      <c r="AK1337" s="190" t="str">
        <f t="shared" si="1674"/>
        <v>AK$18</v>
      </c>
      <c r="AL1337" s="190" t="str">
        <f t="shared" si="1674"/>
        <v>AL$18</v>
      </c>
      <c r="AM1337" s="190" t="str">
        <f t="shared" si="1674"/>
        <v>AM$18</v>
      </c>
      <c r="AN1337" s="190" t="str">
        <f t="shared" si="1674"/>
        <v>AN$18</v>
      </c>
      <c r="AO1337" s="190" t="str">
        <f t="shared" si="1674"/>
        <v>AO$18</v>
      </c>
      <c r="AP1337" s="190" t="str">
        <f t="shared" si="1674"/>
        <v>AP$18</v>
      </c>
      <c r="AQ1337" s="190" t="str">
        <f t="shared" si="1674"/>
        <v>AQ$18</v>
      </c>
      <c r="AR1337" s="190" t="str">
        <f t="shared" si="1674"/>
        <v>AR$18</v>
      </c>
      <c r="AS1337" s="190" t="str">
        <f t="shared" si="1674"/>
        <v>AS$18</v>
      </c>
      <c r="AT1337" s="190" t="str">
        <f t="shared" si="1674"/>
        <v>AT$18</v>
      </c>
      <c r="AU1337" s="190" t="str">
        <f t="shared" si="1674"/>
        <v>AU$18</v>
      </c>
      <c r="AV1337" s="190" t="str">
        <f t="shared" si="1674"/>
        <v>AV$18</v>
      </c>
      <c r="AW1337" s="190" t="str">
        <f t="shared" si="1674"/>
        <v>AW$18</v>
      </c>
      <c r="AX1337" s="190" t="str">
        <f t="shared" si="1674"/>
        <v>AX$18</v>
      </c>
      <c r="AY1337" s="190" t="str">
        <f t="shared" ref="AY1337:CD1337" si="1675">AY$22</f>
        <v>AY$18</v>
      </c>
      <c r="AZ1337" s="190" t="str">
        <f t="shared" si="1675"/>
        <v>AZ$18</v>
      </c>
      <c r="BA1337" s="190" t="str">
        <f t="shared" si="1675"/>
        <v>BA$18</v>
      </c>
      <c r="BB1337" s="190" t="str">
        <f t="shared" si="1675"/>
        <v>BB$18</v>
      </c>
      <c r="BC1337" s="190" t="str">
        <f t="shared" si="1675"/>
        <v>BC$18</v>
      </c>
      <c r="BD1337" s="190" t="str">
        <f t="shared" si="1675"/>
        <v>BD$18</v>
      </c>
      <c r="BE1337" s="190" t="str">
        <f t="shared" si="1675"/>
        <v>BE$18</v>
      </c>
      <c r="BF1337" s="190" t="str">
        <f t="shared" si="1675"/>
        <v>BF$18</v>
      </c>
      <c r="BG1337" s="190" t="str">
        <f t="shared" si="1675"/>
        <v>BG$18</v>
      </c>
      <c r="BH1337" s="190" t="str">
        <f t="shared" si="1675"/>
        <v>BH$18</v>
      </c>
      <c r="BI1337" s="190" t="str">
        <f t="shared" si="1675"/>
        <v>BI$18</v>
      </c>
      <c r="BJ1337" s="190" t="str">
        <f t="shared" si="1675"/>
        <v>BJ$18</v>
      </c>
      <c r="BK1337" s="190" t="str">
        <f t="shared" si="1675"/>
        <v>BK$18</v>
      </c>
      <c r="BL1337" s="190" t="str">
        <f t="shared" si="1675"/>
        <v>BL$18</v>
      </c>
      <c r="BM1337" s="190" t="str">
        <f t="shared" si="1675"/>
        <v>BM$18</v>
      </c>
      <c r="BN1337" s="190" t="str">
        <f t="shared" si="1675"/>
        <v>BN$18</v>
      </c>
      <c r="BO1337" s="190" t="str">
        <f t="shared" si="1675"/>
        <v>BO$18</v>
      </c>
      <c r="BP1337" s="190" t="str">
        <f t="shared" si="1675"/>
        <v>BP$18</v>
      </c>
      <c r="BQ1337" s="190" t="str">
        <f t="shared" si="1675"/>
        <v>BQ$18</v>
      </c>
      <c r="BR1337" s="190" t="str">
        <f t="shared" si="1675"/>
        <v>BR$18</v>
      </c>
      <c r="BS1337" s="190" t="str">
        <f t="shared" si="1675"/>
        <v>BS$18</v>
      </c>
      <c r="BT1337" s="190" t="str">
        <f t="shared" si="1675"/>
        <v>BT$18</v>
      </c>
      <c r="BU1337" s="190" t="str">
        <f t="shared" si="1675"/>
        <v>BU$18</v>
      </c>
      <c r="BV1337" s="190" t="str">
        <f t="shared" si="1675"/>
        <v>BV$18</v>
      </c>
      <c r="BW1337" s="190" t="str">
        <f t="shared" si="1675"/>
        <v>BW$18</v>
      </c>
      <c r="BX1337" s="190" t="str">
        <f t="shared" si="1675"/>
        <v>BX$18</v>
      </c>
      <c r="BY1337" s="190" t="str">
        <f t="shared" si="1675"/>
        <v>BY$18</v>
      </c>
      <c r="BZ1337" s="190" t="str">
        <f t="shared" si="1675"/>
        <v>BZ$18</v>
      </c>
      <c r="CA1337" s="190" t="str">
        <f t="shared" si="1675"/>
        <v>CA$18</v>
      </c>
      <c r="CB1337" s="190" t="str">
        <f t="shared" si="1675"/>
        <v>CB$18</v>
      </c>
      <c r="CC1337" s="190" t="str">
        <f t="shared" si="1675"/>
        <v>CC$18</v>
      </c>
      <c r="CD1337" s="190" t="str">
        <f t="shared" si="1675"/>
        <v>CD$18</v>
      </c>
      <c r="CE1337" s="190" t="str">
        <f t="shared" ref="CE1337:CL1337" si="1676">CE$22</f>
        <v>CE$18</v>
      </c>
      <c r="CF1337" s="190" t="str">
        <f t="shared" si="1676"/>
        <v>CF$18</v>
      </c>
      <c r="CG1337" s="190" t="str">
        <f t="shared" si="1676"/>
        <v>CG$18</v>
      </c>
      <c r="CH1337" s="190" t="str">
        <f t="shared" si="1676"/>
        <v>CH$18</v>
      </c>
      <c r="CI1337" s="190" t="str">
        <f t="shared" si="1676"/>
        <v>CI$18</v>
      </c>
      <c r="CJ1337" s="190" t="str">
        <f t="shared" si="1676"/>
        <v>CJ$18</v>
      </c>
      <c r="CK1337" s="190" t="str">
        <f t="shared" si="1676"/>
        <v>CK$18</v>
      </c>
      <c r="CL1337" s="190" t="str">
        <f t="shared" si="1676"/>
        <v>CL$18</v>
      </c>
      <c r="CN1337" s="201"/>
      <c r="CO1337" s="190" t="str">
        <f t="shared" ref="CO1337:DL1337" si="1677">CO$22</f>
        <v>CO$18</v>
      </c>
      <c r="CP1337" s="190" t="str">
        <f t="shared" si="1677"/>
        <v>CP$18</v>
      </c>
      <c r="CQ1337" s="190" t="str">
        <f t="shared" si="1677"/>
        <v>CQ$18</v>
      </c>
      <c r="CR1337" s="190" t="str">
        <f t="shared" si="1677"/>
        <v>CR$18</v>
      </c>
      <c r="CS1337" s="190" t="str">
        <f t="shared" si="1677"/>
        <v>CS$18</v>
      </c>
      <c r="CT1337" s="190" t="str">
        <f t="shared" si="1677"/>
        <v>CT$18</v>
      </c>
      <c r="CU1337" s="190" t="str">
        <f t="shared" si="1677"/>
        <v>CU$18</v>
      </c>
      <c r="CV1337" s="190" t="str">
        <f t="shared" si="1677"/>
        <v>CV$18</v>
      </c>
      <c r="CW1337" s="190" t="str">
        <f t="shared" si="1677"/>
        <v>CW$18</v>
      </c>
      <c r="CX1337" s="190" t="str">
        <f t="shared" si="1677"/>
        <v>CX$18</v>
      </c>
      <c r="CY1337" s="190" t="str">
        <f t="shared" si="1677"/>
        <v>CY$18</v>
      </c>
      <c r="CZ1337" s="190" t="str">
        <f t="shared" si="1677"/>
        <v>CZ$18</v>
      </c>
      <c r="DA1337" s="190" t="str">
        <f t="shared" si="1677"/>
        <v>DA$18</v>
      </c>
      <c r="DB1337" s="190" t="str">
        <f t="shared" si="1677"/>
        <v>DB$18</v>
      </c>
      <c r="DC1337" s="190" t="str">
        <f t="shared" si="1677"/>
        <v>DC$18</v>
      </c>
      <c r="DD1337" s="190" t="str">
        <f t="shared" si="1677"/>
        <v>DD$18</v>
      </c>
      <c r="DE1337" s="190" t="str">
        <f t="shared" si="1677"/>
        <v>DE$18</v>
      </c>
      <c r="DF1337" s="190" t="str">
        <f t="shared" si="1677"/>
        <v>DF$18</v>
      </c>
      <c r="DG1337" s="190" t="str">
        <f t="shared" si="1677"/>
        <v>DG$18</v>
      </c>
      <c r="DH1337" s="190" t="str">
        <f t="shared" si="1677"/>
        <v>DH$18</v>
      </c>
      <c r="DI1337" s="190" t="str">
        <f t="shared" si="1677"/>
        <v>DI$18</v>
      </c>
      <c r="DJ1337" s="190" t="str">
        <f t="shared" si="1677"/>
        <v>DJ$18</v>
      </c>
      <c r="DK1337" s="190" t="str">
        <f t="shared" si="1677"/>
        <v>DK$18</v>
      </c>
      <c r="DL1337" s="190" t="str">
        <f t="shared" si="1677"/>
        <v>DL$18</v>
      </c>
    </row>
    <row r="1338" spans="1:116" x14ac:dyDescent="0.4">
      <c r="B1338" t="str">
        <f>E1338</f>
        <v>1338 SUB-S</v>
      </c>
      <c r="D1338" t="s">
        <v>773</v>
      </c>
      <c r="E1338" s="8" t="str">
        <f t="shared" si="1673"/>
        <v>1338 SUB-S</v>
      </c>
      <c r="G1338" s="145" t="str">
        <f>"% of "&amp;G1353&amp;"s "&amp;"- conversion to new subscriber"</f>
        <v>% of primary units - conversion to new subscriber</v>
      </c>
      <c r="H1338" s="200"/>
      <c r="I1338" s="201"/>
      <c r="J1338" s="201"/>
      <c r="K1338" s="202"/>
      <c r="L1338" s="202"/>
      <c r="M1338" s="202"/>
      <c r="N1338" s="202"/>
      <c r="O1338" s="202"/>
      <c r="P1338" s="202"/>
      <c r="R1338" s="202"/>
      <c r="S1338" s="190" t="str">
        <f t="shared" ref="S1338:AX1338" si="1678">S$23</f>
        <v>S$19</v>
      </c>
      <c r="T1338" s="190" t="str">
        <f t="shared" si="1678"/>
        <v>T$19</v>
      </c>
      <c r="U1338" s="190" t="str">
        <f t="shared" si="1678"/>
        <v>U$19</v>
      </c>
      <c r="V1338" s="190" t="str">
        <f t="shared" si="1678"/>
        <v>V$19</v>
      </c>
      <c r="W1338" s="190" t="str">
        <f t="shared" si="1678"/>
        <v>W$19</v>
      </c>
      <c r="X1338" s="190" t="str">
        <f t="shared" si="1678"/>
        <v>X$19</v>
      </c>
      <c r="Y1338" s="190" t="str">
        <f t="shared" si="1678"/>
        <v>Y$19</v>
      </c>
      <c r="Z1338" s="190" t="str">
        <f t="shared" si="1678"/>
        <v>Z$19</v>
      </c>
      <c r="AA1338" s="190" t="str">
        <f t="shared" si="1678"/>
        <v>AA$19</v>
      </c>
      <c r="AB1338" s="190" t="str">
        <f t="shared" si="1678"/>
        <v>AB$19</v>
      </c>
      <c r="AC1338" s="190" t="str">
        <f t="shared" si="1678"/>
        <v>AC$19</v>
      </c>
      <c r="AD1338" s="190" t="str">
        <f t="shared" si="1678"/>
        <v>AD$19</v>
      </c>
      <c r="AE1338" s="190" t="str">
        <f t="shared" si="1678"/>
        <v>AE$19</v>
      </c>
      <c r="AF1338" s="190" t="str">
        <f t="shared" si="1678"/>
        <v>AF$19</v>
      </c>
      <c r="AG1338" s="190" t="str">
        <f t="shared" si="1678"/>
        <v>AG$19</v>
      </c>
      <c r="AH1338" s="190" t="str">
        <f t="shared" si="1678"/>
        <v>AH$19</v>
      </c>
      <c r="AI1338" s="190" t="str">
        <f t="shared" si="1678"/>
        <v>AI$19</v>
      </c>
      <c r="AJ1338" s="190" t="str">
        <f t="shared" si="1678"/>
        <v>AJ$19</v>
      </c>
      <c r="AK1338" s="190" t="str">
        <f t="shared" si="1678"/>
        <v>AK$19</v>
      </c>
      <c r="AL1338" s="190" t="str">
        <f t="shared" si="1678"/>
        <v>AL$19</v>
      </c>
      <c r="AM1338" s="190" t="str">
        <f t="shared" si="1678"/>
        <v>AM$19</v>
      </c>
      <c r="AN1338" s="190" t="str">
        <f t="shared" si="1678"/>
        <v>AN$19</v>
      </c>
      <c r="AO1338" s="190" t="str">
        <f t="shared" si="1678"/>
        <v>AO$19</v>
      </c>
      <c r="AP1338" s="190" t="str">
        <f t="shared" si="1678"/>
        <v>AP$19</v>
      </c>
      <c r="AQ1338" s="190" t="str">
        <f t="shared" si="1678"/>
        <v>AQ$19</v>
      </c>
      <c r="AR1338" s="190" t="str">
        <f t="shared" si="1678"/>
        <v>AR$19</v>
      </c>
      <c r="AS1338" s="190" t="str">
        <f t="shared" si="1678"/>
        <v>AS$19</v>
      </c>
      <c r="AT1338" s="190" t="str">
        <f t="shared" si="1678"/>
        <v>AT$19</v>
      </c>
      <c r="AU1338" s="190" t="str">
        <f t="shared" si="1678"/>
        <v>AU$19</v>
      </c>
      <c r="AV1338" s="190" t="str">
        <f t="shared" si="1678"/>
        <v>AV$19</v>
      </c>
      <c r="AW1338" s="190" t="str">
        <f t="shared" si="1678"/>
        <v>AW$19</v>
      </c>
      <c r="AX1338" s="190" t="str">
        <f t="shared" si="1678"/>
        <v>AX$19</v>
      </c>
      <c r="AY1338" s="190" t="str">
        <f t="shared" ref="AY1338:CD1338" si="1679">AY$23</f>
        <v>AY$19</v>
      </c>
      <c r="AZ1338" s="190" t="str">
        <f t="shared" si="1679"/>
        <v>AZ$19</v>
      </c>
      <c r="BA1338" s="190" t="str">
        <f t="shared" si="1679"/>
        <v>BA$19</v>
      </c>
      <c r="BB1338" s="190" t="str">
        <f t="shared" si="1679"/>
        <v>BB$19</v>
      </c>
      <c r="BC1338" s="190" t="str">
        <f t="shared" si="1679"/>
        <v>BC$19</v>
      </c>
      <c r="BD1338" s="190" t="str">
        <f t="shared" si="1679"/>
        <v>BD$19</v>
      </c>
      <c r="BE1338" s="190" t="str">
        <f t="shared" si="1679"/>
        <v>BE$19</v>
      </c>
      <c r="BF1338" s="190" t="str">
        <f t="shared" si="1679"/>
        <v>BF$19</v>
      </c>
      <c r="BG1338" s="190" t="str">
        <f t="shared" si="1679"/>
        <v>BG$19</v>
      </c>
      <c r="BH1338" s="190" t="str">
        <f t="shared" si="1679"/>
        <v>BH$19</v>
      </c>
      <c r="BI1338" s="190" t="str">
        <f t="shared" si="1679"/>
        <v>BI$19</v>
      </c>
      <c r="BJ1338" s="190" t="str">
        <f t="shared" si="1679"/>
        <v>BJ$19</v>
      </c>
      <c r="BK1338" s="190" t="str">
        <f t="shared" si="1679"/>
        <v>BK$19</v>
      </c>
      <c r="BL1338" s="190" t="str">
        <f t="shared" si="1679"/>
        <v>BL$19</v>
      </c>
      <c r="BM1338" s="190" t="str">
        <f t="shared" si="1679"/>
        <v>BM$19</v>
      </c>
      <c r="BN1338" s="190" t="str">
        <f t="shared" si="1679"/>
        <v>BN$19</v>
      </c>
      <c r="BO1338" s="190" t="str">
        <f t="shared" si="1679"/>
        <v>BO$19</v>
      </c>
      <c r="BP1338" s="190" t="str">
        <f t="shared" si="1679"/>
        <v>BP$19</v>
      </c>
      <c r="BQ1338" s="190" t="str">
        <f t="shared" si="1679"/>
        <v>BQ$19</v>
      </c>
      <c r="BR1338" s="190" t="str">
        <f t="shared" si="1679"/>
        <v>BR$19</v>
      </c>
      <c r="BS1338" s="190" t="str">
        <f t="shared" si="1679"/>
        <v>BS$19</v>
      </c>
      <c r="BT1338" s="190" t="str">
        <f t="shared" si="1679"/>
        <v>BT$19</v>
      </c>
      <c r="BU1338" s="190" t="str">
        <f t="shared" si="1679"/>
        <v>BU$19</v>
      </c>
      <c r="BV1338" s="190" t="str">
        <f t="shared" si="1679"/>
        <v>BV$19</v>
      </c>
      <c r="BW1338" s="190" t="str">
        <f t="shared" si="1679"/>
        <v>BW$19</v>
      </c>
      <c r="BX1338" s="190" t="str">
        <f t="shared" si="1679"/>
        <v>BX$19</v>
      </c>
      <c r="BY1338" s="190" t="str">
        <f t="shared" si="1679"/>
        <v>BY$19</v>
      </c>
      <c r="BZ1338" s="190" t="str">
        <f t="shared" si="1679"/>
        <v>BZ$19</v>
      </c>
      <c r="CA1338" s="190" t="str">
        <f t="shared" si="1679"/>
        <v>CA$19</v>
      </c>
      <c r="CB1338" s="190" t="str">
        <f t="shared" si="1679"/>
        <v>CB$19</v>
      </c>
      <c r="CC1338" s="190" t="str">
        <f t="shared" si="1679"/>
        <v>CC$19</v>
      </c>
      <c r="CD1338" s="190" t="str">
        <f t="shared" si="1679"/>
        <v>CD$19</v>
      </c>
      <c r="CE1338" s="190" t="str">
        <f t="shared" ref="CE1338:CL1338" si="1680">CE$23</f>
        <v>CE$19</v>
      </c>
      <c r="CF1338" s="190" t="str">
        <f t="shared" si="1680"/>
        <v>CF$19</v>
      </c>
      <c r="CG1338" s="190" t="str">
        <f t="shared" si="1680"/>
        <v>CG$19</v>
      </c>
      <c r="CH1338" s="190" t="str">
        <f t="shared" si="1680"/>
        <v>CH$19</v>
      </c>
      <c r="CI1338" s="190" t="str">
        <f t="shared" si="1680"/>
        <v>CI$19</v>
      </c>
      <c r="CJ1338" s="190" t="str">
        <f t="shared" si="1680"/>
        <v>CJ$19</v>
      </c>
      <c r="CK1338" s="190" t="str">
        <f t="shared" si="1680"/>
        <v>CK$19</v>
      </c>
      <c r="CL1338" s="190" t="str">
        <f t="shared" si="1680"/>
        <v>CL$19</v>
      </c>
      <c r="CN1338" s="201"/>
      <c r="CO1338" s="190" t="str">
        <f t="shared" ref="CO1338:DL1338" si="1681">CO$23</f>
        <v>CO$19</v>
      </c>
      <c r="CP1338" s="190" t="str">
        <f t="shared" si="1681"/>
        <v>CP$19</v>
      </c>
      <c r="CQ1338" s="190" t="str">
        <f t="shared" si="1681"/>
        <v>CQ$19</v>
      </c>
      <c r="CR1338" s="190" t="str">
        <f t="shared" si="1681"/>
        <v>CR$19</v>
      </c>
      <c r="CS1338" s="190" t="str">
        <f t="shared" si="1681"/>
        <v>CS$19</v>
      </c>
      <c r="CT1338" s="190" t="str">
        <f t="shared" si="1681"/>
        <v>CT$19</v>
      </c>
      <c r="CU1338" s="190" t="str">
        <f t="shared" si="1681"/>
        <v>CU$19</v>
      </c>
      <c r="CV1338" s="190" t="str">
        <f t="shared" si="1681"/>
        <v>CV$19</v>
      </c>
      <c r="CW1338" s="190" t="str">
        <f t="shared" si="1681"/>
        <v>CW$19</v>
      </c>
      <c r="CX1338" s="190" t="str">
        <f t="shared" si="1681"/>
        <v>CX$19</v>
      </c>
      <c r="CY1338" s="190" t="str">
        <f t="shared" si="1681"/>
        <v>CY$19</v>
      </c>
      <c r="CZ1338" s="190" t="str">
        <f t="shared" si="1681"/>
        <v>CZ$19</v>
      </c>
      <c r="DA1338" s="190" t="str">
        <f t="shared" si="1681"/>
        <v>DA$19</v>
      </c>
      <c r="DB1338" s="190" t="str">
        <f t="shared" si="1681"/>
        <v>DB$19</v>
      </c>
      <c r="DC1338" s="190" t="str">
        <f t="shared" si="1681"/>
        <v>DC$19</v>
      </c>
      <c r="DD1338" s="190" t="str">
        <f t="shared" si="1681"/>
        <v>DD$19</v>
      </c>
      <c r="DE1338" s="190" t="str">
        <f t="shared" si="1681"/>
        <v>DE$19</v>
      </c>
      <c r="DF1338" s="190" t="str">
        <f t="shared" si="1681"/>
        <v>DF$19</v>
      </c>
      <c r="DG1338" s="190" t="str">
        <f t="shared" si="1681"/>
        <v>DG$19</v>
      </c>
      <c r="DH1338" s="190" t="str">
        <f t="shared" si="1681"/>
        <v>DH$19</v>
      </c>
      <c r="DI1338" s="190" t="str">
        <f t="shared" si="1681"/>
        <v>DI$19</v>
      </c>
      <c r="DJ1338" s="190" t="str">
        <f t="shared" si="1681"/>
        <v>DJ$19</v>
      </c>
      <c r="DK1338" s="190" t="str">
        <f t="shared" si="1681"/>
        <v>DK$19</v>
      </c>
      <c r="DL1338" s="190" t="str">
        <f t="shared" si="1681"/>
        <v>DL$19</v>
      </c>
    </row>
    <row r="1339" spans="1:116" x14ac:dyDescent="0.4">
      <c r="D1339" t="s">
        <v>773</v>
      </c>
      <c r="E1339" s="8" t="str">
        <f t="shared" si="1673"/>
        <v>1339 SUB-S</v>
      </c>
      <c r="H1339" s="22"/>
      <c r="I1339" s="306"/>
      <c r="J1339" s="306"/>
      <c r="K1339" s="22"/>
      <c r="L1339" s="22"/>
      <c r="M1339" s="22"/>
      <c r="N1339" s="22"/>
      <c r="O1339" s="22"/>
      <c r="P1339" s="22"/>
      <c r="R1339" s="66"/>
      <c r="S1339" s="307"/>
      <c r="T1339" s="307"/>
      <c r="U1339" s="307"/>
      <c r="V1339" s="307"/>
      <c r="W1339" s="307"/>
      <c r="X1339" s="307"/>
      <c r="Y1339" s="307"/>
      <c r="Z1339" s="307"/>
      <c r="AA1339" s="307"/>
      <c r="AB1339" s="307"/>
      <c r="AC1339" s="307"/>
      <c r="AD1339" s="307"/>
      <c r="AE1339" s="307"/>
      <c r="AF1339" s="307"/>
      <c r="AG1339" s="307"/>
      <c r="AH1339" s="307"/>
      <c r="AI1339" s="307"/>
      <c r="AJ1339" s="307"/>
      <c r="AK1339" s="307"/>
      <c r="AL1339" s="307"/>
      <c r="AM1339" s="307"/>
      <c r="AN1339" s="307"/>
      <c r="AO1339" s="307"/>
      <c r="AP1339" s="307"/>
      <c r="AQ1339" s="307"/>
      <c r="AR1339" s="307"/>
      <c r="AS1339" s="307"/>
      <c r="AT1339" s="307"/>
      <c r="AU1339" s="307"/>
      <c r="AV1339" s="307"/>
      <c r="AW1339" s="307"/>
      <c r="AX1339" s="307"/>
      <c r="AY1339" s="307"/>
      <c r="AZ1339" s="307"/>
      <c r="BA1339" s="307"/>
      <c r="BB1339" s="307"/>
      <c r="BC1339" s="307"/>
      <c r="BD1339" s="307"/>
      <c r="BE1339" s="307"/>
      <c r="BF1339" s="307"/>
      <c r="BG1339" s="307"/>
      <c r="BH1339" s="307"/>
      <c r="BI1339" s="307"/>
      <c r="BJ1339" s="307"/>
      <c r="BK1339" s="307"/>
      <c r="BL1339" s="307"/>
      <c r="BM1339" s="307"/>
      <c r="BN1339" s="307"/>
      <c r="BO1339" s="307"/>
      <c r="BP1339" s="307"/>
      <c r="BQ1339" s="307"/>
      <c r="BR1339" s="307"/>
      <c r="BS1339" s="307"/>
      <c r="BT1339" s="307"/>
      <c r="BU1339" s="307"/>
      <c r="BV1339" s="307"/>
      <c r="BW1339" s="307"/>
      <c r="BX1339" s="307"/>
      <c r="BY1339" s="307"/>
      <c r="BZ1339" s="307"/>
      <c r="CA1339" s="307"/>
      <c r="CB1339" s="307"/>
      <c r="CC1339" s="307"/>
      <c r="CD1339" s="307"/>
      <c r="CE1339" s="307"/>
      <c r="CF1339" s="307"/>
      <c r="CG1339" s="307"/>
      <c r="CH1339" s="307"/>
      <c r="CI1339" s="307"/>
      <c r="CJ1339" s="307"/>
      <c r="CK1339" s="307"/>
      <c r="CL1339" s="307"/>
      <c r="CN1339" s="306"/>
      <c r="CO1339" s="307"/>
      <c r="CP1339" s="307"/>
      <c r="CQ1339" s="307"/>
      <c r="CR1339" s="307"/>
      <c r="CS1339" s="307"/>
      <c r="CT1339" s="307"/>
      <c r="CU1339" s="307"/>
      <c r="CV1339" s="307"/>
      <c r="CW1339" s="307"/>
      <c r="CX1339" s="307"/>
      <c r="CY1339" s="307"/>
      <c r="CZ1339" s="307"/>
      <c r="DA1339" s="307"/>
      <c r="DB1339" s="307"/>
      <c r="DC1339" s="307"/>
      <c r="DD1339" s="307"/>
      <c r="DE1339" s="307"/>
      <c r="DF1339" s="307"/>
      <c r="DG1339" s="307"/>
      <c r="DH1339" s="307"/>
      <c r="DI1339" s="307"/>
      <c r="DJ1339" s="307"/>
      <c r="DK1339" s="307"/>
      <c r="DL1339" s="307"/>
    </row>
    <row r="1340" spans="1:116" x14ac:dyDescent="0.4">
      <c r="B1340" s="6"/>
      <c r="C1340" s="6"/>
      <c r="D1340" t="s">
        <v>773</v>
      </c>
      <c r="E1340" s="8" t="str">
        <f t="shared" si="1673"/>
        <v>1340 SUB-S</v>
      </c>
      <c r="G1340" s="95" t="s">
        <v>444</v>
      </c>
      <c r="H1340" s="12"/>
      <c r="I1340" s="60"/>
      <c r="J1340" s="60"/>
      <c r="K1340" s="16">
        <v>0.1</v>
      </c>
      <c r="L1340" s="16">
        <v>0.1</v>
      </c>
      <c r="M1340" s="16">
        <v>0.1</v>
      </c>
      <c r="N1340" s="16">
        <v>0.1</v>
      </c>
      <c r="O1340" s="16">
        <v>0.1</v>
      </c>
      <c r="P1340" s="16">
        <v>0.1</v>
      </c>
      <c r="R1340" s="20"/>
      <c r="S1340" s="150" cm="1">
        <f t="array" ref="S1340">INDEX($K:$P,ROW(),MATCH(S$3,$K$2:$P$2,0))</f>
        <v>0.1</v>
      </c>
      <c r="T1340" s="150" cm="1">
        <f t="array" ref="T1340">INDEX($K:$P,ROW(),MATCH(T$3,$K$2:$P$2,0))</f>
        <v>0.1</v>
      </c>
      <c r="U1340" s="150" cm="1">
        <f t="array" ref="U1340">INDEX($K:$P,ROW(),MATCH(U$3,$K$2:$P$2,0))</f>
        <v>0.1</v>
      </c>
      <c r="V1340" s="150" cm="1">
        <f t="array" ref="V1340">INDEX($K:$P,ROW(),MATCH(V$3,$K$2:$P$2,0))</f>
        <v>0.1</v>
      </c>
      <c r="W1340" s="150" cm="1">
        <f t="array" ref="W1340">INDEX($K:$P,ROW(),MATCH(W$3,$K$2:$P$2,0))</f>
        <v>0.1</v>
      </c>
      <c r="X1340" s="150" cm="1">
        <f t="array" ref="X1340">INDEX($K:$P,ROW(),MATCH(X$3,$K$2:$P$2,0))</f>
        <v>0.1</v>
      </c>
      <c r="Y1340" s="150" cm="1">
        <f t="array" ref="Y1340">INDEX($K:$P,ROW(),MATCH(Y$3,$K$2:$P$2,0))</f>
        <v>0.1</v>
      </c>
      <c r="Z1340" s="150" cm="1">
        <f t="array" ref="Z1340">INDEX($K:$P,ROW(),MATCH(Z$3,$K$2:$P$2,0))</f>
        <v>0.1</v>
      </c>
      <c r="AA1340" s="150" cm="1">
        <f t="array" ref="AA1340">INDEX($K:$P,ROW(),MATCH(AA$3,$K$2:$P$2,0))</f>
        <v>0.1</v>
      </c>
      <c r="AB1340" s="150" cm="1">
        <f t="array" ref="AB1340">INDEX($K:$P,ROW(),MATCH(AB$3,$K$2:$P$2,0))</f>
        <v>0.1</v>
      </c>
      <c r="AC1340" s="150" cm="1">
        <f t="array" ref="AC1340">INDEX($K:$P,ROW(),MATCH(AC$3,$K$2:$P$2,0))</f>
        <v>0.1</v>
      </c>
      <c r="AD1340" s="150" cm="1">
        <f t="array" ref="AD1340">INDEX($K:$P,ROW(),MATCH(AD$3,$K$2:$P$2,0))</f>
        <v>0.1</v>
      </c>
      <c r="AE1340" s="150" cm="1">
        <f t="array" ref="AE1340">INDEX($K:$P,ROW(),MATCH(AE$3,$K$2:$P$2,0))</f>
        <v>0.1</v>
      </c>
      <c r="AF1340" s="150" cm="1">
        <f t="array" ref="AF1340">INDEX($K:$P,ROW(),MATCH(AF$3,$K$2:$P$2,0))</f>
        <v>0.1</v>
      </c>
      <c r="AG1340" s="150" cm="1">
        <f t="array" ref="AG1340">INDEX($K:$P,ROW(),MATCH(AG$3,$K$2:$P$2,0))</f>
        <v>0.1</v>
      </c>
      <c r="AH1340" s="150" cm="1">
        <f t="array" ref="AH1340">INDEX($K:$P,ROW(),MATCH(AH$3,$K$2:$P$2,0))</f>
        <v>0.1</v>
      </c>
      <c r="AI1340" s="150" cm="1">
        <f t="array" ref="AI1340">INDEX($K:$P,ROW(),MATCH(AI$3,$K$2:$P$2,0))</f>
        <v>0.1</v>
      </c>
      <c r="AJ1340" s="150" cm="1">
        <f t="array" ref="AJ1340">INDEX($K:$P,ROW(),MATCH(AJ$3,$K$2:$P$2,0))</f>
        <v>0.1</v>
      </c>
      <c r="AK1340" s="150" cm="1">
        <f t="array" ref="AK1340">INDEX($K:$P,ROW(),MATCH(AK$3,$K$2:$P$2,0))</f>
        <v>0.1</v>
      </c>
      <c r="AL1340" s="150" cm="1">
        <f t="array" ref="AL1340">INDEX($K:$P,ROW(),MATCH(AL$3,$K$2:$P$2,0))</f>
        <v>0.1</v>
      </c>
      <c r="AM1340" s="150" cm="1">
        <f t="array" ref="AM1340">INDEX($K:$P,ROW(),MATCH(AM$3,$K$2:$P$2,0))</f>
        <v>0.1</v>
      </c>
      <c r="AN1340" s="150" cm="1">
        <f t="array" ref="AN1340">INDEX($K:$P,ROW(),MATCH(AN$3,$K$2:$P$2,0))</f>
        <v>0.1</v>
      </c>
      <c r="AO1340" s="150" cm="1">
        <f t="array" ref="AO1340">INDEX($K:$P,ROW(),MATCH(AO$3,$K$2:$P$2,0))</f>
        <v>0.1</v>
      </c>
      <c r="AP1340" s="150" cm="1">
        <f t="array" ref="AP1340">INDEX($K:$P,ROW(),MATCH(AP$3,$K$2:$P$2,0))</f>
        <v>0.1</v>
      </c>
      <c r="AQ1340" s="150" cm="1">
        <f t="array" ref="AQ1340">INDEX($K:$P,ROW(),MATCH(AQ$3,$K$2:$P$2,0))</f>
        <v>0.1</v>
      </c>
      <c r="AR1340" s="150" cm="1">
        <f t="array" ref="AR1340">INDEX($K:$P,ROW(),MATCH(AR$3,$K$2:$P$2,0))</f>
        <v>0.1</v>
      </c>
      <c r="AS1340" s="150" cm="1">
        <f t="array" ref="AS1340">INDEX($K:$P,ROW(),MATCH(AS$3,$K$2:$P$2,0))</f>
        <v>0.1</v>
      </c>
      <c r="AT1340" s="150" cm="1">
        <f t="array" ref="AT1340">INDEX($K:$P,ROW(),MATCH(AT$3,$K$2:$P$2,0))</f>
        <v>0.1</v>
      </c>
      <c r="AU1340" s="150" cm="1">
        <f t="array" ref="AU1340">INDEX($K:$P,ROW(),MATCH(AU$3,$K$2:$P$2,0))</f>
        <v>0.1</v>
      </c>
      <c r="AV1340" s="150" cm="1">
        <f t="array" ref="AV1340">INDEX($K:$P,ROW(),MATCH(AV$3,$K$2:$P$2,0))</f>
        <v>0.1</v>
      </c>
      <c r="AW1340" s="150" cm="1">
        <f t="array" ref="AW1340">INDEX($K:$P,ROW(),MATCH(AW$3,$K$2:$P$2,0))</f>
        <v>0.1</v>
      </c>
      <c r="AX1340" s="150" cm="1">
        <f t="array" ref="AX1340">INDEX($K:$P,ROW(),MATCH(AX$3,$K$2:$P$2,0))</f>
        <v>0.1</v>
      </c>
      <c r="AY1340" s="150" cm="1">
        <f t="array" ref="AY1340">INDEX($K:$P,ROW(),MATCH(AY$3,$K$2:$P$2,0))</f>
        <v>0.1</v>
      </c>
      <c r="AZ1340" s="150" cm="1">
        <f t="array" ref="AZ1340">INDEX($K:$P,ROW(),MATCH(AZ$3,$K$2:$P$2,0))</f>
        <v>0.1</v>
      </c>
      <c r="BA1340" s="150" cm="1">
        <f t="array" ref="BA1340">INDEX($K:$P,ROW(),MATCH(BA$3,$K$2:$P$2,0))</f>
        <v>0.1</v>
      </c>
      <c r="BB1340" s="150" cm="1">
        <f t="array" ref="BB1340">INDEX($K:$P,ROW(),MATCH(BB$3,$K$2:$P$2,0))</f>
        <v>0.1</v>
      </c>
      <c r="BC1340" s="150" cm="1">
        <f t="array" ref="BC1340">INDEX($K:$P,ROW(),MATCH(BC$3,$K$2:$P$2,0))</f>
        <v>0.1</v>
      </c>
      <c r="BD1340" s="150" cm="1">
        <f t="array" ref="BD1340">INDEX($K:$P,ROW(),MATCH(BD$3,$K$2:$P$2,0))</f>
        <v>0.1</v>
      </c>
      <c r="BE1340" s="150" cm="1">
        <f t="array" ref="BE1340">INDEX($K:$P,ROW(),MATCH(BE$3,$K$2:$P$2,0))</f>
        <v>0.1</v>
      </c>
      <c r="BF1340" s="150" cm="1">
        <f t="array" ref="BF1340">INDEX($K:$P,ROW(),MATCH(BF$3,$K$2:$P$2,0))</f>
        <v>0.1</v>
      </c>
      <c r="BG1340" s="150" cm="1">
        <f t="array" ref="BG1340">INDEX($K:$P,ROW(),MATCH(BG$3,$K$2:$P$2,0))</f>
        <v>0.1</v>
      </c>
      <c r="BH1340" s="150" cm="1">
        <f t="array" ref="BH1340">INDEX($K:$P,ROW(),MATCH(BH$3,$K$2:$P$2,0))</f>
        <v>0.1</v>
      </c>
      <c r="BI1340" s="150" cm="1">
        <f t="array" ref="BI1340">INDEX($K:$P,ROW(),MATCH(BI$3,$K$2:$P$2,0))</f>
        <v>0.1</v>
      </c>
      <c r="BJ1340" s="150" cm="1">
        <f t="array" ref="BJ1340">INDEX($K:$P,ROW(),MATCH(BJ$3,$K$2:$P$2,0))</f>
        <v>0.1</v>
      </c>
      <c r="BK1340" s="150" cm="1">
        <f t="array" ref="BK1340">INDEX($K:$P,ROW(),MATCH(BK$3,$K$2:$P$2,0))</f>
        <v>0.1</v>
      </c>
      <c r="BL1340" s="150" cm="1">
        <f t="array" ref="BL1340">INDEX($K:$P,ROW(),MATCH(BL$3,$K$2:$P$2,0))</f>
        <v>0.1</v>
      </c>
      <c r="BM1340" s="150" cm="1">
        <f t="array" ref="BM1340">INDEX($K:$P,ROW(),MATCH(BM$3,$K$2:$P$2,0))</f>
        <v>0.1</v>
      </c>
      <c r="BN1340" s="150" cm="1">
        <f t="array" ref="BN1340">INDEX($K:$P,ROW(),MATCH(BN$3,$K$2:$P$2,0))</f>
        <v>0.1</v>
      </c>
      <c r="BO1340" s="150" cm="1">
        <f t="array" ref="BO1340">INDEX($K:$P,ROW(),MATCH(BO$3,$K$2:$P$2,0))</f>
        <v>0.1</v>
      </c>
      <c r="BP1340" s="150" cm="1">
        <f t="array" ref="BP1340">INDEX($K:$P,ROW(),MATCH(BP$3,$K$2:$P$2,0))</f>
        <v>0.1</v>
      </c>
      <c r="BQ1340" s="150" cm="1">
        <f t="array" ref="BQ1340">INDEX($K:$P,ROW(),MATCH(BQ$3,$K$2:$P$2,0))</f>
        <v>0.1</v>
      </c>
      <c r="BR1340" s="150" cm="1">
        <f t="array" ref="BR1340">INDEX($K:$P,ROW(),MATCH(BR$3,$K$2:$P$2,0))</f>
        <v>0.1</v>
      </c>
      <c r="BS1340" s="150" cm="1">
        <f t="array" ref="BS1340">INDEX($K:$P,ROW(),MATCH(BS$3,$K$2:$P$2,0))</f>
        <v>0.1</v>
      </c>
      <c r="BT1340" s="150" cm="1">
        <f t="array" ref="BT1340">INDEX($K:$P,ROW(),MATCH(BT$3,$K$2:$P$2,0))</f>
        <v>0.1</v>
      </c>
      <c r="BU1340" s="150" cm="1">
        <f t="array" ref="BU1340">INDEX($K:$P,ROW(),MATCH(BU$3,$K$2:$P$2,0))</f>
        <v>0.1</v>
      </c>
      <c r="BV1340" s="150" cm="1">
        <f t="array" ref="BV1340">INDEX($K:$P,ROW(),MATCH(BV$3,$K$2:$P$2,0))</f>
        <v>0.1</v>
      </c>
      <c r="BW1340" s="150" cm="1">
        <f t="array" ref="BW1340">INDEX($K:$P,ROW(),MATCH(BW$3,$K$2:$P$2,0))</f>
        <v>0.1</v>
      </c>
      <c r="BX1340" s="150" cm="1">
        <f t="array" ref="BX1340">INDEX($K:$P,ROW(),MATCH(BX$3,$K$2:$P$2,0))</f>
        <v>0.1</v>
      </c>
      <c r="BY1340" s="150" cm="1">
        <f t="array" ref="BY1340">INDEX($K:$P,ROW(),MATCH(BY$3,$K$2:$P$2,0))</f>
        <v>0.1</v>
      </c>
      <c r="BZ1340" s="150" cm="1">
        <f t="array" ref="BZ1340">INDEX($K:$P,ROW(),MATCH(BZ$3,$K$2:$P$2,0))</f>
        <v>0.1</v>
      </c>
      <c r="CA1340" s="150" cm="1">
        <f t="array" ref="CA1340">INDEX($K:$P,ROW(),MATCH(CA$3,$K$2:$P$2,0))</f>
        <v>0.1</v>
      </c>
      <c r="CB1340" s="150" cm="1">
        <f t="array" ref="CB1340">INDEX($K:$P,ROW(),MATCH(CB$3,$K$2:$P$2,0))</f>
        <v>0.1</v>
      </c>
      <c r="CC1340" s="150" cm="1">
        <f t="array" ref="CC1340">INDEX($K:$P,ROW(),MATCH(CC$3,$K$2:$P$2,0))</f>
        <v>0.1</v>
      </c>
      <c r="CD1340" s="150" cm="1">
        <f t="array" ref="CD1340">INDEX($K:$P,ROW(),MATCH(CD$3,$K$2:$P$2,0))</f>
        <v>0.1</v>
      </c>
      <c r="CE1340" s="150" cm="1">
        <f t="array" ref="CE1340">INDEX($K:$P,ROW(),MATCH(CE$3,$K$2:$P$2,0))</f>
        <v>0.1</v>
      </c>
      <c r="CF1340" s="150" cm="1">
        <f t="array" ref="CF1340">INDEX($K:$P,ROW(),MATCH(CF$3,$K$2:$P$2,0))</f>
        <v>0.1</v>
      </c>
      <c r="CG1340" s="150" cm="1">
        <f t="array" ref="CG1340">INDEX($K:$P,ROW(),MATCH(CG$3,$K$2:$P$2,0))</f>
        <v>0.1</v>
      </c>
      <c r="CH1340" s="150" cm="1">
        <f t="array" ref="CH1340">INDEX($K:$P,ROW(),MATCH(CH$3,$K$2:$P$2,0))</f>
        <v>0.1</v>
      </c>
      <c r="CI1340" s="150" cm="1">
        <f t="array" ref="CI1340">INDEX($K:$P,ROW(),MATCH(CI$3,$K$2:$P$2,0))</f>
        <v>0.1</v>
      </c>
      <c r="CJ1340" s="150" cm="1">
        <f t="array" ref="CJ1340">INDEX($K:$P,ROW(),MATCH(CJ$3,$K$2:$P$2,0))</f>
        <v>0.1</v>
      </c>
      <c r="CK1340" s="150" cm="1">
        <f t="array" ref="CK1340">INDEX($K:$P,ROW(),MATCH(CK$3,$K$2:$P$2,0))</f>
        <v>0.1</v>
      </c>
      <c r="CL1340" s="150" cm="1">
        <f t="array" ref="CL1340">INDEX($K:$P,ROW(),MATCH(CL$3,$K$2:$P$2,0))</f>
        <v>0.1</v>
      </c>
      <c r="CN1340" s="60"/>
      <c r="CO1340" s="150" t="e" cm="1">
        <f t="array" ref="CO1340">INDEX($K:$P,ROW(),MATCH(CO$3,$K$2:$P$2,0))</f>
        <v>#N/A</v>
      </c>
      <c r="CP1340" s="150" t="e" cm="1">
        <f t="array" ref="CP1340">INDEX($K:$P,ROW(),MATCH(CP$3,$K$2:$P$2,0))</f>
        <v>#N/A</v>
      </c>
      <c r="CQ1340" s="150" t="e" cm="1">
        <f t="array" ref="CQ1340">INDEX($K:$P,ROW(),MATCH(CQ$3,$K$2:$P$2,0))</f>
        <v>#N/A</v>
      </c>
      <c r="CR1340" s="150" t="e" cm="1">
        <f t="array" ref="CR1340">INDEX($K:$P,ROW(),MATCH(CR$3,$K$2:$P$2,0))</f>
        <v>#N/A</v>
      </c>
      <c r="CS1340" s="150" t="e" cm="1">
        <f t="array" ref="CS1340">INDEX($K:$P,ROW(),MATCH(CS$3,$K$2:$P$2,0))</f>
        <v>#N/A</v>
      </c>
      <c r="CT1340" s="150" t="e" cm="1">
        <f t="array" ref="CT1340">INDEX($K:$P,ROW(),MATCH(CT$3,$K$2:$P$2,0))</f>
        <v>#N/A</v>
      </c>
      <c r="CU1340" s="150" t="e" cm="1">
        <f t="array" ref="CU1340">INDEX($K:$P,ROW(),MATCH(CU$3,$K$2:$P$2,0))</f>
        <v>#N/A</v>
      </c>
      <c r="CV1340" s="150" t="e" cm="1">
        <f t="array" ref="CV1340">INDEX($K:$P,ROW(),MATCH(CV$3,$K$2:$P$2,0))</f>
        <v>#N/A</v>
      </c>
      <c r="CW1340" s="150" t="e" cm="1">
        <f t="array" ref="CW1340">INDEX($K:$P,ROW(),MATCH(CW$3,$K$2:$P$2,0))</f>
        <v>#N/A</v>
      </c>
      <c r="CX1340" s="150" t="e" cm="1">
        <f t="array" ref="CX1340">INDEX($K:$P,ROW(),MATCH(CX$3,$K$2:$P$2,0))</f>
        <v>#N/A</v>
      </c>
      <c r="CY1340" s="150" t="e" cm="1">
        <f t="array" ref="CY1340">INDEX($K:$P,ROW(),MATCH(CY$3,$K$2:$P$2,0))</f>
        <v>#N/A</v>
      </c>
      <c r="CZ1340" s="150" t="e" cm="1">
        <f t="array" ref="CZ1340">INDEX($K:$P,ROW(),MATCH(CZ$3,$K$2:$P$2,0))</f>
        <v>#N/A</v>
      </c>
      <c r="DA1340" s="150" t="e" cm="1">
        <f t="array" ref="DA1340">INDEX($K:$P,ROW(),MATCH(DA$3,$K$2:$P$2,0))</f>
        <v>#N/A</v>
      </c>
      <c r="DB1340" s="150" t="e" cm="1">
        <f t="array" ref="DB1340">INDEX($K:$P,ROW(),MATCH(DB$3,$K$2:$P$2,0))</f>
        <v>#N/A</v>
      </c>
      <c r="DC1340" s="150" t="e" cm="1">
        <f t="array" ref="DC1340">INDEX($K:$P,ROW(),MATCH(DC$3,$K$2:$P$2,0))</f>
        <v>#N/A</v>
      </c>
      <c r="DD1340" s="150" t="e" cm="1">
        <f t="array" ref="DD1340">INDEX($K:$P,ROW(),MATCH(DD$3,$K$2:$P$2,0))</f>
        <v>#N/A</v>
      </c>
      <c r="DE1340" s="150" t="e" cm="1">
        <f t="array" ref="DE1340">INDEX($K:$P,ROW(),MATCH(DE$3,$K$2:$P$2,0))</f>
        <v>#N/A</v>
      </c>
      <c r="DF1340" s="150" t="e" cm="1">
        <f t="array" ref="DF1340">INDEX($K:$P,ROW(),MATCH(DF$3,$K$2:$P$2,0))</f>
        <v>#N/A</v>
      </c>
      <c r="DG1340" s="150" t="e" cm="1">
        <f t="array" ref="DG1340">INDEX($K:$P,ROW(),MATCH(DG$3,$K$2:$P$2,0))</f>
        <v>#N/A</v>
      </c>
      <c r="DH1340" s="150" t="e" cm="1">
        <f t="array" ref="DH1340">INDEX($K:$P,ROW(),MATCH(DH$3,$K$2:$P$2,0))</f>
        <v>#N/A</v>
      </c>
      <c r="DI1340" s="150" t="e" cm="1">
        <f t="array" ref="DI1340">INDEX($K:$P,ROW(),MATCH(DI$3,$K$2:$P$2,0))</f>
        <v>#N/A</v>
      </c>
      <c r="DJ1340" s="150" t="e" cm="1">
        <f t="array" ref="DJ1340">INDEX($K:$P,ROW(),MATCH(DJ$3,$K$2:$P$2,0))</f>
        <v>#N/A</v>
      </c>
      <c r="DK1340" s="150" t="e" cm="1">
        <f t="array" ref="DK1340">INDEX($K:$P,ROW(),MATCH(DK$3,$K$2:$P$2,0))</f>
        <v>#N/A</v>
      </c>
      <c r="DL1340" s="150" t="e" cm="1">
        <f t="array" ref="DL1340">INDEX($K:$P,ROW(),MATCH(DL$3,$K$2:$P$2,0))</f>
        <v>#N/A</v>
      </c>
    </row>
    <row r="1341" spans="1:116" x14ac:dyDescent="0.4">
      <c r="B1341" s="6"/>
      <c r="C1341" s="6"/>
      <c r="D1341" t="s">
        <v>773</v>
      </c>
      <c r="E1341" s="8" t="str">
        <f t="shared" si="1673"/>
        <v>1341 SUB-S</v>
      </c>
      <c r="G1341" s="158" t="s">
        <v>71</v>
      </c>
      <c r="S1341" s="72"/>
      <c r="T1341" s="72"/>
      <c r="U1341" s="72"/>
      <c r="V1341" s="72"/>
      <c r="W1341" s="72"/>
      <c r="X1341" s="72"/>
      <c r="Y1341" s="72"/>
      <c r="Z1341" s="72"/>
      <c r="AA1341" s="72"/>
      <c r="AB1341" s="72"/>
      <c r="AC1341" s="72"/>
      <c r="AD1341" s="72"/>
      <c r="AE1341" s="72"/>
      <c r="AF1341" s="72"/>
      <c r="AG1341" s="72"/>
      <c r="AH1341" s="72"/>
      <c r="AI1341" s="72"/>
      <c r="AJ1341" s="72"/>
      <c r="AK1341" s="72"/>
      <c r="AL1341" s="72"/>
      <c r="AM1341" s="72"/>
      <c r="AN1341" s="72"/>
      <c r="AO1341" s="72"/>
      <c r="AP1341" s="72"/>
      <c r="AQ1341" s="72"/>
      <c r="AR1341" s="72"/>
      <c r="AS1341" s="72"/>
      <c r="AT1341" s="72"/>
      <c r="AU1341" s="72"/>
      <c r="AV1341" s="72"/>
      <c r="AW1341" s="72"/>
      <c r="AX1341" s="72"/>
      <c r="AY1341" s="72"/>
      <c r="AZ1341" s="72"/>
      <c r="BA1341" s="72"/>
      <c r="BB1341" s="72"/>
      <c r="BC1341" s="72"/>
      <c r="BD1341" s="72"/>
      <c r="BE1341" s="72"/>
      <c r="BF1341" s="72"/>
      <c r="BG1341" s="72"/>
      <c r="BH1341" s="72"/>
      <c r="BI1341" s="72"/>
      <c r="BJ1341" s="72"/>
      <c r="BK1341" s="72"/>
      <c r="BL1341" s="72"/>
      <c r="BM1341" s="72"/>
      <c r="BN1341" s="72"/>
      <c r="BO1341" s="72"/>
      <c r="BP1341" s="72"/>
      <c r="BQ1341" s="72"/>
      <c r="BR1341" s="72"/>
      <c r="BS1341" s="72"/>
      <c r="BT1341" s="72"/>
      <c r="BU1341" s="72"/>
      <c r="BV1341" s="72"/>
      <c r="BW1341" s="72"/>
      <c r="BX1341" s="72"/>
      <c r="BY1341" s="72"/>
      <c r="BZ1341" s="72"/>
      <c r="CA1341" s="72"/>
      <c r="CB1341" s="72"/>
      <c r="CC1341" s="72"/>
      <c r="CD1341" s="72"/>
      <c r="CE1341" s="72"/>
      <c r="CF1341" s="72"/>
      <c r="CG1341" s="72"/>
      <c r="CH1341" s="72"/>
      <c r="CI1341" s="72"/>
      <c r="CJ1341" s="72"/>
      <c r="CK1341" s="72"/>
      <c r="CL1341" s="72"/>
      <c r="CO1341" s="72"/>
      <c r="CP1341" s="72"/>
      <c r="CQ1341" s="72"/>
      <c r="CR1341" s="72"/>
      <c r="CS1341" s="72"/>
      <c r="CT1341" s="72"/>
      <c r="CU1341" s="72"/>
      <c r="CV1341" s="72"/>
      <c r="CW1341" s="72"/>
      <c r="CX1341" s="72"/>
      <c r="CY1341" s="72"/>
      <c r="CZ1341" s="72"/>
      <c r="DA1341" s="72"/>
      <c r="DB1341" s="72"/>
      <c r="DC1341" s="72"/>
      <c r="DD1341" s="72"/>
      <c r="DE1341" s="72"/>
      <c r="DF1341" s="72"/>
      <c r="DG1341" s="72"/>
      <c r="DH1341" s="72"/>
      <c r="DI1341" s="72"/>
      <c r="DJ1341" s="72"/>
      <c r="DK1341" s="72"/>
      <c r="DL1341" s="72"/>
    </row>
    <row r="1342" spans="1:116" x14ac:dyDescent="0.4">
      <c r="B1342" s="6"/>
      <c r="C1342" s="6"/>
      <c r="D1342" t="s">
        <v>773</v>
      </c>
      <c r="E1342" s="8" t="str">
        <f t="shared" si="1673"/>
        <v>1342 SUB-S</v>
      </c>
      <c r="G1342" s="158" t="s">
        <v>72</v>
      </c>
      <c r="H1342" s="12"/>
      <c r="I1342" s="60"/>
      <c r="J1342" s="60"/>
      <c r="S1342" s="72"/>
      <c r="T1342" s="72"/>
      <c r="U1342" s="72"/>
      <c r="V1342" s="72"/>
      <c r="W1342" s="72"/>
      <c r="X1342" s="72"/>
      <c r="Y1342" s="72"/>
      <c r="Z1342" s="72"/>
      <c r="AA1342" s="72"/>
      <c r="AB1342" s="72"/>
      <c r="AC1342" s="72"/>
      <c r="AD1342" s="72"/>
      <c r="AE1342" s="72"/>
      <c r="AF1342" s="72"/>
      <c r="AG1342" s="72"/>
      <c r="AH1342" s="72"/>
      <c r="AI1342" s="72"/>
      <c r="AJ1342" s="72"/>
      <c r="AK1342" s="72"/>
      <c r="AL1342" s="72"/>
      <c r="AM1342" s="72"/>
      <c r="AN1342" s="72"/>
      <c r="AO1342" s="72"/>
      <c r="AP1342" s="72"/>
      <c r="AQ1342" s="72"/>
      <c r="AR1342" s="72"/>
      <c r="AS1342" s="72"/>
      <c r="AT1342" s="72"/>
      <c r="AU1342" s="72"/>
      <c r="AV1342" s="72"/>
      <c r="AW1342" s="72"/>
      <c r="AX1342" s="72"/>
      <c r="AY1342" s="72"/>
      <c r="AZ1342" s="72"/>
      <c r="BA1342" s="72"/>
      <c r="BB1342" s="72"/>
      <c r="BC1342" s="72"/>
      <c r="BD1342" s="72"/>
      <c r="BE1342" s="72"/>
      <c r="BF1342" s="72"/>
      <c r="BG1342" s="72"/>
      <c r="BH1342" s="72"/>
      <c r="BI1342" s="72"/>
      <c r="BJ1342" s="72"/>
      <c r="BK1342" s="72"/>
      <c r="BL1342" s="72"/>
      <c r="BM1342" s="72"/>
      <c r="BN1342" s="72"/>
      <c r="BO1342" s="72"/>
      <c r="BP1342" s="72"/>
      <c r="BQ1342" s="72"/>
      <c r="BR1342" s="72"/>
      <c r="BS1342" s="72"/>
      <c r="BT1342" s="72"/>
      <c r="BU1342" s="72"/>
      <c r="BV1342" s="72"/>
      <c r="BW1342" s="72"/>
      <c r="BX1342" s="72"/>
      <c r="BY1342" s="72"/>
      <c r="BZ1342" s="72"/>
      <c r="CA1342" s="72"/>
      <c r="CB1342" s="72"/>
      <c r="CC1342" s="72"/>
      <c r="CD1342" s="72"/>
      <c r="CE1342" s="72"/>
      <c r="CF1342" s="72"/>
      <c r="CG1342" s="72"/>
      <c r="CH1342" s="72"/>
      <c r="CI1342" s="72"/>
      <c r="CJ1342" s="72"/>
      <c r="CK1342" s="72"/>
      <c r="CL1342" s="72"/>
      <c r="CN1342" s="60"/>
      <c r="CO1342" s="72"/>
      <c r="CP1342" s="72"/>
      <c r="CQ1342" s="72"/>
      <c r="CR1342" s="72"/>
      <c r="CS1342" s="72"/>
      <c r="CT1342" s="72"/>
      <c r="CU1342" s="72"/>
      <c r="CV1342" s="72"/>
      <c r="CW1342" s="72"/>
      <c r="CX1342" s="72"/>
      <c r="CY1342" s="72"/>
      <c r="CZ1342" s="72"/>
      <c r="DA1342" s="72"/>
      <c r="DB1342" s="72"/>
      <c r="DC1342" s="72"/>
      <c r="DD1342" s="72"/>
      <c r="DE1342" s="72"/>
      <c r="DF1342" s="72"/>
      <c r="DG1342" s="72"/>
      <c r="DH1342" s="72"/>
      <c r="DI1342" s="72"/>
      <c r="DJ1342" s="72"/>
      <c r="DK1342" s="72"/>
      <c r="DL1342" s="72"/>
    </row>
    <row r="1343" spans="1:116" x14ac:dyDescent="0.4">
      <c r="B1343" t="str">
        <f>E1343</f>
        <v>1343 SUB-S</v>
      </c>
      <c r="D1343" t="s">
        <v>773</v>
      </c>
      <c r="E1343" s="8" t="str">
        <f t="shared" si="1673"/>
        <v>1343 SUB-S</v>
      </c>
      <c r="G1343" s="158" t="s">
        <v>73</v>
      </c>
      <c r="K1343" s="15">
        <f>SUMIF($4:$4,K$2-1,1339:1339)</f>
        <v>0</v>
      </c>
      <c r="L1343" s="15">
        <f ca="1">K1347</f>
        <v>10450</v>
      </c>
      <c r="M1343" s="15">
        <f ca="1">L1347</f>
        <v>21850</v>
      </c>
      <c r="N1343" s="15">
        <f ca="1">M1347</f>
        <v>33250</v>
      </c>
      <c r="O1343" s="15">
        <f ca="1">N1347</f>
        <v>44650</v>
      </c>
      <c r="P1343" s="15">
        <f ca="1">O1347</f>
        <v>56050</v>
      </c>
      <c r="R1343" s="15"/>
      <c r="S1343" s="76">
        <f t="shared" ref="S1343" si="1682">R1347</f>
        <v>0</v>
      </c>
      <c r="T1343" s="76">
        <f t="shared" ref="T1343:AY1343" ca="1" si="1683">S1347</f>
        <v>950</v>
      </c>
      <c r="U1343" s="76">
        <f t="shared" ca="1" si="1683"/>
        <v>1900</v>
      </c>
      <c r="V1343" s="76">
        <f t="shared" ca="1" si="1683"/>
        <v>2850</v>
      </c>
      <c r="W1343" s="76">
        <f t="shared" ca="1" si="1683"/>
        <v>3800</v>
      </c>
      <c r="X1343" s="76">
        <f t="shared" ca="1" si="1683"/>
        <v>4750</v>
      </c>
      <c r="Y1343" s="76">
        <f t="shared" ca="1" si="1683"/>
        <v>5700</v>
      </c>
      <c r="Z1343" s="76">
        <f t="shared" ca="1" si="1683"/>
        <v>6650</v>
      </c>
      <c r="AA1343" s="76">
        <f t="shared" ca="1" si="1683"/>
        <v>7600</v>
      </c>
      <c r="AB1343" s="76">
        <f t="shared" ca="1" si="1683"/>
        <v>8550</v>
      </c>
      <c r="AC1343" s="76">
        <f t="shared" ca="1" si="1683"/>
        <v>9500</v>
      </c>
      <c r="AD1343" s="76">
        <f t="shared" ca="1" si="1683"/>
        <v>10450</v>
      </c>
      <c r="AE1343" s="76">
        <f t="shared" ca="1" si="1683"/>
        <v>11400</v>
      </c>
      <c r="AF1343" s="76">
        <f t="shared" ca="1" si="1683"/>
        <v>12350</v>
      </c>
      <c r="AG1343" s="76">
        <f t="shared" ca="1" si="1683"/>
        <v>13300</v>
      </c>
      <c r="AH1343" s="76">
        <f t="shared" ca="1" si="1683"/>
        <v>14250</v>
      </c>
      <c r="AI1343" s="76">
        <f t="shared" ca="1" si="1683"/>
        <v>15200</v>
      </c>
      <c r="AJ1343" s="76">
        <f t="shared" ca="1" si="1683"/>
        <v>16150</v>
      </c>
      <c r="AK1343" s="76">
        <f t="shared" ca="1" si="1683"/>
        <v>17100</v>
      </c>
      <c r="AL1343" s="76">
        <f t="shared" ca="1" si="1683"/>
        <v>18050</v>
      </c>
      <c r="AM1343" s="76">
        <f t="shared" ca="1" si="1683"/>
        <v>19000</v>
      </c>
      <c r="AN1343" s="76">
        <f t="shared" ca="1" si="1683"/>
        <v>19950</v>
      </c>
      <c r="AO1343" s="76">
        <f t="shared" ca="1" si="1683"/>
        <v>20900</v>
      </c>
      <c r="AP1343" s="76">
        <f t="shared" ca="1" si="1683"/>
        <v>21850</v>
      </c>
      <c r="AQ1343" s="76">
        <f t="shared" ca="1" si="1683"/>
        <v>22800</v>
      </c>
      <c r="AR1343" s="76">
        <f t="shared" ca="1" si="1683"/>
        <v>23750</v>
      </c>
      <c r="AS1343" s="76">
        <f t="shared" ca="1" si="1683"/>
        <v>24700</v>
      </c>
      <c r="AT1343" s="76">
        <f t="shared" ca="1" si="1683"/>
        <v>25650</v>
      </c>
      <c r="AU1343" s="76">
        <f t="shared" ca="1" si="1683"/>
        <v>26600</v>
      </c>
      <c r="AV1343" s="76">
        <f t="shared" ca="1" si="1683"/>
        <v>27550</v>
      </c>
      <c r="AW1343" s="76">
        <f t="shared" ca="1" si="1683"/>
        <v>28500</v>
      </c>
      <c r="AX1343" s="76">
        <f t="shared" ca="1" si="1683"/>
        <v>29450</v>
      </c>
      <c r="AY1343" s="76">
        <f t="shared" ca="1" si="1683"/>
        <v>30400</v>
      </c>
      <c r="AZ1343" s="76">
        <f t="shared" ref="AZ1343:CE1343" ca="1" si="1684">AY1347</f>
        <v>31350</v>
      </c>
      <c r="BA1343" s="76">
        <f t="shared" ca="1" si="1684"/>
        <v>32300</v>
      </c>
      <c r="BB1343" s="76">
        <f t="shared" ca="1" si="1684"/>
        <v>33250</v>
      </c>
      <c r="BC1343" s="76">
        <f t="shared" ca="1" si="1684"/>
        <v>34200</v>
      </c>
      <c r="BD1343" s="76">
        <f t="shared" ca="1" si="1684"/>
        <v>35150</v>
      </c>
      <c r="BE1343" s="76">
        <f t="shared" ca="1" si="1684"/>
        <v>36100</v>
      </c>
      <c r="BF1343" s="76">
        <f t="shared" ca="1" si="1684"/>
        <v>37050</v>
      </c>
      <c r="BG1343" s="76">
        <f t="shared" ca="1" si="1684"/>
        <v>38000</v>
      </c>
      <c r="BH1343" s="76">
        <f t="shared" ca="1" si="1684"/>
        <v>38950</v>
      </c>
      <c r="BI1343" s="76">
        <f t="shared" ca="1" si="1684"/>
        <v>39900</v>
      </c>
      <c r="BJ1343" s="76">
        <f t="shared" ca="1" si="1684"/>
        <v>40850</v>
      </c>
      <c r="BK1343" s="76">
        <f t="shared" ca="1" si="1684"/>
        <v>41800</v>
      </c>
      <c r="BL1343" s="76">
        <f t="shared" ca="1" si="1684"/>
        <v>42750</v>
      </c>
      <c r="BM1343" s="76">
        <f t="shared" ca="1" si="1684"/>
        <v>43700</v>
      </c>
      <c r="BN1343" s="76">
        <f t="shared" ca="1" si="1684"/>
        <v>44650</v>
      </c>
      <c r="BO1343" s="76">
        <f t="shared" ca="1" si="1684"/>
        <v>45600</v>
      </c>
      <c r="BP1343" s="76">
        <f t="shared" ca="1" si="1684"/>
        <v>46550</v>
      </c>
      <c r="BQ1343" s="76">
        <f t="shared" ca="1" si="1684"/>
        <v>47500</v>
      </c>
      <c r="BR1343" s="76">
        <f t="shared" ca="1" si="1684"/>
        <v>48450</v>
      </c>
      <c r="BS1343" s="76">
        <f t="shared" ca="1" si="1684"/>
        <v>49400</v>
      </c>
      <c r="BT1343" s="76">
        <f t="shared" ca="1" si="1684"/>
        <v>50350</v>
      </c>
      <c r="BU1343" s="76">
        <f t="shared" ca="1" si="1684"/>
        <v>51300</v>
      </c>
      <c r="BV1343" s="76">
        <f t="shared" ca="1" si="1684"/>
        <v>52250</v>
      </c>
      <c r="BW1343" s="76">
        <f t="shared" ca="1" si="1684"/>
        <v>53200</v>
      </c>
      <c r="BX1343" s="76">
        <f t="shared" ca="1" si="1684"/>
        <v>54150</v>
      </c>
      <c r="BY1343" s="76">
        <f t="shared" ca="1" si="1684"/>
        <v>55100</v>
      </c>
      <c r="BZ1343" s="76">
        <f t="shared" ca="1" si="1684"/>
        <v>56050</v>
      </c>
      <c r="CA1343" s="76">
        <f t="shared" ca="1" si="1684"/>
        <v>57000</v>
      </c>
      <c r="CB1343" s="76">
        <f t="shared" ca="1" si="1684"/>
        <v>57950</v>
      </c>
      <c r="CC1343" s="76">
        <f t="shared" ca="1" si="1684"/>
        <v>58900</v>
      </c>
      <c r="CD1343" s="76">
        <f t="shared" ca="1" si="1684"/>
        <v>59850</v>
      </c>
      <c r="CE1343" s="76">
        <f t="shared" ca="1" si="1684"/>
        <v>60800</v>
      </c>
      <c r="CF1343" s="76">
        <f t="shared" ref="CF1343:CL1343" ca="1" si="1685">CE1347</f>
        <v>61750</v>
      </c>
      <c r="CG1343" s="76">
        <f t="shared" ca="1" si="1685"/>
        <v>62700</v>
      </c>
      <c r="CH1343" s="76">
        <f t="shared" ca="1" si="1685"/>
        <v>63650</v>
      </c>
      <c r="CI1343" s="76">
        <f t="shared" ca="1" si="1685"/>
        <v>64600</v>
      </c>
      <c r="CJ1343" s="76">
        <f t="shared" ca="1" si="1685"/>
        <v>65550</v>
      </c>
      <c r="CK1343" s="76">
        <f t="shared" ca="1" si="1685"/>
        <v>66500</v>
      </c>
      <c r="CL1343" s="76">
        <f t="shared" ca="1" si="1685"/>
        <v>67450</v>
      </c>
      <c r="CO1343" s="76">
        <f t="shared" ref="CO1343:DL1343" si="1686">CN1347</f>
        <v>0</v>
      </c>
      <c r="CP1343" s="76" t="e">
        <f t="shared" ca="1" si="1686"/>
        <v>#N/A</v>
      </c>
      <c r="CQ1343" s="76" t="e">
        <f t="shared" ca="1" si="1686"/>
        <v>#N/A</v>
      </c>
      <c r="CR1343" s="76" t="e">
        <f t="shared" ca="1" si="1686"/>
        <v>#N/A</v>
      </c>
      <c r="CS1343" s="76" t="e">
        <f t="shared" ca="1" si="1686"/>
        <v>#N/A</v>
      </c>
      <c r="CT1343" s="76" t="e">
        <f t="shared" ca="1" si="1686"/>
        <v>#N/A</v>
      </c>
      <c r="CU1343" s="76" t="e">
        <f t="shared" ca="1" si="1686"/>
        <v>#N/A</v>
      </c>
      <c r="CV1343" s="76" t="e">
        <f t="shared" ca="1" si="1686"/>
        <v>#N/A</v>
      </c>
      <c r="CW1343" s="76" t="e">
        <f t="shared" ca="1" si="1686"/>
        <v>#N/A</v>
      </c>
      <c r="CX1343" s="76" t="e">
        <f t="shared" ca="1" si="1686"/>
        <v>#N/A</v>
      </c>
      <c r="CY1343" s="76" t="e">
        <f t="shared" ca="1" si="1686"/>
        <v>#N/A</v>
      </c>
      <c r="CZ1343" s="76" t="e">
        <f t="shared" ca="1" si="1686"/>
        <v>#N/A</v>
      </c>
      <c r="DA1343" s="76" t="e">
        <f t="shared" ca="1" si="1686"/>
        <v>#N/A</v>
      </c>
      <c r="DB1343" s="76" t="e">
        <f t="shared" ca="1" si="1686"/>
        <v>#N/A</v>
      </c>
      <c r="DC1343" s="76" t="e">
        <f t="shared" ca="1" si="1686"/>
        <v>#N/A</v>
      </c>
      <c r="DD1343" s="76" t="e">
        <f t="shared" ca="1" si="1686"/>
        <v>#N/A</v>
      </c>
      <c r="DE1343" s="76" t="e">
        <f t="shared" ca="1" si="1686"/>
        <v>#N/A</v>
      </c>
      <c r="DF1343" s="76" t="e">
        <f t="shared" ca="1" si="1686"/>
        <v>#N/A</v>
      </c>
      <c r="DG1343" s="76" t="e">
        <f t="shared" ca="1" si="1686"/>
        <v>#N/A</v>
      </c>
      <c r="DH1343" s="76" t="e">
        <f t="shared" ca="1" si="1686"/>
        <v>#N/A</v>
      </c>
      <c r="DI1343" s="76" t="e">
        <f t="shared" ca="1" si="1686"/>
        <v>#N/A</v>
      </c>
      <c r="DJ1343" s="76" t="e">
        <f t="shared" ca="1" si="1686"/>
        <v>#N/A</v>
      </c>
      <c r="DK1343" s="76" t="e">
        <f t="shared" ca="1" si="1686"/>
        <v>#N/A</v>
      </c>
      <c r="DL1343" s="76" t="e">
        <f t="shared" ca="1" si="1686"/>
        <v>#N/A</v>
      </c>
    </row>
    <row r="1344" spans="1:116" x14ac:dyDescent="0.4">
      <c r="D1344" t="s">
        <v>773</v>
      </c>
      <c r="E1344" s="8" t="str">
        <f t="shared" si="1673"/>
        <v>1344 SUB-S</v>
      </c>
      <c r="G1344" s="158" t="s">
        <v>74</v>
      </c>
      <c r="K1344" s="34">
        <f>SUMIF($3:$3,K$2,1340:1340)</f>
        <v>1.2</v>
      </c>
      <c r="L1344" s="34">
        <f>SUMIF($3:$3,L$2,1340:1340)</f>
        <v>1.2</v>
      </c>
      <c r="M1344" s="34">
        <f>SUMIF($3:$3,M$2,1340:1340)</f>
        <v>1.2</v>
      </c>
      <c r="N1344" s="34">
        <f>SUMIF($3:$3,N$2,1340:1340)</f>
        <v>1.2</v>
      </c>
      <c r="O1344" s="34">
        <f>SUMIF($3:$3,O$2,1340:1340)</f>
        <v>1.2</v>
      </c>
      <c r="P1344" s="34">
        <f>SUMIF($3:$3,P$2,1340:1340)</f>
        <v>1.2</v>
      </c>
      <c r="R1344" s="15"/>
      <c r="S1344" s="76" cm="1">
        <f t="array" aca="1" ref="S1344" ca="1">INDIRECT(S1333)*S1340</f>
        <v>1000</v>
      </c>
      <c r="T1344" s="76" cm="1">
        <f t="array" aca="1" ref="T1344" ca="1">INDIRECT(T1333)*T1340</f>
        <v>1000</v>
      </c>
      <c r="U1344" s="76" cm="1">
        <f t="array" aca="1" ref="U1344" ca="1">INDIRECT(U1333)*U1340</f>
        <v>1000</v>
      </c>
      <c r="V1344" s="76" cm="1">
        <f t="array" aca="1" ref="V1344" ca="1">INDIRECT(V1333)*V1340</f>
        <v>1000</v>
      </c>
      <c r="W1344" s="76" cm="1">
        <f t="array" aca="1" ref="W1344" ca="1">INDIRECT(W1333)*W1340</f>
        <v>1000</v>
      </c>
      <c r="X1344" s="76" cm="1">
        <f t="array" aca="1" ref="X1344" ca="1">INDIRECT(X1333)*X1340</f>
        <v>1000</v>
      </c>
      <c r="Y1344" s="76" cm="1">
        <f t="array" aca="1" ref="Y1344" ca="1">INDIRECT(Y1333)*Y1340</f>
        <v>1000</v>
      </c>
      <c r="Z1344" s="76" cm="1">
        <f t="array" aca="1" ref="Z1344" ca="1">INDIRECT(Z1333)*Z1340</f>
        <v>1000</v>
      </c>
      <c r="AA1344" s="76" cm="1">
        <f t="array" aca="1" ref="AA1344" ca="1">INDIRECT(AA1333)*AA1340</f>
        <v>1000</v>
      </c>
      <c r="AB1344" s="76" cm="1">
        <f t="array" aca="1" ref="AB1344" ca="1">INDIRECT(AB1333)*AB1340</f>
        <v>1000</v>
      </c>
      <c r="AC1344" s="76" cm="1">
        <f t="array" aca="1" ref="AC1344" ca="1">INDIRECT(AC1333)*AC1340</f>
        <v>1000</v>
      </c>
      <c r="AD1344" s="76" cm="1">
        <f t="array" aca="1" ref="AD1344" ca="1">INDIRECT(AD1333)*AD1340</f>
        <v>1000</v>
      </c>
      <c r="AE1344" s="76" cm="1">
        <f t="array" aca="1" ref="AE1344" ca="1">INDIRECT(AE1333)*AE1340</f>
        <v>1000</v>
      </c>
      <c r="AF1344" s="76" cm="1">
        <f t="array" aca="1" ref="AF1344" ca="1">INDIRECT(AF1333)*AF1340</f>
        <v>1000</v>
      </c>
      <c r="AG1344" s="76" cm="1">
        <f t="array" aca="1" ref="AG1344" ca="1">INDIRECT(AG1333)*AG1340</f>
        <v>1000</v>
      </c>
      <c r="AH1344" s="76" cm="1">
        <f t="array" aca="1" ref="AH1344" ca="1">INDIRECT(AH1333)*AH1340</f>
        <v>1000</v>
      </c>
      <c r="AI1344" s="76" cm="1">
        <f t="array" aca="1" ref="AI1344" ca="1">INDIRECT(AI1333)*AI1340</f>
        <v>1000</v>
      </c>
      <c r="AJ1344" s="76" cm="1">
        <f t="array" aca="1" ref="AJ1344" ca="1">INDIRECT(AJ1333)*AJ1340</f>
        <v>1000</v>
      </c>
      <c r="AK1344" s="76" cm="1">
        <f t="array" aca="1" ref="AK1344" ca="1">INDIRECT(AK1333)*AK1340</f>
        <v>1000</v>
      </c>
      <c r="AL1344" s="76" cm="1">
        <f t="array" aca="1" ref="AL1344" ca="1">INDIRECT(AL1333)*AL1340</f>
        <v>1000</v>
      </c>
      <c r="AM1344" s="76" cm="1">
        <f t="array" aca="1" ref="AM1344" ca="1">INDIRECT(AM1333)*AM1340</f>
        <v>1000</v>
      </c>
      <c r="AN1344" s="76" cm="1">
        <f t="array" aca="1" ref="AN1344" ca="1">INDIRECT(AN1333)*AN1340</f>
        <v>1000</v>
      </c>
      <c r="AO1344" s="76" cm="1">
        <f t="array" aca="1" ref="AO1344" ca="1">INDIRECT(AO1333)*AO1340</f>
        <v>1000</v>
      </c>
      <c r="AP1344" s="76" cm="1">
        <f t="array" aca="1" ref="AP1344" ca="1">INDIRECT(AP1333)*AP1340</f>
        <v>1000</v>
      </c>
      <c r="AQ1344" s="76" cm="1">
        <f t="array" aca="1" ref="AQ1344" ca="1">INDIRECT(AQ1333)*AQ1340</f>
        <v>1000</v>
      </c>
      <c r="AR1344" s="76" cm="1">
        <f t="array" aca="1" ref="AR1344" ca="1">INDIRECT(AR1333)*AR1340</f>
        <v>1000</v>
      </c>
      <c r="AS1344" s="76" cm="1">
        <f t="array" aca="1" ref="AS1344" ca="1">INDIRECT(AS1333)*AS1340</f>
        <v>1000</v>
      </c>
      <c r="AT1344" s="76" cm="1">
        <f t="array" aca="1" ref="AT1344" ca="1">INDIRECT(AT1333)*AT1340</f>
        <v>1000</v>
      </c>
      <c r="AU1344" s="76" cm="1">
        <f t="array" aca="1" ref="AU1344" ca="1">INDIRECT(AU1333)*AU1340</f>
        <v>1000</v>
      </c>
      <c r="AV1344" s="76" cm="1">
        <f t="array" aca="1" ref="AV1344" ca="1">INDIRECT(AV1333)*AV1340</f>
        <v>1000</v>
      </c>
      <c r="AW1344" s="76" cm="1">
        <f t="array" aca="1" ref="AW1344" ca="1">INDIRECT(AW1333)*AW1340</f>
        <v>1000</v>
      </c>
      <c r="AX1344" s="76" cm="1">
        <f t="array" aca="1" ref="AX1344" ca="1">INDIRECT(AX1333)*AX1340</f>
        <v>1000</v>
      </c>
      <c r="AY1344" s="76" cm="1">
        <f t="array" aca="1" ref="AY1344" ca="1">INDIRECT(AY1333)*AY1340</f>
        <v>1000</v>
      </c>
      <c r="AZ1344" s="76" cm="1">
        <f t="array" aca="1" ref="AZ1344" ca="1">INDIRECT(AZ1333)*AZ1340</f>
        <v>1000</v>
      </c>
      <c r="BA1344" s="76" cm="1">
        <f t="array" aca="1" ref="BA1344" ca="1">INDIRECT(BA1333)*BA1340</f>
        <v>1000</v>
      </c>
      <c r="BB1344" s="76" cm="1">
        <f t="array" aca="1" ref="BB1344" ca="1">INDIRECT(BB1333)*BB1340</f>
        <v>1000</v>
      </c>
      <c r="BC1344" s="76" cm="1">
        <f t="array" aca="1" ref="BC1344" ca="1">INDIRECT(BC1333)*BC1340</f>
        <v>1000</v>
      </c>
      <c r="BD1344" s="76" cm="1">
        <f t="array" aca="1" ref="BD1344" ca="1">INDIRECT(BD1333)*BD1340</f>
        <v>1000</v>
      </c>
      <c r="BE1344" s="76" cm="1">
        <f t="array" aca="1" ref="BE1344" ca="1">INDIRECT(BE1333)*BE1340</f>
        <v>1000</v>
      </c>
      <c r="BF1344" s="76" cm="1">
        <f t="array" aca="1" ref="BF1344" ca="1">INDIRECT(BF1333)*BF1340</f>
        <v>1000</v>
      </c>
      <c r="BG1344" s="76" cm="1">
        <f t="array" aca="1" ref="BG1344" ca="1">INDIRECT(BG1333)*BG1340</f>
        <v>1000</v>
      </c>
      <c r="BH1344" s="76" cm="1">
        <f t="array" aca="1" ref="BH1344" ca="1">INDIRECT(BH1333)*BH1340</f>
        <v>1000</v>
      </c>
      <c r="BI1344" s="76" cm="1">
        <f t="array" aca="1" ref="BI1344" ca="1">INDIRECT(BI1333)*BI1340</f>
        <v>1000</v>
      </c>
      <c r="BJ1344" s="76" cm="1">
        <f t="array" aca="1" ref="BJ1344" ca="1">INDIRECT(BJ1333)*BJ1340</f>
        <v>1000</v>
      </c>
      <c r="BK1344" s="76" cm="1">
        <f t="array" aca="1" ref="BK1344" ca="1">INDIRECT(BK1333)*BK1340</f>
        <v>1000</v>
      </c>
      <c r="BL1344" s="76" cm="1">
        <f t="array" aca="1" ref="BL1344" ca="1">INDIRECT(BL1333)*BL1340</f>
        <v>1000</v>
      </c>
      <c r="BM1344" s="76" cm="1">
        <f t="array" aca="1" ref="BM1344" ca="1">INDIRECT(BM1333)*BM1340</f>
        <v>1000</v>
      </c>
      <c r="BN1344" s="76" cm="1">
        <f t="array" aca="1" ref="BN1344" ca="1">INDIRECT(BN1333)*BN1340</f>
        <v>1000</v>
      </c>
      <c r="BO1344" s="76" cm="1">
        <f t="array" aca="1" ref="BO1344" ca="1">INDIRECT(BO1333)*BO1340</f>
        <v>1000</v>
      </c>
      <c r="BP1344" s="76" cm="1">
        <f t="array" aca="1" ref="BP1344" ca="1">INDIRECT(BP1333)*BP1340</f>
        <v>1000</v>
      </c>
      <c r="BQ1344" s="76" cm="1">
        <f t="array" aca="1" ref="BQ1344" ca="1">INDIRECT(BQ1333)*BQ1340</f>
        <v>1000</v>
      </c>
      <c r="BR1344" s="76" cm="1">
        <f t="array" aca="1" ref="BR1344" ca="1">INDIRECT(BR1333)*BR1340</f>
        <v>1000</v>
      </c>
      <c r="BS1344" s="76" cm="1">
        <f t="array" aca="1" ref="BS1344" ca="1">INDIRECT(BS1333)*BS1340</f>
        <v>1000</v>
      </c>
      <c r="BT1344" s="76" cm="1">
        <f t="array" aca="1" ref="BT1344" ca="1">INDIRECT(BT1333)*BT1340</f>
        <v>1000</v>
      </c>
      <c r="BU1344" s="76" cm="1">
        <f t="array" aca="1" ref="BU1344" ca="1">INDIRECT(BU1333)*BU1340</f>
        <v>1000</v>
      </c>
      <c r="BV1344" s="76" cm="1">
        <f t="array" aca="1" ref="BV1344" ca="1">INDIRECT(BV1333)*BV1340</f>
        <v>1000</v>
      </c>
      <c r="BW1344" s="76" cm="1">
        <f t="array" aca="1" ref="BW1344" ca="1">INDIRECT(BW1333)*BW1340</f>
        <v>1000</v>
      </c>
      <c r="BX1344" s="76" cm="1">
        <f t="array" aca="1" ref="BX1344" ca="1">INDIRECT(BX1333)*BX1340</f>
        <v>1000</v>
      </c>
      <c r="BY1344" s="76" cm="1">
        <f t="array" aca="1" ref="BY1344" ca="1">INDIRECT(BY1333)*BY1340</f>
        <v>1000</v>
      </c>
      <c r="BZ1344" s="76" cm="1">
        <f t="array" aca="1" ref="BZ1344" ca="1">INDIRECT(BZ1333)*BZ1340</f>
        <v>1000</v>
      </c>
      <c r="CA1344" s="76" cm="1">
        <f t="array" aca="1" ref="CA1344" ca="1">INDIRECT(CA1333)*CA1340</f>
        <v>1000</v>
      </c>
      <c r="CB1344" s="76" cm="1">
        <f t="array" aca="1" ref="CB1344" ca="1">INDIRECT(CB1333)*CB1340</f>
        <v>1000</v>
      </c>
      <c r="CC1344" s="76" cm="1">
        <f t="array" aca="1" ref="CC1344" ca="1">INDIRECT(CC1333)*CC1340</f>
        <v>1000</v>
      </c>
      <c r="CD1344" s="76" cm="1">
        <f t="array" aca="1" ref="CD1344" ca="1">INDIRECT(CD1333)*CD1340</f>
        <v>1000</v>
      </c>
      <c r="CE1344" s="76" cm="1">
        <f t="array" aca="1" ref="CE1344" ca="1">INDIRECT(CE1333)*CE1340</f>
        <v>1000</v>
      </c>
      <c r="CF1344" s="76" cm="1">
        <f t="array" aca="1" ref="CF1344" ca="1">INDIRECT(CF1333)*CF1340</f>
        <v>1000</v>
      </c>
      <c r="CG1344" s="76" cm="1">
        <f t="array" aca="1" ref="CG1344" ca="1">INDIRECT(CG1333)*CG1340</f>
        <v>1000</v>
      </c>
      <c r="CH1344" s="76" cm="1">
        <f t="array" aca="1" ref="CH1344" ca="1">INDIRECT(CH1333)*CH1340</f>
        <v>1000</v>
      </c>
      <c r="CI1344" s="76" cm="1">
        <f t="array" aca="1" ref="CI1344" ca="1">INDIRECT(CI1333)*CI1340</f>
        <v>1000</v>
      </c>
      <c r="CJ1344" s="76" cm="1">
        <f t="array" aca="1" ref="CJ1344" ca="1">INDIRECT(CJ1333)*CJ1340</f>
        <v>1000</v>
      </c>
      <c r="CK1344" s="76" cm="1">
        <f t="array" aca="1" ref="CK1344" ca="1">INDIRECT(CK1333)*CK1340</f>
        <v>1000</v>
      </c>
      <c r="CL1344" s="76" cm="1">
        <f t="array" aca="1" ref="CL1344" ca="1">INDIRECT(CL1333)*CL1340</f>
        <v>1000</v>
      </c>
      <c r="CO1344" s="76" t="e" cm="1">
        <f t="array" aca="1" ref="CO1344" ca="1">INDIRECT(CO1333)*CO1340</f>
        <v>#N/A</v>
      </c>
      <c r="CP1344" s="76" t="e" cm="1">
        <f t="array" aca="1" ref="CP1344" ca="1">INDIRECT(CP1333)*CP1340</f>
        <v>#N/A</v>
      </c>
      <c r="CQ1344" s="76" t="e" cm="1">
        <f t="array" aca="1" ref="CQ1344" ca="1">INDIRECT(CQ1333)*CQ1340</f>
        <v>#N/A</v>
      </c>
      <c r="CR1344" s="76" t="e" cm="1">
        <f t="array" aca="1" ref="CR1344" ca="1">INDIRECT(CR1333)*CR1340</f>
        <v>#N/A</v>
      </c>
      <c r="CS1344" s="76" t="e" cm="1">
        <f t="array" aca="1" ref="CS1344" ca="1">INDIRECT(CS1333)*CS1340</f>
        <v>#N/A</v>
      </c>
      <c r="CT1344" s="76" t="e" cm="1">
        <f t="array" aca="1" ref="CT1344" ca="1">INDIRECT(CT1333)*CT1340</f>
        <v>#N/A</v>
      </c>
      <c r="CU1344" s="76" t="e" cm="1">
        <f t="array" aca="1" ref="CU1344" ca="1">INDIRECT(CU1333)*CU1340</f>
        <v>#N/A</v>
      </c>
      <c r="CV1344" s="76" t="e" cm="1">
        <f t="array" aca="1" ref="CV1344" ca="1">INDIRECT(CV1333)*CV1340</f>
        <v>#N/A</v>
      </c>
      <c r="CW1344" s="76" t="e" cm="1">
        <f t="array" aca="1" ref="CW1344" ca="1">INDIRECT(CW1333)*CW1340</f>
        <v>#N/A</v>
      </c>
      <c r="CX1344" s="76" t="e" cm="1">
        <f t="array" aca="1" ref="CX1344" ca="1">INDIRECT(CX1333)*CX1340</f>
        <v>#N/A</v>
      </c>
      <c r="CY1344" s="76" t="e" cm="1">
        <f t="array" aca="1" ref="CY1344" ca="1">INDIRECT(CY1333)*CY1340</f>
        <v>#N/A</v>
      </c>
      <c r="CZ1344" s="76" t="e" cm="1">
        <f t="array" aca="1" ref="CZ1344" ca="1">INDIRECT(CZ1333)*CZ1340</f>
        <v>#N/A</v>
      </c>
      <c r="DA1344" s="76" t="e" cm="1">
        <f t="array" aca="1" ref="DA1344" ca="1">INDIRECT(DA1333)*DA1340</f>
        <v>#N/A</v>
      </c>
      <c r="DB1344" s="76" t="e" cm="1">
        <f t="array" aca="1" ref="DB1344" ca="1">INDIRECT(DB1333)*DB1340</f>
        <v>#N/A</v>
      </c>
      <c r="DC1344" s="76" t="e" cm="1">
        <f t="array" aca="1" ref="DC1344" ca="1">INDIRECT(DC1333)*DC1340</f>
        <v>#N/A</v>
      </c>
      <c r="DD1344" s="76" t="e" cm="1">
        <f t="array" aca="1" ref="DD1344" ca="1">INDIRECT(DD1333)*DD1340</f>
        <v>#N/A</v>
      </c>
      <c r="DE1344" s="76" t="e" cm="1">
        <f t="array" aca="1" ref="DE1344" ca="1">INDIRECT(DE1333)*DE1340</f>
        <v>#N/A</v>
      </c>
      <c r="DF1344" s="76" t="e" cm="1">
        <f t="array" aca="1" ref="DF1344" ca="1">INDIRECT(DF1333)*DF1340</f>
        <v>#N/A</v>
      </c>
      <c r="DG1344" s="76" t="e" cm="1">
        <f t="array" aca="1" ref="DG1344" ca="1">INDIRECT(DG1333)*DG1340</f>
        <v>#N/A</v>
      </c>
      <c r="DH1344" s="76" t="e" cm="1">
        <f t="array" aca="1" ref="DH1344" ca="1">INDIRECT(DH1333)*DH1340</f>
        <v>#N/A</v>
      </c>
      <c r="DI1344" s="76" t="e" cm="1">
        <f t="array" aca="1" ref="DI1344" ca="1">INDIRECT(DI1333)*DI1340</f>
        <v>#N/A</v>
      </c>
      <c r="DJ1344" s="76" t="e" cm="1">
        <f t="array" aca="1" ref="DJ1344" ca="1">INDIRECT(DJ1333)*DJ1340</f>
        <v>#N/A</v>
      </c>
      <c r="DK1344" s="76" t="e" cm="1">
        <f t="array" aca="1" ref="DK1344" ca="1">INDIRECT(DK1333)*DK1340</f>
        <v>#N/A</v>
      </c>
      <c r="DL1344" s="76" t="e" cm="1">
        <f t="array" aca="1" ref="DL1344" ca="1">INDIRECT(DL1333)*DL1340</f>
        <v>#N/A</v>
      </c>
    </row>
    <row r="1345" spans="2:116" x14ac:dyDescent="0.4">
      <c r="C1345" t="s">
        <v>80</v>
      </c>
      <c r="D1345" t="s">
        <v>773</v>
      </c>
      <c r="E1345" s="8" t="str">
        <f t="shared" si="1673"/>
        <v>1345 SUB-S</v>
      </c>
      <c r="G1345" s="127" t="str">
        <f>"# of subscriber - "&amp;SUBSTITUTE(G1337,":","")</f>
        <v># of subscriber - Subscription revenue - secondary volume driven</v>
      </c>
      <c r="H1345" s="12"/>
      <c r="I1345" s="60"/>
      <c r="J1345" s="60"/>
      <c r="K1345" s="16">
        <v>0.05</v>
      </c>
      <c r="L1345" s="16">
        <v>0.05</v>
      </c>
      <c r="M1345" s="16">
        <v>0.05</v>
      </c>
      <c r="N1345" s="16">
        <v>0.05</v>
      </c>
      <c r="O1345" s="16">
        <v>0.05</v>
      </c>
      <c r="P1345" s="16">
        <v>0.05</v>
      </c>
      <c r="R1345" s="20"/>
      <c r="S1345" s="150" cm="1">
        <f t="array" ref="S1345">INDEX($K:$P,ROW(),MATCH(S$3,$K$2:$P$2,0))</f>
        <v>0.05</v>
      </c>
      <c r="T1345" s="150" cm="1">
        <f t="array" ref="T1345">INDEX($K:$P,ROW(),MATCH(T$3,$K$2:$P$2,0))</f>
        <v>0.05</v>
      </c>
      <c r="U1345" s="150" cm="1">
        <f t="array" ref="U1345">INDEX($K:$P,ROW(),MATCH(U$3,$K$2:$P$2,0))</f>
        <v>0.05</v>
      </c>
      <c r="V1345" s="150" cm="1">
        <f t="array" ref="V1345">INDEX($K:$P,ROW(),MATCH(V$3,$K$2:$P$2,0))</f>
        <v>0.05</v>
      </c>
      <c r="W1345" s="150" cm="1">
        <f t="array" ref="W1345">INDEX($K:$P,ROW(),MATCH(W$3,$K$2:$P$2,0))</f>
        <v>0.05</v>
      </c>
      <c r="X1345" s="150" cm="1">
        <f t="array" ref="X1345">INDEX($K:$P,ROW(),MATCH(X$3,$K$2:$P$2,0))</f>
        <v>0.05</v>
      </c>
      <c r="Y1345" s="150" cm="1">
        <f t="array" ref="Y1345">INDEX($K:$P,ROW(),MATCH(Y$3,$K$2:$P$2,0))</f>
        <v>0.05</v>
      </c>
      <c r="Z1345" s="150" cm="1">
        <f t="array" ref="Z1345">INDEX($K:$P,ROW(),MATCH(Z$3,$K$2:$P$2,0))</f>
        <v>0.05</v>
      </c>
      <c r="AA1345" s="150" cm="1">
        <f t="array" ref="AA1345">INDEX($K:$P,ROW(),MATCH(AA$3,$K$2:$P$2,0))</f>
        <v>0.05</v>
      </c>
      <c r="AB1345" s="150" cm="1">
        <f t="array" ref="AB1345">INDEX($K:$P,ROW(),MATCH(AB$3,$K$2:$P$2,0))</f>
        <v>0.05</v>
      </c>
      <c r="AC1345" s="150" cm="1">
        <f t="array" ref="AC1345">INDEX($K:$P,ROW(),MATCH(AC$3,$K$2:$P$2,0))</f>
        <v>0.05</v>
      </c>
      <c r="AD1345" s="150" cm="1">
        <f t="array" ref="AD1345">INDEX($K:$P,ROW(),MATCH(AD$3,$K$2:$P$2,0))</f>
        <v>0.05</v>
      </c>
      <c r="AE1345" s="150" cm="1">
        <f t="array" ref="AE1345">INDEX($K:$P,ROW(),MATCH(AE$3,$K$2:$P$2,0))</f>
        <v>0.05</v>
      </c>
      <c r="AF1345" s="150" cm="1">
        <f t="array" ref="AF1345">INDEX($K:$P,ROW(),MATCH(AF$3,$K$2:$P$2,0))</f>
        <v>0.05</v>
      </c>
      <c r="AG1345" s="150" cm="1">
        <f t="array" ref="AG1345">INDEX($K:$P,ROW(),MATCH(AG$3,$K$2:$P$2,0))</f>
        <v>0.05</v>
      </c>
      <c r="AH1345" s="150" cm="1">
        <f t="array" ref="AH1345">INDEX($K:$P,ROW(),MATCH(AH$3,$K$2:$P$2,0))</f>
        <v>0.05</v>
      </c>
      <c r="AI1345" s="150" cm="1">
        <f t="array" ref="AI1345">INDEX($K:$P,ROW(),MATCH(AI$3,$K$2:$P$2,0))</f>
        <v>0.05</v>
      </c>
      <c r="AJ1345" s="150" cm="1">
        <f t="array" ref="AJ1345">INDEX($K:$P,ROW(),MATCH(AJ$3,$K$2:$P$2,0))</f>
        <v>0.05</v>
      </c>
      <c r="AK1345" s="150" cm="1">
        <f t="array" ref="AK1345">INDEX($K:$P,ROW(),MATCH(AK$3,$K$2:$P$2,0))</f>
        <v>0.05</v>
      </c>
      <c r="AL1345" s="150" cm="1">
        <f t="array" ref="AL1345">INDEX($K:$P,ROW(),MATCH(AL$3,$K$2:$P$2,0))</f>
        <v>0.05</v>
      </c>
      <c r="AM1345" s="150" cm="1">
        <f t="array" ref="AM1345">INDEX($K:$P,ROW(),MATCH(AM$3,$K$2:$P$2,0))</f>
        <v>0.05</v>
      </c>
      <c r="AN1345" s="150" cm="1">
        <f t="array" ref="AN1345">INDEX($K:$P,ROW(),MATCH(AN$3,$K$2:$P$2,0))</f>
        <v>0.05</v>
      </c>
      <c r="AO1345" s="150" cm="1">
        <f t="array" ref="AO1345">INDEX($K:$P,ROW(),MATCH(AO$3,$K$2:$P$2,0))</f>
        <v>0.05</v>
      </c>
      <c r="AP1345" s="150" cm="1">
        <f t="array" ref="AP1345">INDEX($K:$P,ROW(),MATCH(AP$3,$K$2:$P$2,0))</f>
        <v>0.05</v>
      </c>
      <c r="AQ1345" s="150" cm="1">
        <f t="array" ref="AQ1345">INDEX($K:$P,ROW(),MATCH(AQ$3,$K$2:$P$2,0))</f>
        <v>0.05</v>
      </c>
      <c r="AR1345" s="150" cm="1">
        <f t="array" ref="AR1345">INDEX($K:$P,ROW(),MATCH(AR$3,$K$2:$P$2,0))</f>
        <v>0.05</v>
      </c>
      <c r="AS1345" s="150" cm="1">
        <f t="array" ref="AS1345">INDEX($K:$P,ROW(),MATCH(AS$3,$K$2:$P$2,0))</f>
        <v>0.05</v>
      </c>
      <c r="AT1345" s="150" cm="1">
        <f t="array" ref="AT1345">INDEX($K:$P,ROW(),MATCH(AT$3,$K$2:$P$2,0))</f>
        <v>0.05</v>
      </c>
      <c r="AU1345" s="150" cm="1">
        <f t="array" ref="AU1345">INDEX($K:$P,ROW(),MATCH(AU$3,$K$2:$P$2,0))</f>
        <v>0.05</v>
      </c>
      <c r="AV1345" s="150" cm="1">
        <f t="array" ref="AV1345">INDEX($K:$P,ROW(),MATCH(AV$3,$K$2:$P$2,0))</f>
        <v>0.05</v>
      </c>
      <c r="AW1345" s="150" cm="1">
        <f t="array" ref="AW1345">INDEX($K:$P,ROW(),MATCH(AW$3,$K$2:$P$2,0))</f>
        <v>0.05</v>
      </c>
      <c r="AX1345" s="150" cm="1">
        <f t="array" ref="AX1345">INDEX($K:$P,ROW(),MATCH(AX$3,$K$2:$P$2,0))</f>
        <v>0.05</v>
      </c>
      <c r="AY1345" s="150" cm="1">
        <f t="array" ref="AY1345">INDEX($K:$P,ROW(),MATCH(AY$3,$K$2:$P$2,0))</f>
        <v>0.05</v>
      </c>
      <c r="AZ1345" s="150" cm="1">
        <f t="array" ref="AZ1345">INDEX($K:$P,ROW(),MATCH(AZ$3,$K$2:$P$2,0))</f>
        <v>0.05</v>
      </c>
      <c r="BA1345" s="150" cm="1">
        <f t="array" ref="BA1345">INDEX($K:$P,ROW(),MATCH(BA$3,$K$2:$P$2,0))</f>
        <v>0.05</v>
      </c>
      <c r="BB1345" s="150" cm="1">
        <f t="array" ref="BB1345">INDEX($K:$P,ROW(),MATCH(BB$3,$K$2:$P$2,0))</f>
        <v>0.05</v>
      </c>
      <c r="BC1345" s="150" cm="1">
        <f t="array" ref="BC1345">INDEX($K:$P,ROW(),MATCH(BC$3,$K$2:$P$2,0))</f>
        <v>0.05</v>
      </c>
      <c r="BD1345" s="150" cm="1">
        <f t="array" ref="BD1345">INDEX($K:$P,ROW(),MATCH(BD$3,$K$2:$P$2,0))</f>
        <v>0.05</v>
      </c>
      <c r="BE1345" s="150" cm="1">
        <f t="array" ref="BE1345">INDEX($K:$P,ROW(),MATCH(BE$3,$K$2:$P$2,0))</f>
        <v>0.05</v>
      </c>
      <c r="BF1345" s="150" cm="1">
        <f t="array" ref="BF1345">INDEX($K:$P,ROW(),MATCH(BF$3,$K$2:$P$2,0))</f>
        <v>0.05</v>
      </c>
      <c r="BG1345" s="150" cm="1">
        <f t="array" ref="BG1345">INDEX($K:$P,ROW(),MATCH(BG$3,$K$2:$P$2,0))</f>
        <v>0.05</v>
      </c>
      <c r="BH1345" s="150" cm="1">
        <f t="array" ref="BH1345">INDEX($K:$P,ROW(),MATCH(BH$3,$K$2:$P$2,0))</f>
        <v>0.05</v>
      </c>
      <c r="BI1345" s="150" cm="1">
        <f t="array" ref="BI1345">INDEX($K:$P,ROW(),MATCH(BI$3,$K$2:$P$2,0))</f>
        <v>0.05</v>
      </c>
      <c r="BJ1345" s="150" cm="1">
        <f t="array" ref="BJ1345">INDEX($K:$P,ROW(),MATCH(BJ$3,$K$2:$P$2,0))</f>
        <v>0.05</v>
      </c>
      <c r="BK1345" s="150" cm="1">
        <f t="array" ref="BK1345">INDEX($K:$P,ROW(),MATCH(BK$3,$K$2:$P$2,0))</f>
        <v>0.05</v>
      </c>
      <c r="BL1345" s="150" cm="1">
        <f t="array" ref="BL1345">INDEX($K:$P,ROW(),MATCH(BL$3,$K$2:$P$2,0))</f>
        <v>0.05</v>
      </c>
      <c r="BM1345" s="150" cm="1">
        <f t="array" ref="BM1345">INDEX($K:$P,ROW(),MATCH(BM$3,$K$2:$P$2,0))</f>
        <v>0.05</v>
      </c>
      <c r="BN1345" s="150" cm="1">
        <f t="array" ref="BN1345">INDEX($K:$P,ROW(),MATCH(BN$3,$K$2:$P$2,0))</f>
        <v>0.05</v>
      </c>
      <c r="BO1345" s="150" cm="1">
        <f t="array" ref="BO1345">INDEX($K:$P,ROW(),MATCH(BO$3,$K$2:$P$2,0))</f>
        <v>0.05</v>
      </c>
      <c r="BP1345" s="150" cm="1">
        <f t="array" ref="BP1345">INDEX($K:$P,ROW(),MATCH(BP$3,$K$2:$P$2,0))</f>
        <v>0.05</v>
      </c>
      <c r="BQ1345" s="150" cm="1">
        <f t="array" ref="BQ1345">INDEX($K:$P,ROW(),MATCH(BQ$3,$K$2:$P$2,0))</f>
        <v>0.05</v>
      </c>
      <c r="BR1345" s="150" cm="1">
        <f t="array" ref="BR1345">INDEX($K:$P,ROW(),MATCH(BR$3,$K$2:$P$2,0))</f>
        <v>0.05</v>
      </c>
      <c r="BS1345" s="150" cm="1">
        <f t="array" ref="BS1345">INDEX($K:$P,ROW(),MATCH(BS$3,$K$2:$P$2,0))</f>
        <v>0.05</v>
      </c>
      <c r="BT1345" s="150" cm="1">
        <f t="array" ref="BT1345">INDEX($K:$P,ROW(),MATCH(BT$3,$K$2:$P$2,0))</f>
        <v>0.05</v>
      </c>
      <c r="BU1345" s="150" cm="1">
        <f t="array" ref="BU1345">INDEX($K:$P,ROW(),MATCH(BU$3,$K$2:$P$2,0))</f>
        <v>0.05</v>
      </c>
      <c r="BV1345" s="150" cm="1">
        <f t="array" ref="BV1345">INDEX($K:$P,ROW(),MATCH(BV$3,$K$2:$P$2,0))</f>
        <v>0.05</v>
      </c>
      <c r="BW1345" s="150" cm="1">
        <f t="array" ref="BW1345">INDEX($K:$P,ROW(),MATCH(BW$3,$K$2:$P$2,0))</f>
        <v>0.05</v>
      </c>
      <c r="BX1345" s="150" cm="1">
        <f t="array" ref="BX1345">INDEX($K:$P,ROW(),MATCH(BX$3,$K$2:$P$2,0))</f>
        <v>0.05</v>
      </c>
      <c r="BY1345" s="150" cm="1">
        <f t="array" ref="BY1345">INDEX($K:$P,ROW(),MATCH(BY$3,$K$2:$P$2,0))</f>
        <v>0.05</v>
      </c>
      <c r="BZ1345" s="150" cm="1">
        <f t="array" ref="BZ1345">INDEX($K:$P,ROW(),MATCH(BZ$3,$K$2:$P$2,0))</f>
        <v>0.05</v>
      </c>
      <c r="CA1345" s="150" cm="1">
        <f t="array" ref="CA1345">INDEX($K:$P,ROW(),MATCH(CA$3,$K$2:$P$2,0))</f>
        <v>0.05</v>
      </c>
      <c r="CB1345" s="150" cm="1">
        <f t="array" ref="CB1345">INDEX($K:$P,ROW(),MATCH(CB$3,$K$2:$P$2,0))</f>
        <v>0.05</v>
      </c>
      <c r="CC1345" s="150" cm="1">
        <f t="array" ref="CC1345">INDEX($K:$P,ROW(),MATCH(CC$3,$K$2:$P$2,0))</f>
        <v>0.05</v>
      </c>
      <c r="CD1345" s="150" cm="1">
        <f t="array" ref="CD1345">INDEX($K:$P,ROW(),MATCH(CD$3,$K$2:$P$2,0))</f>
        <v>0.05</v>
      </c>
      <c r="CE1345" s="150" cm="1">
        <f t="array" ref="CE1345">INDEX($K:$P,ROW(),MATCH(CE$3,$K$2:$P$2,0))</f>
        <v>0.05</v>
      </c>
      <c r="CF1345" s="150" cm="1">
        <f t="array" ref="CF1345">INDEX($K:$P,ROW(),MATCH(CF$3,$K$2:$P$2,0))</f>
        <v>0.05</v>
      </c>
      <c r="CG1345" s="150" cm="1">
        <f t="array" ref="CG1345">INDEX($K:$P,ROW(),MATCH(CG$3,$K$2:$P$2,0))</f>
        <v>0.05</v>
      </c>
      <c r="CH1345" s="150" cm="1">
        <f t="array" ref="CH1345">INDEX($K:$P,ROW(),MATCH(CH$3,$K$2:$P$2,0))</f>
        <v>0.05</v>
      </c>
      <c r="CI1345" s="150" cm="1">
        <f t="array" ref="CI1345">INDEX($K:$P,ROW(),MATCH(CI$3,$K$2:$P$2,0))</f>
        <v>0.05</v>
      </c>
      <c r="CJ1345" s="150" cm="1">
        <f t="array" ref="CJ1345">INDEX($K:$P,ROW(),MATCH(CJ$3,$K$2:$P$2,0))</f>
        <v>0.05</v>
      </c>
      <c r="CK1345" s="150" cm="1">
        <f t="array" ref="CK1345">INDEX($K:$P,ROW(),MATCH(CK$3,$K$2:$P$2,0))</f>
        <v>0.05</v>
      </c>
      <c r="CL1345" s="150" cm="1">
        <f t="array" ref="CL1345">INDEX($K:$P,ROW(),MATCH(CL$3,$K$2:$P$2,0))</f>
        <v>0.05</v>
      </c>
      <c r="CN1345" s="60"/>
      <c r="CO1345" s="150" t="e" cm="1">
        <f t="array" ref="CO1345">INDEX($K:$P,ROW(),MATCH(CO$3,$K$2:$P$2,0))</f>
        <v>#N/A</v>
      </c>
      <c r="CP1345" s="150" t="e" cm="1">
        <f t="array" ref="CP1345">INDEX($K:$P,ROW(),MATCH(CP$3,$K$2:$P$2,0))</f>
        <v>#N/A</v>
      </c>
      <c r="CQ1345" s="150" t="e" cm="1">
        <f t="array" ref="CQ1345">INDEX($K:$P,ROW(),MATCH(CQ$3,$K$2:$P$2,0))</f>
        <v>#N/A</v>
      </c>
      <c r="CR1345" s="150" t="e" cm="1">
        <f t="array" ref="CR1345">INDEX($K:$P,ROW(),MATCH(CR$3,$K$2:$P$2,0))</f>
        <v>#N/A</v>
      </c>
      <c r="CS1345" s="150" t="e" cm="1">
        <f t="array" ref="CS1345">INDEX($K:$P,ROW(),MATCH(CS$3,$K$2:$P$2,0))</f>
        <v>#N/A</v>
      </c>
      <c r="CT1345" s="150" t="e" cm="1">
        <f t="array" ref="CT1345">INDEX($K:$P,ROW(),MATCH(CT$3,$K$2:$P$2,0))</f>
        <v>#N/A</v>
      </c>
      <c r="CU1345" s="150" t="e" cm="1">
        <f t="array" ref="CU1345">INDEX($K:$P,ROW(),MATCH(CU$3,$K$2:$P$2,0))</f>
        <v>#N/A</v>
      </c>
      <c r="CV1345" s="150" t="e" cm="1">
        <f t="array" ref="CV1345">INDEX($K:$P,ROW(),MATCH(CV$3,$K$2:$P$2,0))</f>
        <v>#N/A</v>
      </c>
      <c r="CW1345" s="150" t="e" cm="1">
        <f t="array" ref="CW1345">INDEX($K:$P,ROW(),MATCH(CW$3,$K$2:$P$2,0))</f>
        <v>#N/A</v>
      </c>
      <c r="CX1345" s="150" t="e" cm="1">
        <f t="array" ref="CX1345">INDEX($K:$P,ROW(),MATCH(CX$3,$K$2:$P$2,0))</f>
        <v>#N/A</v>
      </c>
      <c r="CY1345" s="150" t="e" cm="1">
        <f t="array" ref="CY1345">INDEX($K:$P,ROW(),MATCH(CY$3,$K$2:$P$2,0))</f>
        <v>#N/A</v>
      </c>
      <c r="CZ1345" s="150" t="e" cm="1">
        <f t="array" ref="CZ1345">INDEX($K:$P,ROW(),MATCH(CZ$3,$K$2:$P$2,0))</f>
        <v>#N/A</v>
      </c>
      <c r="DA1345" s="150" t="e" cm="1">
        <f t="array" ref="DA1345">INDEX($K:$P,ROW(),MATCH(DA$3,$K$2:$P$2,0))</f>
        <v>#N/A</v>
      </c>
      <c r="DB1345" s="150" t="e" cm="1">
        <f t="array" ref="DB1345">INDEX($K:$P,ROW(),MATCH(DB$3,$K$2:$P$2,0))</f>
        <v>#N/A</v>
      </c>
      <c r="DC1345" s="150" t="e" cm="1">
        <f t="array" ref="DC1345">INDEX($K:$P,ROW(),MATCH(DC$3,$K$2:$P$2,0))</f>
        <v>#N/A</v>
      </c>
      <c r="DD1345" s="150" t="e" cm="1">
        <f t="array" ref="DD1345">INDEX($K:$P,ROW(),MATCH(DD$3,$K$2:$P$2,0))</f>
        <v>#N/A</v>
      </c>
      <c r="DE1345" s="150" t="e" cm="1">
        <f t="array" ref="DE1345">INDEX($K:$P,ROW(),MATCH(DE$3,$K$2:$P$2,0))</f>
        <v>#N/A</v>
      </c>
      <c r="DF1345" s="150" t="e" cm="1">
        <f t="array" ref="DF1345">INDEX($K:$P,ROW(),MATCH(DF$3,$K$2:$P$2,0))</f>
        <v>#N/A</v>
      </c>
      <c r="DG1345" s="150" t="e" cm="1">
        <f t="array" ref="DG1345">INDEX($K:$P,ROW(),MATCH(DG$3,$K$2:$P$2,0))</f>
        <v>#N/A</v>
      </c>
      <c r="DH1345" s="150" t="e" cm="1">
        <f t="array" ref="DH1345">INDEX($K:$P,ROW(),MATCH(DH$3,$K$2:$P$2,0))</f>
        <v>#N/A</v>
      </c>
      <c r="DI1345" s="150" t="e" cm="1">
        <f t="array" ref="DI1345">INDEX($K:$P,ROW(),MATCH(DI$3,$K$2:$P$2,0))</f>
        <v>#N/A</v>
      </c>
      <c r="DJ1345" s="150" t="e" cm="1">
        <f t="array" ref="DJ1345">INDEX($K:$P,ROW(),MATCH(DJ$3,$K$2:$P$2,0))</f>
        <v>#N/A</v>
      </c>
      <c r="DK1345" s="150" t="e" cm="1">
        <f t="array" ref="DK1345">INDEX($K:$P,ROW(),MATCH(DK$3,$K$2:$P$2,0))</f>
        <v>#N/A</v>
      </c>
      <c r="DL1345" s="150" t="e" cm="1">
        <f t="array" ref="DL1345">INDEX($K:$P,ROW(),MATCH(DL$3,$K$2:$P$2,0))</f>
        <v>#N/A</v>
      </c>
    </row>
    <row r="1346" spans="2:116" x14ac:dyDescent="0.4">
      <c r="D1346" t="s">
        <v>773</v>
      </c>
      <c r="E1346" s="8" t="str">
        <f t="shared" si="1673"/>
        <v>1346 SUB-S</v>
      </c>
      <c r="G1346" s="145" t="s">
        <v>62</v>
      </c>
      <c r="K1346" s="34">
        <f>SUMIF($3:$3,K$2,1342:1342)</f>
        <v>0</v>
      </c>
      <c r="L1346" s="34">
        <f>SUMIF($3:$3,L$2,1342:1342)</f>
        <v>0</v>
      </c>
      <c r="M1346" s="34">
        <f>SUMIF($3:$3,M$2,1342:1342)</f>
        <v>0</v>
      </c>
      <c r="N1346" s="34">
        <f>SUMIF($3:$3,N$2,1342:1342)</f>
        <v>0</v>
      </c>
      <c r="O1346" s="34">
        <f>SUMIF($3:$3,O$2,1342:1342)</f>
        <v>0</v>
      </c>
      <c r="P1346" s="34">
        <f>SUMIF($3:$3,P$2,1342:1342)</f>
        <v>0</v>
      </c>
      <c r="R1346" s="15"/>
      <c r="S1346" s="76">
        <f t="shared" ref="S1346:AX1346" ca="1" si="1687">-S1344*S1345</f>
        <v>-50</v>
      </c>
      <c r="T1346" s="76">
        <f t="shared" ca="1" si="1687"/>
        <v>-50</v>
      </c>
      <c r="U1346" s="76">
        <f t="shared" ca="1" si="1687"/>
        <v>-50</v>
      </c>
      <c r="V1346" s="76">
        <f t="shared" ca="1" si="1687"/>
        <v>-50</v>
      </c>
      <c r="W1346" s="76">
        <f t="shared" ca="1" si="1687"/>
        <v>-50</v>
      </c>
      <c r="X1346" s="76">
        <f t="shared" ca="1" si="1687"/>
        <v>-50</v>
      </c>
      <c r="Y1346" s="76">
        <f t="shared" ca="1" si="1687"/>
        <v>-50</v>
      </c>
      <c r="Z1346" s="76">
        <f t="shared" ca="1" si="1687"/>
        <v>-50</v>
      </c>
      <c r="AA1346" s="76">
        <f t="shared" ca="1" si="1687"/>
        <v>-50</v>
      </c>
      <c r="AB1346" s="76">
        <f t="shared" ca="1" si="1687"/>
        <v>-50</v>
      </c>
      <c r="AC1346" s="76">
        <f t="shared" ca="1" si="1687"/>
        <v>-50</v>
      </c>
      <c r="AD1346" s="76">
        <f t="shared" ca="1" si="1687"/>
        <v>-50</v>
      </c>
      <c r="AE1346" s="76">
        <f t="shared" ca="1" si="1687"/>
        <v>-50</v>
      </c>
      <c r="AF1346" s="76">
        <f t="shared" ca="1" si="1687"/>
        <v>-50</v>
      </c>
      <c r="AG1346" s="76">
        <f t="shared" ca="1" si="1687"/>
        <v>-50</v>
      </c>
      <c r="AH1346" s="76">
        <f t="shared" ca="1" si="1687"/>
        <v>-50</v>
      </c>
      <c r="AI1346" s="76">
        <f t="shared" ca="1" si="1687"/>
        <v>-50</v>
      </c>
      <c r="AJ1346" s="76">
        <f t="shared" ca="1" si="1687"/>
        <v>-50</v>
      </c>
      <c r="AK1346" s="76">
        <f t="shared" ca="1" si="1687"/>
        <v>-50</v>
      </c>
      <c r="AL1346" s="76">
        <f t="shared" ca="1" si="1687"/>
        <v>-50</v>
      </c>
      <c r="AM1346" s="76">
        <f t="shared" ca="1" si="1687"/>
        <v>-50</v>
      </c>
      <c r="AN1346" s="76">
        <f t="shared" ca="1" si="1687"/>
        <v>-50</v>
      </c>
      <c r="AO1346" s="76">
        <f t="shared" ca="1" si="1687"/>
        <v>-50</v>
      </c>
      <c r="AP1346" s="76">
        <f t="shared" ca="1" si="1687"/>
        <v>-50</v>
      </c>
      <c r="AQ1346" s="76">
        <f t="shared" ca="1" si="1687"/>
        <v>-50</v>
      </c>
      <c r="AR1346" s="76">
        <f t="shared" ca="1" si="1687"/>
        <v>-50</v>
      </c>
      <c r="AS1346" s="76">
        <f t="shared" ca="1" si="1687"/>
        <v>-50</v>
      </c>
      <c r="AT1346" s="76">
        <f t="shared" ca="1" si="1687"/>
        <v>-50</v>
      </c>
      <c r="AU1346" s="76">
        <f t="shared" ca="1" si="1687"/>
        <v>-50</v>
      </c>
      <c r="AV1346" s="76">
        <f t="shared" ca="1" si="1687"/>
        <v>-50</v>
      </c>
      <c r="AW1346" s="76">
        <f t="shared" ca="1" si="1687"/>
        <v>-50</v>
      </c>
      <c r="AX1346" s="76">
        <f t="shared" ca="1" si="1687"/>
        <v>-50</v>
      </c>
      <c r="AY1346" s="76">
        <f t="shared" ref="AY1346:CD1346" ca="1" si="1688">-AY1344*AY1345</f>
        <v>-50</v>
      </c>
      <c r="AZ1346" s="76">
        <f t="shared" ca="1" si="1688"/>
        <v>-50</v>
      </c>
      <c r="BA1346" s="76">
        <f t="shared" ca="1" si="1688"/>
        <v>-50</v>
      </c>
      <c r="BB1346" s="76">
        <f t="shared" ca="1" si="1688"/>
        <v>-50</v>
      </c>
      <c r="BC1346" s="76">
        <f t="shared" ca="1" si="1688"/>
        <v>-50</v>
      </c>
      <c r="BD1346" s="76">
        <f t="shared" ca="1" si="1688"/>
        <v>-50</v>
      </c>
      <c r="BE1346" s="76">
        <f t="shared" ca="1" si="1688"/>
        <v>-50</v>
      </c>
      <c r="BF1346" s="76">
        <f t="shared" ca="1" si="1688"/>
        <v>-50</v>
      </c>
      <c r="BG1346" s="76">
        <f t="shared" ca="1" si="1688"/>
        <v>-50</v>
      </c>
      <c r="BH1346" s="76">
        <f t="shared" ca="1" si="1688"/>
        <v>-50</v>
      </c>
      <c r="BI1346" s="76">
        <f t="shared" ca="1" si="1688"/>
        <v>-50</v>
      </c>
      <c r="BJ1346" s="76">
        <f t="shared" ca="1" si="1688"/>
        <v>-50</v>
      </c>
      <c r="BK1346" s="76">
        <f t="shared" ca="1" si="1688"/>
        <v>-50</v>
      </c>
      <c r="BL1346" s="76">
        <f t="shared" ca="1" si="1688"/>
        <v>-50</v>
      </c>
      <c r="BM1346" s="76">
        <f t="shared" ca="1" si="1688"/>
        <v>-50</v>
      </c>
      <c r="BN1346" s="76">
        <f t="shared" ca="1" si="1688"/>
        <v>-50</v>
      </c>
      <c r="BO1346" s="76">
        <f t="shared" ca="1" si="1688"/>
        <v>-50</v>
      </c>
      <c r="BP1346" s="76">
        <f t="shared" ca="1" si="1688"/>
        <v>-50</v>
      </c>
      <c r="BQ1346" s="76">
        <f t="shared" ca="1" si="1688"/>
        <v>-50</v>
      </c>
      <c r="BR1346" s="76">
        <f t="shared" ca="1" si="1688"/>
        <v>-50</v>
      </c>
      <c r="BS1346" s="76">
        <f t="shared" ca="1" si="1688"/>
        <v>-50</v>
      </c>
      <c r="BT1346" s="76">
        <f t="shared" ca="1" si="1688"/>
        <v>-50</v>
      </c>
      <c r="BU1346" s="76">
        <f t="shared" ca="1" si="1688"/>
        <v>-50</v>
      </c>
      <c r="BV1346" s="76">
        <f t="shared" ca="1" si="1688"/>
        <v>-50</v>
      </c>
      <c r="BW1346" s="76">
        <f t="shared" ca="1" si="1688"/>
        <v>-50</v>
      </c>
      <c r="BX1346" s="76">
        <f t="shared" ca="1" si="1688"/>
        <v>-50</v>
      </c>
      <c r="BY1346" s="76">
        <f t="shared" ca="1" si="1688"/>
        <v>-50</v>
      </c>
      <c r="BZ1346" s="76">
        <f t="shared" ca="1" si="1688"/>
        <v>-50</v>
      </c>
      <c r="CA1346" s="76">
        <f t="shared" ca="1" si="1688"/>
        <v>-50</v>
      </c>
      <c r="CB1346" s="76">
        <f t="shared" ca="1" si="1688"/>
        <v>-50</v>
      </c>
      <c r="CC1346" s="76">
        <f t="shared" ca="1" si="1688"/>
        <v>-50</v>
      </c>
      <c r="CD1346" s="76">
        <f t="shared" ca="1" si="1688"/>
        <v>-50</v>
      </c>
      <c r="CE1346" s="76">
        <f t="shared" ref="CE1346:CL1346" ca="1" si="1689">-CE1344*CE1345</f>
        <v>-50</v>
      </c>
      <c r="CF1346" s="76">
        <f t="shared" ca="1" si="1689"/>
        <v>-50</v>
      </c>
      <c r="CG1346" s="76">
        <f t="shared" ca="1" si="1689"/>
        <v>-50</v>
      </c>
      <c r="CH1346" s="76">
        <f t="shared" ca="1" si="1689"/>
        <v>-50</v>
      </c>
      <c r="CI1346" s="76">
        <f t="shared" ca="1" si="1689"/>
        <v>-50</v>
      </c>
      <c r="CJ1346" s="76">
        <f t="shared" ca="1" si="1689"/>
        <v>-50</v>
      </c>
      <c r="CK1346" s="76">
        <f t="shared" ca="1" si="1689"/>
        <v>-50</v>
      </c>
      <c r="CL1346" s="76">
        <f t="shared" ca="1" si="1689"/>
        <v>-50</v>
      </c>
      <c r="CO1346" s="76" t="e">
        <f t="shared" ref="CO1346:DK1346" ca="1" si="1690">-CO1344*CO1345</f>
        <v>#N/A</v>
      </c>
      <c r="CP1346" s="76" t="e">
        <f t="shared" ca="1" si="1690"/>
        <v>#N/A</v>
      </c>
      <c r="CQ1346" s="76" t="e">
        <f t="shared" ca="1" si="1690"/>
        <v>#N/A</v>
      </c>
      <c r="CR1346" s="76" t="e">
        <f t="shared" ca="1" si="1690"/>
        <v>#N/A</v>
      </c>
      <c r="CS1346" s="76" t="e">
        <f t="shared" ca="1" si="1690"/>
        <v>#N/A</v>
      </c>
      <c r="CT1346" s="76" t="e">
        <f t="shared" ca="1" si="1690"/>
        <v>#N/A</v>
      </c>
      <c r="CU1346" s="76" t="e">
        <f t="shared" ca="1" si="1690"/>
        <v>#N/A</v>
      </c>
      <c r="CV1346" s="76" t="e">
        <f t="shared" ca="1" si="1690"/>
        <v>#N/A</v>
      </c>
      <c r="CW1346" s="76" t="e">
        <f t="shared" ca="1" si="1690"/>
        <v>#N/A</v>
      </c>
      <c r="CX1346" s="76" t="e">
        <f t="shared" ca="1" si="1690"/>
        <v>#N/A</v>
      </c>
      <c r="CY1346" s="76" t="e">
        <f t="shared" ca="1" si="1690"/>
        <v>#N/A</v>
      </c>
      <c r="CZ1346" s="76" t="e">
        <f t="shared" ca="1" si="1690"/>
        <v>#N/A</v>
      </c>
      <c r="DA1346" s="76" t="e">
        <f t="shared" ca="1" si="1690"/>
        <v>#N/A</v>
      </c>
      <c r="DB1346" s="76" t="e">
        <f t="shared" ca="1" si="1690"/>
        <v>#N/A</v>
      </c>
      <c r="DC1346" s="76" t="e">
        <f t="shared" ca="1" si="1690"/>
        <v>#N/A</v>
      </c>
      <c r="DD1346" s="76" t="e">
        <f t="shared" ca="1" si="1690"/>
        <v>#N/A</v>
      </c>
      <c r="DE1346" s="76" t="e">
        <f t="shared" ca="1" si="1690"/>
        <v>#N/A</v>
      </c>
      <c r="DF1346" s="76" t="e">
        <f t="shared" ca="1" si="1690"/>
        <v>#N/A</v>
      </c>
      <c r="DG1346" s="76" t="e">
        <f t="shared" ca="1" si="1690"/>
        <v>#N/A</v>
      </c>
      <c r="DH1346" s="76" t="e">
        <f t="shared" ca="1" si="1690"/>
        <v>#N/A</v>
      </c>
      <c r="DI1346" s="76" t="e">
        <f t="shared" ca="1" si="1690"/>
        <v>#N/A</v>
      </c>
      <c r="DJ1346" s="76" t="e">
        <f t="shared" ca="1" si="1690"/>
        <v>#N/A</v>
      </c>
      <c r="DK1346" s="76" t="e">
        <f t="shared" ca="1" si="1690"/>
        <v>#N/A</v>
      </c>
      <c r="DL1346" s="76" t="e">
        <f t="shared" ref="DL1346" ca="1" si="1691">-DL1344*DL1345</f>
        <v>#N/A</v>
      </c>
    </row>
    <row r="1347" spans="2:116" x14ac:dyDescent="0.4">
      <c r="D1347" t="s">
        <v>773</v>
      </c>
      <c r="E1347" s="8" t="str">
        <f t="shared" si="1673"/>
        <v>1347 SUB-S</v>
      </c>
      <c r="G1347" s="13"/>
      <c r="H1347" s="31"/>
      <c r="I1347" s="73"/>
      <c r="J1347" s="73"/>
      <c r="K1347" s="119">
        <f ca="1">SUMIF($4:$4,K$2,1343:1343)</f>
        <v>10450</v>
      </c>
      <c r="L1347" s="119">
        <f ca="1">SUMIF($4:$4,L$2,1343:1343)</f>
        <v>21850</v>
      </c>
      <c r="M1347" s="119">
        <f ca="1">SUMIF($4:$4,M$2,1343:1343)</f>
        <v>33250</v>
      </c>
      <c r="N1347" s="119">
        <f ca="1">SUMIF($4:$4,N$2,1343:1343)</f>
        <v>44650</v>
      </c>
      <c r="O1347" s="119">
        <f ca="1">SUMIF($4:$4,O$2,1343:1343)</f>
        <v>56050</v>
      </c>
      <c r="P1347" s="119">
        <f ca="1">SUMIF($4:$4,P$2,1343:1343)</f>
        <v>67450</v>
      </c>
      <c r="R1347" s="38"/>
      <c r="S1347" s="151">
        <f t="shared" ref="S1347:AX1347" ca="1" si="1692">S1343+S1344+S1346</f>
        <v>950</v>
      </c>
      <c r="T1347" s="151">
        <f t="shared" ca="1" si="1692"/>
        <v>1900</v>
      </c>
      <c r="U1347" s="151">
        <f t="shared" ca="1" si="1692"/>
        <v>2850</v>
      </c>
      <c r="V1347" s="151">
        <f t="shared" ca="1" si="1692"/>
        <v>3800</v>
      </c>
      <c r="W1347" s="151">
        <f t="shared" ca="1" si="1692"/>
        <v>4750</v>
      </c>
      <c r="X1347" s="151">
        <f t="shared" ca="1" si="1692"/>
        <v>5700</v>
      </c>
      <c r="Y1347" s="151">
        <f t="shared" ca="1" si="1692"/>
        <v>6650</v>
      </c>
      <c r="Z1347" s="151">
        <f t="shared" ca="1" si="1692"/>
        <v>7600</v>
      </c>
      <c r="AA1347" s="151">
        <f t="shared" ca="1" si="1692"/>
        <v>8550</v>
      </c>
      <c r="AB1347" s="151">
        <f t="shared" ca="1" si="1692"/>
        <v>9500</v>
      </c>
      <c r="AC1347" s="151">
        <f t="shared" ca="1" si="1692"/>
        <v>10450</v>
      </c>
      <c r="AD1347" s="151">
        <f t="shared" ca="1" si="1692"/>
        <v>11400</v>
      </c>
      <c r="AE1347" s="151">
        <f t="shared" ca="1" si="1692"/>
        <v>12350</v>
      </c>
      <c r="AF1347" s="151">
        <f t="shared" ca="1" si="1692"/>
        <v>13300</v>
      </c>
      <c r="AG1347" s="151">
        <f t="shared" ca="1" si="1692"/>
        <v>14250</v>
      </c>
      <c r="AH1347" s="151">
        <f t="shared" ca="1" si="1692"/>
        <v>15200</v>
      </c>
      <c r="AI1347" s="151">
        <f t="shared" ca="1" si="1692"/>
        <v>16150</v>
      </c>
      <c r="AJ1347" s="151">
        <f t="shared" ca="1" si="1692"/>
        <v>17100</v>
      </c>
      <c r="AK1347" s="151">
        <f t="shared" ca="1" si="1692"/>
        <v>18050</v>
      </c>
      <c r="AL1347" s="151">
        <f t="shared" ca="1" si="1692"/>
        <v>19000</v>
      </c>
      <c r="AM1347" s="151">
        <f t="shared" ca="1" si="1692"/>
        <v>19950</v>
      </c>
      <c r="AN1347" s="151">
        <f t="shared" ca="1" si="1692"/>
        <v>20900</v>
      </c>
      <c r="AO1347" s="151">
        <f t="shared" ca="1" si="1692"/>
        <v>21850</v>
      </c>
      <c r="AP1347" s="151">
        <f t="shared" ca="1" si="1692"/>
        <v>22800</v>
      </c>
      <c r="AQ1347" s="151">
        <f t="shared" ca="1" si="1692"/>
        <v>23750</v>
      </c>
      <c r="AR1347" s="151">
        <f t="shared" ca="1" si="1692"/>
        <v>24700</v>
      </c>
      <c r="AS1347" s="151">
        <f t="shared" ca="1" si="1692"/>
        <v>25650</v>
      </c>
      <c r="AT1347" s="151">
        <f t="shared" ca="1" si="1692"/>
        <v>26600</v>
      </c>
      <c r="AU1347" s="151">
        <f t="shared" ca="1" si="1692"/>
        <v>27550</v>
      </c>
      <c r="AV1347" s="151">
        <f t="shared" ca="1" si="1692"/>
        <v>28500</v>
      </c>
      <c r="AW1347" s="151">
        <f t="shared" ca="1" si="1692"/>
        <v>29450</v>
      </c>
      <c r="AX1347" s="151">
        <f t="shared" ca="1" si="1692"/>
        <v>30400</v>
      </c>
      <c r="AY1347" s="151">
        <f t="shared" ref="AY1347:CD1347" ca="1" si="1693">AY1343+AY1344+AY1346</f>
        <v>31350</v>
      </c>
      <c r="AZ1347" s="151">
        <f t="shared" ca="1" si="1693"/>
        <v>32300</v>
      </c>
      <c r="BA1347" s="151">
        <f t="shared" ca="1" si="1693"/>
        <v>33250</v>
      </c>
      <c r="BB1347" s="151">
        <f t="shared" ca="1" si="1693"/>
        <v>34200</v>
      </c>
      <c r="BC1347" s="151">
        <f t="shared" ca="1" si="1693"/>
        <v>35150</v>
      </c>
      <c r="BD1347" s="151">
        <f t="shared" ca="1" si="1693"/>
        <v>36100</v>
      </c>
      <c r="BE1347" s="151">
        <f t="shared" ca="1" si="1693"/>
        <v>37050</v>
      </c>
      <c r="BF1347" s="151">
        <f t="shared" ca="1" si="1693"/>
        <v>38000</v>
      </c>
      <c r="BG1347" s="151">
        <f t="shared" ca="1" si="1693"/>
        <v>38950</v>
      </c>
      <c r="BH1347" s="151">
        <f t="shared" ca="1" si="1693"/>
        <v>39900</v>
      </c>
      <c r="BI1347" s="151">
        <f t="shared" ca="1" si="1693"/>
        <v>40850</v>
      </c>
      <c r="BJ1347" s="151">
        <f t="shared" ca="1" si="1693"/>
        <v>41800</v>
      </c>
      <c r="BK1347" s="151">
        <f t="shared" ca="1" si="1693"/>
        <v>42750</v>
      </c>
      <c r="BL1347" s="151">
        <f t="shared" ca="1" si="1693"/>
        <v>43700</v>
      </c>
      <c r="BM1347" s="151">
        <f t="shared" ca="1" si="1693"/>
        <v>44650</v>
      </c>
      <c r="BN1347" s="151">
        <f t="shared" ca="1" si="1693"/>
        <v>45600</v>
      </c>
      <c r="BO1347" s="151">
        <f t="shared" ca="1" si="1693"/>
        <v>46550</v>
      </c>
      <c r="BP1347" s="151">
        <f t="shared" ca="1" si="1693"/>
        <v>47500</v>
      </c>
      <c r="BQ1347" s="151">
        <f t="shared" ca="1" si="1693"/>
        <v>48450</v>
      </c>
      <c r="BR1347" s="151">
        <f t="shared" ca="1" si="1693"/>
        <v>49400</v>
      </c>
      <c r="BS1347" s="151">
        <f t="shared" ca="1" si="1693"/>
        <v>50350</v>
      </c>
      <c r="BT1347" s="151">
        <f t="shared" ca="1" si="1693"/>
        <v>51300</v>
      </c>
      <c r="BU1347" s="151">
        <f t="shared" ca="1" si="1693"/>
        <v>52250</v>
      </c>
      <c r="BV1347" s="151">
        <f t="shared" ca="1" si="1693"/>
        <v>53200</v>
      </c>
      <c r="BW1347" s="151">
        <f t="shared" ca="1" si="1693"/>
        <v>54150</v>
      </c>
      <c r="BX1347" s="151">
        <f t="shared" ca="1" si="1693"/>
        <v>55100</v>
      </c>
      <c r="BY1347" s="151">
        <f t="shared" ca="1" si="1693"/>
        <v>56050</v>
      </c>
      <c r="BZ1347" s="151">
        <f t="shared" ca="1" si="1693"/>
        <v>57000</v>
      </c>
      <c r="CA1347" s="151">
        <f t="shared" ca="1" si="1693"/>
        <v>57950</v>
      </c>
      <c r="CB1347" s="151">
        <f t="shared" ca="1" si="1693"/>
        <v>58900</v>
      </c>
      <c r="CC1347" s="151">
        <f t="shared" ca="1" si="1693"/>
        <v>59850</v>
      </c>
      <c r="CD1347" s="151">
        <f t="shared" ca="1" si="1693"/>
        <v>60800</v>
      </c>
      <c r="CE1347" s="151">
        <f t="shared" ref="CE1347:CL1347" ca="1" si="1694">CE1343+CE1344+CE1346</f>
        <v>61750</v>
      </c>
      <c r="CF1347" s="151">
        <f t="shared" ca="1" si="1694"/>
        <v>62700</v>
      </c>
      <c r="CG1347" s="151">
        <f t="shared" ca="1" si="1694"/>
        <v>63650</v>
      </c>
      <c r="CH1347" s="151">
        <f t="shared" ca="1" si="1694"/>
        <v>64600</v>
      </c>
      <c r="CI1347" s="151">
        <f t="shared" ca="1" si="1694"/>
        <v>65550</v>
      </c>
      <c r="CJ1347" s="151">
        <f t="shared" ca="1" si="1694"/>
        <v>66500</v>
      </c>
      <c r="CK1347" s="151">
        <f t="shared" ca="1" si="1694"/>
        <v>67450</v>
      </c>
      <c r="CL1347" s="151">
        <f t="shared" ca="1" si="1694"/>
        <v>68400</v>
      </c>
      <c r="CN1347" s="73"/>
      <c r="CO1347" s="151" t="e">
        <f t="shared" ref="CO1347:DK1347" ca="1" si="1695">CO1343+CO1344+CO1346</f>
        <v>#N/A</v>
      </c>
      <c r="CP1347" s="151" t="e">
        <f t="shared" ca="1" si="1695"/>
        <v>#N/A</v>
      </c>
      <c r="CQ1347" s="151" t="e">
        <f t="shared" ca="1" si="1695"/>
        <v>#N/A</v>
      </c>
      <c r="CR1347" s="151" t="e">
        <f t="shared" ca="1" si="1695"/>
        <v>#N/A</v>
      </c>
      <c r="CS1347" s="151" t="e">
        <f t="shared" ca="1" si="1695"/>
        <v>#N/A</v>
      </c>
      <c r="CT1347" s="151" t="e">
        <f t="shared" ca="1" si="1695"/>
        <v>#N/A</v>
      </c>
      <c r="CU1347" s="151" t="e">
        <f t="shared" ca="1" si="1695"/>
        <v>#N/A</v>
      </c>
      <c r="CV1347" s="151" t="e">
        <f t="shared" ca="1" si="1695"/>
        <v>#N/A</v>
      </c>
      <c r="CW1347" s="151" t="e">
        <f t="shared" ca="1" si="1695"/>
        <v>#N/A</v>
      </c>
      <c r="CX1347" s="151" t="e">
        <f t="shared" ca="1" si="1695"/>
        <v>#N/A</v>
      </c>
      <c r="CY1347" s="151" t="e">
        <f t="shared" ca="1" si="1695"/>
        <v>#N/A</v>
      </c>
      <c r="CZ1347" s="151" t="e">
        <f t="shared" ca="1" si="1695"/>
        <v>#N/A</v>
      </c>
      <c r="DA1347" s="151" t="e">
        <f t="shared" ca="1" si="1695"/>
        <v>#N/A</v>
      </c>
      <c r="DB1347" s="151" t="e">
        <f t="shared" ca="1" si="1695"/>
        <v>#N/A</v>
      </c>
      <c r="DC1347" s="151" t="e">
        <f t="shared" ca="1" si="1695"/>
        <v>#N/A</v>
      </c>
      <c r="DD1347" s="151" t="e">
        <f t="shared" ca="1" si="1695"/>
        <v>#N/A</v>
      </c>
      <c r="DE1347" s="151" t="e">
        <f t="shared" ca="1" si="1695"/>
        <v>#N/A</v>
      </c>
      <c r="DF1347" s="151" t="e">
        <f t="shared" ca="1" si="1695"/>
        <v>#N/A</v>
      </c>
      <c r="DG1347" s="151" t="e">
        <f t="shared" ca="1" si="1695"/>
        <v>#N/A</v>
      </c>
      <c r="DH1347" s="151" t="e">
        <f t="shared" ca="1" si="1695"/>
        <v>#N/A</v>
      </c>
      <c r="DI1347" s="151" t="e">
        <f t="shared" ca="1" si="1695"/>
        <v>#N/A</v>
      </c>
      <c r="DJ1347" s="151" t="e">
        <f t="shared" ca="1" si="1695"/>
        <v>#N/A</v>
      </c>
      <c r="DK1347" s="151" t="e">
        <f t="shared" ca="1" si="1695"/>
        <v>#N/A</v>
      </c>
      <c r="DL1347" s="151" t="e">
        <f t="shared" ref="DL1347" ca="1" si="1696">DL1343+DL1344+DL1346</f>
        <v>#N/A</v>
      </c>
    </row>
    <row r="1348" spans="2:116" x14ac:dyDescent="0.4">
      <c r="D1348" t="s">
        <v>773</v>
      </c>
      <c r="E1348" s="8" t="str">
        <f t="shared" si="1673"/>
        <v>1348 SUB-S</v>
      </c>
      <c r="G1348" s="95" t="s">
        <v>75</v>
      </c>
      <c r="H1348" s="12"/>
      <c r="I1348" s="60"/>
      <c r="J1348" s="60"/>
      <c r="K1348" s="34">
        <f t="shared" ref="K1348:P1348" ca="1" si="1697">K1347-SUM(K1346,K1343:K1344)</f>
        <v>10448.799999999999</v>
      </c>
      <c r="L1348" s="34">
        <f t="shared" ca="1" si="1697"/>
        <v>11398.8</v>
      </c>
      <c r="M1348" s="34">
        <f t="shared" ca="1" si="1697"/>
        <v>11398.8</v>
      </c>
      <c r="N1348" s="34">
        <f t="shared" ca="1" si="1697"/>
        <v>11398.800000000003</v>
      </c>
      <c r="O1348" s="34">
        <f t="shared" ca="1" si="1697"/>
        <v>11398.800000000003</v>
      </c>
      <c r="P1348" s="34">
        <f t="shared" ca="1" si="1697"/>
        <v>11398.800000000003</v>
      </c>
      <c r="R1348" s="15"/>
      <c r="S1348" s="76">
        <f t="shared" ref="S1348:AX1348" ca="1" si="1698">S1347-SUM(S1346,S1343:S1344)</f>
        <v>0</v>
      </c>
      <c r="T1348" s="76">
        <f t="shared" ca="1" si="1698"/>
        <v>0</v>
      </c>
      <c r="U1348" s="76">
        <f t="shared" ca="1" si="1698"/>
        <v>0</v>
      </c>
      <c r="V1348" s="76">
        <f t="shared" ca="1" si="1698"/>
        <v>0</v>
      </c>
      <c r="W1348" s="76">
        <f t="shared" ca="1" si="1698"/>
        <v>0</v>
      </c>
      <c r="X1348" s="76">
        <f t="shared" ca="1" si="1698"/>
        <v>0</v>
      </c>
      <c r="Y1348" s="76">
        <f t="shared" ca="1" si="1698"/>
        <v>0</v>
      </c>
      <c r="Z1348" s="76">
        <f t="shared" ca="1" si="1698"/>
        <v>0</v>
      </c>
      <c r="AA1348" s="76">
        <f t="shared" ca="1" si="1698"/>
        <v>0</v>
      </c>
      <c r="AB1348" s="76">
        <f t="shared" ca="1" si="1698"/>
        <v>0</v>
      </c>
      <c r="AC1348" s="76">
        <f t="shared" ca="1" si="1698"/>
        <v>0</v>
      </c>
      <c r="AD1348" s="76">
        <f t="shared" ca="1" si="1698"/>
        <v>0</v>
      </c>
      <c r="AE1348" s="76">
        <f t="shared" ca="1" si="1698"/>
        <v>0</v>
      </c>
      <c r="AF1348" s="76">
        <f t="shared" ca="1" si="1698"/>
        <v>0</v>
      </c>
      <c r="AG1348" s="76">
        <f t="shared" ca="1" si="1698"/>
        <v>0</v>
      </c>
      <c r="AH1348" s="76">
        <f t="shared" ca="1" si="1698"/>
        <v>0</v>
      </c>
      <c r="AI1348" s="76">
        <f t="shared" ca="1" si="1698"/>
        <v>0</v>
      </c>
      <c r="AJ1348" s="76">
        <f t="shared" ca="1" si="1698"/>
        <v>0</v>
      </c>
      <c r="AK1348" s="76">
        <f t="shared" ca="1" si="1698"/>
        <v>0</v>
      </c>
      <c r="AL1348" s="76">
        <f t="shared" ca="1" si="1698"/>
        <v>0</v>
      </c>
      <c r="AM1348" s="76">
        <f t="shared" ca="1" si="1698"/>
        <v>0</v>
      </c>
      <c r="AN1348" s="76">
        <f t="shared" ca="1" si="1698"/>
        <v>0</v>
      </c>
      <c r="AO1348" s="76">
        <f t="shared" ca="1" si="1698"/>
        <v>0</v>
      </c>
      <c r="AP1348" s="76">
        <f t="shared" ca="1" si="1698"/>
        <v>0</v>
      </c>
      <c r="AQ1348" s="76">
        <f t="shared" ca="1" si="1698"/>
        <v>0</v>
      </c>
      <c r="AR1348" s="76">
        <f t="shared" ca="1" si="1698"/>
        <v>0</v>
      </c>
      <c r="AS1348" s="76">
        <f t="shared" ca="1" si="1698"/>
        <v>0</v>
      </c>
      <c r="AT1348" s="76">
        <f t="shared" ca="1" si="1698"/>
        <v>0</v>
      </c>
      <c r="AU1348" s="76">
        <f t="shared" ca="1" si="1698"/>
        <v>0</v>
      </c>
      <c r="AV1348" s="76">
        <f t="shared" ca="1" si="1698"/>
        <v>0</v>
      </c>
      <c r="AW1348" s="76">
        <f t="shared" ca="1" si="1698"/>
        <v>0</v>
      </c>
      <c r="AX1348" s="76">
        <f t="shared" ca="1" si="1698"/>
        <v>0</v>
      </c>
      <c r="AY1348" s="76">
        <f t="shared" ref="AY1348:CD1348" ca="1" si="1699">AY1347-SUM(AY1346,AY1343:AY1344)</f>
        <v>0</v>
      </c>
      <c r="AZ1348" s="76">
        <f t="shared" ca="1" si="1699"/>
        <v>0</v>
      </c>
      <c r="BA1348" s="76">
        <f t="shared" ca="1" si="1699"/>
        <v>0</v>
      </c>
      <c r="BB1348" s="76">
        <f t="shared" ca="1" si="1699"/>
        <v>0</v>
      </c>
      <c r="BC1348" s="76">
        <f t="shared" ca="1" si="1699"/>
        <v>0</v>
      </c>
      <c r="BD1348" s="76">
        <f t="shared" ca="1" si="1699"/>
        <v>0</v>
      </c>
      <c r="BE1348" s="76">
        <f t="shared" ca="1" si="1699"/>
        <v>0</v>
      </c>
      <c r="BF1348" s="76">
        <f t="shared" ca="1" si="1699"/>
        <v>0</v>
      </c>
      <c r="BG1348" s="76">
        <f t="shared" ca="1" si="1699"/>
        <v>0</v>
      </c>
      <c r="BH1348" s="76">
        <f t="shared" ca="1" si="1699"/>
        <v>0</v>
      </c>
      <c r="BI1348" s="76">
        <f t="shared" ca="1" si="1699"/>
        <v>0</v>
      </c>
      <c r="BJ1348" s="76">
        <f t="shared" ca="1" si="1699"/>
        <v>0</v>
      </c>
      <c r="BK1348" s="76">
        <f t="shared" ca="1" si="1699"/>
        <v>0</v>
      </c>
      <c r="BL1348" s="76">
        <f t="shared" ca="1" si="1699"/>
        <v>0</v>
      </c>
      <c r="BM1348" s="76">
        <f t="shared" ca="1" si="1699"/>
        <v>0</v>
      </c>
      <c r="BN1348" s="76">
        <f t="shared" ca="1" si="1699"/>
        <v>0</v>
      </c>
      <c r="BO1348" s="76">
        <f t="shared" ca="1" si="1699"/>
        <v>0</v>
      </c>
      <c r="BP1348" s="76">
        <f t="shared" ca="1" si="1699"/>
        <v>0</v>
      </c>
      <c r="BQ1348" s="76">
        <f t="shared" ca="1" si="1699"/>
        <v>0</v>
      </c>
      <c r="BR1348" s="76">
        <f t="shared" ca="1" si="1699"/>
        <v>0</v>
      </c>
      <c r="BS1348" s="76">
        <f t="shared" ca="1" si="1699"/>
        <v>0</v>
      </c>
      <c r="BT1348" s="76">
        <f t="shared" ca="1" si="1699"/>
        <v>0</v>
      </c>
      <c r="BU1348" s="76">
        <f t="shared" ca="1" si="1699"/>
        <v>0</v>
      </c>
      <c r="BV1348" s="76">
        <f t="shared" ca="1" si="1699"/>
        <v>0</v>
      </c>
      <c r="BW1348" s="76">
        <f t="shared" ca="1" si="1699"/>
        <v>0</v>
      </c>
      <c r="BX1348" s="76">
        <f t="shared" ca="1" si="1699"/>
        <v>0</v>
      </c>
      <c r="BY1348" s="76">
        <f t="shared" ca="1" si="1699"/>
        <v>0</v>
      </c>
      <c r="BZ1348" s="76">
        <f t="shared" ca="1" si="1699"/>
        <v>0</v>
      </c>
      <c r="CA1348" s="76">
        <f t="shared" ca="1" si="1699"/>
        <v>0</v>
      </c>
      <c r="CB1348" s="76">
        <f t="shared" ca="1" si="1699"/>
        <v>0</v>
      </c>
      <c r="CC1348" s="76">
        <f t="shared" ca="1" si="1699"/>
        <v>0</v>
      </c>
      <c r="CD1348" s="76">
        <f t="shared" ca="1" si="1699"/>
        <v>0</v>
      </c>
      <c r="CE1348" s="76">
        <f t="shared" ref="CE1348:CL1348" ca="1" si="1700">CE1347-SUM(CE1346,CE1343:CE1344)</f>
        <v>0</v>
      </c>
      <c r="CF1348" s="76">
        <f t="shared" ca="1" si="1700"/>
        <v>0</v>
      </c>
      <c r="CG1348" s="76">
        <f t="shared" ca="1" si="1700"/>
        <v>0</v>
      </c>
      <c r="CH1348" s="76">
        <f t="shared" ca="1" si="1700"/>
        <v>0</v>
      </c>
      <c r="CI1348" s="76">
        <f t="shared" ca="1" si="1700"/>
        <v>0</v>
      </c>
      <c r="CJ1348" s="76">
        <f t="shared" ca="1" si="1700"/>
        <v>0</v>
      </c>
      <c r="CK1348" s="76">
        <f t="shared" ca="1" si="1700"/>
        <v>0</v>
      </c>
      <c r="CL1348" s="76">
        <f t="shared" ca="1" si="1700"/>
        <v>0</v>
      </c>
      <c r="CN1348" s="60"/>
      <c r="CO1348" s="76" t="e">
        <f t="shared" ref="CO1348:DK1348" ca="1" si="1701">CO1347-SUM(CO1346,CO1343:CO1344)</f>
        <v>#N/A</v>
      </c>
      <c r="CP1348" s="76" t="e">
        <f t="shared" ca="1" si="1701"/>
        <v>#N/A</v>
      </c>
      <c r="CQ1348" s="76" t="e">
        <f t="shared" ca="1" si="1701"/>
        <v>#N/A</v>
      </c>
      <c r="CR1348" s="76" t="e">
        <f t="shared" ca="1" si="1701"/>
        <v>#N/A</v>
      </c>
      <c r="CS1348" s="76" t="e">
        <f t="shared" ca="1" si="1701"/>
        <v>#N/A</v>
      </c>
      <c r="CT1348" s="76" t="e">
        <f t="shared" ca="1" si="1701"/>
        <v>#N/A</v>
      </c>
      <c r="CU1348" s="76" t="e">
        <f t="shared" ca="1" si="1701"/>
        <v>#N/A</v>
      </c>
      <c r="CV1348" s="76" t="e">
        <f t="shared" ca="1" si="1701"/>
        <v>#N/A</v>
      </c>
      <c r="CW1348" s="76" t="e">
        <f t="shared" ca="1" si="1701"/>
        <v>#N/A</v>
      </c>
      <c r="CX1348" s="76" t="e">
        <f t="shared" ca="1" si="1701"/>
        <v>#N/A</v>
      </c>
      <c r="CY1348" s="76" t="e">
        <f t="shared" ca="1" si="1701"/>
        <v>#N/A</v>
      </c>
      <c r="CZ1348" s="76" t="e">
        <f t="shared" ca="1" si="1701"/>
        <v>#N/A</v>
      </c>
      <c r="DA1348" s="76" t="e">
        <f t="shared" ca="1" si="1701"/>
        <v>#N/A</v>
      </c>
      <c r="DB1348" s="76" t="e">
        <f t="shared" ca="1" si="1701"/>
        <v>#N/A</v>
      </c>
      <c r="DC1348" s="76" t="e">
        <f t="shared" ca="1" si="1701"/>
        <v>#N/A</v>
      </c>
      <c r="DD1348" s="76" t="e">
        <f t="shared" ca="1" si="1701"/>
        <v>#N/A</v>
      </c>
      <c r="DE1348" s="76" t="e">
        <f t="shared" ca="1" si="1701"/>
        <v>#N/A</v>
      </c>
      <c r="DF1348" s="76" t="e">
        <f t="shared" ca="1" si="1701"/>
        <v>#N/A</v>
      </c>
      <c r="DG1348" s="76" t="e">
        <f t="shared" ca="1" si="1701"/>
        <v>#N/A</v>
      </c>
      <c r="DH1348" s="76" t="e">
        <f t="shared" ca="1" si="1701"/>
        <v>#N/A</v>
      </c>
      <c r="DI1348" s="76" t="e">
        <f t="shared" ca="1" si="1701"/>
        <v>#N/A</v>
      </c>
      <c r="DJ1348" s="76" t="e">
        <f t="shared" ca="1" si="1701"/>
        <v>#N/A</v>
      </c>
      <c r="DK1348" s="76" t="e">
        <f t="shared" ca="1" si="1701"/>
        <v>#N/A</v>
      </c>
      <c r="DL1348" s="76" t="e">
        <f t="shared" ref="DL1348" ca="1" si="1702">DL1347-SUM(DL1346,DL1343:DL1344)</f>
        <v>#N/A</v>
      </c>
    </row>
    <row r="1349" spans="2:116" x14ac:dyDescent="0.4">
      <c r="B1349" t="str">
        <f>E1349</f>
        <v>1349 SUB-S</v>
      </c>
      <c r="D1349" t="s">
        <v>773</v>
      </c>
      <c r="E1349" s="8" t="str">
        <f t="shared" si="1673"/>
        <v>1349 SUB-S</v>
      </c>
      <c r="G1349" s="145" t="s">
        <v>77</v>
      </c>
      <c r="H1349" s="12"/>
      <c r="K1349" s="34"/>
      <c r="L1349" s="34"/>
      <c r="M1349" s="34"/>
      <c r="N1349" s="34"/>
      <c r="O1349" s="34"/>
      <c r="P1349" s="34"/>
      <c r="R1349" s="15"/>
      <c r="S1349" s="76"/>
      <c r="T1349" s="76"/>
      <c r="U1349" s="76"/>
      <c r="V1349" s="76"/>
      <c r="W1349" s="76"/>
      <c r="X1349" s="76"/>
      <c r="Y1349" s="76"/>
      <c r="Z1349" s="76"/>
      <c r="AA1349" s="76"/>
      <c r="AB1349" s="76"/>
      <c r="AC1349" s="76"/>
      <c r="AD1349" s="76"/>
      <c r="AE1349" s="76"/>
      <c r="AF1349" s="76"/>
      <c r="AG1349" s="76"/>
      <c r="AH1349" s="76"/>
      <c r="AI1349" s="76"/>
      <c r="AJ1349" s="76"/>
      <c r="AK1349" s="76"/>
      <c r="AL1349" s="76"/>
      <c r="AM1349" s="76"/>
      <c r="AN1349" s="76"/>
      <c r="AO1349" s="76"/>
      <c r="AP1349" s="76"/>
      <c r="AQ1349" s="76"/>
      <c r="AR1349" s="76"/>
      <c r="AS1349" s="76"/>
      <c r="AT1349" s="76"/>
      <c r="AU1349" s="76"/>
      <c r="AV1349" s="76"/>
      <c r="AW1349" s="76"/>
      <c r="AX1349" s="76"/>
      <c r="AY1349" s="76"/>
      <c r="AZ1349" s="76"/>
      <c r="BA1349" s="76"/>
      <c r="BB1349" s="76"/>
      <c r="BC1349" s="76"/>
      <c r="BD1349" s="76"/>
      <c r="BE1349" s="76"/>
      <c r="BF1349" s="76"/>
      <c r="BG1349" s="76"/>
      <c r="BH1349" s="76"/>
      <c r="BI1349" s="76"/>
      <c r="BJ1349" s="76"/>
      <c r="BK1349" s="76"/>
      <c r="BL1349" s="76"/>
      <c r="BM1349" s="76"/>
      <c r="BN1349" s="76"/>
      <c r="BO1349" s="76"/>
      <c r="BP1349" s="76"/>
      <c r="BQ1349" s="76"/>
      <c r="BR1349" s="76"/>
      <c r="BS1349" s="76"/>
      <c r="BT1349" s="76"/>
      <c r="BU1349" s="76"/>
      <c r="BV1349" s="76"/>
      <c r="BW1349" s="76"/>
      <c r="BX1349" s="76"/>
      <c r="BY1349" s="76"/>
      <c r="BZ1349" s="76"/>
      <c r="CA1349" s="76"/>
      <c r="CB1349" s="76"/>
      <c r="CC1349" s="76"/>
      <c r="CD1349" s="76"/>
      <c r="CE1349" s="76"/>
      <c r="CF1349" s="76"/>
      <c r="CG1349" s="76"/>
      <c r="CH1349" s="76"/>
      <c r="CI1349" s="76"/>
      <c r="CJ1349" s="76"/>
      <c r="CK1349" s="76"/>
      <c r="CL1349" s="76"/>
      <c r="CO1349" s="76"/>
      <c r="CP1349" s="76"/>
      <c r="CQ1349" s="76"/>
      <c r="CR1349" s="76"/>
      <c r="CS1349" s="76"/>
      <c r="CT1349" s="76"/>
      <c r="CU1349" s="76"/>
      <c r="CV1349" s="76"/>
      <c r="CW1349" s="76"/>
      <c r="CX1349" s="76"/>
      <c r="CY1349" s="76"/>
      <c r="CZ1349" s="76"/>
      <c r="DA1349" s="76"/>
      <c r="DB1349" s="76"/>
      <c r="DC1349" s="76"/>
      <c r="DD1349" s="76"/>
      <c r="DE1349" s="76"/>
      <c r="DF1349" s="76"/>
      <c r="DG1349" s="76"/>
      <c r="DH1349" s="76"/>
      <c r="DI1349" s="76"/>
      <c r="DJ1349" s="76"/>
      <c r="DK1349" s="76"/>
      <c r="DL1349" s="76"/>
    </row>
    <row r="1350" spans="2:116" x14ac:dyDescent="0.4">
      <c r="C1350" t="s">
        <v>198</v>
      </c>
      <c r="D1350" t="s">
        <v>773</v>
      </c>
      <c r="E1350" s="8" t="str">
        <f t="shared" si="1673"/>
        <v>1350 SUB-S</v>
      </c>
      <c r="G1350" s="126" t="str">
        <f>"Revenue - "&amp;SUBSTITUTE(G1337,":","")</f>
        <v>Revenue - Subscription revenue - secondary volume driven</v>
      </c>
      <c r="H1350" s="12"/>
      <c r="I1350" s="60"/>
      <c r="J1350" s="60"/>
      <c r="K1350" s="34"/>
      <c r="L1350" s="34"/>
      <c r="M1350" s="34"/>
      <c r="N1350" s="34"/>
      <c r="O1350" s="34"/>
      <c r="P1350" s="34"/>
      <c r="R1350" s="15"/>
      <c r="S1350" s="76"/>
      <c r="T1350" s="76"/>
      <c r="U1350" s="76"/>
      <c r="V1350" s="76"/>
      <c r="W1350" s="76"/>
      <c r="X1350" s="76"/>
      <c r="Y1350" s="76"/>
      <c r="Z1350" s="76"/>
      <c r="AA1350" s="76"/>
      <c r="AB1350" s="76"/>
      <c r="AC1350" s="76"/>
      <c r="AD1350" s="76"/>
      <c r="AE1350" s="76"/>
      <c r="AF1350" s="76"/>
      <c r="AG1350" s="76"/>
      <c r="AH1350" s="76"/>
      <c r="AI1350" s="76"/>
      <c r="AJ1350" s="76"/>
      <c r="AK1350" s="76"/>
      <c r="AL1350" s="76"/>
      <c r="AM1350" s="76"/>
      <c r="AN1350" s="76"/>
      <c r="AO1350" s="76"/>
      <c r="AP1350" s="76"/>
      <c r="AQ1350" s="76"/>
      <c r="AR1350" s="76"/>
      <c r="AS1350" s="76"/>
      <c r="AT1350" s="76"/>
      <c r="AU1350" s="76"/>
      <c r="AV1350" s="76"/>
      <c r="AW1350" s="76"/>
      <c r="AX1350" s="76"/>
      <c r="AY1350" s="76"/>
      <c r="AZ1350" s="76"/>
      <c r="BA1350" s="76"/>
      <c r="BB1350" s="76"/>
      <c r="BC1350" s="76"/>
      <c r="BD1350" s="76"/>
      <c r="BE1350" s="76"/>
      <c r="BF1350" s="76"/>
      <c r="BG1350" s="76"/>
      <c r="BH1350" s="76"/>
      <c r="BI1350" s="76"/>
      <c r="BJ1350" s="76"/>
      <c r="BK1350" s="76"/>
      <c r="BL1350" s="76"/>
      <c r="BM1350" s="76"/>
      <c r="BN1350" s="76"/>
      <c r="BO1350" s="76"/>
      <c r="BP1350" s="76"/>
      <c r="BQ1350" s="76"/>
      <c r="BR1350" s="76"/>
      <c r="BS1350" s="76"/>
      <c r="BT1350" s="76"/>
      <c r="BU1350" s="76"/>
      <c r="BV1350" s="76"/>
      <c r="BW1350" s="76"/>
      <c r="BX1350" s="76"/>
      <c r="BY1350" s="76"/>
      <c r="BZ1350" s="76"/>
      <c r="CA1350" s="76"/>
      <c r="CB1350" s="76"/>
      <c r="CC1350" s="76"/>
      <c r="CD1350" s="76"/>
      <c r="CE1350" s="76"/>
      <c r="CF1350" s="76"/>
      <c r="CG1350" s="76"/>
      <c r="CH1350" s="76"/>
      <c r="CI1350" s="76"/>
      <c r="CJ1350" s="76"/>
      <c r="CK1350" s="76"/>
      <c r="CL1350" s="76"/>
      <c r="CN1350" s="60"/>
      <c r="CO1350" s="76"/>
      <c r="CP1350" s="76"/>
      <c r="CQ1350" s="76"/>
      <c r="CR1350" s="76"/>
      <c r="CS1350" s="76"/>
      <c r="CT1350" s="76"/>
      <c r="CU1350" s="76"/>
      <c r="CV1350" s="76"/>
      <c r="CW1350" s="76"/>
      <c r="CX1350" s="76"/>
      <c r="CY1350" s="76"/>
      <c r="CZ1350" s="76"/>
      <c r="DA1350" s="76"/>
      <c r="DB1350" s="76"/>
      <c r="DC1350" s="76"/>
      <c r="DD1350" s="76"/>
      <c r="DE1350" s="76"/>
      <c r="DF1350" s="76"/>
      <c r="DG1350" s="76"/>
      <c r="DH1350" s="76"/>
      <c r="DI1350" s="76"/>
      <c r="DJ1350" s="76"/>
      <c r="DK1350" s="76"/>
      <c r="DL1350" s="76"/>
    </row>
    <row r="1351" spans="2:116" x14ac:dyDescent="0.4">
      <c r="B1351" t="s">
        <v>244</v>
      </c>
      <c r="D1351" t="s">
        <v>773</v>
      </c>
      <c r="E1351" s="8" t="str">
        <f t="shared" si="1673"/>
        <v>1351 SUB-S</v>
      </c>
      <c r="H1351" s="12"/>
      <c r="I1351" s="60"/>
      <c r="J1351" s="60"/>
      <c r="K1351" s="18">
        <v>20</v>
      </c>
      <c r="L1351" s="18">
        <v>20</v>
      </c>
      <c r="M1351" s="18">
        <v>20</v>
      </c>
      <c r="N1351" s="18">
        <v>20</v>
      </c>
      <c r="O1351" s="18">
        <v>20</v>
      </c>
      <c r="P1351" s="18">
        <v>20</v>
      </c>
      <c r="R1351" s="19"/>
      <c r="S1351" s="147" cm="1">
        <f t="array" ref="S1351">INDEX($K:$P,ROW(),MATCH(S$3,$K$2:$P$2,0))</f>
        <v>20</v>
      </c>
      <c r="T1351" s="147" cm="1">
        <f t="array" ref="T1351">INDEX($K:$P,ROW(),MATCH(T$3,$K$2:$P$2,0))</f>
        <v>20</v>
      </c>
      <c r="U1351" s="147" cm="1">
        <f t="array" ref="U1351">INDEX($K:$P,ROW(),MATCH(U$3,$K$2:$P$2,0))</f>
        <v>20</v>
      </c>
      <c r="V1351" s="147" cm="1">
        <f t="array" ref="V1351">INDEX($K:$P,ROW(),MATCH(V$3,$K$2:$P$2,0))</f>
        <v>20</v>
      </c>
      <c r="W1351" s="147" cm="1">
        <f t="array" ref="W1351">INDEX($K:$P,ROW(),MATCH(W$3,$K$2:$P$2,0))</f>
        <v>20</v>
      </c>
      <c r="X1351" s="147" cm="1">
        <f t="array" ref="X1351">INDEX($K:$P,ROW(),MATCH(X$3,$K$2:$P$2,0))</f>
        <v>20</v>
      </c>
      <c r="Y1351" s="147" cm="1">
        <f t="array" ref="Y1351">INDEX($K:$P,ROW(),MATCH(Y$3,$K$2:$P$2,0))</f>
        <v>20</v>
      </c>
      <c r="Z1351" s="147" cm="1">
        <f t="array" ref="Z1351">INDEX($K:$P,ROW(),MATCH(Z$3,$K$2:$P$2,0))</f>
        <v>20</v>
      </c>
      <c r="AA1351" s="147" cm="1">
        <f t="array" ref="AA1351">INDEX($K:$P,ROW(),MATCH(AA$3,$K$2:$P$2,0))</f>
        <v>20</v>
      </c>
      <c r="AB1351" s="147" cm="1">
        <f t="array" ref="AB1351">INDEX($K:$P,ROW(),MATCH(AB$3,$K$2:$P$2,0))</f>
        <v>20</v>
      </c>
      <c r="AC1351" s="147" cm="1">
        <f t="array" ref="AC1351">INDEX($K:$P,ROW(),MATCH(AC$3,$K$2:$P$2,0))</f>
        <v>20</v>
      </c>
      <c r="AD1351" s="147" cm="1">
        <f t="array" ref="AD1351">INDEX($K:$P,ROW(),MATCH(AD$3,$K$2:$P$2,0))</f>
        <v>20</v>
      </c>
      <c r="AE1351" s="147" cm="1">
        <f t="array" ref="AE1351">INDEX($K:$P,ROW(),MATCH(AE$3,$K$2:$P$2,0))</f>
        <v>20</v>
      </c>
      <c r="AF1351" s="147" cm="1">
        <f t="array" ref="AF1351">INDEX($K:$P,ROW(),MATCH(AF$3,$K$2:$P$2,0))</f>
        <v>20</v>
      </c>
      <c r="AG1351" s="147" cm="1">
        <f t="array" ref="AG1351">INDEX($K:$P,ROW(),MATCH(AG$3,$K$2:$P$2,0))</f>
        <v>20</v>
      </c>
      <c r="AH1351" s="147" cm="1">
        <f t="array" ref="AH1351">INDEX($K:$P,ROW(),MATCH(AH$3,$K$2:$P$2,0))</f>
        <v>20</v>
      </c>
      <c r="AI1351" s="147" cm="1">
        <f t="array" ref="AI1351">INDEX($K:$P,ROW(),MATCH(AI$3,$K$2:$P$2,0))</f>
        <v>20</v>
      </c>
      <c r="AJ1351" s="147" cm="1">
        <f t="array" ref="AJ1351">INDEX($K:$P,ROW(),MATCH(AJ$3,$K$2:$P$2,0))</f>
        <v>20</v>
      </c>
      <c r="AK1351" s="147" cm="1">
        <f t="array" ref="AK1351">INDEX($K:$P,ROW(),MATCH(AK$3,$K$2:$P$2,0))</f>
        <v>20</v>
      </c>
      <c r="AL1351" s="147" cm="1">
        <f t="array" ref="AL1351">INDEX($K:$P,ROW(),MATCH(AL$3,$K$2:$P$2,0))</f>
        <v>20</v>
      </c>
      <c r="AM1351" s="147" cm="1">
        <f t="array" ref="AM1351">INDEX($K:$P,ROW(),MATCH(AM$3,$K$2:$P$2,0))</f>
        <v>20</v>
      </c>
      <c r="AN1351" s="147" cm="1">
        <f t="array" ref="AN1351">INDEX($K:$P,ROW(),MATCH(AN$3,$K$2:$P$2,0))</f>
        <v>20</v>
      </c>
      <c r="AO1351" s="147" cm="1">
        <f t="array" ref="AO1351">INDEX($K:$P,ROW(),MATCH(AO$3,$K$2:$P$2,0))</f>
        <v>20</v>
      </c>
      <c r="AP1351" s="147" cm="1">
        <f t="array" ref="AP1351">INDEX($K:$P,ROW(),MATCH(AP$3,$K$2:$P$2,0))</f>
        <v>20</v>
      </c>
      <c r="AQ1351" s="147" cm="1">
        <f t="array" ref="AQ1351">INDEX($K:$P,ROW(),MATCH(AQ$3,$K$2:$P$2,0))</f>
        <v>20</v>
      </c>
      <c r="AR1351" s="147" cm="1">
        <f t="array" ref="AR1351">INDEX($K:$P,ROW(),MATCH(AR$3,$K$2:$P$2,0))</f>
        <v>20</v>
      </c>
      <c r="AS1351" s="147" cm="1">
        <f t="array" ref="AS1351">INDEX($K:$P,ROW(),MATCH(AS$3,$K$2:$P$2,0))</f>
        <v>20</v>
      </c>
      <c r="AT1351" s="147" cm="1">
        <f t="array" ref="AT1351">INDEX($K:$P,ROW(),MATCH(AT$3,$K$2:$P$2,0))</f>
        <v>20</v>
      </c>
      <c r="AU1351" s="147" cm="1">
        <f t="array" ref="AU1351">INDEX($K:$P,ROW(),MATCH(AU$3,$K$2:$P$2,0))</f>
        <v>20</v>
      </c>
      <c r="AV1351" s="147" cm="1">
        <f t="array" ref="AV1351">INDEX($K:$P,ROW(),MATCH(AV$3,$K$2:$P$2,0))</f>
        <v>20</v>
      </c>
      <c r="AW1351" s="147" cm="1">
        <f t="array" ref="AW1351">INDEX($K:$P,ROW(),MATCH(AW$3,$K$2:$P$2,0))</f>
        <v>20</v>
      </c>
      <c r="AX1351" s="147" cm="1">
        <f t="array" ref="AX1351">INDEX($K:$P,ROW(),MATCH(AX$3,$K$2:$P$2,0))</f>
        <v>20</v>
      </c>
      <c r="AY1351" s="147" cm="1">
        <f t="array" ref="AY1351">INDEX($K:$P,ROW(),MATCH(AY$3,$K$2:$P$2,0))</f>
        <v>20</v>
      </c>
      <c r="AZ1351" s="147" cm="1">
        <f t="array" ref="AZ1351">INDEX($K:$P,ROW(),MATCH(AZ$3,$K$2:$P$2,0))</f>
        <v>20</v>
      </c>
      <c r="BA1351" s="147" cm="1">
        <f t="array" ref="BA1351">INDEX($K:$P,ROW(),MATCH(BA$3,$K$2:$P$2,0))</f>
        <v>20</v>
      </c>
      <c r="BB1351" s="147" cm="1">
        <f t="array" ref="BB1351">INDEX($K:$P,ROW(),MATCH(BB$3,$K$2:$P$2,0))</f>
        <v>20</v>
      </c>
      <c r="BC1351" s="147" cm="1">
        <f t="array" ref="BC1351">INDEX($K:$P,ROW(),MATCH(BC$3,$K$2:$P$2,0))</f>
        <v>20</v>
      </c>
      <c r="BD1351" s="147" cm="1">
        <f t="array" ref="BD1351">INDEX($K:$P,ROW(),MATCH(BD$3,$K$2:$P$2,0))</f>
        <v>20</v>
      </c>
      <c r="BE1351" s="147" cm="1">
        <f t="array" ref="BE1351">INDEX($K:$P,ROW(),MATCH(BE$3,$K$2:$P$2,0))</f>
        <v>20</v>
      </c>
      <c r="BF1351" s="147" cm="1">
        <f t="array" ref="BF1351">INDEX($K:$P,ROW(),MATCH(BF$3,$K$2:$P$2,0))</f>
        <v>20</v>
      </c>
      <c r="BG1351" s="147" cm="1">
        <f t="array" ref="BG1351">INDEX($K:$P,ROW(),MATCH(BG$3,$K$2:$P$2,0))</f>
        <v>20</v>
      </c>
      <c r="BH1351" s="147" cm="1">
        <f t="array" ref="BH1351">INDEX($K:$P,ROW(),MATCH(BH$3,$K$2:$P$2,0))</f>
        <v>20</v>
      </c>
      <c r="BI1351" s="147" cm="1">
        <f t="array" ref="BI1351">INDEX($K:$P,ROW(),MATCH(BI$3,$K$2:$P$2,0))</f>
        <v>20</v>
      </c>
      <c r="BJ1351" s="147" cm="1">
        <f t="array" ref="BJ1351">INDEX($K:$P,ROW(),MATCH(BJ$3,$K$2:$P$2,0))</f>
        <v>20</v>
      </c>
      <c r="BK1351" s="147" cm="1">
        <f t="array" ref="BK1351">INDEX($K:$P,ROW(),MATCH(BK$3,$K$2:$P$2,0))</f>
        <v>20</v>
      </c>
      <c r="BL1351" s="147" cm="1">
        <f t="array" ref="BL1351">INDEX($K:$P,ROW(),MATCH(BL$3,$K$2:$P$2,0))</f>
        <v>20</v>
      </c>
      <c r="BM1351" s="147" cm="1">
        <f t="array" ref="BM1351">INDEX($K:$P,ROW(),MATCH(BM$3,$K$2:$P$2,0))</f>
        <v>20</v>
      </c>
      <c r="BN1351" s="147" cm="1">
        <f t="array" ref="BN1351">INDEX($K:$P,ROW(),MATCH(BN$3,$K$2:$P$2,0))</f>
        <v>20</v>
      </c>
      <c r="BO1351" s="147" cm="1">
        <f t="array" ref="BO1351">INDEX($K:$P,ROW(),MATCH(BO$3,$K$2:$P$2,0))</f>
        <v>20</v>
      </c>
      <c r="BP1351" s="147" cm="1">
        <f t="array" ref="BP1351">INDEX($K:$P,ROW(),MATCH(BP$3,$K$2:$P$2,0))</f>
        <v>20</v>
      </c>
      <c r="BQ1351" s="147" cm="1">
        <f t="array" ref="BQ1351">INDEX($K:$P,ROW(),MATCH(BQ$3,$K$2:$P$2,0))</f>
        <v>20</v>
      </c>
      <c r="BR1351" s="147" cm="1">
        <f t="array" ref="BR1351">INDEX($K:$P,ROW(),MATCH(BR$3,$K$2:$P$2,0))</f>
        <v>20</v>
      </c>
      <c r="BS1351" s="147" cm="1">
        <f t="array" ref="BS1351">INDEX($K:$P,ROW(),MATCH(BS$3,$K$2:$P$2,0))</f>
        <v>20</v>
      </c>
      <c r="BT1351" s="147" cm="1">
        <f t="array" ref="BT1351">INDEX($K:$P,ROW(),MATCH(BT$3,$K$2:$P$2,0))</f>
        <v>20</v>
      </c>
      <c r="BU1351" s="147" cm="1">
        <f t="array" ref="BU1351">INDEX($K:$P,ROW(),MATCH(BU$3,$K$2:$P$2,0))</f>
        <v>20</v>
      </c>
      <c r="BV1351" s="147" cm="1">
        <f t="array" ref="BV1351">INDEX($K:$P,ROW(),MATCH(BV$3,$K$2:$P$2,0))</f>
        <v>20</v>
      </c>
      <c r="BW1351" s="147" cm="1">
        <f t="array" ref="BW1351">INDEX($K:$P,ROW(),MATCH(BW$3,$K$2:$P$2,0))</f>
        <v>20</v>
      </c>
      <c r="BX1351" s="147" cm="1">
        <f t="array" ref="BX1351">INDEX($K:$P,ROW(),MATCH(BX$3,$K$2:$P$2,0))</f>
        <v>20</v>
      </c>
      <c r="BY1351" s="147" cm="1">
        <f t="array" ref="BY1351">INDEX($K:$P,ROW(),MATCH(BY$3,$K$2:$P$2,0))</f>
        <v>20</v>
      </c>
      <c r="BZ1351" s="147" cm="1">
        <f t="array" ref="BZ1351">INDEX($K:$P,ROW(),MATCH(BZ$3,$K$2:$P$2,0))</f>
        <v>20</v>
      </c>
      <c r="CA1351" s="147" cm="1">
        <f t="array" ref="CA1351">INDEX($K:$P,ROW(),MATCH(CA$3,$K$2:$P$2,0))</f>
        <v>20</v>
      </c>
      <c r="CB1351" s="147" cm="1">
        <f t="array" ref="CB1351">INDEX($K:$P,ROW(),MATCH(CB$3,$K$2:$P$2,0))</f>
        <v>20</v>
      </c>
      <c r="CC1351" s="147" cm="1">
        <f t="array" ref="CC1351">INDEX($K:$P,ROW(),MATCH(CC$3,$K$2:$P$2,0))</f>
        <v>20</v>
      </c>
      <c r="CD1351" s="147" cm="1">
        <f t="array" ref="CD1351">INDEX($K:$P,ROW(),MATCH(CD$3,$K$2:$P$2,0))</f>
        <v>20</v>
      </c>
      <c r="CE1351" s="147" cm="1">
        <f t="array" ref="CE1351">INDEX($K:$P,ROW(),MATCH(CE$3,$K$2:$P$2,0))</f>
        <v>20</v>
      </c>
      <c r="CF1351" s="147" cm="1">
        <f t="array" ref="CF1351">INDEX($K:$P,ROW(),MATCH(CF$3,$K$2:$P$2,0))</f>
        <v>20</v>
      </c>
      <c r="CG1351" s="147" cm="1">
        <f t="array" ref="CG1351">INDEX($K:$P,ROW(),MATCH(CG$3,$K$2:$P$2,0))</f>
        <v>20</v>
      </c>
      <c r="CH1351" s="147" cm="1">
        <f t="array" ref="CH1351">INDEX($K:$P,ROW(),MATCH(CH$3,$K$2:$P$2,0))</f>
        <v>20</v>
      </c>
      <c r="CI1351" s="147" cm="1">
        <f t="array" ref="CI1351">INDEX($K:$P,ROW(),MATCH(CI$3,$K$2:$P$2,0))</f>
        <v>20</v>
      </c>
      <c r="CJ1351" s="147" cm="1">
        <f t="array" ref="CJ1351">INDEX($K:$P,ROW(),MATCH(CJ$3,$K$2:$P$2,0))</f>
        <v>20</v>
      </c>
      <c r="CK1351" s="147" cm="1">
        <f t="array" ref="CK1351">INDEX($K:$P,ROW(),MATCH(CK$3,$K$2:$P$2,0))</f>
        <v>20</v>
      </c>
      <c r="CL1351" s="147" cm="1">
        <f t="array" ref="CL1351">INDEX($K:$P,ROW(),MATCH(CL$3,$K$2:$P$2,0))</f>
        <v>20</v>
      </c>
      <c r="CN1351" s="60"/>
      <c r="CO1351" s="147" t="e" cm="1">
        <f t="array" ref="CO1351">INDEX($K:$P,ROW(),MATCH(CO$3,$K$2:$P$2,0))</f>
        <v>#N/A</v>
      </c>
      <c r="CP1351" s="147" t="e" cm="1">
        <f t="array" ref="CP1351">INDEX($K:$P,ROW(),MATCH(CP$3,$K$2:$P$2,0))</f>
        <v>#N/A</v>
      </c>
      <c r="CQ1351" s="147" t="e" cm="1">
        <f t="array" ref="CQ1351">INDEX($K:$P,ROW(),MATCH(CQ$3,$K$2:$P$2,0))</f>
        <v>#N/A</v>
      </c>
      <c r="CR1351" s="147" t="e" cm="1">
        <f t="array" ref="CR1351">INDEX($K:$P,ROW(),MATCH(CR$3,$K$2:$P$2,0))</f>
        <v>#N/A</v>
      </c>
      <c r="CS1351" s="147" t="e" cm="1">
        <f t="array" ref="CS1351">INDEX($K:$P,ROW(),MATCH(CS$3,$K$2:$P$2,0))</f>
        <v>#N/A</v>
      </c>
      <c r="CT1351" s="147" t="e" cm="1">
        <f t="array" ref="CT1351">INDEX($K:$P,ROW(),MATCH(CT$3,$K$2:$P$2,0))</f>
        <v>#N/A</v>
      </c>
      <c r="CU1351" s="147" t="e" cm="1">
        <f t="array" ref="CU1351">INDEX($K:$P,ROW(),MATCH(CU$3,$K$2:$P$2,0))</f>
        <v>#N/A</v>
      </c>
      <c r="CV1351" s="147" t="e" cm="1">
        <f t="array" ref="CV1351">INDEX($K:$P,ROW(),MATCH(CV$3,$K$2:$P$2,0))</f>
        <v>#N/A</v>
      </c>
      <c r="CW1351" s="147" t="e" cm="1">
        <f t="array" ref="CW1351">INDEX($K:$P,ROW(),MATCH(CW$3,$K$2:$P$2,0))</f>
        <v>#N/A</v>
      </c>
      <c r="CX1351" s="147" t="e" cm="1">
        <f t="array" ref="CX1351">INDEX($K:$P,ROW(),MATCH(CX$3,$K$2:$P$2,0))</f>
        <v>#N/A</v>
      </c>
      <c r="CY1351" s="147" t="e" cm="1">
        <f t="array" ref="CY1351">INDEX($K:$P,ROW(),MATCH(CY$3,$K$2:$P$2,0))</f>
        <v>#N/A</v>
      </c>
      <c r="CZ1351" s="147" t="e" cm="1">
        <f t="array" ref="CZ1351">INDEX($K:$P,ROW(),MATCH(CZ$3,$K$2:$P$2,0))</f>
        <v>#N/A</v>
      </c>
      <c r="DA1351" s="147" t="e" cm="1">
        <f t="array" ref="DA1351">INDEX($K:$P,ROW(),MATCH(DA$3,$K$2:$P$2,0))</f>
        <v>#N/A</v>
      </c>
      <c r="DB1351" s="147" t="e" cm="1">
        <f t="array" ref="DB1351">INDEX($K:$P,ROW(),MATCH(DB$3,$K$2:$P$2,0))</f>
        <v>#N/A</v>
      </c>
      <c r="DC1351" s="147" t="e" cm="1">
        <f t="array" ref="DC1351">INDEX($K:$P,ROW(),MATCH(DC$3,$K$2:$P$2,0))</f>
        <v>#N/A</v>
      </c>
      <c r="DD1351" s="147" t="e" cm="1">
        <f t="array" ref="DD1351">INDEX($K:$P,ROW(),MATCH(DD$3,$K$2:$P$2,0))</f>
        <v>#N/A</v>
      </c>
      <c r="DE1351" s="147" t="e" cm="1">
        <f t="array" ref="DE1351">INDEX($K:$P,ROW(),MATCH(DE$3,$K$2:$P$2,0))</f>
        <v>#N/A</v>
      </c>
      <c r="DF1351" s="147" t="e" cm="1">
        <f t="array" ref="DF1351">INDEX($K:$P,ROW(),MATCH(DF$3,$K$2:$P$2,0))</f>
        <v>#N/A</v>
      </c>
      <c r="DG1351" s="147" t="e" cm="1">
        <f t="array" ref="DG1351">INDEX($K:$P,ROW(),MATCH(DG$3,$K$2:$P$2,0))</f>
        <v>#N/A</v>
      </c>
      <c r="DH1351" s="147" t="e" cm="1">
        <f t="array" ref="DH1351">INDEX($K:$P,ROW(),MATCH(DH$3,$K$2:$P$2,0))</f>
        <v>#N/A</v>
      </c>
      <c r="DI1351" s="147" t="e" cm="1">
        <f t="array" ref="DI1351">INDEX($K:$P,ROW(),MATCH(DI$3,$K$2:$P$2,0))</f>
        <v>#N/A</v>
      </c>
      <c r="DJ1351" s="147" t="e" cm="1">
        <f t="array" ref="DJ1351">INDEX($K:$P,ROW(),MATCH(DJ$3,$K$2:$P$2,0))</f>
        <v>#N/A</v>
      </c>
      <c r="DK1351" s="147" t="e" cm="1">
        <f t="array" ref="DK1351">INDEX($K:$P,ROW(),MATCH(DK$3,$K$2:$P$2,0))</f>
        <v>#N/A</v>
      </c>
      <c r="DL1351" s="147" t="e" cm="1">
        <f t="array" ref="DL1351">INDEX($K:$P,ROW(),MATCH(DL$3,$K$2:$P$2,0))</f>
        <v>#N/A</v>
      </c>
    </row>
    <row r="1352" spans="2:116" x14ac:dyDescent="0.4">
      <c r="B1352" t="s">
        <v>332</v>
      </c>
      <c r="D1352" t="s">
        <v>773</v>
      </c>
      <c r="E1352" s="8" t="str">
        <f t="shared" si="1673"/>
        <v>1352 SUB-S</v>
      </c>
      <c r="G1352" s="8" t="str">
        <f>G1329</f>
        <v>(Primary label)</v>
      </c>
      <c r="H1352" s="27"/>
      <c r="I1352" s="78"/>
      <c r="J1352" s="78"/>
      <c r="K1352" s="63">
        <f ca="1">SUMIF($3:$3,K$2,1348:1348)</f>
        <v>0</v>
      </c>
      <c r="L1352" s="63">
        <f ca="1">SUMIF($3:$3,L$2,1348:1348)</f>
        <v>0</v>
      </c>
      <c r="M1352" s="63">
        <f ca="1">SUMIF($3:$3,M$2,1348:1348)</f>
        <v>0</v>
      </c>
      <c r="N1352" s="63">
        <f ca="1">SUMIF($3:$3,N$2,1348:1348)</f>
        <v>0</v>
      </c>
      <c r="O1352" s="63">
        <f ca="1">SUMIF($3:$3,O$2,1348:1348)</f>
        <v>0</v>
      </c>
      <c r="P1352" s="63">
        <f ca="1">SUMIF($3:$3,P$2,1348:1348)</f>
        <v>0</v>
      </c>
      <c r="R1352" s="33"/>
      <c r="S1352" s="148">
        <f t="shared" ref="S1352:AX1352" ca="1" si="1703">S1351*AVERAGE(S1347,S1343)</f>
        <v>9500</v>
      </c>
      <c r="T1352" s="148">
        <f t="shared" ca="1" si="1703"/>
        <v>28500</v>
      </c>
      <c r="U1352" s="148">
        <f t="shared" ca="1" si="1703"/>
        <v>47500</v>
      </c>
      <c r="V1352" s="148">
        <f t="shared" ca="1" si="1703"/>
        <v>66500</v>
      </c>
      <c r="W1352" s="148">
        <f t="shared" ca="1" si="1703"/>
        <v>85500</v>
      </c>
      <c r="X1352" s="148">
        <f t="shared" ca="1" si="1703"/>
        <v>104500</v>
      </c>
      <c r="Y1352" s="148">
        <f t="shared" ca="1" si="1703"/>
        <v>123500</v>
      </c>
      <c r="Z1352" s="148">
        <f t="shared" ca="1" si="1703"/>
        <v>142500</v>
      </c>
      <c r="AA1352" s="148">
        <f t="shared" ca="1" si="1703"/>
        <v>161500</v>
      </c>
      <c r="AB1352" s="148">
        <f t="shared" ca="1" si="1703"/>
        <v>180500</v>
      </c>
      <c r="AC1352" s="148">
        <f t="shared" ca="1" si="1703"/>
        <v>199500</v>
      </c>
      <c r="AD1352" s="148">
        <f t="shared" ca="1" si="1703"/>
        <v>218500</v>
      </c>
      <c r="AE1352" s="148">
        <f t="shared" ca="1" si="1703"/>
        <v>237500</v>
      </c>
      <c r="AF1352" s="148">
        <f t="shared" ca="1" si="1703"/>
        <v>256500</v>
      </c>
      <c r="AG1352" s="148">
        <f t="shared" ca="1" si="1703"/>
        <v>275500</v>
      </c>
      <c r="AH1352" s="148">
        <f t="shared" ca="1" si="1703"/>
        <v>294500</v>
      </c>
      <c r="AI1352" s="148">
        <f t="shared" ca="1" si="1703"/>
        <v>313500</v>
      </c>
      <c r="AJ1352" s="148">
        <f t="shared" ca="1" si="1703"/>
        <v>332500</v>
      </c>
      <c r="AK1352" s="148">
        <f t="shared" ca="1" si="1703"/>
        <v>351500</v>
      </c>
      <c r="AL1352" s="148">
        <f t="shared" ca="1" si="1703"/>
        <v>370500</v>
      </c>
      <c r="AM1352" s="148">
        <f t="shared" ca="1" si="1703"/>
        <v>389500</v>
      </c>
      <c r="AN1352" s="148">
        <f t="shared" ca="1" si="1703"/>
        <v>408500</v>
      </c>
      <c r="AO1352" s="148">
        <f t="shared" ca="1" si="1703"/>
        <v>427500</v>
      </c>
      <c r="AP1352" s="148">
        <f t="shared" ca="1" si="1703"/>
        <v>446500</v>
      </c>
      <c r="AQ1352" s="148">
        <f t="shared" ca="1" si="1703"/>
        <v>465500</v>
      </c>
      <c r="AR1352" s="148">
        <f t="shared" ca="1" si="1703"/>
        <v>484500</v>
      </c>
      <c r="AS1352" s="148">
        <f t="shared" ca="1" si="1703"/>
        <v>503500</v>
      </c>
      <c r="AT1352" s="148">
        <f t="shared" ca="1" si="1703"/>
        <v>522500</v>
      </c>
      <c r="AU1352" s="148">
        <f t="shared" ca="1" si="1703"/>
        <v>541500</v>
      </c>
      <c r="AV1352" s="148">
        <f t="shared" ca="1" si="1703"/>
        <v>560500</v>
      </c>
      <c r="AW1352" s="148">
        <f t="shared" ca="1" si="1703"/>
        <v>579500</v>
      </c>
      <c r="AX1352" s="148">
        <f t="shared" ca="1" si="1703"/>
        <v>598500</v>
      </c>
      <c r="AY1352" s="148">
        <f t="shared" ref="AY1352:CD1352" ca="1" si="1704">AY1351*AVERAGE(AY1347,AY1343)</f>
        <v>617500</v>
      </c>
      <c r="AZ1352" s="148">
        <f t="shared" ca="1" si="1704"/>
        <v>636500</v>
      </c>
      <c r="BA1352" s="148">
        <f t="shared" ca="1" si="1704"/>
        <v>655500</v>
      </c>
      <c r="BB1352" s="148">
        <f t="shared" ca="1" si="1704"/>
        <v>674500</v>
      </c>
      <c r="BC1352" s="148">
        <f t="shared" ca="1" si="1704"/>
        <v>693500</v>
      </c>
      <c r="BD1352" s="148">
        <f t="shared" ca="1" si="1704"/>
        <v>712500</v>
      </c>
      <c r="BE1352" s="148">
        <f t="shared" ca="1" si="1704"/>
        <v>731500</v>
      </c>
      <c r="BF1352" s="148">
        <f t="shared" ca="1" si="1704"/>
        <v>750500</v>
      </c>
      <c r="BG1352" s="148">
        <f t="shared" ca="1" si="1704"/>
        <v>769500</v>
      </c>
      <c r="BH1352" s="148">
        <f t="shared" ca="1" si="1704"/>
        <v>788500</v>
      </c>
      <c r="BI1352" s="148">
        <f t="shared" ca="1" si="1704"/>
        <v>807500</v>
      </c>
      <c r="BJ1352" s="148">
        <f t="shared" ca="1" si="1704"/>
        <v>826500</v>
      </c>
      <c r="BK1352" s="148">
        <f t="shared" ca="1" si="1704"/>
        <v>845500</v>
      </c>
      <c r="BL1352" s="148">
        <f t="shared" ca="1" si="1704"/>
        <v>864500</v>
      </c>
      <c r="BM1352" s="148">
        <f t="shared" ca="1" si="1704"/>
        <v>883500</v>
      </c>
      <c r="BN1352" s="148">
        <f t="shared" ca="1" si="1704"/>
        <v>902500</v>
      </c>
      <c r="BO1352" s="148">
        <f t="shared" ca="1" si="1704"/>
        <v>921500</v>
      </c>
      <c r="BP1352" s="148">
        <f t="shared" ca="1" si="1704"/>
        <v>940500</v>
      </c>
      <c r="BQ1352" s="148">
        <f t="shared" ca="1" si="1704"/>
        <v>959500</v>
      </c>
      <c r="BR1352" s="148">
        <f t="shared" ca="1" si="1704"/>
        <v>978500</v>
      </c>
      <c r="BS1352" s="148">
        <f t="shared" ca="1" si="1704"/>
        <v>997500</v>
      </c>
      <c r="BT1352" s="148">
        <f t="shared" ca="1" si="1704"/>
        <v>1016500</v>
      </c>
      <c r="BU1352" s="148">
        <f t="shared" ca="1" si="1704"/>
        <v>1035500</v>
      </c>
      <c r="BV1352" s="148">
        <f t="shared" ca="1" si="1704"/>
        <v>1054500</v>
      </c>
      <c r="BW1352" s="148">
        <f t="shared" ca="1" si="1704"/>
        <v>1073500</v>
      </c>
      <c r="BX1352" s="148">
        <f t="shared" ca="1" si="1704"/>
        <v>1092500</v>
      </c>
      <c r="BY1352" s="148">
        <f t="shared" ca="1" si="1704"/>
        <v>1111500</v>
      </c>
      <c r="BZ1352" s="148">
        <f t="shared" ca="1" si="1704"/>
        <v>1130500</v>
      </c>
      <c r="CA1352" s="148">
        <f t="shared" ca="1" si="1704"/>
        <v>1149500</v>
      </c>
      <c r="CB1352" s="148">
        <f t="shared" ca="1" si="1704"/>
        <v>1168500</v>
      </c>
      <c r="CC1352" s="148">
        <f t="shared" ca="1" si="1704"/>
        <v>1187500</v>
      </c>
      <c r="CD1352" s="148">
        <f t="shared" ca="1" si="1704"/>
        <v>1206500</v>
      </c>
      <c r="CE1352" s="148">
        <f t="shared" ref="CE1352:CL1352" ca="1" si="1705">CE1351*AVERAGE(CE1347,CE1343)</f>
        <v>1225500</v>
      </c>
      <c r="CF1352" s="148">
        <f t="shared" ca="1" si="1705"/>
        <v>1244500</v>
      </c>
      <c r="CG1352" s="148">
        <f t="shared" ca="1" si="1705"/>
        <v>1263500</v>
      </c>
      <c r="CH1352" s="148">
        <f t="shared" ca="1" si="1705"/>
        <v>1282500</v>
      </c>
      <c r="CI1352" s="148">
        <f t="shared" ca="1" si="1705"/>
        <v>1301500</v>
      </c>
      <c r="CJ1352" s="148">
        <f t="shared" ca="1" si="1705"/>
        <v>1320500</v>
      </c>
      <c r="CK1352" s="148">
        <f t="shared" ca="1" si="1705"/>
        <v>1339500</v>
      </c>
      <c r="CL1352" s="148">
        <f t="shared" ca="1" si="1705"/>
        <v>1358500</v>
      </c>
      <c r="CN1352" s="78"/>
      <c r="CO1352" s="148" t="e">
        <f t="shared" ref="CO1352:DK1352" ca="1" si="1706">CO1351*AVERAGE(CO1347,CO1343)</f>
        <v>#N/A</v>
      </c>
      <c r="CP1352" s="148" t="e">
        <f t="shared" ca="1" si="1706"/>
        <v>#N/A</v>
      </c>
      <c r="CQ1352" s="148" t="e">
        <f t="shared" ca="1" si="1706"/>
        <v>#N/A</v>
      </c>
      <c r="CR1352" s="148" t="e">
        <f t="shared" ca="1" si="1706"/>
        <v>#N/A</v>
      </c>
      <c r="CS1352" s="148" t="e">
        <f t="shared" ca="1" si="1706"/>
        <v>#N/A</v>
      </c>
      <c r="CT1352" s="148" t="e">
        <f t="shared" ca="1" si="1706"/>
        <v>#N/A</v>
      </c>
      <c r="CU1352" s="148" t="e">
        <f t="shared" ca="1" si="1706"/>
        <v>#N/A</v>
      </c>
      <c r="CV1352" s="148" t="e">
        <f t="shared" ca="1" si="1706"/>
        <v>#N/A</v>
      </c>
      <c r="CW1352" s="148" t="e">
        <f t="shared" ca="1" si="1706"/>
        <v>#N/A</v>
      </c>
      <c r="CX1352" s="148" t="e">
        <f t="shared" ca="1" si="1706"/>
        <v>#N/A</v>
      </c>
      <c r="CY1352" s="148" t="e">
        <f t="shared" ca="1" si="1706"/>
        <v>#N/A</v>
      </c>
      <c r="CZ1352" s="148" t="e">
        <f t="shared" ca="1" si="1706"/>
        <v>#N/A</v>
      </c>
      <c r="DA1352" s="148" t="e">
        <f t="shared" ca="1" si="1706"/>
        <v>#N/A</v>
      </c>
      <c r="DB1352" s="148" t="e">
        <f t="shared" ca="1" si="1706"/>
        <v>#N/A</v>
      </c>
      <c r="DC1352" s="148" t="e">
        <f t="shared" ca="1" si="1706"/>
        <v>#N/A</v>
      </c>
      <c r="DD1352" s="148" t="e">
        <f t="shared" ca="1" si="1706"/>
        <v>#N/A</v>
      </c>
      <c r="DE1352" s="148" t="e">
        <f t="shared" ca="1" si="1706"/>
        <v>#N/A</v>
      </c>
      <c r="DF1352" s="148" t="e">
        <f t="shared" ca="1" si="1706"/>
        <v>#N/A</v>
      </c>
      <c r="DG1352" s="148" t="e">
        <f t="shared" ca="1" si="1706"/>
        <v>#N/A</v>
      </c>
      <c r="DH1352" s="148" t="e">
        <f t="shared" ca="1" si="1706"/>
        <v>#N/A</v>
      </c>
      <c r="DI1352" s="148" t="e">
        <f t="shared" ca="1" si="1706"/>
        <v>#N/A</v>
      </c>
      <c r="DJ1352" s="148" t="e">
        <f t="shared" ca="1" si="1706"/>
        <v>#N/A</v>
      </c>
      <c r="DK1352" s="148" t="e">
        <f t="shared" ca="1" si="1706"/>
        <v>#N/A</v>
      </c>
      <c r="DL1352" s="148" t="e">
        <f t="shared" ref="DL1352" ca="1" si="1707">DL1351*AVERAGE(DL1347,DL1343)</f>
        <v>#N/A</v>
      </c>
    </row>
    <row r="1353" spans="2:116" x14ac:dyDescent="0.4">
      <c r="B1353" t="s">
        <v>332</v>
      </c>
      <c r="D1353" t="s">
        <v>773</v>
      </c>
      <c r="E1353" s="8" t="str">
        <f>ROW()&amp;" "&amp;D1353</f>
        <v>1353 SUB-S</v>
      </c>
      <c r="G1353" s="8" t="str">
        <f>G1330</f>
        <v>primary unit</v>
      </c>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c r="CO1353" s="72"/>
      <c r="CP1353" s="72"/>
      <c r="CQ1353" s="72"/>
      <c r="CR1353" s="72"/>
      <c r="CS1353" s="72"/>
      <c r="CT1353" s="72"/>
      <c r="CU1353" s="72"/>
      <c r="CV1353" s="72"/>
      <c r="CW1353" s="72"/>
      <c r="CX1353" s="72"/>
      <c r="CY1353" s="72"/>
      <c r="CZ1353" s="72"/>
      <c r="DA1353" s="72"/>
      <c r="DB1353" s="72"/>
      <c r="DC1353" s="72"/>
      <c r="DD1353" s="72"/>
      <c r="DE1353" s="72"/>
      <c r="DF1353" s="72"/>
      <c r="DG1353" s="72"/>
      <c r="DH1353" s="72"/>
      <c r="DI1353" s="72"/>
      <c r="DJ1353" s="72"/>
      <c r="DK1353" s="72"/>
      <c r="DL1353" s="72"/>
    </row>
    <row r="1354" spans="2:116" x14ac:dyDescent="0.4">
      <c r="B1354" t="s">
        <v>332</v>
      </c>
      <c r="D1354" t="s">
        <v>773</v>
      </c>
      <c r="E1354" s="8" t="str">
        <f t="shared" si="1673"/>
        <v>1354 SUB-S</v>
      </c>
      <c r="G1354" s="8" t="str">
        <f>G1331</f>
        <v>Primary revenue driver</v>
      </c>
      <c r="S1354" s="72"/>
      <c r="T1354" s="72"/>
      <c r="U1354" s="72"/>
      <c r="V1354" s="72"/>
      <c r="W1354" s="72"/>
      <c r="X1354" s="72"/>
      <c r="Y1354" s="72"/>
      <c r="Z1354" s="72"/>
      <c r="AA1354" s="72"/>
      <c r="AB1354" s="72"/>
      <c r="AC1354" s="72"/>
      <c r="AD1354" s="72"/>
      <c r="AE1354" s="72"/>
      <c r="AF1354" s="72"/>
      <c r="AG1354" s="72"/>
      <c r="AH1354" s="72"/>
      <c r="AI1354" s="72"/>
      <c r="AJ1354" s="72"/>
      <c r="AK1354" s="72"/>
      <c r="AL1354" s="72"/>
      <c r="AM1354" s="72"/>
      <c r="AN1354" s="72"/>
      <c r="AO1354" s="72"/>
      <c r="AP1354" s="72"/>
      <c r="AQ1354" s="72"/>
      <c r="AR1354" s="72"/>
      <c r="AS1354" s="72"/>
      <c r="AT1354" s="72"/>
      <c r="AU1354" s="72"/>
      <c r="AV1354" s="72"/>
      <c r="AW1354" s="72"/>
      <c r="AX1354" s="72"/>
      <c r="AY1354" s="72"/>
      <c r="AZ1354" s="72"/>
      <c r="BA1354" s="72"/>
      <c r="BB1354" s="72"/>
      <c r="BC1354" s="72"/>
      <c r="BD1354" s="72"/>
      <c r="BE1354" s="72"/>
      <c r="BF1354" s="72"/>
      <c r="BG1354" s="72"/>
      <c r="BH1354" s="72"/>
      <c r="BI1354" s="72"/>
      <c r="BJ1354" s="72"/>
      <c r="BK1354" s="72"/>
      <c r="BL1354" s="72"/>
      <c r="BM1354" s="72"/>
      <c r="BN1354" s="72"/>
      <c r="BO1354" s="72"/>
      <c r="BP1354" s="72"/>
      <c r="BQ1354" s="72"/>
      <c r="BR1354" s="72"/>
      <c r="BS1354" s="72"/>
      <c r="BT1354" s="72"/>
      <c r="BU1354" s="72"/>
      <c r="BV1354" s="72"/>
      <c r="BW1354" s="72"/>
      <c r="BX1354" s="72"/>
      <c r="BY1354" s="72"/>
      <c r="BZ1354" s="72"/>
      <c r="CA1354" s="72"/>
      <c r="CB1354" s="72"/>
      <c r="CC1354" s="72"/>
      <c r="CD1354" s="72"/>
      <c r="CE1354" s="72"/>
      <c r="CF1354" s="72"/>
      <c r="CG1354" s="72"/>
      <c r="CH1354" s="72"/>
      <c r="CI1354" s="72"/>
      <c r="CJ1354" s="72"/>
      <c r="CK1354" s="72"/>
      <c r="CL1354" s="72"/>
      <c r="CO1354" s="72"/>
      <c r="CP1354" s="72"/>
      <c r="CQ1354" s="72"/>
      <c r="CR1354" s="72"/>
      <c r="CS1354" s="72"/>
      <c r="CT1354" s="72"/>
      <c r="CU1354" s="72"/>
      <c r="CV1354" s="72"/>
      <c r="CW1354" s="72"/>
      <c r="CX1354" s="72"/>
      <c r="CY1354" s="72"/>
      <c r="CZ1354" s="72"/>
      <c r="DA1354" s="72"/>
      <c r="DB1354" s="72"/>
      <c r="DC1354" s="72"/>
      <c r="DD1354" s="72"/>
      <c r="DE1354" s="72"/>
      <c r="DF1354" s="72"/>
      <c r="DG1354" s="72"/>
      <c r="DH1354" s="72"/>
      <c r="DI1354" s="72"/>
      <c r="DJ1354" s="72"/>
      <c r="DK1354" s="72"/>
      <c r="DL1354" s="72"/>
    </row>
    <row r="1355" spans="2:116" x14ac:dyDescent="0.4">
      <c r="B1355" t="s">
        <v>332</v>
      </c>
      <c r="D1355" t="s">
        <v>773</v>
      </c>
      <c r="E1355" s="8" t="str">
        <f t="shared" si="1673"/>
        <v>1355 SUB-S</v>
      </c>
      <c r="G1355" s="8" t="str">
        <f>G1332</f>
        <v>Primary volume driver</v>
      </c>
      <c r="S1355" s="72"/>
      <c r="T1355" s="72"/>
      <c r="U1355" s="72"/>
      <c r="V1355" s="72"/>
      <c r="W1355" s="72"/>
      <c r="X1355" s="72"/>
      <c r="Y1355" s="72"/>
      <c r="Z1355" s="72"/>
      <c r="AA1355" s="72"/>
      <c r="AB1355" s="72"/>
      <c r="AC1355" s="72"/>
      <c r="AD1355" s="72"/>
      <c r="AE1355" s="72"/>
      <c r="AF1355" s="72"/>
      <c r="AG1355" s="72"/>
      <c r="AH1355" s="72"/>
      <c r="AI1355" s="72"/>
      <c r="AJ1355" s="72"/>
      <c r="AK1355" s="72"/>
      <c r="AL1355" s="72"/>
      <c r="AM1355" s="72"/>
      <c r="AN1355" s="72"/>
      <c r="AO1355" s="72"/>
      <c r="AP1355" s="72"/>
      <c r="AQ1355" s="72"/>
      <c r="AR1355" s="72"/>
      <c r="AS1355" s="72"/>
      <c r="AT1355" s="72"/>
      <c r="AU1355" s="72"/>
      <c r="AV1355" s="72"/>
      <c r="AW1355" s="72"/>
      <c r="AX1355" s="72"/>
      <c r="AY1355" s="72"/>
      <c r="AZ1355" s="72"/>
      <c r="BA1355" s="72"/>
      <c r="BB1355" s="72"/>
      <c r="BC1355" s="72"/>
      <c r="BD1355" s="72"/>
      <c r="BE1355" s="72"/>
      <c r="BF1355" s="72"/>
      <c r="BG1355" s="72"/>
      <c r="BH1355" s="72"/>
      <c r="BI1355" s="72"/>
      <c r="BJ1355" s="72"/>
      <c r="BK1355" s="72"/>
      <c r="BL1355" s="72"/>
      <c r="BM1355" s="72"/>
      <c r="BN1355" s="72"/>
      <c r="BO1355" s="72"/>
      <c r="BP1355" s="72"/>
      <c r="BQ1355" s="72"/>
      <c r="BR1355" s="72"/>
      <c r="BS1355" s="72"/>
      <c r="BT1355" s="72"/>
      <c r="BU1355" s="72"/>
      <c r="BV1355" s="72"/>
      <c r="BW1355" s="72"/>
      <c r="BX1355" s="72"/>
      <c r="BY1355" s="72"/>
      <c r="BZ1355" s="72"/>
      <c r="CA1355" s="72"/>
      <c r="CB1355" s="72"/>
      <c r="CC1355" s="72"/>
      <c r="CD1355" s="72"/>
      <c r="CE1355" s="72"/>
      <c r="CF1355" s="72"/>
      <c r="CG1355" s="72"/>
      <c r="CH1355" s="72"/>
      <c r="CI1355" s="72"/>
      <c r="CJ1355" s="72"/>
      <c r="CK1355" s="72"/>
      <c r="CL1355" s="72"/>
      <c r="CO1355" s="72"/>
      <c r="CP1355" s="72"/>
      <c r="CQ1355" s="72"/>
      <c r="CR1355" s="72"/>
      <c r="CS1355" s="72"/>
      <c r="CT1355" s="72"/>
      <c r="CU1355" s="72"/>
      <c r="CV1355" s="72"/>
      <c r="CW1355" s="72"/>
      <c r="CX1355" s="72"/>
      <c r="CY1355" s="72"/>
      <c r="CZ1355" s="72"/>
      <c r="DA1355" s="72"/>
      <c r="DB1355" s="72"/>
      <c r="DC1355" s="72"/>
      <c r="DD1355" s="72"/>
      <c r="DE1355" s="72"/>
      <c r="DF1355" s="72"/>
      <c r="DG1355" s="72"/>
      <c r="DH1355" s="72"/>
      <c r="DI1355" s="72"/>
      <c r="DJ1355" s="72"/>
      <c r="DK1355" s="72"/>
      <c r="DL1355" s="72"/>
    </row>
    <row r="1356" spans="2:116" x14ac:dyDescent="0.4">
      <c r="B1356" t="s">
        <v>332</v>
      </c>
      <c r="D1356" t="s">
        <v>773</v>
      </c>
      <c r="E1356" s="8" t="str">
        <f t="shared" si="1673"/>
        <v>1356 SUB-S</v>
      </c>
      <c r="G1356" s="89" t="str">
        <f>G1337</f>
        <v>Subscription revenue - secondary volume driven:</v>
      </c>
      <c r="S1356" s="76" t="str">
        <f t="shared" ref="S1356:AX1356" si="1708">S1333</f>
        <v>S$16</v>
      </c>
      <c r="T1356" s="76" t="str">
        <f t="shared" si="1708"/>
        <v>T$16</v>
      </c>
      <c r="U1356" s="76" t="str">
        <f t="shared" si="1708"/>
        <v>U$16</v>
      </c>
      <c r="V1356" s="76" t="str">
        <f t="shared" si="1708"/>
        <v>V$16</v>
      </c>
      <c r="W1356" s="76" t="str">
        <f t="shared" si="1708"/>
        <v>W$16</v>
      </c>
      <c r="X1356" s="76" t="str">
        <f t="shared" si="1708"/>
        <v>X$16</v>
      </c>
      <c r="Y1356" s="76" t="str">
        <f t="shared" si="1708"/>
        <v>Y$16</v>
      </c>
      <c r="Z1356" s="76" t="str">
        <f t="shared" si="1708"/>
        <v>Z$16</v>
      </c>
      <c r="AA1356" s="76" t="str">
        <f t="shared" si="1708"/>
        <v>AA$16</v>
      </c>
      <c r="AB1356" s="76" t="str">
        <f t="shared" si="1708"/>
        <v>AB$16</v>
      </c>
      <c r="AC1356" s="76" t="str">
        <f t="shared" si="1708"/>
        <v>AC$16</v>
      </c>
      <c r="AD1356" s="76" t="str">
        <f t="shared" si="1708"/>
        <v>AD$16</v>
      </c>
      <c r="AE1356" s="76" t="str">
        <f t="shared" si="1708"/>
        <v>AE$16</v>
      </c>
      <c r="AF1356" s="76" t="str">
        <f t="shared" si="1708"/>
        <v>AF$16</v>
      </c>
      <c r="AG1356" s="76" t="str">
        <f t="shared" si="1708"/>
        <v>AG$16</v>
      </c>
      <c r="AH1356" s="76" t="str">
        <f t="shared" si="1708"/>
        <v>AH$16</v>
      </c>
      <c r="AI1356" s="76" t="str">
        <f t="shared" si="1708"/>
        <v>AI$16</v>
      </c>
      <c r="AJ1356" s="76" t="str">
        <f t="shared" si="1708"/>
        <v>AJ$16</v>
      </c>
      <c r="AK1356" s="76" t="str">
        <f t="shared" si="1708"/>
        <v>AK$16</v>
      </c>
      <c r="AL1356" s="76" t="str">
        <f t="shared" si="1708"/>
        <v>AL$16</v>
      </c>
      <c r="AM1356" s="76" t="str">
        <f t="shared" si="1708"/>
        <v>AM$16</v>
      </c>
      <c r="AN1356" s="76" t="str">
        <f t="shared" si="1708"/>
        <v>AN$16</v>
      </c>
      <c r="AO1356" s="76" t="str">
        <f t="shared" si="1708"/>
        <v>AO$16</v>
      </c>
      <c r="AP1356" s="76" t="str">
        <f t="shared" si="1708"/>
        <v>AP$16</v>
      </c>
      <c r="AQ1356" s="76" t="str">
        <f t="shared" si="1708"/>
        <v>AQ$16</v>
      </c>
      <c r="AR1356" s="76" t="str">
        <f t="shared" si="1708"/>
        <v>AR$16</v>
      </c>
      <c r="AS1356" s="76" t="str">
        <f t="shared" si="1708"/>
        <v>AS$16</v>
      </c>
      <c r="AT1356" s="76" t="str">
        <f t="shared" si="1708"/>
        <v>AT$16</v>
      </c>
      <c r="AU1356" s="76" t="str">
        <f t="shared" si="1708"/>
        <v>AU$16</v>
      </c>
      <c r="AV1356" s="76" t="str">
        <f t="shared" si="1708"/>
        <v>AV$16</v>
      </c>
      <c r="AW1356" s="76" t="str">
        <f t="shared" si="1708"/>
        <v>AW$16</v>
      </c>
      <c r="AX1356" s="76" t="str">
        <f t="shared" si="1708"/>
        <v>AX$16</v>
      </c>
      <c r="AY1356" s="76" t="str">
        <f t="shared" ref="AY1356:CD1356" si="1709">AY1333</f>
        <v>AY$16</v>
      </c>
      <c r="AZ1356" s="76" t="str">
        <f t="shared" si="1709"/>
        <v>AZ$16</v>
      </c>
      <c r="BA1356" s="76" t="str">
        <f t="shared" si="1709"/>
        <v>BA$16</v>
      </c>
      <c r="BB1356" s="76" t="str">
        <f t="shared" si="1709"/>
        <v>BB$16</v>
      </c>
      <c r="BC1356" s="76" t="str">
        <f t="shared" si="1709"/>
        <v>BC$16</v>
      </c>
      <c r="BD1356" s="76" t="str">
        <f t="shared" si="1709"/>
        <v>BD$16</v>
      </c>
      <c r="BE1356" s="76" t="str">
        <f t="shared" si="1709"/>
        <v>BE$16</v>
      </c>
      <c r="BF1356" s="76" t="str">
        <f t="shared" si="1709"/>
        <v>BF$16</v>
      </c>
      <c r="BG1356" s="76" t="str">
        <f t="shared" si="1709"/>
        <v>BG$16</v>
      </c>
      <c r="BH1356" s="76" t="str">
        <f t="shared" si="1709"/>
        <v>BH$16</v>
      </c>
      <c r="BI1356" s="76" t="str">
        <f t="shared" si="1709"/>
        <v>BI$16</v>
      </c>
      <c r="BJ1356" s="76" t="str">
        <f t="shared" si="1709"/>
        <v>BJ$16</v>
      </c>
      <c r="BK1356" s="76" t="str">
        <f t="shared" si="1709"/>
        <v>BK$16</v>
      </c>
      <c r="BL1356" s="76" t="str">
        <f t="shared" si="1709"/>
        <v>BL$16</v>
      </c>
      <c r="BM1356" s="76" t="str">
        <f t="shared" si="1709"/>
        <v>BM$16</v>
      </c>
      <c r="BN1356" s="76" t="str">
        <f t="shared" si="1709"/>
        <v>BN$16</v>
      </c>
      <c r="BO1356" s="76" t="str">
        <f t="shared" si="1709"/>
        <v>BO$16</v>
      </c>
      <c r="BP1356" s="76" t="str">
        <f t="shared" si="1709"/>
        <v>BP$16</v>
      </c>
      <c r="BQ1356" s="76" t="str">
        <f t="shared" si="1709"/>
        <v>BQ$16</v>
      </c>
      <c r="BR1356" s="76" t="str">
        <f t="shared" si="1709"/>
        <v>BR$16</v>
      </c>
      <c r="BS1356" s="76" t="str">
        <f t="shared" si="1709"/>
        <v>BS$16</v>
      </c>
      <c r="BT1356" s="76" t="str">
        <f t="shared" si="1709"/>
        <v>BT$16</v>
      </c>
      <c r="BU1356" s="76" t="str">
        <f t="shared" si="1709"/>
        <v>BU$16</v>
      </c>
      <c r="BV1356" s="76" t="str">
        <f t="shared" si="1709"/>
        <v>BV$16</v>
      </c>
      <c r="BW1356" s="76" t="str">
        <f t="shared" si="1709"/>
        <v>BW$16</v>
      </c>
      <c r="BX1356" s="76" t="str">
        <f t="shared" si="1709"/>
        <v>BX$16</v>
      </c>
      <c r="BY1356" s="76" t="str">
        <f t="shared" si="1709"/>
        <v>BY$16</v>
      </c>
      <c r="BZ1356" s="76" t="str">
        <f t="shared" si="1709"/>
        <v>BZ$16</v>
      </c>
      <c r="CA1356" s="76" t="str">
        <f t="shared" si="1709"/>
        <v>CA$16</v>
      </c>
      <c r="CB1356" s="76" t="str">
        <f t="shared" si="1709"/>
        <v>CB$16</v>
      </c>
      <c r="CC1356" s="76" t="str">
        <f t="shared" si="1709"/>
        <v>CC$16</v>
      </c>
      <c r="CD1356" s="76" t="str">
        <f t="shared" si="1709"/>
        <v>CD$16</v>
      </c>
      <c r="CE1356" s="76" t="str">
        <f t="shared" ref="CE1356:CL1356" si="1710">CE1333</f>
        <v>CE$16</v>
      </c>
      <c r="CF1356" s="76" t="str">
        <f t="shared" si="1710"/>
        <v>CF$16</v>
      </c>
      <c r="CG1356" s="76" t="str">
        <f t="shared" si="1710"/>
        <v>CG$16</v>
      </c>
      <c r="CH1356" s="76" t="str">
        <f t="shared" si="1710"/>
        <v>CH$16</v>
      </c>
      <c r="CI1356" s="76" t="str">
        <f t="shared" si="1710"/>
        <v>CI$16</v>
      </c>
      <c r="CJ1356" s="76" t="str">
        <f t="shared" si="1710"/>
        <v>CJ$16</v>
      </c>
      <c r="CK1356" s="76" t="str">
        <f t="shared" si="1710"/>
        <v>CK$16</v>
      </c>
      <c r="CL1356" s="76" t="str">
        <f t="shared" si="1710"/>
        <v>CL$16</v>
      </c>
      <c r="CO1356" s="76" t="str">
        <f t="shared" ref="CO1356:DL1356" si="1711">CO1333</f>
        <v>CO$16</v>
      </c>
      <c r="CP1356" s="76" t="str">
        <f t="shared" si="1711"/>
        <v>CP$16</v>
      </c>
      <c r="CQ1356" s="76" t="str">
        <f t="shared" si="1711"/>
        <v>CQ$16</v>
      </c>
      <c r="CR1356" s="76" t="str">
        <f t="shared" si="1711"/>
        <v>CR$16</v>
      </c>
      <c r="CS1356" s="76" t="str">
        <f t="shared" si="1711"/>
        <v>CS$16</v>
      </c>
      <c r="CT1356" s="76" t="str">
        <f t="shared" si="1711"/>
        <v>CT$16</v>
      </c>
      <c r="CU1356" s="76" t="str">
        <f t="shared" si="1711"/>
        <v>CU$16</v>
      </c>
      <c r="CV1356" s="76" t="str">
        <f t="shared" si="1711"/>
        <v>CV$16</v>
      </c>
      <c r="CW1356" s="76" t="str">
        <f t="shared" si="1711"/>
        <v>CW$16</v>
      </c>
      <c r="CX1356" s="76" t="str">
        <f t="shared" si="1711"/>
        <v>CX$16</v>
      </c>
      <c r="CY1356" s="76" t="str">
        <f t="shared" si="1711"/>
        <v>CY$16</v>
      </c>
      <c r="CZ1356" s="76" t="str">
        <f t="shared" si="1711"/>
        <v>CZ$16</v>
      </c>
      <c r="DA1356" s="76" t="str">
        <f t="shared" si="1711"/>
        <v>DA$16</v>
      </c>
      <c r="DB1356" s="76" t="str">
        <f t="shared" si="1711"/>
        <v>DB$16</v>
      </c>
      <c r="DC1356" s="76" t="str">
        <f t="shared" si="1711"/>
        <v>DC$16</v>
      </c>
      <c r="DD1356" s="76" t="str">
        <f t="shared" si="1711"/>
        <v>DD$16</v>
      </c>
      <c r="DE1356" s="76" t="str">
        <f t="shared" si="1711"/>
        <v>DE$16</v>
      </c>
      <c r="DF1356" s="76" t="str">
        <f t="shared" si="1711"/>
        <v>DF$16</v>
      </c>
      <c r="DG1356" s="76" t="str">
        <f t="shared" si="1711"/>
        <v>DG$16</v>
      </c>
      <c r="DH1356" s="76" t="str">
        <f t="shared" si="1711"/>
        <v>DH$16</v>
      </c>
      <c r="DI1356" s="76" t="str">
        <f t="shared" si="1711"/>
        <v>DI$16</v>
      </c>
      <c r="DJ1356" s="76" t="str">
        <f t="shared" si="1711"/>
        <v>DJ$16</v>
      </c>
      <c r="DK1356" s="76" t="str">
        <f t="shared" si="1711"/>
        <v>DK$16</v>
      </c>
      <c r="DL1356" s="76" t="str">
        <f t="shared" si="1711"/>
        <v>DL$16</v>
      </c>
    </row>
    <row r="1357" spans="2:116" x14ac:dyDescent="0.4">
      <c r="B1357" t="s">
        <v>332</v>
      </c>
      <c r="D1357" t="s">
        <v>773</v>
      </c>
      <c r="E1357" s="8" t="str">
        <f t="shared" ref="E1357" si="1712">ROW()&amp;" "&amp;D1357</f>
        <v>1357 SUB-S</v>
      </c>
      <c r="G1357" s="241" t="str">
        <f>IFERROR(SUBSTITUTE(TRIM(MID(G1337, SEARCH("-", G1337) + 1, LEN(G1337))),":",""),"no unit")</f>
        <v>secondary volume driven</v>
      </c>
      <c r="H1357" s="12"/>
      <c r="I1357" s="60"/>
      <c r="J1357" s="60"/>
      <c r="K1357" s="34"/>
      <c r="L1357" s="34"/>
      <c r="M1357" s="34"/>
      <c r="N1357" s="34"/>
      <c r="O1357" s="34"/>
      <c r="P1357" s="34"/>
      <c r="R1357" s="15"/>
      <c r="S1357" s="76" t="str">
        <f t="shared" ref="S1357:AX1357" si="1713">S1334</f>
        <v>S$17</v>
      </c>
      <c r="T1357" s="76" t="str">
        <f t="shared" si="1713"/>
        <v>T$17</v>
      </c>
      <c r="U1357" s="76" t="str">
        <f t="shared" si="1713"/>
        <v>U$17</v>
      </c>
      <c r="V1357" s="76" t="str">
        <f t="shared" si="1713"/>
        <v>V$17</v>
      </c>
      <c r="W1357" s="76" t="str">
        <f t="shared" si="1713"/>
        <v>W$17</v>
      </c>
      <c r="X1357" s="76" t="str">
        <f t="shared" si="1713"/>
        <v>X$17</v>
      </c>
      <c r="Y1357" s="76" t="str">
        <f t="shared" si="1713"/>
        <v>Y$17</v>
      </c>
      <c r="Z1357" s="76" t="str">
        <f t="shared" si="1713"/>
        <v>Z$17</v>
      </c>
      <c r="AA1357" s="76" t="str">
        <f t="shared" si="1713"/>
        <v>AA$17</v>
      </c>
      <c r="AB1357" s="76" t="str">
        <f t="shared" si="1713"/>
        <v>AB$17</v>
      </c>
      <c r="AC1357" s="76" t="str">
        <f t="shared" si="1713"/>
        <v>AC$17</v>
      </c>
      <c r="AD1357" s="76" t="str">
        <f t="shared" si="1713"/>
        <v>AD$17</v>
      </c>
      <c r="AE1357" s="76" t="str">
        <f t="shared" si="1713"/>
        <v>AE$17</v>
      </c>
      <c r="AF1357" s="76" t="str">
        <f t="shared" si="1713"/>
        <v>AF$17</v>
      </c>
      <c r="AG1357" s="76" t="str">
        <f t="shared" si="1713"/>
        <v>AG$17</v>
      </c>
      <c r="AH1357" s="76" t="str">
        <f t="shared" si="1713"/>
        <v>AH$17</v>
      </c>
      <c r="AI1357" s="76" t="str">
        <f t="shared" si="1713"/>
        <v>AI$17</v>
      </c>
      <c r="AJ1357" s="76" t="str">
        <f t="shared" si="1713"/>
        <v>AJ$17</v>
      </c>
      <c r="AK1357" s="76" t="str">
        <f t="shared" si="1713"/>
        <v>AK$17</v>
      </c>
      <c r="AL1357" s="76" t="str">
        <f t="shared" si="1713"/>
        <v>AL$17</v>
      </c>
      <c r="AM1357" s="76" t="str">
        <f t="shared" si="1713"/>
        <v>AM$17</v>
      </c>
      <c r="AN1357" s="76" t="str">
        <f t="shared" si="1713"/>
        <v>AN$17</v>
      </c>
      <c r="AO1357" s="76" t="str">
        <f t="shared" si="1713"/>
        <v>AO$17</v>
      </c>
      <c r="AP1357" s="76" t="str">
        <f t="shared" si="1713"/>
        <v>AP$17</v>
      </c>
      <c r="AQ1357" s="76" t="str">
        <f t="shared" si="1713"/>
        <v>AQ$17</v>
      </c>
      <c r="AR1357" s="76" t="str">
        <f t="shared" si="1713"/>
        <v>AR$17</v>
      </c>
      <c r="AS1357" s="76" t="str">
        <f t="shared" si="1713"/>
        <v>AS$17</v>
      </c>
      <c r="AT1357" s="76" t="str">
        <f t="shared" si="1713"/>
        <v>AT$17</v>
      </c>
      <c r="AU1357" s="76" t="str">
        <f t="shared" si="1713"/>
        <v>AU$17</v>
      </c>
      <c r="AV1357" s="76" t="str">
        <f t="shared" si="1713"/>
        <v>AV$17</v>
      </c>
      <c r="AW1357" s="76" t="str">
        <f t="shared" si="1713"/>
        <v>AW$17</v>
      </c>
      <c r="AX1357" s="76" t="str">
        <f t="shared" si="1713"/>
        <v>AX$17</v>
      </c>
      <c r="AY1357" s="76" t="str">
        <f t="shared" ref="AY1357:CD1357" si="1714">AY1334</f>
        <v>AY$17</v>
      </c>
      <c r="AZ1357" s="76" t="str">
        <f t="shared" si="1714"/>
        <v>AZ$17</v>
      </c>
      <c r="BA1357" s="76" t="str">
        <f t="shared" si="1714"/>
        <v>BA$17</v>
      </c>
      <c r="BB1357" s="76" t="str">
        <f t="shared" si="1714"/>
        <v>BB$17</v>
      </c>
      <c r="BC1357" s="76" t="str">
        <f t="shared" si="1714"/>
        <v>BC$17</v>
      </c>
      <c r="BD1357" s="76" t="str">
        <f t="shared" si="1714"/>
        <v>BD$17</v>
      </c>
      <c r="BE1357" s="76" t="str">
        <f t="shared" si="1714"/>
        <v>BE$17</v>
      </c>
      <c r="BF1357" s="76" t="str">
        <f t="shared" si="1714"/>
        <v>BF$17</v>
      </c>
      <c r="BG1357" s="76" t="str">
        <f t="shared" si="1714"/>
        <v>BG$17</v>
      </c>
      <c r="BH1357" s="76" t="str">
        <f t="shared" si="1714"/>
        <v>BH$17</v>
      </c>
      <c r="BI1357" s="76" t="str">
        <f t="shared" si="1714"/>
        <v>BI$17</v>
      </c>
      <c r="BJ1357" s="76" t="str">
        <f t="shared" si="1714"/>
        <v>BJ$17</v>
      </c>
      <c r="BK1357" s="76" t="str">
        <f t="shared" si="1714"/>
        <v>BK$17</v>
      </c>
      <c r="BL1357" s="76" t="str">
        <f t="shared" si="1714"/>
        <v>BL$17</v>
      </c>
      <c r="BM1357" s="76" t="str">
        <f t="shared" si="1714"/>
        <v>BM$17</v>
      </c>
      <c r="BN1357" s="76" t="str">
        <f t="shared" si="1714"/>
        <v>BN$17</v>
      </c>
      <c r="BO1357" s="76" t="str">
        <f t="shared" si="1714"/>
        <v>BO$17</v>
      </c>
      <c r="BP1357" s="76" t="str">
        <f t="shared" si="1714"/>
        <v>BP$17</v>
      </c>
      <c r="BQ1357" s="76" t="str">
        <f t="shared" si="1714"/>
        <v>BQ$17</v>
      </c>
      <c r="BR1357" s="76" t="str">
        <f t="shared" si="1714"/>
        <v>BR$17</v>
      </c>
      <c r="BS1357" s="76" t="str">
        <f t="shared" si="1714"/>
        <v>BS$17</v>
      </c>
      <c r="BT1357" s="76" t="str">
        <f t="shared" si="1714"/>
        <v>BT$17</v>
      </c>
      <c r="BU1357" s="76" t="str">
        <f t="shared" si="1714"/>
        <v>BU$17</v>
      </c>
      <c r="BV1357" s="76" t="str">
        <f t="shared" si="1714"/>
        <v>BV$17</v>
      </c>
      <c r="BW1357" s="76" t="str">
        <f t="shared" si="1714"/>
        <v>BW$17</v>
      </c>
      <c r="BX1357" s="76" t="str">
        <f t="shared" si="1714"/>
        <v>BX$17</v>
      </c>
      <c r="BY1357" s="76" t="str">
        <f t="shared" si="1714"/>
        <v>BY$17</v>
      </c>
      <c r="BZ1357" s="76" t="str">
        <f t="shared" si="1714"/>
        <v>BZ$17</v>
      </c>
      <c r="CA1357" s="76" t="str">
        <f t="shared" si="1714"/>
        <v>CA$17</v>
      </c>
      <c r="CB1357" s="76" t="str">
        <f t="shared" si="1714"/>
        <v>CB$17</v>
      </c>
      <c r="CC1357" s="76" t="str">
        <f t="shared" si="1714"/>
        <v>CC$17</v>
      </c>
      <c r="CD1357" s="76" t="str">
        <f t="shared" si="1714"/>
        <v>CD$17</v>
      </c>
      <c r="CE1357" s="76" t="str">
        <f t="shared" ref="CE1357:CL1357" si="1715">CE1334</f>
        <v>CE$17</v>
      </c>
      <c r="CF1357" s="76" t="str">
        <f t="shared" si="1715"/>
        <v>CF$17</v>
      </c>
      <c r="CG1357" s="76" t="str">
        <f t="shared" si="1715"/>
        <v>CG$17</v>
      </c>
      <c r="CH1357" s="76" t="str">
        <f t="shared" si="1715"/>
        <v>CH$17</v>
      </c>
      <c r="CI1357" s="76" t="str">
        <f t="shared" si="1715"/>
        <v>CI$17</v>
      </c>
      <c r="CJ1357" s="76" t="str">
        <f t="shared" si="1715"/>
        <v>CJ$17</v>
      </c>
      <c r="CK1357" s="76" t="str">
        <f t="shared" si="1715"/>
        <v>CK$17</v>
      </c>
      <c r="CL1357" s="76" t="str">
        <f t="shared" si="1715"/>
        <v>CL$17</v>
      </c>
      <c r="CN1357" s="60"/>
      <c r="CO1357" s="76" t="str">
        <f t="shared" ref="CO1357:DL1357" si="1716">CO1334</f>
        <v>CO$17</v>
      </c>
      <c r="CP1357" s="76" t="str">
        <f t="shared" si="1716"/>
        <v>CP$17</v>
      </c>
      <c r="CQ1357" s="76" t="str">
        <f t="shared" si="1716"/>
        <v>CQ$17</v>
      </c>
      <c r="CR1357" s="76" t="str">
        <f t="shared" si="1716"/>
        <v>CR$17</v>
      </c>
      <c r="CS1357" s="76" t="str">
        <f t="shared" si="1716"/>
        <v>CS$17</v>
      </c>
      <c r="CT1357" s="76" t="str">
        <f t="shared" si="1716"/>
        <v>CT$17</v>
      </c>
      <c r="CU1357" s="76" t="str">
        <f t="shared" si="1716"/>
        <v>CU$17</v>
      </c>
      <c r="CV1357" s="76" t="str">
        <f t="shared" si="1716"/>
        <v>CV$17</v>
      </c>
      <c r="CW1357" s="76" t="str">
        <f t="shared" si="1716"/>
        <v>CW$17</v>
      </c>
      <c r="CX1357" s="76" t="str">
        <f t="shared" si="1716"/>
        <v>CX$17</v>
      </c>
      <c r="CY1357" s="76" t="str">
        <f t="shared" si="1716"/>
        <v>CY$17</v>
      </c>
      <c r="CZ1357" s="76" t="str">
        <f t="shared" si="1716"/>
        <v>CZ$17</v>
      </c>
      <c r="DA1357" s="76" t="str">
        <f t="shared" si="1716"/>
        <v>DA$17</v>
      </c>
      <c r="DB1357" s="76" t="str">
        <f t="shared" si="1716"/>
        <v>DB$17</v>
      </c>
      <c r="DC1357" s="76" t="str">
        <f t="shared" si="1716"/>
        <v>DC$17</v>
      </c>
      <c r="DD1357" s="76" t="str">
        <f t="shared" si="1716"/>
        <v>DD$17</v>
      </c>
      <c r="DE1357" s="76" t="str">
        <f t="shared" si="1716"/>
        <v>DE$17</v>
      </c>
      <c r="DF1357" s="76" t="str">
        <f t="shared" si="1716"/>
        <v>DF$17</v>
      </c>
      <c r="DG1357" s="76" t="str">
        <f t="shared" si="1716"/>
        <v>DG$17</v>
      </c>
      <c r="DH1357" s="76" t="str">
        <f t="shared" si="1716"/>
        <v>DH$17</v>
      </c>
      <c r="DI1357" s="76" t="str">
        <f t="shared" si="1716"/>
        <v>DI$17</v>
      </c>
      <c r="DJ1357" s="76" t="str">
        <f t="shared" si="1716"/>
        <v>DJ$17</v>
      </c>
      <c r="DK1357" s="76" t="str">
        <f t="shared" si="1716"/>
        <v>DK$17</v>
      </c>
      <c r="DL1357" s="76" t="str">
        <f t="shared" si="1716"/>
        <v>DL$17</v>
      </c>
    </row>
    <row r="1358" spans="2:116" x14ac:dyDescent="0.4">
      <c r="B1358" t="s">
        <v>332</v>
      </c>
      <c r="D1358" t="s">
        <v>773</v>
      </c>
      <c r="E1358" s="8" t="str">
        <f t="shared" si="1673"/>
        <v>1358 SUB-S</v>
      </c>
      <c r="G1358" s="8" t="str">
        <f>G1335</f>
        <v>Secondary revenue driver</v>
      </c>
      <c r="H1358" s="12"/>
      <c r="I1358" s="60"/>
      <c r="J1358" s="60"/>
      <c r="K1358" s="15"/>
      <c r="L1358" s="15"/>
      <c r="M1358" s="15"/>
      <c r="N1358" s="15"/>
      <c r="O1358" s="15"/>
      <c r="P1358" s="15"/>
      <c r="R1358" s="15"/>
      <c r="S1358" s="76">
        <f t="shared" ref="S1358:AX1358" si="1717">S1335</f>
        <v>0</v>
      </c>
      <c r="T1358" s="76">
        <f t="shared" si="1717"/>
        <v>0</v>
      </c>
      <c r="U1358" s="76">
        <f t="shared" si="1717"/>
        <v>0</v>
      </c>
      <c r="V1358" s="76">
        <f t="shared" si="1717"/>
        <v>0</v>
      </c>
      <c r="W1358" s="76">
        <f t="shared" si="1717"/>
        <v>0</v>
      </c>
      <c r="X1358" s="76">
        <f t="shared" si="1717"/>
        <v>0</v>
      </c>
      <c r="Y1358" s="76">
        <f t="shared" si="1717"/>
        <v>0</v>
      </c>
      <c r="Z1358" s="76">
        <f t="shared" si="1717"/>
        <v>0</v>
      </c>
      <c r="AA1358" s="76">
        <f t="shared" si="1717"/>
        <v>0</v>
      </c>
      <c r="AB1358" s="76">
        <f t="shared" si="1717"/>
        <v>0</v>
      </c>
      <c r="AC1358" s="76">
        <f t="shared" si="1717"/>
        <v>0</v>
      </c>
      <c r="AD1358" s="76">
        <f t="shared" si="1717"/>
        <v>0</v>
      </c>
      <c r="AE1358" s="76">
        <f t="shared" si="1717"/>
        <v>0</v>
      </c>
      <c r="AF1358" s="76">
        <f t="shared" si="1717"/>
        <v>0</v>
      </c>
      <c r="AG1358" s="76">
        <f t="shared" si="1717"/>
        <v>0</v>
      </c>
      <c r="AH1358" s="76">
        <f t="shared" si="1717"/>
        <v>0</v>
      </c>
      <c r="AI1358" s="76">
        <f t="shared" si="1717"/>
        <v>0</v>
      </c>
      <c r="AJ1358" s="76">
        <f t="shared" si="1717"/>
        <v>0</v>
      </c>
      <c r="AK1358" s="76">
        <f t="shared" si="1717"/>
        <v>0</v>
      </c>
      <c r="AL1358" s="76">
        <f t="shared" si="1717"/>
        <v>0</v>
      </c>
      <c r="AM1358" s="76">
        <f t="shared" si="1717"/>
        <v>0</v>
      </c>
      <c r="AN1358" s="76">
        <f t="shared" si="1717"/>
        <v>0</v>
      </c>
      <c r="AO1358" s="76">
        <f t="shared" si="1717"/>
        <v>0</v>
      </c>
      <c r="AP1358" s="76">
        <f t="shared" si="1717"/>
        <v>0</v>
      </c>
      <c r="AQ1358" s="76">
        <f t="shared" si="1717"/>
        <v>0</v>
      </c>
      <c r="AR1358" s="76">
        <f t="shared" si="1717"/>
        <v>0</v>
      </c>
      <c r="AS1358" s="76">
        <f t="shared" si="1717"/>
        <v>0</v>
      </c>
      <c r="AT1358" s="76">
        <f t="shared" si="1717"/>
        <v>0</v>
      </c>
      <c r="AU1358" s="76">
        <f t="shared" si="1717"/>
        <v>0</v>
      </c>
      <c r="AV1358" s="76">
        <f t="shared" si="1717"/>
        <v>0</v>
      </c>
      <c r="AW1358" s="76">
        <f t="shared" si="1717"/>
        <v>0</v>
      </c>
      <c r="AX1358" s="76">
        <f t="shared" si="1717"/>
        <v>0</v>
      </c>
      <c r="AY1358" s="76">
        <f t="shared" ref="AY1358:CD1358" si="1718">AY1335</f>
        <v>0</v>
      </c>
      <c r="AZ1358" s="76">
        <f t="shared" si="1718"/>
        <v>0</v>
      </c>
      <c r="BA1358" s="76">
        <f t="shared" si="1718"/>
        <v>0</v>
      </c>
      <c r="BB1358" s="76">
        <f t="shared" si="1718"/>
        <v>0</v>
      </c>
      <c r="BC1358" s="76">
        <f t="shared" si="1718"/>
        <v>0</v>
      </c>
      <c r="BD1358" s="76">
        <f t="shared" si="1718"/>
        <v>0</v>
      </c>
      <c r="BE1358" s="76">
        <f t="shared" si="1718"/>
        <v>0</v>
      </c>
      <c r="BF1358" s="76">
        <f t="shared" si="1718"/>
        <v>0</v>
      </c>
      <c r="BG1358" s="76">
        <f t="shared" si="1718"/>
        <v>0</v>
      </c>
      <c r="BH1358" s="76">
        <f t="shared" si="1718"/>
        <v>0</v>
      </c>
      <c r="BI1358" s="76">
        <f t="shared" si="1718"/>
        <v>0</v>
      </c>
      <c r="BJ1358" s="76">
        <f t="shared" si="1718"/>
        <v>0</v>
      </c>
      <c r="BK1358" s="76">
        <f t="shared" si="1718"/>
        <v>0</v>
      </c>
      <c r="BL1358" s="76">
        <f t="shared" si="1718"/>
        <v>0</v>
      </c>
      <c r="BM1358" s="76">
        <f t="shared" si="1718"/>
        <v>0</v>
      </c>
      <c r="BN1358" s="76">
        <f t="shared" si="1718"/>
        <v>0</v>
      </c>
      <c r="BO1358" s="76">
        <f t="shared" si="1718"/>
        <v>0</v>
      </c>
      <c r="BP1358" s="76">
        <f t="shared" si="1718"/>
        <v>0</v>
      </c>
      <c r="BQ1358" s="76">
        <f t="shared" si="1718"/>
        <v>0</v>
      </c>
      <c r="BR1358" s="76">
        <f t="shared" si="1718"/>
        <v>0</v>
      </c>
      <c r="BS1358" s="76">
        <f t="shared" si="1718"/>
        <v>0</v>
      </c>
      <c r="BT1358" s="76">
        <f t="shared" si="1718"/>
        <v>0</v>
      </c>
      <c r="BU1358" s="76">
        <f t="shared" si="1718"/>
        <v>0</v>
      </c>
      <c r="BV1358" s="76">
        <f t="shared" si="1718"/>
        <v>0</v>
      </c>
      <c r="BW1358" s="76">
        <f t="shared" si="1718"/>
        <v>0</v>
      </c>
      <c r="BX1358" s="76">
        <f t="shared" si="1718"/>
        <v>0</v>
      </c>
      <c r="BY1358" s="76">
        <f t="shared" si="1718"/>
        <v>0</v>
      </c>
      <c r="BZ1358" s="76">
        <f t="shared" si="1718"/>
        <v>0</v>
      </c>
      <c r="CA1358" s="76">
        <f t="shared" si="1718"/>
        <v>0</v>
      </c>
      <c r="CB1358" s="76">
        <f t="shared" si="1718"/>
        <v>0</v>
      </c>
      <c r="CC1358" s="76">
        <f t="shared" si="1718"/>
        <v>0</v>
      </c>
      <c r="CD1358" s="76">
        <f t="shared" si="1718"/>
        <v>0</v>
      </c>
      <c r="CE1358" s="76">
        <f t="shared" ref="CE1358:CL1358" si="1719">CE1335</f>
        <v>0</v>
      </c>
      <c r="CF1358" s="76">
        <f t="shared" si="1719"/>
        <v>0</v>
      </c>
      <c r="CG1358" s="76">
        <f t="shared" si="1719"/>
        <v>0</v>
      </c>
      <c r="CH1358" s="76">
        <f t="shared" si="1719"/>
        <v>0</v>
      </c>
      <c r="CI1358" s="76">
        <f t="shared" si="1719"/>
        <v>0</v>
      </c>
      <c r="CJ1358" s="76">
        <f t="shared" si="1719"/>
        <v>0</v>
      </c>
      <c r="CK1358" s="76">
        <f t="shared" si="1719"/>
        <v>0</v>
      </c>
      <c r="CL1358" s="76">
        <f t="shared" si="1719"/>
        <v>0</v>
      </c>
      <c r="CN1358" s="60"/>
      <c r="CO1358" s="76">
        <f t="shared" ref="CO1358:DL1358" si="1720">CO1335</f>
        <v>0</v>
      </c>
      <c r="CP1358" s="76">
        <f t="shared" si="1720"/>
        <v>0</v>
      </c>
      <c r="CQ1358" s="76">
        <f t="shared" si="1720"/>
        <v>0</v>
      </c>
      <c r="CR1358" s="76">
        <f t="shared" si="1720"/>
        <v>0</v>
      </c>
      <c r="CS1358" s="76">
        <f t="shared" si="1720"/>
        <v>0</v>
      </c>
      <c r="CT1358" s="76">
        <f t="shared" si="1720"/>
        <v>0</v>
      </c>
      <c r="CU1358" s="76">
        <f t="shared" si="1720"/>
        <v>0</v>
      </c>
      <c r="CV1358" s="76">
        <f t="shared" si="1720"/>
        <v>0</v>
      </c>
      <c r="CW1358" s="76">
        <f t="shared" si="1720"/>
        <v>0</v>
      </c>
      <c r="CX1358" s="76">
        <f t="shared" si="1720"/>
        <v>0</v>
      </c>
      <c r="CY1358" s="76">
        <f t="shared" si="1720"/>
        <v>0</v>
      </c>
      <c r="CZ1358" s="76">
        <f t="shared" si="1720"/>
        <v>0</v>
      </c>
      <c r="DA1358" s="76">
        <f t="shared" si="1720"/>
        <v>0</v>
      </c>
      <c r="DB1358" s="76">
        <f t="shared" si="1720"/>
        <v>0</v>
      </c>
      <c r="DC1358" s="76">
        <f t="shared" si="1720"/>
        <v>0</v>
      </c>
      <c r="DD1358" s="76">
        <f t="shared" si="1720"/>
        <v>0</v>
      </c>
      <c r="DE1358" s="76">
        <f t="shared" si="1720"/>
        <v>0</v>
      </c>
      <c r="DF1358" s="76">
        <f t="shared" si="1720"/>
        <v>0</v>
      </c>
      <c r="DG1358" s="76">
        <f t="shared" si="1720"/>
        <v>0</v>
      </c>
      <c r="DH1358" s="76">
        <f t="shared" si="1720"/>
        <v>0</v>
      </c>
      <c r="DI1358" s="76">
        <f t="shared" si="1720"/>
        <v>0</v>
      </c>
      <c r="DJ1358" s="76">
        <f t="shared" si="1720"/>
        <v>0</v>
      </c>
      <c r="DK1358" s="76">
        <f t="shared" si="1720"/>
        <v>0</v>
      </c>
      <c r="DL1358" s="76">
        <f t="shared" si="1720"/>
        <v>0</v>
      </c>
    </row>
    <row r="1359" spans="2:116" x14ac:dyDescent="0.4">
      <c r="B1359" t="s">
        <v>332</v>
      </c>
      <c r="D1359" t="s">
        <v>773</v>
      </c>
      <c r="E1359" s="8" t="str">
        <f t="shared" si="1673"/>
        <v>1359 SUB-S</v>
      </c>
      <c r="G1359" s="8" t="str">
        <f>G1336</f>
        <v>Secondary volume driver</v>
      </c>
      <c r="H1359" s="12"/>
      <c r="I1359" s="60"/>
      <c r="J1359" s="60"/>
      <c r="K1359" s="15"/>
      <c r="L1359" s="15"/>
      <c r="M1359" s="15"/>
      <c r="N1359" s="15"/>
      <c r="O1359" s="15"/>
      <c r="P1359" s="15"/>
      <c r="R1359" s="15"/>
      <c r="S1359" s="76"/>
      <c r="T1359" s="76"/>
      <c r="U1359" s="76"/>
      <c r="V1359" s="76"/>
      <c r="W1359" s="76"/>
      <c r="X1359" s="76"/>
      <c r="Y1359" s="76"/>
      <c r="Z1359" s="76"/>
      <c r="AA1359" s="76"/>
      <c r="AB1359" s="76"/>
      <c r="AC1359" s="76"/>
      <c r="AD1359" s="76"/>
      <c r="AE1359" s="76"/>
      <c r="AF1359" s="76"/>
      <c r="AG1359" s="76"/>
      <c r="AH1359" s="76"/>
      <c r="AI1359" s="76"/>
      <c r="AJ1359" s="76"/>
      <c r="AK1359" s="76"/>
      <c r="AL1359" s="76"/>
      <c r="AM1359" s="76"/>
      <c r="AN1359" s="76"/>
      <c r="AO1359" s="76"/>
      <c r="AP1359" s="76"/>
      <c r="AQ1359" s="76"/>
      <c r="AR1359" s="76"/>
      <c r="AS1359" s="76"/>
      <c r="AT1359" s="76"/>
      <c r="AU1359" s="76"/>
      <c r="AV1359" s="76"/>
      <c r="AW1359" s="76"/>
      <c r="AX1359" s="76"/>
      <c r="AY1359" s="76"/>
      <c r="AZ1359" s="76"/>
      <c r="BA1359" s="76"/>
      <c r="BB1359" s="76"/>
      <c r="BC1359" s="76"/>
      <c r="BD1359" s="76"/>
      <c r="BE1359" s="76"/>
      <c r="BF1359" s="76"/>
      <c r="BG1359" s="76"/>
      <c r="BH1359" s="76"/>
      <c r="BI1359" s="76"/>
      <c r="BJ1359" s="76"/>
      <c r="BK1359" s="76"/>
      <c r="BL1359" s="76"/>
      <c r="BM1359" s="76"/>
      <c r="BN1359" s="76"/>
      <c r="BO1359" s="76"/>
      <c r="BP1359" s="76"/>
      <c r="BQ1359" s="76"/>
      <c r="BR1359" s="76"/>
      <c r="BS1359" s="76"/>
      <c r="BT1359" s="76"/>
      <c r="BU1359" s="76"/>
      <c r="BV1359" s="76"/>
      <c r="BW1359" s="76"/>
      <c r="BX1359" s="76"/>
      <c r="BY1359" s="76"/>
      <c r="BZ1359" s="76"/>
      <c r="CA1359" s="76"/>
      <c r="CB1359" s="76"/>
      <c r="CC1359" s="76"/>
      <c r="CD1359" s="76"/>
      <c r="CE1359" s="76"/>
      <c r="CF1359" s="76"/>
      <c r="CG1359" s="76"/>
      <c r="CH1359" s="76"/>
      <c r="CI1359" s="76"/>
      <c r="CJ1359" s="76"/>
      <c r="CK1359" s="76"/>
      <c r="CL1359" s="76"/>
      <c r="CN1359" s="60"/>
      <c r="CO1359" s="76"/>
      <c r="CP1359" s="76"/>
      <c r="CQ1359" s="76"/>
      <c r="CR1359" s="76"/>
      <c r="CS1359" s="76"/>
      <c r="CT1359" s="76"/>
      <c r="CU1359" s="76"/>
      <c r="CV1359" s="76"/>
      <c r="CW1359" s="76"/>
      <c r="CX1359" s="76"/>
      <c r="CY1359" s="76"/>
      <c r="CZ1359" s="76"/>
      <c r="DA1359" s="76"/>
      <c r="DB1359" s="76"/>
      <c r="DC1359" s="76"/>
      <c r="DD1359" s="76"/>
      <c r="DE1359" s="76"/>
      <c r="DF1359" s="76"/>
      <c r="DG1359" s="76"/>
      <c r="DH1359" s="76"/>
      <c r="DI1359" s="76"/>
      <c r="DJ1359" s="76"/>
      <c r="DK1359" s="76"/>
      <c r="DL1359" s="76"/>
    </row>
    <row r="1360" spans="2:116" x14ac:dyDescent="0.4">
      <c r="E1360" s="8"/>
      <c r="G1360" s="136"/>
      <c r="H1360" s="12"/>
      <c r="I1360" s="60"/>
      <c r="J1360" s="60"/>
      <c r="K1360" s="15"/>
      <c r="L1360" s="15"/>
      <c r="M1360" s="15"/>
      <c r="N1360" s="15"/>
      <c r="O1360" s="15"/>
      <c r="P1360" s="15"/>
      <c r="R1360" s="15"/>
      <c r="S1360" s="203" t="str">
        <f>ADDRESS(ROW(S1352),COLUMN(S1352),2)</f>
        <v>S$1352</v>
      </c>
      <c r="T1360" s="203" t="str">
        <f t="shared" ref="T1360:CE1360" si="1721">ADDRESS(ROW(T1352),COLUMN(T1352),2)</f>
        <v>T$1352</v>
      </c>
      <c r="U1360" s="203" t="str">
        <f t="shared" si="1721"/>
        <v>U$1352</v>
      </c>
      <c r="V1360" s="203" t="str">
        <f t="shared" si="1721"/>
        <v>V$1352</v>
      </c>
      <c r="W1360" s="203" t="str">
        <f t="shared" si="1721"/>
        <v>W$1352</v>
      </c>
      <c r="X1360" s="203" t="str">
        <f t="shared" si="1721"/>
        <v>X$1352</v>
      </c>
      <c r="Y1360" s="203" t="str">
        <f t="shared" si="1721"/>
        <v>Y$1352</v>
      </c>
      <c r="Z1360" s="203" t="str">
        <f t="shared" si="1721"/>
        <v>Z$1352</v>
      </c>
      <c r="AA1360" s="203" t="str">
        <f t="shared" si="1721"/>
        <v>AA$1352</v>
      </c>
      <c r="AB1360" s="203" t="str">
        <f t="shared" si="1721"/>
        <v>AB$1352</v>
      </c>
      <c r="AC1360" s="203" t="str">
        <f t="shared" si="1721"/>
        <v>AC$1352</v>
      </c>
      <c r="AD1360" s="203" t="str">
        <f t="shared" si="1721"/>
        <v>AD$1352</v>
      </c>
      <c r="AE1360" s="203" t="str">
        <f t="shared" si="1721"/>
        <v>AE$1352</v>
      </c>
      <c r="AF1360" s="203" t="str">
        <f t="shared" si="1721"/>
        <v>AF$1352</v>
      </c>
      <c r="AG1360" s="203" t="str">
        <f t="shared" si="1721"/>
        <v>AG$1352</v>
      </c>
      <c r="AH1360" s="203" t="str">
        <f t="shared" si="1721"/>
        <v>AH$1352</v>
      </c>
      <c r="AI1360" s="203" t="str">
        <f t="shared" si="1721"/>
        <v>AI$1352</v>
      </c>
      <c r="AJ1360" s="203" t="str">
        <f t="shared" si="1721"/>
        <v>AJ$1352</v>
      </c>
      <c r="AK1360" s="203" t="str">
        <f t="shared" si="1721"/>
        <v>AK$1352</v>
      </c>
      <c r="AL1360" s="203" t="str">
        <f t="shared" si="1721"/>
        <v>AL$1352</v>
      </c>
      <c r="AM1360" s="203" t="str">
        <f t="shared" si="1721"/>
        <v>AM$1352</v>
      </c>
      <c r="AN1360" s="203" t="str">
        <f t="shared" si="1721"/>
        <v>AN$1352</v>
      </c>
      <c r="AO1360" s="203" t="str">
        <f t="shared" si="1721"/>
        <v>AO$1352</v>
      </c>
      <c r="AP1360" s="203" t="str">
        <f t="shared" si="1721"/>
        <v>AP$1352</v>
      </c>
      <c r="AQ1360" s="203" t="str">
        <f t="shared" si="1721"/>
        <v>AQ$1352</v>
      </c>
      <c r="AR1360" s="203" t="str">
        <f t="shared" si="1721"/>
        <v>AR$1352</v>
      </c>
      <c r="AS1360" s="203" t="str">
        <f t="shared" si="1721"/>
        <v>AS$1352</v>
      </c>
      <c r="AT1360" s="203" t="str">
        <f t="shared" si="1721"/>
        <v>AT$1352</v>
      </c>
      <c r="AU1360" s="203" t="str">
        <f t="shared" si="1721"/>
        <v>AU$1352</v>
      </c>
      <c r="AV1360" s="203" t="str">
        <f t="shared" si="1721"/>
        <v>AV$1352</v>
      </c>
      <c r="AW1360" s="203" t="str">
        <f t="shared" si="1721"/>
        <v>AW$1352</v>
      </c>
      <c r="AX1360" s="203" t="str">
        <f t="shared" si="1721"/>
        <v>AX$1352</v>
      </c>
      <c r="AY1360" s="203" t="str">
        <f t="shared" si="1721"/>
        <v>AY$1352</v>
      </c>
      <c r="AZ1360" s="203" t="str">
        <f t="shared" si="1721"/>
        <v>AZ$1352</v>
      </c>
      <c r="BA1360" s="203" t="str">
        <f t="shared" si="1721"/>
        <v>BA$1352</v>
      </c>
      <c r="BB1360" s="203" t="str">
        <f t="shared" si="1721"/>
        <v>BB$1352</v>
      </c>
      <c r="BC1360" s="203" t="str">
        <f t="shared" si="1721"/>
        <v>BC$1352</v>
      </c>
      <c r="BD1360" s="203" t="str">
        <f t="shared" si="1721"/>
        <v>BD$1352</v>
      </c>
      <c r="BE1360" s="203" t="str">
        <f t="shared" si="1721"/>
        <v>BE$1352</v>
      </c>
      <c r="BF1360" s="203" t="str">
        <f t="shared" si="1721"/>
        <v>BF$1352</v>
      </c>
      <c r="BG1360" s="203" t="str">
        <f t="shared" si="1721"/>
        <v>BG$1352</v>
      </c>
      <c r="BH1360" s="203" t="str">
        <f t="shared" si="1721"/>
        <v>BH$1352</v>
      </c>
      <c r="BI1360" s="203" t="str">
        <f t="shared" si="1721"/>
        <v>BI$1352</v>
      </c>
      <c r="BJ1360" s="203" t="str">
        <f t="shared" si="1721"/>
        <v>BJ$1352</v>
      </c>
      <c r="BK1360" s="203" t="str">
        <f t="shared" si="1721"/>
        <v>BK$1352</v>
      </c>
      <c r="BL1360" s="203" t="str">
        <f t="shared" si="1721"/>
        <v>BL$1352</v>
      </c>
      <c r="BM1360" s="203" t="str">
        <f t="shared" si="1721"/>
        <v>BM$1352</v>
      </c>
      <c r="BN1360" s="203" t="str">
        <f t="shared" si="1721"/>
        <v>BN$1352</v>
      </c>
      <c r="BO1360" s="203" t="str">
        <f t="shared" si="1721"/>
        <v>BO$1352</v>
      </c>
      <c r="BP1360" s="203" t="str">
        <f t="shared" si="1721"/>
        <v>BP$1352</v>
      </c>
      <c r="BQ1360" s="203" t="str">
        <f t="shared" si="1721"/>
        <v>BQ$1352</v>
      </c>
      <c r="BR1360" s="203" t="str">
        <f t="shared" si="1721"/>
        <v>BR$1352</v>
      </c>
      <c r="BS1360" s="203" t="str">
        <f t="shared" si="1721"/>
        <v>BS$1352</v>
      </c>
      <c r="BT1360" s="203" t="str">
        <f t="shared" si="1721"/>
        <v>BT$1352</v>
      </c>
      <c r="BU1360" s="203" t="str">
        <f t="shared" si="1721"/>
        <v>BU$1352</v>
      </c>
      <c r="BV1360" s="203" t="str">
        <f t="shared" si="1721"/>
        <v>BV$1352</v>
      </c>
      <c r="BW1360" s="203" t="str">
        <f t="shared" si="1721"/>
        <v>BW$1352</v>
      </c>
      <c r="BX1360" s="203" t="str">
        <f t="shared" si="1721"/>
        <v>BX$1352</v>
      </c>
      <c r="BY1360" s="203" t="str">
        <f t="shared" si="1721"/>
        <v>BY$1352</v>
      </c>
      <c r="BZ1360" s="203" t="str">
        <f t="shared" si="1721"/>
        <v>BZ$1352</v>
      </c>
      <c r="CA1360" s="203" t="str">
        <f t="shared" si="1721"/>
        <v>CA$1352</v>
      </c>
      <c r="CB1360" s="203" t="str">
        <f t="shared" si="1721"/>
        <v>CB$1352</v>
      </c>
      <c r="CC1360" s="203" t="str">
        <f t="shared" si="1721"/>
        <v>CC$1352</v>
      </c>
      <c r="CD1360" s="203" t="str">
        <f t="shared" si="1721"/>
        <v>CD$1352</v>
      </c>
      <c r="CE1360" s="203" t="str">
        <f t="shared" si="1721"/>
        <v>CE$1352</v>
      </c>
      <c r="CF1360" s="203" t="str">
        <f t="shared" ref="CF1360:CL1360" si="1722">ADDRESS(ROW(CF1352),COLUMN(CF1352),2)</f>
        <v>CF$1352</v>
      </c>
      <c r="CG1360" s="203" t="str">
        <f t="shared" si="1722"/>
        <v>CG$1352</v>
      </c>
      <c r="CH1360" s="203" t="str">
        <f t="shared" si="1722"/>
        <v>CH$1352</v>
      </c>
      <c r="CI1360" s="203" t="str">
        <f t="shared" si="1722"/>
        <v>CI$1352</v>
      </c>
      <c r="CJ1360" s="203" t="str">
        <f t="shared" si="1722"/>
        <v>CJ$1352</v>
      </c>
      <c r="CK1360" s="203" t="str">
        <f t="shared" si="1722"/>
        <v>CK$1352</v>
      </c>
      <c r="CL1360" s="203" t="str">
        <f t="shared" si="1722"/>
        <v>CL$1352</v>
      </c>
      <c r="CN1360" s="60"/>
      <c r="CO1360" s="203" t="str">
        <f t="shared" ref="CO1360:DK1360" si="1723">ADDRESS(ROW(CO1352),COLUMN(CO1352),2)</f>
        <v>CO$1352</v>
      </c>
      <c r="CP1360" s="203" t="str">
        <f t="shared" si="1723"/>
        <v>CP$1352</v>
      </c>
      <c r="CQ1360" s="203" t="str">
        <f t="shared" si="1723"/>
        <v>CQ$1352</v>
      </c>
      <c r="CR1360" s="203" t="str">
        <f t="shared" si="1723"/>
        <v>CR$1352</v>
      </c>
      <c r="CS1360" s="203" t="str">
        <f t="shared" si="1723"/>
        <v>CS$1352</v>
      </c>
      <c r="CT1360" s="203" t="str">
        <f t="shared" si="1723"/>
        <v>CT$1352</v>
      </c>
      <c r="CU1360" s="203" t="str">
        <f t="shared" si="1723"/>
        <v>CU$1352</v>
      </c>
      <c r="CV1360" s="203" t="str">
        <f t="shared" si="1723"/>
        <v>CV$1352</v>
      </c>
      <c r="CW1360" s="203" t="str">
        <f t="shared" si="1723"/>
        <v>CW$1352</v>
      </c>
      <c r="CX1360" s="203" t="str">
        <f t="shared" si="1723"/>
        <v>CX$1352</v>
      </c>
      <c r="CY1360" s="203" t="str">
        <f t="shared" si="1723"/>
        <v>CY$1352</v>
      </c>
      <c r="CZ1360" s="203" t="str">
        <f t="shared" si="1723"/>
        <v>CZ$1352</v>
      </c>
      <c r="DA1360" s="203" t="str">
        <f t="shared" si="1723"/>
        <v>DA$1352</v>
      </c>
      <c r="DB1360" s="203" t="str">
        <f t="shared" si="1723"/>
        <v>DB$1352</v>
      </c>
      <c r="DC1360" s="203" t="str">
        <f t="shared" si="1723"/>
        <v>DC$1352</v>
      </c>
      <c r="DD1360" s="203" t="str">
        <f t="shared" si="1723"/>
        <v>DD$1352</v>
      </c>
      <c r="DE1360" s="203" t="str">
        <f t="shared" si="1723"/>
        <v>DE$1352</v>
      </c>
      <c r="DF1360" s="203" t="str">
        <f t="shared" si="1723"/>
        <v>DF$1352</v>
      </c>
      <c r="DG1360" s="203" t="str">
        <f t="shared" si="1723"/>
        <v>DG$1352</v>
      </c>
      <c r="DH1360" s="203" t="str">
        <f t="shared" si="1723"/>
        <v>DH$1352</v>
      </c>
      <c r="DI1360" s="203" t="str">
        <f t="shared" si="1723"/>
        <v>DI$1352</v>
      </c>
      <c r="DJ1360" s="203" t="str">
        <f t="shared" si="1723"/>
        <v>DJ$1352</v>
      </c>
      <c r="DK1360" s="203" t="str">
        <f t="shared" si="1723"/>
        <v>DK$1352</v>
      </c>
      <c r="DL1360" s="203" t="str">
        <f t="shared" ref="DL1360" si="1724">ADDRESS(ROW(DL1352),COLUMN(DL1352),2)</f>
        <v>DL$1352</v>
      </c>
    </row>
    <row r="1361" spans="1:116" x14ac:dyDescent="0.4">
      <c r="A1361" s="174"/>
      <c r="E1361" s="8"/>
      <c r="G1361" s="175" t="s">
        <v>490</v>
      </c>
      <c r="H1361" s="12"/>
      <c r="I1361" s="60"/>
      <c r="J1361" s="60"/>
      <c r="K1361" s="15"/>
      <c r="L1361" s="15"/>
      <c r="M1361" s="15"/>
      <c r="N1361" s="15"/>
      <c r="O1361" s="15"/>
      <c r="P1361" s="15"/>
      <c r="R1361" s="15"/>
      <c r="S1361" s="203" t="str">
        <f>ADDRESS(ROW(S1347),COLUMN(S1347),2)</f>
        <v>S$1347</v>
      </c>
      <c r="T1361" s="203" t="str">
        <f t="shared" ref="T1361:CE1361" si="1725">ADDRESS(ROW(T1347),COLUMN(T1347),2)</f>
        <v>T$1347</v>
      </c>
      <c r="U1361" s="203" t="str">
        <f t="shared" si="1725"/>
        <v>U$1347</v>
      </c>
      <c r="V1361" s="203" t="str">
        <f t="shared" si="1725"/>
        <v>V$1347</v>
      </c>
      <c r="W1361" s="203" t="str">
        <f t="shared" si="1725"/>
        <v>W$1347</v>
      </c>
      <c r="X1361" s="203" t="str">
        <f t="shared" si="1725"/>
        <v>X$1347</v>
      </c>
      <c r="Y1361" s="203" t="str">
        <f t="shared" si="1725"/>
        <v>Y$1347</v>
      </c>
      <c r="Z1361" s="203" t="str">
        <f t="shared" si="1725"/>
        <v>Z$1347</v>
      </c>
      <c r="AA1361" s="203" t="str">
        <f t="shared" si="1725"/>
        <v>AA$1347</v>
      </c>
      <c r="AB1361" s="203" t="str">
        <f t="shared" si="1725"/>
        <v>AB$1347</v>
      </c>
      <c r="AC1361" s="203" t="str">
        <f t="shared" si="1725"/>
        <v>AC$1347</v>
      </c>
      <c r="AD1361" s="203" t="str">
        <f t="shared" si="1725"/>
        <v>AD$1347</v>
      </c>
      <c r="AE1361" s="203" t="str">
        <f t="shared" si="1725"/>
        <v>AE$1347</v>
      </c>
      <c r="AF1361" s="203" t="str">
        <f t="shared" si="1725"/>
        <v>AF$1347</v>
      </c>
      <c r="AG1361" s="203" t="str">
        <f t="shared" si="1725"/>
        <v>AG$1347</v>
      </c>
      <c r="AH1361" s="203" t="str">
        <f t="shared" si="1725"/>
        <v>AH$1347</v>
      </c>
      <c r="AI1361" s="203" t="str">
        <f t="shared" si="1725"/>
        <v>AI$1347</v>
      </c>
      <c r="AJ1361" s="203" t="str">
        <f t="shared" si="1725"/>
        <v>AJ$1347</v>
      </c>
      <c r="AK1361" s="203" t="str">
        <f t="shared" si="1725"/>
        <v>AK$1347</v>
      </c>
      <c r="AL1361" s="203" t="str">
        <f t="shared" si="1725"/>
        <v>AL$1347</v>
      </c>
      <c r="AM1361" s="203" t="str">
        <f t="shared" si="1725"/>
        <v>AM$1347</v>
      </c>
      <c r="AN1361" s="203" t="str">
        <f t="shared" si="1725"/>
        <v>AN$1347</v>
      </c>
      <c r="AO1361" s="203" t="str">
        <f t="shared" si="1725"/>
        <v>AO$1347</v>
      </c>
      <c r="AP1361" s="203" t="str">
        <f t="shared" si="1725"/>
        <v>AP$1347</v>
      </c>
      <c r="AQ1361" s="203" t="str">
        <f t="shared" si="1725"/>
        <v>AQ$1347</v>
      </c>
      <c r="AR1361" s="203" t="str">
        <f t="shared" si="1725"/>
        <v>AR$1347</v>
      </c>
      <c r="AS1361" s="203" t="str">
        <f t="shared" si="1725"/>
        <v>AS$1347</v>
      </c>
      <c r="AT1361" s="203" t="str">
        <f t="shared" si="1725"/>
        <v>AT$1347</v>
      </c>
      <c r="AU1361" s="203" t="str">
        <f t="shared" si="1725"/>
        <v>AU$1347</v>
      </c>
      <c r="AV1361" s="203" t="str">
        <f t="shared" si="1725"/>
        <v>AV$1347</v>
      </c>
      <c r="AW1361" s="203" t="str">
        <f t="shared" si="1725"/>
        <v>AW$1347</v>
      </c>
      <c r="AX1361" s="203" t="str">
        <f t="shared" si="1725"/>
        <v>AX$1347</v>
      </c>
      <c r="AY1361" s="203" t="str">
        <f t="shared" si="1725"/>
        <v>AY$1347</v>
      </c>
      <c r="AZ1361" s="203" t="str">
        <f t="shared" si="1725"/>
        <v>AZ$1347</v>
      </c>
      <c r="BA1361" s="203" t="str">
        <f t="shared" si="1725"/>
        <v>BA$1347</v>
      </c>
      <c r="BB1361" s="203" t="str">
        <f t="shared" si="1725"/>
        <v>BB$1347</v>
      </c>
      <c r="BC1361" s="203" t="str">
        <f t="shared" si="1725"/>
        <v>BC$1347</v>
      </c>
      <c r="BD1361" s="203" t="str">
        <f t="shared" si="1725"/>
        <v>BD$1347</v>
      </c>
      <c r="BE1361" s="203" t="str">
        <f t="shared" si="1725"/>
        <v>BE$1347</v>
      </c>
      <c r="BF1361" s="203" t="str">
        <f t="shared" si="1725"/>
        <v>BF$1347</v>
      </c>
      <c r="BG1361" s="203" t="str">
        <f t="shared" si="1725"/>
        <v>BG$1347</v>
      </c>
      <c r="BH1361" s="203" t="str">
        <f t="shared" si="1725"/>
        <v>BH$1347</v>
      </c>
      <c r="BI1361" s="203" t="str">
        <f t="shared" si="1725"/>
        <v>BI$1347</v>
      </c>
      <c r="BJ1361" s="203" t="str">
        <f t="shared" si="1725"/>
        <v>BJ$1347</v>
      </c>
      <c r="BK1361" s="203" t="str">
        <f t="shared" si="1725"/>
        <v>BK$1347</v>
      </c>
      <c r="BL1361" s="203" t="str">
        <f t="shared" si="1725"/>
        <v>BL$1347</v>
      </c>
      <c r="BM1361" s="203" t="str">
        <f t="shared" si="1725"/>
        <v>BM$1347</v>
      </c>
      <c r="BN1361" s="203" t="str">
        <f t="shared" si="1725"/>
        <v>BN$1347</v>
      </c>
      <c r="BO1361" s="203" t="str">
        <f t="shared" si="1725"/>
        <v>BO$1347</v>
      </c>
      <c r="BP1361" s="203" t="str">
        <f t="shared" si="1725"/>
        <v>BP$1347</v>
      </c>
      <c r="BQ1361" s="203" t="str">
        <f t="shared" si="1725"/>
        <v>BQ$1347</v>
      </c>
      <c r="BR1361" s="203" t="str">
        <f t="shared" si="1725"/>
        <v>BR$1347</v>
      </c>
      <c r="BS1361" s="203" t="str">
        <f t="shared" si="1725"/>
        <v>BS$1347</v>
      </c>
      <c r="BT1361" s="203" t="str">
        <f t="shared" si="1725"/>
        <v>BT$1347</v>
      </c>
      <c r="BU1361" s="203" t="str">
        <f t="shared" si="1725"/>
        <v>BU$1347</v>
      </c>
      <c r="BV1361" s="203" t="str">
        <f t="shared" si="1725"/>
        <v>BV$1347</v>
      </c>
      <c r="BW1361" s="203" t="str">
        <f t="shared" si="1725"/>
        <v>BW$1347</v>
      </c>
      <c r="BX1361" s="203" t="str">
        <f t="shared" si="1725"/>
        <v>BX$1347</v>
      </c>
      <c r="BY1361" s="203" t="str">
        <f t="shared" si="1725"/>
        <v>BY$1347</v>
      </c>
      <c r="BZ1361" s="203" t="str">
        <f t="shared" si="1725"/>
        <v>BZ$1347</v>
      </c>
      <c r="CA1361" s="203" t="str">
        <f t="shared" si="1725"/>
        <v>CA$1347</v>
      </c>
      <c r="CB1361" s="203" t="str">
        <f t="shared" si="1725"/>
        <v>CB$1347</v>
      </c>
      <c r="CC1361" s="203" t="str">
        <f t="shared" si="1725"/>
        <v>CC$1347</v>
      </c>
      <c r="CD1361" s="203" t="str">
        <f t="shared" si="1725"/>
        <v>CD$1347</v>
      </c>
      <c r="CE1361" s="203" t="str">
        <f t="shared" si="1725"/>
        <v>CE$1347</v>
      </c>
      <c r="CF1361" s="203" t="str">
        <f t="shared" ref="CF1361:CL1361" si="1726">ADDRESS(ROW(CF1347),COLUMN(CF1347),2)</f>
        <v>CF$1347</v>
      </c>
      <c r="CG1361" s="203" t="str">
        <f t="shared" si="1726"/>
        <v>CG$1347</v>
      </c>
      <c r="CH1361" s="203" t="str">
        <f t="shared" si="1726"/>
        <v>CH$1347</v>
      </c>
      <c r="CI1361" s="203" t="str">
        <f t="shared" si="1726"/>
        <v>CI$1347</v>
      </c>
      <c r="CJ1361" s="203" t="str">
        <f t="shared" si="1726"/>
        <v>CJ$1347</v>
      </c>
      <c r="CK1361" s="203" t="str">
        <f t="shared" si="1726"/>
        <v>CK$1347</v>
      </c>
      <c r="CL1361" s="203" t="str">
        <f t="shared" si="1726"/>
        <v>CL$1347</v>
      </c>
      <c r="CN1361" s="60"/>
      <c r="CO1361" s="203" t="str">
        <f t="shared" ref="CO1361:DK1361" si="1727">ADDRESS(ROW(CO1347),COLUMN(CO1347),2)</f>
        <v>CO$1347</v>
      </c>
      <c r="CP1361" s="203" t="str">
        <f t="shared" si="1727"/>
        <v>CP$1347</v>
      </c>
      <c r="CQ1361" s="203" t="str">
        <f t="shared" si="1727"/>
        <v>CQ$1347</v>
      </c>
      <c r="CR1361" s="203" t="str">
        <f t="shared" si="1727"/>
        <v>CR$1347</v>
      </c>
      <c r="CS1361" s="203" t="str">
        <f t="shared" si="1727"/>
        <v>CS$1347</v>
      </c>
      <c r="CT1361" s="203" t="str">
        <f t="shared" si="1727"/>
        <v>CT$1347</v>
      </c>
      <c r="CU1361" s="203" t="str">
        <f t="shared" si="1727"/>
        <v>CU$1347</v>
      </c>
      <c r="CV1361" s="203" t="str">
        <f t="shared" si="1727"/>
        <v>CV$1347</v>
      </c>
      <c r="CW1361" s="203" t="str">
        <f t="shared" si="1727"/>
        <v>CW$1347</v>
      </c>
      <c r="CX1361" s="203" t="str">
        <f t="shared" si="1727"/>
        <v>CX$1347</v>
      </c>
      <c r="CY1361" s="203" t="str">
        <f t="shared" si="1727"/>
        <v>CY$1347</v>
      </c>
      <c r="CZ1361" s="203" t="str">
        <f t="shared" si="1727"/>
        <v>CZ$1347</v>
      </c>
      <c r="DA1361" s="203" t="str">
        <f t="shared" si="1727"/>
        <v>DA$1347</v>
      </c>
      <c r="DB1361" s="203" t="str">
        <f t="shared" si="1727"/>
        <v>DB$1347</v>
      </c>
      <c r="DC1361" s="203" t="str">
        <f t="shared" si="1727"/>
        <v>DC$1347</v>
      </c>
      <c r="DD1361" s="203" t="str">
        <f t="shared" si="1727"/>
        <v>DD$1347</v>
      </c>
      <c r="DE1361" s="203" t="str">
        <f t="shared" si="1727"/>
        <v>DE$1347</v>
      </c>
      <c r="DF1361" s="203" t="str">
        <f t="shared" si="1727"/>
        <v>DF$1347</v>
      </c>
      <c r="DG1361" s="203" t="str">
        <f t="shared" si="1727"/>
        <v>DG$1347</v>
      </c>
      <c r="DH1361" s="203" t="str">
        <f t="shared" si="1727"/>
        <v>DH$1347</v>
      </c>
      <c r="DI1361" s="203" t="str">
        <f t="shared" si="1727"/>
        <v>DI$1347</v>
      </c>
      <c r="DJ1361" s="203" t="str">
        <f t="shared" si="1727"/>
        <v>DJ$1347</v>
      </c>
      <c r="DK1361" s="203" t="str">
        <f t="shared" si="1727"/>
        <v>DK$1347</v>
      </c>
      <c r="DL1361" s="203" t="str">
        <f t="shared" ref="DL1361" si="1728">ADDRESS(ROW(DL1347),COLUMN(DL1347),2)</f>
        <v>DL$1347</v>
      </c>
    </row>
    <row r="1362" spans="1:116" x14ac:dyDescent="0.4">
      <c r="A1362" s="174"/>
      <c r="E1362" s="8"/>
      <c r="G1362" s="175" t="s">
        <v>492</v>
      </c>
      <c r="H1362" s="12"/>
      <c r="I1362" s="60"/>
      <c r="J1362" s="60"/>
      <c r="K1362" s="15"/>
      <c r="L1362" s="15"/>
      <c r="M1362" s="15"/>
      <c r="N1362" s="15"/>
      <c r="O1362" s="15"/>
      <c r="P1362" s="15"/>
      <c r="R1362" s="15"/>
      <c r="S1362" s="80"/>
      <c r="T1362" s="80"/>
      <c r="U1362" s="80"/>
      <c r="V1362" s="80"/>
      <c r="W1362" s="80"/>
      <c r="X1362" s="80"/>
      <c r="Y1362" s="80"/>
      <c r="Z1362" s="80"/>
      <c r="AA1362" s="80"/>
      <c r="AB1362" s="80"/>
      <c r="AC1362" s="80"/>
      <c r="AD1362" s="80"/>
      <c r="AE1362" s="80"/>
      <c r="AF1362" s="80"/>
      <c r="AG1362" s="80"/>
      <c r="AH1362" s="80"/>
      <c r="AI1362" s="80"/>
      <c r="AJ1362" s="80"/>
      <c r="AK1362" s="80"/>
      <c r="AL1362" s="80"/>
      <c r="AM1362" s="80"/>
      <c r="AN1362" s="80"/>
      <c r="AO1362" s="80"/>
      <c r="AP1362" s="80"/>
      <c r="AQ1362" s="80"/>
      <c r="AR1362" s="80"/>
      <c r="AS1362" s="80"/>
      <c r="AT1362" s="80"/>
      <c r="AU1362" s="80"/>
      <c r="AV1362" s="80"/>
      <c r="AW1362" s="80"/>
      <c r="AX1362" s="80"/>
      <c r="AY1362" s="80"/>
      <c r="AZ1362" s="80"/>
      <c r="BA1362" s="80"/>
      <c r="BB1362" s="80"/>
      <c r="BC1362" s="80"/>
      <c r="BD1362" s="80"/>
      <c r="BE1362" s="80"/>
      <c r="BF1362" s="80"/>
      <c r="BG1362" s="80"/>
      <c r="BH1362" s="80"/>
      <c r="BI1362" s="80"/>
      <c r="BJ1362" s="80"/>
      <c r="BK1362" s="80"/>
      <c r="BL1362" s="80"/>
      <c r="BM1362" s="80"/>
      <c r="BN1362" s="80"/>
      <c r="BO1362" s="80"/>
      <c r="BP1362" s="80"/>
      <c r="BQ1362" s="80"/>
      <c r="BR1362" s="80"/>
      <c r="BS1362" s="80"/>
      <c r="BT1362" s="80"/>
      <c r="BU1362" s="80"/>
      <c r="BV1362" s="80"/>
      <c r="BW1362" s="80"/>
      <c r="BX1362" s="80"/>
      <c r="BY1362" s="80"/>
      <c r="BZ1362" s="80"/>
      <c r="CA1362" s="80"/>
      <c r="CB1362" s="80"/>
      <c r="CC1362" s="80"/>
      <c r="CD1362" s="80"/>
      <c r="CE1362" s="80"/>
      <c r="CF1362" s="80"/>
      <c r="CG1362" s="80"/>
      <c r="CH1362" s="80"/>
      <c r="CI1362" s="80"/>
      <c r="CJ1362" s="80"/>
      <c r="CK1362" s="80"/>
      <c r="CL1362" s="80"/>
      <c r="CN1362" s="60"/>
      <c r="CO1362" s="80"/>
      <c r="CP1362" s="80"/>
      <c r="CQ1362" s="80"/>
      <c r="CR1362" s="80"/>
      <c r="CS1362" s="80"/>
      <c r="CT1362" s="80"/>
      <c r="CU1362" s="80"/>
      <c r="CV1362" s="80"/>
      <c r="CW1362" s="80"/>
      <c r="CX1362" s="80"/>
      <c r="CY1362" s="80"/>
      <c r="CZ1362" s="80"/>
      <c r="DA1362" s="80"/>
      <c r="DB1362" s="80"/>
      <c r="DC1362" s="80"/>
      <c r="DD1362" s="80"/>
      <c r="DE1362" s="80"/>
      <c r="DF1362" s="80"/>
      <c r="DG1362" s="80"/>
      <c r="DH1362" s="80"/>
      <c r="DI1362" s="80"/>
      <c r="DJ1362" s="80"/>
      <c r="DK1362" s="80"/>
      <c r="DL1362" s="80"/>
    </row>
    <row r="1363" spans="1:116" x14ac:dyDescent="0.4">
      <c r="A1363" s="174"/>
      <c r="E1363" s="8"/>
      <c r="G1363" s="175" t="s">
        <v>461</v>
      </c>
      <c r="H1363" s="174"/>
      <c r="I1363" s="176"/>
      <c r="J1363" s="176"/>
      <c r="K1363" s="197"/>
      <c r="L1363" s="197"/>
      <c r="M1363" s="197"/>
      <c r="N1363" s="197"/>
      <c r="O1363" s="197"/>
      <c r="P1363" s="197"/>
      <c r="R1363" s="198"/>
      <c r="S1363" s="174"/>
      <c r="T1363" s="174"/>
      <c r="U1363" s="174"/>
      <c r="V1363" s="174"/>
      <c r="W1363" s="174"/>
      <c r="X1363" s="174"/>
      <c r="Y1363" s="174"/>
      <c r="Z1363" s="174"/>
      <c r="AA1363" s="174"/>
      <c r="AB1363" s="174"/>
      <c r="AC1363" s="174"/>
      <c r="AD1363" s="174"/>
      <c r="AE1363" s="174"/>
      <c r="AF1363" s="174"/>
      <c r="AG1363" s="174"/>
      <c r="AH1363" s="174"/>
      <c r="AI1363" s="174"/>
      <c r="AJ1363" s="174"/>
      <c r="AK1363" s="174"/>
      <c r="AL1363" s="174"/>
      <c r="AM1363" s="174"/>
      <c r="AN1363" s="174"/>
      <c r="AO1363" s="174"/>
      <c r="AP1363" s="174"/>
      <c r="AQ1363" s="174"/>
      <c r="AR1363" s="174"/>
      <c r="AS1363" s="174"/>
      <c r="AT1363" s="174"/>
      <c r="AU1363" s="174"/>
      <c r="AV1363" s="174"/>
      <c r="AW1363" s="174"/>
      <c r="AX1363" s="174"/>
      <c r="AY1363" s="174"/>
      <c r="AZ1363" s="174"/>
      <c r="BA1363" s="174"/>
      <c r="BB1363" s="174"/>
      <c r="BC1363" s="174"/>
      <c r="BD1363" s="174"/>
      <c r="BE1363" s="174"/>
      <c r="BF1363" s="174"/>
      <c r="BG1363" s="174"/>
      <c r="BH1363" s="174"/>
      <c r="BI1363" s="174"/>
      <c r="BJ1363" s="174"/>
      <c r="BK1363" s="174"/>
      <c r="BL1363" s="174"/>
      <c r="BM1363" s="174"/>
      <c r="BN1363" s="174"/>
      <c r="BO1363" s="174"/>
      <c r="BP1363" s="174"/>
      <c r="BQ1363" s="174"/>
      <c r="BR1363" s="174"/>
      <c r="BS1363" s="174"/>
      <c r="BT1363" s="174"/>
      <c r="BU1363" s="174"/>
      <c r="BV1363" s="174"/>
      <c r="BW1363" s="174"/>
      <c r="BX1363" s="174"/>
      <c r="BY1363" s="174"/>
      <c r="BZ1363" s="174"/>
      <c r="CA1363" s="174"/>
      <c r="CB1363" s="174"/>
      <c r="CC1363" s="174"/>
      <c r="CD1363" s="174"/>
      <c r="CE1363" s="174"/>
      <c r="CF1363" s="174"/>
      <c r="CG1363" s="174"/>
      <c r="CH1363" s="174"/>
      <c r="CI1363" s="174"/>
      <c r="CJ1363" s="174"/>
      <c r="CK1363" s="174"/>
      <c r="CL1363" s="174"/>
      <c r="CN1363" s="176"/>
      <c r="CO1363" s="174"/>
      <c r="CP1363" s="174"/>
      <c r="CQ1363" s="174"/>
      <c r="CR1363" s="174"/>
      <c r="CS1363" s="174"/>
      <c r="CT1363" s="174"/>
      <c r="CU1363" s="174"/>
      <c r="CV1363" s="174"/>
      <c r="CW1363" s="174"/>
      <c r="CX1363" s="174"/>
      <c r="CY1363" s="174"/>
      <c r="CZ1363" s="174"/>
      <c r="DA1363" s="174"/>
      <c r="DB1363" s="174"/>
      <c r="DC1363" s="174"/>
      <c r="DD1363" s="174"/>
      <c r="DE1363" s="174"/>
      <c r="DF1363" s="174"/>
      <c r="DG1363" s="174"/>
      <c r="DH1363" s="174"/>
      <c r="DI1363" s="174"/>
      <c r="DJ1363" s="174"/>
      <c r="DK1363" s="174"/>
      <c r="DL1363" s="174"/>
    </row>
    <row r="1364" spans="1:116" x14ac:dyDescent="0.4">
      <c r="A1364" s="174"/>
      <c r="E1364" s="8"/>
      <c r="G1364" s="175" t="s">
        <v>462</v>
      </c>
      <c r="H1364" s="174"/>
      <c r="I1364" s="176"/>
      <c r="J1364" s="176"/>
      <c r="K1364" s="197"/>
      <c r="L1364" s="197"/>
      <c r="M1364" s="197"/>
      <c r="N1364" s="197"/>
      <c r="O1364" s="197"/>
      <c r="P1364" s="197"/>
      <c r="R1364" s="198"/>
      <c r="S1364" s="174"/>
      <c r="T1364" s="174"/>
      <c r="U1364" s="174"/>
      <c r="V1364" s="174"/>
      <c r="W1364" s="174"/>
      <c r="X1364" s="174"/>
      <c r="Y1364" s="174"/>
      <c r="Z1364" s="174"/>
      <c r="AA1364" s="174"/>
      <c r="AB1364" s="174"/>
      <c r="AC1364" s="174"/>
      <c r="AD1364" s="174"/>
      <c r="AE1364" s="174"/>
      <c r="AF1364" s="174"/>
      <c r="AG1364" s="174"/>
      <c r="AH1364" s="174"/>
      <c r="AI1364" s="174"/>
      <c r="AJ1364" s="174"/>
      <c r="AK1364" s="174"/>
      <c r="AL1364" s="174"/>
      <c r="AM1364" s="174"/>
      <c r="AN1364" s="174"/>
      <c r="AO1364" s="174"/>
      <c r="AP1364" s="174"/>
      <c r="AQ1364" s="174"/>
      <c r="AR1364" s="174"/>
      <c r="AS1364" s="174"/>
      <c r="AT1364" s="174"/>
      <c r="AU1364" s="174"/>
      <c r="AV1364" s="174"/>
      <c r="AW1364" s="174"/>
      <c r="AX1364" s="174"/>
      <c r="AY1364" s="174"/>
      <c r="AZ1364" s="174"/>
      <c r="BA1364" s="174"/>
      <c r="BB1364" s="174"/>
      <c r="BC1364" s="174"/>
      <c r="BD1364" s="174"/>
      <c r="BE1364" s="174"/>
      <c r="BF1364" s="174"/>
      <c r="BG1364" s="174"/>
      <c r="BH1364" s="174"/>
      <c r="BI1364" s="174"/>
      <c r="BJ1364" s="174"/>
      <c r="BK1364" s="174"/>
      <c r="BL1364" s="174"/>
      <c r="BM1364" s="174"/>
      <c r="BN1364" s="174"/>
      <c r="BO1364" s="174"/>
      <c r="BP1364" s="174"/>
      <c r="BQ1364" s="174"/>
      <c r="BR1364" s="174"/>
      <c r="BS1364" s="174"/>
      <c r="BT1364" s="174"/>
      <c r="BU1364" s="174"/>
      <c r="BV1364" s="174"/>
      <c r="BW1364" s="174"/>
      <c r="BX1364" s="174"/>
      <c r="BY1364" s="174"/>
      <c r="BZ1364" s="174"/>
      <c r="CA1364" s="174"/>
      <c r="CB1364" s="174"/>
      <c r="CC1364" s="174"/>
      <c r="CD1364" s="174"/>
      <c r="CE1364" s="174"/>
      <c r="CF1364" s="174"/>
      <c r="CG1364" s="174"/>
      <c r="CH1364" s="174"/>
      <c r="CI1364" s="174"/>
      <c r="CJ1364" s="174"/>
      <c r="CK1364" s="174"/>
      <c r="CL1364" s="174"/>
      <c r="CN1364" s="176"/>
      <c r="CO1364" s="174"/>
      <c r="CP1364" s="174"/>
      <c r="CQ1364" s="174"/>
      <c r="CR1364" s="174"/>
      <c r="CS1364" s="174"/>
      <c r="CT1364" s="174"/>
      <c r="CU1364" s="174"/>
      <c r="CV1364" s="174"/>
      <c r="CW1364" s="174"/>
      <c r="CX1364" s="174"/>
      <c r="CY1364" s="174"/>
      <c r="CZ1364" s="174"/>
      <c r="DA1364" s="174"/>
      <c r="DB1364" s="174"/>
      <c r="DC1364" s="174"/>
      <c r="DD1364" s="174"/>
      <c r="DE1364" s="174"/>
      <c r="DF1364" s="174"/>
      <c r="DG1364" s="174"/>
      <c r="DH1364" s="174"/>
      <c r="DI1364" s="174"/>
      <c r="DJ1364" s="174"/>
      <c r="DK1364" s="174"/>
      <c r="DL1364" s="174"/>
    </row>
    <row r="1365" spans="1:116" x14ac:dyDescent="0.4">
      <c r="A1365" s="174"/>
      <c r="E1365" s="8"/>
      <c r="G1365" s="175" t="s">
        <v>491</v>
      </c>
      <c r="H1365" s="174"/>
      <c r="I1365" s="176"/>
      <c r="J1365" s="176"/>
      <c r="K1365" s="197"/>
      <c r="L1365" s="197"/>
      <c r="M1365" s="197"/>
      <c r="N1365" s="197"/>
      <c r="O1365" s="197"/>
      <c r="P1365" s="197"/>
      <c r="R1365" s="198"/>
      <c r="S1365" s="199" t="str">
        <f t="shared" ref="S1365:AX1365" si="1729">S$20</f>
        <v>S$16</v>
      </c>
      <c r="T1365" s="199" t="str">
        <f t="shared" si="1729"/>
        <v>T$16</v>
      </c>
      <c r="U1365" s="199" t="str">
        <f t="shared" si="1729"/>
        <v>U$16</v>
      </c>
      <c r="V1365" s="199" t="str">
        <f t="shared" si="1729"/>
        <v>V$16</v>
      </c>
      <c r="W1365" s="199" t="str">
        <f t="shared" si="1729"/>
        <v>W$16</v>
      </c>
      <c r="X1365" s="199" t="str">
        <f t="shared" si="1729"/>
        <v>X$16</v>
      </c>
      <c r="Y1365" s="199" t="str">
        <f t="shared" si="1729"/>
        <v>Y$16</v>
      </c>
      <c r="Z1365" s="199" t="str">
        <f t="shared" si="1729"/>
        <v>Z$16</v>
      </c>
      <c r="AA1365" s="199" t="str">
        <f t="shared" si="1729"/>
        <v>AA$16</v>
      </c>
      <c r="AB1365" s="199" t="str">
        <f t="shared" si="1729"/>
        <v>AB$16</v>
      </c>
      <c r="AC1365" s="199" t="str">
        <f t="shared" si="1729"/>
        <v>AC$16</v>
      </c>
      <c r="AD1365" s="199" t="str">
        <f t="shared" si="1729"/>
        <v>AD$16</v>
      </c>
      <c r="AE1365" s="199" t="str">
        <f t="shared" si="1729"/>
        <v>AE$16</v>
      </c>
      <c r="AF1365" s="199" t="str">
        <f t="shared" si="1729"/>
        <v>AF$16</v>
      </c>
      <c r="AG1365" s="199" t="str">
        <f t="shared" si="1729"/>
        <v>AG$16</v>
      </c>
      <c r="AH1365" s="199" t="str">
        <f t="shared" si="1729"/>
        <v>AH$16</v>
      </c>
      <c r="AI1365" s="199" t="str">
        <f t="shared" si="1729"/>
        <v>AI$16</v>
      </c>
      <c r="AJ1365" s="199" t="str">
        <f t="shared" si="1729"/>
        <v>AJ$16</v>
      </c>
      <c r="AK1365" s="199" t="str">
        <f t="shared" si="1729"/>
        <v>AK$16</v>
      </c>
      <c r="AL1365" s="199" t="str">
        <f t="shared" si="1729"/>
        <v>AL$16</v>
      </c>
      <c r="AM1365" s="199" t="str">
        <f t="shared" si="1729"/>
        <v>AM$16</v>
      </c>
      <c r="AN1365" s="199" t="str">
        <f t="shared" si="1729"/>
        <v>AN$16</v>
      </c>
      <c r="AO1365" s="199" t="str">
        <f t="shared" si="1729"/>
        <v>AO$16</v>
      </c>
      <c r="AP1365" s="199" t="str">
        <f t="shared" si="1729"/>
        <v>AP$16</v>
      </c>
      <c r="AQ1365" s="199" t="str">
        <f t="shared" si="1729"/>
        <v>AQ$16</v>
      </c>
      <c r="AR1365" s="199" t="str">
        <f t="shared" si="1729"/>
        <v>AR$16</v>
      </c>
      <c r="AS1365" s="199" t="str">
        <f t="shared" si="1729"/>
        <v>AS$16</v>
      </c>
      <c r="AT1365" s="199" t="str">
        <f t="shared" si="1729"/>
        <v>AT$16</v>
      </c>
      <c r="AU1365" s="199" t="str">
        <f t="shared" si="1729"/>
        <v>AU$16</v>
      </c>
      <c r="AV1365" s="199" t="str">
        <f t="shared" si="1729"/>
        <v>AV$16</v>
      </c>
      <c r="AW1365" s="199" t="str">
        <f t="shared" si="1729"/>
        <v>AW$16</v>
      </c>
      <c r="AX1365" s="199" t="str">
        <f t="shared" si="1729"/>
        <v>AX$16</v>
      </c>
      <c r="AY1365" s="199" t="str">
        <f t="shared" ref="AY1365:CD1365" si="1730">AY$20</f>
        <v>AY$16</v>
      </c>
      <c r="AZ1365" s="199" t="str">
        <f t="shared" si="1730"/>
        <v>AZ$16</v>
      </c>
      <c r="BA1365" s="199" t="str">
        <f t="shared" si="1730"/>
        <v>BA$16</v>
      </c>
      <c r="BB1365" s="199" t="str">
        <f t="shared" si="1730"/>
        <v>BB$16</v>
      </c>
      <c r="BC1365" s="199" t="str">
        <f t="shared" si="1730"/>
        <v>BC$16</v>
      </c>
      <c r="BD1365" s="199" t="str">
        <f t="shared" si="1730"/>
        <v>BD$16</v>
      </c>
      <c r="BE1365" s="199" t="str">
        <f t="shared" si="1730"/>
        <v>BE$16</v>
      </c>
      <c r="BF1365" s="199" t="str">
        <f t="shared" si="1730"/>
        <v>BF$16</v>
      </c>
      <c r="BG1365" s="199" t="str">
        <f t="shared" si="1730"/>
        <v>BG$16</v>
      </c>
      <c r="BH1365" s="199" t="str">
        <f t="shared" si="1730"/>
        <v>BH$16</v>
      </c>
      <c r="BI1365" s="199" t="str">
        <f t="shared" si="1730"/>
        <v>BI$16</v>
      </c>
      <c r="BJ1365" s="199" t="str">
        <f t="shared" si="1730"/>
        <v>BJ$16</v>
      </c>
      <c r="BK1365" s="199" t="str">
        <f t="shared" si="1730"/>
        <v>BK$16</v>
      </c>
      <c r="BL1365" s="199" t="str">
        <f t="shared" si="1730"/>
        <v>BL$16</v>
      </c>
      <c r="BM1365" s="199" t="str">
        <f t="shared" si="1730"/>
        <v>BM$16</v>
      </c>
      <c r="BN1365" s="199" t="str">
        <f t="shared" si="1730"/>
        <v>BN$16</v>
      </c>
      <c r="BO1365" s="199" t="str">
        <f t="shared" si="1730"/>
        <v>BO$16</v>
      </c>
      <c r="BP1365" s="199" t="str">
        <f t="shared" si="1730"/>
        <v>BP$16</v>
      </c>
      <c r="BQ1365" s="199" t="str">
        <f t="shared" si="1730"/>
        <v>BQ$16</v>
      </c>
      <c r="BR1365" s="199" t="str">
        <f t="shared" si="1730"/>
        <v>BR$16</v>
      </c>
      <c r="BS1365" s="199" t="str">
        <f t="shared" si="1730"/>
        <v>BS$16</v>
      </c>
      <c r="BT1365" s="199" t="str">
        <f t="shared" si="1730"/>
        <v>BT$16</v>
      </c>
      <c r="BU1365" s="199" t="str">
        <f t="shared" si="1730"/>
        <v>BU$16</v>
      </c>
      <c r="BV1365" s="199" t="str">
        <f t="shared" si="1730"/>
        <v>BV$16</v>
      </c>
      <c r="BW1365" s="199" t="str">
        <f t="shared" si="1730"/>
        <v>BW$16</v>
      </c>
      <c r="BX1365" s="199" t="str">
        <f t="shared" si="1730"/>
        <v>BX$16</v>
      </c>
      <c r="BY1365" s="199" t="str">
        <f t="shared" si="1730"/>
        <v>BY$16</v>
      </c>
      <c r="BZ1365" s="199" t="str">
        <f t="shared" si="1730"/>
        <v>BZ$16</v>
      </c>
      <c r="CA1365" s="199" t="str">
        <f t="shared" si="1730"/>
        <v>CA$16</v>
      </c>
      <c r="CB1365" s="199" t="str">
        <f t="shared" si="1730"/>
        <v>CB$16</v>
      </c>
      <c r="CC1365" s="199" t="str">
        <f t="shared" si="1730"/>
        <v>CC$16</v>
      </c>
      <c r="CD1365" s="199" t="str">
        <f t="shared" si="1730"/>
        <v>CD$16</v>
      </c>
      <c r="CE1365" s="199" t="str">
        <f t="shared" ref="CE1365:CL1365" si="1731">CE$20</f>
        <v>CE$16</v>
      </c>
      <c r="CF1365" s="199" t="str">
        <f t="shared" si="1731"/>
        <v>CF$16</v>
      </c>
      <c r="CG1365" s="199" t="str">
        <f t="shared" si="1731"/>
        <v>CG$16</v>
      </c>
      <c r="CH1365" s="199" t="str">
        <f t="shared" si="1731"/>
        <v>CH$16</v>
      </c>
      <c r="CI1365" s="199" t="str">
        <f t="shared" si="1731"/>
        <v>CI$16</v>
      </c>
      <c r="CJ1365" s="199" t="str">
        <f t="shared" si="1731"/>
        <v>CJ$16</v>
      </c>
      <c r="CK1365" s="199" t="str">
        <f t="shared" si="1731"/>
        <v>CK$16</v>
      </c>
      <c r="CL1365" s="199" t="str">
        <f t="shared" si="1731"/>
        <v>CL$16</v>
      </c>
      <c r="CN1365" s="176"/>
      <c r="CO1365" s="199" t="str">
        <f t="shared" ref="CO1365:DL1365" si="1732">CO$20</f>
        <v>CO$16</v>
      </c>
      <c r="CP1365" s="199" t="str">
        <f t="shared" si="1732"/>
        <v>CP$16</v>
      </c>
      <c r="CQ1365" s="199" t="str">
        <f t="shared" si="1732"/>
        <v>CQ$16</v>
      </c>
      <c r="CR1365" s="199" t="str">
        <f t="shared" si="1732"/>
        <v>CR$16</v>
      </c>
      <c r="CS1365" s="199" t="str">
        <f t="shared" si="1732"/>
        <v>CS$16</v>
      </c>
      <c r="CT1365" s="199" t="str">
        <f t="shared" si="1732"/>
        <v>CT$16</v>
      </c>
      <c r="CU1365" s="199" t="str">
        <f t="shared" si="1732"/>
        <v>CU$16</v>
      </c>
      <c r="CV1365" s="199" t="str">
        <f t="shared" si="1732"/>
        <v>CV$16</v>
      </c>
      <c r="CW1365" s="199" t="str">
        <f t="shared" si="1732"/>
        <v>CW$16</v>
      </c>
      <c r="CX1365" s="199" t="str">
        <f t="shared" si="1732"/>
        <v>CX$16</v>
      </c>
      <c r="CY1365" s="199" t="str">
        <f t="shared" si="1732"/>
        <v>CY$16</v>
      </c>
      <c r="CZ1365" s="199" t="str">
        <f t="shared" si="1732"/>
        <v>CZ$16</v>
      </c>
      <c r="DA1365" s="199" t="str">
        <f t="shared" si="1732"/>
        <v>DA$16</v>
      </c>
      <c r="DB1365" s="199" t="str">
        <f t="shared" si="1732"/>
        <v>DB$16</v>
      </c>
      <c r="DC1365" s="199" t="str">
        <f t="shared" si="1732"/>
        <v>DC$16</v>
      </c>
      <c r="DD1365" s="199" t="str">
        <f t="shared" si="1732"/>
        <v>DD$16</v>
      </c>
      <c r="DE1365" s="199" t="str">
        <f t="shared" si="1732"/>
        <v>DE$16</v>
      </c>
      <c r="DF1365" s="199" t="str">
        <f t="shared" si="1732"/>
        <v>DF$16</v>
      </c>
      <c r="DG1365" s="199" t="str">
        <f t="shared" si="1732"/>
        <v>DG$16</v>
      </c>
      <c r="DH1365" s="199" t="str">
        <f t="shared" si="1732"/>
        <v>DH$16</v>
      </c>
      <c r="DI1365" s="199" t="str">
        <f t="shared" si="1732"/>
        <v>DI$16</v>
      </c>
      <c r="DJ1365" s="199" t="str">
        <f t="shared" si="1732"/>
        <v>DJ$16</v>
      </c>
      <c r="DK1365" s="199" t="str">
        <f t="shared" si="1732"/>
        <v>DK$16</v>
      </c>
      <c r="DL1365" s="199" t="str">
        <f t="shared" si="1732"/>
        <v>DL$16</v>
      </c>
    </row>
    <row r="1366" spans="1:116" x14ac:dyDescent="0.4">
      <c r="A1366" s="174"/>
      <c r="E1366" s="8"/>
      <c r="G1366" s="175" t="s">
        <v>505</v>
      </c>
      <c r="H1366" s="200"/>
      <c r="I1366" s="201"/>
      <c r="J1366" s="201"/>
      <c r="K1366" s="202"/>
      <c r="L1366" s="202"/>
      <c r="M1366" s="202"/>
      <c r="N1366" s="202"/>
      <c r="O1366" s="202"/>
      <c r="P1366" s="202"/>
      <c r="R1366" s="202"/>
      <c r="S1366" s="199" t="str">
        <f t="shared" ref="S1366:AX1366" si="1733">S$21</f>
        <v>S$17</v>
      </c>
      <c r="T1366" s="199" t="str">
        <f t="shared" si="1733"/>
        <v>T$17</v>
      </c>
      <c r="U1366" s="199" t="str">
        <f t="shared" si="1733"/>
        <v>U$17</v>
      </c>
      <c r="V1366" s="199" t="str">
        <f t="shared" si="1733"/>
        <v>V$17</v>
      </c>
      <c r="W1366" s="199" t="str">
        <f t="shared" si="1733"/>
        <v>W$17</v>
      </c>
      <c r="X1366" s="199" t="str">
        <f t="shared" si="1733"/>
        <v>X$17</v>
      </c>
      <c r="Y1366" s="199" t="str">
        <f t="shared" si="1733"/>
        <v>Y$17</v>
      </c>
      <c r="Z1366" s="199" t="str">
        <f t="shared" si="1733"/>
        <v>Z$17</v>
      </c>
      <c r="AA1366" s="199" t="str">
        <f t="shared" si="1733"/>
        <v>AA$17</v>
      </c>
      <c r="AB1366" s="199" t="str">
        <f t="shared" si="1733"/>
        <v>AB$17</v>
      </c>
      <c r="AC1366" s="199" t="str">
        <f t="shared" si="1733"/>
        <v>AC$17</v>
      </c>
      <c r="AD1366" s="199" t="str">
        <f t="shared" si="1733"/>
        <v>AD$17</v>
      </c>
      <c r="AE1366" s="199" t="str">
        <f t="shared" si="1733"/>
        <v>AE$17</v>
      </c>
      <c r="AF1366" s="199" t="str">
        <f t="shared" si="1733"/>
        <v>AF$17</v>
      </c>
      <c r="AG1366" s="199" t="str">
        <f t="shared" si="1733"/>
        <v>AG$17</v>
      </c>
      <c r="AH1366" s="199" t="str">
        <f t="shared" si="1733"/>
        <v>AH$17</v>
      </c>
      <c r="AI1366" s="199" t="str">
        <f t="shared" si="1733"/>
        <v>AI$17</v>
      </c>
      <c r="AJ1366" s="199" t="str">
        <f t="shared" si="1733"/>
        <v>AJ$17</v>
      </c>
      <c r="AK1366" s="199" t="str">
        <f t="shared" si="1733"/>
        <v>AK$17</v>
      </c>
      <c r="AL1366" s="199" t="str">
        <f t="shared" si="1733"/>
        <v>AL$17</v>
      </c>
      <c r="AM1366" s="199" t="str">
        <f t="shared" si="1733"/>
        <v>AM$17</v>
      </c>
      <c r="AN1366" s="199" t="str">
        <f t="shared" si="1733"/>
        <v>AN$17</v>
      </c>
      <c r="AO1366" s="199" t="str">
        <f t="shared" si="1733"/>
        <v>AO$17</v>
      </c>
      <c r="AP1366" s="199" t="str">
        <f t="shared" si="1733"/>
        <v>AP$17</v>
      </c>
      <c r="AQ1366" s="199" t="str">
        <f t="shared" si="1733"/>
        <v>AQ$17</v>
      </c>
      <c r="AR1366" s="199" t="str">
        <f t="shared" si="1733"/>
        <v>AR$17</v>
      </c>
      <c r="AS1366" s="199" t="str">
        <f t="shared" si="1733"/>
        <v>AS$17</v>
      </c>
      <c r="AT1366" s="199" t="str">
        <f t="shared" si="1733"/>
        <v>AT$17</v>
      </c>
      <c r="AU1366" s="199" t="str">
        <f t="shared" si="1733"/>
        <v>AU$17</v>
      </c>
      <c r="AV1366" s="199" t="str">
        <f t="shared" si="1733"/>
        <v>AV$17</v>
      </c>
      <c r="AW1366" s="199" t="str">
        <f t="shared" si="1733"/>
        <v>AW$17</v>
      </c>
      <c r="AX1366" s="199" t="str">
        <f t="shared" si="1733"/>
        <v>AX$17</v>
      </c>
      <c r="AY1366" s="199" t="str">
        <f t="shared" ref="AY1366:CD1366" si="1734">AY$21</f>
        <v>AY$17</v>
      </c>
      <c r="AZ1366" s="199" t="str">
        <f t="shared" si="1734"/>
        <v>AZ$17</v>
      </c>
      <c r="BA1366" s="199" t="str">
        <f t="shared" si="1734"/>
        <v>BA$17</v>
      </c>
      <c r="BB1366" s="199" t="str">
        <f t="shared" si="1734"/>
        <v>BB$17</v>
      </c>
      <c r="BC1366" s="199" t="str">
        <f t="shared" si="1734"/>
        <v>BC$17</v>
      </c>
      <c r="BD1366" s="199" t="str">
        <f t="shared" si="1734"/>
        <v>BD$17</v>
      </c>
      <c r="BE1366" s="199" t="str">
        <f t="shared" si="1734"/>
        <v>BE$17</v>
      </c>
      <c r="BF1366" s="199" t="str">
        <f t="shared" si="1734"/>
        <v>BF$17</v>
      </c>
      <c r="BG1366" s="199" t="str">
        <f t="shared" si="1734"/>
        <v>BG$17</v>
      </c>
      <c r="BH1366" s="199" t="str">
        <f t="shared" si="1734"/>
        <v>BH$17</v>
      </c>
      <c r="BI1366" s="199" t="str">
        <f t="shared" si="1734"/>
        <v>BI$17</v>
      </c>
      <c r="BJ1366" s="199" t="str">
        <f t="shared" si="1734"/>
        <v>BJ$17</v>
      </c>
      <c r="BK1366" s="199" t="str">
        <f t="shared" si="1734"/>
        <v>BK$17</v>
      </c>
      <c r="BL1366" s="199" t="str">
        <f t="shared" si="1734"/>
        <v>BL$17</v>
      </c>
      <c r="BM1366" s="199" t="str">
        <f t="shared" si="1734"/>
        <v>BM$17</v>
      </c>
      <c r="BN1366" s="199" t="str">
        <f t="shared" si="1734"/>
        <v>BN$17</v>
      </c>
      <c r="BO1366" s="199" t="str">
        <f t="shared" si="1734"/>
        <v>BO$17</v>
      </c>
      <c r="BP1366" s="199" t="str">
        <f t="shared" si="1734"/>
        <v>BP$17</v>
      </c>
      <c r="BQ1366" s="199" t="str">
        <f t="shared" si="1734"/>
        <v>BQ$17</v>
      </c>
      <c r="BR1366" s="199" t="str">
        <f t="shared" si="1734"/>
        <v>BR$17</v>
      </c>
      <c r="BS1366" s="199" t="str">
        <f t="shared" si="1734"/>
        <v>BS$17</v>
      </c>
      <c r="BT1366" s="199" t="str">
        <f t="shared" si="1734"/>
        <v>BT$17</v>
      </c>
      <c r="BU1366" s="199" t="str">
        <f t="shared" si="1734"/>
        <v>BU$17</v>
      </c>
      <c r="BV1366" s="199" t="str">
        <f t="shared" si="1734"/>
        <v>BV$17</v>
      </c>
      <c r="BW1366" s="199" t="str">
        <f t="shared" si="1734"/>
        <v>BW$17</v>
      </c>
      <c r="BX1366" s="199" t="str">
        <f t="shared" si="1734"/>
        <v>BX$17</v>
      </c>
      <c r="BY1366" s="199" t="str">
        <f t="shared" si="1734"/>
        <v>BY$17</v>
      </c>
      <c r="BZ1366" s="199" t="str">
        <f t="shared" si="1734"/>
        <v>BZ$17</v>
      </c>
      <c r="CA1366" s="199" t="str">
        <f t="shared" si="1734"/>
        <v>CA$17</v>
      </c>
      <c r="CB1366" s="199" t="str">
        <f t="shared" si="1734"/>
        <v>CB$17</v>
      </c>
      <c r="CC1366" s="199" t="str">
        <f t="shared" si="1734"/>
        <v>CC$17</v>
      </c>
      <c r="CD1366" s="199" t="str">
        <f t="shared" si="1734"/>
        <v>CD$17</v>
      </c>
      <c r="CE1366" s="199" t="str">
        <f t="shared" ref="CE1366:CL1366" si="1735">CE$21</f>
        <v>CE$17</v>
      </c>
      <c r="CF1366" s="199" t="str">
        <f t="shared" si="1735"/>
        <v>CF$17</v>
      </c>
      <c r="CG1366" s="199" t="str">
        <f t="shared" si="1735"/>
        <v>CG$17</v>
      </c>
      <c r="CH1366" s="199" t="str">
        <f t="shared" si="1735"/>
        <v>CH$17</v>
      </c>
      <c r="CI1366" s="199" t="str">
        <f t="shared" si="1735"/>
        <v>CI$17</v>
      </c>
      <c r="CJ1366" s="199" t="str">
        <f t="shared" si="1735"/>
        <v>CJ$17</v>
      </c>
      <c r="CK1366" s="199" t="str">
        <f t="shared" si="1735"/>
        <v>CK$17</v>
      </c>
      <c r="CL1366" s="199" t="str">
        <f t="shared" si="1735"/>
        <v>CL$17</v>
      </c>
      <c r="CN1366" s="201"/>
      <c r="CO1366" s="199" t="str">
        <f t="shared" ref="CO1366:DL1366" si="1736">CO$21</f>
        <v>CO$17</v>
      </c>
      <c r="CP1366" s="199" t="str">
        <f t="shared" si="1736"/>
        <v>CP$17</v>
      </c>
      <c r="CQ1366" s="199" t="str">
        <f t="shared" si="1736"/>
        <v>CQ$17</v>
      </c>
      <c r="CR1366" s="199" t="str">
        <f t="shared" si="1736"/>
        <v>CR$17</v>
      </c>
      <c r="CS1366" s="199" t="str">
        <f t="shared" si="1736"/>
        <v>CS$17</v>
      </c>
      <c r="CT1366" s="199" t="str">
        <f t="shared" si="1736"/>
        <v>CT$17</v>
      </c>
      <c r="CU1366" s="199" t="str">
        <f t="shared" si="1736"/>
        <v>CU$17</v>
      </c>
      <c r="CV1366" s="199" t="str">
        <f t="shared" si="1736"/>
        <v>CV$17</v>
      </c>
      <c r="CW1366" s="199" t="str">
        <f t="shared" si="1736"/>
        <v>CW$17</v>
      </c>
      <c r="CX1366" s="199" t="str">
        <f t="shared" si="1736"/>
        <v>CX$17</v>
      </c>
      <c r="CY1366" s="199" t="str">
        <f t="shared" si="1736"/>
        <v>CY$17</v>
      </c>
      <c r="CZ1366" s="199" t="str">
        <f t="shared" si="1736"/>
        <v>CZ$17</v>
      </c>
      <c r="DA1366" s="199" t="str">
        <f t="shared" si="1736"/>
        <v>DA$17</v>
      </c>
      <c r="DB1366" s="199" t="str">
        <f t="shared" si="1736"/>
        <v>DB$17</v>
      </c>
      <c r="DC1366" s="199" t="str">
        <f t="shared" si="1736"/>
        <v>DC$17</v>
      </c>
      <c r="DD1366" s="199" t="str">
        <f t="shared" si="1736"/>
        <v>DD$17</v>
      </c>
      <c r="DE1366" s="199" t="str">
        <f t="shared" si="1736"/>
        <v>DE$17</v>
      </c>
      <c r="DF1366" s="199" t="str">
        <f t="shared" si="1736"/>
        <v>DF$17</v>
      </c>
      <c r="DG1366" s="199" t="str">
        <f t="shared" si="1736"/>
        <v>DG$17</v>
      </c>
      <c r="DH1366" s="199" t="str">
        <f t="shared" si="1736"/>
        <v>DH$17</v>
      </c>
      <c r="DI1366" s="199" t="str">
        <f t="shared" si="1736"/>
        <v>DI$17</v>
      </c>
      <c r="DJ1366" s="199" t="str">
        <f t="shared" si="1736"/>
        <v>DJ$17</v>
      </c>
      <c r="DK1366" s="199" t="str">
        <f t="shared" si="1736"/>
        <v>DK$17</v>
      </c>
      <c r="DL1366" s="199" t="str">
        <f t="shared" si="1736"/>
        <v>DL$17</v>
      </c>
    </row>
    <row r="1367" spans="1:116" x14ac:dyDescent="0.4">
      <c r="A1367" s="174"/>
      <c r="E1367" s="8"/>
      <c r="G1367" s="175" t="s">
        <v>463</v>
      </c>
      <c r="H1367" s="200"/>
      <c r="I1367" s="201"/>
      <c r="J1367" s="201"/>
      <c r="K1367" s="202"/>
      <c r="L1367" s="202"/>
      <c r="M1367" s="202"/>
      <c r="N1367" s="202"/>
      <c r="O1367" s="202"/>
      <c r="P1367" s="202"/>
      <c r="R1367" s="202"/>
      <c r="S1367" s="190"/>
      <c r="T1367" s="190"/>
      <c r="U1367" s="190"/>
      <c r="V1367" s="190"/>
      <c r="W1367" s="190"/>
      <c r="X1367" s="190"/>
      <c r="Y1367" s="190"/>
      <c r="Z1367" s="190"/>
      <c r="AA1367" s="190"/>
      <c r="AB1367" s="190"/>
      <c r="AC1367" s="190"/>
      <c r="AD1367" s="190"/>
      <c r="AE1367" s="190"/>
      <c r="AF1367" s="190"/>
      <c r="AG1367" s="190"/>
      <c r="AH1367" s="190"/>
      <c r="AI1367" s="190"/>
      <c r="AJ1367" s="190"/>
      <c r="AK1367" s="190"/>
      <c r="AL1367" s="190"/>
      <c r="AM1367" s="190"/>
      <c r="AN1367" s="190"/>
      <c r="AO1367" s="190"/>
      <c r="AP1367" s="190"/>
      <c r="AQ1367" s="190"/>
      <c r="AR1367" s="190"/>
      <c r="AS1367" s="190"/>
      <c r="AT1367" s="190"/>
      <c r="AU1367" s="190"/>
      <c r="AV1367" s="190"/>
      <c r="AW1367" s="190"/>
      <c r="AX1367" s="190"/>
      <c r="AY1367" s="190"/>
      <c r="AZ1367" s="190"/>
      <c r="BA1367" s="190"/>
      <c r="BB1367" s="190"/>
      <c r="BC1367" s="190"/>
      <c r="BD1367" s="190"/>
      <c r="BE1367" s="190"/>
      <c r="BF1367" s="190"/>
      <c r="BG1367" s="190"/>
      <c r="BH1367" s="190"/>
      <c r="BI1367" s="190"/>
      <c r="BJ1367" s="190"/>
      <c r="BK1367" s="190"/>
      <c r="BL1367" s="190"/>
      <c r="BM1367" s="190"/>
      <c r="BN1367" s="190"/>
      <c r="BO1367" s="190"/>
      <c r="BP1367" s="190"/>
      <c r="BQ1367" s="190"/>
      <c r="BR1367" s="190"/>
      <c r="BS1367" s="190"/>
      <c r="BT1367" s="190"/>
      <c r="BU1367" s="190"/>
      <c r="BV1367" s="190"/>
      <c r="BW1367" s="190"/>
      <c r="BX1367" s="190"/>
      <c r="BY1367" s="190"/>
      <c r="BZ1367" s="190"/>
      <c r="CA1367" s="190"/>
      <c r="CB1367" s="190"/>
      <c r="CC1367" s="190"/>
      <c r="CD1367" s="190"/>
      <c r="CE1367" s="190"/>
      <c r="CF1367" s="190"/>
      <c r="CG1367" s="190"/>
      <c r="CH1367" s="190"/>
      <c r="CI1367" s="190"/>
      <c r="CJ1367" s="190"/>
      <c r="CK1367" s="190"/>
      <c r="CL1367" s="190"/>
      <c r="CN1367" s="201"/>
      <c r="CO1367" s="190"/>
      <c r="CP1367" s="190"/>
      <c r="CQ1367" s="190"/>
      <c r="CR1367" s="190"/>
      <c r="CS1367" s="190"/>
      <c r="CT1367" s="190"/>
      <c r="CU1367" s="190"/>
      <c r="CV1367" s="190"/>
      <c r="CW1367" s="190"/>
      <c r="CX1367" s="190"/>
      <c r="CY1367" s="190"/>
      <c r="CZ1367" s="190"/>
      <c r="DA1367" s="190"/>
      <c r="DB1367" s="190"/>
      <c r="DC1367" s="190"/>
      <c r="DD1367" s="190"/>
      <c r="DE1367" s="190"/>
      <c r="DF1367" s="190"/>
      <c r="DG1367" s="190"/>
      <c r="DH1367" s="190"/>
      <c r="DI1367" s="190"/>
      <c r="DJ1367" s="190"/>
      <c r="DK1367" s="190"/>
      <c r="DL1367" s="190"/>
    </row>
    <row r="1368" spans="1:116" x14ac:dyDescent="0.4">
      <c r="A1368" s="174"/>
      <c r="E1368" s="8"/>
      <c r="G1368" s="175" t="s">
        <v>464</v>
      </c>
      <c r="H1368" s="200"/>
      <c r="I1368" s="201"/>
      <c r="J1368" s="201"/>
      <c r="K1368" s="202"/>
      <c r="L1368" s="202"/>
      <c r="M1368" s="202"/>
      <c r="N1368" s="202"/>
      <c r="O1368" s="202"/>
      <c r="P1368" s="202"/>
      <c r="R1368" s="202"/>
      <c r="S1368" s="190"/>
      <c r="T1368" s="190"/>
      <c r="U1368" s="190"/>
      <c r="V1368" s="190"/>
      <c r="W1368" s="190"/>
      <c r="X1368" s="190"/>
      <c r="Y1368" s="190"/>
      <c r="Z1368" s="190"/>
      <c r="AA1368" s="190"/>
      <c r="AB1368" s="190"/>
      <c r="AC1368" s="190"/>
      <c r="AD1368" s="190"/>
      <c r="AE1368" s="190"/>
      <c r="AF1368" s="190"/>
      <c r="AG1368" s="190"/>
      <c r="AH1368" s="190"/>
      <c r="AI1368" s="190"/>
      <c r="AJ1368" s="190"/>
      <c r="AK1368" s="190"/>
      <c r="AL1368" s="190"/>
      <c r="AM1368" s="190"/>
      <c r="AN1368" s="190"/>
      <c r="AO1368" s="190"/>
      <c r="AP1368" s="190"/>
      <c r="AQ1368" s="190"/>
      <c r="AR1368" s="190"/>
      <c r="AS1368" s="190"/>
      <c r="AT1368" s="190"/>
      <c r="AU1368" s="190"/>
      <c r="AV1368" s="190"/>
      <c r="AW1368" s="190"/>
      <c r="AX1368" s="190"/>
      <c r="AY1368" s="190"/>
      <c r="AZ1368" s="190"/>
      <c r="BA1368" s="190"/>
      <c r="BB1368" s="190"/>
      <c r="BC1368" s="190"/>
      <c r="BD1368" s="190"/>
      <c r="BE1368" s="190"/>
      <c r="BF1368" s="190"/>
      <c r="BG1368" s="190"/>
      <c r="BH1368" s="190"/>
      <c r="BI1368" s="190"/>
      <c r="BJ1368" s="190"/>
      <c r="BK1368" s="190"/>
      <c r="BL1368" s="190"/>
      <c r="BM1368" s="190"/>
      <c r="BN1368" s="190"/>
      <c r="BO1368" s="190"/>
      <c r="BP1368" s="190"/>
      <c r="BQ1368" s="190"/>
      <c r="BR1368" s="190"/>
      <c r="BS1368" s="190"/>
      <c r="BT1368" s="190"/>
      <c r="BU1368" s="190"/>
      <c r="BV1368" s="190"/>
      <c r="BW1368" s="190"/>
      <c r="BX1368" s="190"/>
      <c r="BY1368" s="190"/>
      <c r="BZ1368" s="190"/>
      <c r="CA1368" s="190"/>
      <c r="CB1368" s="190"/>
      <c r="CC1368" s="190"/>
      <c r="CD1368" s="190"/>
      <c r="CE1368" s="190"/>
      <c r="CF1368" s="190"/>
      <c r="CG1368" s="190"/>
      <c r="CH1368" s="190"/>
      <c r="CI1368" s="190"/>
      <c r="CJ1368" s="190"/>
      <c r="CK1368" s="190"/>
      <c r="CL1368" s="190"/>
      <c r="CN1368" s="201"/>
      <c r="CO1368" s="190"/>
      <c r="CP1368" s="190"/>
      <c r="CQ1368" s="190"/>
      <c r="CR1368" s="190"/>
      <c r="CS1368" s="190"/>
      <c r="CT1368" s="190"/>
      <c r="CU1368" s="190"/>
      <c r="CV1368" s="190"/>
      <c r="CW1368" s="190"/>
      <c r="CX1368" s="190"/>
      <c r="CY1368" s="190"/>
      <c r="CZ1368" s="190"/>
      <c r="DA1368" s="190"/>
      <c r="DB1368" s="190"/>
      <c r="DC1368" s="190"/>
      <c r="DD1368" s="190"/>
      <c r="DE1368" s="190"/>
      <c r="DF1368" s="190"/>
      <c r="DG1368" s="190"/>
      <c r="DH1368" s="190"/>
      <c r="DI1368" s="190"/>
      <c r="DJ1368" s="190"/>
      <c r="DK1368" s="190"/>
      <c r="DL1368" s="190"/>
    </row>
    <row r="1369" spans="1:116" x14ac:dyDescent="0.4">
      <c r="A1369" s="31" t="s">
        <v>218</v>
      </c>
      <c r="B1369" s="31" t="s">
        <v>81</v>
      </c>
      <c r="C1369" s="31"/>
      <c r="D1369" t="s">
        <v>774</v>
      </c>
      <c r="E1369" s="8" t="s">
        <v>483</v>
      </c>
      <c r="F1369" t="s">
        <v>393</v>
      </c>
      <c r="G1369" s="66" t="s">
        <v>394</v>
      </c>
      <c r="H1369" s="200"/>
      <c r="I1369" s="201"/>
      <c r="J1369" s="201"/>
      <c r="K1369" s="202"/>
      <c r="L1369" s="202"/>
      <c r="M1369" s="202"/>
      <c r="N1369" s="202"/>
      <c r="O1369" s="202"/>
      <c r="P1369" s="202"/>
      <c r="R1369" s="202"/>
      <c r="S1369" s="190" t="str">
        <f t="shared" ref="S1369:AX1369" si="1737">S$22</f>
        <v>S$18</v>
      </c>
      <c r="T1369" s="190" t="str">
        <f t="shared" si="1737"/>
        <v>T$18</v>
      </c>
      <c r="U1369" s="190" t="str">
        <f t="shared" si="1737"/>
        <v>U$18</v>
      </c>
      <c r="V1369" s="190" t="str">
        <f t="shared" si="1737"/>
        <v>V$18</v>
      </c>
      <c r="W1369" s="190" t="str">
        <f t="shared" si="1737"/>
        <v>W$18</v>
      </c>
      <c r="X1369" s="190" t="str">
        <f t="shared" si="1737"/>
        <v>X$18</v>
      </c>
      <c r="Y1369" s="190" t="str">
        <f t="shared" si="1737"/>
        <v>Y$18</v>
      </c>
      <c r="Z1369" s="190" t="str">
        <f t="shared" si="1737"/>
        <v>Z$18</v>
      </c>
      <c r="AA1369" s="190" t="str">
        <f t="shared" si="1737"/>
        <v>AA$18</v>
      </c>
      <c r="AB1369" s="190" t="str">
        <f t="shared" si="1737"/>
        <v>AB$18</v>
      </c>
      <c r="AC1369" s="190" t="str">
        <f t="shared" si="1737"/>
        <v>AC$18</v>
      </c>
      <c r="AD1369" s="190" t="str">
        <f t="shared" si="1737"/>
        <v>AD$18</v>
      </c>
      <c r="AE1369" s="190" t="str">
        <f t="shared" si="1737"/>
        <v>AE$18</v>
      </c>
      <c r="AF1369" s="190" t="str">
        <f t="shared" si="1737"/>
        <v>AF$18</v>
      </c>
      <c r="AG1369" s="190" t="str">
        <f t="shared" si="1737"/>
        <v>AG$18</v>
      </c>
      <c r="AH1369" s="190" t="str">
        <f t="shared" si="1737"/>
        <v>AH$18</v>
      </c>
      <c r="AI1369" s="190" t="str">
        <f t="shared" si="1737"/>
        <v>AI$18</v>
      </c>
      <c r="AJ1369" s="190" t="str">
        <f t="shared" si="1737"/>
        <v>AJ$18</v>
      </c>
      <c r="AK1369" s="190" t="str">
        <f t="shared" si="1737"/>
        <v>AK$18</v>
      </c>
      <c r="AL1369" s="190" t="str">
        <f t="shared" si="1737"/>
        <v>AL$18</v>
      </c>
      <c r="AM1369" s="190" t="str">
        <f t="shared" si="1737"/>
        <v>AM$18</v>
      </c>
      <c r="AN1369" s="190" t="str">
        <f t="shared" si="1737"/>
        <v>AN$18</v>
      </c>
      <c r="AO1369" s="190" t="str">
        <f t="shared" si="1737"/>
        <v>AO$18</v>
      </c>
      <c r="AP1369" s="190" t="str">
        <f t="shared" si="1737"/>
        <v>AP$18</v>
      </c>
      <c r="AQ1369" s="190" t="str">
        <f t="shared" si="1737"/>
        <v>AQ$18</v>
      </c>
      <c r="AR1369" s="190" t="str">
        <f t="shared" si="1737"/>
        <v>AR$18</v>
      </c>
      <c r="AS1369" s="190" t="str">
        <f t="shared" si="1737"/>
        <v>AS$18</v>
      </c>
      <c r="AT1369" s="190" t="str">
        <f t="shared" si="1737"/>
        <v>AT$18</v>
      </c>
      <c r="AU1369" s="190" t="str">
        <f t="shared" si="1737"/>
        <v>AU$18</v>
      </c>
      <c r="AV1369" s="190" t="str">
        <f t="shared" si="1737"/>
        <v>AV$18</v>
      </c>
      <c r="AW1369" s="190" t="str">
        <f t="shared" si="1737"/>
        <v>AW$18</v>
      </c>
      <c r="AX1369" s="190" t="str">
        <f t="shared" si="1737"/>
        <v>AX$18</v>
      </c>
      <c r="AY1369" s="190" t="str">
        <f t="shared" ref="AY1369:CD1369" si="1738">AY$22</f>
        <v>AY$18</v>
      </c>
      <c r="AZ1369" s="190" t="str">
        <f t="shared" si="1738"/>
        <v>AZ$18</v>
      </c>
      <c r="BA1369" s="190" t="str">
        <f t="shared" si="1738"/>
        <v>BA$18</v>
      </c>
      <c r="BB1369" s="190" t="str">
        <f t="shared" si="1738"/>
        <v>BB$18</v>
      </c>
      <c r="BC1369" s="190" t="str">
        <f t="shared" si="1738"/>
        <v>BC$18</v>
      </c>
      <c r="BD1369" s="190" t="str">
        <f t="shared" si="1738"/>
        <v>BD$18</v>
      </c>
      <c r="BE1369" s="190" t="str">
        <f t="shared" si="1738"/>
        <v>BE$18</v>
      </c>
      <c r="BF1369" s="190" t="str">
        <f t="shared" si="1738"/>
        <v>BF$18</v>
      </c>
      <c r="BG1369" s="190" t="str">
        <f t="shared" si="1738"/>
        <v>BG$18</v>
      </c>
      <c r="BH1369" s="190" t="str">
        <f t="shared" si="1738"/>
        <v>BH$18</v>
      </c>
      <c r="BI1369" s="190" t="str">
        <f t="shared" si="1738"/>
        <v>BI$18</v>
      </c>
      <c r="BJ1369" s="190" t="str">
        <f t="shared" si="1738"/>
        <v>BJ$18</v>
      </c>
      <c r="BK1369" s="190" t="str">
        <f t="shared" si="1738"/>
        <v>BK$18</v>
      </c>
      <c r="BL1369" s="190" t="str">
        <f t="shared" si="1738"/>
        <v>BL$18</v>
      </c>
      <c r="BM1369" s="190" t="str">
        <f t="shared" si="1738"/>
        <v>BM$18</v>
      </c>
      <c r="BN1369" s="190" t="str">
        <f t="shared" si="1738"/>
        <v>BN$18</v>
      </c>
      <c r="BO1369" s="190" t="str">
        <f t="shared" si="1738"/>
        <v>BO$18</v>
      </c>
      <c r="BP1369" s="190" t="str">
        <f t="shared" si="1738"/>
        <v>BP$18</v>
      </c>
      <c r="BQ1369" s="190" t="str">
        <f t="shared" si="1738"/>
        <v>BQ$18</v>
      </c>
      <c r="BR1369" s="190" t="str">
        <f t="shared" si="1738"/>
        <v>BR$18</v>
      </c>
      <c r="BS1369" s="190" t="str">
        <f t="shared" si="1738"/>
        <v>BS$18</v>
      </c>
      <c r="BT1369" s="190" t="str">
        <f t="shared" si="1738"/>
        <v>BT$18</v>
      </c>
      <c r="BU1369" s="190" t="str">
        <f t="shared" si="1738"/>
        <v>BU$18</v>
      </c>
      <c r="BV1369" s="190" t="str">
        <f t="shared" si="1738"/>
        <v>BV$18</v>
      </c>
      <c r="BW1369" s="190" t="str">
        <f t="shared" si="1738"/>
        <v>BW$18</v>
      </c>
      <c r="BX1369" s="190" t="str">
        <f t="shared" si="1738"/>
        <v>BX$18</v>
      </c>
      <c r="BY1369" s="190" t="str">
        <f t="shared" si="1738"/>
        <v>BY$18</v>
      </c>
      <c r="BZ1369" s="190" t="str">
        <f t="shared" si="1738"/>
        <v>BZ$18</v>
      </c>
      <c r="CA1369" s="190" t="str">
        <f t="shared" si="1738"/>
        <v>CA$18</v>
      </c>
      <c r="CB1369" s="190" t="str">
        <f t="shared" si="1738"/>
        <v>CB$18</v>
      </c>
      <c r="CC1369" s="190" t="str">
        <f t="shared" si="1738"/>
        <v>CC$18</v>
      </c>
      <c r="CD1369" s="190" t="str">
        <f t="shared" si="1738"/>
        <v>CD$18</v>
      </c>
      <c r="CE1369" s="190" t="str">
        <f t="shared" ref="CE1369:CL1369" si="1739">CE$22</f>
        <v>CE$18</v>
      </c>
      <c r="CF1369" s="190" t="str">
        <f t="shared" si="1739"/>
        <v>CF$18</v>
      </c>
      <c r="CG1369" s="190" t="str">
        <f t="shared" si="1739"/>
        <v>CG$18</v>
      </c>
      <c r="CH1369" s="190" t="str">
        <f t="shared" si="1739"/>
        <v>CH$18</v>
      </c>
      <c r="CI1369" s="190" t="str">
        <f t="shared" si="1739"/>
        <v>CI$18</v>
      </c>
      <c r="CJ1369" s="190" t="str">
        <f t="shared" si="1739"/>
        <v>CJ$18</v>
      </c>
      <c r="CK1369" s="190" t="str">
        <f t="shared" si="1739"/>
        <v>CK$18</v>
      </c>
      <c r="CL1369" s="190" t="str">
        <f t="shared" si="1739"/>
        <v>CL$18</v>
      </c>
      <c r="CN1369" s="201"/>
      <c r="CO1369" s="190" t="str">
        <f t="shared" ref="CO1369:DL1369" si="1740">CO$22</f>
        <v>CO$18</v>
      </c>
      <c r="CP1369" s="190" t="str">
        <f t="shared" si="1740"/>
        <v>CP$18</v>
      </c>
      <c r="CQ1369" s="190" t="str">
        <f t="shared" si="1740"/>
        <v>CQ$18</v>
      </c>
      <c r="CR1369" s="190" t="str">
        <f t="shared" si="1740"/>
        <v>CR$18</v>
      </c>
      <c r="CS1369" s="190" t="str">
        <f t="shared" si="1740"/>
        <v>CS$18</v>
      </c>
      <c r="CT1369" s="190" t="str">
        <f t="shared" si="1740"/>
        <v>CT$18</v>
      </c>
      <c r="CU1369" s="190" t="str">
        <f t="shared" si="1740"/>
        <v>CU$18</v>
      </c>
      <c r="CV1369" s="190" t="str">
        <f t="shared" si="1740"/>
        <v>CV$18</v>
      </c>
      <c r="CW1369" s="190" t="str">
        <f t="shared" si="1740"/>
        <v>CW$18</v>
      </c>
      <c r="CX1369" s="190" t="str">
        <f t="shared" si="1740"/>
        <v>CX$18</v>
      </c>
      <c r="CY1369" s="190" t="str">
        <f t="shared" si="1740"/>
        <v>CY$18</v>
      </c>
      <c r="CZ1369" s="190" t="str">
        <f t="shared" si="1740"/>
        <v>CZ$18</v>
      </c>
      <c r="DA1369" s="190" t="str">
        <f t="shared" si="1740"/>
        <v>DA$18</v>
      </c>
      <c r="DB1369" s="190" t="str">
        <f t="shared" si="1740"/>
        <v>DB$18</v>
      </c>
      <c r="DC1369" s="190" t="str">
        <f t="shared" si="1740"/>
        <v>DC$18</v>
      </c>
      <c r="DD1369" s="190" t="str">
        <f t="shared" si="1740"/>
        <v>DD$18</v>
      </c>
      <c r="DE1369" s="190" t="str">
        <f t="shared" si="1740"/>
        <v>DE$18</v>
      </c>
      <c r="DF1369" s="190" t="str">
        <f t="shared" si="1740"/>
        <v>DF$18</v>
      </c>
      <c r="DG1369" s="190" t="str">
        <f t="shared" si="1740"/>
        <v>DG$18</v>
      </c>
      <c r="DH1369" s="190" t="str">
        <f t="shared" si="1740"/>
        <v>DH$18</v>
      </c>
      <c r="DI1369" s="190" t="str">
        <f t="shared" si="1740"/>
        <v>DI$18</v>
      </c>
      <c r="DJ1369" s="190" t="str">
        <f t="shared" si="1740"/>
        <v>DJ$18</v>
      </c>
      <c r="DK1369" s="190" t="str">
        <f t="shared" si="1740"/>
        <v>DK$18</v>
      </c>
      <c r="DL1369" s="190" t="str">
        <f t="shared" si="1740"/>
        <v>DL$18</v>
      </c>
    </row>
    <row r="1370" spans="1:116" x14ac:dyDescent="0.4">
      <c r="A1370" s="12"/>
      <c r="B1370" t="s">
        <v>332</v>
      </c>
      <c r="C1370" t="s">
        <v>80</v>
      </c>
      <c r="D1370" t="s">
        <v>774</v>
      </c>
      <c r="E1370" s="8" t="str">
        <f t="shared" ref="E1370" si="1741">ROW()&amp;" "&amp;D1370</f>
        <v>1370 GMV-S</v>
      </c>
      <c r="G1370" s="95" t="str">
        <f>G1373&amp;":"</f>
        <v>Revenue - Secondary GMV:</v>
      </c>
      <c r="H1370" s="200"/>
      <c r="I1370" s="201"/>
      <c r="J1370" s="201"/>
      <c r="K1370" s="202"/>
      <c r="L1370" s="202"/>
      <c r="M1370" s="202"/>
      <c r="N1370" s="202"/>
      <c r="O1370" s="202"/>
      <c r="P1370" s="202"/>
      <c r="R1370" s="202"/>
      <c r="S1370" s="190" t="str">
        <f t="shared" ref="S1370:AX1370" si="1742">S$23</f>
        <v>S$19</v>
      </c>
      <c r="T1370" s="190" t="str">
        <f t="shared" si="1742"/>
        <v>T$19</v>
      </c>
      <c r="U1370" s="190" t="str">
        <f t="shared" si="1742"/>
        <v>U$19</v>
      </c>
      <c r="V1370" s="190" t="str">
        <f t="shared" si="1742"/>
        <v>V$19</v>
      </c>
      <c r="W1370" s="190" t="str">
        <f t="shared" si="1742"/>
        <v>W$19</v>
      </c>
      <c r="X1370" s="190" t="str">
        <f t="shared" si="1742"/>
        <v>X$19</v>
      </c>
      <c r="Y1370" s="190" t="str">
        <f t="shared" si="1742"/>
        <v>Y$19</v>
      </c>
      <c r="Z1370" s="190" t="str">
        <f t="shared" si="1742"/>
        <v>Z$19</v>
      </c>
      <c r="AA1370" s="190" t="str">
        <f t="shared" si="1742"/>
        <v>AA$19</v>
      </c>
      <c r="AB1370" s="190" t="str">
        <f t="shared" si="1742"/>
        <v>AB$19</v>
      </c>
      <c r="AC1370" s="190" t="str">
        <f t="shared" si="1742"/>
        <v>AC$19</v>
      </c>
      <c r="AD1370" s="190" t="str">
        <f t="shared" si="1742"/>
        <v>AD$19</v>
      </c>
      <c r="AE1370" s="190" t="str">
        <f t="shared" si="1742"/>
        <v>AE$19</v>
      </c>
      <c r="AF1370" s="190" t="str">
        <f t="shared" si="1742"/>
        <v>AF$19</v>
      </c>
      <c r="AG1370" s="190" t="str">
        <f t="shared" si="1742"/>
        <v>AG$19</v>
      </c>
      <c r="AH1370" s="190" t="str">
        <f t="shared" si="1742"/>
        <v>AH$19</v>
      </c>
      <c r="AI1370" s="190" t="str">
        <f t="shared" si="1742"/>
        <v>AI$19</v>
      </c>
      <c r="AJ1370" s="190" t="str">
        <f t="shared" si="1742"/>
        <v>AJ$19</v>
      </c>
      <c r="AK1370" s="190" t="str">
        <f t="shared" si="1742"/>
        <v>AK$19</v>
      </c>
      <c r="AL1370" s="190" t="str">
        <f t="shared" si="1742"/>
        <v>AL$19</v>
      </c>
      <c r="AM1370" s="190" t="str">
        <f t="shared" si="1742"/>
        <v>AM$19</v>
      </c>
      <c r="AN1370" s="190" t="str">
        <f t="shared" si="1742"/>
        <v>AN$19</v>
      </c>
      <c r="AO1370" s="190" t="str">
        <f t="shared" si="1742"/>
        <v>AO$19</v>
      </c>
      <c r="AP1370" s="190" t="str">
        <f t="shared" si="1742"/>
        <v>AP$19</v>
      </c>
      <c r="AQ1370" s="190" t="str">
        <f t="shared" si="1742"/>
        <v>AQ$19</v>
      </c>
      <c r="AR1370" s="190" t="str">
        <f t="shared" si="1742"/>
        <v>AR$19</v>
      </c>
      <c r="AS1370" s="190" t="str">
        <f t="shared" si="1742"/>
        <v>AS$19</v>
      </c>
      <c r="AT1370" s="190" t="str">
        <f t="shared" si="1742"/>
        <v>AT$19</v>
      </c>
      <c r="AU1370" s="190" t="str">
        <f t="shared" si="1742"/>
        <v>AU$19</v>
      </c>
      <c r="AV1370" s="190" t="str">
        <f t="shared" si="1742"/>
        <v>AV$19</v>
      </c>
      <c r="AW1370" s="190" t="str">
        <f t="shared" si="1742"/>
        <v>AW$19</v>
      </c>
      <c r="AX1370" s="190" t="str">
        <f t="shared" si="1742"/>
        <v>AX$19</v>
      </c>
      <c r="AY1370" s="190" t="str">
        <f t="shared" ref="AY1370:CD1370" si="1743">AY$23</f>
        <v>AY$19</v>
      </c>
      <c r="AZ1370" s="190" t="str">
        <f t="shared" si="1743"/>
        <v>AZ$19</v>
      </c>
      <c r="BA1370" s="190" t="str">
        <f t="shared" si="1743"/>
        <v>BA$19</v>
      </c>
      <c r="BB1370" s="190" t="str">
        <f t="shared" si="1743"/>
        <v>BB$19</v>
      </c>
      <c r="BC1370" s="190" t="str">
        <f t="shared" si="1743"/>
        <v>BC$19</v>
      </c>
      <c r="BD1370" s="190" t="str">
        <f t="shared" si="1743"/>
        <v>BD$19</v>
      </c>
      <c r="BE1370" s="190" t="str">
        <f t="shared" si="1743"/>
        <v>BE$19</v>
      </c>
      <c r="BF1370" s="190" t="str">
        <f t="shared" si="1743"/>
        <v>BF$19</v>
      </c>
      <c r="BG1370" s="190" t="str">
        <f t="shared" si="1743"/>
        <v>BG$19</v>
      </c>
      <c r="BH1370" s="190" t="str">
        <f t="shared" si="1743"/>
        <v>BH$19</v>
      </c>
      <c r="BI1370" s="190" t="str">
        <f t="shared" si="1743"/>
        <v>BI$19</v>
      </c>
      <c r="BJ1370" s="190" t="str">
        <f t="shared" si="1743"/>
        <v>BJ$19</v>
      </c>
      <c r="BK1370" s="190" t="str">
        <f t="shared" si="1743"/>
        <v>BK$19</v>
      </c>
      <c r="BL1370" s="190" t="str">
        <f t="shared" si="1743"/>
        <v>BL$19</v>
      </c>
      <c r="BM1370" s="190" t="str">
        <f t="shared" si="1743"/>
        <v>BM$19</v>
      </c>
      <c r="BN1370" s="190" t="str">
        <f t="shared" si="1743"/>
        <v>BN$19</v>
      </c>
      <c r="BO1370" s="190" t="str">
        <f t="shared" si="1743"/>
        <v>BO$19</v>
      </c>
      <c r="BP1370" s="190" t="str">
        <f t="shared" si="1743"/>
        <v>BP$19</v>
      </c>
      <c r="BQ1370" s="190" t="str">
        <f t="shared" si="1743"/>
        <v>BQ$19</v>
      </c>
      <c r="BR1370" s="190" t="str">
        <f t="shared" si="1743"/>
        <v>BR$19</v>
      </c>
      <c r="BS1370" s="190" t="str">
        <f t="shared" si="1743"/>
        <v>BS$19</v>
      </c>
      <c r="BT1370" s="190" t="str">
        <f t="shared" si="1743"/>
        <v>BT$19</v>
      </c>
      <c r="BU1370" s="190" t="str">
        <f t="shared" si="1743"/>
        <v>BU$19</v>
      </c>
      <c r="BV1370" s="190" t="str">
        <f t="shared" si="1743"/>
        <v>BV$19</v>
      </c>
      <c r="BW1370" s="190" t="str">
        <f t="shared" si="1743"/>
        <v>BW$19</v>
      </c>
      <c r="BX1370" s="190" t="str">
        <f t="shared" si="1743"/>
        <v>BX$19</v>
      </c>
      <c r="BY1370" s="190" t="str">
        <f t="shared" si="1743"/>
        <v>BY$19</v>
      </c>
      <c r="BZ1370" s="190" t="str">
        <f t="shared" si="1743"/>
        <v>BZ$19</v>
      </c>
      <c r="CA1370" s="190" t="str">
        <f t="shared" si="1743"/>
        <v>CA$19</v>
      </c>
      <c r="CB1370" s="190" t="str">
        <f t="shared" si="1743"/>
        <v>CB$19</v>
      </c>
      <c r="CC1370" s="190" t="str">
        <f t="shared" si="1743"/>
        <v>CC$19</v>
      </c>
      <c r="CD1370" s="190" t="str">
        <f t="shared" si="1743"/>
        <v>CD$19</v>
      </c>
      <c r="CE1370" s="190" t="str">
        <f t="shared" ref="CE1370:CL1370" si="1744">CE$23</f>
        <v>CE$19</v>
      </c>
      <c r="CF1370" s="190" t="str">
        <f t="shared" si="1744"/>
        <v>CF$19</v>
      </c>
      <c r="CG1370" s="190" t="str">
        <f t="shared" si="1744"/>
        <v>CG$19</v>
      </c>
      <c r="CH1370" s="190" t="str">
        <f t="shared" si="1744"/>
        <v>CH$19</v>
      </c>
      <c r="CI1370" s="190" t="str">
        <f t="shared" si="1744"/>
        <v>CI$19</v>
      </c>
      <c r="CJ1370" s="190" t="str">
        <f t="shared" si="1744"/>
        <v>CJ$19</v>
      </c>
      <c r="CK1370" s="190" t="str">
        <f t="shared" si="1744"/>
        <v>CK$19</v>
      </c>
      <c r="CL1370" s="190" t="str">
        <f t="shared" si="1744"/>
        <v>CL$19</v>
      </c>
      <c r="CN1370" s="201"/>
      <c r="CO1370" s="190" t="str">
        <f t="shared" ref="CO1370:DL1370" si="1745">CO$23</f>
        <v>CO$19</v>
      </c>
      <c r="CP1370" s="190" t="str">
        <f t="shared" si="1745"/>
        <v>CP$19</v>
      </c>
      <c r="CQ1370" s="190" t="str">
        <f t="shared" si="1745"/>
        <v>CQ$19</v>
      </c>
      <c r="CR1370" s="190" t="str">
        <f t="shared" si="1745"/>
        <v>CR$19</v>
      </c>
      <c r="CS1370" s="190" t="str">
        <f t="shared" si="1745"/>
        <v>CS$19</v>
      </c>
      <c r="CT1370" s="190" t="str">
        <f t="shared" si="1745"/>
        <v>CT$19</v>
      </c>
      <c r="CU1370" s="190" t="str">
        <f t="shared" si="1745"/>
        <v>CU$19</v>
      </c>
      <c r="CV1370" s="190" t="str">
        <f t="shared" si="1745"/>
        <v>CV$19</v>
      </c>
      <c r="CW1370" s="190" t="str">
        <f t="shared" si="1745"/>
        <v>CW$19</v>
      </c>
      <c r="CX1370" s="190" t="str">
        <f t="shared" si="1745"/>
        <v>CX$19</v>
      </c>
      <c r="CY1370" s="190" t="str">
        <f t="shared" si="1745"/>
        <v>CY$19</v>
      </c>
      <c r="CZ1370" s="190" t="str">
        <f t="shared" si="1745"/>
        <v>CZ$19</v>
      </c>
      <c r="DA1370" s="190" t="str">
        <f t="shared" si="1745"/>
        <v>DA$19</v>
      </c>
      <c r="DB1370" s="190" t="str">
        <f t="shared" si="1745"/>
        <v>DB$19</v>
      </c>
      <c r="DC1370" s="190" t="str">
        <f t="shared" si="1745"/>
        <v>DC$19</v>
      </c>
      <c r="DD1370" s="190" t="str">
        <f t="shared" si="1745"/>
        <v>DD$19</v>
      </c>
      <c r="DE1370" s="190" t="str">
        <f t="shared" si="1745"/>
        <v>DE$19</v>
      </c>
      <c r="DF1370" s="190" t="str">
        <f t="shared" si="1745"/>
        <v>DF$19</v>
      </c>
      <c r="DG1370" s="190" t="str">
        <f t="shared" si="1745"/>
        <v>DG$19</v>
      </c>
      <c r="DH1370" s="190" t="str">
        <f t="shared" si="1745"/>
        <v>DH$19</v>
      </c>
      <c r="DI1370" s="190" t="str">
        <f t="shared" si="1745"/>
        <v>DI$19</v>
      </c>
      <c r="DJ1370" s="190" t="str">
        <f t="shared" si="1745"/>
        <v>DJ$19</v>
      </c>
      <c r="DK1370" s="190" t="str">
        <f t="shared" si="1745"/>
        <v>DK$19</v>
      </c>
      <c r="DL1370" s="190" t="str">
        <f t="shared" si="1745"/>
        <v>DL$19</v>
      </c>
    </row>
    <row r="1371" spans="1:116" x14ac:dyDescent="0.4">
      <c r="B1371" t="s">
        <v>332</v>
      </c>
      <c r="C1371" t="s">
        <v>80</v>
      </c>
      <c r="D1371" t="s">
        <v>774</v>
      </c>
      <c r="E1371" s="8" t="str">
        <f t="shared" ref="E1371:E1382" si="1746">ROW()&amp;" "&amp;D1371</f>
        <v>1371 GMV-S</v>
      </c>
      <c r="G1371" s="158" t="s">
        <v>78</v>
      </c>
      <c r="H1371" s="22"/>
      <c r="I1371" s="306"/>
      <c r="J1371" s="306"/>
      <c r="K1371" s="22"/>
      <c r="L1371" s="22"/>
      <c r="M1371" s="22"/>
      <c r="N1371" s="22"/>
      <c r="O1371" s="22"/>
      <c r="P1371" s="22"/>
      <c r="R1371" s="66"/>
      <c r="S1371" s="309"/>
      <c r="T1371" s="309"/>
      <c r="U1371" s="309"/>
      <c r="V1371" s="309"/>
      <c r="W1371" s="309"/>
      <c r="X1371" s="309"/>
      <c r="Y1371" s="309"/>
      <c r="Z1371" s="309"/>
      <c r="AA1371" s="309"/>
      <c r="AB1371" s="309"/>
      <c r="AC1371" s="309"/>
      <c r="AD1371" s="309"/>
      <c r="AE1371" s="309"/>
      <c r="AF1371" s="309"/>
      <c r="AG1371" s="309"/>
      <c r="AH1371" s="309"/>
      <c r="AI1371" s="309"/>
      <c r="AJ1371" s="309"/>
      <c r="AK1371" s="309"/>
      <c r="AL1371" s="309"/>
      <c r="AM1371" s="309"/>
      <c r="AN1371" s="309"/>
      <c r="AO1371" s="309"/>
      <c r="AP1371" s="309"/>
      <c r="AQ1371" s="309"/>
      <c r="AR1371" s="309"/>
      <c r="AS1371" s="309"/>
      <c r="AT1371" s="309"/>
      <c r="AU1371" s="309"/>
      <c r="AV1371" s="309"/>
      <c r="AW1371" s="309"/>
      <c r="AX1371" s="309"/>
      <c r="AY1371" s="309"/>
      <c r="AZ1371" s="309"/>
      <c r="BA1371" s="309"/>
      <c r="BB1371" s="309"/>
      <c r="BC1371" s="309"/>
      <c r="BD1371" s="309"/>
      <c r="BE1371" s="309"/>
      <c r="BF1371" s="309"/>
      <c r="BG1371" s="309"/>
      <c r="BH1371" s="309"/>
      <c r="BI1371" s="309"/>
      <c r="BJ1371" s="309"/>
      <c r="BK1371" s="309"/>
      <c r="BL1371" s="309"/>
      <c r="BM1371" s="309"/>
      <c r="BN1371" s="309"/>
      <c r="BO1371" s="309"/>
      <c r="BP1371" s="309"/>
      <c r="BQ1371" s="309"/>
      <c r="BR1371" s="309"/>
      <c r="BS1371" s="309"/>
      <c r="BT1371" s="309"/>
      <c r="BU1371" s="309"/>
      <c r="BV1371" s="309"/>
      <c r="BW1371" s="309"/>
      <c r="BX1371" s="309"/>
      <c r="BY1371" s="309"/>
      <c r="BZ1371" s="309"/>
      <c r="CA1371" s="309"/>
      <c r="CB1371" s="309"/>
      <c r="CC1371" s="309"/>
      <c r="CD1371" s="309"/>
      <c r="CE1371" s="309"/>
      <c r="CF1371" s="309"/>
      <c r="CG1371" s="309"/>
      <c r="CH1371" s="309"/>
      <c r="CI1371" s="309"/>
      <c r="CJ1371" s="309"/>
      <c r="CK1371" s="309"/>
      <c r="CL1371" s="309"/>
      <c r="CN1371" s="306"/>
      <c r="CO1371" s="309"/>
      <c r="CP1371" s="309"/>
      <c r="CQ1371" s="309"/>
      <c r="CR1371" s="309"/>
      <c r="CS1371" s="309"/>
      <c r="CT1371" s="309"/>
      <c r="CU1371" s="309"/>
      <c r="CV1371" s="309"/>
      <c r="CW1371" s="309"/>
      <c r="CX1371" s="309"/>
      <c r="CY1371" s="309"/>
      <c r="CZ1371" s="309"/>
      <c r="DA1371" s="309"/>
      <c r="DB1371" s="309"/>
      <c r="DC1371" s="309"/>
      <c r="DD1371" s="309"/>
      <c r="DE1371" s="309"/>
      <c r="DF1371" s="309"/>
      <c r="DG1371" s="309"/>
      <c r="DH1371" s="309"/>
      <c r="DI1371" s="309"/>
      <c r="DJ1371" s="309"/>
      <c r="DK1371" s="309"/>
      <c r="DL1371" s="309"/>
    </row>
    <row r="1372" spans="1:116" x14ac:dyDescent="0.4">
      <c r="B1372" t="str">
        <f>E1372</f>
        <v>1372 GMV-S</v>
      </c>
      <c r="D1372" t="s">
        <v>774</v>
      </c>
      <c r="E1372" s="8" t="str">
        <f t="shared" si="1746"/>
        <v>1372 GMV-S</v>
      </c>
      <c r="G1372" s="145" t="s">
        <v>79</v>
      </c>
      <c r="H1372" s="12"/>
      <c r="I1372" s="60"/>
      <c r="J1372" s="60"/>
      <c r="K1372" s="12"/>
      <c r="L1372" s="12"/>
      <c r="M1372" s="12"/>
      <c r="N1372" s="12"/>
      <c r="O1372" s="12"/>
      <c r="P1372" s="12"/>
      <c r="R1372" s="13"/>
      <c r="CN1372" s="60"/>
      <c r="CO1372" s="8"/>
      <c r="CP1372" s="8"/>
      <c r="CQ1372" s="8"/>
      <c r="CR1372" s="8"/>
      <c r="CS1372" s="8"/>
      <c r="CT1372" s="8"/>
      <c r="CU1372" s="8"/>
      <c r="CV1372" s="8"/>
      <c r="CW1372" s="8"/>
      <c r="CX1372" s="8"/>
      <c r="CY1372" s="8"/>
      <c r="CZ1372" s="8"/>
      <c r="DA1372" s="8"/>
      <c r="DB1372" s="8"/>
      <c r="DC1372" s="8"/>
      <c r="DD1372" s="8"/>
      <c r="DE1372" s="8"/>
      <c r="DF1372" s="8"/>
      <c r="DG1372" s="8"/>
      <c r="DH1372" s="8"/>
      <c r="DI1372" s="8"/>
      <c r="DJ1372" s="8"/>
      <c r="DK1372" s="8"/>
      <c r="DL1372" s="8"/>
    </row>
    <row r="1373" spans="1:116" x14ac:dyDescent="0.4">
      <c r="B1373" t="str">
        <f>E1373</f>
        <v>1373 GMV-S</v>
      </c>
      <c r="C1373" t="s">
        <v>198</v>
      </c>
      <c r="D1373" t="s">
        <v>774</v>
      </c>
      <c r="E1373" s="8" t="str">
        <f t="shared" si="1746"/>
        <v>1373 GMV-S</v>
      </c>
      <c r="G1373" s="126" t="str">
        <f>"Revenue - "&amp;SUBSTITUTE(G1369,":","")</f>
        <v>Revenue - Secondary GMV</v>
      </c>
      <c r="K1373" s="24"/>
      <c r="L1373" s="24"/>
      <c r="M1373" s="24"/>
      <c r="N1373" s="24"/>
      <c r="O1373" s="24"/>
      <c r="P1373" s="24"/>
      <c r="R1373" s="24"/>
      <c r="S1373" s="80"/>
      <c r="T1373" s="80"/>
      <c r="U1373" s="80"/>
      <c r="V1373" s="80"/>
      <c r="W1373" s="80"/>
      <c r="X1373" s="80"/>
      <c r="Y1373" s="80"/>
      <c r="Z1373" s="80"/>
      <c r="AA1373" s="80"/>
      <c r="AB1373" s="80"/>
      <c r="AC1373" s="80"/>
      <c r="AD1373" s="80"/>
      <c r="AE1373" s="80"/>
      <c r="AF1373" s="80"/>
      <c r="AG1373" s="80"/>
      <c r="AH1373" s="80"/>
      <c r="AI1373" s="80"/>
      <c r="AJ1373" s="80"/>
      <c r="AK1373" s="80"/>
      <c r="AL1373" s="80"/>
      <c r="AM1373" s="80"/>
      <c r="AN1373" s="80"/>
      <c r="AO1373" s="80"/>
      <c r="AP1373" s="80"/>
      <c r="AQ1373" s="80"/>
      <c r="AR1373" s="80"/>
      <c r="AS1373" s="80"/>
      <c r="AT1373" s="80"/>
      <c r="AU1373" s="80"/>
      <c r="AV1373" s="80"/>
      <c r="AW1373" s="80"/>
      <c r="AX1373" s="80"/>
      <c r="AY1373" s="80"/>
      <c r="AZ1373" s="80"/>
      <c r="BA1373" s="80"/>
      <c r="BB1373" s="80"/>
      <c r="BC1373" s="80"/>
      <c r="BD1373" s="80"/>
      <c r="BE1373" s="80"/>
      <c r="BF1373" s="80"/>
      <c r="BG1373" s="80"/>
      <c r="BH1373" s="80"/>
      <c r="BI1373" s="80"/>
      <c r="BJ1373" s="80"/>
      <c r="BK1373" s="80"/>
      <c r="BL1373" s="80"/>
      <c r="BM1373" s="80"/>
      <c r="BN1373" s="80"/>
      <c r="BO1373" s="80"/>
      <c r="BP1373" s="80"/>
      <c r="BQ1373" s="80"/>
      <c r="BR1373" s="80"/>
      <c r="BS1373" s="80"/>
      <c r="BT1373" s="80"/>
      <c r="BU1373" s="80"/>
      <c r="BV1373" s="80"/>
      <c r="BW1373" s="80"/>
      <c r="BX1373" s="80"/>
      <c r="BY1373" s="80"/>
      <c r="BZ1373" s="80"/>
      <c r="CA1373" s="80"/>
      <c r="CB1373" s="80"/>
      <c r="CC1373" s="80"/>
      <c r="CD1373" s="80"/>
      <c r="CE1373" s="80"/>
      <c r="CF1373" s="80"/>
      <c r="CG1373" s="80"/>
      <c r="CH1373" s="80"/>
      <c r="CI1373" s="80"/>
      <c r="CJ1373" s="80"/>
      <c r="CK1373" s="80"/>
      <c r="CL1373" s="80"/>
      <c r="CO1373" s="80"/>
      <c r="CP1373" s="80"/>
      <c r="CQ1373" s="80"/>
      <c r="CR1373" s="80"/>
      <c r="CS1373" s="80"/>
      <c r="CT1373" s="80"/>
      <c r="CU1373" s="80"/>
      <c r="CV1373" s="80"/>
      <c r="CW1373" s="80"/>
      <c r="CX1373" s="80"/>
      <c r="CY1373" s="80"/>
      <c r="CZ1373" s="80"/>
      <c r="DA1373" s="80"/>
      <c r="DB1373" s="80"/>
      <c r="DC1373" s="80"/>
      <c r="DD1373" s="80"/>
      <c r="DE1373" s="80"/>
      <c r="DF1373" s="80"/>
      <c r="DG1373" s="80"/>
      <c r="DH1373" s="80"/>
      <c r="DI1373" s="80"/>
      <c r="DJ1373" s="80"/>
      <c r="DK1373" s="80"/>
      <c r="DL1373" s="80"/>
    </row>
    <row r="1374" spans="1:116" x14ac:dyDescent="0.4">
      <c r="B1374" t="s">
        <v>244</v>
      </c>
      <c r="D1374" t="s">
        <v>774</v>
      </c>
      <c r="E1374" s="8" t="str">
        <f t="shared" si="1746"/>
        <v>1374 GMV-S</v>
      </c>
      <c r="G1374" s="9"/>
      <c r="H1374" s="12"/>
      <c r="I1374" s="60"/>
      <c r="J1374" s="60"/>
      <c r="K1374" s="16">
        <v>0.1</v>
      </c>
      <c r="L1374" s="16">
        <v>0.1</v>
      </c>
      <c r="M1374" s="16">
        <v>0.1</v>
      </c>
      <c r="N1374" s="16">
        <v>0.1</v>
      </c>
      <c r="O1374" s="16">
        <v>0.1</v>
      </c>
      <c r="P1374" s="16">
        <v>0.1</v>
      </c>
      <c r="R1374" s="20"/>
      <c r="S1374" s="150" cm="1">
        <f t="array" ref="S1374">INDEX($K:$P,ROW(),MATCH(S$3,$K$2:$P$2,0))</f>
        <v>0.1</v>
      </c>
      <c r="T1374" s="150" cm="1">
        <f t="array" ref="T1374">INDEX($K:$P,ROW(),MATCH(T$3,$K$2:$P$2,0))</f>
        <v>0.1</v>
      </c>
      <c r="U1374" s="150" cm="1">
        <f t="array" ref="U1374">INDEX($K:$P,ROW(),MATCH(U$3,$K$2:$P$2,0))</f>
        <v>0.1</v>
      </c>
      <c r="V1374" s="150" cm="1">
        <f t="array" ref="V1374">INDEX($K:$P,ROW(),MATCH(V$3,$K$2:$P$2,0))</f>
        <v>0.1</v>
      </c>
      <c r="W1374" s="150" cm="1">
        <f t="array" ref="W1374">INDEX($K:$P,ROW(),MATCH(W$3,$K$2:$P$2,0))</f>
        <v>0.1</v>
      </c>
      <c r="X1374" s="150" cm="1">
        <f t="array" ref="X1374">INDEX($K:$P,ROW(),MATCH(X$3,$K$2:$P$2,0))</f>
        <v>0.1</v>
      </c>
      <c r="Y1374" s="150" cm="1">
        <f t="array" ref="Y1374">INDEX($K:$P,ROW(),MATCH(Y$3,$K$2:$P$2,0))</f>
        <v>0.1</v>
      </c>
      <c r="Z1374" s="150" cm="1">
        <f t="array" ref="Z1374">INDEX($K:$P,ROW(),MATCH(Z$3,$K$2:$P$2,0))</f>
        <v>0.1</v>
      </c>
      <c r="AA1374" s="150" cm="1">
        <f t="array" ref="AA1374">INDEX($K:$P,ROW(),MATCH(AA$3,$K$2:$P$2,0))</f>
        <v>0.1</v>
      </c>
      <c r="AB1374" s="150" cm="1">
        <f t="array" ref="AB1374">INDEX($K:$P,ROW(),MATCH(AB$3,$K$2:$P$2,0))</f>
        <v>0.1</v>
      </c>
      <c r="AC1374" s="150" cm="1">
        <f t="array" ref="AC1374">INDEX($K:$P,ROW(),MATCH(AC$3,$K$2:$P$2,0))</f>
        <v>0.1</v>
      </c>
      <c r="AD1374" s="150" cm="1">
        <f t="array" ref="AD1374">INDEX($K:$P,ROW(),MATCH(AD$3,$K$2:$P$2,0))</f>
        <v>0.1</v>
      </c>
      <c r="AE1374" s="150" cm="1">
        <f t="array" ref="AE1374">INDEX($K:$P,ROW(),MATCH(AE$3,$K$2:$P$2,0))</f>
        <v>0.1</v>
      </c>
      <c r="AF1374" s="150" cm="1">
        <f t="array" ref="AF1374">INDEX($K:$P,ROW(),MATCH(AF$3,$K$2:$P$2,0))</f>
        <v>0.1</v>
      </c>
      <c r="AG1374" s="150" cm="1">
        <f t="array" ref="AG1374">INDEX($K:$P,ROW(),MATCH(AG$3,$K$2:$P$2,0))</f>
        <v>0.1</v>
      </c>
      <c r="AH1374" s="150" cm="1">
        <f t="array" ref="AH1374">INDEX($K:$P,ROW(),MATCH(AH$3,$K$2:$P$2,0))</f>
        <v>0.1</v>
      </c>
      <c r="AI1374" s="150" cm="1">
        <f t="array" ref="AI1374">INDEX($K:$P,ROW(),MATCH(AI$3,$K$2:$P$2,0))</f>
        <v>0.1</v>
      </c>
      <c r="AJ1374" s="150" cm="1">
        <f t="array" ref="AJ1374">INDEX($K:$P,ROW(),MATCH(AJ$3,$K$2:$P$2,0))</f>
        <v>0.1</v>
      </c>
      <c r="AK1374" s="150" cm="1">
        <f t="array" ref="AK1374">INDEX($K:$P,ROW(),MATCH(AK$3,$K$2:$P$2,0))</f>
        <v>0.1</v>
      </c>
      <c r="AL1374" s="150" cm="1">
        <f t="array" ref="AL1374">INDEX($K:$P,ROW(),MATCH(AL$3,$K$2:$P$2,0))</f>
        <v>0.1</v>
      </c>
      <c r="AM1374" s="150" cm="1">
        <f t="array" ref="AM1374">INDEX($K:$P,ROW(),MATCH(AM$3,$K$2:$P$2,0))</f>
        <v>0.1</v>
      </c>
      <c r="AN1374" s="150" cm="1">
        <f t="array" ref="AN1374">INDEX($K:$P,ROW(),MATCH(AN$3,$K$2:$P$2,0))</f>
        <v>0.1</v>
      </c>
      <c r="AO1374" s="150" cm="1">
        <f t="array" ref="AO1374">INDEX($K:$P,ROW(),MATCH(AO$3,$K$2:$P$2,0))</f>
        <v>0.1</v>
      </c>
      <c r="AP1374" s="150" cm="1">
        <f t="array" ref="AP1374">INDEX($K:$P,ROW(),MATCH(AP$3,$K$2:$P$2,0))</f>
        <v>0.1</v>
      </c>
      <c r="AQ1374" s="150" cm="1">
        <f t="array" ref="AQ1374">INDEX($K:$P,ROW(),MATCH(AQ$3,$K$2:$P$2,0))</f>
        <v>0.1</v>
      </c>
      <c r="AR1374" s="150" cm="1">
        <f t="array" ref="AR1374">INDEX($K:$P,ROW(),MATCH(AR$3,$K$2:$P$2,0))</f>
        <v>0.1</v>
      </c>
      <c r="AS1374" s="150" cm="1">
        <f t="array" ref="AS1374">INDEX($K:$P,ROW(),MATCH(AS$3,$K$2:$P$2,0))</f>
        <v>0.1</v>
      </c>
      <c r="AT1374" s="150" cm="1">
        <f t="array" ref="AT1374">INDEX($K:$P,ROW(),MATCH(AT$3,$K$2:$P$2,0))</f>
        <v>0.1</v>
      </c>
      <c r="AU1374" s="150" cm="1">
        <f t="array" ref="AU1374">INDEX($K:$P,ROW(),MATCH(AU$3,$K$2:$P$2,0))</f>
        <v>0.1</v>
      </c>
      <c r="AV1374" s="150" cm="1">
        <f t="array" ref="AV1374">INDEX($K:$P,ROW(),MATCH(AV$3,$K$2:$P$2,0))</f>
        <v>0.1</v>
      </c>
      <c r="AW1374" s="150" cm="1">
        <f t="array" ref="AW1374">INDEX($K:$P,ROW(),MATCH(AW$3,$K$2:$P$2,0))</f>
        <v>0.1</v>
      </c>
      <c r="AX1374" s="150" cm="1">
        <f t="array" ref="AX1374">INDEX($K:$P,ROW(),MATCH(AX$3,$K$2:$P$2,0))</f>
        <v>0.1</v>
      </c>
      <c r="AY1374" s="150" cm="1">
        <f t="array" ref="AY1374">INDEX($K:$P,ROW(),MATCH(AY$3,$K$2:$P$2,0))</f>
        <v>0.1</v>
      </c>
      <c r="AZ1374" s="150" cm="1">
        <f t="array" ref="AZ1374">INDEX($K:$P,ROW(),MATCH(AZ$3,$K$2:$P$2,0))</f>
        <v>0.1</v>
      </c>
      <c r="BA1374" s="150" cm="1">
        <f t="array" ref="BA1374">INDEX($K:$P,ROW(),MATCH(BA$3,$K$2:$P$2,0))</f>
        <v>0.1</v>
      </c>
      <c r="BB1374" s="150" cm="1">
        <f t="array" ref="BB1374">INDEX($K:$P,ROW(),MATCH(BB$3,$K$2:$P$2,0))</f>
        <v>0.1</v>
      </c>
      <c r="BC1374" s="150" cm="1">
        <f t="array" ref="BC1374">INDEX($K:$P,ROW(),MATCH(BC$3,$K$2:$P$2,0))</f>
        <v>0.1</v>
      </c>
      <c r="BD1374" s="150" cm="1">
        <f t="array" ref="BD1374">INDEX($K:$P,ROW(),MATCH(BD$3,$K$2:$P$2,0))</f>
        <v>0.1</v>
      </c>
      <c r="BE1374" s="150" cm="1">
        <f t="array" ref="BE1374">INDEX($K:$P,ROW(),MATCH(BE$3,$K$2:$P$2,0))</f>
        <v>0.1</v>
      </c>
      <c r="BF1374" s="150" cm="1">
        <f t="array" ref="BF1374">INDEX($K:$P,ROW(),MATCH(BF$3,$K$2:$P$2,0))</f>
        <v>0.1</v>
      </c>
      <c r="BG1374" s="150" cm="1">
        <f t="array" ref="BG1374">INDEX($K:$P,ROW(),MATCH(BG$3,$K$2:$P$2,0))</f>
        <v>0.1</v>
      </c>
      <c r="BH1374" s="150" cm="1">
        <f t="array" ref="BH1374">INDEX($K:$P,ROW(),MATCH(BH$3,$K$2:$P$2,0))</f>
        <v>0.1</v>
      </c>
      <c r="BI1374" s="150" cm="1">
        <f t="array" ref="BI1374">INDEX($K:$P,ROW(),MATCH(BI$3,$K$2:$P$2,0))</f>
        <v>0.1</v>
      </c>
      <c r="BJ1374" s="150" cm="1">
        <f t="array" ref="BJ1374">INDEX($K:$P,ROW(),MATCH(BJ$3,$K$2:$P$2,0))</f>
        <v>0.1</v>
      </c>
      <c r="BK1374" s="150" cm="1">
        <f t="array" ref="BK1374">INDEX($K:$P,ROW(),MATCH(BK$3,$K$2:$P$2,0))</f>
        <v>0.1</v>
      </c>
      <c r="BL1374" s="150" cm="1">
        <f t="array" ref="BL1374">INDEX($K:$P,ROW(),MATCH(BL$3,$K$2:$P$2,0))</f>
        <v>0.1</v>
      </c>
      <c r="BM1374" s="150" cm="1">
        <f t="array" ref="BM1374">INDEX($K:$P,ROW(),MATCH(BM$3,$K$2:$P$2,0))</f>
        <v>0.1</v>
      </c>
      <c r="BN1374" s="150" cm="1">
        <f t="array" ref="BN1374">INDEX($K:$P,ROW(),MATCH(BN$3,$K$2:$P$2,0))</f>
        <v>0.1</v>
      </c>
      <c r="BO1374" s="150" cm="1">
        <f t="array" ref="BO1374">INDEX($K:$P,ROW(),MATCH(BO$3,$K$2:$P$2,0))</f>
        <v>0.1</v>
      </c>
      <c r="BP1374" s="150" cm="1">
        <f t="array" ref="BP1374">INDEX($K:$P,ROW(),MATCH(BP$3,$K$2:$P$2,0))</f>
        <v>0.1</v>
      </c>
      <c r="BQ1374" s="150" cm="1">
        <f t="array" ref="BQ1374">INDEX($K:$P,ROW(),MATCH(BQ$3,$K$2:$P$2,0))</f>
        <v>0.1</v>
      </c>
      <c r="BR1374" s="150" cm="1">
        <f t="array" ref="BR1374">INDEX($K:$P,ROW(),MATCH(BR$3,$K$2:$P$2,0))</f>
        <v>0.1</v>
      </c>
      <c r="BS1374" s="150" cm="1">
        <f t="array" ref="BS1374">INDEX($K:$P,ROW(),MATCH(BS$3,$K$2:$P$2,0))</f>
        <v>0.1</v>
      </c>
      <c r="BT1374" s="150" cm="1">
        <f t="array" ref="BT1374">INDEX($K:$P,ROW(),MATCH(BT$3,$K$2:$P$2,0))</f>
        <v>0.1</v>
      </c>
      <c r="BU1374" s="150" cm="1">
        <f t="array" ref="BU1374">INDEX($K:$P,ROW(),MATCH(BU$3,$K$2:$P$2,0))</f>
        <v>0.1</v>
      </c>
      <c r="BV1374" s="150" cm="1">
        <f t="array" ref="BV1374">INDEX($K:$P,ROW(),MATCH(BV$3,$K$2:$P$2,0))</f>
        <v>0.1</v>
      </c>
      <c r="BW1374" s="150" cm="1">
        <f t="array" ref="BW1374">INDEX($K:$P,ROW(),MATCH(BW$3,$K$2:$P$2,0))</f>
        <v>0.1</v>
      </c>
      <c r="BX1374" s="150" cm="1">
        <f t="array" ref="BX1374">INDEX($K:$P,ROW(),MATCH(BX$3,$K$2:$P$2,0))</f>
        <v>0.1</v>
      </c>
      <c r="BY1374" s="150" cm="1">
        <f t="array" ref="BY1374">INDEX($K:$P,ROW(),MATCH(BY$3,$K$2:$P$2,0))</f>
        <v>0.1</v>
      </c>
      <c r="BZ1374" s="150" cm="1">
        <f t="array" ref="BZ1374">INDEX($K:$P,ROW(),MATCH(BZ$3,$K$2:$P$2,0))</f>
        <v>0.1</v>
      </c>
      <c r="CA1374" s="150" cm="1">
        <f t="array" ref="CA1374">INDEX($K:$P,ROW(),MATCH(CA$3,$K$2:$P$2,0))</f>
        <v>0.1</v>
      </c>
      <c r="CB1374" s="150" cm="1">
        <f t="array" ref="CB1374">INDEX($K:$P,ROW(),MATCH(CB$3,$K$2:$P$2,0))</f>
        <v>0.1</v>
      </c>
      <c r="CC1374" s="150" cm="1">
        <f t="array" ref="CC1374">INDEX($K:$P,ROW(),MATCH(CC$3,$K$2:$P$2,0))</f>
        <v>0.1</v>
      </c>
      <c r="CD1374" s="150" cm="1">
        <f t="array" ref="CD1374">INDEX($K:$P,ROW(),MATCH(CD$3,$K$2:$P$2,0))</f>
        <v>0.1</v>
      </c>
      <c r="CE1374" s="150" cm="1">
        <f t="array" ref="CE1374">INDEX($K:$P,ROW(),MATCH(CE$3,$K$2:$P$2,0))</f>
        <v>0.1</v>
      </c>
      <c r="CF1374" s="150" cm="1">
        <f t="array" ref="CF1374">INDEX($K:$P,ROW(),MATCH(CF$3,$K$2:$P$2,0))</f>
        <v>0.1</v>
      </c>
      <c r="CG1374" s="150" cm="1">
        <f t="array" ref="CG1374">INDEX($K:$P,ROW(),MATCH(CG$3,$K$2:$P$2,0))</f>
        <v>0.1</v>
      </c>
      <c r="CH1374" s="150" cm="1">
        <f t="array" ref="CH1374">INDEX($K:$P,ROW(),MATCH(CH$3,$K$2:$P$2,0))</f>
        <v>0.1</v>
      </c>
      <c r="CI1374" s="150" cm="1">
        <f t="array" ref="CI1374">INDEX($K:$P,ROW(),MATCH(CI$3,$K$2:$P$2,0))</f>
        <v>0.1</v>
      </c>
      <c r="CJ1374" s="150" cm="1">
        <f t="array" ref="CJ1374">INDEX($K:$P,ROW(),MATCH(CJ$3,$K$2:$P$2,0))</f>
        <v>0.1</v>
      </c>
      <c r="CK1374" s="150" cm="1">
        <f t="array" ref="CK1374">INDEX($K:$P,ROW(),MATCH(CK$3,$K$2:$P$2,0))</f>
        <v>0.1</v>
      </c>
      <c r="CL1374" s="150" cm="1">
        <f t="array" ref="CL1374">INDEX($K:$P,ROW(),MATCH(CL$3,$K$2:$P$2,0))</f>
        <v>0.1</v>
      </c>
      <c r="CN1374" s="60"/>
      <c r="CO1374" s="150" t="e" cm="1">
        <f t="array" ref="CO1374">INDEX($K:$P,ROW(),MATCH(CO$3,$K$2:$P$2,0))</f>
        <v>#N/A</v>
      </c>
      <c r="CP1374" s="150" t="e" cm="1">
        <f t="array" ref="CP1374">INDEX($K:$P,ROW(),MATCH(CP$3,$K$2:$P$2,0))</f>
        <v>#N/A</v>
      </c>
      <c r="CQ1374" s="150" t="e" cm="1">
        <f t="array" ref="CQ1374">INDEX($K:$P,ROW(),MATCH(CQ$3,$K$2:$P$2,0))</f>
        <v>#N/A</v>
      </c>
      <c r="CR1374" s="150" t="e" cm="1">
        <f t="array" ref="CR1374">INDEX($K:$P,ROW(),MATCH(CR$3,$K$2:$P$2,0))</f>
        <v>#N/A</v>
      </c>
      <c r="CS1374" s="150" t="e" cm="1">
        <f t="array" ref="CS1374">INDEX($K:$P,ROW(),MATCH(CS$3,$K$2:$P$2,0))</f>
        <v>#N/A</v>
      </c>
      <c r="CT1374" s="150" t="e" cm="1">
        <f t="array" ref="CT1374">INDEX($K:$P,ROW(),MATCH(CT$3,$K$2:$P$2,0))</f>
        <v>#N/A</v>
      </c>
      <c r="CU1374" s="150" t="e" cm="1">
        <f t="array" ref="CU1374">INDEX($K:$P,ROW(),MATCH(CU$3,$K$2:$P$2,0))</f>
        <v>#N/A</v>
      </c>
      <c r="CV1374" s="150" t="e" cm="1">
        <f t="array" ref="CV1374">INDEX($K:$P,ROW(),MATCH(CV$3,$K$2:$P$2,0))</f>
        <v>#N/A</v>
      </c>
      <c r="CW1374" s="150" t="e" cm="1">
        <f t="array" ref="CW1374">INDEX($K:$P,ROW(),MATCH(CW$3,$K$2:$P$2,0))</f>
        <v>#N/A</v>
      </c>
      <c r="CX1374" s="150" t="e" cm="1">
        <f t="array" ref="CX1374">INDEX($K:$P,ROW(),MATCH(CX$3,$K$2:$P$2,0))</f>
        <v>#N/A</v>
      </c>
      <c r="CY1374" s="150" t="e" cm="1">
        <f t="array" ref="CY1374">INDEX($K:$P,ROW(),MATCH(CY$3,$K$2:$P$2,0))</f>
        <v>#N/A</v>
      </c>
      <c r="CZ1374" s="150" t="e" cm="1">
        <f t="array" ref="CZ1374">INDEX($K:$P,ROW(),MATCH(CZ$3,$K$2:$P$2,0))</f>
        <v>#N/A</v>
      </c>
      <c r="DA1374" s="150" t="e" cm="1">
        <f t="array" ref="DA1374">INDEX($K:$P,ROW(),MATCH(DA$3,$K$2:$P$2,0))</f>
        <v>#N/A</v>
      </c>
      <c r="DB1374" s="150" t="e" cm="1">
        <f t="array" ref="DB1374">INDEX($K:$P,ROW(),MATCH(DB$3,$K$2:$P$2,0))</f>
        <v>#N/A</v>
      </c>
      <c r="DC1374" s="150" t="e" cm="1">
        <f t="array" ref="DC1374">INDEX($K:$P,ROW(),MATCH(DC$3,$K$2:$P$2,0))</f>
        <v>#N/A</v>
      </c>
      <c r="DD1374" s="150" t="e" cm="1">
        <f t="array" ref="DD1374">INDEX($K:$P,ROW(),MATCH(DD$3,$K$2:$P$2,0))</f>
        <v>#N/A</v>
      </c>
      <c r="DE1374" s="150" t="e" cm="1">
        <f t="array" ref="DE1374">INDEX($K:$P,ROW(),MATCH(DE$3,$K$2:$P$2,0))</f>
        <v>#N/A</v>
      </c>
      <c r="DF1374" s="150" t="e" cm="1">
        <f t="array" ref="DF1374">INDEX($K:$P,ROW(),MATCH(DF$3,$K$2:$P$2,0))</f>
        <v>#N/A</v>
      </c>
      <c r="DG1374" s="150" t="e" cm="1">
        <f t="array" ref="DG1374">INDEX($K:$P,ROW(),MATCH(DG$3,$K$2:$P$2,0))</f>
        <v>#N/A</v>
      </c>
      <c r="DH1374" s="150" t="e" cm="1">
        <f t="array" ref="DH1374">INDEX($K:$P,ROW(),MATCH(DH$3,$K$2:$P$2,0))</f>
        <v>#N/A</v>
      </c>
      <c r="DI1374" s="150" t="e" cm="1">
        <f t="array" ref="DI1374">INDEX($K:$P,ROW(),MATCH(DI$3,$K$2:$P$2,0))</f>
        <v>#N/A</v>
      </c>
      <c r="DJ1374" s="150" t="e" cm="1">
        <f t="array" ref="DJ1374">INDEX($K:$P,ROW(),MATCH(DJ$3,$K$2:$P$2,0))</f>
        <v>#N/A</v>
      </c>
      <c r="DK1374" s="150" t="e" cm="1">
        <f t="array" ref="DK1374">INDEX($K:$P,ROW(),MATCH(DK$3,$K$2:$P$2,0))</f>
        <v>#N/A</v>
      </c>
      <c r="DL1374" s="150" t="e" cm="1">
        <f t="array" ref="DL1374">INDEX($K:$P,ROW(),MATCH(DL$3,$K$2:$P$2,0))</f>
        <v>#N/A</v>
      </c>
    </row>
    <row r="1375" spans="1:116" x14ac:dyDescent="0.4">
      <c r="B1375" t="s">
        <v>332</v>
      </c>
      <c r="D1375" t="s">
        <v>774</v>
      </c>
      <c r="E1375" s="8" t="str">
        <f t="shared" si="1746"/>
        <v>1375 GMV-S</v>
      </c>
      <c r="G1375" s="136" t="str">
        <f>G1361</f>
        <v>(Primary label)</v>
      </c>
      <c r="H1375" s="27"/>
      <c r="I1375" s="78"/>
      <c r="J1375" s="78"/>
      <c r="K1375" s="118">
        <f>SUMIF($3:$3,K$2,1371:1371)</f>
        <v>0</v>
      </c>
      <c r="L1375" s="118">
        <f>SUMIF($3:$3,L$2,1371:1371)</f>
        <v>0</v>
      </c>
      <c r="M1375" s="118">
        <f>SUMIF($3:$3,M$2,1371:1371)</f>
        <v>0</v>
      </c>
      <c r="N1375" s="118">
        <f>SUMIF($3:$3,N$2,1371:1371)</f>
        <v>0</v>
      </c>
      <c r="O1375" s="118">
        <f>SUMIF($3:$3,O$2,1371:1371)</f>
        <v>0</v>
      </c>
      <c r="P1375" s="118">
        <f>SUMIF($3:$3,P$2,1371:1371)</f>
        <v>0</v>
      </c>
      <c r="R1375" s="118"/>
      <c r="S1375" s="148" cm="1">
        <f t="array" aca="1" ref="S1375" ca="1">S1374*INDIRECT(S1365)</f>
        <v>1000</v>
      </c>
      <c r="T1375" s="148" cm="1">
        <f t="array" aca="1" ref="T1375" ca="1">T1374*INDIRECT(T1365)</f>
        <v>1000</v>
      </c>
      <c r="U1375" s="148" cm="1">
        <f t="array" aca="1" ref="U1375" ca="1">U1374*INDIRECT(U1365)</f>
        <v>1000</v>
      </c>
      <c r="V1375" s="148" cm="1">
        <f t="array" aca="1" ref="V1375" ca="1">V1374*INDIRECT(V1365)</f>
        <v>1000</v>
      </c>
      <c r="W1375" s="148" cm="1">
        <f t="array" aca="1" ref="W1375" ca="1">W1374*INDIRECT(W1365)</f>
        <v>1000</v>
      </c>
      <c r="X1375" s="148" cm="1">
        <f t="array" aca="1" ref="X1375" ca="1">X1374*INDIRECT(X1365)</f>
        <v>1000</v>
      </c>
      <c r="Y1375" s="148" cm="1">
        <f t="array" aca="1" ref="Y1375" ca="1">Y1374*INDIRECT(Y1365)</f>
        <v>1000</v>
      </c>
      <c r="Z1375" s="148" cm="1">
        <f t="array" aca="1" ref="Z1375" ca="1">Z1374*INDIRECT(Z1365)</f>
        <v>1000</v>
      </c>
      <c r="AA1375" s="148" cm="1">
        <f t="array" aca="1" ref="AA1375" ca="1">AA1374*INDIRECT(AA1365)</f>
        <v>1000</v>
      </c>
      <c r="AB1375" s="148" cm="1">
        <f t="array" aca="1" ref="AB1375" ca="1">AB1374*INDIRECT(AB1365)</f>
        <v>1000</v>
      </c>
      <c r="AC1375" s="148" cm="1">
        <f t="array" aca="1" ref="AC1375" ca="1">AC1374*INDIRECT(AC1365)</f>
        <v>1000</v>
      </c>
      <c r="AD1375" s="148" cm="1">
        <f t="array" aca="1" ref="AD1375" ca="1">AD1374*INDIRECT(AD1365)</f>
        <v>1000</v>
      </c>
      <c r="AE1375" s="148" cm="1">
        <f t="array" aca="1" ref="AE1375" ca="1">AE1374*INDIRECT(AE1365)</f>
        <v>1000</v>
      </c>
      <c r="AF1375" s="148" cm="1">
        <f t="array" aca="1" ref="AF1375" ca="1">AF1374*INDIRECT(AF1365)</f>
        <v>1000</v>
      </c>
      <c r="AG1375" s="148" cm="1">
        <f t="array" aca="1" ref="AG1375" ca="1">AG1374*INDIRECT(AG1365)</f>
        <v>1000</v>
      </c>
      <c r="AH1375" s="148" cm="1">
        <f t="array" aca="1" ref="AH1375" ca="1">AH1374*INDIRECT(AH1365)</f>
        <v>1000</v>
      </c>
      <c r="AI1375" s="148" cm="1">
        <f t="array" aca="1" ref="AI1375" ca="1">AI1374*INDIRECT(AI1365)</f>
        <v>1000</v>
      </c>
      <c r="AJ1375" s="148" cm="1">
        <f t="array" aca="1" ref="AJ1375" ca="1">AJ1374*INDIRECT(AJ1365)</f>
        <v>1000</v>
      </c>
      <c r="AK1375" s="148" cm="1">
        <f t="array" aca="1" ref="AK1375" ca="1">AK1374*INDIRECT(AK1365)</f>
        <v>1000</v>
      </c>
      <c r="AL1375" s="148" cm="1">
        <f t="array" aca="1" ref="AL1375" ca="1">AL1374*INDIRECT(AL1365)</f>
        <v>1000</v>
      </c>
      <c r="AM1375" s="148" cm="1">
        <f t="array" aca="1" ref="AM1375" ca="1">AM1374*INDIRECT(AM1365)</f>
        <v>1000</v>
      </c>
      <c r="AN1375" s="148" cm="1">
        <f t="array" aca="1" ref="AN1375" ca="1">AN1374*INDIRECT(AN1365)</f>
        <v>1000</v>
      </c>
      <c r="AO1375" s="148" cm="1">
        <f t="array" aca="1" ref="AO1375" ca="1">AO1374*INDIRECT(AO1365)</f>
        <v>1000</v>
      </c>
      <c r="AP1375" s="148" cm="1">
        <f t="array" aca="1" ref="AP1375" ca="1">AP1374*INDIRECT(AP1365)</f>
        <v>1000</v>
      </c>
      <c r="AQ1375" s="148" cm="1">
        <f t="array" aca="1" ref="AQ1375" ca="1">AQ1374*INDIRECT(AQ1365)</f>
        <v>1000</v>
      </c>
      <c r="AR1375" s="148" cm="1">
        <f t="array" aca="1" ref="AR1375" ca="1">AR1374*INDIRECT(AR1365)</f>
        <v>1000</v>
      </c>
      <c r="AS1375" s="148" cm="1">
        <f t="array" aca="1" ref="AS1375" ca="1">AS1374*INDIRECT(AS1365)</f>
        <v>1000</v>
      </c>
      <c r="AT1375" s="148" cm="1">
        <f t="array" aca="1" ref="AT1375" ca="1">AT1374*INDIRECT(AT1365)</f>
        <v>1000</v>
      </c>
      <c r="AU1375" s="148" cm="1">
        <f t="array" aca="1" ref="AU1375" ca="1">AU1374*INDIRECT(AU1365)</f>
        <v>1000</v>
      </c>
      <c r="AV1375" s="148" cm="1">
        <f t="array" aca="1" ref="AV1375" ca="1">AV1374*INDIRECT(AV1365)</f>
        <v>1000</v>
      </c>
      <c r="AW1375" s="148" cm="1">
        <f t="array" aca="1" ref="AW1375" ca="1">AW1374*INDIRECT(AW1365)</f>
        <v>1000</v>
      </c>
      <c r="AX1375" s="148" cm="1">
        <f t="array" aca="1" ref="AX1375" ca="1">AX1374*INDIRECT(AX1365)</f>
        <v>1000</v>
      </c>
      <c r="AY1375" s="148" cm="1">
        <f t="array" aca="1" ref="AY1375" ca="1">AY1374*INDIRECT(AY1365)</f>
        <v>1000</v>
      </c>
      <c r="AZ1375" s="148" cm="1">
        <f t="array" aca="1" ref="AZ1375" ca="1">AZ1374*INDIRECT(AZ1365)</f>
        <v>1000</v>
      </c>
      <c r="BA1375" s="148" cm="1">
        <f t="array" aca="1" ref="BA1375" ca="1">BA1374*INDIRECT(BA1365)</f>
        <v>1000</v>
      </c>
      <c r="BB1375" s="148" cm="1">
        <f t="array" aca="1" ref="BB1375" ca="1">BB1374*INDIRECT(BB1365)</f>
        <v>1000</v>
      </c>
      <c r="BC1375" s="148" cm="1">
        <f t="array" aca="1" ref="BC1375" ca="1">BC1374*INDIRECT(BC1365)</f>
        <v>1000</v>
      </c>
      <c r="BD1375" s="148" cm="1">
        <f t="array" aca="1" ref="BD1375" ca="1">BD1374*INDIRECT(BD1365)</f>
        <v>1000</v>
      </c>
      <c r="BE1375" s="148" cm="1">
        <f t="array" aca="1" ref="BE1375" ca="1">BE1374*INDIRECT(BE1365)</f>
        <v>1000</v>
      </c>
      <c r="BF1375" s="148" cm="1">
        <f t="array" aca="1" ref="BF1375" ca="1">BF1374*INDIRECT(BF1365)</f>
        <v>1000</v>
      </c>
      <c r="BG1375" s="148" cm="1">
        <f t="array" aca="1" ref="BG1375" ca="1">BG1374*INDIRECT(BG1365)</f>
        <v>1000</v>
      </c>
      <c r="BH1375" s="148" cm="1">
        <f t="array" aca="1" ref="BH1375" ca="1">BH1374*INDIRECT(BH1365)</f>
        <v>1000</v>
      </c>
      <c r="BI1375" s="148" cm="1">
        <f t="array" aca="1" ref="BI1375" ca="1">BI1374*INDIRECT(BI1365)</f>
        <v>1000</v>
      </c>
      <c r="BJ1375" s="148" cm="1">
        <f t="array" aca="1" ref="BJ1375" ca="1">BJ1374*INDIRECT(BJ1365)</f>
        <v>1000</v>
      </c>
      <c r="BK1375" s="148" cm="1">
        <f t="array" aca="1" ref="BK1375" ca="1">BK1374*INDIRECT(BK1365)</f>
        <v>1000</v>
      </c>
      <c r="BL1375" s="148" cm="1">
        <f t="array" aca="1" ref="BL1375" ca="1">BL1374*INDIRECT(BL1365)</f>
        <v>1000</v>
      </c>
      <c r="BM1375" s="148" cm="1">
        <f t="array" aca="1" ref="BM1375" ca="1">BM1374*INDIRECT(BM1365)</f>
        <v>1000</v>
      </c>
      <c r="BN1375" s="148" cm="1">
        <f t="array" aca="1" ref="BN1375" ca="1">BN1374*INDIRECT(BN1365)</f>
        <v>1000</v>
      </c>
      <c r="BO1375" s="148" cm="1">
        <f t="array" aca="1" ref="BO1375" ca="1">BO1374*INDIRECT(BO1365)</f>
        <v>1000</v>
      </c>
      <c r="BP1375" s="148" cm="1">
        <f t="array" aca="1" ref="BP1375" ca="1">BP1374*INDIRECT(BP1365)</f>
        <v>1000</v>
      </c>
      <c r="BQ1375" s="148" cm="1">
        <f t="array" aca="1" ref="BQ1375" ca="1">BQ1374*INDIRECT(BQ1365)</f>
        <v>1000</v>
      </c>
      <c r="BR1375" s="148" cm="1">
        <f t="array" aca="1" ref="BR1375" ca="1">BR1374*INDIRECT(BR1365)</f>
        <v>1000</v>
      </c>
      <c r="BS1375" s="148" cm="1">
        <f t="array" aca="1" ref="BS1375" ca="1">BS1374*INDIRECT(BS1365)</f>
        <v>1000</v>
      </c>
      <c r="BT1375" s="148" cm="1">
        <f t="array" aca="1" ref="BT1375" ca="1">BT1374*INDIRECT(BT1365)</f>
        <v>1000</v>
      </c>
      <c r="BU1375" s="148" cm="1">
        <f t="array" aca="1" ref="BU1375" ca="1">BU1374*INDIRECT(BU1365)</f>
        <v>1000</v>
      </c>
      <c r="BV1375" s="148" cm="1">
        <f t="array" aca="1" ref="BV1375" ca="1">BV1374*INDIRECT(BV1365)</f>
        <v>1000</v>
      </c>
      <c r="BW1375" s="148" cm="1">
        <f t="array" aca="1" ref="BW1375" ca="1">BW1374*INDIRECT(BW1365)</f>
        <v>1000</v>
      </c>
      <c r="BX1375" s="148" cm="1">
        <f t="array" aca="1" ref="BX1375" ca="1">BX1374*INDIRECT(BX1365)</f>
        <v>1000</v>
      </c>
      <c r="BY1375" s="148" cm="1">
        <f t="array" aca="1" ref="BY1375" ca="1">BY1374*INDIRECT(BY1365)</f>
        <v>1000</v>
      </c>
      <c r="BZ1375" s="148" cm="1">
        <f t="array" aca="1" ref="BZ1375" ca="1">BZ1374*INDIRECT(BZ1365)</f>
        <v>1000</v>
      </c>
      <c r="CA1375" s="148" cm="1">
        <f t="array" aca="1" ref="CA1375" ca="1">CA1374*INDIRECT(CA1365)</f>
        <v>1000</v>
      </c>
      <c r="CB1375" s="148" cm="1">
        <f t="array" aca="1" ref="CB1375" ca="1">CB1374*INDIRECT(CB1365)</f>
        <v>1000</v>
      </c>
      <c r="CC1375" s="148" cm="1">
        <f t="array" aca="1" ref="CC1375" ca="1">CC1374*INDIRECT(CC1365)</f>
        <v>1000</v>
      </c>
      <c r="CD1375" s="148" cm="1">
        <f t="array" aca="1" ref="CD1375" ca="1">CD1374*INDIRECT(CD1365)</f>
        <v>1000</v>
      </c>
      <c r="CE1375" s="148" cm="1">
        <f t="array" aca="1" ref="CE1375" ca="1">CE1374*INDIRECT(CE1365)</f>
        <v>1000</v>
      </c>
      <c r="CF1375" s="148" cm="1">
        <f t="array" aca="1" ref="CF1375" ca="1">CF1374*INDIRECT(CF1365)</f>
        <v>1000</v>
      </c>
      <c r="CG1375" s="148" cm="1">
        <f t="array" aca="1" ref="CG1375" ca="1">CG1374*INDIRECT(CG1365)</f>
        <v>1000</v>
      </c>
      <c r="CH1375" s="148" cm="1">
        <f t="array" aca="1" ref="CH1375" ca="1">CH1374*INDIRECT(CH1365)</f>
        <v>1000</v>
      </c>
      <c r="CI1375" s="148" cm="1">
        <f t="array" aca="1" ref="CI1375" ca="1">CI1374*INDIRECT(CI1365)</f>
        <v>1000</v>
      </c>
      <c r="CJ1375" s="148" cm="1">
        <f t="array" aca="1" ref="CJ1375" ca="1">CJ1374*INDIRECT(CJ1365)</f>
        <v>1000</v>
      </c>
      <c r="CK1375" s="148" cm="1">
        <f t="array" aca="1" ref="CK1375" ca="1">CK1374*INDIRECT(CK1365)</f>
        <v>1000</v>
      </c>
      <c r="CL1375" s="148" cm="1">
        <f t="array" aca="1" ref="CL1375" ca="1">CL1374*INDIRECT(CL1365)</f>
        <v>1000</v>
      </c>
      <c r="CN1375" s="78"/>
      <c r="CO1375" s="148" t="e" cm="1">
        <f t="array" aca="1" ref="CO1375" ca="1">CO1374*INDIRECT(CO1365)</f>
        <v>#N/A</v>
      </c>
      <c r="CP1375" s="148" t="e" cm="1">
        <f t="array" aca="1" ref="CP1375" ca="1">CP1374*INDIRECT(CP1365)</f>
        <v>#N/A</v>
      </c>
      <c r="CQ1375" s="148" t="e" cm="1">
        <f t="array" aca="1" ref="CQ1375" ca="1">CQ1374*INDIRECT(CQ1365)</f>
        <v>#N/A</v>
      </c>
      <c r="CR1375" s="148" t="e" cm="1">
        <f t="array" aca="1" ref="CR1375" ca="1">CR1374*INDIRECT(CR1365)</f>
        <v>#N/A</v>
      </c>
      <c r="CS1375" s="148" t="e" cm="1">
        <f t="array" aca="1" ref="CS1375" ca="1">CS1374*INDIRECT(CS1365)</f>
        <v>#N/A</v>
      </c>
      <c r="CT1375" s="148" t="e" cm="1">
        <f t="array" aca="1" ref="CT1375" ca="1">CT1374*INDIRECT(CT1365)</f>
        <v>#N/A</v>
      </c>
      <c r="CU1375" s="148" t="e" cm="1">
        <f t="array" aca="1" ref="CU1375" ca="1">CU1374*INDIRECT(CU1365)</f>
        <v>#N/A</v>
      </c>
      <c r="CV1375" s="148" t="e" cm="1">
        <f t="array" aca="1" ref="CV1375" ca="1">CV1374*INDIRECT(CV1365)</f>
        <v>#N/A</v>
      </c>
      <c r="CW1375" s="148" t="e" cm="1">
        <f t="array" aca="1" ref="CW1375" ca="1">CW1374*INDIRECT(CW1365)</f>
        <v>#N/A</v>
      </c>
      <c r="CX1375" s="148" t="e" cm="1">
        <f t="array" aca="1" ref="CX1375" ca="1">CX1374*INDIRECT(CX1365)</f>
        <v>#N/A</v>
      </c>
      <c r="CY1375" s="148" t="e" cm="1">
        <f t="array" aca="1" ref="CY1375" ca="1">CY1374*INDIRECT(CY1365)</f>
        <v>#N/A</v>
      </c>
      <c r="CZ1375" s="148" t="e" cm="1">
        <f t="array" aca="1" ref="CZ1375" ca="1">CZ1374*INDIRECT(CZ1365)</f>
        <v>#N/A</v>
      </c>
      <c r="DA1375" s="148" t="e" cm="1">
        <f t="array" aca="1" ref="DA1375" ca="1">DA1374*INDIRECT(DA1365)</f>
        <v>#N/A</v>
      </c>
      <c r="DB1375" s="148" t="e" cm="1">
        <f t="array" aca="1" ref="DB1375" ca="1">DB1374*INDIRECT(DB1365)</f>
        <v>#N/A</v>
      </c>
      <c r="DC1375" s="148" t="e" cm="1">
        <f t="array" aca="1" ref="DC1375" ca="1">DC1374*INDIRECT(DC1365)</f>
        <v>#N/A</v>
      </c>
      <c r="DD1375" s="148" t="e" cm="1">
        <f t="array" aca="1" ref="DD1375" ca="1">DD1374*INDIRECT(DD1365)</f>
        <v>#N/A</v>
      </c>
      <c r="DE1375" s="148" t="e" cm="1">
        <f t="array" aca="1" ref="DE1375" ca="1">DE1374*INDIRECT(DE1365)</f>
        <v>#N/A</v>
      </c>
      <c r="DF1375" s="148" t="e" cm="1">
        <f t="array" aca="1" ref="DF1375" ca="1">DF1374*INDIRECT(DF1365)</f>
        <v>#N/A</v>
      </c>
      <c r="DG1375" s="148" t="e" cm="1">
        <f t="array" aca="1" ref="DG1375" ca="1">DG1374*INDIRECT(DG1365)</f>
        <v>#N/A</v>
      </c>
      <c r="DH1375" s="148" t="e" cm="1">
        <f t="array" aca="1" ref="DH1375" ca="1">DH1374*INDIRECT(DH1365)</f>
        <v>#N/A</v>
      </c>
      <c r="DI1375" s="148" t="e" cm="1">
        <f t="array" aca="1" ref="DI1375" ca="1">DI1374*INDIRECT(DI1365)</f>
        <v>#N/A</v>
      </c>
      <c r="DJ1375" s="148" t="e" cm="1">
        <f t="array" aca="1" ref="DJ1375" ca="1">DJ1374*INDIRECT(DJ1365)</f>
        <v>#N/A</v>
      </c>
      <c r="DK1375" s="148" t="e" cm="1">
        <f t="array" aca="1" ref="DK1375" ca="1">DK1374*INDIRECT(DK1365)</f>
        <v>#N/A</v>
      </c>
      <c r="DL1375" s="148" t="e" cm="1">
        <f t="array" aca="1" ref="DL1375" ca="1">DL1374*INDIRECT(DL1365)</f>
        <v>#N/A</v>
      </c>
    </row>
    <row r="1376" spans="1:116" x14ac:dyDescent="0.4">
      <c r="B1376" t="s">
        <v>332</v>
      </c>
      <c r="D1376" t="s">
        <v>774</v>
      </c>
      <c r="E1376" s="8" t="str">
        <f t="shared" si="1746"/>
        <v>1376 GMV-S</v>
      </c>
      <c r="G1376" s="136" t="str">
        <f>G1362</f>
        <v>primary unit</v>
      </c>
      <c r="H1376" s="27"/>
      <c r="I1376" s="78"/>
      <c r="J1376" s="78"/>
      <c r="K1376" s="33"/>
      <c r="L1376" s="33"/>
      <c r="M1376" s="33"/>
      <c r="N1376" s="33"/>
      <c r="O1376" s="33"/>
      <c r="P1376" s="33"/>
      <c r="R1376" s="33"/>
      <c r="S1376" s="77"/>
      <c r="T1376" s="77"/>
      <c r="U1376" s="77"/>
      <c r="V1376" s="77"/>
      <c r="W1376" s="77"/>
      <c r="X1376" s="77"/>
      <c r="Y1376" s="77"/>
      <c r="Z1376" s="77"/>
      <c r="AA1376" s="77"/>
      <c r="AB1376" s="77"/>
      <c r="AC1376" s="77"/>
      <c r="AD1376" s="77"/>
      <c r="AE1376" s="77"/>
      <c r="AF1376" s="77"/>
      <c r="AG1376" s="77"/>
      <c r="AH1376" s="77"/>
      <c r="AI1376" s="77"/>
      <c r="AJ1376" s="77"/>
      <c r="AK1376" s="77"/>
      <c r="AL1376" s="77"/>
      <c r="AM1376" s="77"/>
      <c r="AN1376" s="77"/>
      <c r="AO1376" s="77"/>
      <c r="AP1376" s="77"/>
      <c r="AQ1376" s="77"/>
      <c r="AR1376" s="77"/>
      <c r="AS1376" s="77"/>
      <c r="AT1376" s="77"/>
      <c r="AU1376" s="77"/>
      <c r="AV1376" s="77"/>
      <c r="AW1376" s="77"/>
      <c r="AX1376" s="77"/>
      <c r="AY1376" s="77"/>
      <c r="AZ1376" s="77"/>
      <c r="BA1376" s="77"/>
      <c r="BB1376" s="77"/>
      <c r="BC1376" s="77"/>
      <c r="BD1376" s="77"/>
      <c r="BE1376" s="77"/>
      <c r="BF1376" s="77"/>
      <c r="BG1376" s="77"/>
      <c r="BH1376" s="77"/>
      <c r="BI1376" s="77"/>
      <c r="BJ1376" s="77"/>
      <c r="BK1376" s="77"/>
      <c r="BL1376" s="77"/>
      <c r="BM1376" s="77"/>
      <c r="BN1376" s="77"/>
      <c r="BO1376" s="77"/>
      <c r="BP1376" s="77"/>
      <c r="BQ1376" s="77"/>
      <c r="BR1376" s="77"/>
      <c r="BS1376" s="77"/>
      <c r="BT1376" s="77"/>
      <c r="BU1376" s="77"/>
      <c r="BV1376" s="77"/>
      <c r="BW1376" s="77"/>
      <c r="BX1376" s="77"/>
      <c r="BY1376" s="77"/>
      <c r="BZ1376" s="77"/>
      <c r="CA1376" s="77"/>
      <c r="CB1376" s="77"/>
      <c r="CC1376" s="77"/>
      <c r="CD1376" s="77"/>
      <c r="CE1376" s="77"/>
      <c r="CF1376" s="77"/>
      <c r="CG1376" s="77"/>
      <c r="CH1376" s="77"/>
      <c r="CI1376" s="77"/>
      <c r="CJ1376" s="77"/>
      <c r="CK1376" s="77"/>
      <c r="CL1376" s="77"/>
      <c r="CN1376" s="78"/>
      <c r="CO1376" s="77"/>
      <c r="CP1376" s="77"/>
      <c r="CQ1376" s="77"/>
      <c r="CR1376" s="77"/>
      <c r="CS1376" s="77"/>
      <c r="CT1376" s="77"/>
      <c r="CU1376" s="77"/>
      <c r="CV1376" s="77"/>
      <c r="CW1376" s="77"/>
      <c r="CX1376" s="77"/>
      <c r="CY1376" s="77"/>
      <c r="CZ1376" s="77"/>
      <c r="DA1376" s="77"/>
      <c r="DB1376" s="77"/>
      <c r="DC1376" s="77"/>
      <c r="DD1376" s="77"/>
      <c r="DE1376" s="77"/>
      <c r="DF1376" s="77"/>
      <c r="DG1376" s="77"/>
      <c r="DH1376" s="77"/>
      <c r="DI1376" s="77"/>
      <c r="DJ1376" s="77"/>
      <c r="DK1376" s="77"/>
      <c r="DL1376" s="77"/>
    </row>
    <row r="1377" spans="1:116" x14ac:dyDescent="0.4">
      <c r="B1377" t="s">
        <v>332</v>
      </c>
      <c r="D1377" t="s">
        <v>774</v>
      </c>
      <c r="E1377" s="8" t="str">
        <f t="shared" ref="E1377" si="1747">ROW()&amp;" "&amp;D1377</f>
        <v>1377 GMV-S</v>
      </c>
      <c r="G1377" s="136" t="str">
        <f>G1363</f>
        <v>Primary revenue driver</v>
      </c>
      <c r="H1377" s="27"/>
      <c r="I1377" s="78"/>
      <c r="J1377" s="78"/>
      <c r="K1377" s="33"/>
      <c r="L1377" s="33"/>
      <c r="M1377" s="33"/>
      <c r="N1377" s="33"/>
      <c r="O1377" s="33"/>
      <c r="P1377" s="33"/>
      <c r="R1377" s="33"/>
      <c r="S1377" s="77"/>
      <c r="T1377" s="77"/>
      <c r="U1377" s="77"/>
      <c r="V1377" s="77"/>
      <c r="W1377" s="77"/>
      <c r="X1377" s="77"/>
      <c r="Y1377" s="77"/>
      <c r="Z1377" s="77"/>
      <c r="AA1377" s="77"/>
      <c r="AB1377" s="77"/>
      <c r="AC1377" s="77"/>
      <c r="AD1377" s="77"/>
      <c r="AE1377" s="77"/>
      <c r="AF1377" s="77"/>
      <c r="AG1377" s="77"/>
      <c r="AH1377" s="77"/>
      <c r="AI1377" s="77"/>
      <c r="AJ1377" s="77"/>
      <c r="AK1377" s="77"/>
      <c r="AL1377" s="77"/>
      <c r="AM1377" s="77"/>
      <c r="AN1377" s="77"/>
      <c r="AO1377" s="77"/>
      <c r="AP1377" s="77"/>
      <c r="AQ1377" s="77"/>
      <c r="AR1377" s="77"/>
      <c r="AS1377" s="77"/>
      <c r="AT1377" s="77"/>
      <c r="AU1377" s="77"/>
      <c r="AV1377" s="77"/>
      <c r="AW1377" s="77"/>
      <c r="AX1377" s="77"/>
      <c r="AY1377" s="77"/>
      <c r="AZ1377" s="77"/>
      <c r="BA1377" s="77"/>
      <c r="BB1377" s="77"/>
      <c r="BC1377" s="77"/>
      <c r="BD1377" s="77"/>
      <c r="BE1377" s="77"/>
      <c r="BF1377" s="77"/>
      <c r="BG1377" s="77"/>
      <c r="BH1377" s="77"/>
      <c r="BI1377" s="77"/>
      <c r="BJ1377" s="77"/>
      <c r="BK1377" s="77"/>
      <c r="BL1377" s="77"/>
      <c r="BM1377" s="77"/>
      <c r="BN1377" s="77"/>
      <c r="BO1377" s="77"/>
      <c r="BP1377" s="77"/>
      <c r="BQ1377" s="77"/>
      <c r="BR1377" s="77"/>
      <c r="BS1377" s="77"/>
      <c r="BT1377" s="77"/>
      <c r="BU1377" s="77"/>
      <c r="BV1377" s="77"/>
      <c r="BW1377" s="77"/>
      <c r="BX1377" s="77"/>
      <c r="BY1377" s="77"/>
      <c r="BZ1377" s="77"/>
      <c r="CA1377" s="77"/>
      <c r="CB1377" s="77"/>
      <c r="CC1377" s="77"/>
      <c r="CD1377" s="77"/>
      <c r="CE1377" s="77"/>
      <c r="CF1377" s="77"/>
      <c r="CG1377" s="77"/>
      <c r="CH1377" s="77"/>
      <c r="CI1377" s="77"/>
      <c r="CJ1377" s="77"/>
      <c r="CK1377" s="77"/>
      <c r="CL1377" s="77"/>
      <c r="CN1377" s="78"/>
      <c r="CO1377" s="77"/>
      <c r="CP1377" s="77"/>
      <c r="CQ1377" s="77"/>
      <c r="CR1377" s="77"/>
      <c r="CS1377" s="77"/>
      <c r="CT1377" s="77"/>
      <c r="CU1377" s="77"/>
      <c r="CV1377" s="77"/>
      <c r="CW1377" s="77"/>
      <c r="CX1377" s="77"/>
      <c r="CY1377" s="77"/>
      <c r="CZ1377" s="77"/>
      <c r="DA1377" s="77"/>
      <c r="DB1377" s="77"/>
      <c r="DC1377" s="77"/>
      <c r="DD1377" s="77"/>
      <c r="DE1377" s="77"/>
      <c r="DF1377" s="77"/>
      <c r="DG1377" s="77"/>
      <c r="DH1377" s="77"/>
      <c r="DI1377" s="77"/>
      <c r="DJ1377" s="77"/>
      <c r="DK1377" s="77"/>
      <c r="DL1377" s="77"/>
    </row>
    <row r="1378" spans="1:116" x14ac:dyDescent="0.4">
      <c r="B1378" t="s">
        <v>332</v>
      </c>
      <c r="D1378" t="s">
        <v>774</v>
      </c>
      <c r="E1378" s="8" t="str">
        <f t="shared" si="1746"/>
        <v>1378 GMV-S</v>
      </c>
      <c r="G1378" s="136" t="str">
        <f>G1364</f>
        <v>Primary volume driver</v>
      </c>
      <c r="H1378" s="27"/>
      <c r="I1378" s="78"/>
      <c r="J1378" s="78"/>
      <c r="K1378" s="33"/>
      <c r="L1378" s="33"/>
      <c r="M1378" s="33"/>
      <c r="N1378" s="33"/>
      <c r="O1378" s="33"/>
      <c r="P1378" s="33"/>
      <c r="R1378" s="33"/>
      <c r="S1378" s="77"/>
      <c r="T1378" s="77"/>
      <c r="U1378" s="77"/>
      <c r="V1378" s="77"/>
      <c r="W1378" s="77"/>
      <c r="X1378" s="77"/>
      <c r="Y1378" s="77"/>
      <c r="Z1378" s="77"/>
      <c r="AA1378" s="77"/>
      <c r="AB1378" s="77"/>
      <c r="AC1378" s="77"/>
      <c r="AD1378" s="77"/>
      <c r="AE1378" s="77"/>
      <c r="AF1378" s="77"/>
      <c r="AG1378" s="77"/>
      <c r="AH1378" s="77"/>
      <c r="AI1378" s="77"/>
      <c r="AJ1378" s="77"/>
      <c r="AK1378" s="77"/>
      <c r="AL1378" s="77"/>
      <c r="AM1378" s="77"/>
      <c r="AN1378" s="77"/>
      <c r="AO1378" s="77"/>
      <c r="AP1378" s="77"/>
      <c r="AQ1378" s="77"/>
      <c r="AR1378" s="77"/>
      <c r="AS1378" s="77"/>
      <c r="AT1378" s="77"/>
      <c r="AU1378" s="77"/>
      <c r="AV1378" s="77"/>
      <c r="AW1378" s="77"/>
      <c r="AX1378" s="77"/>
      <c r="AY1378" s="77"/>
      <c r="AZ1378" s="77"/>
      <c r="BA1378" s="77"/>
      <c r="BB1378" s="77"/>
      <c r="BC1378" s="77"/>
      <c r="BD1378" s="77"/>
      <c r="BE1378" s="77"/>
      <c r="BF1378" s="77"/>
      <c r="BG1378" s="77"/>
      <c r="BH1378" s="77"/>
      <c r="BI1378" s="77"/>
      <c r="BJ1378" s="77"/>
      <c r="BK1378" s="77"/>
      <c r="BL1378" s="77"/>
      <c r="BM1378" s="77"/>
      <c r="BN1378" s="77"/>
      <c r="BO1378" s="77"/>
      <c r="BP1378" s="77"/>
      <c r="BQ1378" s="77"/>
      <c r="BR1378" s="77"/>
      <c r="BS1378" s="77"/>
      <c r="BT1378" s="77"/>
      <c r="BU1378" s="77"/>
      <c r="BV1378" s="77"/>
      <c r="BW1378" s="77"/>
      <c r="BX1378" s="77"/>
      <c r="BY1378" s="77"/>
      <c r="BZ1378" s="77"/>
      <c r="CA1378" s="77"/>
      <c r="CB1378" s="77"/>
      <c r="CC1378" s="77"/>
      <c r="CD1378" s="77"/>
      <c r="CE1378" s="77"/>
      <c r="CF1378" s="77"/>
      <c r="CG1378" s="77"/>
      <c r="CH1378" s="77"/>
      <c r="CI1378" s="77"/>
      <c r="CJ1378" s="77"/>
      <c r="CK1378" s="77"/>
      <c r="CL1378" s="77"/>
      <c r="CN1378" s="78"/>
      <c r="CO1378" s="77"/>
      <c r="CP1378" s="77"/>
      <c r="CQ1378" s="77"/>
      <c r="CR1378" s="77"/>
      <c r="CS1378" s="77"/>
      <c r="CT1378" s="77"/>
      <c r="CU1378" s="77"/>
      <c r="CV1378" s="77"/>
      <c r="CW1378" s="77"/>
      <c r="CX1378" s="77"/>
      <c r="CY1378" s="77"/>
      <c r="CZ1378" s="77"/>
      <c r="DA1378" s="77"/>
      <c r="DB1378" s="77"/>
      <c r="DC1378" s="77"/>
      <c r="DD1378" s="77"/>
      <c r="DE1378" s="77"/>
      <c r="DF1378" s="77"/>
      <c r="DG1378" s="77"/>
      <c r="DH1378" s="77"/>
      <c r="DI1378" s="77"/>
      <c r="DJ1378" s="77"/>
      <c r="DK1378" s="77"/>
      <c r="DL1378" s="77"/>
    </row>
    <row r="1379" spans="1:116" x14ac:dyDescent="0.4">
      <c r="B1379" t="s">
        <v>332</v>
      </c>
      <c r="D1379" t="s">
        <v>774</v>
      </c>
      <c r="E1379" s="8" t="str">
        <f t="shared" si="1746"/>
        <v>1379 GMV-S</v>
      </c>
      <c r="G1379" s="136" t="str">
        <f>G1369</f>
        <v>Secondary GMV:</v>
      </c>
      <c r="H1379" s="27"/>
      <c r="I1379" s="78"/>
      <c r="J1379" s="78"/>
      <c r="K1379" s="33"/>
      <c r="L1379" s="33"/>
      <c r="M1379" s="33"/>
      <c r="N1379" s="33"/>
      <c r="O1379" s="33"/>
      <c r="P1379" s="33"/>
      <c r="R1379" s="33"/>
      <c r="S1379" s="179" t="str">
        <f t="shared" ref="S1379:AX1379" si="1748">S1365</f>
        <v>S$16</v>
      </c>
      <c r="T1379" s="179" t="str">
        <f t="shared" si="1748"/>
        <v>T$16</v>
      </c>
      <c r="U1379" s="179" t="str">
        <f t="shared" si="1748"/>
        <v>U$16</v>
      </c>
      <c r="V1379" s="179" t="str">
        <f t="shared" si="1748"/>
        <v>V$16</v>
      </c>
      <c r="W1379" s="179" t="str">
        <f t="shared" si="1748"/>
        <v>W$16</v>
      </c>
      <c r="X1379" s="179" t="str">
        <f t="shared" si="1748"/>
        <v>X$16</v>
      </c>
      <c r="Y1379" s="179" t="str">
        <f t="shared" si="1748"/>
        <v>Y$16</v>
      </c>
      <c r="Z1379" s="179" t="str">
        <f t="shared" si="1748"/>
        <v>Z$16</v>
      </c>
      <c r="AA1379" s="179" t="str">
        <f t="shared" si="1748"/>
        <v>AA$16</v>
      </c>
      <c r="AB1379" s="179" t="str">
        <f t="shared" si="1748"/>
        <v>AB$16</v>
      </c>
      <c r="AC1379" s="179" t="str">
        <f t="shared" si="1748"/>
        <v>AC$16</v>
      </c>
      <c r="AD1379" s="179" t="str">
        <f t="shared" si="1748"/>
        <v>AD$16</v>
      </c>
      <c r="AE1379" s="179" t="str">
        <f t="shared" si="1748"/>
        <v>AE$16</v>
      </c>
      <c r="AF1379" s="179" t="str">
        <f t="shared" si="1748"/>
        <v>AF$16</v>
      </c>
      <c r="AG1379" s="179" t="str">
        <f t="shared" si="1748"/>
        <v>AG$16</v>
      </c>
      <c r="AH1379" s="179" t="str">
        <f t="shared" si="1748"/>
        <v>AH$16</v>
      </c>
      <c r="AI1379" s="179" t="str">
        <f t="shared" si="1748"/>
        <v>AI$16</v>
      </c>
      <c r="AJ1379" s="179" t="str">
        <f t="shared" si="1748"/>
        <v>AJ$16</v>
      </c>
      <c r="AK1379" s="179" t="str">
        <f t="shared" si="1748"/>
        <v>AK$16</v>
      </c>
      <c r="AL1379" s="179" t="str">
        <f t="shared" si="1748"/>
        <v>AL$16</v>
      </c>
      <c r="AM1379" s="179" t="str">
        <f t="shared" si="1748"/>
        <v>AM$16</v>
      </c>
      <c r="AN1379" s="179" t="str">
        <f t="shared" si="1748"/>
        <v>AN$16</v>
      </c>
      <c r="AO1379" s="179" t="str">
        <f t="shared" si="1748"/>
        <v>AO$16</v>
      </c>
      <c r="AP1379" s="179" t="str">
        <f t="shared" si="1748"/>
        <v>AP$16</v>
      </c>
      <c r="AQ1379" s="179" t="str">
        <f t="shared" si="1748"/>
        <v>AQ$16</v>
      </c>
      <c r="AR1379" s="179" t="str">
        <f t="shared" si="1748"/>
        <v>AR$16</v>
      </c>
      <c r="AS1379" s="179" t="str">
        <f t="shared" si="1748"/>
        <v>AS$16</v>
      </c>
      <c r="AT1379" s="179" t="str">
        <f t="shared" si="1748"/>
        <v>AT$16</v>
      </c>
      <c r="AU1379" s="179" t="str">
        <f t="shared" si="1748"/>
        <v>AU$16</v>
      </c>
      <c r="AV1379" s="179" t="str">
        <f t="shared" si="1748"/>
        <v>AV$16</v>
      </c>
      <c r="AW1379" s="179" t="str">
        <f t="shared" si="1748"/>
        <v>AW$16</v>
      </c>
      <c r="AX1379" s="179" t="str">
        <f t="shared" si="1748"/>
        <v>AX$16</v>
      </c>
      <c r="AY1379" s="179" t="str">
        <f t="shared" ref="AY1379:CD1379" si="1749">AY1365</f>
        <v>AY$16</v>
      </c>
      <c r="AZ1379" s="179" t="str">
        <f t="shared" si="1749"/>
        <v>AZ$16</v>
      </c>
      <c r="BA1379" s="179" t="str">
        <f t="shared" si="1749"/>
        <v>BA$16</v>
      </c>
      <c r="BB1379" s="179" t="str">
        <f t="shared" si="1749"/>
        <v>BB$16</v>
      </c>
      <c r="BC1379" s="179" t="str">
        <f t="shared" si="1749"/>
        <v>BC$16</v>
      </c>
      <c r="BD1379" s="179" t="str">
        <f t="shared" si="1749"/>
        <v>BD$16</v>
      </c>
      <c r="BE1379" s="179" t="str">
        <f t="shared" si="1749"/>
        <v>BE$16</v>
      </c>
      <c r="BF1379" s="179" t="str">
        <f t="shared" si="1749"/>
        <v>BF$16</v>
      </c>
      <c r="BG1379" s="179" t="str">
        <f t="shared" si="1749"/>
        <v>BG$16</v>
      </c>
      <c r="BH1379" s="179" t="str">
        <f t="shared" si="1749"/>
        <v>BH$16</v>
      </c>
      <c r="BI1379" s="179" t="str">
        <f t="shared" si="1749"/>
        <v>BI$16</v>
      </c>
      <c r="BJ1379" s="179" t="str">
        <f t="shared" si="1749"/>
        <v>BJ$16</v>
      </c>
      <c r="BK1379" s="179" t="str">
        <f t="shared" si="1749"/>
        <v>BK$16</v>
      </c>
      <c r="BL1379" s="179" t="str">
        <f t="shared" si="1749"/>
        <v>BL$16</v>
      </c>
      <c r="BM1379" s="179" t="str">
        <f t="shared" si="1749"/>
        <v>BM$16</v>
      </c>
      <c r="BN1379" s="179" t="str">
        <f t="shared" si="1749"/>
        <v>BN$16</v>
      </c>
      <c r="BO1379" s="179" t="str">
        <f t="shared" si="1749"/>
        <v>BO$16</v>
      </c>
      <c r="BP1379" s="179" t="str">
        <f t="shared" si="1749"/>
        <v>BP$16</v>
      </c>
      <c r="BQ1379" s="179" t="str">
        <f t="shared" si="1749"/>
        <v>BQ$16</v>
      </c>
      <c r="BR1379" s="179" t="str">
        <f t="shared" si="1749"/>
        <v>BR$16</v>
      </c>
      <c r="BS1379" s="179" t="str">
        <f t="shared" si="1749"/>
        <v>BS$16</v>
      </c>
      <c r="BT1379" s="179" t="str">
        <f t="shared" si="1749"/>
        <v>BT$16</v>
      </c>
      <c r="BU1379" s="179" t="str">
        <f t="shared" si="1749"/>
        <v>BU$16</v>
      </c>
      <c r="BV1379" s="179" t="str">
        <f t="shared" si="1749"/>
        <v>BV$16</v>
      </c>
      <c r="BW1379" s="179" t="str">
        <f t="shared" si="1749"/>
        <v>BW$16</v>
      </c>
      <c r="BX1379" s="179" t="str">
        <f t="shared" si="1749"/>
        <v>BX$16</v>
      </c>
      <c r="BY1379" s="179" t="str">
        <f t="shared" si="1749"/>
        <v>BY$16</v>
      </c>
      <c r="BZ1379" s="179" t="str">
        <f t="shared" si="1749"/>
        <v>BZ$16</v>
      </c>
      <c r="CA1379" s="179" t="str">
        <f t="shared" si="1749"/>
        <v>CA$16</v>
      </c>
      <c r="CB1379" s="179" t="str">
        <f t="shared" si="1749"/>
        <v>CB$16</v>
      </c>
      <c r="CC1379" s="179" t="str">
        <f t="shared" si="1749"/>
        <v>CC$16</v>
      </c>
      <c r="CD1379" s="179" t="str">
        <f t="shared" si="1749"/>
        <v>CD$16</v>
      </c>
      <c r="CE1379" s="179" t="str">
        <f t="shared" ref="CE1379:CL1379" si="1750">CE1365</f>
        <v>CE$16</v>
      </c>
      <c r="CF1379" s="179" t="str">
        <f t="shared" si="1750"/>
        <v>CF$16</v>
      </c>
      <c r="CG1379" s="179" t="str">
        <f t="shared" si="1750"/>
        <v>CG$16</v>
      </c>
      <c r="CH1379" s="179" t="str">
        <f t="shared" si="1750"/>
        <v>CH$16</v>
      </c>
      <c r="CI1379" s="179" t="str">
        <f t="shared" si="1750"/>
        <v>CI$16</v>
      </c>
      <c r="CJ1379" s="179" t="str">
        <f t="shared" si="1750"/>
        <v>CJ$16</v>
      </c>
      <c r="CK1379" s="179" t="str">
        <f t="shared" si="1750"/>
        <v>CK$16</v>
      </c>
      <c r="CL1379" s="179" t="str">
        <f t="shared" si="1750"/>
        <v>CL$16</v>
      </c>
      <c r="CN1379" s="78"/>
      <c r="CO1379" s="179" t="str">
        <f t="shared" ref="CO1379:DL1379" si="1751">CO1365</f>
        <v>CO$16</v>
      </c>
      <c r="CP1379" s="179" t="str">
        <f t="shared" si="1751"/>
        <v>CP$16</v>
      </c>
      <c r="CQ1379" s="179" t="str">
        <f t="shared" si="1751"/>
        <v>CQ$16</v>
      </c>
      <c r="CR1379" s="179" t="str">
        <f t="shared" si="1751"/>
        <v>CR$16</v>
      </c>
      <c r="CS1379" s="179" t="str">
        <f t="shared" si="1751"/>
        <v>CS$16</v>
      </c>
      <c r="CT1379" s="179" t="str">
        <f t="shared" si="1751"/>
        <v>CT$16</v>
      </c>
      <c r="CU1379" s="179" t="str">
        <f t="shared" si="1751"/>
        <v>CU$16</v>
      </c>
      <c r="CV1379" s="179" t="str">
        <f t="shared" si="1751"/>
        <v>CV$16</v>
      </c>
      <c r="CW1379" s="179" t="str">
        <f t="shared" si="1751"/>
        <v>CW$16</v>
      </c>
      <c r="CX1379" s="179" t="str">
        <f t="shared" si="1751"/>
        <v>CX$16</v>
      </c>
      <c r="CY1379" s="179" t="str">
        <f t="shared" si="1751"/>
        <v>CY$16</v>
      </c>
      <c r="CZ1379" s="179" t="str">
        <f t="shared" si="1751"/>
        <v>CZ$16</v>
      </c>
      <c r="DA1379" s="179" t="str">
        <f t="shared" si="1751"/>
        <v>DA$16</v>
      </c>
      <c r="DB1379" s="179" t="str">
        <f t="shared" si="1751"/>
        <v>DB$16</v>
      </c>
      <c r="DC1379" s="179" t="str">
        <f t="shared" si="1751"/>
        <v>DC$16</v>
      </c>
      <c r="DD1379" s="179" t="str">
        <f t="shared" si="1751"/>
        <v>DD$16</v>
      </c>
      <c r="DE1379" s="179" t="str">
        <f t="shared" si="1751"/>
        <v>DE$16</v>
      </c>
      <c r="DF1379" s="179" t="str">
        <f t="shared" si="1751"/>
        <v>DF$16</v>
      </c>
      <c r="DG1379" s="179" t="str">
        <f t="shared" si="1751"/>
        <v>DG$16</v>
      </c>
      <c r="DH1379" s="179" t="str">
        <f t="shared" si="1751"/>
        <v>DH$16</v>
      </c>
      <c r="DI1379" s="179" t="str">
        <f t="shared" si="1751"/>
        <v>DI$16</v>
      </c>
      <c r="DJ1379" s="179" t="str">
        <f t="shared" si="1751"/>
        <v>DJ$16</v>
      </c>
      <c r="DK1379" s="179" t="str">
        <f t="shared" si="1751"/>
        <v>DK$16</v>
      </c>
      <c r="DL1379" s="179" t="str">
        <f t="shared" si="1751"/>
        <v>DL$16</v>
      </c>
    </row>
    <row r="1380" spans="1:116" x14ac:dyDescent="0.4">
      <c r="B1380" t="s">
        <v>332</v>
      </c>
      <c r="D1380" t="s">
        <v>774</v>
      </c>
      <c r="E1380" s="8" t="str">
        <f t="shared" si="1746"/>
        <v>1380 GMV-S</v>
      </c>
      <c r="G1380" s="241" t="str">
        <f>IFERROR(SUBSTITUTE(TRIM(MID(G1369, SEARCH("-", G1369) + 1, LEN(G1369))),":",""),"no unit")</f>
        <v>no unit</v>
      </c>
      <c r="K1380" s="53"/>
      <c r="L1380" s="53"/>
      <c r="M1380" s="53"/>
      <c r="N1380" s="53"/>
      <c r="O1380" s="53"/>
      <c r="P1380" s="53"/>
      <c r="R1380" s="24"/>
      <c r="S1380" s="179" t="str">
        <f t="shared" ref="S1380:AX1380" si="1752">S1366</f>
        <v>S$17</v>
      </c>
      <c r="T1380" s="179" t="str">
        <f t="shared" si="1752"/>
        <v>T$17</v>
      </c>
      <c r="U1380" s="179" t="str">
        <f t="shared" si="1752"/>
        <v>U$17</v>
      </c>
      <c r="V1380" s="179" t="str">
        <f t="shared" si="1752"/>
        <v>V$17</v>
      </c>
      <c r="W1380" s="179" t="str">
        <f t="shared" si="1752"/>
        <v>W$17</v>
      </c>
      <c r="X1380" s="179" t="str">
        <f t="shared" si="1752"/>
        <v>X$17</v>
      </c>
      <c r="Y1380" s="179" t="str">
        <f t="shared" si="1752"/>
        <v>Y$17</v>
      </c>
      <c r="Z1380" s="179" t="str">
        <f t="shared" si="1752"/>
        <v>Z$17</v>
      </c>
      <c r="AA1380" s="179" t="str">
        <f t="shared" si="1752"/>
        <v>AA$17</v>
      </c>
      <c r="AB1380" s="179" t="str">
        <f t="shared" si="1752"/>
        <v>AB$17</v>
      </c>
      <c r="AC1380" s="179" t="str">
        <f t="shared" si="1752"/>
        <v>AC$17</v>
      </c>
      <c r="AD1380" s="179" t="str">
        <f t="shared" si="1752"/>
        <v>AD$17</v>
      </c>
      <c r="AE1380" s="179" t="str">
        <f t="shared" si="1752"/>
        <v>AE$17</v>
      </c>
      <c r="AF1380" s="179" t="str">
        <f t="shared" si="1752"/>
        <v>AF$17</v>
      </c>
      <c r="AG1380" s="179" t="str">
        <f t="shared" si="1752"/>
        <v>AG$17</v>
      </c>
      <c r="AH1380" s="179" t="str">
        <f t="shared" si="1752"/>
        <v>AH$17</v>
      </c>
      <c r="AI1380" s="179" t="str">
        <f t="shared" si="1752"/>
        <v>AI$17</v>
      </c>
      <c r="AJ1380" s="179" t="str">
        <f t="shared" si="1752"/>
        <v>AJ$17</v>
      </c>
      <c r="AK1380" s="179" t="str">
        <f t="shared" si="1752"/>
        <v>AK$17</v>
      </c>
      <c r="AL1380" s="179" t="str">
        <f t="shared" si="1752"/>
        <v>AL$17</v>
      </c>
      <c r="AM1380" s="179" t="str">
        <f t="shared" si="1752"/>
        <v>AM$17</v>
      </c>
      <c r="AN1380" s="179" t="str">
        <f t="shared" si="1752"/>
        <v>AN$17</v>
      </c>
      <c r="AO1380" s="179" t="str">
        <f t="shared" si="1752"/>
        <v>AO$17</v>
      </c>
      <c r="AP1380" s="179" t="str">
        <f t="shared" si="1752"/>
        <v>AP$17</v>
      </c>
      <c r="AQ1380" s="179" t="str">
        <f t="shared" si="1752"/>
        <v>AQ$17</v>
      </c>
      <c r="AR1380" s="179" t="str">
        <f t="shared" si="1752"/>
        <v>AR$17</v>
      </c>
      <c r="AS1380" s="179" t="str">
        <f t="shared" si="1752"/>
        <v>AS$17</v>
      </c>
      <c r="AT1380" s="179" t="str">
        <f t="shared" si="1752"/>
        <v>AT$17</v>
      </c>
      <c r="AU1380" s="179" t="str">
        <f t="shared" si="1752"/>
        <v>AU$17</v>
      </c>
      <c r="AV1380" s="179" t="str">
        <f t="shared" si="1752"/>
        <v>AV$17</v>
      </c>
      <c r="AW1380" s="179" t="str">
        <f t="shared" si="1752"/>
        <v>AW$17</v>
      </c>
      <c r="AX1380" s="179" t="str">
        <f t="shared" si="1752"/>
        <v>AX$17</v>
      </c>
      <c r="AY1380" s="179" t="str">
        <f t="shared" ref="AY1380:CD1380" si="1753">AY1366</f>
        <v>AY$17</v>
      </c>
      <c r="AZ1380" s="179" t="str">
        <f t="shared" si="1753"/>
        <v>AZ$17</v>
      </c>
      <c r="BA1380" s="179" t="str">
        <f t="shared" si="1753"/>
        <v>BA$17</v>
      </c>
      <c r="BB1380" s="179" t="str">
        <f t="shared" si="1753"/>
        <v>BB$17</v>
      </c>
      <c r="BC1380" s="179" t="str">
        <f t="shared" si="1753"/>
        <v>BC$17</v>
      </c>
      <c r="BD1380" s="179" t="str">
        <f t="shared" si="1753"/>
        <v>BD$17</v>
      </c>
      <c r="BE1380" s="179" t="str">
        <f t="shared" si="1753"/>
        <v>BE$17</v>
      </c>
      <c r="BF1380" s="179" t="str">
        <f t="shared" si="1753"/>
        <v>BF$17</v>
      </c>
      <c r="BG1380" s="179" t="str">
        <f t="shared" si="1753"/>
        <v>BG$17</v>
      </c>
      <c r="BH1380" s="179" t="str">
        <f t="shared" si="1753"/>
        <v>BH$17</v>
      </c>
      <c r="BI1380" s="179" t="str">
        <f t="shared" si="1753"/>
        <v>BI$17</v>
      </c>
      <c r="BJ1380" s="179" t="str">
        <f t="shared" si="1753"/>
        <v>BJ$17</v>
      </c>
      <c r="BK1380" s="179" t="str">
        <f t="shared" si="1753"/>
        <v>BK$17</v>
      </c>
      <c r="BL1380" s="179" t="str">
        <f t="shared" si="1753"/>
        <v>BL$17</v>
      </c>
      <c r="BM1380" s="179" t="str">
        <f t="shared" si="1753"/>
        <v>BM$17</v>
      </c>
      <c r="BN1380" s="179" t="str">
        <f t="shared" si="1753"/>
        <v>BN$17</v>
      </c>
      <c r="BO1380" s="179" t="str">
        <f t="shared" si="1753"/>
        <v>BO$17</v>
      </c>
      <c r="BP1380" s="179" t="str">
        <f t="shared" si="1753"/>
        <v>BP$17</v>
      </c>
      <c r="BQ1380" s="179" t="str">
        <f t="shared" si="1753"/>
        <v>BQ$17</v>
      </c>
      <c r="BR1380" s="179" t="str">
        <f t="shared" si="1753"/>
        <v>BR$17</v>
      </c>
      <c r="BS1380" s="179" t="str">
        <f t="shared" si="1753"/>
        <v>BS$17</v>
      </c>
      <c r="BT1380" s="179" t="str">
        <f t="shared" si="1753"/>
        <v>BT$17</v>
      </c>
      <c r="BU1380" s="179" t="str">
        <f t="shared" si="1753"/>
        <v>BU$17</v>
      </c>
      <c r="BV1380" s="179" t="str">
        <f t="shared" si="1753"/>
        <v>BV$17</v>
      </c>
      <c r="BW1380" s="179" t="str">
        <f t="shared" si="1753"/>
        <v>BW$17</v>
      </c>
      <c r="BX1380" s="179" t="str">
        <f t="shared" si="1753"/>
        <v>BX$17</v>
      </c>
      <c r="BY1380" s="179" t="str">
        <f t="shared" si="1753"/>
        <v>BY$17</v>
      </c>
      <c r="BZ1380" s="179" t="str">
        <f t="shared" si="1753"/>
        <v>BZ$17</v>
      </c>
      <c r="CA1380" s="179" t="str">
        <f t="shared" si="1753"/>
        <v>CA$17</v>
      </c>
      <c r="CB1380" s="179" t="str">
        <f t="shared" si="1753"/>
        <v>CB$17</v>
      </c>
      <c r="CC1380" s="179" t="str">
        <f t="shared" si="1753"/>
        <v>CC$17</v>
      </c>
      <c r="CD1380" s="179" t="str">
        <f t="shared" si="1753"/>
        <v>CD$17</v>
      </c>
      <c r="CE1380" s="179" t="str">
        <f t="shared" ref="CE1380:CL1380" si="1754">CE1366</f>
        <v>CE$17</v>
      </c>
      <c r="CF1380" s="179" t="str">
        <f t="shared" si="1754"/>
        <v>CF$17</v>
      </c>
      <c r="CG1380" s="179" t="str">
        <f t="shared" si="1754"/>
        <v>CG$17</v>
      </c>
      <c r="CH1380" s="179" t="str">
        <f t="shared" si="1754"/>
        <v>CH$17</v>
      </c>
      <c r="CI1380" s="179" t="str">
        <f t="shared" si="1754"/>
        <v>CI$17</v>
      </c>
      <c r="CJ1380" s="179" t="str">
        <f t="shared" si="1754"/>
        <v>CJ$17</v>
      </c>
      <c r="CK1380" s="179" t="str">
        <f t="shared" si="1754"/>
        <v>CK$17</v>
      </c>
      <c r="CL1380" s="179" t="str">
        <f t="shared" si="1754"/>
        <v>CL$17</v>
      </c>
      <c r="CO1380" s="179" t="str">
        <f t="shared" ref="CO1380:DL1380" si="1755">CO1366</f>
        <v>CO$17</v>
      </c>
      <c r="CP1380" s="179" t="str">
        <f t="shared" si="1755"/>
        <v>CP$17</v>
      </c>
      <c r="CQ1380" s="179" t="str">
        <f t="shared" si="1755"/>
        <v>CQ$17</v>
      </c>
      <c r="CR1380" s="179" t="str">
        <f t="shared" si="1755"/>
        <v>CR$17</v>
      </c>
      <c r="CS1380" s="179" t="str">
        <f t="shared" si="1755"/>
        <v>CS$17</v>
      </c>
      <c r="CT1380" s="179" t="str">
        <f t="shared" si="1755"/>
        <v>CT$17</v>
      </c>
      <c r="CU1380" s="179" t="str">
        <f t="shared" si="1755"/>
        <v>CU$17</v>
      </c>
      <c r="CV1380" s="179" t="str">
        <f t="shared" si="1755"/>
        <v>CV$17</v>
      </c>
      <c r="CW1380" s="179" t="str">
        <f t="shared" si="1755"/>
        <v>CW$17</v>
      </c>
      <c r="CX1380" s="179" t="str">
        <f t="shared" si="1755"/>
        <v>CX$17</v>
      </c>
      <c r="CY1380" s="179" t="str">
        <f t="shared" si="1755"/>
        <v>CY$17</v>
      </c>
      <c r="CZ1380" s="179" t="str">
        <f t="shared" si="1755"/>
        <v>CZ$17</v>
      </c>
      <c r="DA1380" s="179" t="str">
        <f t="shared" si="1755"/>
        <v>DA$17</v>
      </c>
      <c r="DB1380" s="179" t="str">
        <f t="shared" si="1755"/>
        <v>DB$17</v>
      </c>
      <c r="DC1380" s="179" t="str">
        <f t="shared" si="1755"/>
        <v>DC$17</v>
      </c>
      <c r="DD1380" s="179" t="str">
        <f t="shared" si="1755"/>
        <v>DD$17</v>
      </c>
      <c r="DE1380" s="179" t="str">
        <f t="shared" si="1755"/>
        <v>DE$17</v>
      </c>
      <c r="DF1380" s="179" t="str">
        <f t="shared" si="1755"/>
        <v>DF$17</v>
      </c>
      <c r="DG1380" s="179" t="str">
        <f t="shared" si="1755"/>
        <v>DG$17</v>
      </c>
      <c r="DH1380" s="179" t="str">
        <f t="shared" si="1755"/>
        <v>DH$17</v>
      </c>
      <c r="DI1380" s="179" t="str">
        <f t="shared" si="1755"/>
        <v>DI$17</v>
      </c>
      <c r="DJ1380" s="179" t="str">
        <f t="shared" si="1755"/>
        <v>DJ$17</v>
      </c>
      <c r="DK1380" s="179" t="str">
        <f t="shared" si="1755"/>
        <v>DK$17</v>
      </c>
      <c r="DL1380" s="179" t="str">
        <f t="shared" si="1755"/>
        <v>DL$17</v>
      </c>
    </row>
    <row r="1381" spans="1:116" x14ac:dyDescent="0.4">
      <c r="B1381" t="s">
        <v>332</v>
      </c>
      <c r="D1381" t="s">
        <v>774</v>
      </c>
      <c r="E1381" s="8" t="str">
        <f t="shared" ref="E1381" si="1756">ROW()&amp;" "&amp;D1381</f>
        <v>1381 GMV-S</v>
      </c>
      <c r="G1381" s="136" t="str">
        <f>G1367</f>
        <v>Secondary revenue driver</v>
      </c>
      <c r="H1381" s="12"/>
      <c r="I1381" s="60"/>
      <c r="J1381" s="60"/>
      <c r="K1381" s="15"/>
      <c r="L1381" s="15"/>
      <c r="M1381" s="15"/>
      <c r="N1381" s="15"/>
      <c r="O1381" s="15"/>
      <c r="P1381" s="15"/>
      <c r="R1381" s="15"/>
      <c r="S1381" s="179">
        <f t="shared" ref="S1381:AX1381" si="1757">S1367</f>
        <v>0</v>
      </c>
      <c r="T1381" s="179">
        <f t="shared" si="1757"/>
        <v>0</v>
      </c>
      <c r="U1381" s="179">
        <f t="shared" si="1757"/>
        <v>0</v>
      </c>
      <c r="V1381" s="179">
        <f t="shared" si="1757"/>
        <v>0</v>
      </c>
      <c r="W1381" s="179">
        <f t="shared" si="1757"/>
        <v>0</v>
      </c>
      <c r="X1381" s="179">
        <f t="shared" si="1757"/>
        <v>0</v>
      </c>
      <c r="Y1381" s="179">
        <f t="shared" si="1757"/>
        <v>0</v>
      </c>
      <c r="Z1381" s="179">
        <f t="shared" si="1757"/>
        <v>0</v>
      </c>
      <c r="AA1381" s="179">
        <f t="shared" si="1757"/>
        <v>0</v>
      </c>
      <c r="AB1381" s="179">
        <f t="shared" si="1757"/>
        <v>0</v>
      </c>
      <c r="AC1381" s="179">
        <f t="shared" si="1757"/>
        <v>0</v>
      </c>
      <c r="AD1381" s="179">
        <f t="shared" si="1757"/>
        <v>0</v>
      </c>
      <c r="AE1381" s="179">
        <f t="shared" si="1757"/>
        <v>0</v>
      </c>
      <c r="AF1381" s="179">
        <f t="shared" si="1757"/>
        <v>0</v>
      </c>
      <c r="AG1381" s="179">
        <f t="shared" si="1757"/>
        <v>0</v>
      </c>
      <c r="AH1381" s="179">
        <f t="shared" si="1757"/>
        <v>0</v>
      </c>
      <c r="AI1381" s="179">
        <f t="shared" si="1757"/>
        <v>0</v>
      </c>
      <c r="AJ1381" s="179">
        <f t="shared" si="1757"/>
        <v>0</v>
      </c>
      <c r="AK1381" s="179">
        <f t="shared" si="1757"/>
        <v>0</v>
      </c>
      <c r="AL1381" s="179">
        <f t="shared" si="1757"/>
        <v>0</v>
      </c>
      <c r="AM1381" s="179">
        <f t="shared" si="1757"/>
        <v>0</v>
      </c>
      <c r="AN1381" s="179">
        <f t="shared" si="1757"/>
        <v>0</v>
      </c>
      <c r="AO1381" s="179">
        <f t="shared" si="1757"/>
        <v>0</v>
      </c>
      <c r="AP1381" s="179">
        <f t="shared" si="1757"/>
        <v>0</v>
      </c>
      <c r="AQ1381" s="179">
        <f t="shared" si="1757"/>
        <v>0</v>
      </c>
      <c r="AR1381" s="179">
        <f t="shared" si="1757"/>
        <v>0</v>
      </c>
      <c r="AS1381" s="179">
        <f t="shared" si="1757"/>
        <v>0</v>
      </c>
      <c r="AT1381" s="179">
        <f t="shared" si="1757"/>
        <v>0</v>
      </c>
      <c r="AU1381" s="179">
        <f t="shared" si="1757"/>
        <v>0</v>
      </c>
      <c r="AV1381" s="179">
        <f t="shared" si="1757"/>
        <v>0</v>
      </c>
      <c r="AW1381" s="179">
        <f t="shared" si="1757"/>
        <v>0</v>
      </c>
      <c r="AX1381" s="179">
        <f t="shared" si="1757"/>
        <v>0</v>
      </c>
      <c r="AY1381" s="179">
        <f t="shared" ref="AY1381:CD1381" si="1758">AY1367</f>
        <v>0</v>
      </c>
      <c r="AZ1381" s="179">
        <f t="shared" si="1758"/>
        <v>0</v>
      </c>
      <c r="BA1381" s="179">
        <f t="shared" si="1758"/>
        <v>0</v>
      </c>
      <c r="BB1381" s="179">
        <f t="shared" si="1758"/>
        <v>0</v>
      </c>
      <c r="BC1381" s="179">
        <f t="shared" si="1758"/>
        <v>0</v>
      </c>
      <c r="BD1381" s="179">
        <f t="shared" si="1758"/>
        <v>0</v>
      </c>
      <c r="BE1381" s="179">
        <f t="shared" si="1758"/>
        <v>0</v>
      </c>
      <c r="BF1381" s="179">
        <f t="shared" si="1758"/>
        <v>0</v>
      </c>
      <c r="BG1381" s="179">
        <f t="shared" si="1758"/>
        <v>0</v>
      </c>
      <c r="BH1381" s="179">
        <f t="shared" si="1758"/>
        <v>0</v>
      </c>
      <c r="BI1381" s="179">
        <f t="shared" si="1758"/>
        <v>0</v>
      </c>
      <c r="BJ1381" s="179">
        <f t="shared" si="1758"/>
        <v>0</v>
      </c>
      <c r="BK1381" s="179">
        <f t="shared" si="1758"/>
        <v>0</v>
      </c>
      <c r="BL1381" s="179">
        <f t="shared" si="1758"/>
        <v>0</v>
      </c>
      <c r="BM1381" s="179">
        <f t="shared" si="1758"/>
        <v>0</v>
      </c>
      <c r="BN1381" s="179">
        <f t="shared" si="1758"/>
        <v>0</v>
      </c>
      <c r="BO1381" s="179">
        <f t="shared" si="1758"/>
        <v>0</v>
      </c>
      <c r="BP1381" s="179">
        <f t="shared" si="1758"/>
        <v>0</v>
      </c>
      <c r="BQ1381" s="179">
        <f t="shared" si="1758"/>
        <v>0</v>
      </c>
      <c r="BR1381" s="179">
        <f t="shared" si="1758"/>
        <v>0</v>
      </c>
      <c r="BS1381" s="179">
        <f t="shared" si="1758"/>
        <v>0</v>
      </c>
      <c r="BT1381" s="179">
        <f t="shared" si="1758"/>
        <v>0</v>
      </c>
      <c r="BU1381" s="179">
        <f t="shared" si="1758"/>
        <v>0</v>
      </c>
      <c r="BV1381" s="179">
        <f t="shared" si="1758"/>
        <v>0</v>
      </c>
      <c r="BW1381" s="179">
        <f t="shared" si="1758"/>
        <v>0</v>
      </c>
      <c r="BX1381" s="179">
        <f t="shared" si="1758"/>
        <v>0</v>
      </c>
      <c r="BY1381" s="179">
        <f t="shared" si="1758"/>
        <v>0</v>
      </c>
      <c r="BZ1381" s="179">
        <f t="shared" si="1758"/>
        <v>0</v>
      </c>
      <c r="CA1381" s="179">
        <f t="shared" si="1758"/>
        <v>0</v>
      </c>
      <c r="CB1381" s="179">
        <f t="shared" si="1758"/>
        <v>0</v>
      </c>
      <c r="CC1381" s="179">
        <f t="shared" si="1758"/>
        <v>0</v>
      </c>
      <c r="CD1381" s="179">
        <f t="shared" si="1758"/>
        <v>0</v>
      </c>
      <c r="CE1381" s="179">
        <f t="shared" ref="CE1381:CL1381" si="1759">CE1367</f>
        <v>0</v>
      </c>
      <c r="CF1381" s="179">
        <f t="shared" si="1759"/>
        <v>0</v>
      </c>
      <c r="CG1381" s="179">
        <f t="shared" si="1759"/>
        <v>0</v>
      </c>
      <c r="CH1381" s="179">
        <f t="shared" si="1759"/>
        <v>0</v>
      </c>
      <c r="CI1381" s="179">
        <f t="shared" si="1759"/>
        <v>0</v>
      </c>
      <c r="CJ1381" s="179">
        <f t="shared" si="1759"/>
        <v>0</v>
      </c>
      <c r="CK1381" s="179">
        <f t="shared" si="1759"/>
        <v>0</v>
      </c>
      <c r="CL1381" s="179">
        <f t="shared" si="1759"/>
        <v>0</v>
      </c>
      <c r="CN1381" s="60"/>
      <c r="CO1381" s="179">
        <f t="shared" ref="CO1381:DL1381" si="1760">CO1367</f>
        <v>0</v>
      </c>
      <c r="CP1381" s="179">
        <f t="shared" si="1760"/>
        <v>0</v>
      </c>
      <c r="CQ1381" s="179">
        <f t="shared" si="1760"/>
        <v>0</v>
      </c>
      <c r="CR1381" s="179">
        <f t="shared" si="1760"/>
        <v>0</v>
      </c>
      <c r="CS1381" s="179">
        <f t="shared" si="1760"/>
        <v>0</v>
      </c>
      <c r="CT1381" s="179">
        <f t="shared" si="1760"/>
        <v>0</v>
      </c>
      <c r="CU1381" s="179">
        <f t="shared" si="1760"/>
        <v>0</v>
      </c>
      <c r="CV1381" s="179">
        <f t="shared" si="1760"/>
        <v>0</v>
      </c>
      <c r="CW1381" s="179">
        <f t="shared" si="1760"/>
        <v>0</v>
      </c>
      <c r="CX1381" s="179">
        <f t="shared" si="1760"/>
        <v>0</v>
      </c>
      <c r="CY1381" s="179">
        <f t="shared" si="1760"/>
        <v>0</v>
      </c>
      <c r="CZ1381" s="179">
        <f t="shared" si="1760"/>
        <v>0</v>
      </c>
      <c r="DA1381" s="179">
        <f t="shared" si="1760"/>
        <v>0</v>
      </c>
      <c r="DB1381" s="179">
        <f t="shared" si="1760"/>
        <v>0</v>
      </c>
      <c r="DC1381" s="179">
        <f t="shared" si="1760"/>
        <v>0</v>
      </c>
      <c r="DD1381" s="179">
        <f t="shared" si="1760"/>
        <v>0</v>
      </c>
      <c r="DE1381" s="179">
        <f t="shared" si="1760"/>
        <v>0</v>
      </c>
      <c r="DF1381" s="179">
        <f t="shared" si="1760"/>
        <v>0</v>
      </c>
      <c r="DG1381" s="179">
        <f t="shared" si="1760"/>
        <v>0</v>
      </c>
      <c r="DH1381" s="179">
        <f t="shared" si="1760"/>
        <v>0</v>
      </c>
      <c r="DI1381" s="179">
        <f t="shared" si="1760"/>
        <v>0</v>
      </c>
      <c r="DJ1381" s="179">
        <f t="shared" si="1760"/>
        <v>0</v>
      </c>
      <c r="DK1381" s="179">
        <f t="shared" si="1760"/>
        <v>0</v>
      </c>
      <c r="DL1381" s="179">
        <f t="shared" si="1760"/>
        <v>0</v>
      </c>
    </row>
    <row r="1382" spans="1:116" x14ac:dyDescent="0.4">
      <c r="B1382" t="s">
        <v>332</v>
      </c>
      <c r="D1382" t="s">
        <v>774</v>
      </c>
      <c r="E1382" s="8" t="str">
        <f t="shared" si="1746"/>
        <v>1382 GMV-S</v>
      </c>
      <c r="G1382" s="136" t="str">
        <f>G1368</f>
        <v>Secondary volume driver</v>
      </c>
      <c r="H1382" s="12"/>
      <c r="I1382" s="60"/>
      <c r="J1382" s="60"/>
      <c r="K1382" s="15"/>
      <c r="L1382" s="15"/>
      <c r="M1382" s="15"/>
      <c r="N1382" s="15"/>
      <c r="O1382" s="15"/>
      <c r="P1382" s="15"/>
      <c r="R1382" s="15"/>
      <c r="CN1382" s="60"/>
      <c r="CO1382" s="8"/>
      <c r="CP1382" s="8"/>
      <c r="CQ1382" s="8"/>
      <c r="CR1382" s="8"/>
      <c r="CS1382" s="8"/>
      <c r="CT1382" s="8"/>
      <c r="CU1382" s="8"/>
      <c r="CV1382" s="8"/>
      <c r="CW1382" s="8"/>
      <c r="CX1382" s="8"/>
      <c r="CY1382" s="8"/>
      <c r="CZ1382" s="8"/>
      <c r="DA1382" s="8"/>
      <c r="DB1382" s="8"/>
      <c r="DC1382" s="8"/>
      <c r="DD1382" s="8"/>
      <c r="DE1382" s="8"/>
      <c r="DF1382" s="8"/>
      <c r="DG1382" s="8"/>
      <c r="DH1382" s="8"/>
      <c r="DI1382" s="8"/>
      <c r="DJ1382" s="8"/>
      <c r="DK1382" s="8"/>
      <c r="DL1382" s="8"/>
    </row>
    <row r="1383" spans="1:116" x14ac:dyDescent="0.4">
      <c r="H1383" s="12"/>
      <c r="I1383" s="60"/>
      <c r="J1383" s="60"/>
      <c r="K1383" s="15"/>
      <c r="L1383" s="15"/>
      <c r="M1383" s="15"/>
      <c r="N1383" s="15"/>
      <c r="O1383" s="15"/>
      <c r="P1383" s="15"/>
      <c r="R1383" s="15"/>
      <c r="S1383" s="203" t="str">
        <f>ADDRESS(ROW(S1375),COLUMN(S1375),2)</f>
        <v>S$1375</v>
      </c>
      <c r="T1383" s="203" t="str">
        <f t="shared" ref="T1383:CE1383" si="1761">ADDRESS(ROW(T1375),COLUMN(T1375),2)</f>
        <v>T$1375</v>
      </c>
      <c r="U1383" s="203" t="str">
        <f t="shared" si="1761"/>
        <v>U$1375</v>
      </c>
      <c r="V1383" s="203" t="str">
        <f t="shared" si="1761"/>
        <v>V$1375</v>
      </c>
      <c r="W1383" s="203" t="str">
        <f t="shared" si="1761"/>
        <v>W$1375</v>
      </c>
      <c r="X1383" s="203" t="str">
        <f t="shared" si="1761"/>
        <v>X$1375</v>
      </c>
      <c r="Y1383" s="203" t="str">
        <f t="shared" si="1761"/>
        <v>Y$1375</v>
      </c>
      <c r="Z1383" s="203" t="str">
        <f t="shared" si="1761"/>
        <v>Z$1375</v>
      </c>
      <c r="AA1383" s="203" t="str">
        <f t="shared" si="1761"/>
        <v>AA$1375</v>
      </c>
      <c r="AB1383" s="203" t="str">
        <f t="shared" si="1761"/>
        <v>AB$1375</v>
      </c>
      <c r="AC1383" s="203" t="str">
        <f t="shared" si="1761"/>
        <v>AC$1375</v>
      </c>
      <c r="AD1383" s="203" t="str">
        <f t="shared" si="1761"/>
        <v>AD$1375</v>
      </c>
      <c r="AE1383" s="203" t="str">
        <f t="shared" si="1761"/>
        <v>AE$1375</v>
      </c>
      <c r="AF1383" s="203" t="str">
        <f t="shared" si="1761"/>
        <v>AF$1375</v>
      </c>
      <c r="AG1383" s="203" t="str">
        <f t="shared" si="1761"/>
        <v>AG$1375</v>
      </c>
      <c r="AH1383" s="203" t="str">
        <f t="shared" si="1761"/>
        <v>AH$1375</v>
      </c>
      <c r="AI1383" s="203" t="str">
        <f t="shared" si="1761"/>
        <v>AI$1375</v>
      </c>
      <c r="AJ1383" s="203" t="str">
        <f t="shared" si="1761"/>
        <v>AJ$1375</v>
      </c>
      <c r="AK1383" s="203" t="str">
        <f t="shared" si="1761"/>
        <v>AK$1375</v>
      </c>
      <c r="AL1383" s="203" t="str">
        <f t="shared" si="1761"/>
        <v>AL$1375</v>
      </c>
      <c r="AM1383" s="203" t="str">
        <f t="shared" si="1761"/>
        <v>AM$1375</v>
      </c>
      <c r="AN1383" s="203" t="str">
        <f t="shared" si="1761"/>
        <v>AN$1375</v>
      </c>
      <c r="AO1383" s="203" t="str">
        <f t="shared" si="1761"/>
        <v>AO$1375</v>
      </c>
      <c r="AP1383" s="203" t="str">
        <f t="shared" si="1761"/>
        <v>AP$1375</v>
      </c>
      <c r="AQ1383" s="203" t="str">
        <f t="shared" si="1761"/>
        <v>AQ$1375</v>
      </c>
      <c r="AR1383" s="203" t="str">
        <f t="shared" si="1761"/>
        <v>AR$1375</v>
      </c>
      <c r="AS1383" s="203" t="str">
        <f t="shared" si="1761"/>
        <v>AS$1375</v>
      </c>
      <c r="AT1383" s="203" t="str">
        <f t="shared" si="1761"/>
        <v>AT$1375</v>
      </c>
      <c r="AU1383" s="203" t="str">
        <f t="shared" si="1761"/>
        <v>AU$1375</v>
      </c>
      <c r="AV1383" s="203" t="str">
        <f t="shared" si="1761"/>
        <v>AV$1375</v>
      </c>
      <c r="AW1383" s="203" t="str">
        <f t="shared" si="1761"/>
        <v>AW$1375</v>
      </c>
      <c r="AX1383" s="203" t="str">
        <f t="shared" si="1761"/>
        <v>AX$1375</v>
      </c>
      <c r="AY1383" s="203" t="str">
        <f t="shared" si="1761"/>
        <v>AY$1375</v>
      </c>
      <c r="AZ1383" s="203" t="str">
        <f t="shared" si="1761"/>
        <v>AZ$1375</v>
      </c>
      <c r="BA1383" s="203" t="str">
        <f t="shared" si="1761"/>
        <v>BA$1375</v>
      </c>
      <c r="BB1383" s="203" t="str">
        <f t="shared" si="1761"/>
        <v>BB$1375</v>
      </c>
      <c r="BC1383" s="203" t="str">
        <f t="shared" si="1761"/>
        <v>BC$1375</v>
      </c>
      <c r="BD1383" s="203" t="str">
        <f t="shared" si="1761"/>
        <v>BD$1375</v>
      </c>
      <c r="BE1383" s="203" t="str">
        <f t="shared" si="1761"/>
        <v>BE$1375</v>
      </c>
      <c r="BF1383" s="203" t="str">
        <f t="shared" si="1761"/>
        <v>BF$1375</v>
      </c>
      <c r="BG1383" s="203" t="str">
        <f t="shared" si="1761"/>
        <v>BG$1375</v>
      </c>
      <c r="BH1383" s="203" t="str">
        <f t="shared" si="1761"/>
        <v>BH$1375</v>
      </c>
      <c r="BI1383" s="203" t="str">
        <f t="shared" si="1761"/>
        <v>BI$1375</v>
      </c>
      <c r="BJ1383" s="203" t="str">
        <f t="shared" si="1761"/>
        <v>BJ$1375</v>
      </c>
      <c r="BK1383" s="203" t="str">
        <f t="shared" si="1761"/>
        <v>BK$1375</v>
      </c>
      <c r="BL1383" s="203" t="str">
        <f t="shared" si="1761"/>
        <v>BL$1375</v>
      </c>
      <c r="BM1383" s="203" t="str">
        <f t="shared" si="1761"/>
        <v>BM$1375</v>
      </c>
      <c r="BN1383" s="203" t="str">
        <f t="shared" si="1761"/>
        <v>BN$1375</v>
      </c>
      <c r="BO1383" s="203" t="str">
        <f t="shared" si="1761"/>
        <v>BO$1375</v>
      </c>
      <c r="BP1383" s="203" t="str">
        <f t="shared" si="1761"/>
        <v>BP$1375</v>
      </c>
      <c r="BQ1383" s="203" t="str">
        <f t="shared" si="1761"/>
        <v>BQ$1375</v>
      </c>
      <c r="BR1383" s="203" t="str">
        <f t="shared" si="1761"/>
        <v>BR$1375</v>
      </c>
      <c r="BS1383" s="203" t="str">
        <f t="shared" si="1761"/>
        <v>BS$1375</v>
      </c>
      <c r="BT1383" s="203" t="str">
        <f t="shared" si="1761"/>
        <v>BT$1375</v>
      </c>
      <c r="BU1383" s="203" t="str">
        <f t="shared" si="1761"/>
        <v>BU$1375</v>
      </c>
      <c r="BV1383" s="203" t="str">
        <f t="shared" si="1761"/>
        <v>BV$1375</v>
      </c>
      <c r="BW1383" s="203" t="str">
        <f t="shared" si="1761"/>
        <v>BW$1375</v>
      </c>
      <c r="BX1383" s="203" t="str">
        <f t="shared" si="1761"/>
        <v>BX$1375</v>
      </c>
      <c r="BY1383" s="203" t="str">
        <f t="shared" si="1761"/>
        <v>BY$1375</v>
      </c>
      <c r="BZ1383" s="203" t="str">
        <f t="shared" si="1761"/>
        <v>BZ$1375</v>
      </c>
      <c r="CA1383" s="203" t="str">
        <f t="shared" si="1761"/>
        <v>CA$1375</v>
      </c>
      <c r="CB1383" s="203" t="str">
        <f t="shared" si="1761"/>
        <v>CB$1375</v>
      </c>
      <c r="CC1383" s="203" t="str">
        <f t="shared" si="1761"/>
        <v>CC$1375</v>
      </c>
      <c r="CD1383" s="203" t="str">
        <f t="shared" si="1761"/>
        <v>CD$1375</v>
      </c>
      <c r="CE1383" s="203" t="str">
        <f t="shared" si="1761"/>
        <v>CE$1375</v>
      </c>
      <c r="CF1383" s="203" t="str">
        <f t="shared" ref="CF1383:CL1383" si="1762">ADDRESS(ROW(CF1375),COLUMN(CF1375),2)</f>
        <v>CF$1375</v>
      </c>
      <c r="CG1383" s="203" t="str">
        <f t="shared" si="1762"/>
        <v>CG$1375</v>
      </c>
      <c r="CH1383" s="203" t="str">
        <f t="shared" si="1762"/>
        <v>CH$1375</v>
      </c>
      <c r="CI1383" s="203" t="str">
        <f t="shared" si="1762"/>
        <v>CI$1375</v>
      </c>
      <c r="CJ1383" s="203" t="str">
        <f t="shared" si="1762"/>
        <v>CJ$1375</v>
      </c>
      <c r="CK1383" s="203" t="str">
        <f t="shared" si="1762"/>
        <v>CK$1375</v>
      </c>
      <c r="CL1383" s="203" t="str">
        <f t="shared" si="1762"/>
        <v>CL$1375</v>
      </c>
      <c r="CN1383" s="60"/>
      <c r="CO1383" s="203" t="str">
        <f t="shared" ref="CO1383:DK1383" si="1763">ADDRESS(ROW(CO1375),COLUMN(CO1375),2)</f>
        <v>CO$1375</v>
      </c>
      <c r="CP1383" s="203" t="str">
        <f t="shared" si="1763"/>
        <v>CP$1375</v>
      </c>
      <c r="CQ1383" s="203" t="str">
        <f t="shared" si="1763"/>
        <v>CQ$1375</v>
      </c>
      <c r="CR1383" s="203" t="str">
        <f t="shared" si="1763"/>
        <v>CR$1375</v>
      </c>
      <c r="CS1383" s="203" t="str">
        <f t="shared" si="1763"/>
        <v>CS$1375</v>
      </c>
      <c r="CT1383" s="203" t="str">
        <f t="shared" si="1763"/>
        <v>CT$1375</v>
      </c>
      <c r="CU1383" s="203" t="str">
        <f t="shared" si="1763"/>
        <v>CU$1375</v>
      </c>
      <c r="CV1383" s="203" t="str">
        <f t="shared" si="1763"/>
        <v>CV$1375</v>
      </c>
      <c r="CW1383" s="203" t="str">
        <f t="shared" si="1763"/>
        <v>CW$1375</v>
      </c>
      <c r="CX1383" s="203" t="str">
        <f t="shared" si="1763"/>
        <v>CX$1375</v>
      </c>
      <c r="CY1383" s="203" t="str">
        <f t="shared" si="1763"/>
        <v>CY$1375</v>
      </c>
      <c r="CZ1383" s="203" t="str">
        <f t="shared" si="1763"/>
        <v>CZ$1375</v>
      </c>
      <c r="DA1383" s="203" t="str">
        <f t="shared" si="1763"/>
        <v>DA$1375</v>
      </c>
      <c r="DB1383" s="203" t="str">
        <f t="shared" si="1763"/>
        <v>DB$1375</v>
      </c>
      <c r="DC1383" s="203" t="str">
        <f t="shared" si="1763"/>
        <v>DC$1375</v>
      </c>
      <c r="DD1383" s="203" t="str">
        <f t="shared" si="1763"/>
        <v>DD$1375</v>
      </c>
      <c r="DE1383" s="203" t="str">
        <f t="shared" si="1763"/>
        <v>DE$1375</v>
      </c>
      <c r="DF1383" s="203" t="str">
        <f t="shared" si="1763"/>
        <v>DF$1375</v>
      </c>
      <c r="DG1383" s="203" t="str">
        <f t="shared" si="1763"/>
        <v>DG$1375</v>
      </c>
      <c r="DH1383" s="203" t="str">
        <f t="shared" si="1763"/>
        <v>DH$1375</v>
      </c>
      <c r="DI1383" s="203" t="str">
        <f t="shared" si="1763"/>
        <v>DI$1375</v>
      </c>
      <c r="DJ1383" s="203" t="str">
        <f t="shared" si="1763"/>
        <v>DJ$1375</v>
      </c>
      <c r="DK1383" s="203" t="str">
        <f t="shared" si="1763"/>
        <v>DK$1375</v>
      </c>
      <c r="DL1383" s="203" t="str">
        <f t="shared" ref="DL1383" si="1764">ADDRESS(ROW(DL1375),COLUMN(DL1375),2)</f>
        <v>DL$1375</v>
      </c>
    </row>
    <row r="1384" spans="1:116" x14ac:dyDescent="0.4">
      <c r="A1384" s="174"/>
      <c r="E1384" s="8"/>
      <c r="G1384" s="175" t="s">
        <v>490</v>
      </c>
      <c r="H1384" s="12"/>
      <c r="I1384" s="60"/>
      <c r="J1384" s="60"/>
      <c r="K1384" s="15"/>
      <c r="L1384" s="15"/>
      <c r="M1384" s="15"/>
      <c r="N1384" s="15"/>
      <c r="O1384" s="15"/>
      <c r="P1384" s="15"/>
      <c r="R1384" s="15"/>
      <c r="S1384" s="179" t="str">
        <f t="shared" ref="S1384:AX1384" si="1765">S1370</f>
        <v>S$19</v>
      </c>
      <c r="T1384" s="179" t="str">
        <f t="shared" si="1765"/>
        <v>T$19</v>
      </c>
      <c r="U1384" s="179" t="str">
        <f t="shared" si="1765"/>
        <v>U$19</v>
      </c>
      <c r="V1384" s="179" t="str">
        <f t="shared" si="1765"/>
        <v>V$19</v>
      </c>
      <c r="W1384" s="179" t="str">
        <f t="shared" si="1765"/>
        <v>W$19</v>
      </c>
      <c r="X1384" s="179" t="str">
        <f t="shared" si="1765"/>
        <v>X$19</v>
      </c>
      <c r="Y1384" s="179" t="str">
        <f t="shared" si="1765"/>
        <v>Y$19</v>
      </c>
      <c r="Z1384" s="179" t="str">
        <f t="shared" si="1765"/>
        <v>Z$19</v>
      </c>
      <c r="AA1384" s="179" t="str">
        <f t="shared" si="1765"/>
        <v>AA$19</v>
      </c>
      <c r="AB1384" s="179" t="str">
        <f t="shared" si="1765"/>
        <v>AB$19</v>
      </c>
      <c r="AC1384" s="179" t="str">
        <f t="shared" si="1765"/>
        <v>AC$19</v>
      </c>
      <c r="AD1384" s="179" t="str">
        <f t="shared" si="1765"/>
        <v>AD$19</v>
      </c>
      <c r="AE1384" s="179" t="str">
        <f t="shared" si="1765"/>
        <v>AE$19</v>
      </c>
      <c r="AF1384" s="179" t="str">
        <f t="shared" si="1765"/>
        <v>AF$19</v>
      </c>
      <c r="AG1384" s="179" t="str">
        <f t="shared" si="1765"/>
        <v>AG$19</v>
      </c>
      <c r="AH1384" s="179" t="str">
        <f t="shared" si="1765"/>
        <v>AH$19</v>
      </c>
      <c r="AI1384" s="179" t="str">
        <f t="shared" si="1765"/>
        <v>AI$19</v>
      </c>
      <c r="AJ1384" s="179" t="str">
        <f t="shared" si="1765"/>
        <v>AJ$19</v>
      </c>
      <c r="AK1384" s="179" t="str">
        <f t="shared" si="1765"/>
        <v>AK$19</v>
      </c>
      <c r="AL1384" s="179" t="str">
        <f t="shared" si="1765"/>
        <v>AL$19</v>
      </c>
      <c r="AM1384" s="179" t="str">
        <f t="shared" si="1765"/>
        <v>AM$19</v>
      </c>
      <c r="AN1384" s="179" t="str">
        <f t="shared" si="1765"/>
        <v>AN$19</v>
      </c>
      <c r="AO1384" s="179" t="str">
        <f t="shared" si="1765"/>
        <v>AO$19</v>
      </c>
      <c r="AP1384" s="179" t="str">
        <f t="shared" si="1765"/>
        <v>AP$19</v>
      </c>
      <c r="AQ1384" s="179" t="str">
        <f t="shared" si="1765"/>
        <v>AQ$19</v>
      </c>
      <c r="AR1384" s="179" t="str">
        <f t="shared" si="1765"/>
        <v>AR$19</v>
      </c>
      <c r="AS1384" s="179" t="str">
        <f t="shared" si="1765"/>
        <v>AS$19</v>
      </c>
      <c r="AT1384" s="179" t="str">
        <f t="shared" si="1765"/>
        <v>AT$19</v>
      </c>
      <c r="AU1384" s="179" t="str">
        <f t="shared" si="1765"/>
        <v>AU$19</v>
      </c>
      <c r="AV1384" s="179" t="str">
        <f t="shared" si="1765"/>
        <v>AV$19</v>
      </c>
      <c r="AW1384" s="179" t="str">
        <f t="shared" si="1765"/>
        <v>AW$19</v>
      </c>
      <c r="AX1384" s="179" t="str">
        <f t="shared" si="1765"/>
        <v>AX$19</v>
      </c>
      <c r="AY1384" s="179" t="str">
        <f t="shared" ref="AY1384:CD1384" si="1766">AY1370</f>
        <v>AY$19</v>
      </c>
      <c r="AZ1384" s="179" t="str">
        <f t="shared" si="1766"/>
        <v>AZ$19</v>
      </c>
      <c r="BA1384" s="179" t="str">
        <f t="shared" si="1766"/>
        <v>BA$19</v>
      </c>
      <c r="BB1384" s="179" t="str">
        <f t="shared" si="1766"/>
        <v>BB$19</v>
      </c>
      <c r="BC1384" s="179" t="str">
        <f t="shared" si="1766"/>
        <v>BC$19</v>
      </c>
      <c r="BD1384" s="179" t="str">
        <f t="shared" si="1766"/>
        <v>BD$19</v>
      </c>
      <c r="BE1384" s="179" t="str">
        <f t="shared" si="1766"/>
        <v>BE$19</v>
      </c>
      <c r="BF1384" s="179" t="str">
        <f t="shared" si="1766"/>
        <v>BF$19</v>
      </c>
      <c r="BG1384" s="179" t="str">
        <f t="shared" si="1766"/>
        <v>BG$19</v>
      </c>
      <c r="BH1384" s="179" t="str">
        <f t="shared" si="1766"/>
        <v>BH$19</v>
      </c>
      <c r="BI1384" s="179" t="str">
        <f t="shared" si="1766"/>
        <v>BI$19</v>
      </c>
      <c r="BJ1384" s="179" t="str">
        <f t="shared" si="1766"/>
        <v>BJ$19</v>
      </c>
      <c r="BK1384" s="179" t="str">
        <f t="shared" si="1766"/>
        <v>BK$19</v>
      </c>
      <c r="BL1384" s="179" t="str">
        <f t="shared" si="1766"/>
        <v>BL$19</v>
      </c>
      <c r="BM1384" s="179" t="str">
        <f t="shared" si="1766"/>
        <v>BM$19</v>
      </c>
      <c r="BN1384" s="179" t="str">
        <f t="shared" si="1766"/>
        <v>BN$19</v>
      </c>
      <c r="BO1384" s="179" t="str">
        <f t="shared" si="1766"/>
        <v>BO$19</v>
      </c>
      <c r="BP1384" s="179" t="str">
        <f t="shared" si="1766"/>
        <v>BP$19</v>
      </c>
      <c r="BQ1384" s="179" t="str">
        <f t="shared" si="1766"/>
        <v>BQ$19</v>
      </c>
      <c r="BR1384" s="179" t="str">
        <f t="shared" si="1766"/>
        <v>BR$19</v>
      </c>
      <c r="BS1384" s="179" t="str">
        <f t="shared" si="1766"/>
        <v>BS$19</v>
      </c>
      <c r="BT1384" s="179" t="str">
        <f t="shared" si="1766"/>
        <v>BT$19</v>
      </c>
      <c r="BU1384" s="179" t="str">
        <f t="shared" si="1766"/>
        <v>BU$19</v>
      </c>
      <c r="BV1384" s="179" t="str">
        <f t="shared" si="1766"/>
        <v>BV$19</v>
      </c>
      <c r="BW1384" s="179" t="str">
        <f t="shared" si="1766"/>
        <v>BW$19</v>
      </c>
      <c r="BX1384" s="179" t="str">
        <f t="shared" si="1766"/>
        <v>BX$19</v>
      </c>
      <c r="BY1384" s="179" t="str">
        <f t="shared" si="1766"/>
        <v>BY$19</v>
      </c>
      <c r="BZ1384" s="179" t="str">
        <f t="shared" si="1766"/>
        <v>BZ$19</v>
      </c>
      <c r="CA1384" s="179" t="str">
        <f t="shared" si="1766"/>
        <v>CA$19</v>
      </c>
      <c r="CB1384" s="179" t="str">
        <f t="shared" si="1766"/>
        <v>CB$19</v>
      </c>
      <c r="CC1384" s="179" t="str">
        <f t="shared" si="1766"/>
        <v>CC$19</v>
      </c>
      <c r="CD1384" s="179" t="str">
        <f t="shared" si="1766"/>
        <v>CD$19</v>
      </c>
      <c r="CE1384" s="179" t="str">
        <f t="shared" ref="CE1384:CL1384" si="1767">CE1370</f>
        <v>CE$19</v>
      </c>
      <c r="CF1384" s="179" t="str">
        <f t="shared" si="1767"/>
        <v>CF$19</v>
      </c>
      <c r="CG1384" s="179" t="str">
        <f t="shared" si="1767"/>
        <v>CG$19</v>
      </c>
      <c r="CH1384" s="179" t="str">
        <f t="shared" si="1767"/>
        <v>CH$19</v>
      </c>
      <c r="CI1384" s="179" t="str">
        <f t="shared" si="1767"/>
        <v>CI$19</v>
      </c>
      <c r="CJ1384" s="179" t="str">
        <f t="shared" si="1767"/>
        <v>CJ$19</v>
      </c>
      <c r="CK1384" s="179" t="str">
        <f t="shared" si="1767"/>
        <v>CK$19</v>
      </c>
      <c r="CL1384" s="179" t="str">
        <f t="shared" si="1767"/>
        <v>CL$19</v>
      </c>
      <c r="CN1384" s="60"/>
      <c r="CO1384" s="179" t="str">
        <f t="shared" ref="CO1384:DL1384" si="1768">CO1370</f>
        <v>CO$19</v>
      </c>
      <c r="CP1384" s="179" t="str">
        <f t="shared" si="1768"/>
        <v>CP$19</v>
      </c>
      <c r="CQ1384" s="179" t="str">
        <f t="shared" si="1768"/>
        <v>CQ$19</v>
      </c>
      <c r="CR1384" s="179" t="str">
        <f t="shared" si="1768"/>
        <v>CR$19</v>
      </c>
      <c r="CS1384" s="179" t="str">
        <f t="shared" si="1768"/>
        <v>CS$19</v>
      </c>
      <c r="CT1384" s="179" t="str">
        <f t="shared" si="1768"/>
        <v>CT$19</v>
      </c>
      <c r="CU1384" s="179" t="str">
        <f t="shared" si="1768"/>
        <v>CU$19</v>
      </c>
      <c r="CV1384" s="179" t="str">
        <f t="shared" si="1768"/>
        <v>CV$19</v>
      </c>
      <c r="CW1384" s="179" t="str">
        <f t="shared" si="1768"/>
        <v>CW$19</v>
      </c>
      <c r="CX1384" s="179" t="str">
        <f t="shared" si="1768"/>
        <v>CX$19</v>
      </c>
      <c r="CY1384" s="179" t="str">
        <f t="shared" si="1768"/>
        <v>CY$19</v>
      </c>
      <c r="CZ1384" s="179" t="str">
        <f t="shared" si="1768"/>
        <v>CZ$19</v>
      </c>
      <c r="DA1384" s="179" t="str">
        <f t="shared" si="1768"/>
        <v>DA$19</v>
      </c>
      <c r="DB1384" s="179" t="str">
        <f t="shared" si="1768"/>
        <v>DB$19</v>
      </c>
      <c r="DC1384" s="179" t="str">
        <f t="shared" si="1768"/>
        <v>DC$19</v>
      </c>
      <c r="DD1384" s="179" t="str">
        <f t="shared" si="1768"/>
        <v>DD$19</v>
      </c>
      <c r="DE1384" s="179" t="str">
        <f t="shared" si="1768"/>
        <v>DE$19</v>
      </c>
      <c r="DF1384" s="179" t="str">
        <f t="shared" si="1768"/>
        <v>DF$19</v>
      </c>
      <c r="DG1384" s="179" t="str">
        <f t="shared" si="1768"/>
        <v>DG$19</v>
      </c>
      <c r="DH1384" s="179" t="str">
        <f t="shared" si="1768"/>
        <v>DH$19</v>
      </c>
      <c r="DI1384" s="179" t="str">
        <f t="shared" si="1768"/>
        <v>DI$19</v>
      </c>
      <c r="DJ1384" s="179" t="str">
        <f t="shared" si="1768"/>
        <v>DJ$19</v>
      </c>
      <c r="DK1384" s="179" t="str">
        <f t="shared" si="1768"/>
        <v>DK$19</v>
      </c>
      <c r="DL1384" s="179" t="str">
        <f t="shared" si="1768"/>
        <v>DL$19</v>
      </c>
    </row>
    <row r="1385" spans="1:116" x14ac:dyDescent="0.4">
      <c r="A1385" s="174"/>
      <c r="E1385" s="8"/>
      <c r="G1385" s="175" t="s">
        <v>492</v>
      </c>
      <c r="CO1385" s="8"/>
      <c r="CP1385" s="8"/>
      <c r="CQ1385" s="8"/>
      <c r="CR1385" s="8"/>
      <c r="CS1385" s="8"/>
      <c r="CT1385" s="8"/>
      <c r="CU1385" s="8"/>
      <c r="CV1385" s="8"/>
      <c r="CW1385" s="8"/>
      <c r="CX1385" s="8"/>
      <c r="CY1385" s="8"/>
      <c r="CZ1385" s="8"/>
      <c r="DA1385" s="8"/>
      <c r="DB1385" s="8"/>
      <c r="DC1385" s="8"/>
      <c r="DD1385" s="8"/>
      <c r="DE1385" s="8"/>
      <c r="DF1385" s="8"/>
      <c r="DG1385" s="8"/>
      <c r="DH1385" s="8"/>
      <c r="DI1385" s="8"/>
      <c r="DJ1385" s="8"/>
      <c r="DK1385" s="8"/>
      <c r="DL1385" s="8"/>
    </row>
    <row r="1386" spans="1:116" x14ac:dyDescent="0.4">
      <c r="A1386" s="174"/>
      <c r="E1386" s="8"/>
      <c r="G1386" s="175" t="s">
        <v>461</v>
      </c>
      <c r="H1386" s="174"/>
      <c r="I1386" s="176"/>
      <c r="J1386" s="176"/>
      <c r="K1386" s="197"/>
      <c r="L1386" s="197"/>
      <c r="M1386" s="197"/>
      <c r="N1386" s="197"/>
      <c r="O1386" s="197"/>
      <c r="P1386" s="197"/>
      <c r="R1386" s="198"/>
      <c r="S1386" s="174"/>
      <c r="T1386" s="174"/>
      <c r="U1386" s="174"/>
      <c r="V1386" s="174"/>
      <c r="W1386" s="174"/>
      <c r="X1386" s="174"/>
      <c r="Y1386" s="174"/>
      <c r="Z1386" s="174"/>
      <c r="AA1386" s="174"/>
      <c r="AB1386" s="174"/>
      <c r="AC1386" s="174"/>
      <c r="AD1386" s="174"/>
      <c r="AE1386" s="174"/>
      <c r="AF1386" s="174"/>
      <c r="AG1386" s="174"/>
      <c r="AH1386" s="174"/>
      <c r="AI1386" s="174"/>
      <c r="AJ1386" s="174"/>
      <c r="AK1386" s="174"/>
      <c r="AL1386" s="174"/>
      <c r="AM1386" s="174"/>
      <c r="AN1386" s="174"/>
      <c r="AO1386" s="174"/>
      <c r="AP1386" s="174"/>
      <c r="AQ1386" s="174"/>
      <c r="AR1386" s="174"/>
      <c r="AS1386" s="174"/>
      <c r="AT1386" s="174"/>
      <c r="AU1386" s="174"/>
      <c r="AV1386" s="174"/>
      <c r="AW1386" s="174"/>
      <c r="AX1386" s="174"/>
      <c r="AY1386" s="174"/>
      <c r="AZ1386" s="174"/>
      <c r="BA1386" s="174"/>
      <c r="BB1386" s="174"/>
      <c r="BC1386" s="174"/>
      <c r="BD1386" s="174"/>
      <c r="BE1386" s="174"/>
      <c r="BF1386" s="174"/>
      <c r="BG1386" s="174"/>
      <c r="BH1386" s="174"/>
      <c r="BI1386" s="174"/>
      <c r="BJ1386" s="174"/>
      <c r="BK1386" s="174"/>
      <c r="BL1386" s="174"/>
      <c r="BM1386" s="174"/>
      <c r="BN1386" s="174"/>
      <c r="BO1386" s="174"/>
      <c r="BP1386" s="174"/>
      <c r="BQ1386" s="174"/>
      <c r="BR1386" s="174"/>
      <c r="BS1386" s="174"/>
      <c r="BT1386" s="174"/>
      <c r="BU1386" s="174"/>
      <c r="BV1386" s="174"/>
      <c r="BW1386" s="174"/>
      <c r="BX1386" s="174"/>
      <c r="BY1386" s="174"/>
      <c r="BZ1386" s="174"/>
      <c r="CA1386" s="174"/>
      <c r="CB1386" s="174"/>
      <c r="CC1386" s="174"/>
      <c r="CD1386" s="174"/>
      <c r="CE1386" s="174"/>
      <c r="CF1386" s="174"/>
      <c r="CG1386" s="174"/>
      <c r="CH1386" s="174"/>
      <c r="CI1386" s="174"/>
      <c r="CJ1386" s="174"/>
      <c r="CK1386" s="174"/>
      <c r="CL1386" s="174"/>
      <c r="CN1386" s="176"/>
      <c r="CO1386" s="174"/>
      <c r="CP1386" s="174"/>
      <c r="CQ1386" s="174"/>
      <c r="CR1386" s="174"/>
      <c r="CS1386" s="174"/>
      <c r="CT1386" s="174"/>
      <c r="CU1386" s="174"/>
      <c r="CV1386" s="174"/>
      <c r="CW1386" s="174"/>
      <c r="CX1386" s="174"/>
      <c r="CY1386" s="174"/>
      <c r="CZ1386" s="174"/>
      <c r="DA1386" s="174"/>
      <c r="DB1386" s="174"/>
      <c r="DC1386" s="174"/>
      <c r="DD1386" s="174"/>
      <c r="DE1386" s="174"/>
      <c r="DF1386" s="174"/>
      <c r="DG1386" s="174"/>
      <c r="DH1386" s="174"/>
      <c r="DI1386" s="174"/>
      <c r="DJ1386" s="174"/>
      <c r="DK1386" s="174"/>
      <c r="DL1386" s="174"/>
    </row>
    <row r="1387" spans="1:116" x14ac:dyDescent="0.4">
      <c r="A1387" s="174"/>
      <c r="E1387" s="8"/>
      <c r="G1387" s="175" t="s">
        <v>462</v>
      </c>
      <c r="H1387" s="174"/>
      <c r="I1387" s="176"/>
      <c r="J1387" s="176"/>
      <c r="K1387" s="197"/>
      <c r="L1387" s="197"/>
      <c r="M1387" s="197"/>
      <c r="N1387" s="197"/>
      <c r="O1387" s="197"/>
      <c r="P1387" s="197"/>
      <c r="R1387" s="198"/>
      <c r="S1387" s="174"/>
      <c r="T1387" s="174"/>
      <c r="U1387" s="174"/>
      <c r="V1387" s="174"/>
      <c r="W1387" s="174"/>
      <c r="X1387" s="174"/>
      <c r="Y1387" s="174"/>
      <c r="Z1387" s="174"/>
      <c r="AA1387" s="174"/>
      <c r="AB1387" s="174"/>
      <c r="AC1387" s="174"/>
      <c r="AD1387" s="174"/>
      <c r="AE1387" s="174"/>
      <c r="AF1387" s="174"/>
      <c r="AG1387" s="174"/>
      <c r="AH1387" s="174"/>
      <c r="AI1387" s="174"/>
      <c r="AJ1387" s="174"/>
      <c r="AK1387" s="174"/>
      <c r="AL1387" s="174"/>
      <c r="AM1387" s="174"/>
      <c r="AN1387" s="174"/>
      <c r="AO1387" s="174"/>
      <c r="AP1387" s="174"/>
      <c r="AQ1387" s="174"/>
      <c r="AR1387" s="174"/>
      <c r="AS1387" s="174"/>
      <c r="AT1387" s="174"/>
      <c r="AU1387" s="174"/>
      <c r="AV1387" s="174"/>
      <c r="AW1387" s="174"/>
      <c r="AX1387" s="174"/>
      <c r="AY1387" s="174"/>
      <c r="AZ1387" s="174"/>
      <c r="BA1387" s="174"/>
      <c r="BB1387" s="174"/>
      <c r="BC1387" s="174"/>
      <c r="BD1387" s="174"/>
      <c r="BE1387" s="174"/>
      <c r="BF1387" s="174"/>
      <c r="BG1387" s="174"/>
      <c r="BH1387" s="174"/>
      <c r="BI1387" s="174"/>
      <c r="BJ1387" s="174"/>
      <c r="BK1387" s="174"/>
      <c r="BL1387" s="174"/>
      <c r="BM1387" s="174"/>
      <c r="BN1387" s="174"/>
      <c r="BO1387" s="174"/>
      <c r="BP1387" s="174"/>
      <c r="BQ1387" s="174"/>
      <c r="BR1387" s="174"/>
      <c r="BS1387" s="174"/>
      <c r="BT1387" s="174"/>
      <c r="BU1387" s="174"/>
      <c r="BV1387" s="174"/>
      <c r="BW1387" s="174"/>
      <c r="BX1387" s="174"/>
      <c r="BY1387" s="174"/>
      <c r="BZ1387" s="174"/>
      <c r="CA1387" s="174"/>
      <c r="CB1387" s="174"/>
      <c r="CC1387" s="174"/>
      <c r="CD1387" s="174"/>
      <c r="CE1387" s="174"/>
      <c r="CF1387" s="174"/>
      <c r="CG1387" s="174"/>
      <c r="CH1387" s="174"/>
      <c r="CI1387" s="174"/>
      <c r="CJ1387" s="174"/>
      <c r="CK1387" s="174"/>
      <c r="CL1387" s="174"/>
      <c r="CN1387" s="176"/>
      <c r="CO1387" s="174"/>
      <c r="CP1387" s="174"/>
      <c r="CQ1387" s="174"/>
      <c r="CR1387" s="174"/>
      <c r="CS1387" s="174"/>
      <c r="CT1387" s="174"/>
      <c r="CU1387" s="174"/>
      <c r="CV1387" s="174"/>
      <c r="CW1387" s="174"/>
      <c r="CX1387" s="174"/>
      <c r="CY1387" s="174"/>
      <c r="CZ1387" s="174"/>
      <c r="DA1387" s="174"/>
      <c r="DB1387" s="174"/>
      <c r="DC1387" s="174"/>
      <c r="DD1387" s="174"/>
      <c r="DE1387" s="174"/>
      <c r="DF1387" s="174"/>
      <c r="DG1387" s="174"/>
      <c r="DH1387" s="174"/>
      <c r="DI1387" s="174"/>
      <c r="DJ1387" s="174"/>
      <c r="DK1387" s="174"/>
      <c r="DL1387" s="174"/>
    </row>
    <row r="1388" spans="1:116" x14ac:dyDescent="0.4">
      <c r="A1388" s="174"/>
      <c r="E1388" s="8"/>
      <c r="G1388" s="175" t="s">
        <v>491</v>
      </c>
      <c r="H1388" s="174"/>
      <c r="I1388" s="176"/>
      <c r="J1388" s="176"/>
      <c r="K1388" s="197"/>
      <c r="L1388" s="197"/>
      <c r="M1388" s="197"/>
      <c r="N1388" s="197"/>
      <c r="O1388" s="197"/>
      <c r="P1388" s="197"/>
      <c r="R1388" s="198"/>
      <c r="S1388" s="199" t="str">
        <f t="shared" ref="S1388:AX1388" si="1769">S$20</f>
        <v>S$16</v>
      </c>
      <c r="T1388" s="199" t="str">
        <f t="shared" si="1769"/>
        <v>T$16</v>
      </c>
      <c r="U1388" s="199" t="str">
        <f t="shared" si="1769"/>
        <v>U$16</v>
      </c>
      <c r="V1388" s="199" t="str">
        <f t="shared" si="1769"/>
        <v>V$16</v>
      </c>
      <c r="W1388" s="199" t="str">
        <f t="shared" si="1769"/>
        <v>W$16</v>
      </c>
      <c r="X1388" s="199" t="str">
        <f t="shared" si="1769"/>
        <v>X$16</v>
      </c>
      <c r="Y1388" s="199" t="str">
        <f t="shared" si="1769"/>
        <v>Y$16</v>
      </c>
      <c r="Z1388" s="199" t="str">
        <f t="shared" si="1769"/>
        <v>Z$16</v>
      </c>
      <c r="AA1388" s="199" t="str">
        <f t="shared" si="1769"/>
        <v>AA$16</v>
      </c>
      <c r="AB1388" s="199" t="str">
        <f t="shared" si="1769"/>
        <v>AB$16</v>
      </c>
      <c r="AC1388" s="199" t="str">
        <f t="shared" si="1769"/>
        <v>AC$16</v>
      </c>
      <c r="AD1388" s="199" t="str">
        <f t="shared" si="1769"/>
        <v>AD$16</v>
      </c>
      <c r="AE1388" s="199" t="str">
        <f t="shared" si="1769"/>
        <v>AE$16</v>
      </c>
      <c r="AF1388" s="199" t="str">
        <f t="shared" si="1769"/>
        <v>AF$16</v>
      </c>
      <c r="AG1388" s="199" t="str">
        <f t="shared" si="1769"/>
        <v>AG$16</v>
      </c>
      <c r="AH1388" s="199" t="str">
        <f t="shared" si="1769"/>
        <v>AH$16</v>
      </c>
      <c r="AI1388" s="199" t="str">
        <f t="shared" si="1769"/>
        <v>AI$16</v>
      </c>
      <c r="AJ1388" s="199" t="str">
        <f t="shared" si="1769"/>
        <v>AJ$16</v>
      </c>
      <c r="AK1388" s="199" t="str">
        <f t="shared" si="1769"/>
        <v>AK$16</v>
      </c>
      <c r="AL1388" s="199" t="str">
        <f t="shared" si="1769"/>
        <v>AL$16</v>
      </c>
      <c r="AM1388" s="199" t="str">
        <f t="shared" si="1769"/>
        <v>AM$16</v>
      </c>
      <c r="AN1388" s="199" t="str">
        <f t="shared" si="1769"/>
        <v>AN$16</v>
      </c>
      <c r="AO1388" s="199" t="str">
        <f t="shared" si="1769"/>
        <v>AO$16</v>
      </c>
      <c r="AP1388" s="199" t="str">
        <f t="shared" si="1769"/>
        <v>AP$16</v>
      </c>
      <c r="AQ1388" s="199" t="str">
        <f t="shared" si="1769"/>
        <v>AQ$16</v>
      </c>
      <c r="AR1388" s="199" t="str">
        <f t="shared" si="1769"/>
        <v>AR$16</v>
      </c>
      <c r="AS1388" s="199" t="str">
        <f t="shared" si="1769"/>
        <v>AS$16</v>
      </c>
      <c r="AT1388" s="199" t="str">
        <f t="shared" si="1769"/>
        <v>AT$16</v>
      </c>
      <c r="AU1388" s="199" t="str">
        <f t="shared" si="1769"/>
        <v>AU$16</v>
      </c>
      <c r="AV1388" s="199" t="str">
        <f t="shared" si="1769"/>
        <v>AV$16</v>
      </c>
      <c r="AW1388" s="199" t="str">
        <f t="shared" si="1769"/>
        <v>AW$16</v>
      </c>
      <c r="AX1388" s="199" t="str">
        <f t="shared" si="1769"/>
        <v>AX$16</v>
      </c>
      <c r="AY1388" s="199" t="str">
        <f t="shared" ref="AY1388:CD1388" si="1770">AY$20</f>
        <v>AY$16</v>
      </c>
      <c r="AZ1388" s="199" t="str">
        <f t="shared" si="1770"/>
        <v>AZ$16</v>
      </c>
      <c r="BA1388" s="199" t="str">
        <f t="shared" si="1770"/>
        <v>BA$16</v>
      </c>
      <c r="BB1388" s="199" t="str">
        <f t="shared" si="1770"/>
        <v>BB$16</v>
      </c>
      <c r="BC1388" s="199" t="str">
        <f t="shared" si="1770"/>
        <v>BC$16</v>
      </c>
      <c r="BD1388" s="199" t="str">
        <f t="shared" si="1770"/>
        <v>BD$16</v>
      </c>
      <c r="BE1388" s="199" t="str">
        <f t="shared" si="1770"/>
        <v>BE$16</v>
      </c>
      <c r="BF1388" s="199" t="str">
        <f t="shared" si="1770"/>
        <v>BF$16</v>
      </c>
      <c r="BG1388" s="199" t="str">
        <f t="shared" si="1770"/>
        <v>BG$16</v>
      </c>
      <c r="BH1388" s="199" t="str">
        <f t="shared" si="1770"/>
        <v>BH$16</v>
      </c>
      <c r="BI1388" s="199" t="str">
        <f t="shared" si="1770"/>
        <v>BI$16</v>
      </c>
      <c r="BJ1388" s="199" t="str">
        <f t="shared" si="1770"/>
        <v>BJ$16</v>
      </c>
      <c r="BK1388" s="199" t="str">
        <f t="shared" si="1770"/>
        <v>BK$16</v>
      </c>
      <c r="BL1388" s="199" t="str">
        <f t="shared" si="1770"/>
        <v>BL$16</v>
      </c>
      <c r="BM1388" s="199" t="str">
        <f t="shared" si="1770"/>
        <v>BM$16</v>
      </c>
      <c r="BN1388" s="199" t="str">
        <f t="shared" si="1770"/>
        <v>BN$16</v>
      </c>
      <c r="BO1388" s="199" t="str">
        <f t="shared" si="1770"/>
        <v>BO$16</v>
      </c>
      <c r="BP1388" s="199" t="str">
        <f t="shared" si="1770"/>
        <v>BP$16</v>
      </c>
      <c r="BQ1388" s="199" t="str">
        <f t="shared" si="1770"/>
        <v>BQ$16</v>
      </c>
      <c r="BR1388" s="199" t="str">
        <f t="shared" si="1770"/>
        <v>BR$16</v>
      </c>
      <c r="BS1388" s="199" t="str">
        <f t="shared" si="1770"/>
        <v>BS$16</v>
      </c>
      <c r="BT1388" s="199" t="str">
        <f t="shared" si="1770"/>
        <v>BT$16</v>
      </c>
      <c r="BU1388" s="199" t="str">
        <f t="shared" si="1770"/>
        <v>BU$16</v>
      </c>
      <c r="BV1388" s="199" t="str">
        <f t="shared" si="1770"/>
        <v>BV$16</v>
      </c>
      <c r="BW1388" s="199" t="str">
        <f t="shared" si="1770"/>
        <v>BW$16</v>
      </c>
      <c r="BX1388" s="199" t="str">
        <f t="shared" si="1770"/>
        <v>BX$16</v>
      </c>
      <c r="BY1388" s="199" t="str">
        <f t="shared" si="1770"/>
        <v>BY$16</v>
      </c>
      <c r="BZ1388" s="199" t="str">
        <f t="shared" si="1770"/>
        <v>BZ$16</v>
      </c>
      <c r="CA1388" s="199" t="str">
        <f t="shared" si="1770"/>
        <v>CA$16</v>
      </c>
      <c r="CB1388" s="199" t="str">
        <f t="shared" si="1770"/>
        <v>CB$16</v>
      </c>
      <c r="CC1388" s="199" t="str">
        <f t="shared" si="1770"/>
        <v>CC$16</v>
      </c>
      <c r="CD1388" s="199" t="str">
        <f t="shared" si="1770"/>
        <v>CD$16</v>
      </c>
      <c r="CE1388" s="199" t="str">
        <f t="shared" ref="CE1388:CL1388" si="1771">CE$20</f>
        <v>CE$16</v>
      </c>
      <c r="CF1388" s="199" t="str">
        <f t="shared" si="1771"/>
        <v>CF$16</v>
      </c>
      <c r="CG1388" s="199" t="str">
        <f t="shared" si="1771"/>
        <v>CG$16</v>
      </c>
      <c r="CH1388" s="199" t="str">
        <f t="shared" si="1771"/>
        <v>CH$16</v>
      </c>
      <c r="CI1388" s="199" t="str">
        <f t="shared" si="1771"/>
        <v>CI$16</v>
      </c>
      <c r="CJ1388" s="199" t="str">
        <f t="shared" si="1771"/>
        <v>CJ$16</v>
      </c>
      <c r="CK1388" s="199" t="str">
        <f t="shared" si="1771"/>
        <v>CK$16</v>
      </c>
      <c r="CL1388" s="199" t="str">
        <f t="shared" si="1771"/>
        <v>CL$16</v>
      </c>
      <c r="CN1388" s="176"/>
      <c r="CO1388" s="199" t="str">
        <f t="shared" ref="CO1388:DL1388" si="1772">CO$20</f>
        <v>CO$16</v>
      </c>
      <c r="CP1388" s="199" t="str">
        <f t="shared" si="1772"/>
        <v>CP$16</v>
      </c>
      <c r="CQ1388" s="199" t="str">
        <f t="shared" si="1772"/>
        <v>CQ$16</v>
      </c>
      <c r="CR1388" s="199" t="str">
        <f t="shared" si="1772"/>
        <v>CR$16</v>
      </c>
      <c r="CS1388" s="199" t="str">
        <f t="shared" si="1772"/>
        <v>CS$16</v>
      </c>
      <c r="CT1388" s="199" t="str">
        <f t="shared" si="1772"/>
        <v>CT$16</v>
      </c>
      <c r="CU1388" s="199" t="str">
        <f t="shared" si="1772"/>
        <v>CU$16</v>
      </c>
      <c r="CV1388" s="199" t="str">
        <f t="shared" si="1772"/>
        <v>CV$16</v>
      </c>
      <c r="CW1388" s="199" t="str">
        <f t="shared" si="1772"/>
        <v>CW$16</v>
      </c>
      <c r="CX1388" s="199" t="str">
        <f t="shared" si="1772"/>
        <v>CX$16</v>
      </c>
      <c r="CY1388" s="199" t="str">
        <f t="shared" si="1772"/>
        <v>CY$16</v>
      </c>
      <c r="CZ1388" s="199" t="str">
        <f t="shared" si="1772"/>
        <v>CZ$16</v>
      </c>
      <c r="DA1388" s="199" t="str">
        <f t="shared" si="1772"/>
        <v>DA$16</v>
      </c>
      <c r="DB1388" s="199" t="str">
        <f t="shared" si="1772"/>
        <v>DB$16</v>
      </c>
      <c r="DC1388" s="199" t="str">
        <f t="shared" si="1772"/>
        <v>DC$16</v>
      </c>
      <c r="DD1388" s="199" t="str">
        <f t="shared" si="1772"/>
        <v>DD$16</v>
      </c>
      <c r="DE1388" s="199" t="str">
        <f t="shared" si="1772"/>
        <v>DE$16</v>
      </c>
      <c r="DF1388" s="199" t="str">
        <f t="shared" si="1772"/>
        <v>DF$16</v>
      </c>
      <c r="DG1388" s="199" t="str">
        <f t="shared" si="1772"/>
        <v>DG$16</v>
      </c>
      <c r="DH1388" s="199" t="str">
        <f t="shared" si="1772"/>
        <v>DH$16</v>
      </c>
      <c r="DI1388" s="199" t="str">
        <f t="shared" si="1772"/>
        <v>DI$16</v>
      </c>
      <c r="DJ1388" s="199" t="str">
        <f t="shared" si="1772"/>
        <v>DJ$16</v>
      </c>
      <c r="DK1388" s="199" t="str">
        <f t="shared" si="1772"/>
        <v>DK$16</v>
      </c>
      <c r="DL1388" s="199" t="str">
        <f t="shared" si="1772"/>
        <v>DL$16</v>
      </c>
    </row>
    <row r="1389" spans="1:116" x14ac:dyDescent="0.4">
      <c r="A1389" s="174"/>
      <c r="E1389" s="8"/>
      <c r="G1389" s="175" t="s">
        <v>505</v>
      </c>
      <c r="H1389" s="200"/>
      <c r="I1389" s="201"/>
      <c r="J1389" s="201"/>
      <c r="K1389" s="202"/>
      <c r="L1389" s="202"/>
      <c r="M1389" s="202"/>
      <c r="N1389" s="202"/>
      <c r="O1389" s="202"/>
      <c r="P1389" s="202"/>
      <c r="R1389" s="202"/>
      <c r="S1389" s="199" t="str">
        <f t="shared" ref="S1389:AX1389" si="1773">S$21</f>
        <v>S$17</v>
      </c>
      <c r="T1389" s="199" t="str">
        <f t="shared" si="1773"/>
        <v>T$17</v>
      </c>
      <c r="U1389" s="199" t="str">
        <f t="shared" si="1773"/>
        <v>U$17</v>
      </c>
      <c r="V1389" s="199" t="str">
        <f t="shared" si="1773"/>
        <v>V$17</v>
      </c>
      <c r="W1389" s="199" t="str">
        <f t="shared" si="1773"/>
        <v>W$17</v>
      </c>
      <c r="X1389" s="199" t="str">
        <f t="shared" si="1773"/>
        <v>X$17</v>
      </c>
      <c r="Y1389" s="199" t="str">
        <f t="shared" si="1773"/>
        <v>Y$17</v>
      </c>
      <c r="Z1389" s="199" t="str">
        <f t="shared" si="1773"/>
        <v>Z$17</v>
      </c>
      <c r="AA1389" s="199" t="str">
        <f t="shared" si="1773"/>
        <v>AA$17</v>
      </c>
      <c r="AB1389" s="199" t="str">
        <f t="shared" si="1773"/>
        <v>AB$17</v>
      </c>
      <c r="AC1389" s="199" t="str">
        <f t="shared" si="1773"/>
        <v>AC$17</v>
      </c>
      <c r="AD1389" s="199" t="str">
        <f t="shared" si="1773"/>
        <v>AD$17</v>
      </c>
      <c r="AE1389" s="199" t="str">
        <f t="shared" si="1773"/>
        <v>AE$17</v>
      </c>
      <c r="AF1389" s="199" t="str">
        <f t="shared" si="1773"/>
        <v>AF$17</v>
      </c>
      <c r="AG1389" s="199" t="str">
        <f t="shared" si="1773"/>
        <v>AG$17</v>
      </c>
      <c r="AH1389" s="199" t="str">
        <f t="shared" si="1773"/>
        <v>AH$17</v>
      </c>
      <c r="AI1389" s="199" t="str">
        <f t="shared" si="1773"/>
        <v>AI$17</v>
      </c>
      <c r="AJ1389" s="199" t="str">
        <f t="shared" si="1773"/>
        <v>AJ$17</v>
      </c>
      <c r="AK1389" s="199" t="str">
        <f t="shared" si="1773"/>
        <v>AK$17</v>
      </c>
      <c r="AL1389" s="199" t="str">
        <f t="shared" si="1773"/>
        <v>AL$17</v>
      </c>
      <c r="AM1389" s="199" t="str">
        <f t="shared" si="1773"/>
        <v>AM$17</v>
      </c>
      <c r="AN1389" s="199" t="str">
        <f t="shared" si="1773"/>
        <v>AN$17</v>
      </c>
      <c r="AO1389" s="199" t="str">
        <f t="shared" si="1773"/>
        <v>AO$17</v>
      </c>
      <c r="AP1389" s="199" t="str">
        <f t="shared" si="1773"/>
        <v>AP$17</v>
      </c>
      <c r="AQ1389" s="199" t="str">
        <f t="shared" si="1773"/>
        <v>AQ$17</v>
      </c>
      <c r="AR1389" s="199" t="str">
        <f t="shared" si="1773"/>
        <v>AR$17</v>
      </c>
      <c r="AS1389" s="199" t="str">
        <f t="shared" si="1773"/>
        <v>AS$17</v>
      </c>
      <c r="AT1389" s="199" t="str">
        <f t="shared" si="1773"/>
        <v>AT$17</v>
      </c>
      <c r="AU1389" s="199" t="str">
        <f t="shared" si="1773"/>
        <v>AU$17</v>
      </c>
      <c r="AV1389" s="199" t="str">
        <f t="shared" si="1773"/>
        <v>AV$17</v>
      </c>
      <c r="AW1389" s="199" t="str">
        <f t="shared" si="1773"/>
        <v>AW$17</v>
      </c>
      <c r="AX1389" s="199" t="str">
        <f t="shared" si="1773"/>
        <v>AX$17</v>
      </c>
      <c r="AY1389" s="199" t="str">
        <f t="shared" ref="AY1389:CD1389" si="1774">AY$21</f>
        <v>AY$17</v>
      </c>
      <c r="AZ1389" s="199" t="str">
        <f t="shared" si="1774"/>
        <v>AZ$17</v>
      </c>
      <c r="BA1389" s="199" t="str">
        <f t="shared" si="1774"/>
        <v>BA$17</v>
      </c>
      <c r="BB1389" s="199" t="str">
        <f t="shared" si="1774"/>
        <v>BB$17</v>
      </c>
      <c r="BC1389" s="199" t="str">
        <f t="shared" si="1774"/>
        <v>BC$17</v>
      </c>
      <c r="BD1389" s="199" t="str">
        <f t="shared" si="1774"/>
        <v>BD$17</v>
      </c>
      <c r="BE1389" s="199" t="str">
        <f t="shared" si="1774"/>
        <v>BE$17</v>
      </c>
      <c r="BF1389" s="199" t="str">
        <f t="shared" si="1774"/>
        <v>BF$17</v>
      </c>
      <c r="BG1389" s="199" t="str">
        <f t="shared" si="1774"/>
        <v>BG$17</v>
      </c>
      <c r="BH1389" s="199" t="str">
        <f t="shared" si="1774"/>
        <v>BH$17</v>
      </c>
      <c r="BI1389" s="199" t="str">
        <f t="shared" si="1774"/>
        <v>BI$17</v>
      </c>
      <c r="BJ1389" s="199" t="str">
        <f t="shared" si="1774"/>
        <v>BJ$17</v>
      </c>
      <c r="BK1389" s="199" t="str">
        <f t="shared" si="1774"/>
        <v>BK$17</v>
      </c>
      <c r="BL1389" s="199" t="str">
        <f t="shared" si="1774"/>
        <v>BL$17</v>
      </c>
      <c r="BM1389" s="199" t="str">
        <f t="shared" si="1774"/>
        <v>BM$17</v>
      </c>
      <c r="BN1389" s="199" t="str">
        <f t="shared" si="1774"/>
        <v>BN$17</v>
      </c>
      <c r="BO1389" s="199" t="str">
        <f t="shared" si="1774"/>
        <v>BO$17</v>
      </c>
      <c r="BP1389" s="199" t="str">
        <f t="shared" si="1774"/>
        <v>BP$17</v>
      </c>
      <c r="BQ1389" s="199" t="str">
        <f t="shared" si="1774"/>
        <v>BQ$17</v>
      </c>
      <c r="BR1389" s="199" t="str">
        <f t="shared" si="1774"/>
        <v>BR$17</v>
      </c>
      <c r="BS1389" s="199" t="str">
        <f t="shared" si="1774"/>
        <v>BS$17</v>
      </c>
      <c r="BT1389" s="199" t="str">
        <f t="shared" si="1774"/>
        <v>BT$17</v>
      </c>
      <c r="BU1389" s="199" t="str">
        <f t="shared" si="1774"/>
        <v>BU$17</v>
      </c>
      <c r="BV1389" s="199" t="str">
        <f t="shared" si="1774"/>
        <v>BV$17</v>
      </c>
      <c r="BW1389" s="199" t="str">
        <f t="shared" si="1774"/>
        <v>BW$17</v>
      </c>
      <c r="BX1389" s="199" t="str">
        <f t="shared" si="1774"/>
        <v>BX$17</v>
      </c>
      <c r="BY1389" s="199" t="str">
        <f t="shared" si="1774"/>
        <v>BY$17</v>
      </c>
      <c r="BZ1389" s="199" t="str">
        <f t="shared" si="1774"/>
        <v>BZ$17</v>
      </c>
      <c r="CA1389" s="199" t="str">
        <f t="shared" si="1774"/>
        <v>CA$17</v>
      </c>
      <c r="CB1389" s="199" t="str">
        <f t="shared" si="1774"/>
        <v>CB$17</v>
      </c>
      <c r="CC1389" s="199" t="str">
        <f t="shared" si="1774"/>
        <v>CC$17</v>
      </c>
      <c r="CD1389" s="199" t="str">
        <f t="shared" si="1774"/>
        <v>CD$17</v>
      </c>
      <c r="CE1389" s="199" t="str">
        <f t="shared" ref="CE1389:CL1389" si="1775">CE$21</f>
        <v>CE$17</v>
      </c>
      <c r="CF1389" s="199" t="str">
        <f t="shared" si="1775"/>
        <v>CF$17</v>
      </c>
      <c r="CG1389" s="199" t="str">
        <f t="shared" si="1775"/>
        <v>CG$17</v>
      </c>
      <c r="CH1389" s="199" t="str">
        <f t="shared" si="1775"/>
        <v>CH$17</v>
      </c>
      <c r="CI1389" s="199" t="str">
        <f t="shared" si="1775"/>
        <v>CI$17</v>
      </c>
      <c r="CJ1389" s="199" t="str">
        <f t="shared" si="1775"/>
        <v>CJ$17</v>
      </c>
      <c r="CK1389" s="199" t="str">
        <f t="shared" si="1775"/>
        <v>CK$17</v>
      </c>
      <c r="CL1389" s="199" t="str">
        <f t="shared" si="1775"/>
        <v>CL$17</v>
      </c>
      <c r="CN1389" s="201"/>
      <c r="CO1389" s="199" t="str">
        <f t="shared" ref="CO1389:DL1389" si="1776">CO$21</f>
        <v>CO$17</v>
      </c>
      <c r="CP1389" s="199" t="str">
        <f t="shared" si="1776"/>
        <v>CP$17</v>
      </c>
      <c r="CQ1389" s="199" t="str">
        <f t="shared" si="1776"/>
        <v>CQ$17</v>
      </c>
      <c r="CR1389" s="199" t="str">
        <f t="shared" si="1776"/>
        <v>CR$17</v>
      </c>
      <c r="CS1389" s="199" t="str">
        <f t="shared" si="1776"/>
        <v>CS$17</v>
      </c>
      <c r="CT1389" s="199" t="str">
        <f t="shared" si="1776"/>
        <v>CT$17</v>
      </c>
      <c r="CU1389" s="199" t="str">
        <f t="shared" si="1776"/>
        <v>CU$17</v>
      </c>
      <c r="CV1389" s="199" t="str">
        <f t="shared" si="1776"/>
        <v>CV$17</v>
      </c>
      <c r="CW1389" s="199" t="str">
        <f t="shared" si="1776"/>
        <v>CW$17</v>
      </c>
      <c r="CX1389" s="199" t="str">
        <f t="shared" si="1776"/>
        <v>CX$17</v>
      </c>
      <c r="CY1389" s="199" t="str">
        <f t="shared" si="1776"/>
        <v>CY$17</v>
      </c>
      <c r="CZ1389" s="199" t="str">
        <f t="shared" si="1776"/>
        <v>CZ$17</v>
      </c>
      <c r="DA1389" s="199" t="str">
        <f t="shared" si="1776"/>
        <v>DA$17</v>
      </c>
      <c r="DB1389" s="199" t="str">
        <f t="shared" si="1776"/>
        <v>DB$17</v>
      </c>
      <c r="DC1389" s="199" t="str">
        <f t="shared" si="1776"/>
        <v>DC$17</v>
      </c>
      <c r="DD1389" s="199" t="str">
        <f t="shared" si="1776"/>
        <v>DD$17</v>
      </c>
      <c r="DE1389" s="199" t="str">
        <f t="shared" si="1776"/>
        <v>DE$17</v>
      </c>
      <c r="DF1389" s="199" t="str">
        <f t="shared" si="1776"/>
        <v>DF$17</v>
      </c>
      <c r="DG1389" s="199" t="str">
        <f t="shared" si="1776"/>
        <v>DG$17</v>
      </c>
      <c r="DH1389" s="199" t="str">
        <f t="shared" si="1776"/>
        <v>DH$17</v>
      </c>
      <c r="DI1389" s="199" t="str">
        <f t="shared" si="1776"/>
        <v>DI$17</v>
      </c>
      <c r="DJ1389" s="199" t="str">
        <f t="shared" si="1776"/>
        <v>DJ$17</v>
      </c>
      <c r="DK1389" s="199" t="str">
        <f t="shared" si="1776"/>
        <v>DK$17</v>
      </c>
      <c r="DL1389" s="199" t="str">
        <f t="shared" si="1776"/>
        <v>DL$17</v>
      </c>
    </row>
    <row r="1390" spans="1:116" x14ac:dyDescent="0.4">
      <c r="A1390" s="174"/>
      <c r="E1390" s="8"/>
      <c r="G1390" s="175" t="s">
        <v>463</v>
      </c>
      <c r="H1390" s="200"/>
      <c r="I1390" s="201"/>
      <c r="J1390" s="201"/>
      <c r="K1390" s="202"/>
      <c r="L1390" s="202"/>
      <c r="M1390" s="202"/>
      <c r="N1390" s="202"/>
      <c r="O1390" s="202"/>
      <c r="P1390" s="202"/>
      <c r="R1390" s="202"/>
      <c r="S1390" s="190"/>
      <c r="T1390" s="190"/>
      <c r="U1390" s="190"/>
      <c r="V1390" s="190"/>
      <c r="W1390" s="190"/>
      <c r="X1390" s="190"/>
      <c r="Y1390" s="190"/>
      <c r="Z1390" s="190"/>
      <c r="AA1390" s="190"/>
      <c r="AB1390" s="190"/>
      <c r="AC1390" s="190"/>
      <c r="AD1390" s="190"/>
      <c r="AE1390" s="190"/>
      <c r="AF1390" s="190"/>
      <c r="AG1390" s="190"/>
      <c r="AH1390" s="190"/>
      <c r="AI1390" s="190"/>
      <c r="AJ1390" s="190"/>
      <c r="AK1390" s="190"/>
      <c r="AL1390" s="190"/>
      <c r="AM1390" s="190"/>
      <c r="AN1390" s="190"/>
      <c r="AO1390" s="190"/>
      <c r="AP1390" s="190"/>
      <c r="AQ1390" s="190"/>
      <c r="AR1390" s="190"/>
      <c r="AS1390" s="190"/>
      <c r="AT1390" s="190"/>
      <c r="AU1390" s="190"/>
      <c r="AV1390" s="190"/>
      <c r="AW1390" s="190"/>
      <c r="AX1390" s="190"/>
      <c r="AY1390" s="190"/>
      <c r="AZ1390" s="190"/>
      <c r="BA1390" s="190"/>
      <c r="BB1390" s="190"/>
      <c r="BC1390" s="190"/>
      <c r="BD1390" s="190"/>
      <c r="BE1390" s="190"/>
      <c r="BF1390" s="190"/>
      <c r="BG1390" s="190"/>
      <c r="BH1390" s="190"/>
      <c r="BI1390" s="190"/>
      <c r="BJ1390" s="190"/>
      <c r="BK1390" s="190"/>
      <c r="BL1390" s="190"/>
      <c r="BM1390" s="190"/>
      <c r="BN1390" s="190"/>
      <c r="BO1390" s="190"/>
      <c r="BP1390" s="190"/>
      <c r="BQ1390" s="190"/>
      <c r="BR1390" s="190"/>
      <c r="BS1390" s="190"/>
      <c r="BT1390" s="190"/>
      <c r="BU1390" s="190"/>
      <c r="BV1390" s="190"/>
      <c r="BW1390" s="190"/>
      <c r="BX1390" s="190"/>
      <c r="BY1390" s="190"/>
      <c r="BZ1390" s="190"/>
      <c r="CA1390" s="190"/>
      <c r="CB1390" s="190"/>
      <c r="CC1390" s="190"/>
      <c r="CD1390" s="190"/>
      <c r="CE1390" s="190"/>
      <c r="CF1390" s="190"/>
      <c r="CG1390" s="190"/>
      <c r="CH1390" s="190"/>
      <c r="CI1390" s="190"/>
      <c r="CJ1390" s="190"/>
      <c r="CK1390" s="190"/>
      <c r="CL1390" s="190"/>
      <c r="CN1390" s="201"/>
      <c r="CO1390" s="190"/>
      <c r="CP1390" s="190"/>
      <c r="CQ1390" s="190"/>
      <c r="CR1390" s="190"/>
      <c r="CS1390" s="190"/>
      <c r="CT1390" s="190"/>
      <c r="CU1390" s="190"/>
      <c r="CV1390" s="190"/>
      <c r="CW1390" s="190"/>
      <c r="CX1390" s="190"/>
      <c r="CY1390" s="190"/>
      <c r="CZ1390" s="190"/>
      <c r="DA1390" s="190"/>
      <c r="DB1390" s="190"/>
      <c r="DC1390" s="190"/>
      <c r="DD1390" s="190"/>
      <c r="DE1390" s="190"/>
      <c r="DF1390" s="190"/>
      <c r="DG1390" s="190"/>
      <c r="DH1390" s="190"/>
      <c r="DI1390" s="190"/>
      <c r="DJ1390" s="190"/>
      <c r="DK1390" s="190"/>
      <c r="DL1390" s="190"/>
    </row>
    <row r="1391" spans="1:116" x14ac:dyDescent="0.4">
      <c r="A1391" s="174"/>
      <c r="E1391" s="8"/>
      <c r="G1391" s="175" t="s">
        <v>464</v>
      </c>
      <c r="H1391" s="200"/>
      <c r="I1391" s="201"/>
      <c r="J1391" s="201"/>
      <c r="K1391" s="202"/>
      <c r="L1391" s="202"/>
      <c r="M1391" s="202"/>
      <c r="N1391" s="202"/>
      <c r="O1391" s="202"/>
      <c r="P1391" s="202"/>
      <c r="R1391" s="202"/>
      <c r="S1391" s="190"/>
      <c r="T1391" s="190"/>
      <c r="U1391" s="190"/>
      <c r="V1391" s="190"/>
      <c r="W1391" s="190"/>
      <c r="X1391" s="190"/>
      <c r="Y1391" s="190"/>
      <c r="Z1391" s="190"/>
      <c r="AA1391" s="190"/>
      <c r="AB1391" s="190"/>
      <c r="AC1391" s="190"/>
      <c r="AD1391" s="190"/>
      <c r="AE1391" s="190"/>
      <c r="AF1391" s="190"/>
      <c r="AG1391" s="190"/>
      <c r="AH1391" s="190"/>
      <c r="AI1391" s="190"/>
      <c r="AJ1391" s="190"/>
      <c r="AK1391" s="190"/>
      <c r="AL1391" s="190"/>
      <c r="AM1391" s="190"/>
      <c r="AN1391" s="190"/>
      <c r="AO1391" s="190"/>
      <c r="AP1391" s="190"/>
      <c r="AQ1391" s="190"/>
      <c r="AR1391" s="190"/>
      <c r="AS1391" s="190"/>
      <c r="AT1391" s="190"/>
      <c r="AU1391" s="190"/>
      <c r="AV1391" s="190"/>
      <c r="AW1391" s="190"/>
      <c r="AX1391" s="190"/>
      <c r="AY1391" s="190"/>
      <c r="AZ1391" s="190"/>
      <c r="BA1391" s="190"/>
      <c r="BB1391" s="190"/>
      <c r="BC1391" s="190"/>
      <c r="BD1391" s="190"/>
      <c r="BE1391" s="190"/>
      <c r="BF1391" s="190"/>
      <c r="BG1391" s="190"/>
      <c r="BH1391" s="190"/>
      <c r="BI1391" s="190"/>
      <c r="BJ1391" s="190"/>
      <c r="BK1391" s="190"/>
      <c r="BL1391" s="190"/>
      <c r="BM1391" s="190"/>
      <c r="BN1391" s="190"/>
      <c r="BO1391" s="190"/>
      <c r="BP1391" s="190"/>
      <c r="BQ1391" s="190"/>
      <c r="BR1391" s="190"/>
      <c r="BS1391" s="190"/>
      <c r="BT1391" s="190"/>
      <c r="BU1391" s="190"/>
      <c r="BV1391" s="190"/>
      <c r="BW1391" s="190"/>
      <c r="BX1391" s="190"/>
      <c r="BY1391" s="190"/>
      <c r="BZ1391" s="190"/>
      <c r="CA1391" s="190"/>
      <c r="CB1391" s="190"/>
      <c r="CC1391" s="190"/>
      <c r="CD1391" s="190"/>
      <c r="CE1391" s="190"/>
      <c r="CF1391" s="190"/>
      <c r="CG1391" s="190"/>
      <c r="CH1391" s="190"/>
      <c r="CI1391" s="190"/>
      <c r="CJ1391" s="190"/>
      <c r="CK1391" s="190"/>
      <c r="CL1391" s="190"/>
      <c r="CN1391" s="201"/>
      <c r="CO1391" s="190"/>
      <c r="CP1391" s="190"/>
      <c r="CQ1391" s="190"/>
      <c r="CR1391" s="190"/>
      <c r="CS1391" s="190"/>
      <c r="CT1391" s="190"/>
      <c r="CU1391" s="190"/>
      <c r="CV1391" s="190"/>
      <c r="CW1391" s="190"/>
      <c r="CX1391" s="190"/>
      <c r="CY1391" s="190"/>
      <c r="CZ1391" s="190"/>
      <c r="DA1391" s="190"/>
      <c r="DB1391" s="190"/>
      <c r="DC1391" s="190"/>
      <c r="DD1391" s="190"/>
      <c r="DE1391" s="190"/>
      <c r="DF1391" s="190"/>
      <c r="DG1391" s="190"/>
      <c r="DH1391" s="190"/>
      <c r="DI1391" s="190"/>
      <c r="DJ1391" s="190"/>
      <c r="DK1391" s="190"/>
      <c r="DL1391" s="190"/>
    </row>
    <row r="1392" spans="1:116" x14ac:dyDescent="0.4">
      <c r="A1392" s="48" t="s">
        <v>218</v>
      </c>
      <c r="B1392" s="31" t="s">
        <v>81</v>
      </c>
      <c r="C1392" s="31"/>
      <c r="D1392" t="s">
        <v>775</v>
      </c>
      <c r="E1392" s="8" t="str">
        <f t="shared" ref="E1392:E1401" si="1777">ROW()&amp;" "&amp;D1392</f>
        <v>1392 SUBR-S</v>
      </c>
      <c r="F1392" t="s">
        <v>345</v>
      </c>
      <c r="G1392" s="70" t="s">
        <v>167</v>
      </c>
      <c r="H1392" s="200"/>
      <c r="I1392" s="201"/>
      <c r="J1392" s="201"/>
      <c r="K1392" s="202"/>
      <c r="L1392" s="202"/>
      <c r="M1392" s="202"/>
      <c r="N1392" s="202"/>
      <c r="O1392" s="202"/>
      <c r="P1392" s="202"/>
      <c r="R1392" s="202"/>
      <c r="S1392" s="190" t="str">
        <f t="shared" ref="S1392:AX1392" si="1778">S$22</f>
        <v>S$18</v>
      </c>
      <c r="T1392" s="190" t="str">
        <f t="shared" si="1778"/>
        <v>T$18</v>
      </c>
      <c r="U1392" s="190" t="str">
        <f t="shared" si="1778"/>
        <v>U$18</v>
      </c>
      <c r="V1392" s="190" t="str">
        <f t="shared" si="1778"/>
        <v>V$18</v>
      </c>
      <c r="W1392" s="190" t="str">
        <f t="shared" si="1778"/>
        <v>W$18</v>
      </c>
      <c r="X1392" s="190" t="str">
        <f t="shared" si="1778"/>
        <v>X$18</v>
      </c>
      <c r="Y1392" s="190" t="str">
        <f t="shared" si="1778"/>
        <v>Y$18</v>
      </c>
      <c r="Z1392" s="190" t="str">
        <f t="shared" si="1778"/>
        <v>Z$18</v>
      </c>
      <c r="AA1392" s="190" t="str">
        <f t="shared" si="1778"/>
        <v>AA$18</v>
      </c>
      <c r="AB1392" s="190" t="str">
        <f t="shared" si="1778"/>
        <v>AB$18</v>
      </c>
      <c r="AC1392" s="190" t="str">
        <f t="shared" si="1778"/>
        <v>AC$18</v>
      </c>
      <c r="AD1392" s="190" t="str">
        <f t="shared" si="1778"/>
        <v>AD$18</v>
      </c>
      <c r="AE1392" s="190" t="str">
        <f t="shared" si="1778"/>
        <v>AE$18</v>
      </c>
      <c r="AF1392" s="190" t="str">
        <f t="shared" si="1778"/>
        <v>AF$18</v>
      </c>
      <c r="AG1392" s="190" t="str">
        <f t="shared" si="1778"/>
        <v>AG$18</v>
      </c>
      <c r="AH1392" s="190" t="str">
        <f t="shared" si="1778"/>
        <v>AH$18</v>
      </c>
      <c r="AI1392" s="190" t="str">
        <f t="shared" si="1778"/>
        <v>AI$18</v>
      </c>
      <c r="AJ1392" s="190" t="str">
        <f t="shared" si="1778"/>
        <v>AJ$18</v>
      </c>
      <c r="AK1392" s="190" t="str">
        <f t="shared" si="1778"/>
        <v>AK$18</v>
      </c>
      <c r="AL1392" s="190" t="str">
        <f t="shared" si="1778"/>
        <v>AL$18</v>
      </c>
      <c r="AM1392" s="190" t="str">
        <f t="shared" si="1778"/>
        <v>AM$18</v>
      </c>
      <c r="AN1392" s="190" t="str">
        <f t="shared" si="1778"/>
        <v>AN$18</v>
      </c>
      <c r="AO1392" s="190" t="str">
        <f t="shared" si="1778"/>
        <v>AO$18</v>
      </c>
      <c r="AP1392" s="190" t="str">
        <f t="shared" si="1778"/>
        <v>AP$18</v>
      </c>
      <c r="AQ1392" s="190" t="str">
        <f t="shared" si="1778"/>
        <v>AQ$18</v>
      </c>
      <c r="AR1392" s="190" t="str">
        <f t="shared" si="1778"/>
        <v>AR$18</v>
      </c>
      <c r="AS1392" s="190" t="str">
        <f t="shared" si="1778"/>
        <v>AS$18</v>
      </c>
      <c r="AT1392" s="190" t="str">
        <f t="shared" si="1778"/>
        <v>AT$18</v>
      </c>
      <c r="AU1392" s="190" t="str">
        <f t="shared" si="1778"/>
        <v>AU$18</v>
      </c>
      <c r="AV1392" s="190" t="str">
        <f t="shared" si="1778"/>
        <v>AV$18</v>
      </c>
      <c r="AW1392" s="190" t="str">
        <f t="shared" si="1778"/>
        <v>AW$18</v>
      </c>
      <c r="AX1392" s="190" t="str">
        <f t="shared" si="1778"/>
        <v>AX$18</v>
      </c>
      <c r="AY1392" s="190" t="str">
        <f t="shared" ref="AY1392:CD1392" si="1779">AY$22</f>
        <v>AY$18</v>
      </c>
      <c r="AZ1392" s="190" t="str">
        <f t="shared" si="1779"/>
        <v>AZ$18</v>
      </c>
      <c r="BA1392" s="190" t="str">
        <f t="shared" si="1779"/>
        <v>BA$18</v>
      </c>
      <c r="BB1392" s="190" t="str">
        <f t="shared" si="1779"/>
        <v>BB$18</v>
      </c>
      <c r="BC1392" s="190" t="str">
        <f t="shared" si="1779"/>
        <v>BC$18</v>
      </c>
      <c r="BD1392" s="190" t="str">
        <f t="shared" si="1779"/>
        <v>BD$18</v>
      </c>
      <c r="BE1392" s="190" t="str">
        <f t="shared" si="1779"/>
        <v>BE$18</v>
      </c>
      <c r="BF1392" s="190" t="str">
        <f t="shared" si="1779"/>
        <v>BF$18</v>
      </c>
      <c r="BG1392" s="190" t="str">
        <f t="shared" si="1779"/>
        <v>BG$18</v>
      </c>
      <c r="BH1392" s="190" t="str">
        <f t="shared" si="1779"/>
        <v>BH$18</v>
      </c>
      <c r="BI1392" s="190" t="str">
        <f t="shared" si="1779"/>
        <v>BI$18</v>
      </c>
      <c r="BJ1392" s="190" t="str">
        <f t="shared" si="1779"/>
        <v>BJ$18</v>
      </c>
      <c r="BK1392" s="190" t="str">
        <f t="shared" si="1779"/>
        <v>BK$18</v>
      </c>
      <c r="BL1392" s="190" t="str">
        <f t="shared" si="1779"/>
        <v>BL$18</v>
      </c>
      <c r="BM1392" s="190" t="str">
        <f t="shared" si="1779"/>
        <v>BM$18</v>
      </c>
      <c r="BN1392" s="190" t="str">
        <f t="shared" si="1779"/>
        <v>BN$18</v>
      </c>
      <c r="BO1392" s="190" t="str">
        <f t="shared" si="1779"/>
        <v>BO$18</v>
      </c>
      <c r="BP1392" s="190" t="str">
        <f t="shared" si="1779"/>
        <v>BP$18</v>
      </c>
      <c r="BQ1392" s="190" t="str">
        <f t="shared" si="1779"/>
        <v>BQ$18</v>
      </c>
      <c r="BR1392" s="190" t="str">
        <f t="shared" si="1779"/>
        <v>BR$18</v>
      </c>
      <c r="BS1392" s="190" t="str">
        <f t="shared" si="1779"/>
        <v>BS$18</v>
      </c>
      <c r="BT1392" s="190" t="str">
        <f t="shared" si="1779"/>
        <v>BT$18</v>
      </c>
      <c r="BU1392" s="190" t="str">
        <f t="shared" si="1779"/>
        <v>BU$18</v>
      </c>
      <c r="BV1392" s="190" t="str">
        <f t="shared" si="1779"/>
        <v>BV$18</v>
      </c>
      <c r="BW1392" s="190" t="str">
        <f t="shared" si="1779"/>
        <v>BW$18</v>
      </c>
      <c r="BX1392" s="190" t="str">
        <f t="shared" si="1779"/>
        <v>BX$18</v>
      </c>
      <c r="BY1392" s="190" t="str">
        <f t="shared" si="1779"/>
        <v>BY$18</v>
      </c>
      <c r="BZ1392" s="190" t="str">
        <f t="shared" si="1779"/>
        <v>BZ$18</v>
      </c>
      <c r="CA1392" s="190" t="str">
        <f t="shared" si="1779"/>
        <v>CA$18</v>
      </c>
      <c r="CB1392" s="190" t="str">
        <f t="shared" si="1779"/>
        <v>CB$18</v>
      </c>
      <c r="CC1392" s="190" t="str">
        <f t="shared" si="1779"/>
        <v>CC$18</v>
      </c>
      <c r="CD1392" s="190" t="str">
        <f t="shared" si="1779"/>
        <v>CD$18</v>
      </c>
      <c r="CE1392" s="190" t="str">
        <f t="shared" ref="CE1392:CL1392" si="1780">CE$22</f>
        <v>CE$18</v>
      </c>
      <c r="CF1392" s="190" t="str">
        <f t="shared" si="1780"/>
        <v>CF$18</v>
      </c>
      <c r="CG1392" s="190" t="str">
        <f t="shared" si="1780"/>
        <v>CG$18</v>
      </c>
      <c r="CH1392" s="190" t="str">
        <f t="shared" si="1780"/>
        <v>CH$18</v>
      </c>
      <c r="CI1392" s="190" t="str">
        <f t="shared" si="1780"/>
        <v>CI$18</v>
      </c>
      <c r="CJ1392" s="190" t="str">
        <f t="shared" si="1780"/>
        <v>CJ$18</v>
      </c>
      <c r="CK1392" s="190" t="str">
        <f t="shared" si="1780"/>
        <v>CK$18</v>
      </c>
      <c r="CL1392" s="190" t="str">
        <f t="shared" si="1780"/>
        <v>CL$18</v>
      </c>
      <c r="CN1392" s="201"/>
      <c r="CO1392" s="190" t="str">
        <f t="shared" ref="CO1392:DL1392" si="1781">CO$22</f>
        <v>CO$18</v>
      </c>
      <c r="CP1392" s="190" t="str">
        <f t="shared" si="1781"/>
        <v>CP$18</v>
      </c>
      <c r="CQ1392" s="190" t="str">
        <f t="shared" si="1781"/>
        <v>CQ$18</v>
      </c>
      <c r="CR1392" s="190" t="str">
        <f t="shared" si="1781"/>
        <v>CR$18</v>
      </c>
      <c r="CS1392" s="190" t="str">
        <f t="shared" si="1781"/>
        <v>CS$18</v>
      </c>
      <c r="CT1392" s="190" t="str">
        <f t="shared" si="1781"/>
        <v>CT$18</v>
      </c>
      <c r="CU1392" s="190" t="str">
        <f t="shared" si="1781"/>
        <v>CU$18</v>
      </c>
      <c r="CV1392" s="190" t="str">
        <f t="shared" si="1781"/>
        <v>CV$18</v>
      </c>
      <c r="CW1392" s="190" t="str">
        <f t="shared" si="1781"/>
        <v>CW$18</v>
      </c>
      <c r="CX1392" s="190" t="str">
        <f t="shared" si="1781"/>
        <v>CX$18</v>
      </c>
      <c r="CY1392" s="190" t="str">
        <f t="shared" si="1781"/>
        <v>CY$18</v>
      </c>
      <c r="CZ1392" s="190" t="str">
        <f t="shared" si="1781"/>
        <v>CZ$18</v>
      </c>
      <c r="DA1392" s="190" t="str">
        <f t="shared" si="1781"/>
        <v>DA$18</v>
      </c>
      <c r="DB1392" s="190" t="str">
        <f t="shared" si="1781"/>
        <v>DB$18</v>
      </c>
      <c r="DC1392" s="190" t="str">
        <f t="shared" si="1781"/>
        <v>DC$18</v>
      </c>
      <c r="DD1392" s="190" t="str">
        <f t="shared" si="1781"/>
        <v>DD$18</v>
      </c>
      <c r="DE1392" s="190" t="str">
        <f t="shared" si="1781"/>
        <v>DE$18</v>
      </c>
      <c r="DF1392" s="190" t="str">
        <f t="shared" si="1781"/>
        <v>DF$18</v>
      </c>
      <c r="DG1392" s="190" t="str">
        <f t="shared" si="1781"/>
        <v>DG$18</v>
      </c>
      <c r="DH1392" s="190" t="str">
        <f t="shared" si="1781"/>
        <v>DH$18</v>
      </c>
      <c r="DI1392" s="190" t="str">
        <f t="shared" si="1781"/>
        <v>DI$18</v>
      </c>
      <c r="DJ1392" s="190" t="str">
        <f t="shared" si="1781"/>
        <v>DJ$18</v>
      </c>
      <c r="DK1392" s="190" t="str">
        <f t="shared" si="1781"/>
        <v>DK$18</v>
      </c>
      <c r="DL1392" s="190" t="str">
        <f t="shared" si="1781"/>
        <v>DL$18</v>
      </c>
    </row>
    <row r="1393" spans="2:116" x14ac:dyDescent="0.4">
      <c r="B1393" s="6"/>
      <c r="C1393" s="6"/>
      <c r="D1393" t="s">
        <v>775</v>
      </c>
      <c r="E1393" s="8" t="str">
        <f t="shared" si="1777"/>
        <v>1393 SUBR-S</v>
      </c>
      <c r="G1393" s="95" t="s">
        <v>444</v>
      </c>
      <c r="H1393" s="200"/>
      <c r="I1393" s="201"/>
      <c r="J1393" s="201"/>
      <c r="K1393" s="202"/>
      <c r="L1393" s="202"/>
      <c r="M1393" s="202"/>
      <c r="N1393" s="202"/>
      <c r="O1393" s="202"/>
      <c r="P1393" s="202"/>
      <c r="R1393" s="202"/>
      <c r="S1393" s="190" t="str">
        <f t="shared" ref="S1393:AX1393" si="1782">S$23</f>
        <v>S$19</v>
      </c>
      <c r="T1393" s="190" t="str">
        <f t="shared" si="1782"/>
        <v>T$19</v>
      </c>
      <c r="U1393" s="190" t="str">
        <f t="shared" si="1782"/>
        <v>U$19</v>
      </c>
      <c r="V1393" s="190" t="str">
        <f t="shared" si="1782"/>
        <v>V$19</v>
      </c>
      <c r="W1393" s="190" t="str">
        <f t="shared" si="1782"/>
        <v>W$19</v>
      </c>
      <c r="X1393" s="190" t="str">
        <f t="shared" si="1782"/>
        <v>X$19</v>
      </c>
      <c r="Y1393" s="190" t="str">
        <f t="shared" si="1782"/>
        <v>Y$19</v>
      </c>
      <c r="Z1393" s="190" t="str">
        <f t="shared" si="1782"/>
        <v>Z$19</v>
      </c>
      <c r="AA1393" s="190" t="str">
        <f t="shared" si="1782"/>
        <v>AA$19</v>
      </c>
      <c r="AB1393" s="190" t="str">
        <f t="shared" si="1782"/>
        <v>AB$19</v>
      </c>
      <c r="AC1393" s="190" t="str">
        <f t="shared" si="1782"/>
        <v>AC$19</v>
      </c>
      <c r="AD1393" s="190" t="str">
        <f t="shared" si="1782"/>
        <v>AD$19</v>
      </c>
      <c r="AE1393" s="190" t="str">
        <f t="shared" si="1782"/>
        <v>AE$19</v>
      </c>
      <c r="AF1393" s="190" t="str">
        <f t="shared" si="1782"/>
        <v>AF$19</v>
      </c>
      <c r="AG1393" s="190" t="str">
        <f t="shared" si="1782"/>
        <v>AG$19</v>
      </c>
      <c r="AH1393" s="190" t="str">
        <f t="shared" si="1782"/>
        <v>AH$19</v>
      </c>
      <c r="AI1393" s="190" t="str">
        <f t="shared" si="1782"/>
        <v>AI$19</v>
      </c>
      <c r="AJ1393" s="190" t="str">
        <f t="shared" si="1782"/>
        <v>AJ$19</v>
      </c>
      <c r="AK1393" s="190" t="str">
        <f t="shared" si="1782"/>
        <v>AK$19</v>
      </c>
      <c r="AL1393" s="190" t="str">
        <f t="shared" si="1782"/>
        <v>AL$19</v>
      </c>
      <c r="AM1393" s="190" t="str">
        <f t="shared" si="1782"/>
        <v>AM$19</v>
      </c>
      <c r="AN1393" s="190" t="str">
        <f t="shared" si="1782"/>
        <v>AN$19</v>
      </c>
      <c r="AO1393" s="190" t="str">
        <f t="shared" si="1782"/>
        <v>AO$19</v>
      </c>
      <c r="AP1393" s="190" t="str">
        <f t="shared" si="1782"/>
        <v>AP$19</v>
      </c>
      <c r="AQ1393" s="190" t="str">
        <f t="shared" si="1782"/>
        <v>AQ$19</v>
      </c>
      <c r="AR1393" s="190" t="str">
        <f t="shared" si="1782"/>
        <v>AR$19</v>
      </c>
      <c r="AS1393" s="190" t="str">
        <f t="shared" si="1782"/>
        <v>AS$19</v>
      </c>
      <c r="AT1393" s="190" t="str">
        <f t="shared" si="1782"/>
        <v>AT$19</v>
      </c>
      <c r="AU1393" s="190" t="str">
        <f t="shared" si="1782"/>
        <v>AU$19</v>
      </c>
      <c r="AV1393" s="190" t="str">
        <f t="shared" si="1782"/>
        <v>AV$19</v>
      </c>
      <c r="AW1393" s="190" t="str">
        <f t="shared" si="1782"/>
        <v>AW$19</v>
      </c>
      <c r="AX1393" s="190" t="str">
        <f t="shared" si="1782"/>
        <v>AX$19</v>
      </c>
      <c r="AY1393" s="190" t="str">
        <f t="shared" ref="AY1393:CD1393" si="1783">AY$23</f>
        <v>AY$19</v>
      </c>
      <c r="AZ1393" s="190" t="str">
        <f t="shared" si="1783"/>
        <v>AZ$19</v>
      </c>
      <c r="BA1393" s="190" t="str">
        <f t="shared" si="1783"/>
        <v>BA$19</v>
      </c>
      <c r="BB1393" s="190" t="str">
        <f t="shared" si="1783"/>
        <v>BB$19</v>
      </c>
      <c r="BC1393" s="190" t="str">
        <f t="shared" si="1783"/>
        <v>BC$19</v>
      </c>
      <c r="BD1393" s="190" t="str">
        <f t="shared" si="1783"/>
        <v>BD$19</v>
      </c>
      <c r="BE1393" s="190" t="str">
        <f t="shared" si="1783"/>
        <v>BE$19</v>
      </c>
      <c r="BF1393" s="190" t="str">
        <f t="shared" si="1783"/>
        <v>BF$19</v>
      </c>
      <c r="BG1393" s="190" t="str">
        <f t="shared" si="1783"/>
        <v>BG$19</v>
      </c>
      <c r="BH1393" s="190" t="str">
        <f t="shared" si="1783"/>
        <v>BH$19</v>
      </c>
      <c r="BI1393" s="190" t="str">
        <f t="shared" si="1783"/>
        <v>BI$19</v>
      </c>
      <c r="BJ1393" s="190" t="str">
        <f t="shared" si="1783"/>
        <v>BJ$19</v>
      </c>
      <c r="BK1393" s="190" t="str">
        <f t="shared" si="1783"/>
        <v>BK$19</v>
      </c>
      <c r="BL1393" s="190" t="str">
        <f t="shared" si="1783"/>
        <v>BL$19</v>
      </c>
      <c r="BM1393" s="190" t="str">
        <f t="shared" si="1783"/>
        <v>BM$19</v>
      </c>
      <c r="BN1393" s="190" t="str">
        <f t="shared" si="1783"/>
        <v>BN$19</v>
      </c>
      <c r="BO1393" s="190" t="str">
        <f t="shared" si="1783"/>
        <v>BO$19</v>
      </c>
      <c r="BP1393" s="190" t="str">
        <f t="shared" si="1783"/>
        <v>BP$19</v>
      </c>
      <c r="BQ1393" s="190" t="str">
        <f t="shared" si="1783"/>
        <v>BQ$19</v>
      </c>
      <c r="BR1393" s="190" t="str">
        <f t="shared" si="1783"/>
        <v>BR$19</v>
      </c>
      <c r="BS1393" s="190" t="str">
        <f t="shared" si="1783"/>
        <v>BS$19</v>
      </c>
      <c r="BT1393" s="190" t="str">
        <f t="shared" si="1783"/>
        <v>BT$19</v>
      </c>
      <c r="BU1393" s="190" t="str">
        <f t="shared" si="1783"/>
        <v>BU$19</v>
      </c>
      <c r="BV1393" s="190" t="str">
        <f t="shared" si="1783"/>
        <v>BV$19</v>
      </c>
      <c r="BW1393" s="190" t="str">
        <f t="shared" si="1783"/>
        <v>BW$19</v>
      </c>
      <c r="BX1393" s="190" t="str">
        <f t="shared" si="1783"/>
        <v>BX$19</v>
      </c>
      <c r="BY1393" s="190" t="str">
        <f t="shared" si="1783"/>
        <v>BY$19</v>
      </c>
      <c r="BZ1393" s="190" t="str">
        <f t="shared" si="1783"/>
        <v>BZ$19</v>
      </c>
      <c r="CA1393" s="190" t="str">
        <f t="shared" si="1783"/>
        <v>CA$19</v>
      </c>
      <c r="CB1393" s="190" t="str">
        <f t="shared" si="1783"/>
        <v>CB$19</v>
      </c>
      <c r="CC1393" s="190" t="str">
        <f t="shared" si="1783"/>
        <v>CC$19</v>
      </c>
      <c r="CD1393" s="190" t="str">
        <f t="shared" si="1783"/>
        <v>CD$19</v>
      </c>
      <c r="CE1393" s="190" t="str">
        <f t="shared" ref="CE1393:CL1393" si="1784">CE$23</f>
        <v>CE$19</v>
      </c>
      <c r="CF1393" s="190" t="str">
        <f t="shared" si="1784"/>
        <v>CF$19</v>
      </c>
      <c r="CG1393" s="190" t="str">
        <f t="shared" si="1784"/>
        <v>CG$19</v>
      </c>
      <c r="CH1393" s="190" t="str">
        <f t="shared" si="1784"/>
        <v>CH$19</v>
      </c>
      <c r="CI1393" s="190" t="str">
        <f t="shared" si="1784"/>
        <v>CI$19</v>
      </c>
      <c r="CJ1393" s="190" t="str">
        <f t="shared" si="1784"/>
        <v>CJ$19</v>
      </c>
      <c r="CK1393" s="190" t="str">
        <f t="shared" si="1784"/>
        <v>CK$19</v>
      </c>
      <c r="CL1393" s="190" t="str">
        <f t="shared" si="1784"/>
        <v>CL$19</v>
      </c>
      <c r="CN1393" s="201"/>
      <c r="CO1393" s="190" t="str">
        <f t="shared" ref="CO1393:DL1393" si="1785">CO$23</f>
        <v>CO$19</v>
      </c>
      <c r="CP1393" s="190" t="str">
        <f t="shared" si="1785"/>
        <v>CP$19</v>
      </c>
      <c r="CQ1393" s="190" t="str">
        <f t="shared" si="1785"/>
        <v>CQ$19</v>
      </c>
      <c r="CR1393" s="190" t="str">
        <f t="shared" si="1785"/>
        <v>CR$19</v>
      </c>
      <c r="CS1393" s="190" t="str">
        <f t="shared" si="1785"/>
        <v>CS$19</v>
      </c>
      <c r="CT1393" s="190" t="str">
        <f t="shared" si="1785"/>
        <v>CT$19</v>
      </c>
      <c r="CU1393" s="190" t="str">
        <f t="shared" si="1785"/>
        <v>CU$19</v>
      </c>
      <c r="CV1393" s="190" t="str">
        <f t="shared" si="1785"/>
        <v>CV$19</v>
      </c>
      <c r="CW1393" s="190" t="str">
        <f t="shared" si="1785"/>
        <v>CW$19</v>
      </c>
      <c r="CX1393" s="190" t="str">
        <f t="shared" si="1785"/>
        <v>CX$19</v>
      </c>
      <c r="CY1393" s="190" t="str">
        <f t="shared" si="1785"/>
        <v>CY$19</v>
      </c>
      <c r="CZ1393" s="190" t="str">
        <f t="shared" si="1785"/>
        <v>CZ$19</v>
      </c>
      <c r="DA1393" s="190" t="str">
        <f t="shared" si="1785"/>
        <v>DA$19</v>
      </c>
      <c r="DB1393" s="190" t="str">
        <f t="shared" si="1785"/>
        <v>DB$19</v>
      </c>
      <c r="DC1393" s="190" t="str">
        <f t="shared" si="1785"/>
        <v>DC$19</v>
      </c>
      <c r="DD1393" s="190" t="str">
        <f t="shared" si="1785"/>
        <v>DD$19</v>
      </c>
      <c r="DE1393" s="190" t="str">
        <f t="shared" si="1785"/>
        <v>DE$19</v>
      </c>
      <c r="DF1393" s="190" t="str">
        <f t="shared" si="1785"/>
        <v>DF$19</v>
      </c>
      <c r="DG1393" s="190" t="str">
        <f t="shared" si="1785"/>
        <v>DG$19</v>
      </c>
      <c r="DH1393" s="190" t="str">
        <f t="shared" si="1785"/>
        <v>DH$19</v>
      </c>
      <c r="DI1393" s="190" t="str">
        <f t="shared" si="1785"/>
        <v>DI$19</v>
      </c>
      <c r="DJ1393" s="190" t="str">
        <f t="shared" si="1785"/>
        <v>DJ$19</v>
      </c>
      <c r="DK1393" s="190" t="str">
        <f t="shared" si="1785"/>
        <v>DK$19</v>
      </c>
      <c r="DL1393" s="190" t="str">
        <f t="shared" si="1785"/>
        <v>DL$19</v>
      </c>
    </row>
    <row r="1394" spans="2:116" x14ac:dyDescent="0.4">
      <c r="B1394" s="6"/>
      <c r="C1394" s="6"/>
      <c r="D1394" t="s">
        <v>775</v>
      </c>
      <c r="E1394" s="8" t="str">
        <f t="shared" si="1777"/>
        <v>1394 SUBR-S</v>
      </c>
      <c r="G1394" s="158" t="s">
        <v>71</v>
      </c>
      <c r="H1394" s="48"/>
      <c r="I1394" s="304"/>
      <c r="J1394" s="304"/>
      <c r="K1394" s="48"/>
      <c r="L1394" s="48"/>
      <c r="M1394" s="48"/>
      <c r="N1394" s="48"/>
      <c r="O1394" s="48"/>
      <c r="P1394" s="48"/>
      <c r="R1394" s="70"/>
      <c r="S1394" s="305"/>
      <c r="T1394" s="305"/>
      <c r="U1394" s="305"/>
      <c r="V1394" s="305"/>
      <c r="W1394" s="305"/>
      <c r="X1394" s="305"/>
      <c r="Y1394" s="305"/>
      <c r="Z1394" s="305"/>
      <c r="AA1394" s="305"/>
      <c r="AB1394" s="305"/>
      <c r="AC1394" s="305"/>
      <c r="AD1394" s="305"/>
      <c r="AE1394" s="305"/>
      <c r="AF1394" s="305"/>
      <c r="AG1394" s="305"/>
      <c r="AH1394" s="305"/>
      <c r="AI1394" s="305"/>
      <c r="AJ1394" s="305"/>
      <c r="AK1394" s="305"/>
      <c r="AL1394" s="305"/>
      <c r="AM1394" s="305"/>
      <c r="AN1394" s="305"/>
      <c r="AO1394" s="305"/>
      <c r="AP1394" s="305"/>
      <c r="AQ1394" s="305"/>
      <c r="AR1394" s="305"/>
      <c r="AS1394" s="305"/>
      <c r="AT1394" s="305"/>
      <c r="AU1394" s="305"/>
      <c r="AV1394" s="305"/>
      <c r="AW1394" s="305"/>
      <c r="AX1394" s="305"/>
      <c r="AY1394" s="305"/>
      <c r="AZ1394" s="305"/>
      <c r="BA1394" s="305"/>
      <c r="BB1394" s="305"/>
      <c r="BC1394" s="305"/>
      <c r="BD1394" s="305"/>
      <c r="BE1394" s="305"/>
      <c r="BF1394" s="305"/>
      <c r="BG1394" s="305"/>
      <c r="BH1394" s="305"/>
      <c r="BI1394" s="305"/>
      <c r="BJ1394" s="305"/>
      <c r="BK1394" s="305"/>
      <c r="BL1394" s="305"/>
      <c r="BM1394" s="305"/>
      <c r="BN1394" s="305"/>
      <c r="BO1394" s="305"/>
      <c r="BP1394" s="305"/>
      <c r="BQ1394" s="305"/>
      <c r="BR1394" s="305"/>
      <c r="BS1394" s="305"/>
      <c r="BT1394" s="305"/>
      <c r="BU1394" s="305"/>
      <c r="BV1394" s="305"/>
      <c r="BW1394" s="305"/>
      <c r="BX1394" s="305"/>
      <c r="BY1394" s="305"/>
      <c r="BZ1394" s="305"/>
      <c r="CA1394" s="305"/>
      <c r="CB1394" s="305"/>
      <c r="CC1394" s="305"/>
      <c r="CD1394" s="305"/>
      <c r="CE1394" s="305"/>
      <c r="CF1394" s="305"/>
      <c r="CG1394" s="305"/>
      <c r="CH1394" s="305"/>
      <c r="CI1394" s="305"/>
      <c r="CJ1394" s="305"/>
      <c r="CK1394" s="305"/>
      <c r="CL1394" s="305"/>
      <c r="CN1394" s="304"/>
      <c r="CO1394" s="305"/>
      <c r="CP1394" s="305"/>
      <c r="CQ1394" s="305"/>
      <c r="CR1394" s="305"/>
      <c r="CS1394" s="305"/>
      <c r="CT1394" s="305"/>
      <c r="CU1394" s="305"/>
      <c r="CV1394" s="305"/>
      <c r="CW1394" s="305"/>
      <c r="CX1394" s="305"/>
      <c r="CY1394" s="305"/>
      <c r="CZ1394" s="305"/>
      <c r="DA1394" s="305"/>
      <c r="DB1394" s="305"/>
      <c r="DC1394" s="305"/>
      <c r="DD1394" s="305"/>
      <c r="DE1394" s="305"/>
      <c r="DF1394" s="305"/>
      <c r="DG1394" s="305"/>
      <c r="DH1394" s="305"/>
      <c r="DI1394" s="305"/>
      <c r="DJ1394" s="305"/>
      <c r="DK1394" s="305"/>
      <c r="DL1394" s="305"/>
    </row>
    <row r="1395" spans="2:116" x14ac:dyDescent="0.4">
      <c r="B1395" t="str">
        <f>E1395</f>
        <v>1395 SUBR-S</v>
      </c>
      <c r="D1395" t="s">
        <v>775</v>
      </c>
      <c r="E1395" s="8" t="str">
        <f t="shared" si="1777"/>
        <v>1395 SUBR-S</v>
      </c>
      <c r="G1395" s="145" t="s">
        <v>168</v>
      </c>
      <c r="H1395" s="12"/>
      <c r="I1395" s="60"/>
      <c r="J1395" s="60"/>
      <c r="S1395" s="72"/>
      <c r="T1395" s="72"/>
      <c r="U1395" s="72"/>
      <c r="V1395" s="72"/>
      <c r="W1395" s="72"/>
      <c r="X1395" s="72"/>
      <c r="Y1395" s="72"/>
      <c r="Z1395" s="72"/>
      <c r="AA1395" s="72"/>
      <c r="AB1395" s="72"/>
      <c r="AC1395" s="72"/>
      <c r="AD1395" s="72"/>
      <c r="AE1395" s="72"/>
      <c r="AF1395" s="72"/>
      <c r="AG1395" s="72"/>
      <c r="AH1395" s="72"/>
      <c r="AI1395" s="72"/>
      <c r="AJ1395" s="72"/>
      <c r="AK1395" s="72"/>
      <c r="AL1395" s="72"/>
      <c r="AM1395" s="72"/>
      <c r="AN1395" s="72"/>
      <c r="AO1395" s="72"/>
      <c r="AP1395" s="72"/>
      <c r="AQ1395" s="72"/>
      <c r="AR1395" s="72"/>
      <c r="AS1395" s="72"/>
      <c r="AT1395" s="72"/>
      <c r="AU1395" s="72"/>
      <c r="AV1395" s="72"/>
      <c r="AW1395" s="72"/>
      <c r="AX1395" s="72"/>
      <c r="AY1395" s="72"/>
      <c r="AZ1395" s="72"/>
      <c r="BA1395" s="72"/>
      <c r="BB1395" s="72"/>
      <c r="BC1395" s="72"/>
      <c r="BD1395" s="72"/>
      <c r="BE1395" s="72"/>
      <c r="BF1395" s="72"/>
      <c r="BG1395" s="72"/>
      <c r="BH1395" s="72"/>
      <c r="BI1395" s="72"/>
      <c r="BJ1395" s="72"/>
      <c r="BK1395" s="72"/>
      <c r="BL1395" s="72"/>
      <c r="BM1395" s="72"/>
      <c r="BN1395" s="72"/>
      <c r="BO1395" s="72"/>
      <c r="BP1395" s="72"/>
      <c r="BQ1395" s="72"/>
      <c r="BR1395" s="72"/>
      <c r="BS1395" s="72"/>
      <c r="BT1395" s="72"/>
      <c r="BU1395" s="72"/>
      <c r="BV1395" s="72"/>
      <c r="BW1395" s="72"/>
      <c r="BX1395" s="72"/>
      <c r="BY1395" s="72"/>
      <c r="BZ1395" s="72"/>
      <c r="CA1395" s="72"/>
      <c r="CB1395" s="72"/>
      <c r="CC1395" s="72"/>
      <c r="CD1395" s="72"/>
      <c r="CE1395" s="72"/>
      <c r="CF1395" s="72"/>
      <c r="CG1395" s="72"/>
      <c r="CH1395" s="72"/>
      <c r="CI1395" s="72"/>
      <c r="CJ1395" s="72"/>
      <c r="CK1395" s="72"/>
      <c r="CL1395" s="72"/>
      <c r="CN1395" s="60"/>
      <c r="CO1395" s="72"/>
      <c r="CP1395" s="72"/>
      <c r="CQ1395" s="72"/>
      <c r="CR1395" s="72"/>
      <c r="CS1395" s="72"/>
      <c r="CT1395" s="72"/>
      <c r="CU1395" s="72"/>
      <c r="CV1395" s="72"/>
      <c r="CW1395" s="72"/>
      <c r="CX1395" s="72"/>
      <c r="CY1395" s="72"/>
      <c r="CZ1395" s="72"/>
      <c r="DA1395" s="72"/>
      <c r="DB1395" s="72"/>
      <c r="DC1395" s="72"/>
      <c r="DD1395" s="72"/>
      <c r="DE1395" s="72"/>
      <c r="DF1395" s="72"/>
      <c r="DG1395" s="72"/>
      <c r="DH1395" s="72"/>
      <c r="DI1395" s="72"/>
      <c r="DJ1395" s="72"/>
      <c r="DK1395" s="72"/>
      <c r="DL1395" s="72"/>
    </row>
    <row r="1396" spans="2:116" x14ac:dyDescent="0.4">
      <c r="B1396" s="6"/>
      <c r="C1396" s="6"/>
      <c r="D1396" t="s">
        <v>775</v>
      </c>
      <c r="E1396" s="8" t="str">
        <f t="shared" si="1777"/>
        <v>1396 SUBR-S</v>
      </c>
      <c r="G1396" s="158" t="s">
        <v>72</v>
      </c>
      <c r="K1396" s="15">
        <f>SUMIF($4:$4,K$2-1,1392:1392)</f>
        <v>0</v>
      </c>
      <c r="L1396" s="15">
        <f>K1401</f>
        <v>100</v>
      </c>
      <c r="M1396" s="15">
        <f>L1401</f>
        <v>1000</v>
      </c>
      <c r="N1396" s="15">
        <f>M1401</f>
        <v>1000</v>
      </c>
      <c r="O1396" s="15">
        <f>N1401</f>
        <v>1000</v>
      </c>
      <c r="P1396" s="15">
        <f>O1401</f>
        <v>1000</v>
      </c>
      <c r="R1396" s="15"/>
      <c r="S1396" s="76">
        <f t="shared" ref="S1396" si="1786">R1401</f>
        <v>0</v>
      </c>
      <c r="T1396" s="76">
        <f t="shared" ref="T1396:AY1396" ca="1" si="1787">S1401</f>
        <v>95</v>
      </c>
      <c r="U1396" s="76">
        <f t="shared" ca="1" si="1787"/>
        <v>185.25</v>
      </c>
      <c r="V1396" s="76">
        <f t="shared" ca="1" si="1787"/>
        <v>270.98750000000001</v>
      </c>
      <c r="W1396" s="76">
        <f t="shared" ca="1" si="1787"/>
        <v>352.43812500000001</v>
      </c>
      <c r="X1396" s="76">
        <f t="shared" ca="1" si="1787"/>
        <v>429.81621875000002</v>
      </c>
      <c r="Y1396" s="76">
        <f t="shared" ca="1" si="1787"/>
        <v>503.32540781249998</v>
      </c>
      <c r="Z1396" s="76">
        <f t="shared" ca="1" si="1787"/>
        <v>573.15913742187502</v>
      </c>
      <c r="AA1396" s="76">
        <f t="shared" ca="1" si="1787"/>
        <v>639.50118055078121</v>
      </c>
      <c r="AB1396" s="76">
        <f t="shared" ca="1" si="1787"/>
        <v>702.52612152324218</v>
      </c>
      <c r="AC1396" s="76">
        <f t="shared" ca="1" si="1787"/>
        <v>762.39981544708007</v>
      </c>
      <c r="AD1396" s="76">
        <f t="shared" ca="1" si="1787"/>
        <v>819.27982467472611</v>
      </c>
      <c r="AE1396" s="76">
        <f t="shared" ca="1" si="1787"/>
        <v>873.31583344098976</v>
      </c>
      <c r="AF1396" s="76">
        <f t="shared" ca="1" si="1787"/>
        <v>839.15004176894024</v>
      </c>
      <c r="AG1396" s="76">
        <f t="shared" ca="1" si="1787"/>
        <v>806.69253968049327</v>
      </c>
      <c r="AH1396" s="76">
        <f t="shared" ca="1" si="1787"/>
        <v>775.85791269646859</v>
      </c>
      <c r="AI1396" s="76">
        <f t="shared" ca="1" si="1787"/>
        <v>746.56501706164511</v>
      </c>
      <c r="AJ1396" s="76">
        <f t="shared" ca="1" si="1787"/>
        <v>718.73676620856281</v>
      </c>
      <c r="AK1396" s="76">
        <f t="shared" ca="1" si="1787"/>
        <v>692.29992789813468</v>
      </c>
      <c r="AL1396" s="76">
        <f t="shared" ca="1" si="1787"/>
        <v>667.18493150322797</v>
      </c>
      <c r="AM1396" s="76">
        <f t="shared" ca="1" si="1787"/>
        <v>643.32568492806661</v>
      </c>
      <c r="AN1396" s="76">
        <f t="shared" ca="1" si="1787"/>
        <v>620.65940068166333</v>
      </c>
      <c r="AO1396" s="76">
        <f t="shared" ca="1" si="1787"/>
        <v>599.12643064758015</v>
      </c>
      <c r="AP1396" s="76">
        <f t="shared" ca="1" si="1787"/>
        <v>578.67010911520117</v>
      </c>
      <c r="AQ1396" s="76">
        <f t="shared" ca="1" si="1787"/>
        <v>559.23660365944113</v>
      </c>
      <c r="AR1396" s="76">
        <f t="shared" ca="1" si="1787"/>
        <v>540.77477347646902</v>
      </c>
      <c r="AS1396" s="76">
        <f t="shared" ca="1" si="1787"/>
        <v>523.23603480264558</v>
      </c>
      <c r="AT1396" s="76">
        <f t="shared" ca="1" si="1787"/>
        <v>506.57423306251331</v>
      </c>
      <c r="AU1396" s="76">
        <f t="shared" ca="1" si="1787"/>
        <v>490.74552140938761</v>
      </c>
      <c r="AV1396" s="76">
        <f t="shared" ca="1" si="1787"/>
        <v>475.70824533891823</v>
      </c>
      <c r="AW1396" s="76">
        <f t="shared" ca="1" si="1787"/>
        <v>461.42283307197232</v>
      </c>
      <c r="AX1396" s="76">
        <f t="shared" ca="1" si="1787"/>
        <v>447.85169141837372</v>
      </c>
      <c r="AY1396" s="76">
        <f t="shared" ca="1" si="1787"/>
        <v>434.95910684745502</v>
      </c>
      <c r="AZ1396" s="76">
        <f t="shared" ref="AZ1396:CE1396" ca="1" si="1788">AY1401</f>
        <v>422.71115150508228</v>
      </c>
      <c r="BA1396" s="76">
        <f t="shared" ca="1" si="1788"/>
        <v>411.07559392982819</v>
      </c>
      <c r="BB1396" s="76">
        <f t="shared" ca="1" si="1788"/>
        <v>400.02181423333678</v>
      </c>
      <c r="BC1396" s="76">
        <f t="shared" ca="1" si="1788"/>
        <v>389.52072352166994</v>
      </c>
      <c r="BD1396" s="76">
        <f t="shared" ca="1" si="1788"/>
        <v>379.54468734558645</v>
      </c>
      <c r="BE1396" s="76">
        <f t="shared" ca="1" si="1788"/>
        <v>370.06745297830713</v>
      </c>
      <c r="BF1396" s="76">
        <f t="shared" ca="1" si="1788"/>
        <v>361.0640803293918</v>
      </c>
      <c r="BG1396" s="76">
        <f t="shared" ca="1" si="1788"/>
        <v>352.51087631292222</v>
      </c>
      <c r="BH1396" s="76">
        <f t="shared" ca="1" si="1788"/>
        <v>344.38533249727612</v>
      </c>
      <c r="BI1396" s="76">
        <f t="shared" ca="1" si="1788"/>
        <v>336.66606587241233</v>
      </c>
      <c r="BJ1396" s="76">
        <f t="shared" ca="1" si="1788"/>
        <v>329.33276257879174</v>
      </c>
      <c r="BK1396" s="76">
        <f t="shared" ca="1" si="1788"/>
        <v>322.36612444985218</v>
      </c>
      <c r="BL1396" s="76">
        <f t="shared" ca="1" si="1788"/>
        <v>315.74781822735957</v>
      </c>
      <c r="BM1396" s="76">
        <f t="shared" ca="1" si="1788"/>
        <v>309.46042731599158</v>
      </c>
      <c r="BN1396" s="76">
        <f t="shared" ca="1" si="1788"/>
        <v>303.487405950192</v>
      </c>
      <c r="BO1396" s="76">
        <f t="shared" ca="1" si="1788"/>
        <v>297.8130356526824</v>
      </c>
      <c r="BP1396" s="76">
        <f t="shared" ca="1" si="1788"/>
        <v>292.42238387004829</v>
      </c>
      <c r="BQ1396" s="76">
        <f t="shared" ca="1" si="1788"/>
        <v>287.30126467654588</v>
      </c>
      <c r="BR1396" s="76">
        <f t="shared" ca="1" si="1788"/>
        <v>282.43620144271858</v>
      </c>
      <c r="BS1396" s="76">
        <f t="shared" ca="1" si="1788"/>
        <v>277.81439137058265</v>
      </c>
      <c r="BT1396" s="76">
        <f t="shared" ca="1" si="1788"/>
        <v>273.42367180205355</v>
      </c>
      <c r="BU1396" s="76">
        <f t="shared" ca="1" si="1788"/>
        <v>269.25248821195089</v>
      </c>
      <c r="BV1396" s="76">
        <f t="shared" ca="1" si="1788"/>
        <v>265.28986380135336</v>
      </c>
      <c r="BW1396" s="76">
        <f t="shared" ca="1" si="1788"/>
        <v>261.52537061128567</v>
      </c>
      <c r="BX1396" s="76">
        <f t="shared" ca="1" si="1788"/>
        <v>257.94910208072139</v>
      </c>
      <c r="BY1396" s="76">
        <f t="shared" ca="1" si="1788"/>
        <v>254.55164697668533</v>
      </c>
      <c r="BZ1396" s="76">
        <f t="shared" ca="1" si="1788"/>
        <v>251.32406462785107</v>
      </c>
      <c r="CA1396" s="76">
        <f t="shared" ca="1" si="1788"/>
        <v>248.25786139645848</v>
      </c>
      <c r="CB1396" s="76">
        <f t="shared" ca="1" si="1788"/>
        <v>245.34496832663552</v>
      </c>
      <c r="CC1396" s="76">
        <f t="shared" ca="1" si="1788"/>
        <v>242.57771991030376</v>
      </c>
      <c r="CD1396" s="76">
        <f t="shared" ca="1" si="1788"/>
        <v>239.94883391478857</v>
      </c>
      <c r="CE1396" s="76">
        <f t="shared" ca="1" si="1788"/>
        <v>237.45139221904913</v>
      </c>
      <c r="CF1396" s="76">
        <f t="shared" ref="CF1396:CL1396" ca="1" si="1789">CE1401</f>
        <v>235.07882260809666</v>
      </c>
      <c r="CG1396" s="76">
        <f t="shared" ca="1" si="1789"/>
        <v>232.82488147769183</v>
      </c>
      <c r="CH1396" s="76">
        <f t="shared" ca="1" si="1789"/>
        <v>230.68363740380724</v>
      </c>
      <c r="CI1396" s="76">
        <f t="shared" ca="1" si="1789"/>
        <v>228.64945553361687</v>
      </c>
      <c r="CJ1396" s="76">
        <f t="shared" ca="1" si="1789"/>
        <v>226.71698275693603</v>
      </c>
      <c r="CK1396" s="76">
        <f t="shared" ca="1" si="1789"/>
        <v>224.88113361908924</v>
      </c>
      <c r="CL1396" s="76">
        <f t="shared" ca="1" si="1789"/>
        <v>223.13707693813478</v>
      </c>
      <c r="CO1396" s="76">
        <f t="shared" ref="CO1396:DL1396" si="1790">CN1401</f>
        <v>0</v>
      </c>
      <c r="CP1396" s="76" t="e">
        <f t="shared" ca="1" si="1790"/>
        <v>#N/A</v>
      </c>
      <c r="CQ1396" s="76" t="e">
        <f t="shared" ca="1" si="1790"/>
        <v>#N/A</v>
      </c>
      <c r="CR1396" s="76" t="e">
        <f t="shared" ca="1" si="1790"/>
        <v>#N/A</v>
      </c>
      <c r="CS1396" s="76" t="e">
        <f t="shared" ca="1" si="1790"/>
        <v>#N/A</v>
      </c>
      <c r="CT1396" s="76" t="e">
        <f t="shared" ca="1" si="1790"/>
        <v>#N/A</v>
      </c>
      <c r="CU1396" s="76" t="e">
        <f t="shared" ca="1" si="1790"/>
        <v>#N/A</v>
      </c>
      <c r="CV1396" s="76" t="e">
        <f t="shared" ca="1" si="1790"/>
        <v>#N/A</v>
      </c>
      <c r="CW1396" s="76" t="e">
        <f t="shared" ca="1" si="1790"/>
        <v>#N/A</v>
      </c>
      <c r="CX1396" s="76" t="e">
        <f t="shared" ca="1" si="1790"/>
        <v>#N/A</v>
      </c>
      <c r="CY1396" s="76" t="e">
        <f t="shared" ca="1" si="1790"/>
        <v>#N/A</v>
      </c>
      <c r="CZ1396" s="76" t="e">
        <f t="shared" ca="1" si="1790"/>
        <v>#N/A</v>
      </c>
      <c r="DA1396" s="76" t="e">
        <f t="shared" ca="1" si="1790"/>
        <v>#N/A</v>
      </c>
      <c r="DB1396" s="76" t="e">
        <f t="shared" ca="1" si="1790"/>
        <v>#N/A</v>
      </c>
      <c r="DC1396" s="76" t="e">
        <f t="shared" ca="1" si="1790"/>
        <v>#N/A</v>
      </c>
      <c r="DD1396" s="76" t="e">
        <f t="shared" ca="1" si="1790"/>
        <v>#N/A</v>
      </c>
      <c r="DE1396" s="76" t="e">
        <f t="shared" ca="1" si="1790"/>
        <v>#N/A</v>
      </c>
      <c r="DF1396" s="76" t="e">
        <f t="shared" ca="1" si="1790"/>
        <v>#N/A</v>
      </c>
      <c r="DG1396" s="76" t="e">
        <f t="shared" ca="1" si="1790"/>
        <v>#N/A</v>
      </c>
      <c r="DH1396" s="76" t="e">
        <f t="shared" ca="1" si="1790"/>
        <v>#N/A</v>
      </c>
      <c r="DI1396" s="76" t="e">
        <f t="shared" ca="1" si="1790"/>
        <v>#N/A</v>
      </c>
      <c r="DJ1396" s="76" t="e">
        <f t="shared" ca="1" si="1790"/>
        <v>#N/A</v>
      </c>
      <c r="DK1396" s="76" t="e">
        <f t="shared" ca="1" si="1790"/>
        <v>#N/A</v>
      </c>
      <c r="DL1396" s="76" t="e">
        <f t="shared" ca="1" si="1790"/>
        <v>#N/A</v>
      </c>
    </row>
    <row r="1397" spans="2:116" x14ac:dyDescent="0.4">
      <c r="B1397" t="str">
        <f>E1397</f>
        <v>1397 SUBR-S</v>
      </c>
      <c r="D1397" t="s">
        <v>775</v>
      </c>
      <c r="E1397" s="8" t="str">
        <f t="shared" si="1777"/>
        <v>1397 SUBR-S</v>
      </c>
      <c r="G1397" s="145" t="s">
        <v>73</v>
      </c>
      <c r="H1397" s="12"/>
      <c r="I1397" s="60"/>
      <c r="J1397" s="60"/>
      <c r="K1397" s="18">
        <v>100</v>
      </c>
      <c r="L1397" s="18">
        <v>1000</v>
      </c>
      <c r="M1397" s="18">
        <v>1000</v>
      </c>
      <c r="N1397" s="18">
        <v>1000</v>
      </c>
      <c r="O1397" s="18">
        <v>1000</v>
      </c>
      <c r="P1397" s="18">
        <v>1000</v>
      </c>
      <c r="R1397" s="19"/>
      <c r="S1397" s="147" cm="1">
        <f t="array" ref="S1397">INDEX($K:$P,ROW(),MATCH(S$3,$K$2:$P$2,0))</f>
        <v>100</v>
      </c>
      <c r="T1397" s="147" cm="1">
        <f t="array" ref="T1397">INDEX($K:$P,ROW(),MATCH(T$3,$K$2:$P$2,0))</f>
        <v>100</v>
      </c>
      <c r="U1397" s="147" cm="1">
        <f t="array" ref="U1397">INDEX($K:$P,ROW(),MATCH(U$3,$K$2:$P$2,0))</f>
        <v>100</v>
      </c>
      <c r="V1397" s="147" cm="1">
        <f t="array" ref="V1397">INDEX($K:$P,ROW(),MATCH(V$3,$K$2:$P$2,0))</f>
        <v>100</v>
      </c>
      <c r="W1397" s="147" cm="1">
        <f t="array" ref="W1397">INDEX($K:$P,ROW(),MATCH(W$3,$K$2:$P$2,0))</f>
        <v>100</v>
      </c>
      <c r="X1397" s="147" cm="1">
        <f t="array" ref="X1397">INDEX($K:$P,ROW(),MATCH(X$3,$K$2:$P$2,0))</f>
        <v>100</v>
      </c>
      <c r="Y1397" s="147" cm="1">
        <f t="array" ref="Y1397">INDEX($K:$P,ROW(),MATCH(Y$3,$K$2:$P$2,0))</f>
        <v>100</v>
      </c>
      <c r="Z1397" s="147" cm="1">
        <f t="array" ref="Z1397">INDEX($K:$P,ROW(),MATCH(Z$3,$K$2:$P$2,0))</f>
        <v>100</v>
      </c>
      <c r="AA1397" s="147" cm="1">
        <f t="array" ref="AA1397">INDEX($K:$P,ROW(),MATCH(AA$3,$K$2:$P$2,0))</f>
        <v>100</v>
      </c>
      <c r="AB1397" s="147" cm="1">
        <f t="array" ref="AB1397">INDEX($K:$P,ROW(),MATCH(AB$3,$K$2:$P$2,0))</f>
        <v>100</v>
      </c>
      <c r="AC1397" s="147" cm="1">
        <f t="array" ref="AC1397">INDEX($K:$P,ROW(),MATCH(AC$3,$K$2:$P$2,0))</f>
        <v>100</v>
      </c>
      <c r="AD1397" s="147" cm="1">
        <f t="array" ref="AD1397">INDEX($K:$P,ROW(),MATCH(AD$3,$K$2:$P$2,0))</f>
        <v>100</v>
      </c>
      <c r="AE1397" s="147" cm="1">
        <f t="array" ref="AE1397">INDEX($K:$P,ROW(),MATCH(AE$3,$K$2:$P$2,0))</f>
        <v>1000</v>
      </c>
      <c r="AF1397" s="147" cm="1">
        <f t="array" ref="AF1397">INDEX($K:$P,ROW(),MATCH(AF$3,$K$2:$P$2,0))</f>
        <v>1000</v>
      </c>
      <c r="AG1397" s="147" cm="1">
        <f t="array" ref="AG1397">INDEX($K:$P,ROW(),MATCH(AG$3,$K$2:$P$2,0))</f>
        <v>1000</v>
      </c>
      <c r="AH1397" s="147" cm="1">
        <f t="array" ref="AH1397">INDEX($K:$P,ROW(),MATCH(AH$3,$K$2:$P$2,0))</f>
        <v>1000</v>
      </c>
      <c r="AI1397" s="147" cm="1">
        <f t="array" ref="AI1397">INDEX($K:$P,ROW(),MATCH(AI$3,$K$2:$P$2,0))</f>
        <v>1000</v>
      </c>
      <c r="AJ1397" s="147" cm="1">
        <f t="array" ref="AJ1397">INDEX($K:$P,ROW(),MATCH(AJ$3,$K$2:$P$2,0))</f>
        <v>1000</v>
      </c>
      <c r="AK1397" s="147" cm="1">
        <f t="array" ref="AK1397">INDEX($K:$P,ROW(),MATCH(AK$3,$K$2:$P$2,0))</f>
        <v>1000</v>
      </c>
      <c r="AL1397" s="147" cm="1">
        <f t="array" ref="AL1397">INDEX($K:$P,ROW(),MATCH(AL$3,$K$2:$P$2,0))</f>
        <v>1000</v>
      </c>
      <c r="AM1397" s="147" cm="1">
        <f t="array" ref="AM1397">INDEX($K:$P,ROW(),MATCH(AM$3,$K$2:$P$2,0))</f>
        <v>1000</v>
      </c>
      <c r="AN1397" s="147" cm="1">
        <f t="array" ref="AN1397">INDEX($K:$P,ROW(),MATCH(AN$3,$K$2:$P$2,0))</f>
        <v>1000</v>
      </c>
      <c r="AO1397" s="147" cm="1">
        <f t="array" ref="AO1397">INDEX($K:$P,ROW(),MATCH(AO$3,$K$2:$P$2,0))</f>
        <v>1000</v>
      </c>
      <c r="AP1397" s="147" cm="1">
        <f t="array" ref="AP1397">INDEX($K:$P,ROW(),MATCH(AP$3,$K$2:$P$2,0))</f>
        <v>1000</v>
      </c>
      <c r="AQ1397" s="147" cm="1">
        <f t="array" ref="AQ1397">INDEX($K:$P,ROW(),MATCH(AQ$3,$K$2:$P$2,0))</f>
        <v>1000</v>
      </c>
      <c r="AR1397" s="147" cm="1">
        <f t="array" ref="AR1397">INDEX($K:$P,ROW(),MATCH(AR$3,$K$2:$P$2,0))</f>
        <v>1000</v>
      </c>
      <c r="AS1397" s="147" cm="1">
        <f t="array" ref="AS1397">INDEX($K:$P,ROW(),MATCH(AS$3,$K$2:$P$2,0))</f>
        <v>1000</v>
      </c>
      <c r="AT1397" s="147" cm="1">
        <f t="array" ref="AT1397">INDEX($K:$P,ROW(),MATCH(AT$3,$K$2:$P$2,0))</f>
        <v>1000</v>
      </c>
      <c r="AU1397" s="147" cm="1">
        <f t="array" ref="AU1397">INDEX($K:$P,ROW(),MATCH(AU$3,$K$2:$P$2,0))</f>
        <v>1000</v>
      </c>
      <c r="AV1397" s="147" cm="1">
        <f t="array" ref="AV1397">INDEX($K:$P,ROW(),MATCH(AV$3,$K$2:$P$2,0))</f>
        <v>1000</v>
      </c>
      <c r="AW1397" s="147" cm="1">
        <f t="array" ref="AW1397">INDEX($K:$P,ROW(),MATCH(AW$3,$K$2:$P$2,0))</f>
        <v>1000</v>
      </c>
      <c r="AX1397" s="147" cm="1">
        <f t="array" ref="AX1397">INDEX($K:$P,ROW(),MATCH(AX$3,$K$2:$P$2,0))</f>
        <v>1000</v>
      </c>
      <c r="AY1397" s="147" cm="1">
        <f t="array" ref="AY1397">INDEX($K:$P,ROW(),MATCH(AY$3,$K$2:$P$2,0))</f>
        <v>1000</v>
      </c>
      <c r="AZ1397" s="147" cm="1">
        <f t="array" ref="AZ1397">INDEX($K:$P,ROW(),MATCH(AZ$3,$K$2:$P$2,0))</f>
        <v>1000</v>
      </c>
      <c r="BA1397" s="147" cm="1">
        <f t="array" ref="BA1397">INDEX($K:$P,ROW(),MATCH(BA$3,$K$2:$P$2,0))</f>
        <v>1000</v>
      </c>
      <c r="BB1397" s="147" cm="1">
        <f t="array" ref="BB1397">INDEX($K:$P,ROW(),MATCH(BB$3,$K$2:$P$2,0))</f>
        <v>1000</v>
      </c>
      <c r="BC1397" s="147" cm="1">
        <f t="array" ref="BC1397">INDEX($K:$P,ROW(),MATCH(BC$3,$K$2:$P$2,0))</f>
        <v>1000</v>
      </c>
      <c r="BD1397" s="147" cm="1">
        <f t="array" ref="BD1397">INDEX($K:$P,ROW(),MATCH(BD$3,$K$2:$P$2,0))</f>
        <v>1000</v>
      </c>
      <c r="BE1397" s="147" cm="1">
        <f t="array" ref="BE1397">INDEX($K:$P,ROW(),MATCH(BE$3,$K$2:$P$2,0))</f>
        <v>1000</v>
      </c>
      <c r="BF1397" s="147" cm="1">
        <f t="array" ref="BF1397">INDEX($K:$P,ROW(),MATCH(BF$3,$K$2:$P$2,0))</f>
        <v>1000</v>
      </c>
      <c r="BG1397" s="147" cm="1">
        <f t="array" ref="BG1397">INDEX($K:$P,ROW(),MATCH(BG$3,$K$2:$P$2,0))</f>
        <v>1000</v>
      </c>
      <c r="BH1397" s="147" cm="1">
        <f t="array" ref="BH1397">INDEX($K:$P,ROW(),MATCH(BH$3,$K$2:$P$2,0))</f>
        <v>1000</v>
      </c>
      <c r="BI1397" s="147" cm="1">
        <f t="array" ref="BI1397">INDEX($K:$P,ROW(),MATCH(BI$3,$K$2:$P$2,0))</f>
        <v>1000</v>
      </c>
      <c r="BJ1397" s="147" cm="1">
        <f t="array" ref="BJ1397">INDEX($K:$P,ROW(),MATCH(BJ$3,$K$2:$P$2,0))</f>
        <v>1000</v>
      </c>
      <c r="BK1397" s="147" cm="1">
        <f t="array" ref="BK1397">INDEX($K:$P,ROW(),MATCH(BK$3,$K$2:$P$2,0))</f>
        <v>1000</v>
      </c>
      <c r="BL1397" s="147" cm="1">
        <f t="array" ref="BL1397">INDEX($K:$P,ROW(),MATCH(BL$3,$K$2:$P$2,0))</f>
        <v>1000</v>
      </c>
      <c r="BM1397" s="147" cm="1">
        <f t="array" ref="BM1397">INDEX($K:$P,ROW(),MATCH(BM$3,$K$2:$P$2,0))</f>
        <v>1000</v>
      </c>
      <c r="BN1397" s="147" cm="1">
        <f t="array" ref="BN1397">INDEX($K:$P,ROW(),MATCH(BN$3,$K$2:$P$2,0))</f>
        <v>1000</v>
      </c>
      <c r="BO1397" s="147" cm="1">
        <f t="array" ref="BO1397">INDEX($K:$P,ROW(),MATCH(BO$3,$K$2:$P$2,0))</f>
        <v>1000</v>
      </c>
      <c r="BP1397" s="147" cm="1">
        <f t="array" ref="BP1397">INDEX($K:$P,ROW(),MATCH(BP$3,$K$2:$P$2,0))</f>
        <v>1000</v>
      </c>
      <c r="BQ1397" s="147" cm="1">
        <f t="array" ref="BQ1397">INDEX($K:$P,ROW(),MATCH(BQ$3,$K$2:$P$2,0))</f>
        <v>1000</v>
      </c>
      <c r="BR1397" s="147" cm="1">
        <f t="array" ref="BR1397">INDEX($K:$P,ROW(),MATCH(BR$3,$K$2:$P$2,0))</f>
        <v>1000</v>
      </c>
      <c r="BS1397" s="147" cm="1">
        <f t="array" ref="BS1397">INDEX($K:$P,ROW(),MATCH(BS$3,$K$2:$P$2,0))</f>
        <v>1000</v>
      </c>
      <c r="BT1397" s="147" cm="1">
        <f t="array" ref="BT1397">INDEX($K:$P,ROW(),MATCH(BT$3,$K$2:$P$2,0))</f>
        <v>1000</v>
      </c>
      <c r="BU1397" s="147" cm="1">
        <f t="array" ref="BU1397">INDEX($K:$P,ROW(),MATCH(BU$3,$K$2:$P$2,0))</f>
        <v>1000</v>
      </c>
      <c r="BV1397" s="147" cm="1">
        <f t="array" ref="BV1397">INDEX($K:$P,ROW(),MATCH(BV$3,$K$2:$P$2,0))</f>
        <v>1000</v>
      </c>
      <c r="BW1397" s="147" cm="1">
        <f t="array" ref="BW1397">INDEX($K:$P,ROW(),MATCH(BW$3,$K$2:$P$2,0))</f>
        <v>1000</v>
      </c>
      <c r="BX1397" s="147" cm="1">
        <f t="array" ref="BX1397">INDEX($K:$P,ROW(),MATCH(BX$3,$K$2:$P$2,0))</f>
        <v>1000</v>
      </c>
      <c r="BY1397" s="147" cm="1">
        <f t="array" ref="BY1397">INDEX($K:$P,ROW(),MATCH(BY$3,$K$2:$P$2,0))</f>
        <v>1000</v>
      </c>
      <c r="BZ1397" s="147" cm="1">
        <f t="array" ref="BZ1397">INDEX($K:$P,ROW(),MATCH(BZ$3,$K$2:$P$2,0))</f>
        <v>1000</v>
      </c>
      <c r="CA1397" s="147" cm="1">
        <f t="array" ref="CA1397">INDEX($K:$P,ROW(),MATCH(CA$3,$K$2:$P$2,0))</f>
        <v>1000</v>
      </c>
      <c r="CB1397" s="147" cm="1">
        <f t="array" ref="CB1397">INDEX($K:$P,ROW(),MATCH(CB$3,$K$2:$P$2,0))</f>
        <v>1000</v>
      </c>
      <c r="CC1397" s="147" cm="1">
        <f t="array" ref="CC1397">INDEX($K:$P,ROW(),MATCH(CC$3,$K$2:$P$2,0))</f>
        <v>1000</v>
      </c>
      <c r="CD1397" s="147" cm="1">
        <f t="array" ref="CD1397">INDEX($K:$P,ROW(),MATCH(CD$3,$K$2:$P$2,0))</f>
        <v>1000</v>
      </c>
      <c r="CE1397" s="147" cm="1">
        <f t="array" ref="CE1397">INDEX($K:$P,ROW(),MATCH(CE$3,$K$2:$P$2,0))</f>
        <v>1000</v>
      </c>
      <c r="CF1397" s="147" cm="1">
        <f t="array" ref="CF1397">INDEX($K:$P,ROW(),MATCH(CF$3,$K$2:$P$2,0))</f>
        <v>1000</v>
      </c>
      <c r="CG1397" s="147" cm="1">
        <f t="array" ref="CG1397">INDEX($K:$P,ROW(),MATCH(CG$3,$K$2:$P$2,0))</f>
        <v>1000</v>
      </c>
      <c r="CH1397" s="147" cm="1">
        <f t="array" ref="CH1397">INDEX($K:$P,ROW(),MATCH(CH$3,$K$2:$P$2,0))</f>
        <v>1000</v>
      </c>
      <c r="CI1397" s="147" cm="1">
        <f t="array" ref="CI1397">INDEX($K:$P,ROW(),MATCH(CI$3,$K$2:$P$2,0))</f>
        <v>1000</v>
      </c>
      <c r="CJ1397" s="147" cm="1">
        <f t="array" ref="CJ1397">INDEX($K:$P,ROW(),MATCH(CJ$3,$K$2:$P$2,0))</f>
        <v>1000</v>
      </c>
      <c r="CK1397" s="147" cm="1">
        <f t="array" ref="CK1397">INDEX($K:$P,ROW(),MATCH(CK$3,$K$2:$P$2,0))</f>
        <v>1000</v>
      </c>
      <c r="CL1397" s="147" cm="1">
        <f t="array" ref="CL1397">INDEX($K:$P,ROW(),MATCH(CL$3,$K$2:$P$2,0))</f>
        <v>1000</v>
      </c>
      <c r="CN1397" s="60"/>
      <c r="CO1397" s="147" t="e" cm="1">
        <f t="array" ref="CO1397">INDEX($K:$P,ROW(),MATCH(CO$3,$K$2:$P$2,0))</f>
        <v>#N/A</v>
      </c>
      <c r="CP1397" s="147" t="e" cm="1">
        <f t="array" ref="CP1397">INDEX($K:$P,ROW(),MATCH(CP$3,$K$2:$P$2,0))</f>
        <v>#N/A</v>
      </c>
      <c r="CQ1397" s="147" t="e" cm="1">
        <f t="array" ref="CQ1397">INDEX($K:$P,ROW(),MATCH(CQ$3,$K$2:$P$2,0))</f>
        <v>#N/A</v>
      </c>
      <c r="CR1397" s="147" t="e" cm="1">
        <f t="array" ref="CR1397">INDEX($K:$P,ROW(),MATCH(CR$3,$K$2:$P$2,0))</f>
        <v>#N/A</v>
      </c>
      <c r="CS1397" s="147" t="e" cm="1">
        <f t="array" ref="CS1397">INDEX($K:$P,ROW(),MATCH(CS$3,$K$2:$P$2,0))</f>
        <v>#N/A</v>
      </c>
      <c r="CT1397" s="147" t="e" cm="1">
        <f t="array" ref="CT1397">INDEX($K:$P,ROW(),MATCH(CT$3,$K$2:$P$2,0))</f>
        <v>#N/A</v>
      </c>
      <c r="CU1397" s="147" t="e" cm="1">
        <f t="array" ref="CU1397">INDEX($K:$P,ROW(),MATCH(CU$3,$K$2:$P$2,0))</f>
        <v>#N/A</v>
      </c>
      <c r="CV1397" s="147" t="e" cm="1">
        <f t="array" ref="CV1397">INDEX($K:$P,ROW(),MATCH(CV$3,$K$2:$P$2,0))</f>
        <v>#N/A</v>
      </c>
      <c r="CW1397" s="147" t="e" cm="1">
        <f t="array" ref="CW1397">INDEX($K:$P,ROW(),MATCH(CW$3,$K$2:$P$2,0))</f>
        <v>#N/A</v>
      </c>
      <c r="CX1397" s="147" t="e" cm="1">
        <f t="array" ref="CX1397">INDEX($K:$P,ROW(),MATCH(CX$3,$K$2:$P$2,0))</f>
        <v>#N/A</v>
      </c>
      <c r="CY1397" s="147" t="e" cm="1">
        <f t="array" ref="CY1397">INDEX($K:$P,ROW(),MATCH(CY$3,$K$2:$P$2,0))</f>
        <v>#N/A</v>
      </c>
      <c r="CZ1397" s="147" t="e" cm="1">
        <f t="array" ref="CZ1397">INDEX($K:$P,ROW(),MATCH(CZ$3,$K$2:$P$2,0))</f>
        <v>#N/A</v>
      </c>
      <c r="DA1397" s="147" t="e" cm="1">
        <f t="array" ref="DA1397">INDEX($K:$P,ROW(),MATCH(DA$3,$K$2:$P$2,0))</f>
        <v>#N/A</v>
      </c>
      <c r="DB1397" s="147" t="e" cm="1">
        <f t="array" ref="DB1397">INDEX($K:$P,ROW(),MATCH(DB$3,$K$2:$P$2,0))</f>
        <v>#N/A</v>
      </c>
      <c r="DC1397" s="147" t="e" cm="1">
        <f t="array" ref="DC1397">INDEX($K:$P,ROW(),MATCH(DC$3,$K$2:$P$2,0))</f>
        <v>#N/A</v>
      </c>
      <c r="DD1397" s="147" t="e" cm="1">
        <f t="array" ref="DD1397">INDEX($K:$P,ROW(),MATCH(DD$3,$K$2:$P$2,0))</f>
        <v>#N/A</v>
      </c>
      <c r="DE1397" s="147" t="e" cm="1">
        <f t="array" ref="DE1397">INDEX($K:$P,ROW(),MATCH(DE$3,$K$2:$P$2,0))</f>
        <v>#N/A</v>
      </c>
      <c r="DF1397" s="147" t="e" cm="1">
        <f t="array" ref="DF1397">INDEX($K:$P,ROW(),MATCH(DF$3,$K$2:$P$2,0))</f>
        <v>#N/A</v>
      </c>
      <c r="DG1397" s="147" t="e" cm="1">
        <f t="array" ref="DG1397">INDEX($K:$P,ROW(),MATCH(DG$3,$K$2:$P$2,0))</f>
        <v>#N/A</v>
      </c>
      <c r="DH1397" s="147" t="e" cm="1">
        <f t="array" ref="DH1397">INDEX($K:$P,ROW(),MATCH(DH$3,$K$2:$P$2,0))</f>
        <v>#N/A</v>
      </c>
      <c r="DI1397" s="147" t="e" cm="1">
        <f t="array" ref="DI1397">INDEX($K:$P,ROW(),MATCH(DI$3,$K$2:$P$2,0))</f>
        <v>#N/A</v>
      </c>
      <c r="DJ1397" s="147" t="e" cm="1">
        <f t="array" ref="DJ1397">INDEX($K:$P,ROW(),MATCH(DJ$3,$K$2:$P$2,0))</f>
        <v>#N/A</v>
      </c>
      <c r="DK1397" s="147" t="e" cm="1">
        <f t="array" ref="DK1397">INDEX($K:$P,ROW(),MATCH(DK$3,$K$2:$P$2,0))</f>
        <v>#N/A</v>
      </c>
      <c r="DL1397" s="147" t="e" cm="1">
        <f t="array" ref="DL1397">INDEX($K:$P,ROW(),MATCH(DL$3,$K$2:$P$2,0))</f>
        <v>#N/A</v>
      </c>
    </row>
    <row r="1398" spans="2:116" x14ac:dyDescent="0.4">
      <c r="D1398" t="s">
        <v>775</v>
      </c>
      <c r="E1398" s="8" t="str">
        <f t="shared" si="1777"/>
        <v>1398 SUBR-S</v>
      </c>
      <c r="G1398" s="158" t="s">
        <v>74</v>
      </c>
      <c r="K1398" s="34">
        <f>SUMIF($3:$3,K$2,1394:1394)</f>
        <v>0</v>
      </c>
      <c r="L1398" s="34">
        <f>SUMIF($3:$3,L$2,1394:1394)</f>
        <v>0</v>
      </c>
      <c r="M1398" s="34">
        <f>SUMIF($3:$3,M$2,1394:1394)</f>
        <v>0</v>
      </c>
      <c r="N1398" s="34">
        <f>SUMIF($3:$3,N$2,1394:1394)</f>
        <v>0</v>
      </c>
      <c r="O1398" s="34">
        <f>SUMIF($3:$3,O$2,1394:1394)</f>
        <v>0</v>
      </c>
      <c r="P1398" s="34">
        <f>SUMIF($3:$3,P$2,1394:1394)</f>
        <v>0</v>
      </c>
      <c r="R1398" s="15"/>
      <c r="S1398" s="76" cm="1">
        <f t="array" aca="1" ref="S1398" ca="1">ROUNDDOWN(INDIRECT(S1388)/S1397,0)</f>
        <v>100</v>
      </c>
      <c r="T1398" s="76" cm="1">
        <f t="array" aca="1" ref="T1398" ca="1">ROUNDDOWN(INDIRECT(T1388)/T1397,0)</f>
        <v>100</v>
      </c>
      <c r="U1398" s="76" cm="1">
        <f t="array" aca="1" ref="U1398" ca="1">ROUNDDOWN(INDIRECT(U1388)/U1397,0)</f>
        <v>100</v>
      </c>
      <c r="V1398" s="76" cm="1">
        <f t="array" aca="1" ref="V1398" ca="1">ROUNDDOWN(INDIRECT(V1388)/V1397,0)</f>
        <v>100</v>
      </c>
      <c r="W1398" s="76" cm="1">
        <f t="array" aca="1" ref="W1398" ca="1">ROUNDDOWN(INDIRECT(W1388)/W1397,0)</f>
        <v>100</v>
      </c>
      <c r="X1398" s="76" cm="1">
        <f t="array" aca="1" ref="X1398" ca="1">ROUNDDOWN(INDIRECT(X1388)/X1397,0)</f>
        <v>100</v>
      </c>
      <c r="Y1398" s="76" cm="1">
        <f t="array" aca="1" ref="Y1398" ca="1">ROUNDDOWN(INDIRECT(Y1388)/Y1397,0)</f>
        <v>100</v>
      </c>
      <c r="Z1398" s="76" cm="1">
        <f t="array" aca="1" ref="Z1398" ca="1">ROUNDDOWN(INDIRECT(Z1388)/Z1397,0)</f>
        <v>100</v>
      </c>
      <c r="AA1398" s="76" cm="1">
        <f t="array" aca="1" ref="AA1398" ca="1">ROUNDDOWN(INDIRECT(AA1388)/AA1397,0)</f>
        <v>100</v>
      </c>
      <c r="AB1398" s="76" cm="1">
        <f t="array" aca="1" ref="AB1398" ca="1">ROUNDDOWN(INDIRECT(AB1388)/AB1397,0)</f>
        <v>100</v>
      </c>
      <c r="AC1398" s="76" cm="1">
        <f t="array" aca="1" ref="AC1398" ca="1">ROUNDDOWN(INDIRECT(AC1388)/AC1397,0)</f>
        <v>100</v>
      </c>
      <c r="AD1398" s="76" cm="1">
        <f t="array" aca="1" ref="AD1398" ca="1">ROUNDDOWN(INDIRECT(AD1388)/AD1397,0)</f>
        <v>100</v>
      </c>
      <c r="AE1398" s="76" cm="1">
        <f t="array" aca="1" ref="AE1398" ca="1">ROUNDDOWN(INDIRECT(AE1388)/AE1397,0)</f>
        <v>10</v>
      </c>
      <c r="AF1398" s="76" cm="1">
        <f t="array" aca="1" ref="AF1398" ca="1">ROUNDDOWN(INDIRECT(AF1388)/AF1397,0)</f>
        <v>10</v>
      </c>
      <c r="AG1398" s="76" cm="1">
        <f t="array" aca="1" ref="AG1398" ca="1">ROUNDDOWN(INDIRECT(AG1388)/AG1397,0)</f>
        <v>10</v>
      </c>
      <c r="AH1398" s="76" cm="1">
        <f t="array" aca="1" ref="AH1398" ca="1">ROUNDDOWN(INDIRECT(AH1388)/AH1397,0)</f>
        <v>10</v>
      </c>
      <c r="AI1398" s="76" cm="1">
        <f t="array" aca="1" ref="AI1398" ca="1">ROUNDDOWN(INDIRECT(AI1388)/AI1397,0)</f>
        <v>10</v>
      </c>
      <c r="AJ1398" s="76" cm="1">
        <f t="array" aca="1" ref="AJ1398" ca="1">ROUNDDOWN(INDIRECT(AJ1388)/AJ1397,0)</f>
        <v>10</v>
      </c>
      <c r="AK1398" s="76" cm="1">
        <f t="array" aca="1" ref="AK1398" ca="1">ROUNDDOWN(INDIRECT(AK1388)/AK1397,0)</f>
        <v>10</v>
      </c>
      <c r="AL1398" s="76" cm="1">
        <f t="array" aca="1" ref="AL1398" ca="1">ROUNDDOWN(INDIRECT(AL1388)/AL1397,0)</f>
        <v>10</v>
      </c>
      <c r="AM1398" s="76" cm="1">
        <f t="array" aca="1" ref="AM1398" ca="1">ROUNDDOWN(INDIRECT(AM1388)/AM1397,0)</f>
        <v>10</v>
      </c>
      <c r="AN1398" s="76" cm="1">
        <f t="array" aca="1" ref="AN1398" ca="1">ROUNDDOWN(INDIRECT(AN1388)/AN1397,0)</f>
        <v>10</v>
      </c>
      <c r="AO1398" s="76" cm="1">
        <f t="array" aca="1" ref="AO1398" ca="1">ROUNDDOWN(INDIRECT(AO1388)/AO1397,0)</f>
        <v>10</v>
      </c>
      <c r="AP1398" s="76" cm="1">
        <f t="array" aca="1" ref="AP1398" ca="1">ROUNDDOWN(INDIRECT(AP1388)/AP1397,0)</f>
        <v>10</v>
      </c>
      <c r="AQ1398" s="76" cm="1">
        <f t="array" aca="1" ref="AQ1398" ca="1">ROUNDDOWN(INDIRECT(AQ1388)/AQ1397,0)</f>
        <v>10</v>
      </c>
      <c r="AR1398" s="76" cm="1">
        <f t="array" aca="1" ref="AR1398" ca="1">ROUNDDOWN(INDIRECT(AR1388)/AR1397,0)</f>
        <v>10</v>
      </c>
      <c r="AS1398" s="76" cm="1">
        <f t="array" aca="1" ref="AS1398" ca="1">ROUNDDOWN(INDIRECT(AS1388)/AS1397,0)</f>
        <v>10</v>
      </c>
      <c r="AT1398" s="76" cm="1">
        <f t="array" aca="1" ref="AT1398" ca="1">ROUNDDOWN(INDIRECT(AT1388)/AT1397,0)</f>
        <v>10</v>
      </c>
      <c r="AU1398" s="76" cm="1">
        <f t="array" aca="1" ref="AU1398" ca="1">ROUNDDOWN(INDIRECT(AU1388)/AU1397,0)</f>
        <v>10</v>
      </c>
      <c r="AV1398" s="76" cm="1">
        <f t="array" aca="1" ref="AV1398" ca="1">ROUNDDOWN(INDIRECT(AV1388)/AV1397,0)</f>
        <v>10</v>
      </c>
      <c r="AW1398" s="76" cm="1">
        <f t="array" aca="1" ref="AW1398" ca="1">ROUNDDOWN(INDIRECT(AW1388)/AW1397,0)</f>
        <v>10</v>
      </c>
      <c r="AX1398" s="76" cm="1">
        <f t="array" aca="1" ref="AX1398" ca="1">ROUNDDOWN(INDIRECT(AX1388)/AX1397,0)</f>
        <v>10</v>
      </c>
      <c r="AY1398" s="76" cm="1">
        <f t="array" aca="1" ref="AY1398" ca="1">ROUNDDOWN(INDIRECT(AY1388)/AY1397,0)</f>
        <v>10</v>
      </c>
      <c r="AZ1398" s="76" cm="1">
        <f t="array" aca="1" ref="AZ1398" ca="1">ROUNDDOWN(INDIRECT(AZ1388)/AZ1397,0)</f>
        <v>10</v>
      </c>
      <c r="BA1398" s="76" cm="1">
        <f t="array" aca="1" ref="BA1398" ca="1">ROUNDDOWN(INDIRECT(BA1388)/BA1397,0)</f>
        <v>10</v>
      </c>
      <c r="BB1398" s="76" cm="1">
        <f t="array" aca="1" ref="BB1398" ca="1">ROUNDDOWN(INDIRECT(BB1388)/BB1397,0)</f>
        <v>10</v>
      </c>
      <c r="BC1398" s="76" cm="1">
        <f t="array" aca="1" ref="BC1398" ca="1">ROUNDDOWN(INDIRECT(BC1388)/BC1397,0)</f>
        <v>10</v>
      </c>
      <c r="BD1398" s="76" cm="1">
        <f t="array" aca="1" ref="BD1398" ca="1">ROUNDDOWN(INDIRECT(BD1388)/BD1397,0)</f>
        <v>10</v>
      </c>
      <c r="BE1398" s="76" cm="1">
        <f t="array" aca="1" ref="BE1398" ca="1">ROUNDDOWN(INDIRECT(BE1388)/BE1397,0)</f>
        <v>10</v>
      </c>
      <c r="BF1398" s="76" cm="1">
        <f t="array" aca="1" ref="BF1398" ca="1">ROUNDDOWN(INDIRECT(BF1388)/BF1397,0)</f>
        <v>10</v>
      </c>
      <c r="BG1398" s="76" cm="1">
        <f t="array" aca="1" ref="BG1398" ca="1">ROUNDDOWN(INDIRECT(BG1388)/BG1397,0)</f>
        <v>10</v>
      </c>
      <c r="BH1398" s="76" cm="1">
        <f t="array" aca="1" ref="BH1398" ca="1">ROUNDDOWN(INDIRECT(BH1388)/BH1397,0)</f>
        <v>10</v>
      </c>
      <c r="BI1398" s="76" cm="1">
        <f t="array" aca="1" ref="BI1398" ca="1">ROUNDDOWN(INDIRECT(BI1388)/BI1397,0)</f>
        <v>10</v>
      </c>
      <c r="BJ1398" s="76" cm="1">
        <f t="array" aca="1" ref="BJ1398" ca="1">ROUNDDOWN(INDIRECT(BJ1388)/BJ1397,0)</f>
        <v>10</v>
      </c>
      <c r="BK1398" s="76" cm="1">
        <f t="array" aca="1" ref="BK1398" ca="1">ROUNDDOWN(INDIRECT(BK1388)/BK1397,0)</f>
        <v>10</v>
      </c>
      <c r="BL1398" s="76" cm="1">
        <f t="array" aca="1" ref="BL1398" ca="1">ROUNDDOWN(INDIRECT(BL1388)/BL1397,0)</f>
        <v>10</v>
      </c>
      <c r="BM1398" s="76" cm="1">
        <f t="array" aca="1" ref="BM1398" ca="1">ROUNDDOWN(INDIRECT(BM1388)/BM1397,0)</f>
        <v>10</v>
      </c>
      <c r="BN1398" s="76" cm="1">
        <f t="array" aca="1" ref="BN1398" ca="1">ROUNDDOWN(INDIRECT(BN1388)/BN1397,0)</f>
        <v>10</v>
      </c>
      <c r="BO1398" s="76" cm="1">
        <f t="array" aca="1" ref="BO1398" ca="1">ROUNDDOWN(INDIRECT(BO1388)/BO1397,0)</f>
        <v>10</v>
      </c>
      <c r="BP1398" s="76" cm="1">
        <f t="array" aca="1" ref="BP1398" ca="1">ROUNDDOWN(INDIRECT(BP1388)/BP1397,0)</f>
        <v>10</v>
      </c>
      <c r="BQ1398" s="76" cm="1">
        <f t="array" aca="1" ref="BQ1398" ca="1">ROUNDDOWN(INDIRECT(BQ1388)/BQ1397,0)</f>
        <v>10</v>
      </c>
      <c r="BR1398" s="76" cm="1">
        <f t="array" aca="1" ref="BR1398" ca="1">ROUNDDOWN(INDIRECT(BR1388)/BR1397,0)</f>
        <v>10</v>
      </c>
      <c r="BS1398" s="76" cm="1">
        <f t="array" aca="1" ref="BS1398" ca="1">ROUNDDOWN(INDIRECT(BS1388)/BS1397,0)</f>
        <v>10</v>
      </c>
      <c r="BT1398" s="76" cm="1">
        <f t="array" aca="1" ref="BT1398" ca="1">ROUNDDOWN(INDIRECT(BT1388)/BT1397,0)</f>
        <v>10</v>
      </c>
      <c r="BU1398" s="76" cm="1">
        <f t="array" aca="1" ref="BU1398" ca="1">ROUNDDOWN(INDIRECT(BU1388)/BU1397,0)</f>
        <v>10</v>
      </c>
      <c r="BV1398" s="76" cm="1">
        <f t="array" aca="1" ref="BV1398" ca="1">ROUNDDOWN(INDIRECT(BV1388)/BV1397,0)</f>
        <v>10</v>
      </c>
      <c r="BW1398" s="76" cm="1">
        <f t="array" aca="1" ref="BW1398" ca="1">ROUNDDOWN(INDIRECT(BW1388)/BW1397,0)</f>
        <v>10</v>
      </c>
      <c r="BX1398" s="76" cm="1">
        <f t="array" aca="1" ref="BX1398" ca="1">ROUNDDOWN(INDIRECT(BX1388)/BX1397,0)</f>
        <v>10</v>
      </c>
      <c r="BY1398" s="76" cm="1">
        <f t="array" aca="1" ref="BY1398" ca="1">ROUNDDOWN(INDIRECT(BY1388)/BY1397,0)</f>
        <v>10</v>
      </c>
      <c r="BZ1398" s="76" cm="1">
        <f t="array" aca="1" ref="BZ1398" ca="1">ROUNDDOWN(INDIRECT(BZ1388)/BZ1397,0)</f>
        <v>10</v>
      </c>
      <c r="CA1398" s="76" cm="1">
        <f t="array" aca="1" ref="CA1398" ca="1">ROUNDDOWN(INDIRECT(CA1388)/CA1397,0)</f>
        <v>10</v>
      </c>
      <c r="CB1398" s="76" cm="1">
        <f t="array" aca="1" ref="CB1398" ca="1">ROUNDDOWN(INDIRECT(CB1388)/CB1397,0)</f>
        <v>10</v>
      </c>
      <c r="CC1398" s="76" cm="1">
        <f t="array" aca="1" ref="CC1398" ca="1">ROUNDDOWN(INDIRECT(CC1388)/CC1397,0)</f>
        <v>10</v>
      </c>
      <c r="CD1398" s="76" cm="1">
        <f t="array" aca="1" ref="CD1398" ca="1">ROUNDDOWN(INDIRECT(CD1388)/CD1397,0)</f>
        <v>10</v>
      </c>
      <c r="CE1398" s="76" cm="1">
        <f t="array" aca="1" ref="CE1398" ca="1">ROUNDDOWN(INDIRECT(CE1388)/CE1397,0)</f>
        <v>10</v>
      </c>
      <c r="CF1398" s="76" cm="1">
        <f t="array" aca="1" ref="CF1398" ca="1">ROUNDDOWN(INDIRECT(CF1388)/CF1397,0)</f>
        <v>10</v>
      </c>
      <c r="CG1398" s="76" cm="1">
        <f t="array" aca="1" ref="CG1398" ca="1">ROUNDDOWN(INDIRECT(CG1388)/CG1397,0)</f>
        <v>10</v>
      </c>
      <c r="CH1398" s="76" cm="1">
        <f t="array" aca="1" ref="CH1398" ca="1">ROUNDDOWN(INDIRECT(CH1388)/CH1397,0)</f>
        <v>10</v>
      </c>
      <c r="CI1398" s="76" cm="1">
        <f t="array" aca="1" ref="CI1398" ca="1">ROUNDDOWN(INDIRECT(CI1388)/CI1397,0)</f>
        <v>10</v>
      </c>
      <c r="CJ1398" s="76" cm="1">
        <f t="array" aca="1" ref="CJ1398" ca="1">ROUNDDOWN(INDIRECT(CJ1388)/CJ1397,0)</f>
        <v>10</v>
      </c>
      <c r="CK1398" s="76" cm="1">
        <f t="array" aca="1" ref="CK1398" ca="1">ROUNDDOWN(INDIRECT(CK1388)/CK1397,0)</f>
        <v>10</v>
      </c>
      <c r="CL1398" s="76" cm="1">
        <f t="array" aca="1" ref="CL1398" ca="1">ROUNDDOWN(INDIRECT(CL1388)/CL1397,0)</f>
        <v>10</v>
      </c>
      <c r="CO1398" s="76" t="e" cm="1">
        <f t="array" aca="1" ref="CO1398" ca="1">ROUNDDOWN(INDIRECT(CO1388)/CO1397,0)</f>
        <v>#N/A</v>
      </c>
      <c r="CP1398" s="76" t="e" cm="1">
        <f t="array" aca="1" ref="CP1398" ca="1">ROUNDDOWN(INDIRECT(CP1388)/CP1397,0)</f>
        <v>#N/A</v>
      </c>
      <c r="CQ1398" s="76" t="e" cm="1">
        <f t="array" aca="1" ref="CQ1398" ca="1">ROUNDDOWN(INDIRECT(CQ1388)/CQ1397,0)</f>
        <v>#N/A</v>
      </c>
      <c r="CR1398" s="76" t="e" cm="1">
        <f t="array" aca="1" ref="CR1398" ca="1">ROUNDDOWN(INDIRECT(CR1388)/CR1397,0)</f>
        <v>#N/A</v>
      </c>
      <c r="CS1398" s="76" t="e" cm="1">
        <f t="array" aca="1" ref="CS1398" ca="1">ROUNDDOWN(INDIRECT(CS1388)/CS1397,0)</f>
        <v>#N/A</v>
      </c>
      <c r="CT1398" s="76" t="e" cm="1">
        <f t="array" aca="1" ref="CT1398" ca="1">ROUNDDOWN(INDIRECT(CT1388)/CT1397,0)</f>
        <v>#N/A</v>
      </c>
      <c r="CU1398" s="76" t="e" cm="1">
        <f t="array" aca="1" ref="CU1398" ca="1">ROUNDDOWN(INDIRECT(CU1388)/CU1397,0)</f>
        <v>#N/A</v>
      </c>
      <c r="CV1398" s="76" t="e" cm="1">
        <f t="array" aca="1" ref="CV1398" ca="1">ROUNDDOWN(INDIRECT(CV1388)/CV1397,0)</f>
        <v>#N/A</v>
      </c>
      <c r="CW1398" s="76" t="e" cm="1">
        <f t="array" aca="1" ref="CW1398" ca="1">ROUNDDOWN(INDIRECT(CW1388)/CW1397,0)</f>
        <v>#N/A</v>
      </c>
      <c r="CX1398" s="76" t="e" cm="1">
        <f t="array" aca="1" ref="CX1398" ca="1">ROUNDDOWN(INDIRECT(CX1388)/CX1397,0)</f>
        <v>#N/A</v>
      </c>
      <c r="CY1398" s="76" t="e" cm="1">
        <f t="array" aca="1" ref="CY1398" ca="1">ROUNDDOWN(INDIRECT(CY1388)/CY1397,0)</f>
        <v>#N/A</v>
      </c>
      <c r="CZ1398" s="76" t="e" cm="1">
        <f t="array" aca="1" ref="CZ1398" ca="1">ROUNDDOWN(INDIRECT(CZ1388)/CZ1397,0)</f>
        <v>#N/A</v>
      </c>
      <c r="DA1398" s="76" t="e" cm="1">
        <f t="array" aca="1" ref="DA1398" ca="1">ROUNDDOWN(INDIRECT(DA1388)/DA1397,0)</f>
        <v>#N/A</v>
      </c>
      <c r="DB1398" s="76" t="e" cm="1">
        <f t="array" aca="1" ref="DB1398" ca="1">ROUNDDOWN(INDIRECT(DB1388)/DB1397,0)</f>
        <v>#N/A</v>
      </c>
      <c r="DC1398" s="76" t="e" cm="1">
        <f t="array" aca="1" ref="DC1398" ca="1">ROUNDDOWN(INDIRECT(DC1388)/DC1397,0)</f>
        <v>#N/A</v>
      </c>
      <c r="DD1398" s="76" t="e" cm="1">
        <f t="array" aca="1" ref="DD1398" ca="1">ROUNDDOWN(INDIRECT(DD1388)/DD1397,0)</f>
        <v>#N/A</v>
      </c>
      <c r="DE1398" s="76" t="e" cm="1">
        <f t="array" aca="1" ref="DE1398" ca="1">ROUNDDOWN(INDIRECT(DE1388)/DE1397,0)</f>
        <v>#N/A</v>
      </c>
      <c r="DF1398" s="76" t="e" cm="1">
        <f t="array" aca="1" ref="DF1398" ca="1">ROUNDDOWN(INDIRECT(DF1388)/DF1397,0)</f>
        <v>#N/A</v>
      </c>
      <c r="DG1398" s="76" t="e" cm="1">
        <f t="array" aca="1" ref="DG1398" ca="1">ROUNDDOWN(INDIRECT(DG1388)/DG1397,0)</f>
        <v>#N/A</v>
      </c>
      <c r="DH1398" s="76" t="e" cm="1">
        <f t="array" aca="1" ref="DH1398" ca="1">ROUNDDOWN(INDIRECT(DH1388)/DH1397,0)</f>
        <v>#N/A</v>
      </c>
      <c r="DI1398" s="76" t="e" cm="1">
        <f t="array" aca="1" ref="DI1398" ca="1">ROUNDDOWN(INDIRECT(DI1388)/DI1397,0)</f>
        <v>#N/A</v>
      </c>
      <c r="DJ1398" s="76" t="e" cm="1">
        <f t="array" aca="1" ref="DJ1398" ca="1">ROUNDDOWN(INDIRECT(DJ1388)/DJ1397,0)</f>
        <v>#N/A</v>
      </c>
      <c r="DK1398" s="76" t="e" cm="1">
        <f t="array" aca="1" ref="DK1398" ca="1">ROUNDDOWN(INDIRECT(DK1388)/DK1397,0)</f>
        <v>#N/A</v>
      </c>
      <c r="DL1398" s="76" t="e" cm="1">
        <f t="array" aca="1" ref="DL1398" ca="1">ROUNDDOWN(INDIRECT(DL1388)/DL1397,0)</f>
        <v>#N/A</v>
      </c>
    </row>
    <row r="1399" spans="2:116" x14ac:dyDescent="0.4">
      <c r="C1399" t="s">
        <v>80</v>
      </c>
      <c r="D1399" t="s">
        <v>775</v>
      </c>
      <c r="E1399" s="8" t="str">
        <f t="shared" si="1777"/>
        <v>1399 SUBR-S</v>
      </c>
      <c r="G1399" s="127" t="str">
        <f>"# of subscriber - "&amp;SUBSTITUTE(G1392,":","")</f>
        <v># of subscriber - Subscription revenue - secondary revenue driven</v>
      </c>
      <c r="H1399" s="12"/>
      <c r="I1399" s="60"/>
      <c r="J1399" s="60"/>
      <c r="K1399" s="16">
        <v>0.05</v>
      </c>
      <c r="L1399" s="16">
        <v>0.05</v>
      </c>
      <c r="M1399" s="16">
        <v>0.05</v>
      </c>
      <c r="N1399" s="16">
        <v>0.05</v>
      </c>
      <c r="O1399" s="16">
        <v>0.05</v>
      </c>
      <c r="P1399" s="16">
        <v>0.05</v>
      </c>
      <c r="R1399" s="20"/>
      <c r="S1399" s="150" cm="1">
        <f t="array" ref="S1399">INDEX($K:$P,ROW(),MATCH(S$3,$K$2:$P$2,0))</f>
        <v>0.05</v>
      </c>
      <c r="T1399" s="150" cm="1">
        <f t="array" ref="T1399">INDEX($K:$P,ROW(),MATCH(T$3,$K$2:$P$2,0))</f>
        <v>0.05</v>
      </c>
      <c r="U1399" s="150" cm="1">
        <f t="array" ref="U1399">INDEX($K:$P,ROW(),MATCH(U$3,$K$2:$P$2,0))</f>
        <v>0.05</v>
      </c>
      <c r="V1399" s="150" cm="1">
        <f t="array" ref="V1399">INDEX($K:$P,ROW(),MATCH(V$3,$K$2:$P$2,0))</f>
        <v>0.05</v>
      </c>
      <c r="W1399" s="150" cm="1">
        <f t="array" ref="W1399">INDEX($K:$P,ROW(),MATCH(W$3,$K$2:$P$2,0))</f>
        <v>0.05</v>
      </c>
      <c r="X1399" s="150" cm="1">
        <f t="array" ref="X1399">INDEX($K:$P,ROW(),MATCH(X$3,$K$2:$P$2,0))</f>
        <v>0.05</v>
      </c>
      <c r="Y1399" s="150" cm="1">
        <f t="array" ref="Y1399">INDEX($K:$P,ROW(),MATCH(Y$3,$K$2:$P$2,0))</f>
        <v>0.05</v>
      </c>
      <c r="Z1399" s="150" cm="1">
        <f t="array" ref="Z1399">INDEX($K:$P,ROW(),MATCH(Z$3,$K$2:$P$2,0))</f>
        <v>0.05</v>
      </c>
      <c r="AA1399" s="150" cm="1">
        <f t="array" ref="AA1399">INDEX($K:$P,ROW(),MATCH(AA$3,$K$2:$P$2,0))</f>
        <v>0.05</v>
      </c>
      <c r="AB1399" s="150" cm="1">
        <f t="array" ref="AB1399">INDEX($K:$P,ROW(),MATCH(AB$3,$K$2:$P$2,0))</f>
        <v>0.05</v>
      </c>
      <c r="AC1399" s="150" cm="1">
        <f t="array" ref="AC1399">INDEX($K:$P,ROW(),MATCH(AC$3,$K$2:$P$2,0))</f>
        <v>0.05</v>
      </c>
      <c r="AD1399" s="150" cm="1">
        <f t="array" ref="AD1399">INDEX($K:$P,ROW(),MATCH(AD$3,$K$2:$P$2,0))</f>
        <v>0.05</v>
      </c>
      <c r="AE1399" s="150" cm="1">
        <f t="array" ref="AE1399">INDEX($K:$P,ROW(),MATCH(AE$3,$K$2:$P$2,0))</f>
        <v>0.05</v>
      </c>
      <c r="AF1399" s="150" cm="1">
        <f t="array" ref="AF1399">INDEX($K:$P,ROW(),MATCH(AF$3,$K$2:$P$2,0))</f>
        <v>0.05</v>
      </c>
      <c r="AG1399" s="150" cm="1">
        <f t="array" ref="AG1399">INDEX($K:$P,ROW(),MATCH(AG$3,$K$2:$P$2,0))</f>
        <v>0.05</v>
      </c>
      <c r="AH1399" s="150" cm="1">
        <f t="array" ref="AH1399">INDEX($K:$P,ROW(),MATCH(AH$3,$K$2:$P$2,0))</f>
        <v>0.05</v>
      </c>
      <c r="AI1399" s="150" cm="1">
        <f t="array" ref="AI1399">INDEX($K:$P,ROW(),MATCH(AI$3,$K$2:$P$2,0))</f>
        <v>0.05</v>
      </c>
      <c r="AJ1399" s="150" cm="1">
        <f t="array" ref="AJ1399">INDEX($K:$P,ROW(),MATCH(AJ$3,$K$2:$P$2,0))</f>
        <v>0.05</v>
      </c>
      <c r="AK1399" s="150" cm="1">
        <f t="array" ref="AK1399">INDEX($K:$P,ROW(),MATCH(AK$3,$K$2:$P$2,0))</f>
        <v>0.05</v>
      </c>
      <c r="AL1399" s="150" cm="1">
        <f t="array" ref="AL1399">INDEX($K:$P,ROW(),MATCH(AL$3,$K$2:$P$2,0))</f>
        <v>0.05</v>
      </c>
      <c r="AM1399" s="150" cm="1">
        <f t="array" ref="AM1399">INDEX($K:$P,ROW(),MATCH(AM$3,$K$2:$P$2,0))</f>
        <v>0.05</v>
      </c>
      <c r="AN1399" s="150" cm="1">
        <f t="array" ref="AN1399">INDEX($K:$P,ROW(),MATCH(AN$3,$K$2:$P$2,0))</f>
        <v>0.05</v>
      </c>
      <c r="AO1399" s="150" cm="1">
        <f t="array" ref="AO1399">INDEX($K:$P,ROW(),MATCH(AO$3,$K$2:$P$2,0))</f>
        <v>0.05</v>
      </c>
      <c r="AP1399" s="150" cm="1">
        <f t="array" ref="AP1399">INDEX($K:$P,ROW(),MATCH(AP$3,$K$2:$P$2,0))</f>
        <v>0.05</v>
      </c>
      <c r="AQ1399" s="150" cm="1">
        <f t="array" ref="AQ1399">INDEX($K:$P,ROW(),MATCH(AQ$3,$K$2:$P$2,0))</f>
        <v>0.05</v>
      </c>
      <c r="AR1399" s="150" cm="1">
        <f t="array" ref="AR1399">INDEX($K:$P,ROW(),MATCH(AR$3,$K$2:$P$2,0))</f>
        <v>0.05</v>
      </c>
      <c r="AS1399" s="150" cm="1">
        <f t="array" ref="AS1399">INDEX($K:$P,ROW(),MATCH(AS$3,$K$2:$P$2,0))</f>
        <v>0.05</v>
      </c>
      <c r="AT1399" s="150" cm="1">
        <f t="array" ref="AT1399">INDEX($K:$P,ROW(),MATCH(AT$3,$K$2:$P$2,0))</f>
        <v>0.05</v>
      </c>
      <c r="AU1399" s="150" cm="1">
        <f t="array" ref="AU1399">INDEX($K:$P,ROW(),MATCH(AU$3,$K$2:$P$2,0))</f>
        <v>0.05</v>
      </c>
      <c r="AV1399" s="150" cm="1">
        <f t="array" ref="AV1399">INDEX($K:$P,ROW(),MATCH(AV$3,$K$2:$P$2,0))</f>
        <v>0.05</v>
      </c>
      <c r="AW1399" s="150" cm="1">
        <f t="array" ref="AW1399">INDEX($K:$P,ROW(),MATCH(AW$3,$K$2:$P$2,0))</f>
        <v>0.05</v>
      </c>
      <c r="AX1399" s="150" cm="1">
        <f t="array" ref="AX1399">INDEX($K:$P,ROW(),MATCH(AX$3,$K$2:$P$2,0))</f>
        <v>0.05</v>
      </c>
      <c r="AY1399" s="150" cm="1">
        <f t="array" ref="AY1399">INDEX($K:$P,ROW(),MATCH(AY$3,$K$2:$P$2,0))</f>
        <v>0.05</v>
      </c>
      <c r="AZ1399" s="150" cm="1">
        <f t="array" ref="AZ1399">INDEX($K:$P,ROW(),MATCH(AZ$3,$K$2:$P$2,0))</f>
        <v>0.05</v>
      </c>
      <c r="BA1399" s="150" cm="1">
        <f t="array" ref="BA1399">INDEX($K:$P,ROW(),MATCH(BA$3,$K$2:$P$2,0))</f>
        <v>0.05</v>
      </c>
      <c r="BB1399" s="150" cm="1">
        <f t="array" ref="BB1399">INDEX($K:$P,ROW(),MATCH(BB$3,$K$2:$P$2,0))</f>
        <v>0.05</v>
      </c>
      <c r="BC1399" s="150" cm="1">
        <f t="array" ref="BC1399">INDEX($K:$P,ROW(),MATCH(BC$3,$K$2:$P$2,0))</f>
        <v>0.05</v>
      </c>
      <c r="BD1399" s="150" cm="1">
        <f t="array" ref="BD1399">INDEX($K:$P,ROW(),MATCH(BD$3,$K$2:$P$2,0))</f>
        <v>0.05</v>
      </c>
      <c r="BE1399" s="150" cm="1">
        <f t="array" ref="BE1399">INDEX($K:$P,ROW(),MATCH(BE$3,$K$2:$P$2,0))</f>
        <v>0.05</v>
      </c>
      <c r="BF1399" s="150" cm="1">
        <f t="array" ref="BF1399">INDEX($K:$P,ROW(),MATCH(BF$3,$K$2:$P$2,0))</f>
        <v>0.05</v>
      </c>
      <c r="BG1399" s="150" cm="1">
        <f t="array" ref="BG1399">INDEX($K:$P,ROW(),MATCH(BG$3,$K$2:$P$2,0))</f>
        <v>0.05</v>
      </c>
      <c r="BH1399" s="150" cm="1">
        <f t="array" ref="BH1399">INDEX($K:$P,ROW(),MATCH(BH$3,$K$2:$P$2,0))</f>
        <v>0.05</v>
      </c>
      <c r="BI1399" s="150" cm="1">
        <f t="array" ref="BI1399">INDEX($K:$P,ROW(),MATCH(BI$3,$K$2:$P$2,0))</f>
        <v>0.05</v>
      </c>
      <c r="BJ1399" s="150" cm="1">
        <f t="array" ref="BJ1399">INDEX($K:$P,ROW(),MATCH(BJ$3,$K$2:$P$2,0))</f>
        <v>0.05</v>
      </c>
      <c r="BK1399" s="150" cm="1">
        <f t="array" ref="BK1399">INDEX($K:$P,ROW(),MATCH(BK$3,$K$2:$P$2,0))</f>
        <v>0.05</v>
      </c>
      <c r="BL1399" s="150" cm="1">
        <f t="array" ref="BL1399">INDEX($K:$P,ROW(),MATCH(BL$3,$K$2:$P$2,0))</f>
        <v>0.05</v>
      </c>
      <c r="BM1399" s="150" cm="1">
        <f t="array" ref="BM1399">INDEX($K:$P,ROW(),MATCH(BM$3,$K$2:$P$2,0))</f>
        <v>0.05</v>
      </c>
      <c r="BN1399" s="150" cm="1">
        <f t="array" ref="BN1399">INDEX($K:$P,ROW(),MATCH(BN$3,$K$2:$P$2,0))</f>
        <v>0.05</v>
      </c>
      <c r="BO1399" s="150" cm="1">
        <f t="array" ref="BO1399">INDEX($K:$P,ROW(),MATCH(BO$3,$K$2:$P$2,0))</f>
        <v>0.05</v>
      </c>
      <c r="BP1399" s="150" cm="1">
        <f t="array" ref="BP1399">INDEX($K:$P,ROW(),MATCH(BP$3,$K$2:$P$2,0))</f>
        <v>0.05</v>
      </c>
      <c r="BQ1399" s="150" cm="1">
        <f t="array" ref="BQ1399">INDEX($K:$P,ROW(),MATCH(BQ$3,$K$2:$P$2,0))</f>
        <v>0.05</v>
      </c>
      <c r="BR1399" s="150" cm="1">
        <f t="array" ref="BR1399">INDEX($K:$P,ROW(),MATCH(BR$3,$K$2:$P$2,0))</f>
        <v>0.05</v>
      </c>
      <c r="BS1399" s="150" cm="1">
        <f t="array" ref="BS1399">INDEX($K:$P,ROW(),MATCH(BS$3,$K$2:$P$2,0))</f>
        <v>0.05</v>
      </c>
      <c r="BT1399" s="150" cm="1">
        <f t="array" ref="BT1399">INDEX($K:$P,ROW(),MATCH(BT$3,$K$2:$P$2,0))</f>
        <v>0.05</v>
      </c>
      <c r="BU1399" s="150" cm="1">
        <f t="array" ref="BU1399">INDEX($K:$P,ROW(),MATCH(BU$3,$K$2:$P$2,0))</f>
        <v>0.05</v>
      </c>
      <c r="BV1399" s="150" cm="1">
        <f t="array" ref="BV1399">INDEX($K:$P,ROW(),MATCH(BV$3,$K$2:$P$2,0))</f>
        <v>0.05</v>
      </c>
      <c r="BW1399" s="150" cm="1">
        <f t="array" ref="BW1399">INDEX($K:$P,ROW(),MATCH(BW$3,$K$2:$P$2,0))</f>
        <v>0.05</v>
      </c>
      <c r="BX1399" s="150" cm="1">
        <f t="array" ref="BX1399">INDEX($K:$P,ROW(),MATCH(BX$3,$K$2:$P$2,0))</f>
        <v>0.05</v>
      </c>
      <c r="BY1399" s="150" cm="1">
        <f t="array" ref="BY1399">INDEX($K:$P,ROW(),MATCH(BY$3,$K$2:$P$2,0))</f>
        <v>0.05</v>
      </c>
      <c r="BZ1399" s="150" cm="1">
        <f t="array" ref="BZ1399">INDEX($K:$P,ROW(),MATCH(BZ$3,$K$2:$P$2,0))</f>
        <v>0.05</v>
      </c>
      <c r="CA1399" s="150" cm="1">
        <f t="array" ref="CA1399">INDEX($K:$P,ROW(),MATCH(CA$3,$K$2:$P$2,0))</f>
        <v>0.05</v>
      </c>
      <c r="CB1399" s="150" cm="1">
        <f t="array" ref="CB1399">INDEX($K:$P,ROW(),MATCH(CB$3,$K$2:$P$2,0))</f>
        <v>0.05</v>
      </c>
      <c r="CC1399" s="150" cm="1">
        <f t="array" ref="CC1399">INDEX($K:$P,ROW(),MATCH(CC$3,$K$2:$P$2,0))</f>
        <v>0.05</v>
      </c>
      <c r="CD1399" s="150" cm="1">
        <f t="array" ref="CD1399">INDEX($K:$P,ROW(),MATCH(CD$3,$K$2:$P$2,0))</f>
        <v>0.05</v>
      </c>
      <c r="CE1399" s="150" cm="1">
        <f t="array" ref="CE1399">INDEX($K:$P,ROW(),MATCH(CE$3,$K$2:$P$2,0))</f>
        <v>0.05</v>
      </c>
      <c r="CF1399" s="150" cm="1">
        <f t="array" ref="CF1399">INDEX($K:$P,ROW(),MATCH(CF$3,$K$2:$P$2,0))</f>
        <v>0.05</v>
      </c>
      <c r="CG1399" s="150" cm="1">
        <f t="array" ref="CG1399">INDEX($K:$P,ROW(),MATCH(CG$3,$K$2:$P$2,0))</f>
        <v>0.05</v>
      </c>
      <c r="CH1399" s="150" cm="1">
        <f t="array" ref="CH1399">INDEX($K:$P,ROW(),MATCH(CH$3,$K$2:$P$2,0))</f>
        <v>0.05</v>
      </c>
      <c r="CI1399" s="150" cm="1">
        <f t="array" ref="CI1399">INDEX($K:$P,ROW(),MATCH(CI$3,$K$2:$P$2,0))</f>
        <v>0.05</v>
      </c>
      <c r="CJ1399" s="150" cm="1">
        <f t="array" ref="CJ1399">INDEX($K:$P,ROW(),MATCH(CJ$3,$K$2:$P$2,0))</f>
        <v>0.05</v>
      </c>
      <c r="CK1399" s="150" cm="1">
        <f t="array" ref="CK1399">INDEX($K:$P,ROW(),MATCH(CK$3,$K$2:$P$2,0))</f>
        <v>0.05</v>
      </c>
      <c r="CL1399" s="150" cm="1">
        <f t="array" ref="CL1399">INDEX($K:$P,ROW(),MATCH(CL$3,$K$2:$P$2,0))</f>
        <v>0.05</v>
      </c>
      <c r="CN1399" s="60"/>
      <c r="CO1399" s="150" t="e" cm="1">
        <f t="array" ref="CO1399">INDEX($K:$P,ROW(),MATCH(CO$3,$K$2:$P$2,0))</f>
        <v>#N/A</v>
      </c>
      <c r="CP1399" s="150" t="e" cm="1">
        <f t="array" ref="CP1399">INDEX($K:$P,ROW(),MATCH(CP$3,$K$2:$P$2,0))</f>
        <v>#N/A</v>
      </c>
      <c r="CQ1399" s="150" t="e" cm="1">
        <f t="array" ref="CQ1399">INDEX($K:$P,ROW(),MATCH(CQ$3,$K$2:$P$2,0))</f>
        <v>#N/A</v>
      </c>
      <c r="CR1399" s="150" t="e" cm="1">
        <f t="array" ref="CR1399">INDEX($K:$P,ROW(),MATCH(CR$3,$K$2:$P$2,0))</f>
        <v>#N/A</v>
      </c>
      <c r="CS1399" s="150" t="e" cm="1">
        <f t="array" ref="CS1399">INDEX($K:$P,ROW(),MATCH(CS$3,$K$2:$P$2,0))</f>
        <v>#N/A</v>
      </c>
      <c r="CT1399" s="150" t="e" cm="1">
        <f t="array" ref="CT1399">INDEX($K:$P,ROW(),MATCH(CT$3,$K$2:$P$2,0))</f>
        <v>#N/A</v>
      </c>
      <c r="CU1399" s="150" t="e" cm="1">
        <f t="array" ref="CU1399">INDEX($K:$P,ROW(),MATCH(CU$3,$K$2:$P$2,0))</f>
        <v>#N/A</v>
      </c>
      <c r="CV1399" s="150" t="e" cm="1">
        <f t="array" ref="CV1399">INDEX($K:$P,ROW(),MATCH(CV$3,$K$2:$P$2,0))</f>
        <v>#N/A</v>
      </c>
      <c r="CW1399" s="150" t="e" cm="1">
        <f t="array" ref="CW1399">INDEX($K:$P,ROW(),MATCH(CW$3,$K$2:$P$2,0))</f>
        <v>#N/A</v>
      </c>
      <c r="CX1399" s="150" t="e" cm="1">
        <f t="array" ref="CX1399">INDEX($K:$P,ROW(),MATCH(CX$3,$K$2:$P$2,0))</f>
        <v>#N/A</v>
      </c>
      <c r="CY1399" s="150" t="e" cm="1">
        <f t="array" ref="CY1399">INDEX($K:$P,ROW(),MATCH(CY$3,$K$2:$P$2,0))</f>
        <v>#N/A</v>
      </c>
      <c r="CZ1399" s="150" t="e" cm="1">
        <f t="array" ref="CZ1399">INDEX($K:$P,ROW(),MATCH(CZ$3,$K$2:$P$2,0))</f>
        <v>#N/A</v>
      </c>
      <c r="DA1399" s="150" t="e" cm="1">
        <f t="array" ref="DA1399">INDEX($K:$P,ROW(),MATCH(DA$3,$K$2:$P$2,0))</f>
        <v>#N/A</v>
      </c>
      <c r="DB1399" s="150" t="e" cm="1">
        <f t="array" ref="DB1399">INDEX($K:$P,ROW(),MATCH(DB$3,$K$2:$P$2,0))</f>
        <v>#N/A</v>
      </c>
      <c r="DC1399" s="150" t="e" cm="1">
        <f t="array" ref="DC1399">INDEX($K:$P,ROW(),MATCH(DC$3,$K$2:$P$2,0))</f>
        <v>#N/A</v>
      </c>
      <c r="DD1399" s="150" t="e" cm="1">
        <f t="array" ref="DD1399">INDEX($K:$P,ROW(),MATCH(DD$3,$K$2:$P$2,0))</f>
        <v>#N/A</v>
      </c>
      <c r="DE1399" s="150" t="e" cm="1">
        <f t="array" ref="DE1399">INDEX($K:$P,ROW(),MATCH(DE$3,$K$2:$P$2,0))</f>
        <v>#N/A</v>
      </c>
      <c r="DF1399" s="150" t="e" cm="1">
        <f t="array" ref="DF1399">INDEX($K:$P,ROW(),MATCH(DF$3,$K$2:$P$2,0))</f>
        <v>#N/A</v>
      </c>
      <c r="DG1399" s="150" t="e" cm="1">
        <f t="array" ref="DG1399">INDEX($K:$P,ROW(),MATCH(DG$3,$K$2:$P$2,0))</f>
        <v>#N/A</v>
      </c>
      <c r="DH1399" s="150" t="e" cm="1">
        <f t="array" ref="DH1399">INDEX($K:$P,ROW(),MATCH(DH$3,$K$2:$P$2,0))</f>
        <v>#N/A</v>
      </c>
      <c r="DI1399" s="150" t="e" cm="1">
        <f t="array" ref="DI1399">INDEX($K:$P,ROW(),MATCH(DI$3,$K$2:$P$2,0))</f>
        <v>#N/A</v>
      </c>
      <c r="DJ1399" s="150" t="e" cm="1">
        <f t="array" ref="DJ1399">INDEX($K:$P,ROW(),MATCH(DJ$3,$K$2:$P$2,0))</f>
        <v>#N/A</v>
      </c>
      <c r="DK1399" s="150" t="e" cm="1">
        <f t="array" ref="DK1399">INDEX($K:$P,ROW(),MATCH(DK$3,$K$2:$P$2,0))</f>
        <v>#N/A</v>
      </c>
      <c r="DL1399" s="150" t="e" cm="1">
        <f t="array" ref="DL1399">INDEX($K:$P,ROW(),MATCH(DL$3,$K$2:$P$2,0))</f>
        <v>#N/A</v>
      </c>
    </row>
    <row r="1400" spans="2:116" x14ac:dyDescent="0.4">
      <c r="D1400" t="s">
        <v>775</v>
      </c>
      <c r="E1400" s="8" t="str">
        <f t="shared" si="1777"/>
        <v>1400 SUBR-S</v>
      </c>
      <c r="G1400" s="145" t="s">
        <v>62</v>
      </c>
      <c r="K1400" s="34">
        <f ca="1">SUMIF($3:$3,K$2,1396:1396)</f>
        <v>5333.6833311802047</v>
      </c>
      <c r="L1400" s="34">
        <f ca="1">SUMIF($3:$3,L$2,1396:1396)</f>
        <v>8561.5845956309731</v>
      </c>
      <c r="M1400" s="34">
        <f ca="1">SUMIF($3:$3,M$2,1396:1396)</f>
        <v>5674.3176027554227</v>
      </c>
      <c r="N1400" s="34">
        <f ca="1">SUMIF($3:$3,N$2,1396:1396)</f>
        <v>4114.1537573797532</v>
      </c>
      <c r="O1400" s="34">
        <f ca="1">SUMIF($3:$3,O$2,1396:1396)</f>
        <v>3271.103485124479</v>
      </c>
      <c r="P1400" s="34">
        <f ca="1">SUMIF($3:$3,P$2,1396:1396)</f>
        <v>2815.5527661046081</v>
      </c>
      <c r="R1400" s="15"/>
      <c r="S1400" s="76">
        <f t="shared" ref="S1400:AX1400" ca="1" si="1791">-S1399*(S1398+S1396)</f>
        <v>-5</v>
      </c>
      <c r="T1400" s="76">
        <f t="shared" ca="1" si="1791"/>
        <v>-9.75</v>
      </c>
      <c r="U1400" s="76">
        <f t="shared" ca="1" si="1791"/>
        <v>-14.262500000000001</v>
      </c>
      <c r="V1400" s="76">
        <f t="shared" ca="1" si="1791"/>
        <v>-18.549375000000001</v>
      </c>
      <c r="W1400" s="76">
        <f t="shared" ca="1" si="1791"/>
        <v>-22.621906250000002</v>
      </c>
      <c r="X1400" s="76">
        <f t="shared" ca="1" si="1791"/>
        <v>-26.490810937500001</v>
      </c>
      <c r="Y1400" s="76">
        <f t="shared" ca="1" si="1791"/>
        <v>-30.166270390625002</v>
      </c>
      <c r="Z1400" s="76">
        <f t="shared" ca="1" si="1791"/>
        <v>-33.657956871093752</v>
      </c>
      <c r="AA1400" s="76">
        <f t="shared" ca="1" si="1791"/>
        <v>-36.975059027539061</v>
      </c>
      <c r="AB1400" s="76">
        <f t="shared" ca="1" si="1791"/>
        <v>-40.126306076162109</v>
      </c>
      <c r="AC1400" s="76">
        <f t="shared" ca="1" si="1791"/>
        <v>-43.119990772354008</v>
      </c>
      <c r="AD1400" s="76">
        <f t="shared" ca="1" si="1791"/>
        <v>-45.963991233736309</v>
      </c>
      <c r="AE1400" s="76">
        <f t="shared" ca="1" si="1791"/>
        <v>-44.165791672049494</v>
      </c>
      <c r="AF1400" s="76">
        <f t="shared" ca="1" si="1791"/>
        <v>-42.457502088447015</v>
      </c>
      <c r="AG1400" s="76">
        <f t="shared" ca="1" si="1791"/>
        <v>-40.834626984024666</v>
      </c>
      <c r="AH1400" s="76">
        <f t="shared" ca="1" si="1791"/>
        <v>-39.292895634823431</v>
      </c>
      <c r="AI1400" s="76">
        <f t="shared" ca="1" si="1791"/>
        <v>-37.82825085308226</v>
      </c>
      <c r="AJ1400" s="76">
        <f t="shared" ca="1" si="1791"/>
        <v>-36.436838310428143</v>
      </c>
      <c r="AK1400" s="76">
        <f t="shared" ca="1" si="1791"/>
        <v>-35.114996394906733</v>
      </c>
      <c r="AL1400" s="76">
        <f t="shared" ca="1" si="1791"/>
        <v>-33.8592465751614</v>
      </c>
      <c r="AM1400" s="76">
        <f t="shared" ca="1" si="1791"/>
        <v>-32.666284246403329</v>
      </c>
      <c r="AN1400" s="76">
        <f t="shared" ca="1" si="1791"/>
        <v>-31.532970034083167</v>
      </c>
      <c r="AO1400" s="76">
        <f t="shared" ca="1" si="1791"/>
        <v>-30.456321532379008</v>
      </c>
      <c r="AP1400" s="76">
        <f t="shared" ca="1" si="1791"/>
        <v>-29.433505455760059</v>
      </c>
      <c r="AQ1400" s="76">
        <f t="shared" ca="1" si="1791"/>
        <v>-28.461830182972058</v>
      </c>
      <c r="AR1400" s="76">
        <f t="shared" ca="1" si="1791"/>
        <v>-27.538738673823453</v>
      </c>
      <c r="AS1400" s="76">
        <f t="shared" ca="1" si="1791"/>
        <v>-26.66180174013228</v>
      </c>
      <c r="AT1400" s="76">
        <f t="shared" ca="1" si="1791"/>
        <v>-25.828711653125666</v>
      </c>
      <c r="AU1400" s="76">
        <f t="shared" ca="1" si="1791"/>
        <v>-25.037276070469382</v>
      </c>
      <c r="AV1400" s="76">
        <f t="shared" ca="1" si="1791"/>
        <v>-24.285412266945912</v>
      </c>
      <c r="AW1400" s="76">
        <f t="shared" ca="1" si="1791"/>
        <v>-23.571141653598616</v>
      </c>
      <c r="AX1400" s="76">
        <f t="shared" ca="1" si="1791"/>
        <v>-22.892584570918686</v>
      </c>
      <c r="AY1400" s="76">
        <f t="shared" ref="AY1400:CD1400" ca="1" si="1792">-AY1399*(AY1398+AY1396)</f>
        <v>-22.247955342372752</v>
      </c>
      <c r="AZ1400" s="76">
        <f t="shared" ca="1" si="1792"/>
        <v>-21.635557575254115</v>
      </c>
      <c r="BA1400" s="76">
        <f t="shared" ca="1" si="1792"/>
        <v>-21.053779696491411</v>
      </c>
      <c r="BB1400" s="76">
        <f t="shared" ca="1" si="1792"/>
        <v>-20.501090711666841</v>
      </c>
      <c r="BC1400" s="76">
        <f t="shared" ca="1" si="1792"/>
        <v>-19.976036176083497</v>
      </c>
      <c r="BD1400" s="76">
        <f t="shared" ca="1" si="1792"/>
        <v>-19.477234367279323</v>
      </c>
      <c r="BE1400" s="76">
        <f t="shared" ca="1" si="1792"/>
        <v>-19.003372648915356</v>
      </c>
      <c r="BF1400" s="76">
        <f t="shared" ca="1" si="1792"/>
        <v>-18.553204016469589</v>
      </c>
      <c r="BG1400" s="76">
        <f t="shared" ca="1" si="1792"/>
        <v>-18.125543815646111</v>
      </c>
      <c r="BH1400" s="76">
        <f t="shared" ca="1" si="1792"/>
        <v>-17.719266624863806</v>
      </c>
      <c r="BI1400" s="76">
        <f t="shared" ca="1" si="1792"/>
        <v>-17.333303293620617</v>
      </c>
      <c r="BJ1400" s="76">
        <f t="shared" ca="1" si="1792"/>
        <v>-16.966638128939589</v>
      </c>
      <c r="BK1400" s="76">
        <f t="shared" ca="1" si="1792"/>
        <v>-16.61830622249261</v>
      </c>
      <c r="BL1400" s="76">
        <f t="shared" ca="1" si="1792"/>
        <v>-16.287390911367979</v>
      </c>
      <c r="BM1400" s="76">
        <f t="shared" ca="1" si="1792"/>
        <v>-15.97302136579958</v>
      </c>
      <c r="BN1400" s="76">
        <f t="shared" ca="1" si="1792"/>
        <v>-15.674370297509601</v>
      </c>
      <c r="BO1400" s="76">
        <f t="shared" ca="1" si="1792"/>
        <v>-15.390651782634121</v>
      </c>
      <c r="BP1400" s="76">
        <f t="shared" ca="1" si="1792"/>
        <v>-15.121119193502416</v>
      </c>
      <c r="BQ1400" s="76">
        <f t="shared" ca="1" si="1792"/>
        <v>-14.865063233827295</v>
      </c>
      <c r="BR1400" s="76">
        <f t="shared" ca="1" si="1792"/>
        <v>-14.621810072135929</v>
      </c>
      <c r="BS1400" s="76">
        <f t="shared" ca="1" si="1792"/>
        <v>-14.390719568529134</v>
      </c>
      <c r="BT1400" s="76">
        <f t="shared" ca="1" si="1792"/>
        <v>-14.171183590102679</v>
      </c>
      <c r="BU1400" s="76">
        <f t="shared" ca="1" si="1792"/>
        <v>-13.962624410597545</v>
      </c>
      <c r="BV1400" s="76">
        <f t="shared" ca="1" si="1792"/>
        <v>-13.764493190067668</v>
      </c>
      <c r="BW1400" s="76">
        <f t="shared" ca="1" si="1792"/>
        <v>-13.576268530564285</v>
      </c>
      <c r="BX1400" s="76">
        <f t="shared" ca="1" si="1792"/>
        <v>-13.397455104036069</v>
      </c>
      <c r="BY1400" s="76">
        <f t="shared" ca="1" si="1792"/>
        <v>-13.227582348834268</v>
      </c>
      <c r="BZ1400" s="76">
        <f t="shared" ca="1" si="1792"/>
        <v>-13.066203231392553</v>
      </c>
      <c r="CA1400" s="76">
        <f t="shared" ca="1" si="1792"/>
        <v>-12.912893069822923</v>
      </c>
      <c r="CB1400" s="76">
        <f t="shared" ca="1" si="1792"/>
        <v>-12.767248416331777</v>
      </c>
      <c r="CC1400" s="76">
        <f t="shared" ca="1" si="1792"/>
        <v>-12.628885995515189</v>
      </c>
      <c r="CD1400" s="76">
        <f t="shared" ca="1" si="1792"/>
        <v>-12.497441695739429</v>
      </c>
      <c r="CE1400" s="76">
        <f t="shared" ref="CE1400:CL1400" ca="1" si="1793">-CE1399*(CE1398+CE1396)</f>
        <v>-12.372569610952457</v>
      </c>
      <c r="CF1400" s="76">
        <f t="shared" ca="1" si="1793"/>
        <v>-12.253941130404833</v>
      </c>
      <c r="CG1400" s="76">
        <f t="shared" ca="1" si="1793"/>
        <v>-12.141244073884593</v>
      </c>
      <c r="CH1400" s="76">
        <f t="shared" ca="1" si="1793"/>
        <v>-12.034181870190363</v>
      </c>
      <c r="CI1400" s="76">
        <f t="shared" ca="1" si="1793"/>
        <v>-11.932472776680845</v>
      </c>
      <c r="CJ1400" s="76">
        <f t="shared" ca="1" si="1793"/>
        <v>-11.835849137846802</v>
      </c>
      <c r="CK1400" s="76">
        <f t="shared" ca="1" si="1793"/>
        <v>-11.744056680954463</v>
      </c>
      <c r="CL1400" s="76">
        <f t="shared" ca="1" si="1793"/>
        <v>-11.65685384690674</v>
      </c>
      <c r="CO1400" s="76" t="e">
        <f t="shared" ref="CO1400:DK1400" ca="1" si="1794">-CO1399*(CO1398+CO1396)</f>
        <v>#N/A</v>
      </c>
      <c r="CP1400" s="76" t="e">
        <f t="shared" ca="1" si="1794"/>
        <v>#N/A</v>
      </c>
      <c r="CQ1400" s="76" t="e">
        <f t="shared" ca="1" si="1794"/>
        <v>#N/A</v>
      </c>
      <c r="CR1400" s="76" t="e">
        <f t="shared" ca="1" si="1794"/>
        <v>#N/A</v>
      </c>
      <c r="CS1400" s="76" t="e">
        <f t="shared" ca="1" si="1794"/>
        <v>#N/A</v>
      </c>
      <c r="CT1400" s="76" t="e">
        <f t="shared" ca="1" si="1794"/>
        <v>#N/A</v>
      </c>
      <c r="CU1400" s="76" t="e">
        <f t="shared" ca="1" si="1794"/>
        <v>#N/A</v>
      </c>
      <c r="CV1400" s="76" t="e">
        <f t="shared" ca="1" si="1794"/>
        <v>#N/A</v>
      </c>
      <c r="CW1400" s="76" t="e">
        <f t="shared" ca="1" si="1794"/>
        <v>#N/A</v>
      </c>
      <c r="CX1400" s="76" t="e">
        <f t="shared" ca="1" si="1794"/>
        <v>#N/A</v>
      </c>
      <c r="CY1400" s="76" t="e">
        <f t="shared" ca="1" si="1794"/>
        <v>#N/A</v>
      </c>
      <c r="CZ1400" s="76" t="e">
        <f t="shared" ca="1" si="1794"/>
        <v>#N/A</v>
      </c>
      <c r="DA1400" s="76" t="e">
        <f t="shared" ca="1" si="1794"/>
        <v>#N/A</v>
      </c>
      <c r="DB1400" s="76" t="e">
        <f t="shared" ca="1" si="1794"/>
        <v>#N/A</v>
      </c>
      <c r="DC1400" s="76" t="e">
        <f t="shared" ca="1" si="1794"/>
        <v>#N/A</v>
      </c>
      <c r="DD1400" s="76" t="e">
        <f t="shared" ca="1" si="1794"/>
        <v>#N/A</v>
      </c>
      <c r="DE1400" s="76" t="e">
        <f t="shared" ca="1" si="1794"/>
        <v>#N/A</v>
      </c>
      <c r="DF1400" s="76" t="e">
        <f t="shared" ca="1" si="1794"/>
        <v>#N/A</v>
      </c>
      <c r="DG1400" s="76" t="e">
        <f t="shared" ca="1" si="1794"/>
        <v>#N/A</v>
      </c>
      <c r="DH1400" s="76" t="e">
        <f t="shared" ca="1" si="1794"/>
        <v>#N/A</v>
      </c>
      <c r="DI1400" s="76" t="e">
        <f t="shared" ca="1" si="1794"/>
        <v>#N/A</v>
      </c>
      <c r="DJ1400" s="76" t="e">
        <f t="shared" ca="1" si="1794"/>
        <v>#N/A</v>
      </c>
      <c r="DK1400" s="76" t="e">
        <f t="shared" ca="1" si="1794"/>
        <v>#N/A</v>
      </c>
      <c r="DL1400" s="76" t="e">
        <f t="shared" ref="DL1400" ca="1" si="1795">-DL1399*(DL1398+DL1396)</f>
        <v>#N/A</v>
      </c>
    </row>
    <row r="1401" spans="2:116" x14ac:dyDescent="0.4">
      <c r="D1401" t="s">
        <v>775</v>
      </c>
      <c r="E1401" s="8" t="str">
        <f t="shared" si="1777"/>
        <v>1401 SUBR-S</v>
      </c>
      <c r="G1401" s="13"/>
      <c r="H1401" s="31"/>
      <c r="I1401" s="73"/>
      <c r="J1401" s="73"/>
      <c r="K1401" s="119">
        <f>SUMIF($4:$4,K$2,1397:1397)</f>
        <v>100</v>
      </c>
      <c r="L1401" s="119">
        <f>SUMIF($4:$4,L$2,1397:1397)</f>
        <v>1000</v>
      </c>
      <c r="M1401" s="119">
        <f>SUMIF($4:$4,M$2,1397:1397)</f>
        <v>1000</v>
      </c>
      <c r="N1401" s="119">
        <f>SUMIF($4:$4,N$2,1397:1397)</f>
        <v>1000</v>
      </c>
      <c r="O1401" s="119">
        <f>SUMIF($4:$4,O$2,1397:1397)</f>
        <v>1000</v>
      </c>
      <c r="P1401" s="119">
        <f>SUMIF($4:$4,P$2,1397:1397)</f>
        <v>1000</v>
      </c>
      <c r="R1401" s="38"/>
      <c r="S1401" s="151">
        <f t="shared" ref="S1401:AX1401" ca="1" si="1796">S1396+S1398+S1400</f>
        <v>95</v>
      </c>
      <c r="T1401" s="151">
        <f t="shared" ca="1" si="1796"/>
        <v>185.25</v>
      </c>
      <c r="U1401" s="151">
        <f t="shared" ca="1" si="1796"/>
        <v>270.98750000000001</v>
      </c>
      <c r="V1401" s="151">
        <f t="shared" ca="1" si="1796"/>
        <v>352.43812500000001</v>
      </c>
      <c r="W1401" s="151">
        <f t="shared" ca="1" si="1796"/>
        <v>429.81621875000002</v>
      </c>
      <c r="X1401" s="151">
        <f t="shared" ca="1" si="1796"/>
        <v>503.32540781249998</v>
      </c>
      <c r="Y1401" s="151">
        <f t="shared" ca="1" si="1796"/>
        <v>573.15913742187502</v>
      </c>
      <c r="Z1401" s="151">
        <f t="shared" ca="1" si="1796"/>
        <v>639.50118055078121</v>
      </c>
      <c r="AA1401" s="151">
        <f t="shared" ca="1" si="1796"/>
        <v>702.52612152324218</v>
      </c>
      <c r="AB1401" s="151">
        <f t="shared" ca="1" si="1796"/>
        <v>762.39981544708007</v>
      </c>
      <c r="AC1401" s="151">
        <f t="shared" ca="1" si="1796"/>
        <v>819.27982467472611</v>
      </c>
      <c r="AD1401" s="151">
        <f t="shared" ca="1" si="1796"/>
        <v>873.31583344098976</v>
      </c>
      <c r="AE1401" s="151">
        <f t="shared" ca="1" si="1796"/>
        <v>839.15004176894024</v>
      </c>
      <c r="AF1401" s="151">
        <f t="shared" ca="1" si="1796"/>
        <v>806.69253968049327</v>
      </c>
      <c r="AG1401" s="151">
        <f t="shared" ca="1" si="1796"/>
        <v>775.85791269646859</v>
      </c>
      <c r="AH1401" s="151">
        <f t="shared" ca="1" si="1796"/>
        <v>746.56501706164511</v>
      </c>
      <c r="AI1401" s="151">
        <f t="shared" ca="1" si="1796"/>
        <v>718.73676620856281</v>
      </c>
      <c r="AJ1401" s="151">
        <f t="shared" ca="1" si="1796"/>
        <v>692.29992789813468</v>
      </c>
      <c r="AK1401" s="151">
        <f t="shared" ca="1" si="1796"/>
        <v>667.18493150322797</v>
      </c>
      <c r="AL1401" s="151">
        <f t="shared" ca="1" si="1796"/>
        <v>643.32568492806661</v>
      </c>
      <c r="AM1401" s="151">
        <f t="shared" ca="1" si="1796"/>
        <v>620.65940068166333</v>
      </c>
      <c r="AN1401" s="151">
        <f t="shared" ca="1" si="1796"/>
        <v>599.12643064758015</v>
      </c>
      <c r="AO1401" s="151">
        <f t="shared" ca="1" si="1796"/>
        <v>578.67010911520117</v>
      </c>
      <c r="AP1401" s="151">
        <f t="shared" ca="1" si="1796"/>
        <v>559.23660365944113</v>
      </c>
      <c r="AQ1401" s="151">
        <f t="shared" ca="1" si="1796"/>
        <v>540.77477347646902</v>
      </c>
      <c r="AR1401" s="151">
        <f t="shared" ca="1" si="1796"/>
        <v>523.23603480264558</v>
      </c>
      <c r="AS1401" s="151">
        <f t="shared" ca="1" si="1796"/>
        <v>506.57423306251331</v>
      </c>
      <c r="AT1401" s="151">
        <f t="shared" ca="1" si="1796"/>
        <v>490.74552140938761</v>
      </c>
      <c r="AU1401" s="151">
        <f t="shared" ca="1" si="1796"/>
        <v>475.70824533891823</v>
      </c>
      <c r="AV1401" s="151">
        <f t="shared" ca="1" si="1796"/>
        <v>461.42283307197232</v>
      </c>
      <c r="AW1401" s="151">
        <f t="shared" ca="1" si="1796"/>
        <v>447.85169141837372</v>
      </c>
      <c r="AX1401" s="151">
        <f t="shared" ca="1" si="1796"/>
        <v>434.95910684745502</v>
      </c>
      <c r="AY1401" s="151">
        <f t="shared" ref="AY1401:CD1401" ca="1" si="1797">AY1396+AY1398+AY1400</f>
        <v>422.71115150508228</v>
      </c>
      <c r="AZ1401" s="151">
        <f t="shared" ca="1" si="1797"/>
        <v>411.07559392982819</v>
      </c>
      <c r="BA1401" s="151">
        <f t="shared" ca="1" si="1797"/>
        <v>400.02181423333678</v>
      </c>
      <c r="BB1401" s="151">
        <f t="shared" ca="1" si="1797"/>
        <v>389.52072352166994</v>
      </c>
      <c r="BC1401" s="151">
        <f t="shared" ca="1" si="1797"/>
        <v>379.54468734558645</v>
      </c>
      <c r="BD1401" s="151">
        <f t="shared" ca="1" si="1797"/>
        <v>370.06745297830713</v>
      </c>
      <c r="BE1401" s="151">
        <f t="shared" ca="1" si="1797"/>
        <v>361.0640803293918</v>
      </c>
      <c r="BF1401" s="151">
        <f t="shared" ca="1" si="1797"/>
        <v>352.51087631292222</v>
      </c>
      <c r="BG1401" s="151">
        <f t="shared" ca="1" si="1797"/>
        <v>344.38533249727612</v>
      </c>
      <c r="BH1401" s="151">
        <f t="shared" ca="1" si="1797"/>
        <v>336.66606587241233</v>
      </c>
      <c r="BI1401" s="151">
        <f t="shared" ca="1" si="1797"/>
        <v>329.33276257879174</v>
      </c>
      <c r="BJ1401" s="151">
        <f t="shared" ca="1" si="1797"/>
        <v>322.36612444985218</v>
      </c>
      <c r="BK1401" s="151">
        <f t="shared" ca="1" si="1797"/>
        <v>315.74781822735957</v>
      </c>
      <c r="BL1401" s="151">
        <f t="shared" ca="1" si="1797"/>
        <v>309.46042731599158</v>
      </c>
      <c r="BM1401" s="151">
        <f t="shared" ca="1" si="1797"/>
        <v>303.487405950192</v>
      </c>
      <c r="BN1401" s="151">
        <f t="shared" ca="1" si="1797"/>
        <v>297.8130356526824</v>
      </c>
      <c r="BO1401" s="151">
        <f t="shared" ca="1" si="1797"/>
        <v>292.42238387004829</v>
      </c>
      <c r="BP1401" s="151">
        <f t="shared" ca="1" si="1797"/>
        <v>287.30126467654588</v>
      </c>
      <c r="BQ1401" s="151">
        <f t="shared" ca="1" si="1797"/>
        <v>282.43620144271858</v>
      </c>
      <c r="BR1401" s="151">
        <f t="shared" ca="1" si="1797"/>
        <v>277.81439137058265</v>
      </c>
      <c r="BS1401" s="151">
        <f t="shared" ca="1" si="1797"/>
        <v>273.42367180205355</v>
      </c>
      <c r="BT1401" s="151">
        <f t="shared" ca="1" si="1797"/>
        <v>269.25248821195089</v>
      </c>
      <c r="BU1401" s="151">
        <f t="shared" ca="1" si="1797"/>
        <v>265.28986380135336</v>
      </c>
      <c r="BV1401" s="151">
        <f t="shared" ca="1" si="1797"/>
        <v>261.52537061128567</v>
      </c>
      <c r="BW1401" s="151">
        <f t="shared" ca="1" si="1797"/>
        <v>257.94910208072139</v>
      </c>
      <c r="BX1401" s="151">
        <f t="shared" ca="1" si="1797"/>
        <v>254.55164697668533</v>
      </c>
      <c r="BY1401" s="151">
        <f t="shared" ca="1" si="1797"/>
        <v>251.32406462785107</v>
      </c>
      <c r="BZ1401" s="151">
        <f t="shared" ca="1" si="1797"/>
        <v>248.25786139645848</v>
      </c>
      <c r="CA1401" s="151">
        <f t="shared" ca="1" si="1797"/>
        <v>245.34496832663552</v>
      </c>
      <c r="CB1401" s="151">
        <f t="shared" ca="1" si="1797"/>
        <v>242.57771991030376</v>
      </c>
      <c r="CC1401" s="151">
        <f t="shared" ca="1" si="1797"/>
        <v>239.94883391478857</v>
      </c>
      <c r="CD1401" s="151">
        <f t="shared" ca="1" si="1797"/>
        <v>237.45139221904913</v>
      </c>
      <c r="CE1401" s="151">
        <f t="shared" ref="CE1401:CL1401" ca="1" si="1798">CE1396+CE1398+CE1400</f>
        <v>235.07882260809666</v>
      </c>
      <c r="CF1401" s="151">
        <f t="shared" ca="1" si="1798"/>
        <v>232.82488147769183</v>
      </c>
      <c r="CG1401" s="151">
        <f t="shared" ca="1" si="1798"/>
        <v>230.68363740380724</v>
      </c>
      <c r="CH1401" s="151">
        <f t="shared" ca="1" si="1798"/>
        <v>228.64945553361687</v>
      </c>
      <c r="CI1401" s="151">
        <f t="shared" ca="1" si="1798"/>
        <v>226.71698275693603</v>
      </c>
      <c r="CJ1401" s="151">
        <f t="shared" ca="1" si="1798"/>
        <v>224.88113361908924</v>
      </c>
      <c r="CK1401" s="151">
        <f t="shared" ca="1" si="1798"/>
        <v>223.13707693813478</v>
      </c>
      <c r="CL1401" s="151">
        <f t="shared" ca="1" si="1798"/>
        <v>221.48022309122805</v>
      </c>
      <c r="CN1401" s="73"/>
      <c r="CO1401" s="151" t="e">
        <f t="shared" ref="CO1401:DK1401" ca="1" si="1799">CO1396+CO1398+CO1400</f>
        <v>#N/A</v>
      </c>
      <c r="CP1401" s="151" t="e">
        <f t="shared" ca="1" si="1799"/>
        <v>#N/A</v>
      </c>
      <c r="CQ1401" s="151" t="e">
        <f t="shared" ca="1" si="1799"/>
        <v>#N/A</v>
      </c>
      <c r="CR1401" s="151" t="e">
        <f t="shared" ca="1" si="1799"/>
        <v>#N/A</v>
      </c>
      <c r="CS1401" s="151" t="e">
        <f t="shared" ca="1" si="1799"/>
        <v>#N/A</v>
      </c>
      <c r="CT1401" s="151" t="e">
        <f t="shared" ca="1" si="1799"/>
        <v>#N/A</v>
      </c>
      <c r="CU1401" s="151" t="e">
        <f t="shared" ca="1" si="1799"/>
        <v>#N/A</v>
      </c>
      <c r="CV1401" s="151" t="e">
        <f t="shared" ca="1" si="1799"/>
        <v>#N/A</v>
      </c>
      <c r="CW1401" s="151" t="e">
        <f t="shared" ca="1" si="1799"/>
        <v>#N/A</v>
      </c>
      <c r="CX1401" s="151" t="e">
        <f t="shared" ca="1" si="1799"/>
        <v>#N/A</v>
      </c>
      <c r="CY1401" s="151" t="e">
        <f t="shared" ca="1" si="1799"/>
        <v>#N/A</v>
      </c>
      <c r="CZ1401" s="151" t="e">
        <f t="shared" ca="1" si="1799"/>
        <v>#N/A</v>
      </c>
      <c r="DA1401" s="151" t="e">
        <f t="shared" ca="1" si="1799"/>
        <v>#N/A</v>
      </c>
      <c r="DB1401" s="151" t="e">
        <f t="shared" ca="1" si="1799"/>
        <v>#N/A</v>
      </c>
      <c r="DC1401" s="151" t="e">
        <f t="shared" ca="1" si="1799"/>
        <v>#N/A</v>
      </c>
      <c r="DD1401" s="151" t="e">
        <f t="shared" ca="1" si="1799"/>
        <v>#N/A</v>
      </c>
      <c r="DE1401" s="151" t="e">
        <f t="shared" ca="1" si="1799"/>
        <v>#N/A</v>
      </c>
      <c r="DF1401" s="151" t="e">
        <f t="shared" ca="1" si="1799"/>
        <v>#N/A</v>
      </c>
      <c r="DG1401" s="151" t="e">
        <f t="shared" ca="1" si="1799"/>
        <v>#N/A</v>
      </c>
      <c r="DH1401" s="151" t="e">
        <f t="shared" ca="1" si="1799"/>
        <v>#N/A</v>
      </c>
      <c r="DI1401" s="151" t="e">
        <f t="shared" ca="1" si="1799"/>
        <v>#N/A</v>
      </c>
      <c r="DJ1401" s="151" t="e">
        <f t="shared" ca="1" si="1799"/>
        <v>#N/A</v>
      </c>
      <c r="DK1401" s="151" t="e">
        <f t="shared" ca="1" si="1799"/>
        <v>#N/A</v>
      </c>
      <c r="DL1401" s="151" t="e">
        <f t="shared" ref="DL1401" ca="1" si="1800">DL1396+DL1398+DL1400</f>
        <v>#N/A</v>
      </c>
    </row>
    <row r="1402" spans="2:116" x14ac:dyDescent="0.4">
      <c r="D1402" t="s">
        <v>775</v>
      </c>
      <c r="E1402" s="8" t="str">
        <f t="shared" ref="E1402:E1413" si="1801">ROW()&amp;" "&amp;D1402</f>
        <v>1402 SUBR-S</v>
      </c>
      <c r="G1402" s="95" t="s">
        <v>75</v>
      </c>
      <c r="H1402" s="12"/>
      <c r="I1402" s="60"/>
      <c r="J1402" s="60"/>
      <c r="K1402" s="76">
        <f t="shared" ref="K1402:P1402" ca="1" si="1802">K1401-SUM(K1400,K1396,K1398)</f>
        <v>-5233.6833311802047</v>
      </c>
      <c r="L1402" s="76">
        <f t="shared" ca="1" si="1802"/>
        <v>-7661.5845956309731</v>
      </c>
      <c r="M1402" s="76">
        <f t="shared" ca="1" si="1802"/>
        <v>-5674.3176027554227</v>
      </c>
      <c r="N1402" s="76">
        <f t="shared" ca="1" si="1802"/>
        <v>-4114.1537573797532</v>
      </c>
      <c r="O1402" s="76">
        <f t="shared" ca="1" si="1802"/>
        <v>-3271.1034851244785</v>
      </c>
      <c r="P1402" s="76">
        <f t="shared" ca="1" si="1802"/>
        <v>-2815.5527661046081</v>
      </c>
      <c r="R1402" s="15"/>
      <c r="S1402" s="76">
        <f t="shared" ref="S1402:AX1402" ca="1" si="1803">S1401-SUM(S1400,S1396,S1398)</f>
        <v>0</v>
      </c>
      <c r="T1402" s="76">
        <f t="shared" ca="1" si="1803"/>
        <v>0</v>
      </c>
      <c r="U1402" s="76">
        <f t="shared" ca="1" si="1803"/>
        <v>0</v>
      </c>
      <c r="V1402" s="76">
        <f t="shared" ca="1" si="1803"/>
        <v>0</v>
      </c>
      <c r="W1402" s="76">
        <f t="shared" ca="1" si="1803"/>
        <v>0</v>
      </c>
      <c r="X1402" s="76">
        <f t="shared" ca="1" si="1803"/>
        <v>0</v>
      </c>
      <c r="Y1402" s="76">
        <f t="shared" ca="1" si="1803"/>
        <v>0</v>
      </c>
      <c r="Z1402" s="76">
        <f t="shared" ca="1" si="1803"/>
        <v>0</v>
      </c>
      <c r="AA1402" s="76">
        <f t="shared" ca="1" si="1803"/>
        <v>0</v>
      </c>
      <c r="AB1402" s="76">
        <f t="shared" ca="1" si="1803"/>
        <v>0</v>
      </c>
      <c r="AC1402" s="76">
        <f t="shared" ca="1" si="1803"/>
        <v>0</v>
      </c>
      <c r="AD1402" s="76">
        <f t="shared" ca="1" si="1803"/>
        <v>0</v>
      </c>
      <c r="AE1402" s="76">
        <f t="shared" ca="1" si="1803"/>
        <v>0</v>
      </c>
      <c r="AF1402" s="76">
        <f t="shared" ca="1" si="1803"/>
        <v>0</v>
      </c>
      <c r="AG1402" s="76">
        <f t="shared" ca="1" si="1803"/>
        <v>0</v>
      </c>
      <c r="AH1402" s="76">
        <f t="shared" ca="1" si="1803"/>
        <v>0</v>
      </c>
      <c r="AI1402" s="76">
        <f t="shared" ca="1" si="1803"/>
        <v>0</v>
      </c>
      <c r="AJ1402" s="76">
        <f t="shared" ca="1" si="1803"/>
        <v>0</v>
      </c>
      <c r="AK1402" s="76">
        <f t="shared" ca="1" si="1803"/>
        <v>0</v>
      </c>
      <c r="AL1402" s="76">
        <f t="shared" ca="1" si="1803"/>
        <v>0</v>
      </c>
      <c r="AM1402" s="76">
        <f t="shared" ca="1" si="1803"/>
        <v>0</v>
      </c>
      <c r="AN1402" s="76">
        <f t="shared" ca="1" si="1803"/>
        <v>0</v>
      </c>
      <c r="AO1402" s="76">
        <f t="shared" ca="1" si="1803"/>
        <v>0</v>
      </c>
      <c r="AP1402" s="76">
        <f t="shared" ca="1" si="1803"/>
        <v>0</v>
      </c>
      <c r="AQ1402" s="76">
        <f t="shared" ca="1" si="1803"/>
        <v>0</v>
      </c>
      <c r="AR1402" s="76">
        <f t="shared" ca="1" si="1803"/>
        <v>0</v>
      </c>
      <c r="AS1402" s="76">
        <f t="shared" ca="1" si="1803"/>
        <v>0</v>
      </c>
      <c r="AT1402" s="76">
        <f t="shared" ca="1" si="1803"/>
        <v>0</v>
      </c>
      <c r="AU1402" s="76">
        <f t="shared" ca="1" si="1803"/>
        <v>0</v>
      </c>
      <c r="AV1402" s="76">
        <f t="shared" ca="1" si="1803"/>
        <v>0</v>
      </c>
      <c r="AW1402" s="76">
        <f t="shared" ca="1" si="1803"/>
        <v>0</v>
      </c>
      <c r="AX1402" s="76">
        <f t="shared" ca="1" si="1803"/>
        <v>0</v>
      </c>
      <c r="AY1402" s="76">
        <f t="shared" ref="AY1402:CD1402" ca="1" si="1804">AY1401-SUM(AY1400,AY1396,AY1398)</f>
        <v>0</v>
      </c>
      <c r="AZ1402" s="76">
        <f t="shared" ca="1" si="1804"/>
        <v>0</v>
      </c>
      <c r="BA1402" s="76">
        <f t="shared" ca="1" si="1804"/>
        <v>0</v>
      </c>
      <c r="BB1402" s="76">
        <f t="shared" ca="1" si="1804"/>
        <v>0</v>
      </c>
      <c r="BC1402" s="76">
        <f t="shared" ca="1" si="1804"/>
        <v>0</v>
      </c>
      <c r="BD1402" s="76">
        <f t="shared" ca="1" si="1804"/>
        <v>0</v>
      </c>
      <c r="BE1402" s="76">
        <f t="shared" ca="1" si="1804"/>
        <v>0</v>
      </c>
      <c r="BF1402" s="76">
        <f t="shared" ca="1" si="1804"/>
        <v>0</v>
      </c>
      <c r="BG1402" s="76">
        <f t="shared" ca="1" si="1804"/>
        <v>0</v>
      </c>
      <c r="BH1402" s="76">
        <f t="shared" ca="1" si="1804"/>
        <v>0</v>
      </c>
      <c r="BI1402" s="76">
        <f t="shared" ca="1" si="1804"/>
        <v>0</v>
      </c>
      <c r="BJ1402" s="76">
        <f t="shared" ca="1" si="1804"/>
        <v>0</v>
      </c>
      <c r="BK1402" s="76">
        <f t="shared" ca="1" si="1804"/>
        <v>0</v>
      </c>
      <c r="BL1402" s="76">
        <f t="shared" ca="1" si="1804"/>
        <v>0</v>
      </c>
      <c r="BM1402" s="76">
        <f t="shared" ca="1" si="1804"/>
        <v>0</v>
      </c>
      <c r="BN1402" s="76">
        <f t="shared" ca="1" si="1804"/>
        <v>0</v>
      </c>
      <c r="BO1402" s="76">
        <f t="shared" ca="1" si="1804"/>
        <v>0</v>
      </c>
      <c r="BP1402" s="76">
        <f t="shared" ca="1" si="1804"/>
        <v>0</v>
      </c>
      <c r="BQ1402" s="76">
        <f t="shared" ca="1" si="1804"/>
        <v>0</v>
      </c>
      <c r="BR1402" s="76">
        <f t="shared" ca="1" si="1804"/>
        <v>0</v>
      </c>
      <c r="BS1402" s="76">
        <f t="shared" ca="1" si="1804"/>
        <v>0</v>
      </c>
      <c r="BT1402" s="76">
        <f t="shared" ca="1" si="1804"/>
        <v>0</v>
      </c>
      <c r="BU1402" s="76">
        <f t="shared" ca="1" si="1804"/>
        <v>0</v>
      </c>
      <c r="BV1402" s="76">
        <f t="shared" ca="1" si="1804"/>
        <v>0</v>
      </c>
      <c r="BW1402" s="76">
        <f t="shared" ca="1" si="1804"/>
        <v>0</v>
      </c>
      <c r="BX1402" s="76">
        <f t="shared" ca="1" si="1804"/>
        <v>0</v>
      </c>
      <c r="BY1402" s="76">
        <f t="shared" ca="1" si="1804"/>
        <v>0</v>
      </c>
      <c r="BZ1402" s="76">
        <f t="shared" ca="1" si="1804"/>
        <v>0</v>
      </c>
      <c r="CA1402" s="76">
        <f t="shared" ca="1" si="1804"/>
        <v>0</v>
      </c>
      <c r="CB1402" s="76">
        <f t="shared" ca="1" si="1804"/>
        <v>0</v>
      </c>
      <c r="CC1402" s="76">
        <f t="shared" ca="1" si="1804"/>
        <v>0</v>
      </c>
      <c r="CD1402" s="76">
        <f t="shared" ca="1" si="1804"/>
        <v>0</v>
      </c>
      <c r="CE1402" s="76">
        <f t="shared" ref="CE1402:CL1402" ca="1" si="1805">CE1401-SUM(CE1400,CE1396,CE1398)</f>
        <v>0</v>
      </c>
      <c r="CF1402" s="76">
        <f t="shared" ca="1" si="1805"/>
        <v>0</v>
      </c>
      <c r="CG1402" s="76">
        <f t="shared" ca="1" si="1805"/>
        <v>0</v>
      </c>
      <c r="CH1402" s="76">
        <f t="shared" ca="1" si="1805"/>
        <v>0</v>
      </c>
      <c r="CI1402" s="76">
        <f t="shared" ca="1" si="1805"/>
        <v>0</v>
      </c>
      <c r="CJ1402" s="76">
        <f t="shared" ca="1" si="1805"/>
        <v>0</v>
      </c>
      <c r="CK1402" s="76">
        <f t="shared" ca="1" si="1805"/>
        <v>0</v>
      </c>
      <c r="CL1402" s="76">
        <f t="shared" ca="1" si="1805"/>
        <v>0</v>
      </c>
      <c r="CN1402" s="60"/>
      <c r="CO1402" s="76" t="e">
        <f t="shared" ref="CO1402:DK1402" ca="1" si="1806">CO1401-SUM(CO1400,CO1396,CO1398)</f>
        <v>#N/A</v>
      </c>
      <c r="CP1402" s="76" t="e">
        <f t="shared" ca="1" si="1806"/>
        <v>#N/A</v>
      </c>
      <c r="CQ1402" s="76" t="e">
        <f t="shared" ca="1" si="1806"/>
        <v>#N/A</v>
      </c>
      <c r="CR1402" s="76" t="e">
        <f t="shared" ca="1" si="1806"/>
        <v>#N/A</v>
      </c>
      <c r="CS1402" s="76" t="e">
        <f t="shared" ca="1" si="1806"/>
        <v>#N/A</v>
      </c>
      <c r="CT1402" s="76" t="e">
        <f t="shared" ca="1" si="1806"/>
        <v>#N/A</v>
      </c>
      <c r="CU1402" s="76" t="e">
        <f t="shared" ca="1" si="1806"/>
        <v>#N/A</v>
      </c>
      <c r="CV1402" s="76" t="e">
        <f t="shared" ca="1" si="1806"/>
        <v>#N/A</v>
      </c>
      <c r="CW1402" s="76" t="e">
        <f t="shared" ca="1" si="1806"/>
        <v>#N/A</v>
      </c>
      <c r="CX1402" s="76" t="e">
        <f t="shared" ca="1" si="1806"/>
        <v>#N/A</v>
      </c>
      <c r="CY1402" s="76" t="e">
        <f t="shared" ca="1" si="1806"/>
        <v>#N/A</v>
      </c>
      <c r="CZ1402" s="76" t="e">
        <f t="shared" ca="1" si="1806"/>
        <v>#N/A</v>
      </c>
      <c r="DA1402" s="76" t="e">
        <f t="shared" ca="1" si="1806"/>
        <v>#N/A</v>
      </c>
      <c r="DB1402" s="76" t="e">
        <f t="shared" ca="1" si="1806"/>
        <v>#N/A</v>
      </c>
      <c r="DC1402" s="76" t="e">
        <f t="shared" ca="1" si="1806"/>
        <v>#N/A</v>
      </c>
      <c r="DD1402" s="76" t="e">
        <f t="shared" ca="1" si="1806"/>
        <v>#N/A</v>
      </c>
      <c r="DE1402" s="76" t="e">
        <f t="shared" ca="1" si="1806"/>
        <v>#N/A</v>
      </c>
      <c r="DF1402" s="76" t="e">
        <f t="shared" ca="1" si="1806"/>
        <v>#N/A</v>
      </c>
      <c r="DG1402" s="76" t="e">
        <f t="shared" ca="1" si="1806"/>
        <v>#N/A</v>
      </c>
      <c r="DH1402" s="76" t="e">
        <f t="shared" ca="1" si="1806"/>
        <v>#N/A</v>
      </c>
      <c r="DI1402" s="76" t="e">
        <f t="shared" ca="1" si="1806"/>
        <v>#N/A</v>
      </c>
      <c r="DJ1402" s="76" t="e">
        <f t="shared" ca="1" si="1806"/>
        <v>#N/A</v>
      </c>
      <c r="DK1402" s="76" t="e">
        <f t="shared" ca="1" si="1806"/>
        <v>#N/A</v>
      </c>
      <c r="DL1402" s="76" t="e">
        <f t="shared" ref="DL1402" ca="1" si="1807">DL1401-SUM(DL1400,DL1396,DL1398)</f>
        <v>#N/A</v>
      </c>
    </row>
    <row r="1403" spans="2:116" x14ac:dyDescent="0.4">
      <c r="B1403" t="str">
        <f>E1403</f>
        <v>1403 SUBR-S</v>
      </c>
      <c r="D1403" t="s">
        <v>775</v>
      </c>
      <c r="E1403" s="8" t="str">
        <f t="shared" si="1801"/>
        <v>1403 SUBR-S</v>
      </c>
      <c r="G1403" s="145" t="s">
        <v>414</v>
      </c>
      <c r="H1403" s="12"/>
      <c r="I1403" s="60"/>
      <c r="J1403" s="60"/>
      <c r="K1403" s="34"/>
      <c r="L1403" s="34"/>
      <c r="M1403" s="34"/>
      <c r="N1403" s="34"/>
      <c r="O1403" s="34"/>
      <c r="P1403" s="34"/>
      <c r="R1403" s="15"/>
      <c r="S1403" s="76"/>
      <c r="T1403" s="76"/>
      <c r="U1403" s="76"/>
      <c r="V1403" s="76"/>
      <c r="W1403" s="76"/>
      <c r="X1403" s="76"/>
      <c r="Y1403" s="76"/>
      <c r="Z1403" s="76"/>
      <c r="AA1403" s="76"/>
      <c r="AB1403" s="76"/>
      <c r="AC1403" s="76"/>
      <c r="AD1403" s="76"/>
      <c r="AE1403" s="76"/>
      <c r="AF1403" s="76"/>
      <c r="AG1403" s="76"/>
      <c r="AH1403" s="76"/>
      <c r="AI1403" s="76"/>
      <c r="AJ1403" s="76"/>
      <c r="AK1403" s="76"/>
      <c r="AL1403" s="76"/>
      <c r="AM1403" s="76"/>
      <c r="AN1403" s="76"/>
      <c r="AO1403" s="76"/>
      <c r="AP1403" s="76"/>
      <c r="AQ1403" s="76"/>
      <c r="AR1403" s="76"/>
      <c r="AS1403" s="76"/>
      <c r="AT1403" s="76"/>
      <c r="AU1403" s="76"/>
      <c r="AV1403" s="76"/>
      <c r="AW1403" s="76"/>
      <c r="AX1403" s="76"/>
      <c r="AY1403" s="76"/>
      <c r="AZ1403" s="76"/>
      <c r="BA1403" s="76"/>
      <c r="BB1403" s="76"/>
      <c r="BC1403" s="76"/>
      <c r="BD1403" s="76"/>
      <c r="BE1403" s="76"/>
      <c r="BF1403" s="76"/>
      <c r="BG1403" s="76"/>
      <c r="BH1403" s="76"/>
      <c r="BI1403" s="76"/>
      <c r="BJ1403" s="76"/>
      <c r="BK1403" s="76"/>
      <c r="BL1403" s="76"/>
      <c r="BM1403" s="76"/>
      <c r="BN1403" s="76"/>
      <c r="BO1403" s="76"/>
      <c r="BP1403" s="76"/>
      <c r="BQ1403" s="76"/>
      <c r="BR1403" s="76"/>
      <c r="BS1403" s="76"/>
      <c r="BT1403" s="76"/>
      <c r="BU1403" s="76"/>
      <c r="BV1403" s="76"/>
      <c r="BW1403" s="76"/>
      <c r="BX1403" s="76"/>
      <c r="BY1403" s="76"/>
      <c r="BZ1403" s="76"/>
      <c r="CA1403" s="76"/>
      <c r="CB1403" s="76"/>
      <c r="CC1403" s="76"/>
      <c r="CD1403" s="76"/>
      <c r="CE1403" s="76"/>
      <c r="CF1403" s="76"/>
      <c r="CG1403" s="76"/>
      <c r="CH1403" s="76"/>
      <c r="CI1403" s="76"/>
      <c r="CJ1403" s="76"/>
      <c r="CK1403" s="76"/>
      <c r="CL1403" s="76"/>
      <c r="CN1403" s="60"/>
      <c r="CO1403" s="76"/>
      <c r="CP1403" s="76"/>
      <c r="CQ1403" s="76"/>
      <c r="CR1403" s="76"/>
      <c r="CS1403" s="76"/>
      <c r="CT1403" s="76"/>
      <c r="CU1403" s="76"/>
      <c r="CV1403" s="76"/>
      <c r="CW1403" s="76"/>
      <c r="CX1403" s="76"/>
      <c r="CY1403" s="76"/>
      <c r="CZ1403" s="76"/>
      <c r="DA1403" s="76"/>
      <c r="DB1403" s="76"/>
      <c r="DC1403" s="76"/>
      <c r="DD1403" s="76"/>
      <c r="DE1403" s="76"/>
      <c r="DF1403" s="76"/>
      <c r="DG1403" s="76"/>
      <c r="DH1403" s="76"/>
      <c r="DI1403" s="76"/>
      <c r="DJ1403" s="76"/>
      <c r="DK1403" s="76"/>
      <c r="DL1403" s="76"/>
    </row>
    <row r="1404" spans="2:116" x14ac:dyDescent="0.4">
      <c r="C1404" t="s">
        <v>198</v>
      </c>
      <c r="D1404" t="s">
        <v>775</v>
      </c>
      <c r="E1404" s="8" t="str">
        <f t="shared" si="1801"/>
        <v>1404 SUBR-S</v>
      </c>
      <c r="G1404" s="126" t="str">
        <f>"Revenue - "&amp;SUBSTITUTE(G1392,":","")</f>
        <v>Revenue - Subscription revenue - secondary revenue driven</v>
      </c>
      <c r="H1404" s="12"/>
      <c r="I1404" s="60"/>
      <c r="J1404" s="60"/>
      <c r="K1404" s="34"/>
      <c r="L1404" s="34"/>
      <c r="M1404" s="34"/>
      <c r="N1404" s="34"/>
      <c r="O1404" s="34"/>
      <c r="P1404" s="34"/>
      <c r="R1404" s="15"/>
      <c r="S1404" s="76"/>
      <c r="T1404" s="76"/>
      <c r="U1404" s="76"/>
      <c r="V1404" s="76"/>
      <c r="W1404" s="76"/>
      <c r="X1404" s="76"/>
      <c r="Y1404" s="76"/>
      <c r="Z1404" s="76"/>
      <c r="AA1404" s="76"/>
      <c r="AB1404" s="76"/>
      <c r="AC1404" s="76"/>
      <c r="AD1404" s="76"/>
      <c r="AE1404" s="76"/>
      <c r="AF1404" s="76"/>
      <c r="AG1404" s="76"/>
      <c r="AH1404" s="76"/>
      <c r="AI1404" s="76"/>
      <c r="AJ1404" s="76"/>
      <c r="AK1404" s="76"/>
      <c r="AL1404" s="76"/>
      <c r="AM1404" s="76"/>
      <c r="AN1404" s="76"/>
      <c r="AO1404" s="76"/>
      <c r="AP1404" s="76"/>
      <c r="AQ1404" s="76"/>
      <c r="AR1404" s="76"/>
      <c r="AS1404" s="76"/>
      <c r="AT1404" s="76"/>
      <c r="AU1404" s="76"/>
      <c r="AV1404" s="76"/>
      <c r="AW1404" s="76"/>
      <c r="AX1404" s="76"/>
      <c r="AY1404" s="76"/>
      <c r="AZ1404" s="76"/>
      <c r="BA1404" s="76"/>
      <c r="BB1404" s="76"/>
      <c r="BC1404" s="76"/>
      <c r="BD1404" s="76"/>
      <c r="BE1404" s="76"/>
      <c r="BF1404" s="76"/>
      <c r="BG1404" s="76"/>
      <c r="BH1404" s="76"/>
      <c r="BI1404" s="76"/>
      <c r="BJ1404" s="76"/>
      <c r="BK1404" s="76"/>
      <c r="BL1404" s="76"/>
      <c r="BM1404" s="76"/>
      <c r="BN1404" s="76"/>
      <c r="BO1404" s="76"/>
      <c r="BP1404" s="76"/>
      <c r="BQ1404" s="76"/>
      <c r="BR1404" s="76"/>
      <c r="BS1404" s="76"/>
      <c r="BT1404" s="76"/>
      <c r="BU1404" s="76"/>
      <c r="BV1404" s="76"/>
      <c r="BW1404" s="76"/>
      <c r="BX1404" s="76"/>
      <c r="BY1404" s="76"/>
      <c r="BZ1404" s="76"/>
      <c r="CA1404" s="76"/>
      <c r="CB1404" s="76"/>
      <c r="CC1404" s="76"/>
      <c r="CD1404" s="76"/>
      <c r="CE1404" s="76"/>
      <c r="CF1404" s="76"/>
      <c r="CG1404" s="76"/>
      <c r="CH1404" s="76"/>
      <c r="CI1404" s="76"/>
      <c r="CJ1404" s="76"/>
      <c r="CK1404" s="76"/>
      <c r="CL1404" s="76"/>
      <c r="CN1404" s="60"/>
      <c r="CO1404" s="76"/>
      <c r="CP1404" s="76"/>
      <c r="CQ1404" s="76"/>
      <c r="CR1404" s="76"/>
      <c r="CS1404" s="76"/>
      <c r="CT1404" s="76"/>
      <c r="CU1404" s="76"/>
      <c r="CV1404" s="76"/>
      <c r="CW1404" s="76"/>
      <c r="CX1404" s="76"/>
      <c r="CY1404" s="76"/>
      <c r="CZ1404" s="76"/>
      <c r="DA1404" s="76"/>
      <c r="DB1404" s="76"/>
      <c r="DC1404" s="76"/>
      <c r="DD1404" s="76"/>
      <c r="DE1404" s="76"/>
      <c r="DF1404" s="76"/>
      <c r="DG1404" s="76"/>
      <c r="DH1404" s="76"/>
      <c r="DI1404" s="76"/>
      <c r="DJ1404" s="76"/>
      <c r="DK1404" s="76"/>
      <c r="DL1404" s="76"/>
    </row>
    <row r="1405" spans="2:116" x14ac:dyDescent="0.4">
      <c r="B1405" t="s">
        <v>244</v>
      </c>
      <c r="D1405" t="s">
        <v>775</v>
      </c>
      <c r="E1405" s="8" t="str">
        <f t="shared" si="1801"/>
        <v>1405 SUBR-S</v>
      </c>
      <c r="G1405" s="126"/>
      <c r="H1405" s="12"/>
      <c r="I1405" s="60"/>
      <c r="J1405" s="60"/>
      <c r="K1405" s="18">
        <v>20</v>
      </c>
      <c r="L1405" s="18">
        <v>20</v>
      </c>
      <c r="M1405" s="18">
        <v>20</v>
      </c>
      <c r="N1405" s="18">
        <v>20</v>
      </c>
      <c r="O1405" s="18">
        <v>20</v>
      </c>
      <c r="P1405" s="18">
        <v>20</v>
      </c>
      <c r="R1405" s="19"/>
      <c r="S1405" s="147" cm="1">
        <f t="array" ref="S1405">INDEX($K:$P,ROW(),MATCH(S$3,$K$2:$P$2,0))</f>
        <v>20</v>
      </c>
      <c r="T1405" s="147" cm="1">
        <f t="array" ref="T1405">INDEX($K:$P,ROW(),MATCH(T$3,$K$2:$P$2,0))</f>
        <v>20</v>
      </c>
      <c r="U1405" s="147" cm="1">
        <f t="array" ref="U1405">INDEX($K:$P,ROW(),MATCH(U$3,$K$2:$P$2,0))</f>
        <v>20</v>
      </c>
      <c r="V1405" s="147" cm="1">
        <f t="array" ref="V1405">INDEX($K:$P,ROW(),MATCH(V$3,$K$2:$P$2,0))</f>
        <v>20</v>
      </c>
      <c r="W1405" s="147" cm="1">
        <f t="array" ref="W1405">INDEX($K:$P,ROW(),MATCH(W$3,$K$2:$P$2,0))</f>
        <v>20</v>
      </c>
      <c r="X1405" s="147" cm="1">
        <f t="array" ref="X1405">INDEX($K:$P,ROW(),MATCH(X$3,$K$2:$P$2,0))</f>
        <v>20</v>
      </c>
      <c r="Y1405" s="147" cm="1">
        <f t="array" ref="Y1405">INDEX($K:$P,ROW(),MATCH(Y$3,$K$2:$P$2,0))</f>
        <v>20</v>
      </c>
      <c r="Z1405" s="147" cm="1">
        <f t="array" ref="Z1405">INDEX($K:$P,ROW(),MATCH(Z$3,$K$2:$P$2,0))</f>
        <v>20</v>
      </c>
      <c r="AA1405" s="147" cm="1">
        <f t="array" ref="AA1405">INDEX($K:$P,ROW(),MATCH(AA$3,$K$2:$P$2,0))</f>
        <v>20</v>
      </c>
      <c r="AB1405" s="147" cm="1">
        <f t="array" ref="AB1405">INDEX($K:$P,ROW(),MATCH(AB$3,$K$2:$P$2,0))</f>
        <v>20</v>
      </c>
      <c r="AC1405" s="147" cm="1">
        <f t="array" ref="AC1405">INDEX($K:$P,ROW(),MATCH(AC$3,$K$2:$P$2,0))</f>
        <v>20</v>
      </c>
      <c r="AD1405" s="147" cm="1">
        <f t="array" ref="AD1405">INDEX($K:$P,ROW(),MATCH(AD$3,$K$2:$P$2,0))</f>
        <v>20</v>
      </c>
      <c r="AE1405" s="147" cm="1">
        <f t="array" ref="AE1405">INDEX($K:$P,ROW(),MATCH(AE$3,$K$2:$P$2,0))</f>
        <v>20</v>
      </c>
      <c r="AF1405" s="147" cm="1">
        <f t="array" ref="AF1405">INDEX($K:$P,ROW(),MATCH(AF$3,$K$2:$P$2,0))</f>
        <v>20</v>
      </c>
      <c r="AG1405" s="147" cm="1">
        <f t="array" ref="AG1405">INDEX($K:$P,ROW(),MATCH(AG$3,$K$2:$P$2,0))</f>
        <v>20</v>
      </c>
      <c r="AH1405" s="147" cm="1">
        <f t="array" ref="AH1405">INDEX($K:$P,ROW(),MATCH(AH$3,$K$2:$P$2,0))</f>
        <v>20</v>
      </c>
      <c r="AI1405" s="147" cm="1">
        <f t="array" ref="AI1405">INDEX($K:$P,ROW(),MATCH(AI$3,$K$2:$P$2,0))</f>
        <v>20</v>
      </c>
      <c r="AJ1405" s="147" cm="1">
        <f t="array" ref="AJ1405">INDEX($K:$P,ROW(),MATCH(AJ$3,$K$2:$P$2,0))</f>
        <v>20</v>
      </c>
      <c r="AK1405" s="147" cm="1">
        <f t="array" ref="AK1405">INDEX($K:$P,ROW(),MATCH(AK$3,$K$2:$P$2,0))</f>
        <v>20</v>
      </c>
      <c r="AL1405" s="147" cm="1">
        <f t="array" ref="AL1405">INDEX($K:$P,ROW(),MATCH(AL$3,$K$2:$P$2,0))</f>
        <v>20</v>
      </c>
      <c r="AM1405" s="147" cm="1">
        <f t="array" ref="AM1405">INDEX($K:$P,ROW(),MATCH(AM$3,$K$2:$P$2,0))</f>
        <v>20</v>
      </c>
      <c r="AN1405" s="147" cm="1">
        <f t="array" ref="AN1405">INDEX($K:$P,ROW(),MATCH(AN$3,$K$2:$P$2,0))</f>
        <v>20</v>
      </c>
      <c r="AO1405" s="147" cm="1">
        <f t="array" ref="AO1405">INDEX($K:$P,ROW(),MATCH(AO$3,$K$2:$P$2,0))</f>
        <v>20</v>
      </c>
      <c r="AP1405" s="147" cm="1">
        <f t="array" ref="AP1405">INDEX($K:$P,ROW(),MATCH(AP$3,$K$2:$P$2,0))</f>
        <v>20</v>
      </c>
      <c r="AQ1405" s="147" cm="1">
        <f t="array" ref="AQ1405">INDEX($K:$P,ROW(),MATCH(AQ$3,$K$2:$P$2,0))</f>
        <v>20</v>
      </c>
      <c r="AR1405" s="147" cm="1">
        <f t="array" ref="AR1405">INDEX($K:$P,ROW(),MATCH(AR$3,$K$2:$P$2,0))</f>
        <v>20</v>
      </c>
      <c r="AS1405" s="147" cm="1">
        <f t="array" ref="AS1405">INDEX($K:$P,ROW(),MATCH(AS$3,$K$2:$P$2,0))</f>
        <v>20</v>
      </c>
      <c r="AT1405" s="147" cm="1">
        <f t="array" ref="AT1405">INDEX($K:$P,ROW(),MATCH(AT$3,$K$2:$P$2,0))</f>
        <v>20</v>
      </c>
      <c r="AU1405" s="147" cm="1">
        <f t="array" ref="AU1405">INDEX($K:$P,ROW(),MATCH(AU$3,$K$2:$P$2,0))</f>
        <v>20</v>
      </c>
      <c r="AV1405" s="147" cm="1">
        <f t="array" ref="AV1405">INDEX($K:$P,ROW(),MATCH(AV$3,$K$2:$P$2,0))</f>
        <v>20</v>
      </c>
      <c r="AW1405" s="147" cm="1">
        <f t="array" ref="AW1405">INDEX($K:$P,ROW(),MATCH(AW$3,$K$2:$P$2,0))</f>
        <v>20</v>
      </c>
      <c r="AX1405" s="147" cm="1">
        <f t="array" ref="AX1405">INDEX($K:$P,ROW(),MATCH(AX$3,$K$2:$P$2,0))</f>
        <v>20</v>
      </c>
      <c r="AY1405" s="147" cm="1">
        <f t="array" ref="AY1405">INDEX($K:$P,ROW(),MATCH(AY$3,$K$2:$P$2,0))</f>
        <v>20</v>
      </c>
      <c r="AZ1405" s="147" cm="1">
        <f t="array" ref="AZ1405">INDEX($K:$P,ROW(),MATCH(AZ$3,$K$2:$P$2,0))</f>
        <v>20</v>
      </c>
      <c r="BA1405" s="147" cm="1">
        <f t="array" ref="BA1405">INDEX($K:$P,ROW(),MATCH(BA$3,$K$2:$P$2,0))</f>
        <v>20</v>
      </c>
      <c r="BB1405" s="147" cm="1">
        <f t="array" ref="BB1405">INDEX($K:$P,ROW(),MATCH(BB$3,$K$2:$P$2,0))</f>
        <v>20</v>
      </c>
      <c r="BC1405" s="147" cm="1">
        <f t="array" ref="BC1405">INDEX($K:$P,ROW(),MATCH(BC$3,$K$2:$P$2,0))</f>
        <v>20</v>
      </c>
      <c r="BD1405" s="147" cm="1">
        <f t="array" ref="BD1405">INDEX($K:$P,ROW(),MATCH(BD$3,$K$2:$P$2,0))</f>
        <v>20</v>
      </c>
      <c r="BE1405" s="147" cm="1">
        <f t="array" ref="BE1405">INDEX($K:$P,ROW(),MATCH(BE$3,$K$2:$P$2,0))</f>
        <v>20</v>
      </c>
      <c r="BF1405" s="147" cm="1">
        <f t="array" ref="BF1405">INDEX($K:$P,ROW(),MATCH(BF$3,$K$2:$P$2,0))</f>
        <v>20</v>
      </c>
      <c r="BG1405" s="147" cm="1">
        <f t="array" ref="BG1405">INDEX($K:$P,ROW(),MATCH(BG$3,$K$2:$P$2,0))</f>
        <v>20</v>
      </c>
      <c r="BH1405" s="147" cm="1">
        <f t="array" ref="BH1405">INDEX($K:$P,ROW(),MATCH(BH$3,$K$2:$P$2,0))</f>
        <v>20</v>
      </c>
      <c r="BI1405" s="147" cm="1">
        <f t="array" ref="BI1405">INDEX($K:$P,ROW(),MATCH(BI$3,$K$2:$P$2,0))</f>
        <v>20</v>
      </c>
      <c r="BJ1405" s="147" cm="1">
        <f t="array" ref="BJ1405">INDEX($K:$P,ROW(),MATCH(BJ$3,$K$2:$P$2,0))</f>
        <v>20</v>
      </c>
      <c r="BK1405" s="147" cm="1">
        <f t="array" ref="BK1405">INDEX($K:$P,ROW(),MATCH(BK$3,$K$2:$P$2,0))</f>
        <v>20</v>
      </c>
      <c r="BL1405" s="147" cm="1">
        <f t="array" ref="BL1405">INDEX($K:$P,ROW(),MATCH(BL$3,$K$2:$P$2,0))</f>
        <v>20</v>
      </c>
      <c r="BM1405" s="147" cm="1">
        <f t="array" ref="BM1405">INDEX($K:$P,ROW(),MATCH(BM$3,$K$2:$P$2,0))</f>
        <v>20</v>
      </c>
      <c r="BN1405" s="147" cm="1">
        <f t="array" ref="BN1405">INDEX($K:$P,ROW(),MATCH(BN$3,$K$2:$P$2,0))</f>
        <v>20</v>
      </c>
      <c r="BO1405" s="147" cm="1">
        <f t="array" ref="BO1405">INDEX($K:$P,ROW(),MATCH(BO$3,$K$2:$P$2,0))</f>
        <v>20</v>
      </c>
      <c r="BP1405" s="147" cm="1">
        <f t="array" ref="BP1405">INDEX($K:$P,ROW(),MATCH(BP$3,$K$2:$P$2,0))</f>
        <v>20</v>
      </c>
      <c r="BQ1405" s="147" cm="1">
        <f t="array" ref="BQ1405">INDEX($K:$P,ROW(),MATCH(BQ$3,$K$2:$P$2,0))</f>
        <v>20</v>
      </c>
      <c r="BR1405" s="147" cm="1">
        <f t="array" ref="BR1405">INDEX($K:$P,ROW(),MATCH(BR$3,$K$2:$P$2,0))</f>
        <v>20</v>
      </c>
      <c r="BS1405" s="147" cm="1">
        <f t="array" ref="BS1405">INDEX($K:$P,ROW(),MATCH(BS$3,$K$2:$P$2,0))</f>
        <v>20</v>
      </c>
      <c r="BT1405" s="147" cm="1">
        <f t="array" ref="BT1405">INDEX($K:$P,ROW(),MATCH(BT$3,$K$2:$P$2,0))</f>
        <v>20</v>
      </c>
      <c r="BU1405" s="147" cm="1">
        <f t="array" ref="BU1405">INDEX($K:$P,ROW(),MATCH(BU$3,$K$2:$P$2,0))</f>
        <v>20</v>
      </c>
      <c r="BV1405" s="147" cm="1">
        <f t="array" ref="BV1405">INDEX($K:$P,ROW(),MATCH(BV$3,$K$2:$P$2,0))</f>
        <v>20</v>
      </c>
      <c r="BW1405" s="147" cm="1">
        <f t="array" ref="BW1405">INDEX($K:$P,ROW(),MATCH(BW$3,$K$2:$P$2,0))</f>
        <v>20</v>
      </c>
      <c r="BX1405" s="147" cm="1">
        <f t="array" ref="BX1405">INDEX($K:$P,ROW(),MATCH(BX$3,$K$2:$P$2,0))</f>
        <v>20</v>
      </c>
      <c r="BY1405" s="147" cm="1">
        <f t="array" ref="BY1405">INDEX($K:$P,ROW(),MATCH(BY$3,$K$2:$P$2,0))</f>
        <v>20</v>
      </c>
      <c r="BZ1405" s="147" cm="1">
        <f t="array" ref="BZ1405">INDEX($K:$P,ROW(),MATCH(BZ$3,$K$2:$P$2,0))</f>
        <v>20</v>
      </c>
      <c r="CA1405" s="147" cm="1">
        <f t="array" ref="CA1405">INDEX($K:$P,ROW(),MATCH(CA$3,$K$2:$P$2,0))</f>
        <v>20</v>
      </c>
      <c r="CB1405" s="147" cm="1">
        <f t="array" ref="CB1405">INDEX($K:$P,ROW(),MATCH(CB$3,$K$2:$P$2,0))</f>
        <v>20</v>
      </c>
      <c r="CC1405" s="147" cm="1">
        <f t="array" ref="CC1405">INDEX($K:$P,ROW(),MATCH(CC$3,$K$2:$P$2,0))</f>
        <v>20</v>
      </c>
      <c r="CD1405" s="147" cm="1">
        <f t="array" ref="CD1405">INDEX($K:$P,ROW(),MATCH(CD$3,$K$2:$P$2,0))</f>
        <v>20</v>
      </c>
      <c r="CE1405" s="147" cm="1">
        <f t="array" ref="CE1405">INDEX($K:$P,ROW(),MATCH(CE$3,$K$2:$P$2,0))</f>
        <v>20</v>
      </c>
      <c r="CF1405" s="147" cm="1">
        <f t="array" ref="CF1405">INDEX($K:$P,ROW(),MATCH(CF$3,$K$2:$P$2,0))</f>
        <v>20</v>
      </c>
      <c r="CG1405" s="147" cm="1">
        <f t="array" ref="CG1405">INDEX($K:$P,ROW(),MATCH(CG$3,$K$2:$P$2,0))</f>
        <v>20</v>
      </c>
      <c r="CH1405" s="147" cm="1">
        <f t="array" ref="CH1405">INDEX($K:$P,ROW(),MATCH(CH$3,$K$2:$P$2,0))</f>
        <v>20</v>
      </c>
      <c r="CI1405" s="147" cm="1">
        <f t="array" ref="CI1405">INDEX($K:$P,ROW(),MATCH(CI$3,$K$2:$P$2,0))</f>
        <v>20</v>
      </c>
      <c r="CJ1405" s="147" cm="1">
        <f t="array" ref="CJ1405">INDEX($K:$P,ROW(),MATCH(CJ$3,$K$2:$P$2,0))</f>
        <v>20</v>
      </c>
      <c r="CK1405" s="147" cm="1">
        <f t="array" ref="CK1405">INDEX($K:$P,ROW(),MATCH(CK$3,$K$2:$P$2,0))</f>
        <v>20</v>
      </c>
      <c r="CL1405" s="147" cm="1">
        <f t="array" ref="CL1405">INDEX($K:$P,ROW(),MATCH(CL$3,$K$2:$P$2,0))</f>
        <v>20</v>
      </c>
      <c r="CN1405" s="60"/>
      <c r="CO1405" s="147" t="e" cm="1">
        <f t="array" ref="CO1405">INDEX($K:$P,ROW(),MATCH(CO$3,$K$2:$P$2,0))</f>
        <v>#N/A</v>
      </c>
      <c r="CP1405" s="147" t="e" cm="1">
        <f t="array" ref="CP1405">INDEX($K:$P,ROW(),MATCH(CP$3,$K$2:$P$2,0))</f>
        <v>#N/A</v>
      </c>
      <c r="CQ1405" s="147" t="e" cm="1">
        <f t="array" ref="CQ1405">INDEX($K:$P,ROW(),MATCH(CQ$3,$K$2:$P$2,0))</f>
        <v>#N/A</v>
      </c>
      <c r="CR1405" s="147" t="e" cm="1">
        <f t="array" ref="CR1405">INDEX($K:$P,ROW(),MATCH(CR$3,$K$2:$P$2,0))</f>
        <v>#N/A</v>
      </c>
      <c r="CS1405" s="147" t="e" cm="1">
        <f t="array" ref="CS1405">INDEX($K:$P,ROW(),MATCH(CS$3,$K$2:$P$2,0))</f>
        <v>#N/A</v>
      </c>
      <c r="CT1405" s="147" t="e" cm="1">
        <f t="array" ref="CT1405">INDEX($K:$P,ROW(),MATCH(CT$3,$K$2:$P$2,0))</f>
        <v>#N/A</v>
      </c>
      <c r="CU1405" s="147" t="e" cm="1">
        <f t="array" ref="CU1405">INDEX($K:$P,ROW(),MATCH(CU$3,$K$2:$P$2,0))</f>
        <v>#N/A</v>
      </c>
      <c r="CV1405" s="147" t="e" cm="1">
        <f t="array" ref="CV1405">INDEX($K:$P,ROW(),MATCH(CV$3,$K$2:$P$2,0))</f>
        <v>#N/A</v>
      </c>
      <c r="CW1405" s="147" t="e" cm="1">
        <f t="array" ref="CW1405">INDEX($K:$P,ROW(),MATCH(CW$3,$K$2:$P$2,0))</f>
        <v>#N/A</v>
      </c>
      <c r="CX1405" s="147" t="e" cm="1">
        <f t="array" ref="CX1405">INDEX($K:$P,ROW(),MATCH(CX$3,$K$2:$P$2,0))</f>
        <v>#N/A</v>
      </c>
      <c r="CY1405" s="147" t="e" cm="1">
        <f t="array" ref="CY1405">INDEX($K:$P,ROW(),MATCH(CY$3,$K$2:$P$2,0))</f>
        <v>#N/A</v>
      </c>
      <c r="CZ1405" s="147" t="e" cm="1">
        <f t="array" ref="CZ1405">INDEX($K:$P,ROW(),MATCH(CZ$3,$K$2:$P$2,0))</f>
        <v>#N/A</v>
      </c>
      <c r="DA1405" s="147" t="e" cm="1">
        <f t="array" ref="DA1405">INDEX($K:$P,ROW(),MATCH(DA$3,$K$2:$P$2,0))</f>
        <v>#N/A</v>
      </c>
      <c r="DB1405" s="147" t="e" cm="1">
        <f t="array" ref="DB1405">INDEX($K:$P,ROW(),MATCH(DB$3,$K$2:$P$2,0))</f>
        <v>#N/A</v>
      </c>
      <c r="DC1405" s="147" t="e" cm="1">
        <f t="array" ref="DC1405">INDEX($K:$P,ROW(),MATCH(DC$3,$K$2:$P$2,0))</f>
        <v>#N/A</v>
      </c>
      <c r="DD1405" s="147" t="e" cm="1">
        <f t="array" ref="DD1405">INDEX($K:$P,ROW(),MATCH(DD$3,$K$2:$P$2,0))</f>
        <v>#N/A</v>
      </c>
      <c r="DE1405" s="147" t="e" cm="1">
        <f t="array" ref="DE1405">INDEX($K:$P,ROW(),MATCH(DE$3,$K$2:$P$2,0))</f>
        <v>#N/A</v>
      </c>
      <c r="DF1405" s="147" t="e" cm="1">
        <f t="array" ref="DF1405">INDEX($K:$P,ROW(),MATCH(DF$3,$K$2:$P$2,0))</f>
        <v>#N/A</v>
      </c>
      <c r="DG1405" s="147" t="e" cm="1">
        <f t="array" ref="DG1405">INDEX($K:$P,ROW(),MATCH(DG$3,$K$2:$P$2,0))</f>
        <v>#N/A</v>
      </c>
      <c r="DH1405" s="147" t="e" cm="1">
        <f t="array" ref="DH1405">INDEX($K:$P,ROW(),MATCH(DH$3,$K$2:$P$2,0))</f>
        <v>#N/A</v>
      </c>
      <c r="DI1405" s="147" t="e" cm="1">
        <f t="array" ref="DI1405">INDEX($K:$P,ROW(),MATCH(DI$3,$K$2:$P$2,0))</f>
        <v>#N/A</v>
      </c>
      <c r="DJ1405" s="147" t="e" cm="1">
        <f t="array" ref="DJ1405">INDEX($K:$P,ROW(),MATCH(DJ$3,$K$2:$P$2,0))</f>
        <v>#N/A</v>
      </c>
      <c r="DK1405" s="147" t="e" cm="1">
        <f t="array" ref="DK1405">INDEX($K:$P,ROW(),MATCH(DK$3,$K$2:$P$2,0))</f>
        <v>#N/A</v>
      </c>
      <c r="DL1405" s="147" t="e" cm="1">
        <f t="array" ref="DL1405">INDEX($K:$P,ROW(),MATCH(DL$3,$K$2:$P$2,0))</f>
        <v>#N/A</v>
      </c>
    </row>
    <row r="1406" spans="2:116" x14ac:dyDescent="0.4">
      <c r="B1406" t="s">
        <v>332</v>
      </c>
      <c r="D1406" t="s">
        <v>775</v>
      </c>
      <c r="E1406" s="8" t="str">
        <f t="shared" si="1801"/>
        <v>1406 SUBR-S</v>
      </c>
      <c r="G1406" s="8" t="str">
        <f>G1384</f>
        <v>(Primary label)</v>
      </c>
      <c r="H1406" s="27"/>
      <c r="I1406" s="78"/>
      <c r="J1406" s="78"/>
      <c r="K1406" s="63">
        <f ca="1">SUMIF($3:$3,K$2,1402:1402)</f>
        <v>0</v>
      </c>
      <c r="L1406" s="63">
        <f ca="1">SUMIF($3:$3,L$2,1402:1402)</f>
        <v>0</v>
      </c>
      <c r="M1406" s="63">
        <f ca="1">SUMIF($3:$3,M$2,1402:1402)</f>
        <v>0</v>
      </c>
      <c r="N1406" s="63">
        <f ca="1">SUMIF($3:$3,N$2,1402:1402)</f>
        <v>0</v>
      </c>
      <c r="O1406" s="63">
        <f ca="1">SUMIF($3:$3,O$2,1402:1402)</f>
        <v>0</v>
      </c>
      <c r="P1406" s="63">
        <f ca="1">SUMIF($3:$3,P$2,1402:1402)</f>
        <v>0</v>
      </c>
      <c r="R1406" s="33"/>
      <c r="S1406" s="148">
        <f t="shared" ref="S1406:AX1406" ca="1" si="1808">S1405*AVERAGE(S1401,S1396)</f>
        <v>950</v>
      </c>
      <c r="T1406" s="148">
        <f t="shared" ca="1" si="1808"/>
        <v>2802.5</v>
      </c>
      <c r="U1406" s="148">
        <f t="shared" ca="1" si="1808"/>
        <v>4562.375</v>
      </c>
      <c r="V1406" s="148">
        <f t="shared" ca="1" si="1808"/>
        <v>6234.2562500000004</v>
      </c>
      <c r="W1406" s="148">
        <f t="shared" ca="1" si="1808"/>
        <v>7822.5434375000004</v>
      </c>
      <c r="X1406" s="148">
        <f t="shared" ca="1" si="1808"/>
        <v>9331.416265625001</v>
      </c>
      <c r="Y1406" s="148">
        <f t="shared" ca="1" si="1808"/>
        <v>10764.84545234375</v>
      </c>
      <c r="Z1406" s="148">
        <f t="shared" ca="1" si="1808"/>
        <v>12126.603179726562</v>
      </c>
      <c r="AA1406" s="148">
        <f t="shared" ca="1" si="1808"/>
        <v>13420.273020740233</v>
      </c>
      <c r="AB1406" s="148">
        <f t="shared" ca="1" si="1808"/>
        <v>14649.259369703223</v>
      </c>
      <c r="AC1406" s="148">
        <f t="shared" ca="1" si="1808"/>
        <v>15816.796401218062</v>
      </c>
      <c r="AD1406" s="148">
        <f t="shared" ca="1" si="1808"/>
        <v>16925.956581157159</v>
      </c>
      <c r="AE1406" s="148">
        <f t="shared" ca="1" si="1808"/>
        <v>17124.658752099298</v>
      </c>
      <c r="AF1406" s="148">
        <f t="shared" ca="1" si="1808"/>
        <v>16458.425814494334</v>
      </c>
      <c r="AG1406" s="148">
        <f t="shared" ca="1" si="1808"/>
        <v>15825.504523769618</v>
      </c>
      <c r="AH1406" s="148">
        <f t="shared" ca="1" si="1808"/>
        <v>15224.229297581136</v>
      </c>
      <c r="AI1406" s="148">
        <f t="shared" ca="1" si="1808"/>
        <v>14653.01783270208</v>
      </c>
      <c r="AJ1406" s="148">
        <f t="shared" ca="1" si="1808"/>
        <v>14110.366941066975</v>
      </c>
      <c r="AK1406" s="148">
        <f t="shared" ca="1" si="1808"/>
        <v>13594.848594013627</v>
      </c>
      <c r="AL1406" s="148">
        <f t="shared" ca="1" si="1808"/>
        <v>13105.106164312947</v>
      </c>
      <c r="AM1406" s="148">
        <f t="shared" ca="1" si="1808"/>
        <v>12639.8508560973</v>
      </c>
      <c r="AN1406" s="148">
        <f t="shared" ca="1" si="1808"/>
        <v>12197.858313292436</v>
      </c>
      <c r="AO1406" s="148">
        <f t="shared" ca="1" si="1808"/>
        <v>11777.965397627813</v>
      </c>
      <c r="AP1406" s="148">
        <f t="shared" ca="1" si="1808"/>
        <v>11379.067127746423</v>
      </c>
      <c r="AQ1406" s="148">
        <f t="shared" ca="1" si="1808"/>
        <v>11000.113771359102</v>
      </c>
      <c r="AR1406" s="148">
        <f t="shared" ca="1" si="1808"/>
        <v>10640.108082791146</v>
      </c>
      <c r="AS1406" s="148">
        <f t="shared" ca="1" si="1808"/>
        <v>10298.10267865159</v>
      </c>
      <c r="AT1406" s="148">
        <f t="shared" ca="1" si="1808"/>
        <v>9973.1975447190089</v>
      </c>
      <c r="AU1406" s="148">
        <f t="shared" ca="1" si="1808"/>
        <v>9664.5376674830586</v>
      </c>
      <c r="AV1406" s="148">
        <f t="shared" ca="1" si="1808"/>
        <v>9371.310784108904</v>
      </c>
      <c r="AW1406" s="148">
        <f t="shared" ca="1" si="1808"/>
        <v>9092.7452449034608</v>
      </c>
      <c r="AX1406" s="148">
        <f t="shared" ca="1" si="1808"/>
        <v>8828.1079826582863</v>
      </c>
      <c r="AY1406" s="148">
        <f t="shared" ref="AY1406:CD1406" ca="1" si="1809">AY1405*AVERAGE(AY1401,AY1396)</f>
        <v>8576.7025835253735</v>
      </c>
      <c r="AZ1406" s="148">
        <f t="shared" ca="1" si="1809"/>
        <v>8337.8674543491052</v>
      </c>
      <c r="BA1406" s="148">
        <f t="shared" ca="1" si="1809"/>
        <v>8110.9740816316498</v>
      </c>
      <c r="BB1406" s="148">
        <f t="shared" ca="1" si="1809"/>
        <v>7895.4253775500674</v>
      </c>
      <c r="BC1406" s="148">
        <f t="shared" ca="1" si="1809"/>
        <v>7690.6541086725629</v>
      </c>
      <c r="BD1406" s="148">
        <f t="shared" ca="1" si="1809"/>
        <v>7496.1214032389353</v>
      </c>
      <c r="BE1406" s="148">
        <f t="shared" ca="1" si="1809"/>
        <v>7311.3153330769892</v>
      </c>
      <c r="BF1406" s="148">
        <f t="shared" ca="1" si="1809"/>
        <v>7135.7495664231392</v>
      </c>
      <c r="BG1406" s="148">
        <f t="shared" ca="1" si="1809"/>
        <v>6968.9620881019837</v>
      </c>
      <c r="BH1406" s="148">
        <f t="shared" ca="1" si="1809"/>
        <v>6810.5139836968847</v>
      </c>
      <c r="BI1406" s="148">
        <f t="shared" ca="1" si="1809"/>
        <v>6659.988284512041</v>
      </c>
      <c r="BJ1406" s="148">
        <f t="shared" ca="1" si="1809"/>
        <v>6516.9888702864391</v>
      </c>
      <c r="BK1406" s="148">
        <f t="shared" ca="1" si="1809"/>
        <v>6381.1394267721171</v>
      </c>
      <c r="BL1406" s="148">
        <f t="shared" ca="1" si="1809"/>
        <v>6252.0824554335113</v>
      </c>
      <c r="BM1406" s="148">
        <f t="shared" ca="1" si="1809"/>
        <v>6129.4783326618362</v>
      </c>
      <c r="BN1406" s="148">
        <f t="shared" ca="1" si="1809"/>
        <v>6013.0044160287434</v>
      </c>
      <c r="BO1406" s="148">
        <f t="shared" ca="1" si="1809"/>
        <v>5902.3541952273072</v>
      </c>
      <c r="BP1406" s="148">
        <f t="shared" ca="1" si="1809"/>
        <v>5797.2364854659418</v>
      </c>
      <c r="BQ1406" s="148">
        <f t="shared" ca="1" si="1809"/>
        <v>5697.3746611926445</v>
      </c>
      <c r="BR1406" s="148">
        <f t="shared" ca="1" si="1809"/>
        <v>5602.5059281330123</v>
      </c>
      <c r="BS1406" s="148">
        <f t="shared" ca="1" si="1809"/>
        <v>5512.3806317263625</v>
      </c>
      <c r="BT1406" s="148">
        <f t="shared" ca="1" si="1809"/>
        <v>5426.7616001400438</v>
      </c>
      <c r="BU1406" s="148">
        <f t="shared" ca="1" si="1809"/>
        <v>5345.423520133043</v>
      </c>
      <c r="BV1406" s="148">
        <f t="shared" ca="1" si="1809"/>
        <v>5268.1523441263907</v>
      </c>
      <c r="BW1406" s="148">
        <f t="shared" ca="1" si="1809"/>
        <v>5194.7447269200711</v>
      </c>
      <c r="BX1406" s="148">
        <f t="shared" ca="1" si="1809"/>
        <v>5125.0074905740667</v>
      </c>
      <c r="BY1406" s="148">
        <f t="shared" ca="1" si="1809"/>
        <v>5058.7571160453635</v>
      </c>
      <c r="BZ1406" s="148">
        <f t="shared" ca="1" si="1809"/>
        <v>4995.8192602430954</v>
      </c>
      <c r="CA1406" s="148">
        <f t="shared" ca="1" si="1809"/>
        <v>4936.0282972309406</v>
      </c>
      <c r="CB1406" s="148">
        <f t="shared" ca="1" si="1809"/>
        <v>4879.226882369393</v>
      </c>
      <c r="CC1406" s="148">
        <f t="shared" ca="1" si="1809"/>
        <v>4825.2655382509229</v>
      </c>
      <c r="CD1406" s="148">
        <f t="shared" ca="1" si="1809"/>
        <v>4774.0022613383771</v>
      </c>
      <c r="CE1406" s="148">
        <f t="shared" ref="CE1406:CL1406" ca="1" si="1810">CE1405*AVERAGE(CE1401,CE1396)</f>
        <v>4725.3021482714576</v>
      </c>
      <c r="CF1406" s="148">
        <f t="shared" ca="1" si="1810"/>
        <v>4679.0370408578847</v>
      </c>
      <c r="CG1406" s="148">
        <f t="shared" ca="1" si="1810"/>
        <v>4635.0851888149909</v>
      </c>
      <c r="CH1406" s="148">
        <f t="shared" ca="1" si="1810"/>
        <v>4593.3309293742414</v>
      </c>
      <c r="CI1406" s="148">
        <f t="shared" ca="1" si="1810"/>
        <v>4553.6643829055283</v>
      </c>
      <c r="CJ1406" s="148">
        <f t="shared" ca="1" si="1810"/>
        <v>4515.9811637602525</v>
      </c>
      <c r="CK1406" s="148">
        <f t="shared" ca="1" si="1810"/>
        <v>4480.1821055722403</v>
      </c>
      <c r="CL1406" s="148">
        <f t="shared" ca="1" si="1810"/>
        <v>4446.1730002936283</v>
      </c>
      <c r="CN1406" s="78"/>
      <c r="CO1406" s="148" t="e">
        <f t="shared" ref="CO1406:DK1406" ca="1" si="1811">CO1405*AVERAGE(CO1401,CO1396)</f>
        <v>#N/A</v>
      </c>
      <c r="CP1406" s="148" t="e">
        <f t="shared" ca="1" si="1811"/>
        <v>#N/A</v>
      </c>
      <c r="CQ1406" s="148" t="e">
        <f t="shared" ca="1" si="1811"/>
        <v>#N/A</v>
      </c>
      <c r="CR1406" s="148" t="e">
        <f t="shared" ca="1" si="1811"/>
        <v>#N/A</v>
      </c>
      <c r="CS1406" s="148" t="e">
        <f t="shared" ca="1" si="1811"/>
        <v>#N/A</v>
      </c>
      <c r="CT1406" s="148" t="e">
        <f t="shared" ca="1" si="1811"/>
        <v>#N/A</v>
      </c>
      <c r="CU1406" s="148" t="e">
        <f t="shared" ca="1" si="1811"/>
        <v>#N/A</v>
      </c>
      <c r="CV1406" s="148" t="e">
        <f t="shared" ca="1" si="1811"/>
        <v>#N/A</v>
      </c>
      <c r="CW1406" s="148" t="e">
        <f t="shared" ca="1" si="1811"/>
        <v>#N/A</v>
      </c>
      <c r="CX1406" s="148" t="e">
        <f t="shared" ca="1" si="1811"/>
        <v>#N/A</v>
      </c>
      <c r="CY1406" s="148" t="e">
        <f t="shared" ca="1" si="1811"/>
        <v>#N/A</v>
      </c>
      <c r="CZ1406" s="148" t="e">
        <f t="shared" ca="1" si="1811"/>
        <v>#N/A</v>
      </c>
      <c r="DA1406" s="148" t="e">
        <f t="shared" ca="1" si="1811"/>
        <v>#N/A</v>
      </c>
      <c r="DB1406" s="148" t="e">
        <f t="shared" ca="1" si="1811"/>
        <v>#N/A</v>
      </c>
      <c r="DC1406" s="148" t="e">
        <f t="shared" ca="1" si="1811"/>
        <v>#N/A</v>
      </c>
      <c r="DD1406" s="148" t="e">
        <f t="shared" ca="1" si="1811"/>
        <v>#N/A</v>
      </c>
      <c r="DE1406" s="148" t="e">
        <f t="shared" ca="1" si="1811"/>
        <v>#N/A</v>
      </c>
      <c r="DF1406" s="148" t="e">
        <f t="shared" ca="1" si="1811"/>
        <v>#N/A</v>
      </c>
      <c r="DG1406" s="148" t="e">
        <f t="shared" ca="1" si="1811"/>
        <v>#N/A</v>
      </c>
      <c r="DH1406" s="148" t="e">
        <f t="shared" ca="1" si="1811"/>
        <v>#N/A</v>
      </c>
      <c r="DI1406" s="148" t="e">
        <f t="shared" ca="1" si="1811"/>
        <v>#N/A</v>
      </c>
      <c r="DJ1406" s="148" t="e">
        <f t="shared" ca="1" si="1811"/>
        <v>#N/A</v>
      </c>
      <c r="DK1406" s="148" t="e">
        <f t="shared" ca="1" si="1811"/>
        <v>#N/A</v>
      </c>
      <c r="DL1406" s="148" t="e">
        <f t="shared" ref="DL1406" ca="1" si="1812">DL1405*AVERAGE(DL1401,DL1396)</f>
        <v>#N/A</v>
      </c>
    </row>
    <row r="1407" spans="2:116" x14ac:dyDescent="0.4">
      <c r="B1407" t="s">
        <v>332</v>
      </c>
      <c r="D1407" t="s">
        <v>775</v>
      </c>
      <c r="E1407" s="8" t="str">
        <f>ROW()&amp;" "&amp;D1407</f>
        <v>1407 SUBR-S</v>
      </c>
      <c r="G1407" s="8" t="str">
        <f t="shared" ref="G1407:G1413" si="1813">G1385</f>
        <v>primary unit</v>
      </c>
      <c r="H1407" s="27"/>
      <c r="I1407" s="78"/>
      <c r="J1407" s="78"/>
      <c r="K1407" s="28"/>
      <c r="L1407" s="28"/>
      <c r="M1407" s="28"/>
      <c r="N1407" s="28"/>
      <c r="O1407" s="28"/>
      <c r="P1407" s="28"/>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8"/>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775</v>
      </c>
      <c r="E1408" s="8" t="str">
        <f t="shared" si="1801"/>
        <v>1408 SUBR-S</v>
      </c>
      <c r="G1408" s="8" t="str">
        <f t="shared" si="1813"/>
        <v>Primary revenue driver</v>
      </c>
      <c r="S1408" s="72"/>
      <c r="T1408" s="72"/>
      <c r="U1408" s="72"/>
      <c r="V1408" s="72"/>
      <c r="W1408" s="72"/>
      <c r="X1408" s="72"/>
      <c r="Y1408" s="72"/>
      <c r="Z1408" s="72"/>
      <c r="AA1408" s="72"/>
      <c r="AB1408" s="72"/>
      <c r="AC1408" s="72"/>
      <c r="AD1408" s="72"/>
      <c r="AE1408" s="72"/>
      <c r="AF1408" s="72"/>
      <c r="AG1408" s="72"/>
      <c r="AH1408" s="72"/>
      <c r="AI1408" s="72"/>
      <c r="AJ1408" s="72"/>
      <c r="AK1408" s="72"/>
      <c r="AL1408" s="72"/>
      <c r="AM1408" s="72"/>
      <c r="AN1408" s="72"/>
      <c r="AO1408" s="72"/>
      <c r="AP1408" s="72"/>
      <c r="AQ1408" s="72"/>
      <c r="AR1408" s="72"/>
      <c r="AS1408" s="72"/>
      <c r="AT1408" s="72"/>
      <c r="AU1408" s="72"/>
      <c r="AV1408" s="72"/>
      <c r="AW1408" s="72"/>
      <c r="AX1408" s="72"/>
      <c r="AY1408" s="72"/>
      <c r="AZ1408" s="72"/>
      <c r="BA1408" s="72"/>
      <c r="BB1408" s="72"/>
      <c r="BC1408" s="72"/>
      <c r="BD1408" s="72"/>
      <c r="BE1408" s="72"/>
      <c r="BF1408" s="72"/>
      <c r="BG1408" s="72"/>
      <c r="BH1408" s="72"/>
      <c r="BI1408" s="72"/>
      <c r="BJ1408" s="72"/>
      <c r="BK1408" s="72"/>
      <c r="BL1408" s="72"/>
      <c r="BM1408" s="72"/>
      <c r="BN1408" s="72"/>
      <c r="BO1408" s="72"/>
      <c r="BP1408" s="72"/>
      <c r="BQ1408" s="72"/>
      <c r="BR1408" s="72"/>
      <c r="BS1408" s="72"/>
      <c r="BT1408" s="72"/>
      <c r="BU1408" s="72"/>
      <c r="BV1408" s="72"/>
      <c r="BW1408" s="72"/>
      <c r="BX1408" s="72"/>
      <c r="BY1408" s="72"/>
      <c r="BZ1408" s="72"/>
      <c r="CA1408" s="72"/>
      <c r="CB1408" s="72"/>
      <c r="CC1408" s="72"/>
      <c r="CD1408" s="72"/>
      <c r="CE1408" s="72"/>
      <c r="CF1408" s="72"/>
      <c r="CG1408" s="72"/>
      <c r="CH1408" s="72"/>
      <c r="CI1408" s="72"/>
      <c r="CJ1408" s="72"/>
      <c r="CK1408" s="72"/>
      <c r="CL1408" s="72"/>
      <c r="CO1408" s="72"/>
      <c r="CP1408" s="72"/>
      <c r="CQ1408" s="72"/>
      <c r="CR1408" s="72"/>
      <c r="CS1408" s="72"/>
      <c r="CT1408" s="72"/>
      <c r="CU1408" s="72"/>
      <c r="CV1408" s="72"/>
      <c r="CW1408" s="72"/>
      <c r="CX1408" s="72"/>
      <c r="CY1408" s="72"/>
      <c r="CZ1408" s="72"/>
      <c r="DA1408" s="72"/>
      <c r="DB1408" s="72"/>
      <c r="DC1408" s="72"/>
      <c r="DD1408" s="72"/>
      <c r="DE1408" s="72"/>
      <c r="DF1408" s="72"/>
      <c r="DG1408" s="72"/>
      <c r="DH1408" s="72"/>
      <c r="DI1408" s="72"/>
      <c r="DJ1408" s="72"/>
      <c r="DK1408" s="72"/>
      <c r="DL1408" s="72"/>
    </row>
    <row r="1409" spans="1:116" x14ac:dyDescent="0.4">
      <c r="B1409" t="s">
        <v>332</v>
      </c>
      <c r="D1409" t="s">
        <v>775</v>
      </c>
      <c r="E1409" s="8" t="str">
        <f t="shared" si="1801"/>
        <v>1409 SUBR-S</v>
      </c>
      <c r="G1409" s="8" t="str">
        <f t="shared" si="1813"/>
        <v>Primary volume driver</v>
      </c>
      <c r="H1409" s="27"/>
      <c r="I1409" s="78"/>
      <c r="J1409" s="78"/>
      <c r="K1409" s="28"/>
      <c r="L1409" s="28"/>
      <c r="M1409" s="28"/>
      <c r="N1409" s="28"/>
      <c r="O1409" s="28"/>
      <c r="P1409" s="28"/>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775</v>
      </c>
      <c r="E1410" s="8" t="str">
        <f t="shared" si="1801"/>
        <v>1410 SUBR-S</v>
      </c>
      <c r="G1410" s="89" t="str">
        <f>G1392</f>
        <v>Subscription revenue - secondary revenue driven:</v>
      </c>
      <c r="S1410" s="76" t="str">
        <f t="shared" ref="S1410:AX1410" si="1814">S1388</f>
        <v>S$16</v>
      </c>
      <c r="T1410" s="76" t="str">
        <f t="shared" si="1814"/>
        <v>T$16</v>
      </c>
      <c r="U1410" s="76" t="str">
        <f t="shared" si="1814"/>
        <v>U$16</v>
      </c>
      <c r="V1410" s="76" t="str">
        <f t="shared" si="1814"/>
        <v>V$16</v>
      </c>
      <c r="W1410" s="76" t="str">
        <f t="shared" si="1814"/>
        <v>W$16</v>
      </c>
      <c r="X1410" s="76" t="str">
        <f t="shared" si="1814"/>
        <v>X$16</v>
      </c>
      <c r="Y1410" s="76" t="str">
        <f t="shared" si="1814"/>
        <v>Y$16</v>
      </c>
      <c r="Z1410" s="76" t="str">
        <f t="shared" si="1814"/>
        <v>Z$16</v>
      </c>
      <c r="AA1410" s="76" t="str">
        <f t="shared" si="1814"/>
        <v>AA$16</v>
      </c>
      <c r="AB1410" s="76" t="str">
        <f t="shared" si="1814"/>
        <v>AB$16</v>
      </c>
      <c r="AC1410" s="76" t="str">
        <f t="shared" si="1814"/>
        <v>AC$16</v>
      </c>
      <c r="AD1410" s="76" t="str">
        <f t="shared" si="1814"/>
        <v>AD$16</v>
      </c>
      <c r="AE1410" s="76" t="str">
        <f t="shared" si="1814"/>
        <v>AE$16</v>
      </c>
      <c r="AF1410" s="76" t="str">
        <f t="shared" si="1814"/>
        <v>AF$16</v>
      </c>
      <c r="AG1410" s="76" t="str">
        <f t="shared" si="1814"/>
        <v>AG$16</v>
      </c>
      <c r="AH1410" s="76" t="str">
        <f t="shared" si="1814"/>
        <v>AH$16</v>
      </c>
      <c r="AI1410" s="76" t="str">
        <f t="shared" si="1814"/>
        <v>AI$16</v>
      </c>
      <c r="AJ1410" s="76" t="str">
        <f t="shared" si="1814"/>
        <v>AJ$16</v>
      </c>
      <c r="AK1410" s="76" t="str">
        <f t="shared" si="1814"/>
        <v>AK$16</v>
      </c>
      <c r="AL1410" s="76" t="str">
        <f t="shared" si="1814"/>
        <v>AL$16</v>
      </c>
      <c r="AM1410" s="76" t="str">
        <f t="shared" si="1814"/>
        <v>AM$16</v>
      </c>
      <c r="AN1410" s="76" t="str">
        <f t="shared" si="1814"/>
        <v>AN$16</v>
      </c>
      <c r="AO1410" s="76" t="str">
        <f t="shared" si="1814"/>
        <v>AO$16</v>
      </c>
      <c r="AP1410" s="76" t="str">
        <f t="shared" si="1814"/>
        <v>AP$16</v>
      </c>
      <c r="AQ1410" s="76" t="str">
        <f t="shared" si="1814"/>
        <v>AQ$16</v>
      </c>
      <c r="AR1410" s="76" t="str">
        <f t="shared" si="1814"/>
        <v>AR$16</v>
      </c>
      <c r="AS1410" s="76" t="str">
        <f t="shared" si="1814"/>
        <v>AS$16</v>
      </c>
      <c r="AT1410" s="76" t="str">
        <f t="shared" si="1814"/>
        <v>AT$16</v>
      </c>
      <c r="AU1410" s="76" t="str">
        <f t="shared" si="1814"/>
        <v>AU$16</v>
      </c>
      <c r="AV1410" s="76" t="str">
        <f t="shared" si="1814"/>
        <v>AV$16</v>
      </c>
      <c r="AW1410" s="76" t="str">
        <f t="shared" si="1814"/>
        <v>AW$16</v>
      </c>
      <c r="AX1410" s="76" t="str">
        <f t="shared" si="1814"/>
        <v>AX$16</v>
      </c>
      <c r="AY1410" s="76" t="str">
        <f t="shared" ref="AY1410:CD1410" si="1815">AY1388</f>
        <v>AY$16</v>
      </c>
      <c r="AZ1410" s="76" t="str">
        <f t="shared" si="1815"/>
        <v>AZ$16</v>
      </c>
      <c r="BA1410" s="76" t="str">
        <f t="shared" si="1815"/>
        <v>BA$16</v>
      </c>
      <c r="BB1410" s="76" t="str">
        <f t="shared" si="1815"/>
        <v>BB$16</v>
      </c>
      <c r="BC1410" s="76" t="str">
        <f t="shared" si="1815"/>
        <v>BC$16</v>
      </c>
      <c r="BD1410" s="76" t="str">
        <f t="shared" si="1815"/>
        <v>BD$16</v>
      </c>
      <c r="BE1410" s="76" t="str">
        <f t="shared" si="1815"/>
        <v>BE$16</v>
      </c>
      <c r="BF1410" s="76" t="str">
        <f t="shared" si="1815"/>
        <v>BF$16</v>
      </c>
      <c r="BG1410" s="76" t="str">
        <f t="shared" si="1815"/>
        <v>BG$16</v>
      </c>
      <c r="BH1410" s="76" t="str">
        <f t="shared" si="1815"/>
        <v>BH$16</v>
      </c>
      <c r="BI1410" s="76" t="str">
        <f t="shared" si="1815"/>
        <v>BI$16</v>
      </c>
      <c r="BJ1410" s="76" t="str">
        <f t="shared" si="1815"/>
        <v>BJ$16</v>
      </c>
      <c r="BK1410" s="76" t="str">
        <f t="shared" si="1815"/>
        <v>BK$16</v>
      </c>
      <c r="BL1410" s="76" t="str">
        <f t="shared" si="1815"/>
        <v>BL$16</v>
      </c>
      <c r="BM1410" s="76" t="str">
        <f t="shared" si="1815"/>
        <v>BM$16</v>
      </c>
      <c r="BN1410" s="76" t="str">
        <f t="shared" si="1815"/>
        <v>BN$16</v>
      </c>
      <c r="BO1410" s="76" t="str">
        <f t="shared" si="1815"/>
        <v>BO$16</v>
      </c>
      <c r="BP1410" s="76" t="str">
        <f t="shared" si="1815"/>
        <v>BP$16</v>
      </c>
      <c r="BQ1410" s="76" t="str">
        <f t="shared" si="1815"/>
        <v>BQ$16</v>
      </c>
      <c r="BR1410" s="76" t="str">
        <f t="shared" si="1815"/>
        <v>BR$16</v>
      </c>
      <c r="BS1410" s="76" t="str">
        <f t="shared" si="1815"/>
        <v>BS$16</v>
      </c>
      <c r="BT1410" s="76" t="str">
        <f t="shared" si="1815"/>
        <v>BT$16</v>
      </c>
      <c r="BU1410" s="76" t="str">
        <f t="shared" si="1815"/>
        <v>BU$16</v>
      </c>
      <c r="BV1410" s="76" t="str">
        <f t="shared" si="1815"/>
        <v>BV$16</v>
      </c>
      <c r="BW1410" s="76" t="str">
        <f t="shared" si="1815"/>
        <v>BW$16</v>
      </c>
      <c r="BX1410" s="76" t="str">
        <f t="shared" si="1815"/>
        <v>BX$16</v>
      </c>
      <c r="BY1410" s="76" t="str">
        <f t="shared" si="1815"/>
        <v>BY$16</v>
      </c>
      <c r="BZ1410" s="76" t="str">
        <f t="shared" si="1815"/>
        <v>BZ$16</v>
      </c>
      <c r="CA1410" s="76" t="str">
        <f t="shared" si="1815"/>
        <v>CA$16</v>
      </c>
      <c r="CB1410" s="76" t="str">
        <f t="shared" si="1815"/>
        <v>CB$16</v>
      </c>
      <c r="CC1410" s="76" t="str">
        <f t="shared" si="1815"/>
        <v>CC$16</v>
      </c>
      <c r="CD1410" s="76" t="str">
        <f t="shared" si="1815"/>
        <v>CD$16</v>
      </c>
      <c r="CE1410" s="76" t="str">
        <f t="shared" ref="CE1410:CL1410" si="1816">CE1388</f>
        <v>CE$16</v>
      </c>
      <c r="CF1410" s="76" t="str">
        <f t="shared" si="1816"/>
        <v>CF$16</v>
      </c>
      <c r="CG1410" s="76" t="str">
        <f t="shared" si="1816"/>
        <v>CG$16</v>
      </c>
      <c r="CH1410" s="76" t="str">
        <f t="shared" si="1816"/>
        <v>CH$16</v>
      </c>
      <c r="CI1410" s="76" t="str">
        <f t="shared" si="1816"/>
        <v>CI$16</v>
      </c>
      <c r="CJ1410" s="76" t="str">
        <f t="shared" si="1816"/>
        <v>CJ$16</v>
      </c>
      <c r="CK1410" s="76" t="str">
        <f t="shared" si="1816"/>
        <v>CK$16</v>
      </c>
      <c r="CL1410" s="76" t="str">
        <f t="shared" si="1816"/>
        <v>CL$16</v>
      </c>
      <c r="CO1410" s="76" t="str">
        <f t="shared" ref="CO1410:DK1410" si="1817">CO1388</f>
        <v>CO$16</v>
      </c>
      <c r="CP1410" s="76" t="str">
        <f t="shared" si="1817"/>
        <v>CP$16</v>
      </c>
      <c r="CQ1410" s="76" t="str">
        <f t="shared" si="1817"/>
        <v>CQ$16</v>
      </c>
      <c r="CR1410" s="76" t="str">
        <f t="shared" si="1817"/>
        <v>CR$16</v>
      </c>
      <c r="CS1410" s="76" t="str">
        <f t="shared" si="1817"/>
        <v>CS$16</v>
      </c>
      <c r="CT1410" s="76" t="str">
        <f t="shared" si="1817"/>
        <v>CT$16</v>
      </c>
      <c r="CU1410" s="76" t="str">
        <f t="shared" si="1817"/>
        <v>CU$16</v>
      </c>
      <c r="CV1410" s="76" t="str">
        <f t="shared" si="1817"/>
        <v>CV$16</v>
      </c>
      <c r="CW1410" s="76" t="str">
        <f t="shared" si="1817"/>
        <v>CW$16</v>
      </c>
      <c r="CX1410" s="76" t="str">
        <f t="shared" si="1817"/>
        <v>CX$16</v>
      </c>
      <c r="CY1410" s="76" t="str">
        <f t="shared" si="1817"/>
        <v>CY$16</v>
      </c>
      <c r="CZ1410" s="76" t="str">
        <f t="shared" si="1817"/>
        <v>CZ$16</v>
      </c>
      <c r="DA1410" s="76" t="str">
        <f t="shared" si="1817"/>
        <v>DA$16</v>
      </c>
      <c r="DB1410" s="76" t="str">
        <f t="shared" si="1817"/>
        <v>DB$16</v>
      </c>
      <c r="DC1410" s="76" t="str">
        <f t="shared" si="1817"/>
        <v>DC$16</v>
      </c>
      <c r="DD1410" s="76" t="str">
        <f t="shared" si="1817"/>
        <v>DD$16</v>
      </c>
      <c r="DE1410" s="76" t="str">
        <f t="shared" si="1817"/>
        <v>DE$16</v>
      </c>
      <c r="DF1410" s="76" t="str">
        <f t="shared" si="1817"/>
        <v>DF$16</v>
      </c>
      <c r="DG1410" s="76" t="str">
        <f t="shared" si="1817"/>
        <v>DG$16</v>
      </c>
      <c r="DH1410" s="76" t="str">
        <f t="shared" si="1817"/>
        <v>DH$16</v>
      </c>
      <c r="DI1410" s="76" t="str">
        <f t="shared" si="1817"/>
        <v>DI$16</v>
      </c>
      <c r="DJ1410" s="76" t="str">
        <f t="shared" si="1817"/>
        <v>DJ$16</v>
      </c>
      <c r="DK1410" s="76" t="str">
        <f t="shared" si="1817"/>
        <v>DK$16</v>
      </c>
      <c r="DL1410" s="76" t="str">
        <f t="shared" ref="DL1410" si="1818">DL1388</f>
        <v>DL$16</v>
      </c>
    </row>
    <row r="1411" spans="1:116" x14ac:dyDescent="0.4">
      <c r="B1411" t="s">
        <v>332</v>
      </c>
      <c r="D1411" t="s">
        <v>775</v>
      </c>
      <c r="E1411" s="8" t="str">
        <f t="shared" ref="E1411" si="1819">ROW()&amp;" "&amp;D1411</f>
        <v>1411 SUBR-S</v>
      </c>
      <c r="G1411" s="241" t="str">
        <f>IFERROR(SUBSTITUTE(TRIM(MID(G1392, SEARCH("-", G1392) + 1, LEN(G1392))),":",""),"no unit")</f>
        <v>secondary revenue driven</v>
      </c>
      <c r="H1411" s="12"/>
      <c r="I1411" s="60"/>
      <c r="J1411" s="60"/>
      <c r="K1411" s="34"/>
      <c r="L1411" s="34"/>
      <c r="M1411" s="34"/>
      <c r="N1411" s="34"/>
      <c r="O1411" s="34"/>
      <c r="P1411" s="34"/>
      <c r="R1411" s="15"/>
      <c r="S1411" s="76" t="str">
        <f t="shared" ref="S1411:AX1411" si="1820">S1389</f>
        <v>S$17</v>
      </c>
      <c r="T1411" s="76" t="str">
        <f t="shared" si="1820"/>
        <v>T$17</v>
      </c>
      <c r="U1411" s="76" t="str">
        <f t="shared" si="1820"/>
        <v>U$17</v>
      </c>
      <c r="V1411" s="76" t="str">
        <f t="shared" si="1820"/>
        <v>V$17</v>
      </c>
      <c r="W1411" s="76" t="str">
        <f t="shared" si="1820"/>
        <v>W$17</v>
      </c>
      <c r="X1411" s="76" t="str">
        <f t="shared" si="1820"/>
        <v>X$17</v>
      </c>
      <c r="Y1411" s="76" t="str">
        <f t="shared" si="1820"/>
        <v>Y$17</v>
      </c>
      <c r="Z1411" s="76" t="str">
        <f t="shared" si="1820"/>
        <v>Z$17</v>
      </c>
      <c r="AA1411" s="76" t="str">
        <f t="shared" si="1820"/>
        <v>AA$17</v>
      </c>
      <c r="AB1411" s="76" t="str">
        <f t="shared" si="1820"/>
        <v>AB$17</v>
      </c>
      <c r="AC1411" s="76" t="str">
        <f t="shared" si="1820"/>
        <v>AC$17</v>
      </c>
      <c r="AD1411" s="76" t="str">
        <f t="shared" si="1820"/>
        <v>AD$17</v>
      </c>
      <c r="AE1411" s="76" t="str">
        <f t="shared" si="1820"/>
        <v>AE$17</v>
      </c>
      <c r="AF1411" s="76" t="str">
        <f t="shared" si="1820"/>
        <v>AF$17</v>
      </c>
      <c r="AG1411" s="76" t="str">
        <f t="shared" si="1820"/>
        <v>AG$17</v>
      </c>
      <c r="AH1411" s="76" t="str">
        <f t="shared" si="1820"/>
        <v>AH$17</v>
      </c>
      <c r="AI1411" s="76" t="str">
        <f t="shared" si="1820"/>
        <v>AI$17</v>
      </c>
      <c r="AJ1411" s="76" t="str">
        <f t="shared" si="1820"/>
        <v>AJ$17</v>
      </c>
      <c r="AK1411" s="76" t="str">
        <f t="shared" si="1820"/>
        <v>AK$17</v>
      </c>
      <c r="AL1411" s="76" t="str">
        <f t="shared" si="1820"/>
        <v>AL$17</v>
      </c>
      <c r="AM1411" s="76" t="str">
        <f t="shared" si="1820"/>
        <v>AM$17</v>
      </c>
      <c r="AN1411" s="76" t="str">
        <f t="shared" si="1820"/>
        <v>AN$17</v>
      </c>
      <c r="AO1411" s="76" t="str">
        <f t="shared" si="1820"/>
        <v>AO$17</v>
      </c>
      <c r="AP1411" s="76" t="str">
        <f t="shared" si="1820"/>
        <v>AP$17</v>
      </c>
      <c r="AQ1411" s="76" t="str">
        <f t="shared" si="1820"/>
        <v>AQ$17</v>
      </c>
      <c r="AR1411" s="76" t="str">
        <f t="shared" si="1820"/>
        <v>AR$17</v>
      </c>
      <c r="AS1411" s="76" t="str">
        <f t="shared" si="1820"/>
        <v>AS$17</v>
      </c>
      <c r="AT1411" s="76" t="str">
        <f t="shared" si="1820"/>
        <v>AT$17</v>
      </c>
      <c r="AU1411" s="76" t="str">
        <f t="shared" si="1820"/>
        <v>AU$17</v>
      </c>
      <c r="AV1411" s="76" t="str">
        <f t="shared" si="1820"/>
        <v>AV$17</v>
      </c>
      <c r="AW1411" s="76" t="str">
        <f t="shared" si="1820"/>
        <v>AW$17</v>
      </c>
      <c r="AX1411" s="76" t="str">
        <f t="shared" si="1820"/>
        <v>AX$17</v>
      </c>
      <c r="AY1411" s="76" t="str">
        <f t="shared" ref="AY1411:CD1411" si="1821">AY1389</f>
        <v>AY$17</v>
      </c>
      <c r="AZ1411" s="76" t="str">
        <f t="shared" si="1821"/>
        <v>AZ$17</v>
      </c>
      <c r="BA1411" s="76" t="str">
        <f t="shared" si="1821"/>
        <v>BA$17</v>
      </c>
      <c r="BB1411" s="76" t="str">
        <f t="shared" si="1821"/>
        <v>BB$17</v>
      </c>
      <c r="BC1411" s="76" t="str">
        <f t="shared" si="1821"/>
        <v>BC$17</v>
      </c>
      <c r="BD1411" s="76" t="str">
        <f t="shared" si="1821"/>
        <v>BD$17</v>
      </c>
      <c r="BE1411" s="76" t="str">
        <f t="shared" si="1821"/>
        <v>BE$17</v>
      </c>
      <c r="BF1411" s="76" t="str">
        <f t="shared" si="1821"/>
        <v>BF$17</v>
      </c>
      <c r="BG1411" s="76" t="str">
        <f t="shared" si="1821"/>
        <v>BG$17</v>
      </c>
      <c r="BH1411" s="76" t="str">
        <f t="shared" si="1821"/>
        <v>BH$17</v>
      </c>
      <c r="BI1411" s="76" t="str">
        <f t="shared" si="1821"/>
        <v>BI$17</v>
      </c>
      <c r="BJ1411" s="76" t="str">
        <f t="shared" si="1821"/>
        <v>BJ$17</v>
      </c>
      <c r="BK1411" s="76" t="str">
        <f t="shared" si="1821"/>
        <v>BK$17</v>
      </c>
      <c r="BL1411" s="76" t="str">
        <f t="shared" si="1821"/>
        <v>BL$17</v>
      </c>
      <c r="BM1411" s="76" t="str">
        <f t="shared" si="1821"/>
        <v>BM$17</v>
      </c>
      <c r="BN1411" s="76" t="str">
        <f t="shared" si="1821"/>
        <v>BN$17</v>
      </c>
      <c r="BO1411" s="76" t="str">
        <f t="shared" si="1821"/>
        <v>BO$17</v>
      </c>
      <c r="BP1411" s="76" t="str">
        <f t="shared" si="1821"/>
        <v>BP$17</v>
      </c>
      <c r="BQ1411" s="76" t="str">
        <f t="shared" si="1821"/>
        <v>BQ$17</v>
      </c>
      <c r="BR1411" s="76" t="str">
        <f t="shared" si="1821"/>
        <v>BR$17</v>
      </c>
      <c r="BS1411" s="76" t="str">
        <f t="shared" si="1821"/>
        <v>BS$17</v>
      </c>
      <c r="BT1411" s="76" t="str">
        <f t="shared" si="1821"/>
        <v>BT$17</v>
      </c>
      <c r="BU1411" s="76" t="str">
        <f t="shared" si="1821"/>
        <v>BU$17</v>
      </c>
      <c r="BV1411" s="76" t="str">
        <f t="shared" si="1821"/>
        <v>BV$17</v>
      </c>
      <c r="BW1411" s="76" t="str">
        <f t="shared" si="1821"/>
        <v>BW$17</v>
      </c>
      <c r="BX1411" s="76" t="str">
        <f t="shared" si="1821"/>
        <v>BX$17</v>
      </c>
      <c r="BY1411" s="76" t="str">
        <f t="shared" si="1821"/>
        <v>BY$17</v>
      </c>
      <c r="BZ1411" s="76" t="str">
        <f t="shared" si="1821"/>
        <v>BZ$17</v>
      </c>
      <c r="CA1411" s="76" t="str">
        <f t="shared" si="1821"/>
        <v>CA$17</v>
      </c>
      <c r="CB1411" s="76" t="str">
        <f t="shared" si="1821"/>
        <v>CB$17</v>
      </c>
      <c r="CC1411" s="76" t="str">
        <f t="shared" si="1821"/>
        <v>CC$17</v>
      </c>
      <c r="CD1411" s="76" t="str">
        <f t="shared" si="1821"/>
        <v>CD$17</v>
      </c>
      <c r="CE1411" s="76" t="str">
        <f t="shared" ref="CE1411:CL1411" si="1822">CE1389</f>
        <v>CE$17</v>
      </c>
      <c r="CF1411" s="76" t="str">
        <f t="shared" si="1822"/>
        <v>CF$17</v>
      </c>
      <c r="CG1411" s="76" t="str">
        <f t="shared" si="1822"/>
        <v>CG$17</v>
      </c>
      <c r="CH1411" s="76" t="str">
        <f t="shared" si="1822"/>
        <v>CH$17</v>
      </c>
      <c r="CI1411" s="76" t="str">
        <f t="shared" si="1822"/>
        <v>CI$17</v>
      </c>
      <c r="CJ1411" s="76" t="str">
        <f t="shared" si="1822"/>
        <v>CJ$17</v>
      </c>
      <c r="CK1411" s="76" t="str">
        <f t="shared" si="1822"/>
        <v>CK$17</v>
      </c>
      <c r="CL1411" s="76" t="str">
        <f t="shared" si="1822"/>
        <v>CL$17</v>
      </c>
      <c r="CN1411" s="60"/>
      <c r="CO1411" s="76" t="str">
        <f t="shared" ref="CO1411:DK1411" si="1823">CO1389</f>
        <v>CO$17</v>
      </c>
      <c r="CP1411" s="76" t="str">
        <f t="shared" si="1823"/>
        <v>CP$17</v>
      </c>
      <c r="CQ1411" s="76" t="str">
        <f t="shared" si="1823"/>
        <v>CQ$17</v>
      </c>
      <c r="CR1411" s="76" t="str">
        <f t="shared" si="1823"/>
        <v>CR$17</v>
      </c>
      <c r="CS1411" s="76" t="str">
        <f t="shared" si="1823"/>
        <v>CS$17</v>
      </c>
      <c r="CT1411" s="76" t="str">
        <f t="shared" si="1823"/>
        <v>CT$17</v>
      </c>
      <c r="CU1411" s="76" t="str">
        <f t="shared" si="1823"/>
        <v>CU$17</v>
      </c>
      <c r="CV1411" s="76" t="str">
        <f t="shared" si="1823"/>
        <v>CV$17</v>
      </c>
      <c r="CW1411" s="76" t="str">
        <f t="shared" si="1823"/>
        <v>CW$17</v>
      </c>
      <c r="CX1411" s="76" t="str">
        <f t="shared" si="1823"/>
        <v>CX$17</v>
      </c>
      <c r="CY1411" s="76" t="str">
        <f t="shared" si="1823"/>
        <v>CY$17</v>
      </c>
      <c r="CZ1411" s="76" t="str">
        <f t="shared" si="1823"/>
        <v>CZ$17</v>
      </c>
      <c r="DA1411" s="76" t="str">
        <f t="shared" si="1823"/>
        <v>DA$17</v>
      </c>
      <c r="DB1411" s="76" t="str">
        <f t="shared" si="1823"/>
        <v>DB$17</v>
      </c>
      <c r="DC1411" s="76" t="str">
        <f t="shared" si="1823"/>
        <v>DC$17</v>
      </c>
      <c r="DD1411" s="76" t="str">
        <f t="shared" si="1823"/>
        <v>DD$17</v>
      </c>
      <c r="DE1411" s="76" t="str">
        <f t="shared" si="1823"/>
        <v>DE$17</v>
      </c>
      <c r="DF1411" s="76" t="str">
        <f t="shared" si="1823"/>
        <v>DF$17</v>
      </c>
      <c r="DG1411" s="76" t="str">
        <f t="shared" si="1823"/>
        <v>DG$17</v>
      </c>
      <c r="DH1411" s="76" t="str">
        <f t="shared" si="1823"/>
        <v>DH$17</v>
      </c>
      <c r="DI1411" s="76" t="str">
        <f t="shared" si="1823"/>
        <v>DI$17</v>
      </c>
      <c r="DJ1411" s="76" t="str">
        <f t="shared" si="1823"/>
        <v>DJ$17</v>
      </c>
      <c r="DK1411" s="76" t="str">
        <f t="shared" si="1823"/>
        <v>DK$17</v>
      </c>
      <c r="DL1411" s="76" t="str">
        <f t="shared" ref="DL1411" si="1824">DL1389</f>
        <v>DL$17</v>
      </c>
    </row>
    <row r="1412" spans="1:116" x14ac:dyDescent="0.4">
      <c r="B1412" t="s">
        <v>332</v>
      </c>
      <c r="D1412" t="s">
        <v>775</v>
      </c>
      <c r="E1412" s="8" t="str">
        <f t="shared" si="1801"/>
        <v>1412 SUBR-S</v>
      </c>
      <c r="G1412" s="8" t="str">
        <f t="shared" si="1813"/>
        <v>Secondary revenue driver</v>
      </c>
      <c r="H1412" s="12"/>
      <c r="I1412" s="60"/>
      <c r="J1412" s="60"/>
      <c r="K1412" s="15"/>
      <c r="L1412" s="15"/>
      <c r="M1412" s="15"/>
      <c r="N1412" s="15"/>
      <c r="O1412" s="15"/>
      <c r="P1412" s="15"/>
      <c r="R1412" s="15"/>
      <c r="S1412" s="76">
        <f t="shared" ref="S1412:AX1412" si="1825">S1390</f>
        <v>0</v>
      </c>
      <c r="T1412" s="76">
        <f t="shared" si="1825"/>
        <v>0</v>
      </c>
      <c r="U1412" s="76">
        <f t="shared" si="1825"/>
        <v>0</v>
      </c>
      <c r="V1412" s="76">
        <f t="shared" si="1825"/>
        <v>0</v>
      </c>
      <c r="W1412" s="76">
        <f t="shared" si="1825"/>
        <v>0</v>
      </c>
      <c r="X1412" s="76">
        <f t="shared" si="1825"/>
        <v>0</v>
      </c>
      <c r="Y1412" s="76">
        <f t="shared" si="1825"/>
        <v>0</v>
      </c>
      <c r="Z1412" s="76">
        <f t="shared" si="1825"/>
        <v>0</v>
      </c>
      <c r="AA1412" s="76">
        <f t="shared" si="1825"/>
        <v>0</v>
      </c>
      <c r="AB1412" s="76">
        <f t="shared" si="1825"/>
        <v>0</v>
      </c>
      <c r="AC1412" s="76">
        <f t="shared" si="1825"/>
        <v>0</v>
      </c>
      <c r="AD1412" s="76">
        <f t="shared" si="1825"/>
        <v>0</v>
      </c>
      <c r="AE1412" s="76">
        <f t="shared" si="1825"/>
        <v>0</v>
      </c>
      <c r="AF1412" s="76">
        <f t="shared" si="1825"/>
        <v>0</v>
      </c>
      <c r="AG1412" s="76">
        <f t="shared" si="1825"/>
        <v>0</v>
      </c>
      <c r="AH1412" s="76">
        <f t="shared" si="1825"/>
        <v>0</v>
      </c>
      <c r="AI1412" s="76">
        <f t="shared" si="1825"/>
        <v>0</v>
      </c>
      <c r="AJ1412" s="76">
        <f t="shared" si="1825"/>
        <v>0</v>
      </c>
      <c r="AK1412" s="76">
        <f t="shared" si="1825"/>
        <v>0</v>
      </c>
      <c r="AL1412" s="76">
        <f t="shared" si="1825"/>
        <v>0</v>
      </c>
      <c r="AM1412" s="76">
        <f t="shared" si="1825"/>
        <v>0</v>
      </c>
      <c r="AN1412" s="76">
        <f t="shared" si="1825"/>
        <v>0</v>
      </c>
      <c r="AO1412" s="76">
        <f t="shared" si="1825"/>
        <v>0</v>
      </c>
      <c r="AP1412" s="76">
        <f t="shared" si="1825"/>
        <v>0</v>
      </c>
      <c r="AQ1412" s="76">
        <f t="shared" si="1825"/>
        <v>0</v>
      </c>
      <c r="AR1412" s="76">
        <f t="shared" si="1825"/>
        <v>0</v>
      </c>
      <c r="AS1412" s="76">
        <f t="shared" si="1825"/>
        <v>0</v>
      </c>
      <c r="AT1412" s="76">
        <f t="shared" si="1825"/>
        <v>0</v>
      </c>
      <c r="AU1412" s="76">
        <f t="shared" si="1825"/>
        <v>0</v>
      </c>
      <c r="AV1412" s="76">
        <f t="shared" si="1825"/>
        <v>0</v>
      </c>
      <c r="AW1412" s="76">
        <f t="shared" si="1825"/>
        <v>0</v>
      </c>
      <c r="AX1412" s="76">
        <f t="shared" si="1825"/>
        <v>0</v>
      </c>
      <c r="AY1412" s="76">
        <f t="shared" ref="AY1412:CD1412" si="1826">AY1390</f>
        <v>0</v>
      </c>
      <c r="AZ1412" s="76">
        <f t="shared" si="1826"/>
        <v>0</v>
      </c>
      <c r="BA1412" s="76">
        <f t="shared" si="1826"/>
        <v>0</v>
      </c>
      <c r="BB1412" s="76">
        <f t="shared" si="1826"/>
        <v>0</v>
      </c>
      <c r="BC1412" s="76">
        <f t="shared" si="1826"/>
        <v>0</v>
      </c>
      <c r="BD1412" s="76">
        <f t="shared" si="1826"/>
        <v>0</v>
      </c>
      <c r="BE1412" s="76">
        <f t="shared" si="1826"/>
        <v>0</v>
      </c>
      <c r="BF1412" s="76">
        <f t="shared" si="1826"/>
        <v>0</v>
      </c>
      <c r="BG1412" s="76">
        <f t="shared" si="1826"/>
        <v>0</v>
      </c>
      <c r="BH1412" s="76">
        <f t="shared" si="1826"/>
        <v>0</v>
      </c>
      <c r="BI1412" s="76">
        <f t="shared" si="1826"/>
        <v>0</v>
      </c>
      <c r="BJ1412" s="76">
        <f t="shared" si="1826"/>
        <v>0</v>
      </c>
      <c r="BK1412" s="76">
        <f t="shared" si="1826"/>
        <v>0</v>
      </c>
      <c r="BL1412" s="76">
        <f t="shared" si="1826"/>
        <v>0</v>
      </c>
      <c r="BM1412" s="76">
        <f t="shared" si="1826"/>
        <v>0</v>
      </c>
      <c r="BN1412" s="76">
        <f t="shared" si="1826"/>
        <v>0</v>
      </c>
      <c r="BO1412" s="76">
        <f t="shared" si="1826"/>
        <v>0</v>
      </c>
      <c r="BP1412" s="76">
        <f t="shared" si="1826"/>
        <v>0</v>
      </c>
      <c r="BQ1412" s="76">
        <f t="shared" si="1826"/>
        <v>0</v>
      </c>
      <c r="BR1412" s="76">
        <f t="shared" si="1826"/>
        <v>0</v>
      </c>
      <c r="BS1412" s="76">
        <f t="shared" si="1826"/>
        <v>0</v>
      </c>
      <c r="BT1412" s="76">
        <f t="shared" si="1826"/>
        <v>0</v>
      </c>
      <c r="BU1412" s="76">
        <f t="shared" si="1826"/>
        <v>0</v>
      </c>
      <c r="BV1412" s="76">
        <f t="shared" si="1826"/>
        <v>0</v>
      </c>
      <c r="BW1412" s="76">
        <f t="shared" si="1826"/>
        <v>0</v>
      </c>
      <c r="BX1412" s="76">
        <f t="shared" si="1826"/>
        <v>0</v>
      </c>
      <c r="BY1412" s="76">
        <f t="shared" si="1826"/>
        <v>0</v>
      </c>
      <c r="BZ1412" s="76">
        <f t="shared" si="1826"/>
        <v>0</v>
      </c>
      <c r="CA1412" s="76">
        <f t="shared" si="1826"/>
        <v>0</v>
      </c>
      <c r="CB1412" s="76">
        <f t="shared" si="1826"/>
        <v>0</v>
      </c>
      <c r="CC1412" s="76">
        <f t="shared" si="1826"/>
        <v>0</v>
      </c>
      <c r="CD1412" s="76">
        <f t="shared" si="1826"/>
        <v>0</v>
      </c>
      <c r="CE1412" s="76">
        <f t="shared" ref="CE1412:CL1412" si="1827">CE1390</f>
        <v>0</v>
      </c>
      <c r="CF1412" s="76">
        <f t="shared" si="1827"/>
        <v>0</v>
      </c>
      <c r="CG1412" s="76">
        <f t="shared" si="1827"/>
        <v>0</v>
      </c>
      <c r="CH1412" s="76">
        <f t="shared" si="1827"/>
        <v>0</v>
      </c>
      <c r="CI1412" s="76">
        <f t="shared" si="1827"/>
        <v>0</v>
      </c>
      <c r="CJ1412" s="76">
        <f t="shared" si="1827"/>
        <v>0</v>
      </c>
      <c r="CK1412" s="76">
        <f t="shared" si="1827"/>
        <v>0</v>
      </c>
      <c r="CL1412" s="76">
        <f t="shared" si="1827"/>
        <v>0</v>
      </c>
      <c r="CN1412" s="60"/>
      <c r="CO1412" s="76">
        <f t="shared" ref="CO1412:DK1412" si="1828">CO1390</f>
        <v>0</v>
      </c>
      <c r="CP1412" s="76">
        <f t="shared" si="1828"/>
        <v>0</v>
      </c>
      <c r="CQ1412" s="76">
        <f t="shared" si="1828"/>
        <v>0</v>
      </c>
      <c r="CR1412" s="76">
        <f t="shared" si="1828"/>
        <v>0</v>
      </c>
      <c r="CS1412" s="76">
        <f t="shared" si="1828"/>
        <v>0</v>
      </c>
      <c r="CT1412" s="76">
        <f t="shared" si="1828"/>
        <v>0</v>
      </c>
      <c r="CU1412" s="76">
        <f t="shared" si="1828"/>
        <v>0</v>
      </c>
      <c r="CV1412" s="76">
        <f t="shared" si="1828"/>
        <v>0</v>
      </c>
      <c r="CW1412" s="76">
        <f t="shared" si="1828"/>
        <v>0</v>
      </c>
      <c r="CX1412" s="76">
        <f t="shared" si="1828"/>
        <v>0</v>
      </c>
      <c r="CY1412" s="76">
        <f t="shared" si="1828"/>
        <v>0</v>
      </c>
      <c r="CZ1412" s="76">
        <f t="shared" si="1828"/>
        <v>0</v>
      </c>
      <c r="DA1412" s="76">
        <f t="shared" si="1828"/>
        <v>0</v>
      </c>
      <c r="DB1412" s="76">
        <f t="shared" si="1828"/>
        <v>0</v>
      </c>
      <c r="DC1412" s="76">
        <f t="shared" si="1828"/>
        <v>0</v>
      </c>
      <c r="DD1412" s="76">
        <f t="shared" si="1828"/>
        <v>0</v>
      </c>
      <c r="DE1412" s="76">
        <f t="shared" si="1828"/>
        <v>0</v>
      </c>
      <c r="DF1412" s="76">
        <f t="shared" si="1828"/>
        <v>0</v>
      </c>
      <c r="DG1412" s="76">
        <f t="shared" si="1828"/>
        <v>0</v>
      </c>
      <c r="DH1412" s="76">
        <f t="shared" si="1828"/>
        <v>0</v>
      </c>
      <c r="DI1412" s="76">
        <f t="shared" si="1828"/>
        <v>0</v>
      </c>
      <c r="DJ1412" s="76">
        <f t="shared" si="1828"/>
        <v>0</v>
      </c>
      <c r="DK1412" s="76">
        <f t="shared" si="1828"/>
        <v>0</v>
      </c>
      <c r="DL1412" s="76">
        <f t="shared" ref="DL1412" si="1829">DL1390</f>
        <v>0</v>
      </c>
    </row>
    <row r="1413" spans="1:116" x14ac:dyDescent="0.4">
      <c r="B1413" t="s">
        <v>332</v>
      </c>
      <c r="D1413" t="s">
        <v>775</v>
      </c>
      <c r="E1413" s="8" t="str">
        <f t="shared" si="1801"/>
        <v>1413 SUBR-S</v>
      </c>
      <c r="G1413" s="8" t="str">
        <f t="shared" si="1813"/>
        <v>Secondary volume driver</v>
      </c>
      <c r="H1413" s="12"/>
      <c r="I1413" s="60"/>
      <c r="J1413" s="60"/>
      <c r="K1413" s="15"/>
      <c r="L1413" s="15"/>
      <c r="M1413" s="15"/>
      <c r="N1413" s="15"/>
      <c r="O1413" s="15"/>
      <c r="P1413" s="15"/>
      <c r="R1413" s="15"/>
      <c r="S1413" s="76"/>
      <c r="T1413" s="76"/>
      <c r="U1413" s="76"/>
      <c r="V1413" s="76"/>
      <c r="W1413" s="76"/>
      <c r="X1413" s="76"/>
      <c r="Y1413" s="76"/>
      <c r="Z1413" s="76"/>
      <c r="AA1413" s="76"/>
      <c r="AB1413" s="76"/>
      <c r="AC1413" s="76"/>
      <c r="AD1413" s="76"/>
      <c r="AE1413" s="76"/>
      <c r="AF1413" s="76"/>
      <c r="AG1413" s="76"/>
      <c r="AH1413" s="76"/>
      <c r="AI1413" s="76"/>
      <c r="AJ1413" s="76"/>
      <c r="AK1413" s="76"/>
      <c r="AL1413" s="76"/>
      <c r="AM1413" s="76"/>
      <c r="AN1413" s="76"/>
      <c r="AO1413" s="76"/>
      <c r="AP1413" s="76"/>
      <c r="AQ1413" s="76"/>
      <c r="AR1413" s="76"/>
      <c r="AS1413" s="76"/>
      <c r="AT1413" s="76"/>
      <c r="AU1413" s="76"/>
      <c r="AV1413" s="76"/>
      <c r="AW1413" s="76"/>
      <c r="AX1413" s="76"/>
      <c r="AY1413" s="76"/>
      <c r="AZ1413" s="76"/>
      <c r="BA1413" s="76"/>
      <c r="BB1413" s="76"/>
      <c r="BC1413" s="76"/>
      <c r="BD1413" s="76"/>
      <c r="BE1413" s="76"/>
      <c r="BF1413" s="76"/>
      <c r="BG1413" s="76"/>
      <c r="BH1413" s="76"/>
      <c r="BI1413" s="76"/>
      <c r="BJ1413" s="76"/>
      <c r="BK1413" s="76"/>
      <c r="BL1413" s="76"/>
      <c r="BM1413" s="76"/>
      <c r="BN1413" s="76"/>
      <c r="BO1413" s="76"/>
      <c r="BP1413" s="76"/>
      <c r="BQ1413" s="76"/>
      <c r="BR1413" s="76"/>
      <c r="BS1413" s="76"/>
      <c r="BT1413" s="76"/>
      <c r="BU1413" s="76"/>
      <c r="BV1413" s="76"/>
      <c r="BW1413" s="76"/>
      <c r="BX1413" s="76"/>
      <c r="BY1413" s="76"/>
      <c r="BZ1413" s="76"/>
      <c r="CA1413" s="76"/>
      <c r="CB1413" s="76"/>
      <c r="CC1413" s="76"/>
      <c r="CD1413" s="76"/>
      <c r="CE1413" s="76"/>
      <c r="CF1413" s="76"/>
      <c r="CG1413" s="76"/>
      <c r="CH1413" s="76"/>
      <c r="CI1413" s="76"/>
      <c r="CJ1413" s="76"/>
      <c r="CK1413" s="76"/>
      <c r="CL1413" s="76"/>
      <c r="CN1413" s="60"/>
      <c r="CO1413" s="76"/>
      <c r="CP1413" s="76"/>
      <c r="CQ1413" s="76"/>
      <c r="CR1413" s="76"/>
      <c r="CS1413" s="76"/>
      <c r="CT1413" s="76"/>
      <c r="CU1413" s="76"/>
      <c r="CV1413" s="76"/>
      <c r="CW1413" s="76"/>
      <c r="CX1413" s="76"/>
      <c r="CY1413" s="76"/>
      <c r="CZ1413" s="76"/>
      <c r="DA1413" s="76"/>
      <c r="DB1413" s="76"/>
      <c r="DC1413" s="76"/>
      <c r="DD1413" s="76"/>
      <c r="DE1413" s="76"/>
      <c r="DF1413" s="76"/>
      <c r="DG1413" s="76"/>
      <c r="DH1413" s="76"/>
      <c r="DI1413" s="76"/>
      <c r="DJ1413" s="76"/>
      <c r="DK1413" s="76"/>
      <c r="DL1413" s="76"/>
    </row>
    <row r="1414" spans="1:116" x14ac:dyDescent="0.4">
      <c r="H1414" s="12"/>
      <c r="I1414" s="60"/>
      <c r="J1414" s="60"/>
      <c r="K1414" s="15"/>
      <c r="L1414" s="15"/>
      <c r="M1414" s="15"/>
      <c r="N1414" s="15"/>
      <c r="O1414" s="15"/>
      <c r="P1414" s="15"/>
      <c r="R1414" s="15"/>
      <c r="S1414" s="203" t="str">
        <f>ADDRESS(ROW(S1406),COLUMN(S1406),2)</f>
        <v>S$1406</v>
      </c>
      <c r="T1414" s="203" t="str">
        <f t="shared" ref="T1414:CE1414" si="1830">ADDRESS(ROW(T1406),COLUMN(T1406),2)</f>
        <v>T$1406</v>
      </c>
      <c r="U1414" s="203" t="str">
        <f t="shared" si="1830"/>
        <v>U$1406</v>
      </c>
      <c r="V1414" s="203" t="str">
        <f t="shared" si="1830"/>
        <v>V$1406</v>
      </c>
      <c r="W1414" s="203" t="str">
        <f t="shared" si="1830"/>
        <v>W$1406</v>
      </c>
      <c r="X1414" s="203" t="str">
        <f t="shared" si="1830"/>
        <v>X$1406</v>
      </c>
      <c r="Y1414" s="203" t="str">
        <f t="shared" si="1830"/>
        <v>Y$1406</v>
      </c>
      <c r="Z1414" s="203" t="str">
        <f t="shared" si="1830"/>
        <v>Z$1406</v>
      </c>
      <c r="AA1414" s="203" t="str">
        <f t="shared" si="1830"/>
        <v>AA$1406</v>
      </c>
      <c r="AB1414" s="203" t="str">
        <f t="shared" si="1830"/>
        <v>AB$1406</v>
      </c>
      <c r="AC1414" s="203" t="str">
        <f t="shared" si="1830"/>
        <v>AC$1406</v>
      </c>
      <c r="AD1414" s="203" t="str">
        <f t="shared" si="1830"/>
        <v>AD$1406</v>
      </c>
      <c r="AE1414" s="203" t="str">
        <f t="shared" si="1830"/>
        <v>AE$1406</v>
      </c>
      <c r="AF1414" s="203" t="str">
        <f t="shared" si="1830"/>
        <v>AF$1406</v>
      </c>
      <c r="AG1414" s="203" t="str">
        <f t="shared" si="1830"/>
        <v>AG$1406</v>
      </c>
      <c r="AH1414" s="203" t="str">
        <f t="shared" si="1830"/>
        <v>AH$1406</v>
      </c>
      <c r="AI1414" s="203" t="str">
        <f t="shared" si="1830"/>
        <v>AI$1406</v>
      </c>
      <c r="AJ1414" s="203" t="str">
        <f t="shared" si="1830"/>
        <v>AJ$1406</v>
      </c>
      <c r="AK1414" s="203" t="str">
        <f t="shared" si="1830"/>
        <v>AK$1406</v>
      </c>
      <c r="AL1414" s="203" t="str">
        <f t="shared" si="1830"/>
        <v>AL$1406</v>
      </c>
      <c r="AM1414" s="203" t="str">
        <f t="shared" si="1830"/>
        <v>AM$1406</v>
      </c>
      <c r="AN1414" s="203" t="str">
        <f t="shared" si="1830"/>
        <v>AN$1406</v>
      </c>
      <c r="AO1414" s="203" t="str">
        <f t="shared" si="1830"/>
        <v>AO$1406</v>
      </c>
      <c r="AP1414" s="203" t="str">
        <f t="shared" si="1830"/>
        <v>AP$1406</v>
      </c>
      <c r="AQ1414" s="203" t="str">
        <f t="shared" si="1830"/>
        <v>AQ$1406</v>
      </c>
      <c r="AR1414" s="203" t="str">
        <f t="shared" si="1830"/>
        <v>AR$1406</v>
      </c>
      <c r="AS1414" s="203" t="str">
        <f t="shared" si="1830"/>
        <v>AS$1406</v>
      </c>
      <c r="AT1414" s="203" t="str">
        <f t="shared" si="1830"/>
        <v>AT$1406</v>
      </c>
      <c r="AU1414" s="203" t="str">
        <f t="shared" si="1830"/>
        <v>AU$1406</v>
      </c>
      <c r="AV1414" s="203" t="str">
        <f t="shared" si="1830"/>
        <v>AV$1406</v>
      </c>
      <c r="AW1414" s="203" t="str">
        <f t="shared" si="1830"/>
        <v>AW$1406</v>
      </c>
      <c r="AX1414" s="203" t="str">
        <f t="shared" si="1830"/>
        <v>AX$1406</v>
      </c>
      <c r="AY1414" s="203" t="str">
        <f t="shared" si="1830"/>
        <v>AY$1406</v>
      </c>
      <c r="AZ1414" s="203" t="str">
        <f t="shared" si="1830"/>
        <v>AZ$1406</v>
      </c>
      <c r="BA1414" s="203" t="str">
        <f t="shared" si="1830"/>
        <v>BA$1406</v>
      </c>
      <c r="BB1414" s="203" t="str">
        <f t="shared" si="1830"/>
        <v>BB$1406</v>
      </c>
      <c r="BC1414" s="203" t="str">
        <f t="shared" si="1830"/>
        <v>BC$1406</v>
      </c>
      <c r="BD1414" s="203" t="str">
        <f t="shared" si="1830"/>
        <v>BD$1406</v>
      </c>
      <c r="BE1414" s="203" t="str">
        <f t="shared" si="1830"/>
        <v>BE$1406</v>
      </c>
      <c r="BF1414" s="203" t="str">
        <f t="shared" si="1830"/>
        <v>BF$1406</v>
      </c>
      <c r="BG1414" s="203" t="str">
        <f t="shared" si="1830"/>
        <v>BG$1406</v>
      </c>
      <c r="BH1414" s="203" t="str">
        <f t="shared" si="1830"/>
        <v>BH$1406</v>
      </c>
      <c r="BI1414" s="203" t="str">
        <f t="shared" si="1830"/>
        <v>BI$1406</v>
      </c>
      <c r="BJ1414" s="203" t="str">
        <f t="shared" si="1830"/>
        <v>BJ$1406</v>
      </c>
      <c r="BK1414" s="203" t="str">
        <f t="shared" si="1830"/>
        <v>BK$1406</v>
      </c>
      <c r="BL1414" s="203" t="str">
        <f t="shared" si="1830"/>
        <v>BL$1406</v>
      </c>
      <c r="BM1414" s="203" t="str">
        <f t="shared" si="1830"/>
        <v>BM$1406</v>
      </c>
      <c r="BN1414" s="203" t="str">
        <f t="shared" si="1830"/>
        <v>BN$1406</v>
      </c>
      <c r="BO1414" s="203" t="str">
        <f t="shared" si="1830"/>
        <v>BO$1406</v>
      </c>
      <c r="BP1414" s="203" t="str">
        <f t="shared" si="1830"/>
        <v>BP$1406</v>
      </c>
      <c r="BQ1414" s="203" t="str">
        <f t="shared" si="1830"/>
        <v>BQ$1406</v>
      </c>
      <c r="BR1414" s="203" t="str">
        <f t="shared" si="1830"/>
        <v>BR$1406</v>
      </c>
      <c r="BS1414" s="203" t="str">
        <f t="shared" si="1830"/>
        <v>BS$1406</v>
      </c>
      <c r="BT1414" s="203" t="str">
        <f t="shared" si="1830"/>
        <v>BT$1406</v>
      </c>
      <c r="BU1414" s="203" t="str">
        <f t="shared" si="1830"/>
        <v>BU$1406</v>
      </c>
      <c r="BV1414" s="203" t="str">
        <f t="shared" si="1830"/>
        <v>BV$1406</v>
      </c>
      <c r="BW1414" s="203" t="str">
        <f t="shared" si="1830"/>
        <v>BW$1406</v>
      </c>
      <c r="BX1414" s="203" t="str">
        <f t="shared" si="1830"/>
        <v>BX$1406</v>
      </c>
      <c r="BY1414" s="203" t="str">
        <f t="shared" si="1830"/>
        <v>BY$1406</v>
      </c>
      <c r="BZ1414" s="203" t="str">
        <f t="shared" si="1830"/>
        <v>BZ$1406</v>
      </c>
      <c r="CA1414" s="203" t="str">
        <f t="shared" si="1830"/>
        <v>CA$1406</v>
      </c>
      <c r="CB1414" s="203" t="str">
        <f t="shared" si="1830"/>
        <v>CB$1406</v>
      </c>
      <c r="CC1414" s="203" t="str">
        <f t="shared" si="1830"/>
        <v>CC$1406</v>
      </c>
      <c r="CD1414" s="203" t="str">
        <f t="shared" si="1830"/>
        <v>CD$1406</v>
      </c>
      <c r="CE1414" s="203" t="str">
        <f t="shared" si="1830"/>
        <v>CE$1406</v>
      </c>
      <c r="CF1414" s="203" t="str">
        <f t="shared" ref="CF1414:CL1414" si="1831">ADDRESS(ROW(CF1406),COLUMN(CF1406),2)</f>
        <v>CF$1406</v>
      </c>
      <c r="CG1414" s="203" t="str">
        <f t="shared" si="1831"/>
        <v>CG$1406</v>
      </c>
      <c r="CH1414" s="203" t="str">
        <f t="shared" si="1831"/>
        <v>CH$1406</v>
      </c>
      <c r="CI1414" s="203" t="str">
        <f t="shared" si="1831"/>
        <v>CI$1406</v>
      </c>
      <c r="CJ1414" s="203" t="str">
        <f t="shared" si="1831"/>
        <v>CJ$1406</v>
      </c>
      <c r="CK1414" s="203" t="str">
        <f t="shared" si="1831"/>
        <v>CK$1406</v>
      </c>
      <c r="CL1414" s="203" t="str">
        <f t="shared" si="1831"/>
        <v>CL$1406</v>
      </c>
      <c r="CN1414" s="60"/>
      <c r="CO1414" s="203" t="str">
        <f t="shared" ref="CO1414:DK1414" si="1832">ADDRESS(ROW(CO1406),COLUMN(CO1406),2)</f>
        <v>CO$1406</v>
      </c>
      <c r="CP1414" s="203" t="str">
        <f t="shared" si="1832"/>
        <v>CP$1406</v>
      </c>
      <c r="CQ1414" s="203" t="str">
        <f t="shared" si="1832"/>
        <v>CQ$1406</v>
      </c>
      <c r="CR1414" s="203" t="str">
        <f t="shared" si="1832"/>
        <v>CR$1406</v>
      </c>
      <c r="CS1414" s="203" t="str">
        <f t="shared" si="1832"/>
        <v>CS$1406</v>
      </c>
      <c r="CT1414" s="203" t="str">
        <f t="shared" si="1832"/>
        <v>CT$1406</v>
      </c>
      <c r="CU1414" s="203" t="str">
        <f t="shared" si="1832"/>
        <v>CU$1406</v>
      </c>
      <c r="CV1414" s="203" t="str">
        <f t="shared" si="1832"/>
        <v>CV$1406</v>
      </c>
      <c r="CW1414" s="203" t="str">
        <f t="shared" si="1832"/>
        <v>CW$1406</v>
      </c>
      <c r="CX1414" s="203" t="str">
        <f t="shared" si="1832"/>
        <v>CX$1406</v>
      </c>
      <c r="CY1414" s="203" t="str">
        <f t="shared" si="1832"/>
        <v>CY$1406</v>
      </c>
      <c r="CZ1414" s="203" t="str">
        <f t="shared" si="1832"/>
        <v>CZ$1406</v>
      </c>
      <c r="DA1414" s="203" t="str">
        <f t="shared" si="1832"/>
        <v>DA$1406</v>
      </c>
      <c r="DB1414" s="203" t="str">
        <f t="shared" si="1832"/>
        <v>DB$1406</v>
      </c>
      <c r="DC1414" s="203" t="str">
        <f t="shared" si="1832"/>
        <v>DC$1406</v>
      </c>
      <c r="DD1414" s="203" t="str">
        <f t="shared" si="1832"/>
        <v>DD$1406</v>
      </c>
      <c r="DE1414" s="203" t="str">
        <f t="shared" si="1832"/>
        <v>DE$1406</v>
      </c>
      <c r="DF1414" s="203" t="str">
        <f t="shared" si="1832"/>
        <v>DF$1406</v>
      </c>
      <c r="DG1414" s="203" t="str">
        <f t="shared" si="1832"/>
        <v>DG$1406</v>
      </c>
      <c r="DH1414" s="203" t="str">
        <f t="shared" si="1832"/>
        <v>DH$1406</v>
      </c>
      <c r="DI1414" s="203" t="str">
        <f t="shared" si="1832"/>
        <v>DI$1406</v>
      </c>
      <c r="DJ1414" s="203" t="str">
        <f t="shared" si="1832"/>
        <v>DJ$1406</v>
      </c>
      <c r="DK1414" s="203" t="str">
        <f t="shared" si="1832"/>
        <v>DK$1406</v>
      </c>
      <c r="DL1414" s="203" t="str">
        <f t="shared" ref="DL1414" si="1833">ADDRESS(ROW(DL1406),COLUMN(DL1406),2)</f>
        <v>DL$1406</v>
      </c>
    </row>
    <row r="1415" spans="1:116" x14ac:dyDescent="0.4">
      <c r="A1415" s="174"/>
      <c r="E1415" s="8"/>
      <c r="G1415" s="175" t="s">
        <v>490</v>
      </c>
      <c r="H1415" s="12"/>
      <c r="I1415" s="60"/>
      <c r="J1415" s="60"/>
      <c r="K1415" s="15"/>
      <c r="L1415" s="15"/>
      <c r="M1415" s="15"/>
      <c r="N1415" s="15"/>
      <c r="O1415" s="15"/>
      <c r="P1415" s="15"/>
      <c r="R1415" s="15"/>
      <c r="S1415" s="203" t="str">
        <f>ADDRESS(ROW(S1401),COLUMN(S1401),2)</f>
        <v>S$1401</v>
      </c>
      <c r="T1415" s="203" t="str">
        <f t="shared" ref="T1415:CE1415" si="1834">ADDRESS(ROW(T1401),COLUMN(T1401),2)</f>
        <v>T$1401</v>
      </c>
      <c r="U1415" s="203" t="str">
        <f t="shared" si="1834"/>
        <v>U$1401</v>
      </c>
      <c r="V1415" s="203" t="str">
        <f t="shared" si="1834"/>
        <v>V$1401</v>
      </c>
      <c r="W1415" s="203" t="str">
        <f t="shared" si="1834"/>
        <v>W$1401</v>
      </c>
      <c r="X1415" s="203" t="str">
        <f t="shared" si="1834"/>
        <v>X$1401</v>
      </c>
      <c r="Y1415" s="203" t="str">
        <f t="shared" si="1834"/>
        <v>Y$1401</v>
      </c>
      <c r="Z1415" s="203" t="str">
        <f t="shared" si="1834"/>
        <v>Z$1401</v>
      </c>
      <c r="AA1415" s="203" t="str">
        <f t="shared" si="1834"/>
        <v>AA$1401</v>
      </c>
      <c r="AB1415" s="203" t="str">
        <f t="shared" si="1834"/>
        <v>AB$1401</v>
      </c>
      <c r="AC1415" s="203" t="str">
        <f t="shared" si="1834"/>
        <v>AC$1401</v>
      </c>
      <c r="AD1415" s="203" t="str">
        <f t="shared" si="1834"/>
        <v>AD$1401</v>
      </c>
      <c r="AE1415" s="203" t="str">
        <f t="shared" si="1834"/>
        <v>AE$1401</v>
      </c>
      <c r="AF1415" s="203" t="str">
        <f t="shared" si="1834"/>
        <v>AF$1401</v>
      </c>
      <c r="AG1415" s="203" t="str">
        <f t="shared" si="1834"/>
        <v>AG$1401</v>
      </c>
      <c r="AH1415" s="203" t="str">
        <f t="shared" si="1834"/>
        <v>AH$1401</v>
      </c>
      <c r="AI1415" s="203" t="str">
        <f t="shared" si="1834"/>
        <v>AI$1401</v>
      </c>
      <c r="AJ1415" s="203" t="str">
        <f t="shared" si="1834"/>
        <v>AJ$1401</v>
      </c>
      <c r="AK1415" s="203" t="str">
        <f t="shared" si="1834"/>
        <v>AK$1401</v>
      </c>
      <c r="AL1415" s="203" t="str">
        <f t="shared" si="1834"/>
        <v>AL$1401</v>
      </c>
      <c r="AM1415" s="203" t="str">
        <f t="shared" si="1834"/>
        <v>AM$1401</v>
      </c>
      <c r="AN1415" s="203" t="str">
        <f t="shared" si="1834"/>
        <v>AN$1401</v>
      </c>
      <c r="AO1415" s="203" t="str">
        <f t="shared" si="1834"/>
        <v>AO$1401</v>
      </c>
      <c r="AP1415" s="203" t="str">
        <f t="shared" si="1834"/>
        <v>AP$1401</v>
      </c>
      <c r="AQ1415" s="203" t="str">
        <f t="shared" si="1834"/>
        <v>AQ$1401</v>
      </c>
      <c r="AR1415" s="203" t="str">
        <f t="shared" si="1834"/>
        <v>AR$1401</v>
      </c>
      <c r="AS1415" s="203" t="str">
        <f t="shared" si="1834"/>
        <v>AS$1401</v>
      </c>
      <c r="AT1415" s="203" t="str">
        <f t="shared" si="1834"/>
        <v>AT$1401</v>
      </c>
      <c r="AU1415" s="203" t="str">
        <f t="shared" si="1834"/>
        <v>AU$1401</v>
      </c>
      <c r="AV1415" s="203" t="str">
        <f t="shared" si="1834"/>
        <v>AV$1401</v>
      </c>
      <c r="AW1415" s="203" t="str">
        <f t="shared" si="1834"/>
        <v>AW$1401</v>
      </c>
      <c r="AX1415" s="203" t="str">
        <f t="shared" si="1834"/>
        <v>AX$1401</v>
      </c>
      <c r="AY1415" s="203" t="str">
        <f t="shared" si="1834"/>
        <v>AY$1401</v>
      </c>
      <c r="AZ1415" s="203" t="str">
        <f t="shared" si="1834"/>
        <v>AZ$1401</v>
      </c>
      <c r="BA1415" s="203" t="str">
        <f t="shared" si="1834"/>
        <v>BA$1401</v>
      </c>
      <c r="BB1415" s="203" t="str">
        <f t="shared" si="1834"/>
        <v>BB$1401</v>
      </c>
      <c r="BC1415" s="203" t="str">
        <f t="shared" si="1834"/>
        <v>BC$1401</v>
      </c>
      <c r="BD1415" s="203" t="str">
        <f t="shared" si="1834"/>
        <v>BD$1401</v>
      </c>
      <c r="BE1415" s="203" t="str">
        <f t="shared" si="1834"/>
        <v>BE$1401</v>
      </c>
      <c r="BF1415" s="203" t="str">
        <f t="shared" si="1834"/>
        <v>BF$1401</v>
      </c>
      <c r="BG1415" s="203" t="str">
        <f t="shared" si="1834"/>
        <v>BG$1401</v>
      </c>
      <c r="BH1415" s="203" t="str">
        <f t="shared" si="1834"/>
        <v>BH$1401</v>
      </c>
      <c r="BI1415" s="203" t="str">
        <f t="shared" si="1834"/>
        <v>BI$1401</v>
      </c>
      <c r="BJ1415" s="203" t="str">
        <f t="shared" si="1834"/>
        <v>BJ$1401</v>
      </c>
      <c r="BK1415" s="203" t="str">
        <f t="shared" si="1834"/>
        <v>BK$1401</v>
      </c>
      <c r="BL1415" s="203" t="str">
        <f t="shared" si="1834"/>
        <v>BL$1401</v>
      </c>
      <c r="BM1415" s="203" t="str">
        <f t="shared" si="1834"/>
        <v>BM$1401</v>
      </c>
      <c r="BN1415" s="203" t="str">
        <f t="shared" si="1834"/>
        <v>BN$1401</v>
      </c>
      <c r="BO1415" s="203" t="str">
        <f t="shared" si="1834"/>
        <v>BO$1401</v>
      </c>
      <c r="BP1415" s="203" t="str">
        <f t="shared" si="1834"/>
        <v>BP$1401</v>
      </c>
      <c r="BQ1415" s="203" t="str">
        <f t="shared" si="1834"/>
        <v>BQ$1401</v>
      </c>
      <c r="BR1415" s="203" t="str">
        <f t="shared" si="1834"/>
        <v>BR$1401</v>
      </c>
      <c r="BS1415" s="203" t="str">
        <f t="shared" si="1834"/>
        <v>BS$1401</v>
      </c>
      <c r="BT1415" s="203" t="str">
        <f t="shared" si="1834"/>
        <v>BT$1401</v>
      </c>
      <c r="BU1415" s="203" t="str">
        <f t="shared" si="1834"/>
        <v>BU$1401</v>
      </c>
      <c r="BV1415" s="203" t="str">
        <f t="shared" si="1834"/>
        <v>BV$1401</v>
      </c>
      <c r="BW1415" s="203" t="str">
        <f t="shared" si="1834"/>
        <v>BW$1401</v>
      </c>
      <c r="BX1415" s="203" t="str">
        <f t="shared" si="1834"/>
        <v>BX$1401</v>
      </c>
      <c r="BY1415" s="203" t="str">
        <f t="shared" si="1834"/>
        <v>BY$1401</v>
      </c>
      <c r="BZ1415" s="203" t="str">
        <f t="shared" si="1834"/>
        <v>BZ$1401</v>
      </c>
      <c r="CA1415" s="203" t="str">
        <f t="shared" si="1834"/>
        <v>CA$1401</v>
      </c>
      <c r="CB1415" s="203" t="str">
        <f t="shared" si="1834"/>
        <v>CB$1401</v>
      </c>
      <c r="CC1415" s="203" t="str">
        <f t="shared" si="1834"/>
        <v>CC$1401</v>
      </c>
      <c r="CD1415" s="203" t="str">
        <f t="shared" si="1834"/>
        <v>CD$1401</v>
      </c>
      <c r="CE1415" s="203" t="str">
        <f t="shared" si="1834"/>
        <v>CE$1401</v>
      </c>
      <c r="CF1415" s="203" t="str">
        <f t="shared" ref="CF1415:CL1415" si="1835">ADDRESS(ROW(CF1401),COLUMN(CF1401),2)</f>
        <v>CF$1401</v>
      </c>
      <c r="CG1415" s="203" t="str">
        <f t="shared" si="1835"/>
        <v>CG$1401</v>
      </c>
      <c r="CH1415" s="203" t="str">
        <f t="shared" si="1835"/>
        <v>CH$1401</v>
      </c>
      <c r="CI1415" s="203" t="str">
        <f t="shared" si="1835"/>
        <v>CI$1401</v>
      </c>
      <c r="CJ1415" s="203" t="str">
        <f t="shared" si="1835"/>
        <v>CJ$1401</v>
      </c>
      <c r="CK1415" s="203" t="str">
        <f t="shared" si="1835"/>
        <v>CK$1401</v>
      </c>
      <c r="CL1415" s="203" t="str">
        <f t="shared" si="1835"/>
        <v>CL$1401</v>
      </c>
      <c r="CN1415" s="60"/>
      <c r="CO1415" s="203" t="str">
        <f t="shared" ref="CO1415:DK1415" si="1836">ADDRESS(ROW(CO1401),COLUMN(CO1401),2)</f>
        <v>CO$1401</v>
      </c>
      <c r="CP1415" s="203" t="str">
        <f t="shared" si="1836"/>
        <v>CP$1401</v>
      </c>
      <c r="CQ1415" s="203" t="str">
        <f t="shared" si="1836"/>
        <v>CQ$1401</v>
      </c>
      <c r="CR1415" s="203" t="str">
        <f t="shared" si="1836"/>
        <v>CR$1401</v>
      </c>
      <c r="CS1415" s="203" t="str">
        <f t="shared" si="1836"/>
        <v>CS$1401</v>
      </c>
      <c r="CT1415" s="203" t="str">
        <f t="shared" si="1836"/>
        <v>CT$1401</v>
      </c>
      <c r="CU1415" s="203" t="str">
        <f t="shared" si="1836"/>
        <v>CU$1401</v>
      </c>
      <c r="CV1415" s="203" t="str">
        <f t="shared" si="1836"/>
        <v>CV$1401</v>
      </c>
      <c r="CW1415" s="203" t="str">
        <f t="shared" si="1836"/>
        <v>CW$1401</v>
      </c>
      <c r="CX1415" s="203" t="str">
        <f t="shared" si="1836"/>
        <v>CX$1401</v>
      </c>
      <c r="CY1415" s="203" t="str">
        <f t="shared" si="1836"/>
        <v>CY$1401</v>
      </c>
      <c r="CZ1415" s="203" t="str">
        <f t="shared" si="1836"/>
        <v>CZ$1401</v>
      </c>
      <c r="DA1415" s="203" t="str">
        <f t="shared" si="1836"/>
        <v>DA$1401</v>
      </c>
      <c r="DB1415" s="203" t="str">
        <f t="shared" si="1836"/>
        <v>DB$1401</v>
      </c>
      <c r="DC1415" s="203" t="str">
        <f t="shared" si="1836"/>
        <v>DC$1401</v>
      </c>
      <c r="DD1415" s="203" t="str">
        <f t="shared" si="1836"/>
        <v>DD$1401</v>
      </c>
      <c r="DE1415" s="203" t="str">
        <f t="shared" si="1836"/>
        <v>DE$1401</v>
      </c>
      <c r="DF1415" s="203" t="str">
        <f t="shared" si="1836"/>
        <v>DF$1401</v>
      </c>
      <c r="DG1415" s="203" t="str">
        <f t="shared" si="1836"/>
        <v>DG$1401</v>
      </c>
      <c r="DH1415" s="203" t="str">
        <f t="shared" si="1836"/>
        <v>DH$1401</v>
      </c>
      <c r="DI1415" s="203" t="str">
        <f t="shared" si="1836"/>
        <v>DI$1401</v>
      </c>
      <c r="DJ1415" s="203" t="str">
        <f t="shared" si="1836"/>
        <v>DJ$1401</v>
      </c>
      <c r="DK1415" s="203" t="str">
        <f t="shared" si="1836"/>
        <v>DK$1401</v>
      </c>
      <c r="DL1415" s="203" t="str">
        <f t="shared" ref="DL1415" si="1837">ADDRESS(ROW(DL1401),COLUMN(DL1401),2)</f>
        <v>DL$1401</v>
      </c>
    </row>
    <row r="1416" spans="1:116" x14ac:dyDescent="0.4">
      <c r="A1416" s="174"/>
      <c r="E1416" s="8"/>
      <c r="G1416" s="175" t="s">
        <v>492</v>
      </c>
      <c r="CO1416" s="8"/>
      <c r="CP1416" s="8"/>
      <c r="CQ1416" s="8"/>
      <c r="CR1416" s="8"/>
      <c r="CS1416" s="8"/>
      <c r="CT1416" s="8"/>
      <c r="CU1416" s="8"/>
      <c r="CV1416" s="8"/>
      <c r="CW1416" s="8"/>
      <c r="CX1416" s="8"/>
      <c r="CY1416" s="8"/>
      <c r="CZ1416" s="8"/>
      <c r="DA1416" s="8"/>
      <c r="DB1416" s="8"/>
      <c r="DC1416" s="8"/>
      <c r="DD1416" s="8"/>
      <c r="DE1416" s="8"/>
      <c r="DF1416" s="8"/>
      <c r="DG1416" s="8"/>
      <c r="DH1416" s="8"/>
      <c r="DI1416" s="8"/>
      <c r="DJ1416" s="8"/>
      <c r="DK1416" s="8"/>
      <c r="DL1416" s="8"/>
    </row>
    <row r="1417" spans="1:116" x14ac:dyDescent="0.4">
      <c r="A1417" s="174"/>
      <c r="E1417" s="8"/>
      <c r="G1417" s="175" t="s">
        <v>461</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462</v>
      </c>
      <c r="H1418" s="174"/>
      <c r="I1418" s="176"/>
      <c r="J1418" s="176"/>
      <c r="K1418" s="197"/>
      <c r="L1418" s="197"/>
      <c r="M1418" s="197"/>
      <c r="N1418" s="197"/>
      <c r="O1418" s="197"/>
      <c r="P1418" s="197"/>
      <c r="R1418" s="198"/>
      <c r="S1418" s="174"/>
      <c r="T1418" s="174"/>
      <c r="U1418" s="174"/>
      <c r="V1418" s="174"/>
      <c r="W1418" s="174"/>
      <c r="X1418" s="174"/>
      <c r="Y1418" s="174"/>
      <c r="Z1418" s="174"/>
      <c r="AA1418" s="174"/>
      <c r="AB1418" s="174"/>
      <c r="AC1418" s="174"/>
      <c r="AD1418" s="174"/>
      <c r="AE1418" s="174"/>
      <c r="AF1418" s="174"/>
      <c r="AG1418" s="174"/>
      <c r="AH1418" s="174"/>
      <c r="AI1418" s="174"/>
      <c r="AJ1418" s="174"/>
      <c r="AK1418" s="174"/>
      <c r="AL1418" s="174"/>
      <c r="AM1418" s="174"/>
      <c r="AN1418" s="174"/>
      <c r="AO1418" s="174"/>
      <c r="AP1418" s="174"/>
      <c r="AQ1418" s="174"/>
      <c r="AR1418" s="174"/>
      <c r="AS1418" s="174"/>
      <c r="AT1418" s="174"/>
      <c r="AU1418" s="174"/>
      <c r="AV1418" s="174"/>
      <c r="AW1418" s="174"/>
      <c r="AX1418" s="174"/>
      <c r="AY1418" s="174"/>
      <c r="AZ1418" s="174"/>
      <c r="BA1418" s="174"/>
      <c r="BB1418" s="174"/>
      <c r="BC1418" s="174"/>
      <c r="BD1418" s="174"/>
      <c r="BE1418" s="174"/>
      <c r="BF1418" s="174"/>
      <c r="BG1418" s="174"/>
      <c r="BH1418" s="174"/>
      <c r="BI1418" s="174"/>
      <c r="BJ1418" s="174"/>
      <c r="BK1418" s="174"/>
      <c r="BL1418" s="174"/>
      <c r="BM1418" s="174"/>
      <c r="BN1418" s="174"/>
      <c r="BO1418" s="174"/>
      <c r="BP1418" s="174"/>
      <c r="BQ1418" s="174"/>
      <c r="BR1418" s="174"/>
      <c r="BS1418" s="174"/>
      <c r="BT1418" s="174"/>
      <c r="BU1418" s="174"/>
      <c r="BV1418" s="174"/>
      <c r="BW1418" s="174"/>
      <c r="BX1418" s="174"/>
      <c r="BY1418" s="174"/>
      <c r="BZ1418" s="174"/>
      <c r="CA1418" s="174"/>
      <c r="CB1418" s="174"/>
      <c r="CC1418" s="174"/>
      <c r="CD1418" s="174"/>
      <c r="CE1418" s="174"/>
      <c r="CF1418" s="174"/>
      <c r="CG1418" s="174"/>
      <c r="CH1418" s="174"/>
      <c r="CI1418" s="174"/>
      <c r="CJ1418" s="174"/>
      <c r="CK1418" s="174"/>
      <c r="CL1418" s="174"/>
      <c r="CN1418" s="176"/>
      <c r="CO1418" s="174"/>
      <c r="CP1418" s="174"/>
      <c r="CQ1418" s="174"/>
      <c r="CR1418" s="174"/>
      <c r="CS1418" s="174"/>
      <c r="CT1418" s="174"/>
      <c r="CU1418" s="174"/>
      <c r="CV1418" s="174"/>
      <c r="CW1418" s="174"/>
      <c r="CX1418" s="174"/>
      <c r="CY1418" s="174"/>
      <c r="CZ1418" s="174"/>
      <c r="DA1418" s="174"/>
      <c r="DB1418" s="174"/>
      <c r="DC1418" s="174"/>
      <c r="DD1418" s="174"/>
      <c r="DE1418" s="174"/>
      <c r="DF1418" s="174"/>
      <c r="DG1418" s="174"/>
      <c r="DH1418" s="174"/>
      <c r="DI1418" s="174"/>
      <c r="DJ1418" s="174"/>
      <c r="DK1418" s="174"/>
      <c r="DL1418" s="174"/>
    </row>
    <row r="1419" spans="1:116" x14ac:dyDescent="0.4">
      <c r="A1419" s="174"/>
      <c r="E1419" s="8"/>
      <c r="G1419" s="175" t="s">
        <v>491</v>
      </c>
      <c r="H1419" s="174"/>
      <c r="I1419" s="176"/>
      <c r="J1419" s="176"/>
      <c r="K1419" s="197"/>
      <c r="L1419" s="197"/>
      <c r="M1419" s="197"/>
      <c r="N1419" s="197"/>
      <c r="O1419" s="197"/>
      <c r="P1419" s="197"/>
      <c r="R1419" s="198"/>
      <c r="S1419" s="199" t="str">
        <f t="shared" ref="S1419:AX1419" si="1838">S$20</f>
        <v>S$16</v>
      </c>
      <c r="T1419" s="199" t="str">
        <f t="shared" si="1838"/>
        <v>T$16</v>
      </c>
      <c r="U1419" s="199" t="str">
        <f t="shared" si="1838"/>
        <v>U$16</v>
      </c>
      <c r="V1419" s="199" t="str">
        <f t="shared" si="1838"/>
        <v>V$16</v>
      </c>
      <c r="W1419" s="199" t="str">
        <f t="shared" si="1838"/>
        <v>W$16</v>
      </c>
      <c r="X1419" s="199" t="str">
        <f t="shared" si="1838"/>
        <v>X$16</v>
      </c>
      <c r="Y1419" s="199" t="str">
        <f t="shared" si="1838"/>
        <v>Y$16</v>
      </c>
      <c r="Z1419" s="199" t="str">
        <f t="shared" si="1838"/>
        <v>Z$16</v>
      </c>
      <c r="AA1419" s="199" t="str">
        <f t="shared" si="1838"/>
        <v>AA$16</v>
      </c>
      <c r="AB1419" s="199" t="str">
        <f t="shared" si="1838"/>
        <v>AB$16</v>
      </c>
      <c r="AC1419" s="199" t="str">
        <f t="shared" si="1838"/>
        <v>AC$16</v>
      </c>
      <c r="AD1419" s="199" t="str">
        <f t="shared" si="1838"/>
        <v>AD$16</v>
      </c>
      <c r="AE1419" s="199" t="str">
        <f t="shared" si="1838"/>
        <v>AE$16</v>
      </c>
      <c r="AF1419" s="199" t="str">
        <f t="shared" si="1838"/>
        <v>AF$16</v>
      </c>
      <c r="AG1419" s="199" t="str">
        <f t="shared" si="1838"/>
        <v>AG$16</v>
      </c>
      <c r="AH1419" s="199" t="str">
        <f t="shared" si="1838"/>
        <v>AH$16</v>
      </c>
      <c r="AI1419" s="199" t="str">
        <f t="shared" si="1838"/>
        <v>AI$16</v>
      </c>
      <c r="AJ1419" s="199" t="str">
        <f t="shared" si="1838"/>
        <v>AJ$16</v>
      </c>
      <c r="AK1419" s="199" t="str">
        <f t="shared" si="1838"/>
        <v>AK$16</v>
      </c>
      <c r="AL1419" s="199" t="str">
        <f t="shared" si="1838"/>
        <v>AL$16</v>
      </c>
      <c r="AM1419" s="199" t="str">
        <f t="shared" si="1838"/>
        <v>AM$16</v>
      </c>
      <c r="AN1419" s="199" t="str">
        <f t="shared" si="1838"/>
        <v>AN$16</v>
      </c>
      <c r="AO1419" s="199" t="str">
        <f t="shared" si="1838"/>
        <v>AO$16</v>
      </c>
      <c r="AP1419" s="199" t="str">
        <f t="shared" si="1838"/>
        <v>AP$16</v>
      </c>
      <c r="AQ1419" s="199" t="str">
        <f t="shared" si="1838"/>
        <v>AQ$16</v>
      </c>
      <c r="AR1419" s="199" t="str">
        <f t="shared" si="1838"/>
        <v>AR$16</v>
      </c>
      <c r="AS1419" s="199" t="str">
        <f t="shared" si="1838"/>
        <v>AS$16</v>
      </c>
      <c r="AT1419" s="199" t="str">
        <f t="shared" si="1838"/>
        <v>AT$16</v>
      </c>
      <c r="AU1419" s="199" t="str">
        <f t="shared" si="1838"/>
        <v>AU$16</v>
      </c>
      <c r="AV1419" s="199" t="str">
        <f t="shared" si="1838"/>
        <v>AV$16</v>
      </c>
      <c r="AW1419" s="199" t="str">
        <f t="shared" si="1838"/>
        <v>AW$16</v>
      </c>
      <c r="AX1419" s="199" t="str">
        <f t="shared" si="1838"/>
        <v>AX$16</v>
      </c>
      <c r="AY1419" s="199" t="str">
        <f t="shared" ref="AY1419:CD1419" si="1839">AY$20</f>
        <v>AY$16</v>
      </c>
      <c r="AZ1419" s="199" t="str">
        <f t="shared" si="1839"/>
        <v>AZ$16</v>
      </c>
      <c r="BA1419" s="199" t="str">
        <f t="shared" si="1839"/>
        <v>BA$16</v>
      </c>
      <c r="BB1419" s="199" t="str">
        <f t="shared" si="1839"/>
        <v>BB$16</v>
      </c>
      <c r="BC1419" s="199" t="str">
        <f t="shared" si="1839"/>
        <v>BC$16</v>
      </c>
      <c r="BD1419" s="199" t="str">
        <f t="shared" si="1839"/>
        <v>BD$16</v>
      </c>
      <c r="BE1419" s="199" t="str">
        <f t="shared" si="1839"/>
        <v>BE$16</v>
      </c>
      <c r="BF1419" s="199" t="str">
        <f t="shared" si="1839"/>
        <v>BF$16</v>
      </c>
      <c r="BG1419" s="199" t="str">
        <f t="shared" si="1839"/>
        <v>BG$16</v>
      </c>
      <c r="BH1419" s="199" t="str">
        <f t="shared" si="1839"/>
        <v>BH$16</v>
      </c>
      <c r="BI1419" s="199" t="str">
        <f t="shared" si="1839"/>
        <v>BI$16</v>
      </c>
      <c r="BJ1419" s="199" t="str">
        <f t="shared" si="1839"/>
        <v>BJ$16</v>
      </c>
      <c r="BK1419" s="199" t="str">
        <f t="shared" si="1839"/>
        <v>BK$16</v>
      </c>
      <c r="BL1419" s="199" t="str">
        <f t="shared" si="1839"/>
        <v>BL$16</v>
      </c>
      <c r="BM1419" s="199" t="str">
        <f t="shared" si="1839"/>
        <v>BM$16</v>
      </c>
      <c r="BN1419" s="199" t="str">
        <f t="shared" si="1839"/>
        <v>BN$16</v>
      </c>
      <c r="BO1419" s="199" t="str">
        <f t="shared" si="1839"/>
        <v>BO$16</v>
      </c>
      <c r="BP1419" s="199" t="str">
        <f t="shared" si="1839"/>
        <v>BP$16</v>
      </c>
      <c r="BQ1419" s="199" t="str">
        <f t="shared" si="1839"/>
        <v>BQ$16</v>
      </c>
      <c r="BR1419" s="199" t="str">
        <f t="shared" si="1839"/>
        <v>BR$16</v>
      </c>
      <c r="BS1419" s="199" t="str">
        <f t="shared" si="1839"/>
        <v>BS$16</v>
      </c>
      <c r="BT1419" s="199" t="str">
        <f t="shared" si="1839"/>
        <v>BT$16</v>
      </c>
      <c r="BU1419" s="199" t="str">
        <f t="shared" si="1839"/>
        <v>BU$16</v>
      </c>
      <c r="BV1419" s="199" t="str">
        <f t="shared" si="1839"/>
        <v>BV$16</v>
      </c>
      <c r="BW1419" s="199" t="str">
        <f t="shared" si="1839"/>
        <v>BW$16</v>
      </c>
      <c r="BX1419" s="199" t="str">
        <f t="shared" si="1839"/>
        <v>BX$16</v>
      </c>
      <c r="BY1419" s="199" t="str">
        <f t="shared" si="1839"/>
        <v>BY$16</v>
      </c>
      <c r="BZ1419" s="199" t="str">
        <f t="shared" si="1839"/>
        <v>BZ$16</v>
      </c>
      <c r="CA1419" s="199" t="str">
        <f t="shared" si="1839"/>
        <v>CA$16</v>
      </c>
      <c r="CB1419" s="199" t="str">
        <f t="shared" si="1839"/>
        <v>CB$16</v>
      </c>
      <c r="CC1419" s="199" t="str">
        <f t="shared" si="1839"/>
        <v>CC$16</v>
      </c>
      <c r="CD1419" s="199" t="str">
        <f t="shared" si="1839"/>
        <v>CD$16</v>
      </c>
      <c r="CE1419" s="199" t="str">
        <f t="shared" ref="CE1419:CL1419" si="1840">CE$20</f>
        <v>CE$16</v>
      </c>
      <c r="CF1419" s="199" t="str">
        <f t="shared" si="1840"/>
        <v>CF$16</v>
      </c>
      <c r="CG1419" s="199" t="str">
        <f t="shared" si="1840"/>
        <v>CG$16</v>
      </c>
      <c r="CH1419" s="199" t="str">
        <f t="shared" si="1840"/>
        <v>CH$16</v>
      </c>
      <c r="CI1419" s="199" t="str">
        <f t="shared" si="1840"/>
        <v>CI$16</v>
      </c>
      <c r="CJ1419" s="199" t="str">
        <f t="shared" si="1840"/>
        <v>CJ$16</v>
      </c>
      <c r="CK1419" s="199" t="str">
        <f t="shared" si="1840"/>
        <v>CK$16</v>
      </c>
      <c r="CL1419" s="199" t="str">
        <f t="shared" si="1840"/>
        <v>CL$16</v>
      </c>
      <c r="CN1419" s="176"/>
      <c r="CO1419" s="199" t="str">
        <f t="shared" ref="CO1419:DL1419" si="1841">CO$20</f>
        <v>CO$16</v>
      </c>
      <c r="CP1419" s="199" t="str">
        <f t="shared" si="1841"/>
        <v>CP$16</v>
      </c>
      <c r="CQ1419" s="199" t="str">
        <f t="shared" si="1841"/>
        <v>CQ$16</v>
      </c>
      <c r="CR1419" s="199" t="str">
        <f t="shared" si="1841"/>
        <v>CR$16</v>
      </c>
      <c r="CS1419" s="199" t="str">
        <f t="shared" si="1841"/>
        <v>CS$16</v>
      </c>
      <c r="CT1419" s="199" t="str">
        <f t="shared" si="1841"/>
        <v>CT$16</v>
      </c>
      <c r="CU1419" s="199" t="str">
        <f t="shared" si="1841"/>
        <v>CU$16</v>
      </c>
      <c r="CV1419" s="199" t="str">
        <f t="shared" si="1841"/>
        <v>CV$16</v>
      </c>
      <c r="CW1419" s="199" t="str">
        <f t="shared" si="1841"/>
        <v>CW$16</v>
      </c>
      <c r="CX1419" s="199" t="str">
        <f t="shared" si="1841"/>
        <v>CX$16</v>
      </c>
      <c r="CY1419" s="199" t="str">
        <f t="shared" si="1841"/>
        <v>CY$16</v>
      </c>
      <c r="CZ1419" s="199" t="str">
        <f t="shared" si="1841"/>
        <v>CZ$16</v>
      </c>
      <c r="DA1419" s="199" t="str">
        <f t="shared" si="1841"/>
        <v>DA$16</v>
      </c>
      <c r="DB1419" s="199" t="str">
        <f t="shared" si="1841"/>
        <v>DB$16</v>
      </c>
      <c r="DC1419" s="199" t="str">
        <f t="shared" si="1841"/>
        <v>DC$16</v>
      </c>
      <c r="DD1419" s="199" t="str">
        <f t="shared" si="1841"/>
        <v>DD$16</v>
      </c>
      <c r="DE1419" s="199" t="str">
        <f t="shared" si="1841"/>
        <v>DE$16</v>
      </c>
      <c r="DF1419" s="199" t="str">
        <f t="shared" si="1841"/>
        <v>DF$16</v>
      </c>
      <c r="DG1419" s="199" t="str">
        <f t="shared" si="1841"/>
        <v>DG$16</v>
      </c>
      <c r="DH1419" s="199" t="str">
        <f t="shared" si="1841"/>
        <v>DH$16</v>
      </c>
      <c r="DI1419" s="199" t="str">
        <f t="shared" si="1841"/>
        <v>DI$16</v>
      </c>
      <c r="DJ1419" s="199" t="str">
        <f t="shared" si="1841"/>
        <v>DJ$16</v>
      </c>
      <c r="DK1419" s="199" t="str">
        <f t="shared" si="1841"/>
        <v>DK$16</v>
      </c>
      <c r="DL1419" s="199" t="str">
        <f t="shared" si="1841"/>
        <v>DL$16</v>
      </c>
    </row>
    <row r="1420" spans="1:116" x14ac:dyDescent="0.4">
      <c r="A1420" s="174"/>
      <c r="E1420" s="8"/>
      <c r="G1420" s="175" t="s">
        <v>505</v>
      </c>
      <c r="H1420" s="200"/>
      <c r="I1420" s="201"/>
      <c r="J1420" s="201"/>
      <c r="K1420" s="202"/>
      <c r="L1420" s="202"/>
      <c r="M1420" s="202"/>
      <c r="N1420" s="202"/>
      <c r="O1420" s="202"/>
      <c r="P1420" s="202"/>
      <c r="R1420" s="202"/>
      <c r="S1420" s="199" t="str">
        <f t="shared" ref="S1420:AX1420" si="1842">S$21</f>
        <v>S$17</v>
      </c>
      <c r="T1420" s="199" t="str">
        <f t="shared" si="1842"/>
        <v>T$17</v>
      </c>
      <c r="U1420" s="199" t="str">
        <f t="shared" si="1842"/>
        <v>U$17</v>
      </c>
      <c r="V1420" s="199" t="str">
        <f t="shared" si="1842"/>
        <v>V$17</v>
      </c>
      <c r="W1420" s="199" t="str">
        <f t="shared" si="1842"/>
        <v>W$17</v>
      </c>
      <c r="X1420" s="199" t="str">
        <f t="shared" si="1842"/>
        <v>X$17</v>
      </c>
      <c r="Y1420" s="199" t="str">
        <f t="shared" si="1842"/>
        <v>Y$17</v>
      </c>
      <c r="Z1420" s="199" t="str">
        <f t="shared" si="1842"/>
        <v>Z$17</v>
      </c>
      <c r="AA1420" s="199" t="str">
        <f t="shared" si="1842"/>
        <v>AA$17</v>
      </c>
      <c r="AB1420" s="199" t="str">
        <f t="shared" si="1842"/>
        <v>AB$17</v>
      </c>
      <c r="AC1420" s="199" t="str">
        <f t="shared" si="1842"/>
        <v>AC$17</v>
      </c>
      <c r="AD1420" s="199" t="str">
        <f t="shared" si="1842"/>
        <v>AD$17</v>
      </c>
      <c r="AE1420" s="199" t="str">
        <f t="shared" si="1842"/>
        <v>AE$17</v>
      </c>
      <c r="AF1420" s="199" t="str">
        <f t="shared" si="1842"/>
        <v>AF$17</v>
      </c>
      <c r="AG1420" s="199" t="str">
        <f t="shared" si="1842"/>
        <v>AG$17</v>
      </c>
      <c r="AH1420" s="199" t="str">
        <f t="shared" si="1842"/>
        <v>AH$17</v>
      </c>
      <c r="AI1420" s="199" t="str">
        <f t="shared" si="1842"/>
        <v>AI$17</v>
      </c>
      <c r="AJ1420" s="199" t="str">
        <f t="shared" si="1842"/>
        <v>AJ$17</v>
      </c>
      <c r="AK1420" s="199" t="str">
        <f t="shared" si="1842"/>
        <v>AK$17</v>
      </c>
      <c r="AL1420" s="199" t="str">
        <f t="shared" si="1842"/>
        <v>AL$17</v>
      </c>
      <c r="AM1420" s="199" t="str">
        <f t="shared" si="1842"/>
        <v>AM$17</v>
      </c>
      <c r="AN1420" s="199" t="str">
        <f t="shared" si="1842"/>
        <v>AN$17</v>
      </c>
      <c r="AO1420" s="199" t="str">
        <f t="shared" si="1842"/>
        <v>AO$17</v>
      </c>
      <c r="AP1420" s="199" t="str">
        <f t="shared" si="1842"/>
        <v>AP$17</v>
      </c>
      <c r="AQ1420" s="199" t="str">
        <f t="shared" si="1842"/>
        <v>AQ$17</v>
      </c>
      <c r="AR1420" s="199" t="str">
        <f t="shared" si="1842"/>
        <v>AR$17</v>
      </c>
      <c r="AS1420" s="199" t="str">
        <f t="shared" si="1842"/>
        <v>AS$17</v>
      </c>
      <c r="AT1420" s="199" t="str">
        <f t="shared" si="1842"/>
        <v>AT$17</v>
      </c>
      <c r="AU1420" s="199" t="str">
        <f t="shared" si="1842"/>
        <v>AU$17</v>
      </c>
      <c r="AV1420" s="199" t="str">
        <f t="shared" si="1842"/>
        <v>AV$17</v>
      </c>
      <c r="AW1420" s="199" t="str">
        <f t="shared" si="1842"/>
        <v>AW$17</v>
      </c>
      <c r="AX1420" s="199" t="str">
        <f t="shared" si="1842"/>
        <v>AX$17</v>
      </c>
      <c r="AY1420" s="199" t="str">
        <f t="shared" ref="AY1420:CD1420" si="1843">AY$21</f>
        <v>AY$17</v>
      </c>
      <c r="AZ1420" s="199" t="str">
        <f t="shared" si="1843"/>
        <v>AZ$17</v>
      </c>
      <c r="BA1420" s="199" t="str">
        <f t="shared" si="1843"/>
        <v>BA$17</v>
      </c>
      <c r="BB1420" s="199" t="str">
        <f t="shared" si="1843"/>
        <v>BB$17</v>
      </c>
      <c r="BC1420" s="199" t="str">
        <f t="shared" si="1843"/>
        <v>BC$17</v>
      </c>
      <c r="BD1420" s="199" t="str">
        <f t="shared" si="1843"/>
        <v>BD$17</v>
      </c>
      <c r="BE1420" s="199" t="str">
        <f t="shared" si="1843"/>
        <v>BE$17</v>
      </c>
      <c r="BF1420" s="199" t="str">
        <f t="shared" si="1843"/>
        <v>BF$17</v>
      </c>
      <c r="BG1420" s="199" t="str">
        <f t="shared" si="1843"/>
        <v>BG$17</v>
      </c>
      <c r="BH1420" s="199" t="str">
        <f t="shared" si="1843"/>
        <v>BH$17</v>
      </c>
      <c r="BI1420" s="199" t="str">
        <f t="shared" si="1843"/>
        <v>BI$17</v>
      </c>
      <c r="BJ1420" s="199" t="str">
        <f t="shared" si="1843"/>
        <v>BJ$17</v>
      </c>
      <c r="BK1420" s="199" t="str">
        <f t="shared" si="1843"/>
        <v>BK$17</v>
      </c>
      <c r="BL1420" s="199" t="str">
        <f t="shared" si="1843"/>
        <v>BL$17</v>
      </c>
      <c r="BM1420" s="199" t="str">
        <f t="shared" si="1843"/>
        <v>BM$17</v>
      </c>
      <c r="BN1420" s="199" t="str">
        <f t="shared" si="1843"/>
        <v>BN$17</v>
      </c>
      <c r="BO1420" s="199" t="str">
        <f t="shared" si="1843"/>
        <v>BO$17</v>
      </c>
      <c r="BP1420" s="199" t="str">
        <f t="shared" si="1843"/>
        <v>BP$17</v>
      </c>
      <c r="BQ1420" s="199" t="str">
        <f t="shared" si="1843"/>
        <v>BQ$17</v>
      </c>
      <c r="BR1420" s="199" t="str">
        <f t="shared" si="1843"/>
        <v>BR$17</v>
      </c>
      <c r="BS1420" s="199" t="str">
        <f t="shared" si="1843"/>
        <v>BS$17</v>
      </c>
      <c r="BT1420" s="199" t="str">
        <f t="shared" si="1843"/>
        <v>BT$17</v>
      </c>
      <c r="BU1420" s="199" t="str">
        <f t="shared" si="1843"/>
        <v>BU$17</v>
      </c>
      <c r="BV1420" s="199" t="str">
        <f t="shared" si="1843"/>
        <v>BV$17</v>
      </c>
      <c r="BW1420" s="199" t="str">
        <f t="shared" si="1843"/>
        <v>BW$17</v>
      </c>
      <c r="BX1420" s="199" t="str">
        <f t="shared" si="1843"/>
        <v>BX$17</v>
      </c>
      <c r="BY1420" s="199" t="str">
        <f t="shared" si="1843"/>
        <v>BY$17</v>
      </c>
      <c r="BZ1420" s="199" t="str">
        <f t="shared" si="1843"/>
        <v>BZ$17</v>
      </c>
      <c r="CA1420" s="199" t="str">
        <f t="shared" si="1843"/>
        <v>CA$17</v>
      </c>
      <c r="CB1420" s="199" t="str">
        <f t="shared" si="1843"/>
        <v>CB$17</v>
      </c>
      <c r="CC1420" s="199" t="str">
        <f t="shared" si="1843"/>
        <v>CC$17</v>
      </c>
      <c r="CD1420" s="199" t="str">
        <f t="shared" si="1843"/>
        <v>CD$17</v>
      </c>
      <c r="CE1420" s="199" t="str">
        <f t="shared" ref="CE1420:CL1420" si="1844">CE$21</f>
        <v>CE$17</v>
      </c>
      <c r="CF1420" s="199" t="str">
        <f t="shared" si="1844"/>
        <v>CF$17</v>
      </c>
      <c r="CG1420" s="199" t="str">
        <f t="shared" si="1844"/>
        <v>CG$17</v>
      </c>
      <c r="CH1420" s="199" t="str">
        <f t="shared" si="1844"/>
        <v>CH$17</v>
      </c>
      <c r="CI1420" s="199" t="str">
        <f t="shared" si="1844"/>
        <v>CI$17</v>
      </c>
      <c r="CJ1420" s="199" t="str">
        <f t="shared" si="1844"/>
        <v>CJ$17</v>
      </c>
      <c r="CK1420" s="199" t="str">
        <f t="shared" si="1844"/>
        <v>CK$17</v>
      </c>
      <c r="CL1420" s="199" t="str">
        <f t="shared" si="1844"/>
        <v>CL$17</v>
      </c>
      <c r="CN1420" s="201"/>
      <c r="CO1420" s="199" t="str">
        <f t="shared" ref="CO1420:DL1420" si="1845">CO$21</f>
        <v>CO$17</v>
      </c>
      <c r="CP1420" s="199" t="str">
        <f t="shared" si="1845"/>
        <v>CP$17</v>
      </c>
      <c r="CQ1420" s="199" t="str">
        <f t="shared" si="1845"/>
        <v>CQ$17</v>
      </c>
      <c r="CR1420" s="199" t="str">
        <f t="shared" si="1845"/>
        <v>CR$17</v>
      </c>
      <c r="CS1420" s="199" t="str">
        <f t="shared" si="1845"/>
        <v>CS$17</v>
      </c>
      <c r="CT1420" s="199" t="str">
        <f t="shared" si="1845"/>
        <v>CT$17</v>
      </c>
      <c r="CU1420" s="199" t="str">
        <f t="shared" si="1845"/>
        <v>CU$17</v>
      </c>
      <c r="CV1420" s="199" t="str">
        <f t="shared" si="1845"/>
        <v>CV$17</v>
      </c>
      <c r="CW1420" s="199" t="str">
        <f t="shared" si="1845"/>
        <v>CW$17</v>
      </c>
      <c r="CX1420" s="199" t="str">
        <f t="shared" si="1845"/>
        <v>CX$17</v>
      </c>
      <c r="CY1420" s="199" t="str">
        <f t="shared" si="1845"/>
        <v>CY$17</v>
      </c>
      <c r="CZ1420" s="199" t="str">
        <f t="shared" si="1845"/>
        <v>CZ$17</v>
      </c>
      <c r="DA1420" s="199" t="str">
        <f t="shared" si="1845"/>
        <v>DA$17</v>
      </c>
      <c r="DB1420" s="199" t="str">
        <f t="shared" si="1845"/>
        <v>DB$17</v>
      </c>
      <c r="DC1420" s="199" t="str">
        <f t="shared" si="1845"/>
        <v>DC$17</v>
      </c>
      <c r="DD1420" s="199" t="str">
        <f t="shared" si="1845"/>
        <v>DD$17</v>
      </c>
      <c r="DE1420" s="199" t="str">
        <f t="shared" si="1845"/>
        <v>DE$17</v>
      </c>
      <c r="DF1420" s="199" t="str">
        <f t="shared" si="1845"/>
        <v>DF$17</v>
      </c>
      <c r="DG1420" s="199" t="str">
        <f t="shared" si="1845"/>
        <v>DG$17</v>
      </c>
      <c r="DH1420" s="199" t="str">
        <f t="shared" si="1845"/>
        <v>DH$17</v>
      </c>
      <c r="DI1420" s="199" t="str">
        <f t="shared" si="1845"/>
        <v>DI$17</v>
      </c>
      <c r="DJ1420" s="199" t="str">
        <f t="shared" si="1845"/>
        <v>DJ$17</v>
      </c>
      <c r="DK1420" s="199" t="str">
        <f t="shared" si="1845"/>
        <v>DK$17</v>
      </c>
      <c r="DL1420" s="199" t="str">
        <f t="shared" si="1845"/>
        <v>DL$17</v>
      </c>
    </row>
    <row r="1421" spans="1:116" x14ac:dyDescent="0.4">
      <c r="A1421" s="174"/>
      <c r="E1421" s="8"/>
      <c r="G1421" s="175" t="s">
        <v>463</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464</v>
      </c>
      <c r="H1422" s="200"/>
      <c r="I1422" s="201"/>
      <c r="J1422" s="201"/>
      <c r="K1422" s="202"/>
      <c r="L1422" s="202"/>
      <c r="M1422" s="202"/>
      <c r="N1422" s="202"/>
      <c r="O1422" s="202"/>
      <c r="P1422" s="202"/>
      <c r="R1422" s="202"/>
      <c r="S1422" s="190"/>
      <c r="T1422" s="190"/>
      <c r="U1422" s="190"/>
      <c r="V1422" s="190"/>
      <c r="W1422" s="190"/>
      <c r="X1422" s="190"/>
      <c r="Y1422" s="190"/>
      <c r="Z1422" s="190"/>
      <c r="AA1422" s="190"/>
      <c r="AB1422" s="190"/>
      <c r="AC1422" s="190"/>
      <c r="AD1422" s="190"/>
      <c r="AE1422" s="190"/>
      <c r="AF1422" s="190"/>
      <c r="AG1422" s="190"/>
      <c r="AH1422" s="190"/>
      <c r="AI1422" s="190"/>
      <c r="AJ1422" s="190"/>
      <c r="AK1422" s="190"/>
      <c r="AL1422" s="190"/>
      <c r="AM1422" s="190"/>
      <c r="AN1422" s="190"/>
      <c r="AO1422" s="190"/>
      <c r="AP1422" s="190"/>
      <c r="AQ1422" s="190"/>
      <c r="AR1422" s="190"/>
      <c r="AS1422" s="190"/>
      <c r="AT1422" s="190"/>
      <c r="AU1422" s="190"/>
      <c r="AV1422" s="190"/>
      <c r="AW1422" s="190"/>
      <c r="AX1422" s="190"/>
      <c r="AY1422" s="190"/>
      <c r="AZ1422" s="190"/>
      <c r="BA1422" s="190"/>
      <c r="BB1422" s="190"/>
      <c r="BC1422" s="190"/>
      <c r="BD1422" s="190"/>
      <c r="BE1422" s="190"/>
      <c r="BF1422" s="190"/>
      <c r="BG1422" s="190"/>
      <c r="BH1422" s="190"/>
      <c r="BI1422" s="190"/>
      <c r="BJ1422" s="190"/>
      <c r="BK1422" s="190"/>
      <c r="BL1422" s="190"/>
      <c r="BM1422" s="190"/>
      <c r="BN1422" s="190"/>
      <c r="BO1422" s="190"/>
      <c r="BP1422" s="190"/>
      <c r="BQ1422" s="190"/>
      <c r="BR1422" s="190"/>
      <c r="BS1422" s="190"/>
      <c r="BT1422" s="190"/>
      <c r="BU1422" s="190"/>
      <c r="BV1422" s="190"/>
      <c r="BW1422" s="190"/>
      <c r="BX1422" s="190"/>
      <c r="BY1422" s="190"/>
      <c r="BZ1422" s="190"/>
      <c r="CA1422" s="190"/>
      <c r="CB1422" s="190"/>
      <c r="CC1422" s="190"/>
      <c r="CD1422" s="190"/>
      <c r="CE1422" s="190"/>
      <c r="CF1422" s="190"/>
      <c r="CG1422" s="190"/>
      <c r="CH1422" s="190"/>
      <c r="CI1422" s="190"/>
      <c r="CJ1422" s="190"/>
      <c r="CK1422" s="190"/>
      <c r="CL1422" s="190"/>
      <c r="CN1422" s="201"/>
      <c r="CO1422" s="190"/>
      <c r="CP1422" s="190"/>
      <c r="CQ1422" s="190"/>
      <c r="CR1422" s="190"/>
      <c r="CS1422" s="190"/>
      <c r="CT1422" s="190"/>
      <c r="CU1422" s="190"/>
      <c r="CV1422" s="190"/>
      <c r="CW1422" s="190"/>
      <c r="CX1422" s="190"/>
      <c r="CY1422" s="190"/>
      <c r="CZ1422" s="190"/>
      <c r="DA1422" s="190"/>
      <c r="DB1422" s="190"/>
      <c r="DC1422" s="190"/>
      <c r="DD1422" s="190"/>
      <c r="DE1422" s="190"/>
      <c r="DF1422" s="190"/>
      <c r="DG1422" s="190"/>
      <c r="DH1422" s="190"/>
      <c r="DI1422" s="190"/>
      <c r="DJ1422" s="190"/>
      <c r="DK1422" s="190"/>
      <c r="DL1422" s="190"/>
    </row>
    <row r="1423" spans="1:116" x14ac:dyDescent="0.4">
      <c r="A1423" s="142" t="s">
        <v>218</v>
      </c>
      <c r="B1423" s="31" t="s">
        <v>81</v>
      </c>
      <c r="C1423" s="31"/>
      <c r="D1423" t="s">
        <v>776</v>
      </c>
      <c r="E1423" s="8" t="str">
        <f t="shared" ref="E1423:E1433" si="1846">ROW()&amp;" "&amp;D1423</f>
        <v>1423 UEREV - S</v>
      </c>
      <c r="F1423" t="s">
        <v>277</v>
      </c>
      <c r="G1423" s="143" t="s">
        <v>239</v>
      </c>
      <c r="H1423" s="200"/>
      <c r="I1423" s="201"/>
      <c r="J1423" s="201"/>
      <c r="K1423" s="202"/>
      <c r="L1423" s="202"/>
      <c r="M1423" s="202"/>
      <c r="N1423" s="202"/>
      <c r="O1423" s="202"/>
      <c r="P1423" s="202"/>
      <c r="R1423" s="202"/>
      <c r="S1423" s="190" t="str">
        <f t="shared" ref="S1423:AX1423" si="1847">S$22</f>
        <v>S$18</v>
      </c>
      <c r="T1423" s="190" t="str">
        <f t="shared" si="1847"/>
        <v>T$18</v>
      </c>
      <c r="U1423" s="190" t="str">
        <f t="shared" si="1847"/>
        <v>U$18</v>
      </c>
      <c r="V1423" s="190" t="str">
        <f t="shared" si="1847"/>
        <v>V$18</v>
      </c>
      <c r="W1423" s="190" t="str">
        <f t="shared" si="1847"/>
        <v>W$18</v>
      </c>
      <c r="X1423" s="190" t="str">
        <f t="shared" si="1847"/>
        <v>X$18</v>
      </c>
      <c r="Y1423" s="190" t="str">
        <f t="shared" si="1847"/>
        <v>Y$18</v>
      </c>
      <c r="Z1423" s="190" t="str">
        <f t="shared" si="1847"/>
        <v>Z$18</v>
      </c>
      <c r="AA1423" s="190" t="str">
        <f t="shared" si="1847"/>
        <v>AA$18</v>
      </c>
      <c r="AB1423" s="190" t="str">
        <f t="shared" si="1847"/>
        <v>AB$18</v>
      </c>
      <c r="AC1423" s="190" t="str">
        <f t="shared" si="1847"/>
        <v>AC$18</v>
      </c>
      <c r="AD1423" s="190" t="str">
        <f t="shared" si="1847"/>
        <v>AD$18</v>
      </c>
      <c r="AE1423" s="190" t="str">
        <f t="shared" si="1847"/>
        <v>AE$18</v>
      </c>
      <c r="AF1423" s="190" t="str">
        <f t="shared" si="1847"/>
        <v>AF$18</v>
      </c>
      <c r="AG1423" s="190" t="str">
        <f t="shared" si="1847"/>
        <v>AG$18</v>
      </c>
      <c r="AH1423" s="190" t="str">
        <f t="shared" si="1847"/>
        <v>AH$18</v>
      </c>
      <c r="AI1423" s="190" t="str">
        <f t="shared" si="1847"/>
        <v>AI$18</v>
      </c>
      <c r="AJ1423" s="190" t="str">
        <f t="shared" si="1847"/>
        <v>AJ$18</v>
      </c>
      <c r="AK1423" s="190" t="str">
        <f t="shared" si="1847"/>
        <v>AK$18</v>
      </c>
      <c r="AL1423" s="190" t="str">
        <f t="shared" si="1847"/>
        <v>AL$18</v>
      </c>
      <c r="AM1423" s="190" t="str">
        <f t="shared" si="1847"/>
        <v>AM$18</v>
      </c>
      <c r="AN1423" s="190" t="str">
        <f t="shared" si="1847"/>
        <v>AN$18</v>
      </c>
      <c r="AO1423" s="190" t="str">
        <f t="shared" si="1847"/>
        <v>AO$18</v>
      </c>
      <c r="AP1423" s="190" t="str">
        <f t="shared" si="1847"/>
        <v>AP$18</v>
      </c>
      <c r="AQ1423" s="190" t="str">
        <f t="shared" si="1847"/>
        <v>AQ$18</v>
      </c>
      <c r="AR1423" s="190" t="str">
        <f t="shared" si="1847"/>
        <v>AR$18</v>
      </c>
      <c r="AS1423" s="190" t="str">
        <f t="shared" si="1847"/>
        <v>AS$18</v>
      </c>
      <c r="AT1423" s="190" t="str">
        <f t="shared" si="1847"/>
        <v>AT$18</v>
      </c>
      <c r="AU1423" s="190" t="str">
        <f t="shared" si="1847"/>
        <v>AU$18</v>
      </c>
      <c r="AV1423" s="190" t="str">
        <f t="shared" si="1847"/>
        <v>AV$18</v>
      </c>
      <c r="AW1423" s="190" t="str">
        <f t="shared" si="1847"/>
        <v>AW$18</v>
      </c>
      <c r="AX1423" s="190" t="str">
        <f t="shared" si="1847"/>
        <v>AX$18</v>
      </c>
      <c r="AY1423" s="190" t="str">
        <f t="shared" ref="AY1423:CD1423" si="1848">AY$22</f>
        <v>AY$18</v>
      </c>
      <c r="AZ1423" s="190" t="str">
        <f t="shared" si="1848"/>
        <v>AZ$18</v>
      </c>
      <c r="BA1423" s="190" t="str">
        <f t="shared" si="1848"/>
        <v>BA$18</v>
      </c>
      <c r="BB1423" s="190" t="str">
        <f t="shared" si="1848"/>
        <v>BB$18</v>
      </c>
      <c r="BC1423" s="190" t="str">
        <f t="shared" si="1848"/>
        <v>BC$18</v>
      </c>
      <c r="BD1423" s="190" t="str">
        <f t="shared" si="1848"/>
        <v>BD$18</v>
      </c>
      <c r="BE1423" s="190" t="str">
        <f t="shared" si="1848"/>
        <v>BE$18</v>
      </c>
      <c r="BF1423" s="190" t="str">
        <f t="shared" si="1848"/>
        <v>BF$18</v>
      </c>
      <c r="BG1423" s="190" t="str">
        <f t="shared" si="1848"/>
        <v>BG$18</v>
      </c>
      <c r="BH1423" s="190" t="str">
        <f t="shared" si="1848"/>
        <v>BH$18</v>
      </c>
      <c r="BI1423" s="190" t="str">
        <f t="shared" si="1848"/>
        <v>BI$18</v>
      </c>
      <c r="BJ1423" s="190" t="str">
        <f t="shared" si="1848"/>
        <v>BJ$18</v>
      </c>
      <c r="BK1423" s="190" t="str">
        <f t="shared" si="1848"/>
        <v>BK$18</v>
      </c>
      <c r="BL1423" s="190" t="str">
        <f t="shared" si="1848"/>
        <v>BL$18</v>
      </c>
      <c r="BM1423" s="190" t="str">
        <f t="shared" si="1848"/>
        <v>BM$18</v>
      </c>
      <c r="BN1423" s="190" t="str">
        <f t="shared" si="1848"/>
        <v>BN$18</v>
      </c>
      <c r="BO1423" s="190" t="str">
        <f t="shared" si="1848"/>
        <v>BO$18</v>
      </c>
      <c r="BP1423" s="190" t="str">
        <f t="shared" si="1848"/>
        <v>BP$18</v>
      </c>
      <c r="BQ1423" s="190" t="str">
        <f t="shared" si="1848"/>
        <v>BQ$18</v>
      </c>
      <c r="BR1423" s="190" t="str">
        <f t="shared" si="1848"/>
        <v>BR$18</v>
      </c>
      <c r="BS1423" s="190" t="str">
        <f t="shared" si="1848"/>
        <v>BS$18</v>
      </c>
      <c r="BT1423" s="190" t="str">
        <f t="shared" si="1848"/>
        <v>BT$18</v>
      </c>
      <c r="BU1423" s="190" t="str">
        <f t="shared" si="1848"/>
        <v>BU$18</v>
      </c>
      <c r="BV1423" s="190" t="str">
        <f t="shared" si="1848"/>
        <v>BV$18</v>
      </c>
      <c r="BW1423" s="190" t="str">
        <f t="shared" si="1848"/>
        <v>BW$18</v>
      </c>
      <c r="BX1423" s="190" t="str">
        <f t="shared" si="1848"/>
        <v>BX$18</v>
      </c>
      <c r="BY1423" s="190" t="str">
        <f t="shared" si="1848"/>
        <v>BY$18</v>
      </c>
      <c r="BZ1423" s="190" t="str">
        <f t="shared" si="1848"/>
        <v>BZ$18</v>
      </c>
      <c r="CA1423" s="190" t="str">
        <f t="shared" si="1848"/>
        <v>CA$18</v>
      </c>
      <c r="CB1423" s="190" t="str">
        <f t="shared" si="1848"/>
        <v>CB$18</v>
      </c>
      <c r="CC1423" s="190" t="str">
        <f t="shared" si="1848"/>
        <v>CC$18</v>
      </c>
      <c r="CD1423" s="190" t="str">
        <f t="shared" si="1848"/>
        <v>CD$18</v>
      </c>
      <c r="CE1423" s="190" t="str">
        <f t="shared" ref="CE1423:CL1423" si="1849">CE$22</f>
        <v>CE$18</v>
      </c>
      <c r="CF1423" s="190" t="str">
        <f t="shared" si="1849"/>
        <v>CF$18</v>
      </c>
      <c r="CG1423" s="190" t="str">
        <f t="shared" si="1849"/>
        <v>CG$18</v>
      </c>
      <c r="CH1423" s="190" t="str">
        <f t="shared" si="1849"/>
        <v>CH$18</v>
      </c>
      <c r="CI1423" s="190" t="str">
        <f t="shared" si="1849"/>
        <v>CI$18</v>
      </c>
      <c r="CJ1423" s="190" t="str">
        <f t="shared" si="1849"/>
        <v>CJ$18</v>
      </c>
      <c r="CK1423" s="190" t="str">
        <f t="shared" si="1849"/>
        <v>CK$18</v>
      </c>
      <c r="CL1423" s="190" t="str">
        <f t="shared" si="1849"/>
        <v>CL$18</v>
      </c>
      <c r="CN1423" s="201"/>
      <c r="CO1423" s="190" t="str">
        <f t="shared" ref="CO1423:DL1423" si="1850">CO$22</f>
        <v>CO$18</v>
      </c>
      <c r="CP1423" s="190" t="str">
        <f t="shared" si="1850"/>
        <v>CP$18</v>
      </c>
      <c r="CQ1423" s="190" t="str">
        <f t="shared" si="1850"/>
        <v>CQ$18</v>
      </c>
      <c r="CR1423" s="190" t="str">
        <f t="shared" si="1850"/>
        <v>CR$18</v>
      </c>
      <c r="CS1423" s="190" t="str">
        <f t="shared" si="1850"/>
        <v>CS$18</v>
      </c>
      <c r="CT1423" s="190" t="str">
        <f t="shared" si="1850"/>
        <v>CT$18</v>
      </c>
      <c r="CU1423" s="190" t="str">
        <f t="shared" si="1850"/>
        <v>CU$18</v>
      </c>
      <c r="CV1423" s="190" t="str">
        <f t="shared" si="1850"/>
        <v>CV$18</v>
      </c>
      <c r="CW1423" s="190" t="str">
        <f t="shared" si="1850"/>
        <v>CW$18</v>
      </c>
      <c r="CX1423" s="190" t="str">
        <f t="shared" si="1850"/>
        <v>CX$18</v>
      </c>
      <c r="CY1423" s="190" t="str">
        <f t="shared" si="1850"/>
        <v>CY$18</v>
      </c>
      <c r="CZ1423" s="190" t="str">
        <f t="shared" si="1850"/>
        <v>CZ$18</v>
      </c>
      <c r="DA1423" s="190" t="str">
        <f t="shared" si="1850"/>
        <v>DA$18</v>
      </c>
      <c r="DB1423" s="190" t="str">
        <f t="shared" si="1850"/>
        <v>DB$18</v>
      </c>
      <c r="DC1423" s="190" t="str">
        <f t="shared" si="1850"/>
        <v>DC$18</v>
      </c>
      <c r="DD1423" s="190" t="str">
        <f t="shared" si="1850"/>
        <v>DD$18</v>
      </c>
      <c r="DE1423" s="190" t="str">
        <f t="shared" si="1850"/>
        <v>DE$18</v>
      </c>
      <c r="DF1423" s="190" t="str">
        <f t="shared" si="1850"/>
        <v>DF$18</v>
      </c>
      <c r="DG1423" s="190" t="str">
        <f t="shared" si="1850"/>
        <v>DG$18</v>
      </c>
      <c r="DH1423" s="190" t="str">
        <f t="shared" si="1850"/>
        <v>DH$18</v>
      </c>
      <c r="DI1423" s="190" t="str">
        <f t="shared" si="1850"/>
        <v>DI$18</v>
      </c>
      <c r="DJ1423" s="190" t="str">
        <f t="shared" si="1850"/>
        <v>DJ$18</v>
      </c>
      <c r="DK1423" s="190" t="str">
        <f t="shared" si="1850"/>
        <v>DK$18</v>
      </c>
      <c r="DL1423" s="190" t="str">
        <f t="shared" si="1850"/>
        <v>DL$18</v>
      </c>
    </row>
    <row r="1424" spans="1:116" x14ac:dyDescent="0.4">
      <c r="A1424" s="31"/>
      <c r="B1424" s="31"/>
      <c r="C1424" s="31"/>
      <c r="D1424" t="s">
        <v>776</v>
      </c>
      <c r="E1424" s="8" t="str">
        <f t="shared" si="1846"/>
        <v>1424 UEREV - S</v>
      </c>
      <c r="G1424" s="95" t="str">
        <f>G1426&amp;":"</f>
        <v>Unearned revenue - (Primary label):</v>
      </c>
      <c r="H1424" s="200"/>
      <c r="I1424" s="201"/>
      <c r="J1424" s="201"/>
      <c r="K1424" s="202"/>
      <c r="L1424" s="202"/>
      <c r="M1424" s="202"/>
      <c r="N1424" s="202"/>
      <c r="O1424" s="202"/>
      <c r="P1424" s="202"/>
      <c r="R1424" s="202"/>
      <c r="S1424" s="190" t="str">
        <f t="shared" ref="S1424:AX1424" si="1851">S$23</f>
        <v>S$19</v>
      </c>
      <c r="T1424" s="190" t="str">
        <f t="shared" si="1851"/>
        <v>T$19</v>
      </c>
      <c r="U1424" s="190" t="str">
        <f t="shared" si="1851"/>
        <v>U$19</v>
      </c>
      <c r="V1424" s="190" t="str">
        <f t="shared" si="1851"/>
        <v>V$19</v>
      </c>
      <c r="W1424" s="190" t="str">
        <f t="shared" si="1851"/>
        <v>W$19</v>
      </c>
      <c r="X1424" s="190" t="str">
        <f t="shared" si="1851"/>
        <v>X$19</v>
      </c>
      <c r="Y1424" s="190" t="str">
        <f t="shared" si="1851"/>
        <v>Y$19</v>
      </c>
      <c r="Z1424" s="190" t="str">
        <f t="shared" si="1851"/>
        <v>Z$19</v>
      </c>
      <c r="AA1424" s="190" t="str">
        <f t="shared" si="1851"/>
        <v>AA$19</v>
      </c>
      <c r="AB1424" s="190" t="str">
        <f t="shared" si="1851"/>
        <v>AB$19</v>
      </c>
      <c r="AC1424" s="190" t="str">
        <f t="shared" si="1851"/>
        <v>AC$19</v>
      </c>
      <c r="AD1424" s="190" t="str">
        <f t="shared" si="1851"/>
        <v>AD$19</v>
      </c>
      <c r="AE1424" s="190" t="str">
        <f t="shared" si="1851"/>
        <v>AE$19</v>
      </c>
      <c r="AF1424" s="190" t="str">
        <f t="shared" si="1851"/>
        <v>AF$19</v>
      </c>
      <c r="AG1424" s="190" t="str">
        <f t="shared" si="1851"/>
        <v>AG$19</v>
      </c>
      <c r="AH1424" s="190" t="str">
        <f t="shared" si="1851"/>
        <v>AH$19</v>
      </c>
      <c r="AI1424" s="190" t="str">
        <f t="shared" si="1851"/>
        <v>AI$19</v>
      </c>
      <c r="AJ1424" s="190" t="str">
        <f t="shared" si="1851"/>
        <v>AJ$19</v>
      </c>
      <c r="AK1424" s="190" t="str">
        <f t="shared" si="1851"/>
        <v>AK$19</v>
      </c>
      <c r="AL1424" s="190" t="str">
        <f t="shared" si="1851"/>
        <v>AL$19</v>
      </c>
      <c r="AM1424" s="190" t="str">
        <f t="shared" si="1851"/>
        <v>AM$19</v>
      </c>
      <c r="AN1424" s="190" t="str">
        <f t="shared" si="1851"/>
        <v>AN$19</v>
      </c>
      <c r="AO1424" s="190" t="str">
        <f t="shared" si="1851"/>
        <v>AO$19</v>
      </c>
      <c r="AP1424" s="190" t="str">
        <f t="shared" si="1851"/>
        <v>AP$19</v>
      </c>
      <c r="AQ1424" s="190" t="str">
        <f t="shared" si="1851"/>
        <v>AQ$19</v>
      </c>
      <c r="AR1424" s="190" t="str">
        <f t="shared" si="1851"/>
        <v>AR$19</v>
      </c>
      <c r="AS1424" s="190" t="str">
        <f t="shared" si="1851"/>
        <v>AS$19</v>
      </c>
      <c r="AT1424" s="190" t="str">
        <f t="shared" si="1851"/>
        <v>AT$19</v>
      </c>
      <c r="AU1424" s="190" t="str">
        <f t="shared" si="1851"/>
        <v>AU$19</v>
      </c>
      <c r="AV1424" s="190" t="str">
        <f t="shared" si="1851"/>
        <v>AV$19</v>
      </c>
      <c r="AW1424" s="190" t="str">
        <f t="shared" si="1851"/>
        <v>AW$19</v>
      </c>
      <c r="AX1424" s="190" t="str">
        <f t="shared" si="1851"/>
        <v>AX$19</v>
      </c>
      <c r="AY1424" s="190" t="str">
        <f t="shared" ref="AY1424:CD1424" si="1852">AY$23</f>
        <v>AY$19</v>
      </c>
      <c r="AZ1424" s="190" t="str">
        <f t="shared" si="1852"/>
        <v>AZ$19</v>
      </c>
      <c r="BA1424" s="190" t="str">
        <f t="shared" si="1852"/>
        <v>BA$19</v>
      </c>
      <c r="BB1424" s="190" t="str">
        <f t="shared" si="1852"/>
        <v>BB$19</v>
      </c>
      <c r="BC1424" s="190" t="str">
        <f t="shared" si="1852"/>
        <v>BC$19</v>
      </c>
      <c r="BD1424" s="190" t="str">
        <f t="shared" si="1852"/>
        <v>BD$19</v>
      </c>
      <c r="BE1424" s="190" t="str">
        <f t="shared" si="1852"/>
        <v>BE$19</v>
      </c>
      <c r="BF1424" s="190" t="str">
        <f t="shared" si="1852"/>
        <v>BF$19</v>
      </c>
      <c r="BG1424" s="190" t="str">
        <f t="shared" si="1852"/>
        <v>BG$19</v>
      </c>
      <c r="BH1424" s="190" t="str">
        <f t="shared" si="1852"/>
        <v>BH$19</v>
      </c>
      <c r="BI1424" s="190" t="str">
        <f t="shared" si="1852"/>
        <v>BI$19</v>
      </c>
      <c r="BJ1424" s="190" t="str">
        <f t="shared" si="1852"/>
        <v>BJ$19</v>
      </c>
      <c r="BK1424" s="190" t="str">
        <f t="shared" si="1852"/>
        <v>BK$19</v>
      </c>
      <c r="BL1424" s="190" t="str">
        <f t="shared" si="1852"/>
        <v>BL$19</v>
      </c>
      <c r="BM1424" s="190" t="str">
        <f t="shared" si="1852"/>
        <v>BM$19</v>
      </c>
      <c r="BN1424" s="190" t="str">
        <f t="shared" si="1852"/>
        <v>BN$19</v>
      </c>
      <c r="BO1424" s="190" t="str">
        <f t="shared" si="1852"/>
        <v>BO$19</v>
      </c>
      <c r="BP1424" s="190" t="str">
        <f t="shared" si="1852"/>
        <v>BP$19</v>
      </c>
      <c r="BQ1424" s="190" t="str">
        <f t="shared" si="1852"/>
        <v>BQ$19</v>
      </c>
      <c r="BR1424" s="190" t="str">
        <f t="shared" si="1852"/>
        <v>BR$19</v>
      </c>
      <c r="BS1424" s="190" t="str">
        <f t="shared" si="1852"/>
        <v>BS$19</v>
      </c>
      <c r="BT1424" s="190" t="str">
        <f t="shared" si="1852"/>
        <v>BT$19</v>
      </c>
      <c r="BU1424" s="190" t="str">
        <f t="shared" si="1852"/>
        <v>BU$19</v>
      </c>
      <c r="BV1424" s="190" t="str">
        <f t="shared" si="1852"/>
        <v>BV$19</v>
      </c>
      <c r="BW1424" s="190" t="str">
        <f t="shared" si="1852"/>
        <v>BW$19</v>
      </c>
      <c r="BX1424" s="190" t="str">
        <f t="shared" si="1852"/>
        <v>BX$19</v>
      </c>
      <c r="BY1424" s="190" t="str">
        <f t="shared" si="1852"/>
        <v>BY$19</v>
      </c>
      <c r="BZ1424" s="190" t="str">
        <f t="shared" si="1852"/>
        <v>BZ$19</v>
      </c>
      <c r="CA1424" s="190" t="str">
        <f t="shared" si="1852"/>
        <v>CA$19</v>
      </c>
      <c r="CB1424" s="190" t="str">
        <f t="shared" si="1852"/>
        <v>CB$19</v>
      </c>
      <c r="CC1424" s="190" t="str">
        <f t="shared" si="1852"/>
        <v>CC$19</v>
      </c>
      <c r="CD1424" s="190" t="str">
        <f t="shared" si="1852"/>
        <v>CD$19</v>
      </c>
      <c r="CE1424" s="190" t="str">
        <f t="shared" ref="CE1424:CL1424" si="1853">CE$23</f>
        <v>CE$19</v>
      </c>
      <c r="CF1424" s="190" t="str">
        <f t="shared" si="1853"/>
        <v>CF$19</v>
      </c>
      <c r="CG1424" s="190" t="str">
        <f t="shared" si="1853"/>
        <v>CG$19</v>
      </c>
      <c r="CH1424" s="190" t="str">
        <f t="shared" si="1853"/>
        <v>CH$19</v>
      </c>
      <c r="CI1424" s="190" t="str">
        <f t="shared" si="1853"/>
        <v>CI$19</v>
      </c>
      <c r="CJ1424" s="190" t="str">
        <f t="shared" si="1853"/>
        <v>CJ$19</v>
      </c>
      <c r="CK1424" s="190" t="str">
        <f t="shared" si="1853"/>
        <v>CK$19</v>
      </c>
      <c r="CL1424" s="190" t="str">
        <f t="shared" si="1853"/>
        <v>CL$19</v>
      </c>
      <c r="CN1424" s="201"/>
      <c r="CO1424" s="190" t="str">
        <f t="shared" ref="CO1424:DL1424" si="1854">CO$23</f>
        <v>CO$19</v>
      </c>
      <c r="CP1424" s="190" t="str">
        <f t="shared" si="1854"/>
        <v>CP$19</v>
      </c>
      <c r="CQ1424" s="190" t="str">
        <f t="shared" si="1854"/>
        <v>CQ$19</v>
      </c>
      <c r="CR1424" s="190" t="str">
        <f t="shared" si="1854"/>
        <v>CR$19</v>
      </c>
      <c r="CS1424" s="190" t="str">
        <f t="shared" si="1854"/>
        <v>CS$19</v>
      </c>
      <c r="CT1424" s="190" t="str">
        <f t="shared" si="1854"/>
        <v>CT$19</v>
      </c>
      <c r="CU1424" s="190" t="str">
        <f t="shared" si="1854"/>
        <v>CU$19</v>
      </c>
      <c r="CV1424" s="190" t="str">
        <f t="shared" si="1854"/>
        <v>CV$19</v>
      </c>
      <c r="CW1424" s="190" t="str">
        <f t="shared" si="1854"/>
        <v>CW$19</v>
      </c>
      <c r="CX1424" s="190" t="str">
        <f t="shared" si="1854"/>
        <v>CX$19</v>
      </c>
      <c r="CY1424" s="190" t="str">
        <f t="shared" si="1854"/>
        <v>CY$19</v>
      </c>
      <c r="CZ1424" s="190" t="str">
        <f t="shared" si="1854"/>
        <v>CZ$19</v>
      </c>
      <c r="DA1424" s="190" t="str">
        <f t="shared" si="1854"/>
        <v>DA$19</v>
      </c>
      <c r="DB1424" s="190" t="str">
        <f t="shared" si="1854"/>
        <v>DB$19</v>
      </c>
      <c r="DC1424" s="190" t="str">
        <f t="shared" si="1854"/>
        <v>DC$19</v>
      </c>
      <c r="DD1424" s="190" t="str">
        <f t="shared" si="1854"/>
        <v>DD$19</v>
      </c>
      <c r="DE1424" s="190" t="str">
        <f t="shared" si="1854"/>
        <v>DE$19</v>
      </c>
      <c r="DF1424" s="190" t="str">
        <f t="shared" si="1854"/>
        <v>DF$19</v>
      </c>
      <c r="DG1424" s="190" t="str">
        <f t="shared" si="1854"/>
        <v>DG$19</v>
      </c>
      <c r="DH1424" s="190" t="str">
        <f t="shared" si="1854"/>
        <v>DH$19</v>
      </c>
      <c r="DI1424" s="190" t="str">
        <f t="shared" si="1854"/>
        <v>DI$19</v>
      </c>
      <c r="DJ1424" s="190" t="str">
        <f t="shared" si="1854"/>
        <v>DJ$19</v>
      </c>
      <c r="DK1424" s="190" t="str">
        <f t="shared" si="1854"/>
        <v>DK$19</v>
      </c>
      <c r="DL1424" s="190" t="str">
        <f t="shared" si="1854"/>
        <v>DL$19</v>
      </c>
    </row>
    <row r="1425" spans="1:116" x14ac:dyDescent="0.4">
      <c r="B1425" t="str">
        <f>E1425</f>
        <v>1425 UEREV - S</v>
      </c>
      <c r="D1425" t="s">
        <v>776</v>
      </c>
      <c r="E1425" s="8" t="str">
        <f t="shared" si="1846"/>
        <v>1425 UEREV - S</v>
      </c>
      <c r="G1425" s="145" t="s">
        <v>344</v>
      </c>
      <c r="H1425" s="142"/>
      <c r="I1425" s="144"/>
      <c r="J1425" s="144"/>
      <c r="K1425" s="142"/>
      <c r="L1425" s="142"/>
      <c r="M1425" s="142"/>
      <c r="N1425" s="142"/>
      <c r="O1425" s="142"/>
      <c r="P1425" s="142"/>
      <c r="R1425" s="143"/>
      <c r="S1425" s="168"/>
      <c r="T1425" s="168"/>
      <c r="U1425" s="168"/>
      <c r="V1425" s="168"/>
      <c r="W1425" s="168"/>
      <c r="X1425" s="168"/>
      <c r="Y1425" s="168"/>
      <c r="Z1425" s="168"/>
      <c r="AA1425" s="168"/>
      <c r="AB1425" s="168"/>
      <c r="AC1425" s="168"/>
      <c r="AD1425" s="168"/>
      <c r="AE1425" s="168"/>
      <c r="AF1425" s="168"/>
      <c r="AG1425" s="168"/>
      <c r="AH1425" s="168"/>
      <c r="AI1425" s="168"/>
      <c r="AJ1425" s="168"/>
      <c r="AK1425" s="168"/>
      <c r="AL1425" s="168"/>
      <c r="AM1425" s="168"/>
      <c r="AN1425" s="168"/>
      <c r="AO1425" s="168"/>
      <c r="AP1425" s="168"/>
      <c r="AQ1425" s="168"/>
      <c r="AR1425" s="168"/>
      <c r="AS1425" s="168"/>
      <c r="AT1425" s="168"/>
      <c r="AU1425" s="168"/>
      <c r="AV1425" s="168"/>
      <c r="AW1425" s="168"/>
      <c r="AX1425" s="168"/>
      <c r="AY1425" s="168"/>
      <c r="AZ1425" s="168"/>
      <c r="BA1425" s="168"/>
      <c r="BB1425" s="168"/>
      <c r="BC1425" s="168"/>
      <c r="BD1425" s="168"/>
      <c r="BE1425" s="168"/>
      <c r="BF1425" s="168"/>
      <c r="BG1425" s="168"/>
      <c r="BH1425" s="168"/>
      <c r="BI1425" s="168"/>
      <c r="BJ1425" s="168"/>
      <c r="BK1425" s="168"/>
      <c r="BL1425" s="168"/>
      <c r="BM1425" s="168"/>
      <c r="BN1425" s="168"/>
      <c r="BO1425" s="168"/>
      <c r="BP1425" s="168"/>
      <c r="BQ1425" s="168"/>
      <c r="BR1425" s="168"/>
      <c r="BS1425" s="168"/>
      <c r="BT1425" s="168"/>
      <c r="BU1425" s="168"/>
      <c r="BV1425" s="168"/>
      <c r="BW1425" s="168"/>
      <c r="BX1425" s="168"/>
      <c r="BY1425" s="168"/>
      <c r="BZ1425" s="168"/>
      <c r="CA1425" s="168"/>
      <c r="CB1425" s="168"/>
      <c r="CC1425" s="168"/>
      <c r="CD1425" s="168"/>
      <c r="CE1425" s="168"/>
      <c r="CF1425" s="168"/>
      <c r="CG1425" s="168"/>
      <c r="CH1425" s="168"/>
      <c r="CI1425" s="168"/>
      <c r="CJ1425" s="168"/>
      <c r="CK1425" s="168"/>
      <c r="CL1425" s="168"/>
      <c r="CN1425" s="144"/>
      <c r="CO1425" s="168"/>
      <c r="CP1425" s="168"/>
      <c r="CQ1425" s="168"/>
      <c r="CR1425" s="168"/>
      <c r="CS1425" s="168"/>
      <c r="CT1425" s="168"/>
      <c r="CU1425" s="168"/>
      <c r="CV1425" s="168"/>
      <c r="CW1425" s="168"/>
      <c r="CX1425" s="168"/>
      <c r="CY1425" s="168"/>
      <c r="CZ1425" s="168"/>
      <c r="DA1425" s="168"/>
      <c r="DB1425" s="168"/>
      <c r="DC1425" s="168"/>
      <c r="DD1425" s="168"/>
      <c r="DE1425" s="168"/>
      <c r="DF1425" s="168"/>
      <c r="DG1425" s="168"/>
      <c r="DH1425" s="168"/>
      <c r="DI1425" s="168"/>
      <c r="DJ1425" s="168"/>
      <c r="DK1425" s="168"/>
      <c r="DL1425" s="168"/>
    </row>
    <row r="1426" spans="1:116" x14ac:dyDescent="0.4">
      <c r="C1426" t="s">
        <v>232</v>
      </c>
      <c r="D1426" t="s">
        <v>776</v>
      </c>
      <c r="E1426" s="8" t="str">
        <f t="shared" si="1846"/>
        <v>1426 UEREV - S</v>
      </c>
      <c r="G1426" s="126" t="str">
        <f>"Unearned revenue - "&amp;G1430</f>
        <v>Unearned revenue - (Primary label)</v>
      </c>
      <c r="H1426" s="31"/>
      <c r="I1426" s="73"/>
      <c r="J1426" s="73"/>
      <c r="K1426" s="31"/>
      <c r="L1426" s="31"/>
      <c r="M1426" s="31"/>
      <c r="N1426" s="31"/>
      <c r="O1426" s="31"/>
      <c r="P1426" s="31"/>
      <c r="R1426" s="67"/>
      <c r="S1426" s="156"/>
      <c r="T1426" s="156"/>
      <c r="U1426" s="156"/>
      <c r="V1426" s="156"/>
      <c r="W1426" s="156"/>
      <c r="X1426" s="156"/>
      <c r="Y1426" s="156"/>
      <c r="Z1426" s="156"/>
      <c r="AA1426" s="156"/>
      <c r="AB1426" s="156"/>
      <c r="AC1426" s="156"/>
      <c r="AD1426" s="156"/>
      <c r="AE1426" s="156"/>
      <c r="AF1426" s="156"/>
      <c r="AG1426" s="156"/>
      <c r="AH1426" s="156"/>
      <c r="AI1426" s="156"/>
      <c r="AJ1426" s="156"/>
      <c r="AK1426" s="156"/>
      <c r="AL1426" s="156"/>
      <c r="AM1426" s="156"/>
      <c r="AN1426" s="156"/>
      <c r="AO1426" s="156"/>
      <c r="AP1426" s="156"/>
      <c r="AQ1426" s="156"/>
      <c r="AR1426" s="156"/>
      <c r="AS1426" s="156"/>
      <c r="AT1426" s="156"/>
      <c r="AU1426" s="156"/>
      <c r="AV1426" s="156"/>
      <c r="AW1426" s="156"/>
      <c r="AX1426" s="156"/>
      <c r="AY1426" s="156"/>
      <c r="AZ1426" s="156"/>
      <c r="BA1426" s="156"/>
      <c r="BB1426" s="156"/>
      <c r="BC1426" s="156"/>
      <c r="BD1426" s="156"/>
      <c r="BE1426" s="156"/>
      <c r="BF1426" s="156"/>
      <c r="BG1426" s="156"/>
      <c r="BH1426" s="156"/>
      <c r="BI1426" s="156"/>
      <c r="BJ1426" s="156"/>
      <c r="BK1426" s="156"/>
      <c r="BL1426" s="156"/>
      <c r="BM1426" s="156"/>
      <c r="BN1426" s="156"/>
      <c r="BO1426" s="156"/>
      <c r="BP1426" s="156"/>
      <c r="BQ1426" s="156"/>
      <c r="BR1426" s="156"/>
      <c r="BS1426" s="156"/>
      <c r="BT1426" s="156"/>
      <c r="BU1426" s="156"/>
      <c r="BV1426" s="156"/>
      <c r="BW1426" s="156"/>
      <c r="BX1426" s="156"/>
      <c r="BY1426" s="156"/>
      <c r="BZ1426" s="156"/>
      <c r="CA1426" s="156"/>
      <c r="CB1426" s="156"/>
      <c r="CC1426" s="156"/>
      <c r="CD1426" s="156"/>
      <c r="CE1426" s="156"/>
      <c r="CF1426" s="156"/>
      <c r="CG1426" s="156"/>
      <c r="CH1426" s="156"/>
      <c r="CI1426" s="156"/>
      <c r="CJ1426" s="156"/>
      <c r="CK1426" s="156"/>
      <c r="CL1426" s="156"/>
      <c r="CN1426" s="73"/>
      <c r="CO1426" s="156"/>
      <c r="CP1426" s="156"/>
      <c r="CQ1426" s="156"/>
      <c r="CR1426" s="156"/>
      <c r="CS1426" s="156"/>
      <c r="CT1426" s="156"/>
      <c r="CU1426" s="156"/>
      <c r="CV1426" s="156"/>
      <c r="CW1426" s="156"/>
      <c r="CX1426" s="156"/>
      <c r="CY1426" s="156"/>
      <c r="CZ1426" s="156"/>
      <c r="DA1426" s="156"/>
      <c r="DB1426" s="156"/>
      <c r="DC1426" s="156"/>
      <c r="DD1426" s="156"/>
      <c r="DE1426" s="156"/>
      <c r="DF1426" s="156"/>
      <c r="DG1426" s="156"/>
      <c r="DH1426" s="156"/>
      <c r="DI1426" s="156"/>
      <c r="DJ1426" s="156"/>
      <c r="DK1426" s="156"/>
      <c r="DL1426" s="156"/>
    </row>
    <row r="1427" spans="1:116" x14ac:dyDescent="0.4">
      <c r="D1427" t="s">
        <v>776</v>
      </c>
      <c r="E1427" s="8" t="str">
        <f t="shared" si="1846"/>
        <v>1427 UEREV - S</v>
      </c>
      <c r="G1427" s="9"/>
      <c r="H1427" s="12"/>
      <c r="I1427" s="60"/>
      <c r="J1427" s="60"/>
      <c r="K1427" s="17">
        <v>30</v>
      </c>
      <c r="L1427" s="17">
        <v>30</v>
      </c>
      <c r="M1427" s="17">
        <v>30</v>
      </c>
      <c r="N1427" s="17">
        <v>30</v>
      </c>
      <c r="O1427" s="17">
        <v>30</v>
      </c>
      <c r="P1427" s="17">
        <v>30</v>
      </c>
      <c r="R1427" s="15"/>
      <c r="S1427" s="76" cm="1">
        <f t="array" ref="S1427">INDEX($K:$P,ROW(),MATCH(S$3,$K$2:$P$2,0))</f>
        <v>30</v>
      </c>
      <c r="T1427" s="76" cm="1">
        <f t="array" ref="T1427">INDEX($K:$P,ROW(),MATCH(T$3,$K$2:$P$2,0))</f>
        <v>30</v>
      </c>
      <c r="U1427" s="76" cm="1">
        <f t="array" ref="U1427">INDEX($K:$P,ROW(),MATCH(U$3,$K$2:$P$2,0))</f>
        <v>30</v>
      </c>
      <c r="V1427" s="76" cm="1">
        <f t="array" ref="V1427">INDEX($K:$P,ROW(),MATCH(V$3,$K$2:$P$2,0))</f>
        <v>30</v>
      </c>
      <c r="W1427" s="76" cm="1">
        <f t="array" ref="W1427">INDEX($K:$P,ROW(),MATCH(W$3,$K$2:$P$2,0))</f>
        <v>30</v>
      </c>
      <c r="X1427" s="76" cm="1">
        <f t="array" ref="X1427">INDEX($K:$P,ROW(),MATCH(X$3,$K$2:$P$2,0))</f>
        <v>30</v>
      </c>
      <c r="Y1427" s="76" cm="1">
        <f t="array" ref="Y1427">INDEX($K:$P,ROW(),MATCH(Y$3,$K$2:$P$2,0))</f>
        <v>30</v>
      </c>
      <c r="Z1427" s="76" cm="1">
        <f t="array" ref="Z1427">INDEX($K:$P,ROW(),MATCH(Z$3,$K$2:$P$2,0))</f>
        <v>30</v>
      </c>
      <c r="AA1427" s="76" cm="1">
        <f t="array" ref="AA1427">INDEX($K:$P,ROW(),MATCH(AA$3,$K$2:$P$2,0))</f>
        <v>30</v>
      </c>
      <c r="AB1427" s="76" cm="1">
        <f t="array" ref="AB1427">INDEX($K:$P,ROW(),MATCH(AB$3,$K$2:$P$2,0))</f>
        <v>30</v>
      </c>
      <c r="AC1427" s="76" cm="1">
        <f t="array" ref="AC1427">INDEX($K:$P,ROW(),MATCH(AC$3,$K$2:$P$2,0))</f>
        <v>30</v>
      </c>
      <c r="AD1427" s="76" cm="1">
        <f t="array" ref="AD1427">INDEX($K:$P,ROW(),MATCH(AD$3,$K$2:$P$2,0))</f>
        <v>30</v>
      </c>
      <c r="AE1427" s="76" cm="1">
        <f t="array" ref="AE1427">INDEX($K:$P,ROW(),MATCH(AE$3,$K$2:$P$2,0))</f>
        <v>30</v>
      </c>
      <c r="AF1427" s="76" cm="1">
        <f t="array" ref="AF1427">INDEX($K:$P,ROW(),MATCH(AF$3,$K$2:$P$2,0))</f>
        <v>30</v>
      </c>
      <c r="AG1427" s="76" cm="1">
        <f t="array" ref="AG1427">INDEX($K:$P,ROW(),MATCH(AG$3,$K$2:$P$2,0))</f>
        <v>30</v>
      </c>
      <c r="AH1427" s="76" cm="1">
        <f t="array" ref="AH1427">INDEX($K:$P,ROW(),MATCH(AH$3,$K$2:$P$2,0))</f>
        <v>30</v>
      </c>
      <c r="AI1427" s="76" cm="1">
        <f t="array" ref="AI1427">INDEX($K:$P,ROW(),MATCH(AI$3,$K$2:$P$2,0))</f>
        <v>30</v>
      </c>
      <c r="AJ1427" s="76" cm="1">
        <f t="array" ref="AJ1427">INDEX($K:$P,ROW(),MATCH(AJ$3,$K$2:$P$2,0))</f>
        <v>30</v>
      </c>
      <c r="AK1427" s="76" cm="1">
        <f t="array" ref="AK1427">INDEX($K:$P,ROW(),MATCH(AK$3,$K$2:$P$2,0))</f>
        <v>30</v>
      </c>
      <c r="AL1427" s="76" cm="1">
        <f t="array" ref="AL1427">INDEX($K:$P,ROW(),MATCH(AL$3,$K$2:$P$2,0))</f>
        <v>30</v>
      </c>
      <c r="AM1427" s="76" cm="1">
        <f t="array" ref="AM1427">INDEX($K:$P,ROW(),MATCH(AM$3,$K$2:$P$2,0))</f>
        <v>30</v>
      </c>
      <c r="AN1427" s="76" cm="1">
        <f t="array" ref="AN1427">INDEX($K:$P,ROW(),MATCH(AN$3,$K$2:$P$2,0))</f>
        <v>30</v>
      </c>
      <c r="AO1427" s="76" cm="1">
        <f t="array" ref="AO1427">INDEX($K:$P,ROW(),MATCH(AO$3,$K$2:$P$2,0))</f>
        <v>30</v>
      </c>
      <c r="AP1427" s="76" cm="1">
        <f t="array" ref="AP1427">INDEX($K:$P,ROW(),MATCH(AP$3,$K$2:$P$2,0))</f>
        <v>30</v>
      </c>
      <c r="AQ1427" s="76" cm="1">
        <f t="array" ref="AQ1427">INDEX($K:$P,ROW(),MATCH(AQ$3,$K$2:$P$2,0))</f>
        <v>30</v>
      </c>
      <c r="AR1427" s="76" cm="1">
        <f t="array" ref="AR1427">INDEX($K:$P,ROW(),MATCH(AR$3,$K$2:$P$2,0))</f>
        <v>30</v>
      </c>
      <c r="AS1427" s="76" cm="1">
        <f t="array" ref="AS1427">INDEX($K:$P,ROW(),MATCH(AS$3,$K$2:$P$2,0))</f>
        <v>30</v>
      </c>
      <c r="AT1427" s="76" cm="1">
        <f t="array" ref="AT1427">INDEX($K:$P,ROW(),MATCH(AT$3,$K$2:$P$2,0))</f>
        <v>30</v>
      </c>
      <c r="AU1427" s="76" cm="1">
        <f t="array" ref="AU1427">INDEX($K:$P,ROW(),MATCH(AU$3,$K$2:$P$2,0))</f>
        <v>30</v>
      </c>
      <c r="AV1427" s="76" cm="1">
        <f t="array" ref="AV1427">INDEX($K:$P,ROW(),MATCH(AV$3,$K$2:$P$2,0))</f>
        <v>30</v>
      </c>
      <c r="AW1427" s="76" cm="1">
        <f t="array" ref="AW1427">INDEX($K:$P,ROW(),MATCH(AW$3,$K$2:$P$2,0))</f>
        <v>30</v>
      </c>
      <c r="AX1427" s="76" cm="1">
        <f t="array" ref="AX1427">INDEX($K:$P,ROW(),MATCH(AX$3,$K$2:$P$2,0))</f>
        <v>30</v>
      </c>
      <c r="AY1427" s="76" cm="1">
        <f t="array" ref="AY1427">INDEX($K:$P,ROW(),MATCH(AY$3,$K$2:$P$2,0))</f>
        <v>30</v>
      </c>
      <c r="AZ1427" s="76" cm="1">
        <f t="array" ref="AZ1427">INDEX($K:$P,ROW(),MATCH(AZ$3,$K$2:$P$2,0))</f>
        <v>30</v>
      </c>
      <c r="BA1427" s="76" cm="1">
        <f t="array" ref="BA1427">INDEX($K:$P,ROW(),MATCH(BA$3,$K$2:$P$2,0))</f>
        <v>30</v>
      </c>
      <c r="BB1427" s="76" cm="1">
        <f t="array" ref="BB1427">INDEX($K:$P,ROW(),MATCH(BB$3,$K$2:$P$2,0))</f>
        <v>30</v>
      </c>
      <c r="BC1427" s="76" cm="1">
        <f t="array" ref="BC1427">INDEX($K:$P,ROW(),MATCH(BC$3,$K$2:$P$2,0))</f>
        <v>30</v>
      </c>
      <c r="BD1427" s="76" cm="1">
        <f t="array" ref="BD1427">INDEX($K:$P,ROW(),MATCH(BD$3,$K$2:$P$2,0))</f>
        <v>30</v>
      </c>
      <c r="BE1427" s="76" cm="1">
        <f t="array" ref="BE1427">INDEX($K:$P,ROW(),MATCH(BE$3,$K$2:$P$2,0))</f>
        <v>30</v>
      </c>
      <c r="BF1427" s="76" cm="1">
        <f t="array" ref="BF1427">INDEX($K:$P,ROW(),MATCH(BF$3,$K$2:$P$2,0))</f>
        <v>30</v>
      </c>
      <c r="BG1427" s="76" cm="1">
        <f t="array" ref="BG1427">INDEX($K:$P,ROW(),MATCH(BG$3,$K$2:$P$2,0))</f>
        <v>30</v>
      </c>
      <c r="BH1427" s="76" cm="1">
        <f t="array" ref="BH1427">INDEX($K:$P,ROW(),MATCH(BH$3,$K$2:$P$2,0))</f>
        <v>30</v>
      </c>
      <c r="BI1427" s="76" cm="1">
        <f t="array" ref="BI1427">INDEX($K:$P,ROW(),MATCH(BI$3,$K$2:$P$2,0))</f>
        <v>30</v>
      </c>
      <c r="BJ1427" s="76" cm="1">
        <f t="array" ref="BJ1427">INDEX($K:$P,ROW(),MATCH(BJ$3,$K$2:$P$2,0))</f>
        <v>30</v>
      </c>
      <c r="BK1427" s="76" cm="1">
        <f t="array" ref="BK1427">INDEX($K:$P,ROW(),MATCH(BK$3,$K$2:$P$2,0))</f>
        <v>30</v>
      </c>
      <c r="BL1427" s="76" cm="1">
        <f t="array" ref="BL1427">INDEX($K:$P,ROW(),MATCH(BL$3,$K$2:$P$2,0))</f>
        <v>30</v>
      </c>
      <c r="BM1427" s="76" cm="1">
        <f t="array" ref="BM1427">INDEX($K:$P,ROW(),MATCH(BM$3,$K$2:$P$2,0))</f>
        <v>30</v>
      </c>
      <c r="BN1427" s="76" cm="1">
        <f t="array" ref="BN1427">INDEX($K:$P,ROW(),MATCH(BN$3,$K$2:$P$2,0))</f>
        <v>30</v>
      </c>
      <c r="BO1427" s="76" cm="1">
        <f t="array" ref="BO1427">INDEX($K:$P,ROW(),MATCH(BO$3,$K$2:$P$2,0))</f>
        <v>30</v>
      </c>
      <c r="BP1427" s="76" cm="1">
        <f t="array" ref="BP1427">INDEX($K:$P,ROW(),MATCH(BP$3,$K$2:$P$2,0))</f>
        <v>30</v>
      </c>
      <c r="BQ1427" s="76" cm="1">
        <f t="array" ref="BQ1427">INDEX($K:$P,ROW(),MATCH(BQ$3,$K$2:$P$2,0))</f>
        <v>30</v>
      </c>
      <c r="BR1427" s="76" cm="1">
        <f t="array" ref="BR1427">INDEX($K:$P,ROW(),MATCH(BR$3,$K$2:$P$2,0))</f>
        <v>30</v>
      </c>
      <c r="BS1427" s="76" cm="1">
        <f t="array" ref="BS1427">INDEX($K:$P,ROW(),MATCH(BS$3,$K$2:$P$2,0))</f>
        <v>30</v>
      </c>
      <c r="BT1427" s="76" cm="1">
        <f t="array" ref="BT1427">INDEX($K:$P,ROW(),MATCH(BT$3,$K$2:$P$2,0))</f>
        <v>30</v>
      </c>
      <c r="BU1427" s="76" cm="1">
        <f t="array" ref="BU1427">INDEX($K:$P,ROW(),MATCH(BU$3,$K$2:$P$2,0))</f>
        <v>30</v>
      </c>
      <c r="BV1427" s="76" cm="1">
        <f t="array" ref="BV1427">INDEX($K:$P,ROW(),MATCH(BV$3,$K$2:$P$2,0))</f>
        <v>30</v>
      </c>
      <c r="BW1427" s="76" cm="1">
        <f t="array" ref="BW1427">INDEX($K:$P,ROW(),MATCH(BW$3,$K$2:$P$2,0))</f>
        <v>30</v>
      </c>
      <c r="BX1427" s="76" cm="1">
        <f t="array" ref="BX1427">INDEX($K:$P,ROW(),MATCH(BX$3,$K$2:$P$2,0))</f>
        <v>30</v>
      </c>
      <c r="BY1427" s="76" cm="1">
        <f t="array" ref="BY1427">INDEX($K:$P,ROW(),MATCH(BY$3,$K$2:$P$2,0))</f>
        <v>30</v>
      </c>
      <c r="BZ1427" s="76" cm="1">
        <f t="array" ref="BZ1427">INDEX($K:$P,ROW(),MATCH(BZ$3,$K$2:$P$2,0))</f>
        <v>30</v>
      </c>
      <c r="CA1427" s="76" cm="1">
        <f t="array" ref="CA1427">INDEX($K:$P,ROW(),MATCH(CA$3,$K$2:$P$2,0))</f>
        <v>30</v>
      </c>
      <c r="CB1427" s="76" cm="1">
        <f t="array" ref="CB1427">INDEX($K:$P,ROW(),MATCH(CB$3,$K$2:$P$2,0))</f>
        <v>30</v>
      </c>
      <c r="CC1427" s="76" cm="1">
        <f t="array" ref="CC1427">INDEX($K:$P,ROW(),MATCH(CC$3,$K$2:$P$2,0))</f>
        <v>30</v>
      </c>
      <c r="CD1427" s="76" cm="1">
        <f t="array" ref="CD1427">INDEX($K:$P,ROW(),MATCH(CD$3,$K$2:$P$2,0))</f>
        <v>30</v>
      </c>
      <c r="CE1427" s="76" cm="1">
        <f t="array" ref="CE1427">INDEX($K:$P,ROW(),MATCH(CE$3,$K$2:$P$2,0))</f>
        <v>30</v>
      </c>
      <c r="CF1427" s="76" cm="1">
        <f t="array" ref="CF1427">INDEX($K:$P,ROW(),MATCH(CF$3,$K$2:$P$2,0))</f>
        <v>30</v>
      </c>
      <c r="CG1427" s="76" cm="1">
        <f t="array" ref="CG1427">INDEX($K:$P,ROW(),MATCH(CG$3,$K$2:$P$2,0))</f>
        <v>30</v>
      </c>
      <c r="CH1427" s="76" cm="1">
        <f t="array" ref="CH1427">INDEX($K:$P,ROW(),MATCH(CH$3,$K$2:$P$2,0))</f>
        <v>30</v>
      </c>
      <c r="CI1427" s="76" cm="1">
        <f t="array" ref="CI1427">INDEX($K:$P,ROW(),MATCH(CI$3,$K$2:$P$2,0))</f>
        <v>30</v>
      </c>
      <c r="CJ1427" s="76" cm="1">
        <f t="array" ref="CJ1427">INDEX($K:$P,ROW(),MATCH(CJ$3,$K$2:$P$2,0))</f>
        <v>30</v>
      </c>
      <c r="CK1427" s="76" cm="1">
        <f t="array" ref="CK1427">INDEX($K:$P,ROW(),MATCH(CK$3,$K$2:$P$2,0))</f>
        <v>30</v>
      </c>
      <c r="CL1427" s="76" cm="1">
        <f t="array" ref="CL1427">INDEX($K:$P,ROW(),MATCH(CL$3,$K$2:$P$2,0))</f>
        <v>30</v>
      </c>
      <c r="CN1427" s="60"/>
      <c r="CO1427" s="76" t="e" cm="1">
        <f t="array" ref="CO1427">INDEX($K:$P,ROW(),MATCH(CO$3,$K$2:$P$2,0))</f>
        <v>#N/A</v>
      </c>
      <c r="CP1427" s="76" t="e" cm="1">
        <f t="array" ref="CP1427">INDEX($K:$P,ROW(),MATCH(CP$3,$K$2:$P$2,0))</f>
        <v>#N/A</v>
      </c>
      <c r="CQ1427" s="76" t="e" cm="1">
        <f t="array" ref="CQ1427">INDEX($K:$P,ROW(),MATCH(CQ$3,$K$2:$P$2,0))</f>
        <v>#N/A</v>
      </c>
      <c r="CR1427" s="76" t="e" cm="1">
        <f t="array" ref="CR1427">INDEX($K:$P,ROW(),MATCH(CR$3,$K$2:$P$2,0))</f>
        <v>#N/A</v>
      </c>
      <c r="CS1427" s="76" t="e" cm="1">
        <f t="array" ref="CS1427">INDEX($K:$P,ROW(),MATCH(CS$3,$K$2:$P$2,0))</f>
        <v>#N/A</v>
      </c>
      <c r="CT1427" s="76" t="e" cm="1">
        <f t="array" ref="CT1427">INDEX($K:$P,ROW(),MATCH(CT$3,$K$2:$P$2,0))</f>
        <v>#N/A</v>
      </c>
      <c r="CU1427" s="76" t="e" cm="1">
        <f t="array" ref="CU1427">INDEX($K:$P,ROW(),MATCH(CU$3,$K$2:$P$2,0))</f>
        <v>#N/A</v>
      </c>
      <c r="CV1427" s="76" t="e" cm="1">
        <f t="array" ref="CV1427">INDEX($K:$P,ROW(),MATCH(CV$3,$K$2:$P$2,0))</f>
        <v>#N/A</v>
      </c>
      <c r="CW1427" s="76" t="e" cm="1">
        <f t="array" ref="CW1427">INDEX($K:$P,ROW(),MATCH(CW$3,$K$2:$P$2,0))</f>
        <v>#N/A</v>
      </c>
      <c r="CX1427" s="76" t="e" cm="1">
        <f t="array" ref="CX1427">INDEX($K:$P,ROW(),MATCH(CX$3,$K$2:$P$2,0))</f>
        <v>#N/A</v>
      </c>
      <c r="CY1427" s="76" t="e" cm="1">
        <f t="array" ref="CY1427">INDEX($K:$P,ROW(),MATCH(CY$3,$K$2:$P$2,0))</f>
        <v>#N/A</v>
      </c>
      <c r="CZ1427" s="76" t="e" cm="1">
        <f t="array" ref="CZ1427">INDEX($K:$P,ROW(),MATCH(CZ$3,$K$2:$P$2,0))</f>
        <v>#N/A</v>
      </c>
      <c r="DA1427" s="76" t="e" cm="1">
        <f t="array" ref="DA1427">INDEX($K:$P,ROW(),MATCH(DA$3,$K$2:$P$2,0))</f>
        <v>#N/A</v>
      </c>
      <c r="DB1427" s="76" t="e" cm="1">
        <f t="array" ref="DB1427">INDEX($K:$P,ROW(),MATCH(DB$3,$K$2:$P$2,0))</f>
        <v>#N/A</v>
      </c>
      <c r="DC1427" s="76" t="e" cm="1">
        <f t="array" ref="DC1427">INDEX($K:$P,ROW(),MATCH(DC$3,$K$2:$P$2,0))</f>
        <v>#N/A</v>
      </c>
      <c r="DD1427" s="76" t="e" cm="1">
        <f t="array" ref="DD1427">INDEX($K:$P,ROW(),MATCH(DD$3,$K$2:$P$2,0))</f>
        <v>#N/A</v>
      </c>
      <c r="DE1427" s="76" t="e" cm="1">
        <f t="array" ref="DE1427">INDEX($K:$P,ROW(),MATCH(DE$3,$K$2:$P$2,0))</f>
        <v>#N/A</v>
      </c>
      <c r="DF1427" s="76" t="e" cm="1">
        <f t="array" ref="DF1427">INDEX($K:$P,ROW(),MATCH(DF$3,$K$2:$P$2,0))</f>
        <v>#N/A</v>
      </c>
      <c r="DG1427" s="76" t="e" cm="1">
        <f t="array" ref="DG1427">INDEX($K:$P,ROW(),MATCH(DG$3,$K$2:$P$2,0))</f>
        <v>#N/A</v>
      </c>
      <c r="DH1427" s="76" t="e" cm="1">
        <f t="array" ref="DH1427">INDEX($K:$P,ROW(),MATCH(DH$3,$K$2:$P$2,0))</f>
        <v>#N/A</v>
      </c>
      <c r="DI1427" s="76" t="e" cm="1">
        <f t="array" ref="DI1427">INDEX($K:$P,ROW(),MATCH(DI$3,$K$2:$P$2,0))</f>
        <v>#N/A</v>
      </c>
      <c r="DJ1427" s="76" t="e" cm="1">
        <f t="array" ref="DJ1427">INDEX($K:$P,ROW(),MATCH(DJ$3,$K$2:$P$2,0))</f>
        <v>#N/A</v>
      </c>
      <c r="DK1427" s="76" t="e" cm="1">
        <f t="array" ref="DK1427">INDEX($K:$P,ROW(),MATCH(DK$3,$K$2:$P$2,0))</f>
        <v>#N/A</v>
      </c>
      <c r="DL1427" s="76" t="e" cm="1">
        <f t="array" ref="DL1427">INDEX($K:$P,ROW(),MATCH(DL$3,$K$2:$P$2,0))</f>
        <v>#N/A</v>
      </c>
    </row>
    <row r="1428" spans="1:116" x14ac:dyDescent="0.4">
      <c r="C1428" t="s">
        <v>234</v>
      </c>
      <c r="D1428" t="s">
        <v>776</v>
      </c>
      <c r="E1428" s="8" t="str">
        <f t="shared" si="1846"/>
        <v>1428 UEREV - S</v>
      </c>
      <c r="G1428" s="126" t="str">
        <f>"Change in "&amp;G1426</f>
        <v>Change in Unearned revenue - (Primary label)</v>
      </c>
      <c r="H1428" s="27"/>
      <c r="I1428" s="78"/>
      <c r="J1428" s="78"/>
      <c r="K1428" s="118">
        <f>SUMIF($3:$3,K$2,1424:1424)</f>
        <v>0</v>
      </c>
      <c r="L1428" s="118">
        <f>SUMIF($3:$3,L$2,1424:1424)</f>
        <v>0</v>
      </c>
      <c r="M1428" s="118">
        <f>SUMIF($3:$3,M$2,1424:1424)</f>
        <v>0</v>
      </c>
      <c r="N1428" s="118">
        <f>SUMIF($3:$3,N$2,1424:1424)</f>
        <v>0</v>
      </c>
      <c r="O1428" s="118">
        <f>SUMIF($3:$3,O$2,1424:1424)</f>
        <v>0</v>
      </c>
      <c r="P1428" s="118">
        <f>SUMIF($3:$3,P$2,1424:1424)</f>
        <v>0</v>
      </c>
      <c r="R1428" s="33"/>
      <c r="S1428" s="148" cm="1">
        <f t="array" aca="1" ref="S1428" ca="1">MIN(S1427/365*INDIRECT(S1419),R1428+INDIRECT(S1419))</f>
        <v>821.91780821917803</v>
      </c>
      <c r="T1428" s="148" cm="1">
        <f t="array" aca="1" ref="T1428" ca="1">MIN(T1427/365*INDIRECT(T1419),S1428+INDIRECT(T1419))</f>
        <v>821.91780821917803</v>
      </c>
      <c r="U1428" s="148" cm="1">
        <f t="array" aca="1" ref="U1428" ca="1">MIN(U1427/365*INDIRECT(U1419),T1428+INDIRECT(U1419))</f>
        <v>821.91780821917803</v>
      </c>
      <c r="V1428" s="148" cm="1">
        <f t="array" aca="1" ref="V1428" ca="1">MIN(V1427/365*INDIRECT(V1419),U1428+INDIRECT(V1419))</f>
        <v>821.91780821917803</v>
      </c>
      <c r="W1428" s="148" cm="1">
        <f t="array" aca="1" ref="W1428" ca="1">MIN(W1427/365*INDIRECT(W1419),V1428+INDIRECT(W1419))</f>
        <v>821.91780821917803</v>
      </c>
      <c r="X1428" s="148" cm="1">
        <f t="array" aca="1" ref="X1428" ca="1">MIN(X1427/365*INDIRECT(X1419),W1428+INDIRECT(X1419))</f>
        <v>821.91780821917803</v>
      </c>
      <c r="Y1428" s="148" cm="1">
        <f t="array" aca="1" ref="Y1428" ca="1">MIN(Y1427/365*INDIRECT(Y1419),X1428+INDIRECT(Y1419))</f>
        <v>821.91780821917803</v>
      </c>
      <c r="Z1428" s="148" cm="1">
        <f t="array" aca="1" ref="Z1428" ca="1">MIN(Z1427/365*INDIRECT(Z1419),Y1428+INDIRECT(Z1419))</f>
        <v>821.91780821917803</v>
      </c>
      <c r="AA1428" s="148" cm="1">
        <f t="array" aca="1" ref="AA1428" ca="1">MIN(AA1427/365*INDIRECT(AA1419),Z1428+INDIRECT(AA1419))</f>
        <v>821.91780821917803</v>
      </c>
      <c r="AB1428" s="148" cm="1">
        <f t="array" aca="1" ref="AB1428" ca="1">MIN(AB1427/365*INDIRECT(AB1419),AA1428+INDIRECT(AB1419))</f>
        <v>821.91780821917803</v>
      </c>
      <c r="AC1428" s="148" cm="1">
        <f t="array" aca="1" ref="AC1428" ca="1">MIN(AC1427/365*INDIRECT(AC1419),AB1428+INDIRECT(AC1419))</f>
        <v>821.91780821917803</v>
      </c>
      <c r="AD1428" s="148" cm="1">
        <f t="array" aca="1" ref="AD1428" ca="1">MIN(AD1427/365*INDIRECT(AD1419),AC1428+INDIRECT(AD1419))</f>
        <v>821.91780821917803</v>
      </c>
      <c r="AE1428" s="148" cm="1">
        <f t="array" aca="1" ref="AE1428" ca="1">MIN(AE1427/365*INDIRECT(AE1419),AD1428+INDIRECT(AE1419))</f>
        <v>821.91780821917803</v>
      </c>
      <c r="AF1428" s="148" cm="1">
        <f t="array" aca="1" ref="AF1428" ca="1">MIN(AF1427/365*INDIRECT(AF1419),AE1428+INDIRECT(AF1419))</f>
        <v>821.91780821917803</v>
      </c>
      <c r="AG1428" s="148" cm="1">
        <f t="array" aca="1" ref="AG1428" ca="1">MIN(AG1427/365*INDIRECT(AG1419),AF1428+INDIRECT(AG1419))</f>
        <v>821.91780821917803</v>
      </c>
      <c r="AH1428" s="148" cm="1">
        <f t="array" aca="1" ref="AH1428" ca="1">MIN(AH1427/365*INDIRECT(AH1419),AG1428+INDIRECT(AH1419))</f>
        <v>821.91780821917803</v>
      </c>
      <c r="AI1428" s="148" cm="1">
        <f t="array" aca="1" ref="AI1428" ca="1">MIN(AI1427/365*INDIRECT(AI1419),AH1428+INDIRECT(AI1419))</f>
        <v>821.91780821917803</v>
      </c>
      <c r="AJ1428" s="148" cm="1">
        <f t="array" aca="1" ref="AJ1428" ca="1">MIN(AJ1427/365*INDIRECT(AJ1419),AI1428+INDIRECT(AJ1419))</f>
        <v>821.91780821917803</v>
      </c>
      <c r="AK1428" s="148" cm="1">
        <f t="array" aca="1" ref="AK1428" ca="1">MIN(AK1427/365*INDIRECT(AK1419),AJ1428+INDIRECT(AK1419))</f>
        <v>821.91780821917803</v>
      </c>
      <c r="AL1428" s="148" cm="1">
        <f t="array" aca="1" ref="AL1428" ca="1">MIN(AL1427/365*INDIRECT(AL1419),AK1428+INDIRECT(AL1419))</f>
        <v>821.91780821917803</v>
      </c>
      <c r="AM1428" s="148" cm="1">
        <f t="array" aca="1" ref="AM1428" ca="1">MIN(AM1427/365*INDIRECT(AM1419),AL1428+INDIRECT(AM1419))</f>
        <v>821.91780821917803</v>
      </c>
      <c r="AN1428" s="148" cm="1">
        <f t="array" aca="1" ref="AN1428" ca="1">MIN(AN1427/365*INDIRECT(AN1419),AM1428+INDIRECT(AN1419))</f>
        <v>821.91780821917803</v>
      </c>
      <c r="AO1428" s="148" cm="1">
        <f t="array" aca="1" ref="AO1428" ca="1">MIN(AO1427/365*INDIRECT(AO1419),AN1428+INDIRECT(AO1419))</f>
        <v>821.91780821917803</v>
      </c>
      <c r="AP1428" s="148" cm="1">
        <f t="array" aca="1" ref="AP1428" ca="1">MIN(AP1427/365*INDIRECT(AP1419),AO1428+INDIRECT(AP1419))</f>
        <v>821.91780821917803</v>
      </c>
      <c r="AQ1428" s="148" cm="1">
        <f t="array" aca="1" ref="AQ1428" ca="1">MIN(AQ1427/365*INDIRECT(AQ1419),AP1428+INDIRECT(AQ1419))</f>
        <v>821.91780821917803</v>
      </c>
      <c r="AR1428" s="148" cm="1">
        <f t="array" aca="1" ref="AR1428" ca="1">MIN(AR1427/365*INDIRECT(AR1419),AQ1428+INDIRECT(AR1419))</f>
        <v>821.91780821917803</v>
      </c>
      <c r="AS1428" s="148" cm="1">
        <f t="array" aca="1" ref="AS1428" ca="1">MIN(AS1427/365*INDIRECT(AS1419),AR1428+INDIRECT(AS1419))</f>
        <v>821.91780821917803</v>
      </c>
      <c r="AT1428" s="148" cm="1">
        <f t="array" aca="1" ref="AT1428" ca="1">MIN(AT1427/365*INDIRECT(AT1419),AS1428+INDIRECT(AT1419))</f>
        <v>821.91780821917803</v>
      </c>
      <c r="AU1428" s="148" cm="1">
        <f t="array" aca="1" ref="AU1428" ca="1">MIN(AU1427/365*INDIRECT(AU1419),AT1428+INDIRECT(AU1419))</f>
        <v>821.91780821917803</v>
      </c>
      <c r="AV1428" s="148" cm="1">
        <f t="array" aca="1" ref="AV1428" ca="1">MIN(AV1427/365*INDIRECT(AV1419),AU1428+INDIRECT(AV1419))</f>
        <v>821.91780821917803</v>
      </c>
      <c r="AW1428" s="148" cm="1">
        <f t="array" aca="1" ref="AW1428" ca="1">MIN(AW1427/365*INDIRECT(AW1419),AV1428+INDIRECT(AW1419))</f>
        <v>821.91780821917803</v>
      </c>
      <c r="AX1428" s="148" cm="1">
        <f t="array" aca="1" ref="AX1428" ca="1">MIN(AX1427/365*INDIRECT(AX1419),AW1428+INDIRECT(AX1419))</f>
        <v>821.91780821917803</v>
      </c>
      <c r="AY1428" s="148" cm="1">
        <f t="array" aca="1" ref="AY1428" ca="1">MIN(AY1427/365*INDIRECT(AY1419),AX1428+INDIRECT(AY1419))</f>
        <v>821.91780821917803</v>
      </c>
      <c r="AZ1428" s="148" cm="1">
        <f t="array" aca="1" ref="AZ1428" ca="1">MIN(AZ1427/365*INDIRECT(AZ1419),AY1428+INDIRECT(AZ1419))</f>
        <v>821.91780821917803</v>
      </c>
      <c r="BA1428" s="148" cm="1">
        <f t="array" aca="1" ref="BA1428" ca="1">MIN(BA1427/365*INDIRECT(BA1419),AZ1428+INDIRECT(BA1419))</f>
        <v>821.91780821917803</v>
      </c>
      <c r="BB1428" s="148" cm="1">
        <f t="array" aca="1" ref="BB1428" ca="1">MIN(BB1427/365*INDIRECT(BB1419),BA1428+INDIRECT(BB1419))</f>
        <v>821.91780821917803</v>
      </c>
      <c r="BC1428" s="148" cm="1">
        <f t="array" aca="1" ref="BC1428" ca="1">MIN(BC1427/365*INDIRECT(BC1419),BB1428+INDIRECT(BC1419))</f>
        <v>821.91780821917803</v>
      </c>
      <c r="BD1428" s="148" cm="1">
        <f t="array" aca="1" ref="BD1428" ca="1">MIN(BD1427/365*INDIRECT(BD1419),BC1428+INDIRECT(BD1419))</f>
        <v>821.91780821917803</v>
      </c>
      <c r="BE1428" s="148" cm="1">
        <f t="array" aca="1" ref="BE1428" ca="1">MIN(BE1427/365*INDIRECT(BE1419),BD1428+INDIRECT(BE1419))</f>
        <v>821.91780821917803</v>
      </c>
      <c r="BF1428" s="148" cm="1">
        <f t="array" aca="1" ref="BF1428" ca="1">MIN(BF1427/365*INDIRECT(BF1419),BE1428+INDIRECT(BF1419))</f>
        <v>821.91780821917803</v>
      </c>
      <c r="BG1428" s="148" cm="1">
        <f t="array" aca="1" ref="BG1428" ca="1">MIN(BG1427/365*INDIRECT(BG1419),BF1428+INDIRECT(BG1419))</f>
        <v>821.91780821917803</v>
      </c>
      <c r="BH1428" s="148" cm="1">
        <f t="array" aca="1" ref="BH1428" ca="1">MIN(BH1427/365*INDIRECT(BH1419),BG1428+INDIRECT(BH1419))</f>
        <v>821.91780821917803</v>
      </c>
      <c r="BI1428" s="148" cm="1">
        <f t="array" aca="1" ref="BI1428" ca="1">MIN(BI1427/365*INDIRECT(BI1419),BH1428+INDIRECT(BI1419))</f>
        <v>821.91780821917803</v>
      </c>
      <c r="BJ1428" s="148" cm="1">
        <f t="array" aca="1" ref="BJ1428" ca="1">MIN(BJ1427/365*INDIRECT(BJ1419),BI1428+INDIRECT(BJ1419))</f>
        <v>821.91780821917803</v>
      </c>
      <c r="BK1428" s="148" cm="1">
        <f t="array" aca="1" ref="BK1428" ca="1">MIN(BK1427/365*INDIRECT(BK1419),BJ1428+INDIRECT(BK1419))</f>
        <v>821.91780821917803</v>
      </c>
      <c r="BL1428" s="148" cm="1">
        <f t="array" aca="1" ref="BL1428" ca="1">MIN(BL1427/365*INDIRECT(BL1419),BK1428+INDIRECT(BL1419))</f>
        <v>821.91780821917803</v>
      </c>
      <c r="BM1428" s="148" cm="1">
        <f t="array" aca="1" ref="BM1428" ca="1">MIN(BM1427/365*INDIRECT(BM1419),BL1428+INDIRECT(BM1419))</f>
        <v>821.91780821917803</v>
      </c>
      <c r="BN1428" s="148" cm="1">
        <f t="array" aca="1" ref="BN1428" ca="1">MIN(BN1427/365*INDIRECT(BN1419),BM1428+INDIRECT(BN1419))</f>
        <v>821.91780821917803</v>
      </c>
      <c r="BO1428" s="148" cm="1">
        <f t="array" aca="1" ref="BO1428" ca="1">MIN(BO1427/365*INDIRECT(BO1419),BN1428+INDIRECT(BO1419))</f>
        <v>821.91780821917803</v>
      </c>
      <c r="BP1428" s="148" cm="1">
        <f t="array" aca="1" ref="BP1428" ca="1">MIN(BP1427/365*INDIRECT(BP1419),BO1428+INDIRECT(BP1419))</f>
        <v>821.91780821917803</v>
      </c>
      <c r="BQ1428" s="148" cm="1">
        <f t="array" aca="1" ref="BQ1428" ca="1">MIN(BQ1427/365*INDIRECT(BQ1419),BP1428+INDIRECT(BQ1419))</f>
        <v>821.91780821917803</v>
      </c>
      <c r="BR1428" s="148" cm="1">
        <f t="array" aca="1" ref="BR1428" ca="1">MIN(BR1427/365*INDIRECT(BR1419),BQ1428+INDIRECT(BR1419))</f>
        <v>821.91780821917803</v>
      </c>
      <c r="BS1428" s="148" cm="1">
        <f t="array" aca="1" ref="BS1428" ca="1">MIN(BS1427/365*INDIRECT(BS1419),BR1428+INDIRECT(BS1419))</f>
        <v>821.91780821917803</v>
      </c>
      <c r="BT1428" s="148" cm="1">
        <f t="array" aca="1" ref="BT1428" ca="1">MIN(BT1427/365*INDIRECT(BT1419),BS1428+INDIRECT(BT1419))</f>
        <v>821.91780821917803</v>
      </c>
      <c r="BU1428" s="148" cm="1">
        <f t="array" aca="1" ref="BU1428" ca="1">MIN(BU1427/365*INDIRECT(BU1419),BT1428+INDIRECT(BU1419))</f>
        <v>821.91780821917803</v>
      </c>
      <c r="BV1428" s="148" cm="1">
        <f t="array" aca="1" ref="BV1428" ca="1">MIN(BV1427/365*INDIRECT(BV1419),BU1428+INDIRECT(BV1419))</f>
        <v>821.91780821917803</v>
      </c>
      <c r="BW1428" s="148" cm="1">
        <f t="array" aca="1" ref="BW1428" ca="1">MIN(BW1427/365*INDIRECT(BW1419),BV1428+INDIRECT(BW1419))</f>
        <v>821.91780821917803</v>
      </c>
      <c r="BX1428" s="148" cm="1">
        <f t="array" aca="1" ref="BX1428" ca="1">MIN(BX1427/365*INDIRECT(BX1419),BW1428+INDIRECT(BX1419))</f>
        <v>821.91780821917803</v>
      </c>
      <c r="BY1428" s="148" cm="1">
        <f t="array" aca="1" ref="BY1428" ca="1">MIN(BY1427/365*INDIRECT(BY1419),BX1428+INDIRECT(BY1419))</f>
        <v>821.91780821917803</v>
      </c>
      <c r="BZ1428" s="148" cm="1">
        <f t="array" aca="1" ref="BZ1428" ca="1">MIN(BZ1427/365*INDIRECT(BZ1419),BY1428+INDIRECT(BZ1419))</f>
        <v>821.91780821917803</v>
      </c>
      <c r="CA1428" s="148" cm="1">
        <f t="array" aca="1" ref="CA1428" ca="1">MIN(CA1427/365*INDIRECT(CA1419),BZ1428+INDIRECT(CA1419))</f>
        <v>821.91780821917803</v>
      </c>
      <c r="CB1428" s="148" cm="1">
        <f t="array" aca="1" ref="CB1428" ca="1">MIN(CB1427/365*INDIRECT(CB1419),CA1428+INDIRECT(CB1419))</f>
        <v>821.91780821917803</v>
      </c>
      <c r="CC1428" s="148" cm="1">
        <f t="array" aca="1" ref="CC1428" ca="1">MIN(CC1427/365*INDIRECT(CC1419),CB1428+INDIRECT(CC1419))</f>
        <v>821.91780821917803</v>
      </c>
      <c r="CD1428" s="148" cm="1">
        <f t="array" aca="1" ref="CD1428" ca="1">MIN(CD1427/365*INDIRECT(CD1419),CC1428+INDIRECT(CD1419))</f>
        <v>821.91780821917803</v>
      </c>
      <c r="CE1428" s="148" cm="1">
        <f t="array" aca="1" ref="CE1428" ca="1">MIN(CE1427/365*INDIRECT(CE1419),CD1428+INDIRECT(CE1419))</f>
        <v>821.91780821917803</v>
      </c>
      <c r="CF1428" s="148" cm="1">
        <f t="array" aca="1" ref="CF1428" ca="1">MIN(CF1427/365*INDIRECT(CF1419),CE1428+INDIRECT(CF1419))</f>
        <v>821.91780821917803</v>
      </c>
      <c r="CG1428" s="148" cm="1">
        <f t="array" aca="1" ref="CG1428" ca="1">MIN(CG1427/365*INDIRECT(CG1419),CF1428+INDIRECT(CG1419))</f>
        <v>821.91780821917803</v>
      </c>
      <c r="CH1428" s="148" cm="1">
        <f t="array" aca="1" ref="CH1428" ca="1">MIN(CH1427/365*INDIRECT(CH1419),CG1428+INDIRECT(CH1419))</f>
        <v>821.91780821917803</v>
      </c>
      <c r="CI1428" s="148" cm="1">
        <f t="array" aca="1" ref="CI1428" ca="1">MIN(CI1427/365*INDIRECT(CI1419),CH1428+INDIRECT(CI1419))</f>
        <v>821.91780821917803</v>
      </c>
      <c r="CJ1428" s="148" cm="1">
        <f t="array" aca="1" ref="CJ1428" ca="1">MIN(CJ1427/365*INDIRECT(CJ1419),CI1428+INDIRECT(CJ1419))</f>
        <v>821.91780821917803</v>
      </c>
      <c r="CK1428" s="148" cm="1">
        <f t="array" aca="1" ref="CK1428" ca="1">MIN(CK1427/365*INDIRECT(CK1419),CJ1428+INDIRECT(CK1419))</f>
        <v>821.91780821917803</v>
      </c>
      <c r="CL1428" s="148" cm="1">
        <f t="array" aca="1" ref="CL1428" ca="1">MIN(CL1427/365*INDIRECT(CL1419),CK1428+INDIRECT(CL1419))</f>
        <v>821.91780821917803</v>
      </c>
      <c r="CN1428" s="78"/>
      <c r="CO1428" s="148" t="e" cm="1">
        <f t="array" aca="1" ref="CO1428" ca="1">MIN(CO1427/365*INDIRECT(CO1419),CN1428+INDIRECT(CO1419))</f>
        <v>#N/A</v>
      </c>
      <c r="CP1428" s="148" t="e" cm="1">
        <f t="array" aca="1" ref="CP1428" ca="1">MIN(CP1427/365*INDIRECT(CP1419),CO1428+INDIRECT(CP1419))</f>
        <v>#N/A</v>
      </c>
      <c r="CQ1428" s="148" t="e" cm="1">
        <f t="array" aca="1" ref="CQ1428" ca="1">MIN(CQ1427/365*INDIRECT(CQ1419),CP1428+INDIRECT(CQ1419))</f>
        <v>#N/A</v>
      </c>
      <c r="CR1428" s="148" t="e" cm="1">
        <f t="array" aca="1" ref="CR1428" ca="1">MIN(CR1427/365*INDIRECT(CR1419),CQ1428+INDIRECT(CR1419))</f>
        <v>#N/A</v>
      </c>
      <c r="CS1428" s="148" t="e" cm="1">
        <f t="array" aca="1" ref="CS1428" ca="1">MIN(CS1427/365*INDIRECT(CS1419),CR1428+INDIRECT(CS1419))</f>
        <v>#N/A</v>
      </c>
      <c r="CT1428" s="148" t="e" cm="1">
        <f t="array" aca="1" ref="CT1428" ca="1">MIN(CT1427/365*INDIRECT(CT1419),CS1428+INDIRECT(CT1419))</f>
        <v>#N/A</v>
      </c>
      <c r="CU1428" s="148" t="e" cm="1">
        <f t="array" aca="1" ref="CU1428" ca="1">MIN(CU1427/365*INDIRECT(CU1419),CT1428+INDIRECT(CU1419))</f>
        <v>#N/A</v>
      </c>
      <c r="CV1428" s="148" t="e" cm="1">
        <f t="array" aca="1" ref="CV1428" ca="1">MIN(CV1427/365*INDIRECT(CV1419),CU1428+INDIRECT(CV1419))</f>
        <v>#N/A</v>
      </c>
      <c r="CW1428" s="148" t="e" cm="1">
        <f t="array" aca="1" ref="CW1428" ca="1">MIN(CW1427/365*INDIRECT(CW1419),CV1428+INDIRECT(CW1419))</f>
        <v>#N/A</v>
      </c>
      <c r="CX1428" s="148" t="e" cm="1">
        <f t="array" aca="1" ref="CX1428" ca="1">MIN(CX1427/365*INDIRECT(CX1419),CW1428+INDIRECT(CX1419))</f>
        <v>#N/A</v>
      </c>
      <c r="CY1428" s="148" t="e" cm="1">
        <f t="array" aca="1" ref="CY1428" ca="1">MIN(CY1427/365*INDIRECT(CY1419),CX1428+INDIRECT(CY1419))</f>
        <v>#N/A</v>
      </c>
      <c r="CZ1428" s="148" t="e" cm="1">
        <f t="array" aca="1" ref="CZ1428" ca="1">MIN(CZ1427/365*INDIRECT(CZ1419),CY1428+INDIRECT(CZ1419))</f>
        <v>#N/A</v>
      </c>
      <c r="DA1428" s="148" t="e" cm="1">
        <f t="array" aca="1" ref="DA1428" ca="1">MIN(DA1427/365*INDIRECT(DA1419),CZ1428+INDIRECT(DA1419))</f>
        <v>#N/A</v>
      </c>
      <c r="DB1428" s="148" t="e" cm="1">
        <f t="array" aca="1" ref="DB1428" ca="1">MIN(DB1427/365*INDIRECT(DB1419),DA1428+INDIRECT(DB1419))</f>
        <v>#N/A</v>
      </c>
      <c r="DC1428" s="148" t="e" cm="1">
        <f t="array" aca="1" ref="DC1428" ca="1">MIN(DC1427/365*INDIRECT(DC1419),DB1428+INDIRECT(DC1419))</f>
        <v>#N/A</v>
      </c>
      <c r="DD1428" s="148" t="e" cm="1">
        <f t="array" aca="1" ref="DD1428" ca="1">MIN(DD1427/365*INDIRECT(DD1419),DC1428+INDIRECT(DD1419))</f>
        <v>#N/A</v>
      </c>
      <c r="DE1428" s="148" t="e" cm="1">
        <f t="array" aca="1" ref="DE1428" ca="1">MIN(DE1427/365*INDIRECT(DE1419),DD1428+INDIRECT(DE1419))</f>
        <v>#N/A</v>
      </c>
      <c r="DF1428" s="148" t="e" cm="1">
        <f t="array" aca="1" ref="DF1428" ca="1">MIN(DF1427/365*INDIRECT(DF1419),DE1428+INDIRECT(DF1419))</f>
        <v>#N/A</v>
      </c>
      <c r="DG1428" s="148" t="e" cm="1">
        <f t="array" aca="1" ref="DG1428" ca="1">MIN(DG1427/365*INDIRECT(DG1419),DF1428+INDIRECT(DG1419))</f>
        <v>#N/A</v>
      </c>
      <c r="DH1428" s="148" t="e" cm="1">
        <f t="array" aca="1" ref="DH1428" ca="1">MIN(DH1427/365*INDIRECT(DH1419),DG1428+INDIRECT(DH1419))</f>
        <v>#N/A</v>
      </c>
      <c r="DI1428" s="148" t="e" cm="1">
        <f t="array" aca="1" ref="DI1428" ca="1">MIN(DI1427/365*INDIRECT(DI1419),DH1428+INDIRECT(DI1419))</f>
        <v>#N/A</v>
      </c>
      <c r="DJ1428" s="148" t="e" cm="1">
        <f t="array" aca="1" ref="DJ1428" ca="1">MIN(DJ1427/365*INDIRECT(DJ1419),DI1428+INDIRECT(DJ1419))</f>
        <v>#N/A</v>
      </c>
      <c r="DK1428" s="148" t="e" cm="1">
        <f t="array" aca="1" ref="DK1428" ca="1">MIN(DK1427/365*INDIRECT(DK1419),DJ1428+INDIRECT(DK1419))</f>
        <v>#N/A</v>
      </c>
      <c r="DL1428" s="148" t="e" cm="1">
        <f t="array" aca="1" ref="DL1428" ca="1">MIN(DL1427/365*INDIRECT(DL1419),DK1428+INDIRECT(DL1419))</f>
        <v>#N/A</v>
      </c>
    </row>
    <row r="1429" spans="1:116" x14ac:dyDescent="0.4">
      <c r="B1429" t="s">
        <v>244</v>
      </c>
      <c r="D1429" t="s">
        <v>776</v>
      </c>
      <c r="E1429" s="8" t="str">
        <f t="shared" si="1846"/>
        <v>1429 UEREV - S</v>
      </c>
      <c r="H1429" s="27"/>
      <c r="I1429" s="78"/>
      <c r="J1429" s="78"/>
      <c r="K1429" s="33"/>
      <c r="L1429" s="33"/>
      <c r="M1429" s="33"/>
      <c r="N1429" s="33"/>
      <c r="O1429" s="33"/>
      <c r="P1429" s="33"/>
      <c r="R1429" s="33"/>
      <c r="S1429" s="77"/>
      <c r="T1429" s="77"/>
      <c r="U1429" s="77"/>
      <c r="V1429" s="77"/>
      <c r="W1429" s="77"/>
      <c r="X1429" s="77"/>
      <c r="Y1429" s="77"/>
      <c r="Z1429" s="77"/>
      <c r="AA1429" s="77"/>
      <c r="AB1429" s="77"/>
      <c r="AC1429" s="77"/>
      <c r="AD1429" s="77"/>
      <c r="AE1429" s="77"/>
      <c r="AF1429" s="77"/>
      <c r="AG1429" s="77"/>
      <c r="AH1429" s="77"/>
      <c r="AI1429" s="77"/>
      <c r="AJ1429" s="77"/>
      <c r="AK1429" s="77"/>
      <c r="AL1429" s="77"/>
      <c r="AM1429" s="77"/>
      <c r="AN1429" s="77"/>
      <c r="AO1429" s="77"/>
      <c r="AP1429" s="77"/>
      <c r="AQ1429" s="77"/>
      <c r="AR1429" s="77"/>
      <c r="AS1429" s="77"/>
      <c r="AT1429" s="77"/>
      <c r="AU1429" s="77"/>
      <c r="AV1429" s="77"/>
      <c r="AW1429" s="77"/>
      <c r="AX1429" s="77"/>
      <c r="AY1429" s="77"/>
      <c r="AZ1429" s="77"/>
      <c r="BA1429" s="77"/>
      <c r="BB1429" s="77"/>
      <c r="BC1429" s="77"/>
      <c r="BD1429" s="77"/>
      <c r="BE1429" s="77"/>
      <c r="BF1429" s="77"/>
      <c r="BG1429" s="77"/>
      <c r="BH1429" s="77"/>
      <c r="BI1429" s="77"/>
      <c r="BJ1429" s="77"/>
      <c r="BK1429" s="77"/>
      <c r="BL1429" s="77"/>
      <c r="BM1429" s="77"/>
      <c r="BN1429" s="77"/>
      <c r="BO1429" s="77"/>
      <c r="BP1429" s="77"/>
      <c r="BQ1429" s="77"/>
      <c r="BR1429" s="77"/>
      <c r="BS1429" s="77"/>
      <c r="BT1429" s="77"/>
      <c r="BU1429" s="77"/>
      <c r="BV1429" s="77"/>
      <c r="BW1429" s="77"/>
      <c r="BX1429" s="77"/>
      <c r="BY1429" s="77"/>
      <c r="BZ1429" s="77"/>
      <c r="CA1429" s="77"/>
      <c r="CB1429" s="77"/>
      <c r="CC1429" s="77"/>
      <c r="CD1429" s="77"/>
      <c r="CE1429" s="77"/>
      <c r="CF1429" s="77"/>
      <c r="CG1429" s="77"/>
      <c r="CH1429" s="77"/>
      <c r="CI1429" s="77"/>
      <c r="CJ1429" s="77"/>
      <c r="CK1429" s="77"/>
      <c r="CL1429" s="77"/>
      <c r="CN1429" s="78"/>
      <c r="CO1429" s="77"/>
      <c r="CP1429" s="77"/>
      <c r="CQ1429" s="77"/>
      <c r="CR1429" s="77"/>
      <c r="CS1429" s="77"/>
      <c r="CT1429" s="77"/>
      <c r="CU1429" s="77"/>
      <c r="CV1429" s="77"/>
      <c r="CW1429" s="77"/>
      <c r="CX1429" s="77"/>
      <c r="CY1429" s="77"/>
      <c r="CZ1429" s="77"/>
      <c r="DA1429" s="77"/>
      <c r="DB1429" s="77"/>
      <c r="DC1429" s="77"/>
      <c r="DD1429" s="77"/>
      <c r="DE1429" s="77"/>
      <c r="DF1429" s="77"/>
      <c r="DG1429" s="77"/>
      <c r="DH1429" s="77"/>
      <c r="DI1429" s="77"/>
      <c r="DJ1429" s="77"/>
      <c r="DK1429" s="77"/>
      <c r="DL1429" s="77"/>
    </row>
    <row r="1430" spans="1:116" x14ac:dyDescent="0.4">
      <c r="B1430" t="s">
        <v>332</v>
      </c>
      <c r="D1430" t="s">
        <v>776</v>
      </c>
      <c r="E1430" s="8" t="str">
        <f>ROW()&amp;" "&amp;D1430</f>
        <v>1430 UEREV - S</v>
      </c>
      <c r="G1430" s="8" t="str">
        <f>G1415</f>
        <v>(Primary label)</v>
      </c>
      <c r="K1430" s="33">
        <f>SUMIF($3:$3,K$2,1426:1426)</f>
        <v>0</v>
      </c>
      <c r="L1430" s="33">
        <f>SUMIF($3:$3,L$2,1426:1426)</f>
        <v>0</v>
      </c>
      <c r="M1430" s="33">
        <f>SUMIF($3:$3,M$2,1426:1426)</f>
        <v>0</v>
      </c>
      <c r="N1430" s="33">
        <f>SUMIF($3:$3,N$2,1426:1426)</f>
        <v>0</v>
      </c>
      <c r="O1430" s="33">
        <f>SUMIF($3:$3,O$2,1426:1426)</f>
        <v>0</v>
      </c>
      <c r="P1430" s="33">
        <f>SUMIF($3:$3,P$2,1426:1426)</f>
        <v>0</v>
      </c>
      <c r="R1430" s="33"/>
      <c r="S1430" s="77">
        <f t="shared" ref="S1430:AX1430" ca="1" si="1855">S1428-R1428</f>
        <v>821.91780821917803</v>
      </c>
      <c r="T1430" s="77">
        <f t="shared" ca="1" si="1855"/>
        <v>0</v>
      </c>
      <c r="U1430" s="77">
        <f t="shared" ca="1" si="1855"/>
        <v>0</v>
      </c>
      <c r="V1430" s="77">
        <f t="shared" ca="1" si="1855"/>
        <v>0</v>
      </c>
      <c r="W1430" s="77">
        <f t="shared" ca="1" si="1855"/>
        <v>0</v>
      </c>
      <c r="X1430" s="77">
        <f t="shared" ca="1" si="1855"/>
        <v>0</v>
      </c>
      <c r="Y1430" s="77">
        <f t="shared" ca="1" si="1855"/>
        <v>0</v>
      </c>
      <c r="Z1430" s="77">
        <f t="shared" ca="1" si="1855"/>
        <v>0</v>
      </c>
      <c r="AA1430" s="77">
        <f t="shared" ca="1" si="1855"/>
        <v>0</v>
      </c>
      <c r="AB1430" s="77">
        <f t="shared" ca="1" si="1855"/>
        <v>0</v>
      </c>
      <c r="AC1430" s="77">
        <f t="shared" ca="1" si="1855"/>
        <v>0</v>
      </c>
      <c r="AD1430" s="77">
        <f t="shared" ca="1" si="1855"/>
        <v>0</v>
      </c>
      <c r="AE1430" s="77">
        <f t="shared" ca="1" si="1855"/>
        <v>0</v>
      </c>
      <c r="AF1430" s="77">
        <f t="shared" ca="1" si="1855"/>
        <v>0</v>
      </c>
      <c r="AG1430" s="77">
        <f t="shared" ca="1" si="1855"/>
        <v>0</v>
      </c>
      <c r="AH1430" s="77">
        <f t="shared" ca="1" si="1855"/>
        <v>0</v>
      </c>
      <c r="AI1430" s="77">
        <f t="shared" ca="1" si="1855"/>
        <v>0</v>
      </c>
      <c r="AJ1430" s="77">
        <f t="shared" ca="1" si="1855"/>
        <v>0</v>
      </c>
      <c r="AK1430" s="77">
        <f t="shared" ca="1" si="1855"/>
        <v>0</v>
      </c>
      <c r="AL1430" s="77">
        <f t="shared" ca="1" si="1855"/>
        <v>0</v>
      </c>
      <c r="AM1430" s="77">
        <f t="shared" ca="1" si="1855"/>
        <v>0</v>
      </c>
      <c r="AN1430" s="77">
        <f t="shared" ca="1" si="1855"/>
        <v>0</v>
      </c>
      <c r="AO1430" s="77">
        <f t="shared" ca="1" si="1855"/>
        <v>0</v>
      </c>
      <c r="AP1430" s="77">
        <f t="shared" ca="1" si="1855"/>
        <v>0</v>
      </c>
      <c r="AQ1430" s="77">
        <f t="shared" ca="1" si="1855"/>
        <v>0</v>
      </c>
      <c r="AR1430" s="77">
        <f t="shared" ca="1" si="1855"/>
        <v>0</v>
      </c>
      <c r="AS1430" s="77">
        <f t="shared" ca="1" si="1855"/>
        <v>0</v>
      </c>
      <c r="AT1430" s="77">
        <f t="shared" ca="1" si="1855"/>
        <v>0</v>
      </c>
      <c r="AU1430" s="77">
        <f t="shared" ca="1" si="1855"/>
        <v>0</v>
      </c>
      <c r="AV1430" s="77">
        <f t="shared" ca="1" si="1855"/>
        <v>0</v>
      </c>
      <c r="AW1430" s="77">
        <f t="shared" ca="1" si="1855"/>
        <v>0</v>
      </c>
      <c r="AX1430" s="77">
        <f t="shared" ca="1" si="1855"/>
        <v>0</v>
      </c>
      <c r="AY1430" s="77">
        <f t="shared" ref="AY1430:CD1430" ca="1" si="1856">AY1428-AX1428</f>
        <v>0</v>
      </c>
      <c r="AZ1430" s="77">
        <f t="shared" ca="1" si="1856"/>
        <v>0</v>
      </c>
      <c r="BA1430" s="77">
        <f t="shared" ca="1" si="1856"/>
        <v>0</v>
      </c>
      <c r="BB1430" s="77">
        <f t="shared" ca="1" si="1856"/>
        <v>0</v>
      </c>
      <c r="BC1430" s="77">
        <f t="shared" ca="1" si="1856"/>
        <v>0</v>
      </c>
      <c r="BD1430" s="77">
        <f t="shared" ca="1" si="1856"/>
        <v>0</v>
      </c>
      <c r="BE1430" s="77">
        <f t="shared" ca="1" si="1856"/>
        <v>0</v>
      </c>
      <c r="BF1430" s="77">
        <f t="shared" ca="1" si="1856"/>
        <v>0</v>
      </c>
      <c r="BG1430" s="77">
        <f t="shared" ca="1" si="1856"/>
        <v>0</v>
      </c>
      <c r="BH1430" s="77">
        <f t="shared" ca="1" si="1856"/>
        <v>0</v>
      </c>
      <c r="BI1430" s="77">
        <f t="shared" ca="1" si="1856"/>
        <v>0</v>
      </c>
      <c r="BJ1430" s="77">
        <f t="shared" ca="1" si="1856"/>
        <v>0</v>
      </c>
      <c r="BK1430" s="77">
        <f t="shared" ca="1" si="1856"/>
        <v>0</v>
      </c>
      <c r="BL1430" s="77">
        <f t="shared" ca="1" si="1856"/>
        <v>0</v>
      </c>
      <c r="BM1430" s="77">
        <f t="shared" ca="1" si="1856"/>
        <v>0</v>
      </c>
      <c r="BN1430" s="77">
        <f t="shared" ca="1" si="1856"/>
        <v>0</v>
      </c>
      <c r="BO1430" s="77">
        <f t="shared" ca="1" si="1856"/>
        <v>0</v>
      </c>
      <c r="BP1430" s="77">
        <f t="shared" ca="1" si="1856"/>
        <v>0</v>
      </c>
      <c r="BQ1430" s="77">
        <f t="shared" ca="1" si="1856"/>
        <v>0</v>
      </c>
      <c r="BR1430" s="77">
        <f t="shared" ca="1" si="1856"/>
        <v>0</v>
      </c>
      <c r="BS1430" s="77">
        <f t="shared" ca="1" si="1856"/>
        <v>0</v>
      </c>
      <c r="BT1430" s="77">
        <f t="shared" ca="1" si="1856"/>
        <v>0</v>
      </c>
      <c r="BU1430" s="77">
        <f t="shared" ca="1" si="1856"/>
        <v>0</v>
      </c>
      <c r="BV1430" s="77">
        <f t="shared" ca="1" si="1856"/>
        <v>0</v>
      </c>
      <c r="BW1430" s="77">
        <f t="shared" ca="1" si="1856"/>
        <v>0</v>
      </c>
      <c r="BX1430" s="77">
        <f t="shared" ca="1" si="1856"/>
        <v>0</v>
      </c>
      <c r="BY1430" s="77">
        <f t="shared" ca="1" si="1856"/>
        <v>0</v>
      </c>
      <c r="BZ1430" s="77">
        <f t="shared" ca="1" si="1856"/>
        <v>0</v>
      </c>
      <c r="CA1430" s="77">
        <f t="shared" ca="1" si="1856"/>
        <v>0</v>
      </c>
      <c r="CB1430" s="77">
        <f t="shared" ca="1" si="1856"/>
        <v>0</v>
      </c>
      <c r="CC1430" s="77">
        <f t="shared" ca="1" si="1856"/>
        <v>0</v>
      </c>
      <c r="CD1430" s="77">
        <f t="shared" ca="1" si="1856"/>
        <v>0</v>
      </c>
      <c r="CE1430" s="77">
        <f t="shared" ref="CE1430:CL1430" ca="1" si="1857">CE1428-CD1428</f>
        <v>0</v>
      </c>
      <c r="CF1430" s="77">
        <f t="shared" ca="1" si="1857"/>
        <v>0</v>
      </c>
      <c r="CG1430" s="77">
        <f t="shared" ca="1" si="1857"/>
        <v>0</v>
      </c>
      <c r="CH1430" s="77">
        <f t="shared" ca="1" si="1857"/>
        <v>0</v>
      </c>
      <c r="CI1430" s="77">
        <f t="shared" ca="1" si="1857"/>
        <v>0</v>
      </c>
      <c r="CJ1430" s="77">
        <f t="shared" ca="1" si="1857"/>
        <v>0</v>
      </c>
      <c r="CK1430" s="77">
        <f t="shared" ca="1" si="1857"/>
        <v>0</v>
      </c>
      <c r="CL1430" s="77">
        <f t="shared" ca="1" si="1857"/>
        <v>0</v>
      </c>
      <c r="CO1430" s="77" t="e">
        <f t="shared" ref="CO1430:DL1430" ca="1" si="1858">CO1428-CN1428</f>
        <v>#N/A</v>
      </c>
      <c r="CP1430" s="77" t="e">
        <f t="shared" ca="1" si="1858"/>
        <v>#N/A</v>
      </c>
      <c r="CQ1430" s="77" t="e">
        <f t="shared" ca="1" si="1858"/>
        <v>#N/A</v>
      </c>
      <c r="CR1430" s="77" t="e">
        <f t="shared" ca="1" si="1858"/>
        <v>#N/A</v>
      </c>
      <c r="CS1430" s="77" t="e">
        <f t="shared" ca="1" si="1858"/>
        <v>#N/A</v>
      </c>
      <c r="CT1430" s="77" t="e">
        <f t="shared" ca="1" si="1858"/>
        <v>#N/A</v>
      </c>
      <c r="CU1430" s="77" t="e">
        <f t="shared" ca="1" si="1858"/>
        <v>#N/A</v>
      </c>
      <c r="CV1430" s="77" t="e">
        <f t="shared" ca="1" si="1858"/>
        <v>#N/A</v>
      </c>
      <c r="CW1430" s="77" t="e">
        <f t="shared" ca="1" si="1858"/>
        <v>#N/A</v>
      </c>
      <c r="CX1430" s="77" t="e">
        <f t="shared" ca="1" si="1858"/>
        <v>#N/A</v>
      </c>
      <c r="CY1430" s="77" t="e">
        <f t="shared" ca="1" si="1858"/>
        <v>#N/A</v>
      </c>
      <c r="CZ1430" s="77" t="e">
        <f t="shared" ca="1" si="1858"/>
        <v>#N/A</v>
      </c>
      <c r="DA1430" s="77" t="e">
        <f t="shared" ca="1" si="1858"/>
        <v>#N/A</v>
      </c>
      <c r="DB1430" s="77" t="e">
        <f t="shared" ca="1" si="1858"/>
        <v>#N/A</v>
      </c>
      <c r="DC1430" s="77" t="e">
        <f t="shared" ca="1" si="1858"/>
        <v>#N/A</v>
      </c>
      <c r="DD1430" s="77" t="e">
        <f t="shared" ca="1" si="1858"/>
        <v>#N/A</v>
      </c>
      <c r="DE1430" s="77" t="e">
        <f t="shared" ca="1" si="1858"/>
        <v>#N/A</v>
      </c>
      <c r="DF1430" s="77" t="e">
        <f t="shared" ca="1" si="1858"/>
        <v>#N/A</v>
      </c>
      <c r="DG1430" s="77" t="e">
        <f t="shared" ca="1" si="1858"/>
        <v>#N/A</v>
      </c>
      <c r="DH1430" s="77" t="e">
        <f t="shared" ca="1" si="1858"/>
        <v>#N/A</v>
      </c>
      <c r="DI1430" s="77" t="e">
        <f t="shared" ca="1" si="1858"/>
        <v>#N/A</v>
      </c>
      <c r="DJ1430" s="77" t="e">
        <f t="shared" ca="1" si="1858"/>
        <v>#N/A</v>
      </c>
      <c r="DK1430" s="77" t="e">
        <f t="shared" ca="1" si="1858"/>
        <v>#N/A</v>
      </c>
      <c r="DL1430" s="77" t="e">
        <f t="shared" ca="1" si="1858"/>
        <v>#N/A</v>
      </c>
    </row>
    <row r="1431" spans="1:116" x14ac:dyDescent="0.4">
      <c r="B1431" t="s">
        <v>332</v>
      </c>
      <c r="D1431" t="s">
        <v>776</v>
      </c>
      <c r="E1431" s="8" t="str">
        <f>ROW()&amp;" "&amp;D1431</f>
        <v>1431 UEREV - S</v>
      </c>
      <c r="G1431" s="8" t="str">
        <f>G1416</f>
        <v>primary unit</v>
      </c>
      <c r="K1431" s="53"/>
      <c r="L1431" s="53"/>
      <c r="M1431" s="53"/>
      <c r="N1431" s="53"/>
      <c r="O1431" s="53"/>
      <c r="P1431" s="53"/>
      <c r="R1431" s="24"/>
      <c r="S1431" s="80"/>
      <c r="T1431" s="80"/>
      <c r="U1431" s="80"/>
      <c r="V1431" s="80"/>
      <c r="W1431" s="80"/>
      <c r="X1431" s="80"/>
      <c r="Y1431" s="80"/>
      <c r="Z1431" s="80"/>
      <c r="AA1431" s="80"/>
      <c r="AB1431" s="80"/>
      <c r="AC1431" s="80"/>
      <c r="AD1431" s="80"/>
      <c r="AE1431" s="80"/>
      <c r="AF1431" s="80"/>
      <c r="AG1431" s="80"/>
      <c r="AH1431" s="80"/>
      <c r="AI1431" s="80"/>
      <c r="AJ1431" s="80"/>
      <c r="AK1431" s="80"/>
      <c r="AL1431" s="80"/>
      <c r="AM1431" s="80"/>
      <c r="AN1431" s="80"/>
      <c r="AO1431" s="80"/>
      <c r="AP1431" s="80"/>
      <c r="AQ1431" s="80"/>
      <c r="AR1431" s="80"/>
      <c r="AS1431" s="80"/>
      <c r="AT1431" s="80"/>
      <c r="AU1431" s="80"/>
      <c r="AV1431" s="80"/>
      <c r="AW1431" s="80"/>
      <c r="AX1431" s="80"/>
      <c r="AY1431" s="80"/>
      <c r="AZ1431" s="80"/>
      <c r="BA1431" s="80"/>
      <c r="BB1431" s="80"/>
      <c r="BC1431" s="80"/>
      <c r="BD1431" s="80"/>
      <c r="BE1431" s="80"/>
      <c r="BF1431" s="80"/>
      <c r="BG1431" s="80"/>
      <c r="BH1431" s="80"/>
      <c r="BI1431" s="80"/>
      <c r="BJ1431" s="80"/>
      <c r="BK1431" s="80"/>
      <c r="BL1431" s="80"/>
      <c r="BM1431" s="80"/>
      <c r="BN1431" s="80"/>
      <c r="BO1431" s="80"/>
      <c r="BP1431" s="80"/>
      <c r="BQ1431" s="80"/>
      <c r="BR1431" s="80"/>
      <c r="BS1431" s="80"/>
      <c r="BT1431" s="80"/>
      <c r="BU1431" s="80"/>
      <c r="BV1431" s="80"/>
      <c r="BW1431" s="80"/>
      <c r="BX1431" s="80"/>
      <c r="BY1431" s="80"/>
      <c r="BZ1431" s="80"/>
      <c r="CA1431" s="80"/>
      <c r="CB1431" s="80"/>
      <c r="CC1431" s="80"/>
      <c r="CD1431" s="80"/>
      <c r="CE1431" s="80"/>
      <c r="CF1431" s="80"/>
      <c r="CG1431" s="80"/>
      <c r="CH1431" s="80"/>
      <c r="CI1431" s="80"/>
      <c r="CJ1431" s="80"/>
      <c r="CK1431" s="80"/>
      <c r="CL1431" s="80"/>
      <c r="CO1431" s="80"/>
      <c r="CP1431" s="80"/>
      <c r="CQ1431" s="80"/>
      <c r="CR1431" s="80"/>
      <c r="CS1431" s="80"/>
      <c r="CT1431" s="80"/>
      <c r="CU1431" s="80"/>
      <c r="CV1431" s="80"/>
      <c r="CW1431" s="80"/>
      <c r="CX1431" s="80"/>
      <c r="CY1431" s="80"/>
      <c r="CZ1431" s="80"/>
      <c r="DA1431" s="80"/>
      <c r="DB1431" s="80"/>
      <c r="DC1431" s="80"/>
      <c r="DD1431" s="80"/>
      <c r="DE1431" s="80"/>
      <c r="DF1431" s="80"/>
      <c r="DG1431" s="80"/>
      <c r="DH1431" s="80"/>
      <c r="DI1431" s="80"/>
      <c r="DJ1431" s="80"/>
      <c r="DK1431" s="80"/>
      <c r="DL1431" s="80"/>
    </row>
    <row r="1432" spans="1:116" x14ac:dyDescent="0.4">
      <c r="B1432" t="s">
        <v>332</v>
      </c>
      <c r="D1432" t="s">
        <v>776</v>
      </c>
      <c r="E1432" s="8" t="str">
        <f t="shared" si="1846"/>
        <v>1432 UEREV - S</v>
      </c>
      <c r="G1432" s="8" t="str">
        <f>G1417</f>
        <v>Primary revenue driver</v>
      </c>
      <c r="S1432" s="72"/>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1:116" x14ac:dyDescent="0.4">
      <c r="B1433" t="s">
        <v>332</v>
      </c>
      <c r="D1433" t="s">
        <v>776</v>
      </c>
      <c r="E1433" s="8" t="str">
        <f t="shared" si="1846"/>
        <v>1433 UEREV - S</v>
      </c>
      <c r="G1433" s="8" t="str">
        <f>G1418</f>
        <v>Primary volume driver</v>
      </c>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1:116" x14ac:dyDescent="0.4">
      <c r="B1434" t="s">
        <v>332</v>
      </c>
      <c r="D1434" t="s">
        <v>776</v>
      </c>
      <c r="E1434" s="8" t="str">
        <f t="shared" ref="E1434:E1437" si="1859">ROW()&amp;" "&amp;D1434</f>
        <v>1434 UEREV - S</v>
      </c>
      <c r="G1434" s="89" t="str">
        <f>G1423</f>
        <v xml:space="preserve">Simple unearned revenue - revenue </v>
      </c>
      <c r="S1434" s="76" t="str">
        <f t="shared" ref="S1434:AX1434" si="1860">S1419</f>
        <v>S$16</v>
      </c>
      <c r="T1434" s="76" t="str">
        <f t="shared" si="1860"/>
        <v>T$16</v>
      </c>
      <c r="U1434" s="76" t="str">
        <f t="shared" si="1860"/>
        <v>U$16</v>
      </c>
      <c r="V1434" s="76" t="str">
        <f t="shared" si="1860"/>
        <v>V$16</v>
      </c>
      <c r="W1434" s="76" t="str">
        <f t="shared" si="1860"/>
        <v>W$16</v>
      </c>
      <c r="X1434" s="76" t="str">
        <f t="shared" si="1860"/>
        <v>X$16</v>
      </c>
      <c r="Y1434" s="76" t="str">
        <f t="shared" si="1860"/>
        <v>Y$16</v>
      </c>
      <c r="Z1434" s="76" t="str">
        <f t="shared" si="1860"/>
        <v>Z$16</v>
      </c>
      <c r="AA1434" s="76" t="str">
        <f t="shared" si="1860"/>
        <v>AA$16</v>
      </c>
      <c r="AB1434" s="76" t="str">
        <f t="shared" si="1860"/>
        <v>AB$16</v>
      </c>
      <c r="AC1434" s="76" t="str">
        <f t="shared" si="1860"/>
        <v>AC$16</v>
      </c>
      <c r="AD1434" s="76" t="str">
        <f t="shared" si="1860"/>
        <v>AD$16</v>
      </c>
      <c r="AE1434" s="76" t="str">
        <f t="shared" si="1860"/>
        <v>AE$16</v>
      </c>
      <c r="AF1434" s="76" t="str">
        <f t="shared" si="1860"/>
        <v>AF$16</v>
      </c>
      <c r="AG1434" s="76" t="str">
        <f t="shared" si="1860"/>
        <v>AG$16</v>
      </c>
      <c r="AH1434" s="76" t="str">
        <f t="shared" si="1860"/>
        <v>AH$16</v>
      </c>
      <c r="AI1434" s="76" t="str">
        <f t="shared" si="1860"/>
        <v>AI$16</v>
      </c>
      <c r="AJ1434" s="76" t="str">
        <f t="shared" si="1860"/>
        <v>AJ$16</v>
      </c>
      <c r="AK1434" s="76" t="str">
        <f t="shared" si="1860"/>
        <v>AK$16</v>
      </c>
      <c r="AL1434" s="76" t="str">
        <f t="shared" si="1860"/>
        <v>AL$16</v>
      </c>
      <c r="AM1434" s="76" t="str">
        <f t="shared" si="1860"/>
        <v>AM$16</v>
      </c>
      <c r="AN1434" s="76" t="str">
        <f t="shared" si="1860"/>
        <v>AN$16</v>
      </c>
      <c r="AO1434" s="76" t="str">
        <f t="shared" si="1860"/>
        <v>AO$16</v>
      </c>
      <c r="AP1434" s="76" t="str">
        <f t="shared" si="1860"/>
        <v>AP$16</v>
      </c>
      <c r="AQ1434" s="76" t="str">
        <f t="shared" si="1860"/>
        <v>AQ$16</v>
      </c>
      <c r="AR1434" s="76" t="str">
        <f t="shared" si="1860"/>
        <v>AR$16</v>
      </c>
      <c r="AS1434" s="76" t="str">
        <f t="shared" si="1860"/>
        <v>AS$16</v>
      </c>
      <c r="AT1434" s="76" t="str">
        <f t="shared" si="1860"/>
        <v>AT$16</v>
      </c>
      <c r="AU1434" s="76" t="str">
        <f t="shared" si="1860"/>
        <v>AU$16</v>
      </c>
      <c r="AV1434" s="76" t="str">
        <f t="shared" si="1860"/>
        <v>AV$16</v>
      </c>
      <c r="AW1434" s="76" t="str">
        <f t="shared" si="1860"/>
        <v>AW$16</v>
      </c>
      <c r="AX1434" s="76" t="str">
        <f t="shared" si="1860"/>
        <v>AX$16</v>
      </c>
      <c r="AY1434" s="76" t="str">
        <f t="shared" ref="AY1434:CD1434" si="1861">AY1419</f>
        <v>AY$16</v>
      </c>
      <c r="AZ1434" s="76" t="str">
        <f t="shared" si="1861"/>
        <v>AZ$16</v>
      </c>
      <c r="BA1434" s="76" t="str">
        <f t="shared" si="1861"/>
        <v>BA$16</v>
      </c>
      <c r="BB1434" s="76" t="str">
        <f t="shared" si="1861"/>
        <v>BB$16</v>
      </c>
      <c r="BC1434" s="76" t="str">
        <f t="shared" si="1861"/>
        <v>BC$16</v>
      </c>
      <c r="BD1434" s="76" t="str">
        <f t="shared" si="1861"/>
        <v>BD$16</v>
      </c>
      <c r="BE1434" s="76" t="str">
        <f t="shared" si="1861"/>
        <v>BE$16</v>
      </c>
      <c r="BF1434" s="76" t="str">
        <f t="shared" si="1861"/>
        <v>BF$16</v>
      </c>
      <c r="BG1434" s="76" t="str">
        <f t="shared" si="1861"/>
        <v>BG$16</v>
      </c>
      <c r="BH1434" s="76" t="str">
        <f t="shared" si="1861"/>
        <v>BH$16</v>
      </c>
      <c r="BI1434" s="76" t="str">
        <f t="shared" si="1861"/>
        <v>BI$16</v>
      </c>
      <c r="BJ1434" s="76" t="str">
        <f t="shared" si="1861"/>
        <v>BJ$16</v>
      </c>
      <c r="BK1434" s="76" t="str">
        <f t="shared" si="1861"/>
        <v>BK$16</v>
      </c>
      <c r="BL1434" s="76" t="str">
        <f t="shared" si="1861"/>
        <v>BL$16</v>
      </c>
      <c r="BM1434" s="76" t="str">
        <f t="shared" si="1861"/>
        <v>BM$16</v>
      </c>
      <c r="BN1434" s="76" t="str">
        <f t="shared" si="1861"/>
        <v>BN$16</v>
      </c>
      <c r="BO1434" s="76" t="str">
        <f t="shared" si="1861"/>
        <v>BO$16</v>
      </c>
      <c r="BP1434" s="76" t="str">
        <f t="shared" si="1861"/>
        <v>BP$16</v>
      </c>
      <c r="BQ1434" s="76" t="str">
        <f t="shared" si="1861"/>
        <v>BQ$16</v>
      </c>
      <c r="BR1434" s="76" t="str">
        <f t="shared" si="1861"/>
        <v>BR$16</v>
      </c>
      <c r="BS1434" s="76" t="str">
        <f t="shared" si="1861"/>
        <v>BS$16</v>
      </c>
      <c r="BT1434" s="76" t="str">
        <f t="shared" si="1861"/>
        <v>BT$16</v>
      </c>
      <c r="BU1434" s="76" t="str">
        <f t="shared" si="1861"/>
        <v>BU$16</v>
      </c>
      <c r="BV1434" s="76" t="str">
        <f t="shared" si="1861"/>
        <v>BV$16</v>
      </c>
      <c r="BW1434" s="76" t="str">
        <f t="shared" si="1861"/>
        <v>BW$16</v>
      </c>
      <c r="BX1434" s="76" t="str">
        <f t="shared" si="1861"/>
        <v>BX$16</v>
      </c>
      <c r="BY1434" s="76" t="str">
        <f t="shared" si="1861"/>
        <v>BY$16</v>
      </c>
      <c r="BZ1434" s="76" t="str">
        <f t="shared" si="1861"/>
        <v>BZ$16</v>
      </c>
      <c r="CA1434" s="76" t="str">
        <f t="shared" si="1861"/>
        <v>CA$16</v>
      </c>
      <c r="CB1434" s="76" t="str">
        <f t="shared" si="1861"/>
        <v>CB$16</v>
      </c>
      <c r="CC1434" s="76" t="str">
        <f t="shared" si="1861"/>
        <v>CC$16</v>
      </c>
      <c r="CD1434" s="76" t="str">
        <f t="shared" si="1861"/>
        <v>CD$16</v>
      </c>
      <c r="CE1434" s="76" t="str">
        <f t="shared" ref="CE1434:CL1434" si="1862">CE1419</f>
        <v>CE$16</v>
      </c>
      <c r="CF1434" s="76" t="str">
        <f t="shared" si="1862"/>
        <v>CF$16</v>
      </c>
      <c r="CG1434" s="76" t="str">
        <f t="shared" si="1862"/>
        <v>CG$16</v>
      </c>
      <c r="CH1434" s="76" t="str">
        <f t="shared" si="1862"/>
        <v>CH$16</v>
      </c>
      <c r="CI1434" s="76" t="str">
        <f t="shared" si="1862"/>
        <v>CI$16</v>
      </c>
      <c r="CJ1434" s="76" t="str">
        <f t="shared" si="1862"/>
        <v>CJ$16</v>
      </c>
      <c r="CK1434" s="76" t="str">
        <f t="shared" si="1862"/>
        <v>CK$16</v>
      </c>
      <c r="CL1434" s="76" t="str">
        <f t="shared" si="1862"/>
        <v>CL$16</v>
      </c>
      <c r="CO1434" s="76" t="str">
        <f t="shared" ref="CO1434:DK1434" si="1863">CO1419</f>
        <v>CO$16</v>
      </c>
      <c r="CP1434" s="76" t="str">
        <f t="shared" si="1863"/>
        <v>CP$16</v>
      </c>
      <c r="CQ1434" s="76" t="str">
        <f t="shared" si="1863"/>
        <v>CQ$16</v>
      </c>
      <c r="CR1434" s="76" t="str">
        <f t="shared" si="1863"/>
        <v>CR$16</v>
      </c>
      <c r="CS1434" s="76" t="str">
        <f t="shared" si="1863"/>
        <v>CS$16</v>
      </c>
      <c r="CT1434" s="76" t="str">
        <f t="shared" si="1863"/>
        <v>CT$16</v>
      </c>
      <c r="CU1434" s="76" t="str">
        <f t="shared" si="1863"/>
        <v>CU$16</v>
      </c>
      <c r="CV1434" s="76" t="str">
        <f t="shared" si="1863"/>
        <v>CV$16</v>
      </c>
      <c r="CW1434" s="76" t="str">
        <f t="shared" si="1863"/>
        <v>CW$16</v>
      </c>
      <c r="CX1434" s="76" t="str">
        <f t="shared" si="1863"/>
        <v>CX$16</v>
      </c>
      <c r="CY1434" s="76" t="str">
        <f t="shared" si="1863"/>
        <v>CY$16</v>
      </c>
      <c r="CZ1434" s="76" t="str">
        <f t="shared" si="1863"/>
        <v>CZ$16</v>
      </c>
      <c r="DA1434" s="76" t="str">
        <f t="shared" si="1863"/>
        <v>DA$16</v>
      </c>
      <c r="DB1434" s="76" t="str">
        <f t="shared" si="1863"/>
        <v>DB$16</v>
      </c>
      <c r="DC1434" s="76" t="str">
        <f t="shared" si="1863"/>
        <v>DC$16</v>
      </c>
      <c r="DD1434" s="76" t="str">
        <f t="shared" si="1863"/>
        <v>DD$16</v>
      </c>
      <c r="DE1434" s="76" t="str">
        <f t="shared" si="1863"/>
        <v>DE$16</v>
      </c>
      <c r="DF1434" s="76" t="str">
        <f t="shared" si="1863"/>
        <v>DF$16</v>
      </c>
      <c r="DG1434" s="76" t="str">
        <f t="shared" si="1863"/>
        <v>DG$16</v>
      </c>
      <c r="DH1434" s="76" t="str">
        <f t="shared" si="1863"/>
        <v>DH$16</v>
      </c>
      <c r="DI1434" s="76" t="str">
        <f t="shared" si="1863"/>
        <v>DI$16</v>
      </c>
      <c r="DJ1434" s="76" t="str">
        <f t="shared" si="1863"/>
        <v>DJ$16</v>
      </c>
      <c r="DK1434" s="76" t="str">
        <f t="shared" si="1863"/>
        <v>DK$16</v>
      </c>
      <c r="DL1434" s="76" t="str">
        <f t="shared" ref="DL1434" si="1864">DL1419</f>
        <v>DL$16</v>
      </c>
    </row>
    <row r="1435" spans="1:116" x14ac:dyDescent="0.4">
      <c r="B1435" t="s">
        <v>332</v>
      </c>
      <c r="D1435" t="s">
        <v>776</v>
      </c>
      <c r="E1435" s="8" t="str">
        <f t="shared" ref="E1435" si="1865">ROW()&amp;" "&amp;D1435</f>
        <v>1435 UEREV - S</v>
      </c>
      <c r="G1435" s="241" t="str">
        <f>IFERROR(SUBSTITUTE(TRIM(MID(G1423, SEARCH("-", G1423) + 1, LEN(G1423))),":",""),"no unit")</f>
        <v>revenue</v>
      </c>
      <c r="H1435" s="12"/>
      <c r="I1435" s="60"/>
      <c r="J1435" s="60"/>
      <c r="K1435" s="34"/>
      <c r="L1435" s="34"/>
      <c r="M1435" s="34"/>
      <c r="N1435" s="34"/>
      <c r="O1435" s="34"/>
      <c r="P1435" s="34"/>
      <c r="R1435" s="15"/>
      <c r="S1435" s="76" t="str">
        <f t="shared" ref="S1435:AX1435" si="1866">S1420</f>
        <v>S$17</v>
      </c>
      <c r="T1435" s="76" t="str">
        <f t="shared" si="1866"/>
        <v>T$17</v>
      </c>
      <c r="U1435" s="76" t="str">
        <f t="shared" si="1866"/>
        <v>U$17</v>
      </c>
      <c r="V1435" s="76" t="str">
        <f t="shared" si="1866"/>
        <v>V$17</v>
      </c>
      <c r="W1435" s="76" t="str">
        <f t="shared" si="1866"/>
        <v>W$17</v>
      </c>
      <c r="X1435" s="76" t="str">
        <f t="shared" si="1866"/>
        <v>X$17</v>
      </c>
      <c r="Y1435" s="76" t="str">
        <f t="shared" si="1866"/>
        <v>Y$17</v>
      </c>
      <c r="Z1435" s="76" t="str">
        <f t="shared" si="1866"/>
        <v>Z$17</v>
      </c>
      <c r="AA1435" s="76" t="str">
        <f t="shared" si="1866"/>
        <v>AA$17</v>
      </c>
      <c r="AB1435" s="76" t="str">
        <f t="shared" si="1866"/>
        <v>AB$17</v>
      </c>
      <c r="AC1435" s="76" t="str">
        <f t="shared" si="1866"/>
        <v>AC$17</v>
      </c>
      <c r="AD1435" s="76" t="str">
        <f t="shared" si="1866"/>
        <v>AD$17</v>
      </c>
      <c r="AE1435" s="76" t="str">
        <f t="shared" si="1866"/>
        <v>AE$17</v>
      </c>
      <c r="AF1435" s="76" t="str">
        <f t="shared" si="1866"/>
        <v>AF$17</v>
      </c>
      <c r="AG1435" s="76" t="str">
        <f t="shared" si="1866"/>
        <v>AG$17</v>
      </c>
      <c r="AH1435" s="76" t="str">
        <f t="shared" si="1866"/>
        <v>AH$17</v>
      </c>
      <c r="AI1435" s="76" t="str">
        <f t="shared" si="1866"/>
        <v>AI$17</v>
      </c>
      <c r="AJ1435" s="76" t="str">
        <f t="shared" si="1866"/>
        <v>AJ$17</v>
      </c>
      <c r="AK1435" s="76" t="str">
        <f t="shared" si="1866"/>
        <v>AK$17</v>
      </c>
      <c r="AL1435" s="76" t="str">
        <f t="shared" si="1866"/>
        <v>AL$17</v>
      </c>
      <c r="AM1435" s="76" t="str">
        <f t="shared" si="1866"/>
        <v>AM$17</v>
      </c>
      <c r="AN1435" s="76" t="str">
        <f t="shared" si="1866"/>
        <v>AN$17</v>
      </c>
      <c r="AO1435" s="76" t="str">
        <f t="shared" si="1866"/>
        <v>AO$17</v>
      </c>
      <c r="AP1435" s="76" t="str">
        <f t="shared" si="1866"/>
        <v>AP$17</v>
      </c>
      <c r="AQ1435" s="76" t="str">
        <f t="shared" si="1866"/>
        <v>AQ$17</v>
      </c>
      <c r="AR1435" s="76" t="str">
        <f t="shared" si="1866"/>
        <v>AR$17</v>
      </c>
      <c r="AS1435" s="76" t="str">
        <f t="shared" si="1866"/>
        <v>AS$17</v>
      </c>
      <c r="AT1435" s="76" t="str">
        <f t="shared" si="1866"/>
        <v>AT$17</v>
      </c>
      <c r="AU1435" s="76" t="str">
        <f t="shared" si="1866"/>
        <v>AU$17</v>
      </c>
      <c r="AV1435" s="76" t="str">
        <f t="shared" si="1866"/>
        <v>AV$17</v>
      </c>
      <c r="AW1435" s="76" t="str">
        <f t="shared" si="1866"/>
        <v>AW$17</v>
      </c>
      <c r="AX1435" s="76" t="str">
        <f t="shared" si="1866"/>
        <v>AX$17</v>
      </c>
      <c r="AY1435" s="76" t="str">
        <f t="shared" ref="AY1435:CD1435" si="1867">AY1420</f>
        <v>AY$17</v>
      </c>
      <c r="AZ1435" s="76" t="str">
        <f t="shared" si="1867"/>
        <v>AZ$17</v>
      </c>
      <c r="BA1435" s="76" t="str">
        <f t="shared" si="1867"/>
        <v>BA$17</v>
      </c>
      <c r="BB1435" s="76" t="str">
        <f t="shared" si="1867"/>
        <v>BB$17</v>
      </c>
      <c r="BC1435" s="76" t="str">
        <f t="shared" si="1867"/>
        <v>BC$17</v>
      </c>
      <c r="BD1435" s="76" t="str">
        <f t="shared" si="1867"/>
        <v>BD$17</v>
      </c>
      <c r="BE1435" s="76" t="str">
        <f t="shared" si="1867"/>
        <v>BE$17</v>
      </c>
      <c r="BF1435" s="76" t="str">
        <f t="shared" si="1867"/>
        <v>BF$17</v>
      </c>
      <c r="BG1435" s="76" t="str">
        <f t="shared" si="1867"/>
        <v>BG$17</v>
      </c>
      <c r="BH1435" s="76" t="str">
        <f t="shared" si="1867"/>
        <v>BH$17</v>
      </c>
      <c r="BI1435" s="76" t="str">
        <f t="shared" si="1867"/>
        <v>BI$17</v>
      </c>
      <c r="BJ1435" s="76" t="str">
        <f t="shared" si="1867"/>
        <v>BJ$17</v>
      </c>
      <c r="BK1435" s="76" t="str">
        <f t="shared" si="1867"/>
        <v>BK$17</v>
      </c>
      <c r="BL1435" s="76" t="str">
        <f t="shared" si="1867"/>
        <v>BL$17</v>
      </c>
      <c r="BM1435" s="76" t="str">
        <f t="shared" si="1867"/>
        <v>BM$17</v>
      </c>
      <c r="BN1435" s="76" t="str">
        <f t="shared" si="1867"/>
        <v>BN$17</v>
      </c>
      <c r="BO1435" s="76" t="str">
        <f t="shared" si="1867"/>
        <v>BO$17</v>
      </c>
      <c r="BP1435" s="76" t="str">
        <f t="shared" si="1867"/>
        <v>BP$17</v>
      </c>
      <c r="BQ1435" s="76" t="str">
        <f t="shared" si="1867"/>
        <v>BQ$17</v>
      </c>
      <c r="BR1435" s="76" t="str">
        <f t="shared" si="1867"/>
        <v>BR$17</v>
      </c>
      <c r="BS1435" s="76" t="str">
        <f t="shared" si="1867"/>
        <v>BS$17</v>
      </c>
      <c r="BT1435" s="76" t="str">
        <f t="shared" si="1867"/>
        <v>BT$17</v>
      </c>
      <c r="BU1435" s="76" t="str">
        <f t="shared" si="1867"/>
        <v>BU$17</v>
      </c>
      <c r="BV1435" s="76" t="str">
        <f t="shared" si="1867"/>
        <v>BV$17</v>
      </c>
      <c r="BW1435" s="76" t="str">
        <f t="shared" si="1867"/>
        <v>BW$17</v>
      </c>
      <c r="BX1435" s="76" t="str">
        <f t="shared" si="1867"/>
        <v>BX$17</v>
      </c>
      <c r="BY1435" s="76" t="str">
        <f t="shared" si="1867"/>
        <v>BY$17</v>
      </c>
      <c r="BZ1435" s="76" t="str">
        <f t="shared" si="1867"/>
        <v>BZ$17</v>
      </c>
      <c r="CA1435" s="76" t="str">
        <f t="shared" si="1867"/>
        <v>CA$17</v>
      </c>
      <c r="CB1435" s="76" t="str">
        <f t="shared" si="1867"/>
        <v>CB$17</v>
      </c>
      <c r="CC1435" s="76" t="str">
        <f t="shared" si="1867"/>
        <v>CC$17</v>
      </c>
      <c r="CD1435" s="76" t="str">
        <f t="shared" si="1867"/>
        <v>CD$17</v>
      </c>
      <c r="CE1435" s="76" t="str">
        <f t="shared" ref="CE1435:CL1435" si="1868">CE1420</f>
        <v>CE$17</v>
      </c>
      <c r="CF1435" s="76" t="str">
        <f t="shared" si="1868"/>
        <v>CF$17</v>
      </c>
      <c r="CG1435" s="76" t="str">
        <f t="shared" si="1868"/>
        <v>CG$17</v>
      </c>
      <c r="CH1435" s="76" t="str">
        <f t="shared" si="1868"/>
        <v>CH$17</v>
      </c>
      <c r="CI1435" s="76" t="str">
        <f t="shared" si="1868"/>
        <v>CI$17</v>
      </c>
      <c r="CJ1435" s="76" t="str">
        <f t="shared" si="1868"/>
        <v>CJ$17</v>
      </c>
      <c r="CK1435" s="76" t="str">
        <f t="shared" si="1868"/>
        <v>CK$17</v>
      </c>
      <c r="CL1435" s="76" t="str">
        <f t="shared" si="1868"/>
        <v>CL$17</v>
      </c>
      <c r="CN1435" s="60"/>
      <c r="CO1435" s="76" t="str">
        <f t="shared" ref="CO1435:DK1435" si="1869">CO1420</f>
        <v>CO$17</v>
      </c>
      <c r="CP1435" s="76" t="str">
        <f t="shared" si="1869"/>
        <v>CP$17</v>
      </c>
      <c r="CQ1435" s="76" t="str">
        <f t="shared" si="1869"/>
        <v>CQ$17</v>
      </c>
      <c r="CR1435" s="76" t="str">
        <f t="shared" si="1869"/>
        <v>CR$17</v>
      </c>
      <c r="CS1435" s="76" t="str">
        <f t="shared" si="1869"/>
        <v>CS$17</v>
      </c>
      <c r="CT1435" s="76" t="str">
        <f t="shared" si="1869"/>
        <v>CT$17</v>
      </c>
      <c r="CU1435" s="76" t="str">
        <f t="shared" si="1869"/>
        <v>CU$17</v>
      </c>
      <c r="CV1435" s="76" t="str">
        <f t="shared" si="1869"/>
        <v>CV$17</v>
      </c>
      <c r="CW1435" s="76" t="str">
        <f t="shared" si="1869"/>
        <v>CW$17</v>
      </c>
      <c r="CX1435" s="76" t="str">
        <f t="shared" si="1869"/>
        <v>CX$17</v>
      </c>
      <c r="CY1435" s="76" t="str">
        <f t="shared" si="1869"/>
        <v>CY$17</v>
      </c>
      <c r="CZ1435" s="76" t="str">
        <f t="shared" si="1869"/>
        <v>CZ$17</v>
      </c>
      <c r="DA1435" s="76" t="str">
        <f t="shared" si="1869"/>
        <v>DA$17</v>
      </c>
      <c r="DB1435" s="76" t="str">
        <f t="shared" si="1869"/>
        <v>DB$17</v>
      </c>
      <c r="DC1435" s="76" t="str">
        <f t="shared" si="1869"/>
        <v>DC$17</v>
      </c>
      <c r="DD1435" s="76" t="str">
        <f t="shared" si="1869"/>
        <v>DD$17</v>
      </c>
      <c r="DE1435" s="76" t="str">
        <f t="shared" si="1869"/>
        <v>DE$17</v>
      </c>
      <c r="DF1435" s="76" t="str">
        <f t="shared" si="1869"/>
        <v>DF$17</v>
      </c>
      <c r="DG1435" s="76" t="str">
        <f t="shared" si="1869"/>
        <v>DG$17</v>
      </c>
      <c r="DH1435" s="76" t="str">
        <f t="shared" si="1869"/>
        <v>DH$17</v>
      </c>
      <c r="DI1435" s="76" t="str">
        <f t="shared" si="1869"/>
        <v>DI$17</v>
      </c>
      <c r="DJ1435" s="76" t="str">
        <f t="shared" si="1869"/>
        <v>DJ$17</v>
      </c>
      <c r="DK1435" s="76" t="str">
        <f t="shared" si="1869"/>
        <v>DK$17</v>
      </c>
      <c r="DL1435" s="76" t="str">
        <f t="shared" ref="DL1435" si="1870">DL1420</f>
        <v>DL$17</v>
      </c>
    </row>
    <row r="1436" spans="1:116" x14ac:dyDescent="0.4">
      <c r="B1436" t="s">
        <v>332</v>
      </c>
      <c r="D1436" t="s">
        <v>776</v>
      </c>
      <c r="E1436" s="8" t="str">
        <f t="shared" si="1859"/>
        <v>1436 UEREV - S</v>
      </c>
      <c r="G1436" s="8" t="str">
        <f>G1421</f>
        <v>Secondary revenue driver</v>
      </c>
      <c r="H1436" s="12"/>
      <c r="I1436" s="60"/>
      <c r="J1436" s="60"/>
      <c r="K1436" s="15"/>
      <c r="L1436" s="15"/>
      <c r="M1436" s="15"/>
      <c r="N1436" s="15"/>
      <c r="O1436" s="15"/>
      <c r="P1436" s="15"/>
      <c r="R1436" s="15"/>
      <c r="S1436" s="76">
        <f t="shared" ref="S1436:AX1436" si="1871">S1421</f>
        <v>0</v>
      </c>
      <c r="T1436" s="76">
        <f t="shared" si="1871"/>
        <v>0</v>
      </c>
      <c r="U1436" s="76">
        <f t="shared" si="1871"/>
        <v>0</v>
      </c>
      <c r="V1436" s="76">
        <f t="shared" si="1871"/>
        <v>0</v>
      </c>
      <c r="W1436" s="76">
        <f t="shared" si="1871"/>
        <v>0</v>
      </c>
      <c r="X1436" s="76">
        <f t="shared" si="1871"/>
        <v>0</v>
      </c>
      <c r="Y1436" s="76">
        <f t="shared" si="1871"/>
        <v>0</v>
      </c>
      <c r="Z1436" s="76">
        <f t="shared" si="1871"/>
        <v>0</v>
      </c>
      <c r="AA1436" s="76">
        <f t="shared" si="1871"/>
        <v>0</v>
      </c>
      <c r="AB1436" s="76">
        <f t="shared" si="1871"/>
        <v>0</v>
      </c>
      <c r="AC1436" s="76">
        <f t="shared" si="1871"/>
        <v>0</v>
      </c>
      <c r="AD1436" s="76">
        <f t="shared" si="1871"/>
        <v>0</v>
      </c>
      <c r="AE1436" s="76">
        <f t="shared" si="1871"/>
        <v>0</v>
      </c>
      <c r="AF1436" s="76">
        <f t="shared" si="1871"/>
        <v>0</v>
      </c>
      <c r="AG1436" s="76">
        <f t="shared" si="1871"/>
        <v>0</v>
      </c>
      <c r="AH1436" s="76">
        <f t="shared" si="1871"/>
        <v>0</v>
      </c>
      <c r="AI1436" s="76">
        <f t="shared" si="1871"/>
        <v>0</v>
      </c>
      <c r="AJ1436" s="76">
        <f t="shared" si="1871"/>
        <v>0</v>
      </c>
      <c r="AK1436" s="76">
        <f t="shared" si="1871"/>
        <v>0</v>
      </c>
      <c r="AL1436" s="76">
        <f t="shared" si="1871"/>
        <v>0</v>
      </c>
      <c r="AM1436" s="76">
        <f t="shared" si="1871"/>
        <v>0</v>
      </c>
      <c r="AN1436" s="76">
        <f t="shared" si="1871"/>
        <v>0</v>
      </c>
      <c r="AO1436" s="76">
        <f t="shared" si="1871"/>
        <v>0</v>
      </c>
      <c r="AP1436" s="76">
        <f t="shared" si="1871"/>
        <v>0</v>
      </c>
      <c r="AQ1436" s="76">
        <f t="shared" si="1871"/>
        <v>0</v>
      </c>
      <c r="AR1436" s="76">
        <f t="shared" si="1871"/>
        <v>0</v>
      </c>
      <c r="AS1436" s="76">
        <f t="shared" si="1871"/>
        <v>0</v>
      </c>
      <c r="AT1436" s="76">
        <f t="shared" si="1871"/>
        <v>0</v>
      </c>
      <c r="AU1436" s="76">
        <f t="shared" si="1871"/>
        <v>0</v>
      </c>
      <c r="AV1436" s="76">
        <f t="shared" si="1871"/>
        <v>0</v>
      </c>
      <c r="AW1436" s="76">
        <f t="shared" si="1871"/>
        <v>0</v>
      </c>
      <c r="AX1436" s="76">
        <f t="shared" si="1871"/>
        <v>0</v>
      </c>
      <c r="AY1436" s="76">
        <f t="shared" ref="AY1436:CD1436" si="1872">AY1421</f>
        <v>0</v>
      </c>
      <c r="AZ1436" s="76">
        <f t="shared" si="1872"/>
        <v>0</v>
      </c>
      <c r="BA1436" s="76">
        <f t="shared" si="1872"/>
        <v>0</v>
      </c>
      <c r="BB1436" s="76">
        <f t="shared" si="1872"/>
        <v>0</v>
      </c>
      <c r="BC1436" s="76">
        <f t="shared" si="1872"/>
        <v>0</v>
      </c>
      <c r="BD1436" s="76">
        <f t="shared" si="1872"/>
        <v>0</v>
      </c>
      <c r="BE1436" s="76">
        <f t="shared" si="1872"/>
        <v>0</v>
      </c>
      <c r="BF1436" s="76">
        <f t="shared" si="1872"/>
        <v>0</v>
      </c>
      <c r="BG1436" s="76">
        <f t="shared" si="1872"/>
        <v>0</v>
      </c>
      <c r="BH1436" s="76">
        <f t="shared" si="1872"/>
        <v>0</v>
      </c>
      <c r="BI1436" s="76">
        <f t="shared" si="1872"/>
        <v>0</v>
      </c>
      <c r="BJ1436" s="76">
        <f t="shared" si="1872"/>
        <v>0</v>
      </c>
      <c r="BK1436" s="76">
        <f t="shared" si="1872"/>
        <v>0</v>
      </c>
      <c r="BL1436" s="76">
        <f t="shared" si="1872"/>
        <v>0</v>
      </c>
      <c r="BM1436" s="76">
        <f t="shared" si="1872"/>
        <v>0</v>
      </c>
      <c r="BN1436" s="76">
        <f t="shared" si="1872"/>
        <v>0</v>
      </c>
      <c r="BO1436" s="76">
        <f t="shared" si="1872"/>
        <v>0</v>
      </c>
      <c r="BP1436" s="76">
        <f t="shared" si="1872"/>
        <v>0</v>
      </c>
      <c r="BQ1436" s="76">
        <f t="shared" si="1872"/>
        <v>0</v>
      </c>
      <c r="BR1436" s="76">
        <f t="shared" si="1872"/>
        <v>0</v>
      </c>
      <c r="BS1436" s="76">
        <f t="shared" si="1872"/>
        <v>0</v>
      </c>
      <c r="BT1436" s="76">
        <f t="shared" si="1872"/>
        <v>0</v>
      </c>
      <c r="BU1436" s="76">
        <f t="shared" si="1872"/>
        <v>0</v>
      </c>
      <c r="BV1436" s="76">
        <f t="shared" si="1872"/>
        <v>0</v>
      </c>
      <c r="BW1436" s="76">
        <f t="shared" si="1872"/>
        <v>0</v>
      </c>
      <c r="BX1436" s="76">
        <f t="shared" si="1872"/>
        <v>0</v>
      </c>
      <c r="BY1436" s="76">
        <f t="shared" si="1872"/>
        <v>0</v>
      </c>
      <c r="BZ1436" s="76">
        <f t="shared" si="1872"/>
        <v>0</v>
      </c>
      <c r="CA1436" s="76">
        <f t="shared" si="1872"/>
        <v>0</v>
      </c>
      <c r="CB1436" s="76">
        <f t="shared" si="1872"/>
        <v>0</v>
      </c>
      <c r="CC1436" s="76">
        <f t="shared" si="1872"/>
        <v>0</v>
      </c>
      <c r="CD1436" s="76">
        <f t="shared" si="1872"/>
        <v>0</v>
      </c>
      <c r="CE1436" s="76">
        <f t="shared" ref="CE1436:CL1436" si="1873">CE1421</f>
        <v>0</v>
      </c>
      <c r="CF1436" s="76">
        <f t="shared" si="1873"/>
        <v>0</v>
      </c>
      <c r="CG1436" s="76">
        <f t="shared" si="1873"/>
        <v>0</v>
      </c>
      <c r="CH1436" s="76">
        <f t="shared" si="1873"/>
        <v>0</v>
      </c>
      <c r="CI1436" s="76">
        <f t="shared" si="1873"/>
        <v>0</v>
      </c>
      <c r="CJ1436" s="76">
        <f t="shared" si="1873"/>
        <v>0</v>
      </c>
      <c r="CK1436" s="76">
        <f t="shared" si="1873"/>
        <v>0</v>
      </c>
      <c r="CL1436" s="76">
        <f t="shared" si="1873"/>
        <v>0</v>
      </c>
      <c r="CN1436" s="60"/>
      <c r="CO1436" s="76">
        <f>CO114</f>
        <v>0</v>
      </c>
      <c r="CP1436" s="76">
        <f>CP114</f>
        <v>0</v>
      </c>
      <c r="CQ1436" s="76">
        <f>CQ114</f>
        <v>0</v>
      </c>
      <c r="CR1436" s="76">
        <f>CR114</f>
        <v>0</v>
      </c>
      <c r="CS1436" s="76">
        <f>CS114</f>
        <v>0</v>
      </c>
      <c r="CT1436" s="76">
        <f>CT114</f>
        <v>0</v>
      </c>
      <c r="CU1436" s="76">
        <f>CU114</f>
        <v>0</v>
      </c>
      <c r="CV1436" s="76">
        <f>CV114</f>
        <v>0</v>
      </c>
      <c r="CW1436" s="76">
        <f>CW114</f>
        <v>0</v>
      </c>
      <c r="CX1436" s="76">
        <f>CX114</f>
        <v>0</v>
      </c>
      <c r="CY1436" s="76">
        <f>CY114</f>
        <v>0</v>
      </c>
      <c r="CZ1436" s="76">
        <f>CZ114</f>
        <v>0</v>
      </c>
      <c r="DA1436" s="76">
        <f>DA114</f>
        <v>0</v>
      </c>
      <c r="DB1436" s="76">
        <f>DB114</f>
        <v>0</v>
      </c>
      <c r="DC1436" s="76">
        <f>DC114</f>
        <v>0</v>
      </c>
      <c r="DD1436" s="76">
        <f>DD114</f>
        <v>0</v>
      </c>
      <c r="DE1436" s="76">
        <f>DE114</f>
        <v>0</v>
      </c>
      <c r="DF1436" s="76">
        <f>DF114</f>
        <v>0</v>
      </c>
      <c r="DG1436" s="76">
        <f>DG114</f>
        <v>0</v>
      </c>
      <c r="DH1436" s="76">
        <f>DH114</f>
        <v>0</v>
      </c>
      <c r="DI1436" s="76">
        <f>DI114</f>
        <v>0</v>
      </c>
      <c r="DJ1436" s="76">
        <f>DJ114</f>
        <v>0</v>
      </c>
      <c r="DK1436" s="76">
        <f>DK114</f>
        <v>0</v>
      </c>
      <c r="DL1436" s="76">
        <f>DL114</f>
        <v>0</v>
      </c>
    </row>
    <row r="1437" spans="1:116" x14ac:dyDescent="0.4">
      <c r="B1437" t="s">
        <v>332</v>
      </c>
      <c r="D1437" t="s">
        <v>776</v>
      </c>
      <c r="E1437" s="8" t="str">
        <f t="shared" si="1859"/>
        <v>1437 UEREV - S</v>
      </c>
      <c r="G1437" s="8" t="str">
        <f>G1422</f>
        <v>Secondary volume driver</v>
      </c>
      <c r="H1437" s="12"/>
      <c r="I1437" s="60"/>
      <c r="J1437" s="60"/>
      <c r="K1437" s="15"/>
      <c r="L1437" s="15"/>
      <c r="M1437" s="15"/>
      <c r="N1437" s="15"/>
      <c r="O1437" s="15"/>
      <c r="P1437" s="15"/>
      <c r="R1437" s="15"/>
      <c r="S1437" s="76"/>
      <c r="T1437" s="76"/>
      <c r="U1437" s="76"/>
      <c r="V1437" s="76"/>
      <c r="W1437" s="76"/>
      <c r="X1437" s="76"/>
      <c r="Y1437" s="76"/>
      <c r="Z1437" s="76"/>
      <c r="AA1437" s="76"/>
      <c r="AB1437" s="76"/>
      <c r="AC1437" s="76"/>
      <c r="AD1437" s="76"/>
      <c r="AE1437" s="76"/>
      <c r="AF1437" s="76"/>
      <c r="AG1437" s="76"/>
      <c r="AH1437" s="76"/>
      <c r="AI1437" s="76"/>
      <c r="AJ1437" s="76"/>
      <c r="AK1437" s="76"/>
      <c r="AL1437" s="76"/>
      <c r="AM1437" s="76"/>
      <c r="AN1437" s="76"/>
      <c r="AO1437" s="76"/>
      <c r="AP1437" s="76"/>
      <c r="AQ1437" s="76"/>
      <c r="AR1437" s="76"/>
      <c r="AS1437" s="76"/>
      <c r="AT1437" s="76"/>
      <c r="AU1437" s="76"/>
      <c r="AV1437" s="76"/>
      <c r="AW1437" s="76"/>
      <c r="AX1437" s="76"/>
      <c r="AY1437" s="76"/>
      <c r="AZ1437" s="76"/>
      <c r="BA1437" s="76"/>
      <c r="BB1437" s="76"/>
      <c r="BC1437" s="76"/>
      <c r="BD1437" s="76"/>
      <c r="BE1437" s="76"/>
      <c r="BF1437" s="76"/>
      <c r="BG1437" s="76"/>
      <c r="BH1437" s="76"/>
      <c r="BI1437" s="76"/>
      <c r="BJ1437" s="76"/>
      <c r="BK1437" s="76"/>
      <c r="BL1437" s="76"/>
      <c r="BM1437" s="76"/>
      <c r="BN1437" s="76"/>
      <c r="BO1437" s="76"/>
      <c r="BP1437" s="76"/>
      <c r="BQ1437" s="76"/>
      <c r="BR1437" s="76"/>
      <c r="BS1437" s="76"/>
      <c r="BT1437" s="76"/>
      <c r="BU1437" s="76"/>
      <c r="BV1437" s="76"/>
      <c r="BW1437" s="76"/>
      <c r="BX1437" s="76"/>
      <c r="BY1437" s="76"/>
      <c r="BZ1437" s="76"/>
      <c r="CA1437" s="76"/>
      <c r="CB1437" s="76"/>
      <c r="CC1437" s="76"/>
      <c r="CD1437" s="76"/>
      <c r="CE1437" s="76"/>
      <c r="CF1437" s="76"/>
      <c r="CG1437" s="76"/>
      <c r="CH1437" s="76"/>
      <c r="CI1437" s="76"/>
      <c r="CJ1437" s="76"/>
      <c r="CK1437" s="76"/>
      <c r="CL1437" s="76"/>
      <c r="CN1437" s="60"/>
      <c r="CO1437" s="76"/>
      <c r="CP1437" s="76"/>
      <c r="CQ1437" s="76"/>
      <c r="CR1437" s="76"/>
      <c r="CS1437" s="76"/>
      <c r="CT1437" s="76"/>
      <c r="CU1437" s="76"/>
      <c r="CV1437" s="76"/>
      <c r="CW1437" s="76"/>
      <c r="CX1437" s="76"/>
      <c r="CY1437" s="76"/>
      <c r="CZ1437" s="76"/>
      <c r="DA1437" s="76"/>
      <c r="DB1437" s="76"/>
      <c r="DC1437" s="76"/>
      <c r="DD1437" s="76"/>
      <c r="DE1437" s="76"/>
      <c r="DF1437" s="76"/>
      <c r="DG1437" s="76"/>
      <c r="DH1437" s="76"/>
      <c r="DI1437" s="76"/>
      <c r="DJ1437" s="76"/>
      <c r="DK1437" s="76"/>
      <c r="DL1437" s="76"/>
    </row>
    <row r="1438" spans="1:116" x14ac:dyDescent="0.4">
      <c r="H1438" s="12"/>
      <c r="I1438" s="60"/>
      <c r="J1438" s="60"/>
      <c r="K1438" s="15"/>
      <c r="L1438" s="15"/>
      <c r="M1438" s="15"/>
      <c r="N1438" s="15"/>
      <c r="O1438" s="15"/>
      <c r="P1438" s="15"/>
      <c r="R1438" s="15"/>
      <c r="S1438" s="203" t="str">
        <f t="shared" ref="S1438:AX1438" si="1874">ADDRESS(ROW(S1431),COLUMN(S1431),2)</f>
        <v>S$1431</v>
      </c>
      <c r="T1438" s="203" t="str">
        <f t="shared" si="1874"/>
        <v>T$1431</v>
      </c>
      <c r="U1438" s="203" t="str">
        <f t="shared" si="1874"/>
        <v>U$1431</v>
      </c>
      <c r="V1438" s="203" t="str">
        <f t="shared" si="1874"/>
        <v>V$1431</v>
      </c>
      <c r="W1438" s="203" t="str">
        <f t="shared" si="1874"/>
        <v>W$1431</v>
      </c>
      <c r="X1438" s="203" t="str">
        <f t="shared" si="1874"/>
        <v>X$1431</v>
      </c>
      <c r="Y1438" s="203" t="str">
        <f t="shared" si="1874"/>
        <v>Y$1431</v>
      </c>
      <c r="Z1438" s="203" t="str">
        <f t="shared" si="1874"/>
        <v>Z$1431</v>
      </c>
      <c r="AA1438" s="203" t="str">
        <f t="shared" si="1874"/>
        <v>AA$1431</v>
      </c>
      <c r="AB1438" s="203" t="str">
        <f t="shared" si="1874"/>
        <v>AB$1431</v>
      </c>
      <c r="AC1438" s="203" t="str">
        <f t="shared" si="1874"/>
        <v>AC$1431</v>
      </c>
      <c r="AD1438" s="203" t="str">
        <f t="shared" si="1874"/>
        <v>AD$1431</v>
      </c>
      <c r="AE1438" s="203" t="str">
        <f t="shared" si="1874"/>
        <v>AE$1431</v>
      </c>
      <c r="AF1438" s="203" t="str">
        <f t="shared" si="1874"/>
        <v>AF$1431</v>
      </c>
      <c r="AG1438" s="203" t="str">
        <f t="shared" si="1874"/>
        <v>AG$1431</v>
      </c>
      <c r="AH1438" s="203" t="str">
        <f t="shared" si="1874"/>
        <v>AH$1431</v>
      </c>
      <c r="AI1438" s="203" t="str">
        <f t="shared" si="1874"/>
        <v>AI$1431</v>
      </c>
      <c r="AJ1438" s="203" t="str">
        <f t="shared" si="1874"/>
        <v>AJ$1431</v>
      </c>
      <c r="AK1438" s="203" t="str">
        <f t="shared" si="1874"/>
        <v>AK$1431</v>
      </c>
      <c r="AL1438" s="203" t="str">
        <f t="shared" si="1874"/>
        <v>AL$1431</v>
      </c>
      <c r="AM1438" s="203" t="str">
        <f t="shared" si="1874"/>
        <v>AM$1431</v>
      </c>
      <c r="AN1438" s="203" t="str">
        <f t="shared" si="1874"/>
        <v>AN$1431</v>
      </c>
      <c r="AO1438" s="203" t="str">
        <f t="shared" si="1874"/>
        <v>AO$1431</v>
      </c>
      <c r="AP1438" s="203" t="str">
        <f t="shared" si="1874"/>
        <v>AP$1431</v>
      </c>
      <c r="AQ1438" s="203" t="str">
        <f t="shared" si="1874"/>
        <v>AQ$1431</v>
      </c>
      <c r="AR1438" s="203" t="str">
        <f t="shared" si="1874"/>
        <v>AR$1431</v>
      </c>
      <c r="AS1438" s="203" t="str">
        <f t="shared" si="1874"/>
        <v>AS$1431</v>
      </c>
      <c r="AT1438" s="203" t="str">
        <f t="shared" si="1874"/>
        <v>AT$1431</v>
      </c>
      <c r="AU1438" s="203" t="str">
        <f t="shared" si="1874"/>
        <v>AU$1431</v>
      </c>
      <c r="AV1438" s="203" t="str">
        <f t="shared" si="1874"/>
        <v>AV$1431</v>
      </c>
      <c r="AW1438" s="203" t="str">
        <f t="shared" si="1874"/>
        <v>AW$1431</v>
      </c>
      <c r="AX1438" s="203" t="str">
        <f t="shared" si="1874"/>
        <v>AX$1431</v>
      </c>
      <c r="AY1438" s="203" t="str">
        <f t="shared" ref="AY1438:CD1438" si="1875">ADDRESS(ROW(AY1431),COLUMN(AY1431),2)</f>
        <v>AY$1431</v>
      </c>
      <c r="AZ1438" s="203" t="str">
        <f t="shared" si="1875"/>
        <v>AZ$1431</v>
      </c>
      <c r="BA1438" s="203" t="str">
        <f t="shared" si="1875"/>
        <v>BA$1431</v>
      </c>
      <c r="BB1438" s="203" t="str">
        <f t="shared" si="1875"/>
        <v>BB$1431</v>
      </c>
      <c r="BC1438" s="203" t="str">
        <f t="shared" si="1875"/>
        <v>BC$1431</v>
      </c>
      <c r="BD1438" s="203" t="str">
        <f t="shared" si="1875"/>
        <v>BD$1431</v>
      </c>
      <c r="BE1438" s="203" t="str">
        <f t="shared" si="1875"/>
        <v>BE$1431</v>
      </c>
      <c r="BF1438" s="203" t="str">
        <f t="shared" si="1875"/>
        <v>BF$1431</v>
      </c>
      <c r="BG1438" s="203" t="str">
        <f t="shared" si="1875"/>
        <v>BG$1431</v>
      </c>
      <c r="BH1438" s="203" t="str">
        <f t="shared" si="1875"/>
        <v>BH$1431</v>
      </c>
      <c r="BI1438" s="203" t="str">
        <f t="shared" si="1875"/>
        <v>BI$1431</v>
      </c>
      <c r="BJ1438" s="203" t="str">
        <f t="shared" si="1875"/>
        <v>BJ$1431</v>
      </c>
      <c r="BK1438" s="203" t="str">
        <f t="shared" si="1875"/>
        <v>BK$1431</v>
      </c>
      <c r="BL1438" s="203" t="str">
        <f t="shared" si="1875"/>
        <v>BL$1431</v>
      </c>
      <c r="BM1438" s="203" t="str">
        <f t="shared" si="1875"/>
        <v>BM$1431</v>
      </c>
      <c r="BN1438" s="203" t="str">
        <f t="shared" si="1875"/>
        <v>BN$1431</v>
      </c>
      <c r="BO1438" s="203" t="str">
        <f t="shared" si="1875"/>
        <v>BO$1431</v>
      </c>
      <c r="BP1438" s="203" t="str">
        <f t="shared" si="1875"/>
        <v>BP$1431</v>
      </c>
      <c r="BQ1438" s="203" t="str">
        <f t="shared" si="1875"/>
        <v>BQ$1431</v>
      </c>
      <c r="BR1438" s="203" t="str">
        <f t="shared" si="1875"/>
        <v>BR$1431</v>
      </c>
      <c r="BS1438" s="203" t="str">
        <f t="shared" si="1875"/>
        <v>BS$1431</v>
      </c>
      <c r="BT1438" s="203" t="str">
        <f t="shared" si="1875"/>
        <v>BT$1431</v>
      </c>
      <c r="BU1438" s="203" t="str">
        <f t="shared" si="1875"/>
        <v>BU$1431</v>
      </c>
      <c r="BV1438" s="203" t="str">
        <f t="shared" si="1875"/>
        <v>BV$1431</v>
      </c>
      <c r="BW1438" s="203" t="str">
        <f t="shared" si="1875"/>
        <v>BW$1431</v>
      </c>
      <c r="BX1438" s="203" t="str">
        <f t="shared" si="1875"/>
        <v>BX$1431</v>
      </c>
      <c r="BY1438" s="203" t="str">
        <f t="shared" si="1875"/>
        <v>BY$1431</v>
      </c>
      <c r="BZ1438" s="203" t="str">
        <f t="shared" si="1875"/>
        <v>BZ$1431</v>
      </c>
      <c r="CA1438" s="203" t="str">
        <f t="shared" si="1875"/>
        <v>CA$1431</v>
      </c>
      <c r="CB1438" s="203" t="str">
        <f t="shared" si="1875"/>
        <v>CB$1431</v>
      </c>
      <c r="CC1438" s="203" t="str">
        <f t="shared" si="1875"/>
        <v>CC$1431</v>
      </c>
      <c r="CD1438" s="203" t="str">
        <f t="shared" si="1875"/>
        <v>CD$1431</v>
      </c>
      <c r="CE1438" s="203" t="str">
        <f t="shared" ref="CE1438:CL1438" si="1876">ADDRESS(ROW(CE1431),COLUMN(CE1431),2)</f>
        <v>CE$1431</v>
      </c>
      <c r="CF1438" s="203" t="str">
        <f t="shared" si="1876"/>
        <v>CF$1431</v>
      </c>
      <c r="CG1438" s="203" t="str">
        <f t="shared" si="1876"/>
        <v>CG$1431</v>
      </c>
      <c r="CH1438" s="203" t="str">
        <f t="shared" si="1876"/>
        <v>CH$1431</v>
      </c>
      <c r="CI1438" s="203" t="str">
        <f t="shared" si="1876"/>
        <v>CI$1431</v>
      </c>
      <c r="CJ1438" s="203" t="str">
        <f t="shared" si="1876"/>
        <v>CJ$1431</v>
      </c>
      <c r="CK1438" s="203" t="str">
        <f t="shared" si="1876"/>
        <v>CK$1431</v>
      </c>
      <c r="CL1438" s="203" t="str">
        <f t="shared" si="1876"/>
        <v>CL$1431</v>
      </c>
      <c r="CN1438" s="60"/>
      <c r="CO1438" s="203" t="str">
        <f>ADDRESS(ROW(CO181),COLUMN(CO181),2)</f>
        <v>CO$181</v>
      </c>
      <c r="CP1438" s="203" t="str">
        <f>ADDRESS(ROW(CP181),COLUMN(CP181),2)</f>
        <v>CP$181</v>
      </c>
      <c r="CQ1438" s="203" t="str">
        <f>ADDRESS(ROW(CQ181),COLUMN(CQ181),2)</f>
        <v>CQ$181</v>
      </c>
      <c r="CR1438" s="203" t="str">
        <f>ADDRESS(ROW(CR181),COLUMN(CR181),2)</f>
        <v>CR$181</v>
      </c>
      <c r="CS1438" s="203" t="str">
        <f>ADDRESS(ROW(CS181),COLUMN(CS181),2)</f>
        <v>CS$181</v>
      </c>
      <c r="CT1438" s="203" t="str">
        <f>ADDRESS(ROW(CT181),COLUMN(CT181),2)</f>
        <v>CT$181</v>
      </c>
      <c r="CU1438" s="203" t="str">
        <f>ADDRESS(ROW(CU181),COLUMN(CU181),2)</f>
        <v>CU$181</v>
      </c>
      <c r="CV1438" s="203" t="str">
        <f>ADDRESS(ROW(CV181),COLUMN(CV181),2)</f>
        <v>CV$181</v>
      </c>
      <c r="CW1438" s="203" t="str">
        <f>ADDRESS(ROW(CW181),COLUMN(CW181),2)</f>
        <v>CW$181</v>
      </c>
      <c r="CX1438" s="203" t="str">
        <f>ADDRESS(ROW(CX181),COLUMN(CX181),2)</f>
        <v>CX$181</v>
      </c>
      <c r="CY1438" s="203" t="str">
        <f>ADDRESS(ROW(CY181),COLUMN(CY181),2)</f>
        <v>CY$181</v>
      </c>
      <c r="CZ1438" s="203" t="str">
        <f>ADDRESS(ROW(CZ181),COLUMN(CZ181),2)</f>
        <v>CZ$181</v>
      </c>
      <c r="DA1438" s="203" t="str">
        <f>ADDRESS(ROW(DA181),COLUMN(DA181),2)</f>
        <v>DA$181</v>
      </c>
      <c r="DB1438" s="203" t="str">
        <f>ADDRESS(ROW(DB181),COLUMN(DB181),2)</f>
        <v>DB$181</v>
      </c>
      <c r="DC1438" s="203" t="str">
        <f>ADDRESS(ROW(DC181),COLUMN(DC181),2)</f>
        <v>DC$181</v>
      </c>
      <c r="DD1438" s="203" t="str">
        <f>ADDRESS(ROW(DD181),COLUMN(DD181),2)</f>
        <v>DD$181</v>
      </c>
      <c r="DE1438" s="203" t="str">
        <f>ADDRESS(ROW(DE181),COLUMN(DE181),2)</f>
        <v>DE$181</v>
      </c>
      <c r="DF1438" s="203" t="str">
        <f>ADDRESS(ROW(DF181),COLUMN(DF181),2)</f>
        <v>DF$181</v>
      </c>
      <c r="DG1438" s="203" t="str">
        <f>ADDRESS(ROW(DG181),COLUMN(DG181),2)</f>
        <v>DG$181</v>
      </c>
      <c r="DH1438" s="203" t="str">
        <f>ADDRESS(ROW(DH181),COLUMN(DH181),2)</f>
        <v>DH$181</v>
      </c>
      <c r="DI1438" s="203" t="str">
        <f>ADDRESS(ROW(DI181),COLUMN(DI181),2)</f>
        <v>DI$181</v>
      </c>
      <c r="DJ1438" s="203" t="str">
        <f>ADDRESS(ROW(DJ181),COLUMN(DJ181),2)</f>
        <v>DJ$181</v>
      </c>
      <c r="DK1438" s="203" t="str">
        <f>ADDRESS(ROW(DK181),COLUMN(DK181),2)</f>
        <v>DK$181</v>
      </c>
      <c r="DL1438" s="203" t="str">
        <f>ADDRESS(ROW(DL181),COLUMN(DL181),2)</f>
        <v>DL$181</v>
      </c>
    </row>
    <row r="1439" spans="1:116" x14ac:dyDescent="0.4">
      <c r="A1439" s="174"/>
      <c r="E1439" s="8"/>
      <c r="G1439" s="175" t="s">
        <v>490</v>
      </c>
      <c r="H1439" s="12"/>
      <c r="I1439" s="60"/>
      <c r="J1439" s="60"/>
      <c r="K1439" s="15"/>
      <c r="L1439" s="15"/>
      <c r="M1439" s="15"/>
      <c r="N1439" s="15"/>
      <c r="O1439" s="15"/>
      <c r="P1439" s="15"/>
      <c r="R1439" s="15"/>
      <c r="S1439" s="76" t="str">
        <f t="shared" ref="S1439:AX1439" si="1877">S1424</f>
        <v>S$19</v>
      </c>
      <c r="T1439" s="76" t="str">
        <f t="shared" si="1877"/>
        <v>T$19</v>
      </c>
      <c r="U1439" s="76" t="str">
        <f t="shared" si="1877"/>
        <v>U$19</v>
      </c>
      <c r="V1439" s="76" t="str">
        <f t="shared" si="1877"/>
        <v>V$19</v>
      </c>
      <c r="W1439" s="76" t="str">
        <f t="shared" si="1877"/>
        <v>W$19</v>
      </c>
      <c r="X1439" s="76" t="str">
        <f t="shared" si="1877"/>
        <v>X$19</v>
      </c>
      <c r="Y1439" s="76" t="str">
        <f t="shared" si="1877"/>
        <v>Y$19</v>
      </c>
      <c r="Z1439" s="76" t="str">
        <f t="shared" si="1877"/>
        <v>Z$19</v>
      </c>
      <c r="AA1439" s="76" t="str">
        <f t="shared" si="1877"/>
        <v>AA$19</v>
      </c>
      <c r="AB1439" s="76" t="str">
        <f t="shared" si="1877"/>
        <v>AB$19</v>
      </c>
      <c r="AC1439" s="76" t="str">
        <f t="shared" si="1877"/>
        <v>AC$19</v>
      </c>
      <c r="AD1439" s="76" t="str">
        <f t="shared" si="1877"/>
        <v>AD$19</v>
      </c>
      <c r="AE1439" s="76" t="str">
        <f t="shared" si="1877"/>
        <v>AE$19</v>
      </c>
      <c r="AF1439" s="76" t="str">
        <f t="shared" si="1877"/>
        <v>AF$19</v>
      </c>
      <c r="AG1439" s="76" t="str">
        <f t="shared" si="1877"/>
        <v>AG$19</v>
      </c>
      <c r="AH1439" s="76" t="str">
        <f t="shared" si="1877"/>
        <v>AH$19</v>
      </c>
      <c r="AI1439" s="76" t="str">
        <f t="shared" si="1877"/>
        <v>AI$19</v>
      </c>
      <c r="AJ1439" s="76" t="str">
        <f t="shared" si="1877"/>
        <v>AJ$19</v>
      </c>
      <c r="AK1439" s="76" t="str">
        <f t="shared" si="1877"/>
        <v>AK$19</v>
      </c>
      <c r="AL1439" s="76" t="str">
        <f t="shared" si="1877"/>
        <v>AL$19</v>
      </c>
      <c r="AM1439" s="76" t="str">
        <f t="shared" si="1877"/>
        <v>AM$19</v>
      </c>
      <c r="AN1439" s="76" t="str">
        <f t="shared" si="1877"/>
        <v>AN$19</v>
      </c>
      <c r="AO1439" s="76" t="str">
        <f t="shared" si="1877"/>
        <v>AO$19</v>
      </c>
      <c r="AP1439" s="76" t="str">
        <f t="shared" si="1877"/>
        <v>AP$19</v>
      </c>
      <c r="AQ1439" s="76" t="str">
        <f t="shared" si="1877"/>
        <v>AQ$19</v>
      </c>
      <c r="AR1439" s="76" t="str">
        <f t="shared" si="1877"/>
        <v>AR$19</v>
      </c>
      <c r="AS1439" s="76" t="str">
        <f t="shared" si="1877"/>
        <v>AS$19</v>
      </c>
      <c r="AT1439" s="76" t="str">
        <f t="shared" si="1877"/>
        <v>AT$19</v>
      </c>
      <c r="AU1439" s="76" t="str">
        <f t="shared" si="1877"/>
        <v>AU$19</v>
      </c>
      <c r="AV1439" s="76" t="str">
        <f t="shared" si="1877"/>
        <v>AV$19</v>
      </c>
      <c r="AW1439" s="76" t="str">
        <f t="shared" si="1877"/>
        <v>AW$19</v>
      </c>
      <c r="AX1439" s="76" t="str">
        <f t="shared" si="1877"/>
        <v>AX$19</v>
      </c>
      <c r="AY1439" s="76" t="str">
        <f t="shared" ref="AY1439:CD1439" si="1878">AY1424</f>
        <v>AY$19</v>
      </c>
      <c r="AZ1439" s="76" t="str">
        <f t="shared" si="1878"/>
        <v>AZ$19</v>
      </c>
      <c r="BA1439" s="76" t="str">
        <f t="shared" si="1878"/>
        <v>BA$19</v>
      </c>
      <c r="BB1439" s="76" t="str">
        <f t="shared" si="1878"/>
        <v>BB$19</v>
      </c>
      <c r="BC1439" s="76" t="str">
        <f t="shared" si="1878"/>
        <v>BC$19</v>
      </c>
      <c r="BD1439" s="76" t="str">
        <f t="shared" si="1878"/>
        <v>BD$19</v>
      </c>
      <c r="BE1439" s="76" t="str">
        <f t="shared" si="1878"/>
        <v>BE$19</v>
      </c>
      <c r="BF1439" s="76" t="str">
        <f t="shared" si="1878"/>
        <v>BF$19</v>
      </c>
      <c r="BG1439" s="76" t="str">
        <f t="shared" si="1878"/>
        <v>BG$19</v>
      </c>
      <c r="BH1439" s="76" t="str">
        <f t="shared" si="1878"/>
        <v>BH$19</v>
      </c>
      <c r="BI1439" s="76" t="str">
        <f t="shared" si="1878"/>
        <v>BI$19</v>
      </c>
      <c r="BJ1439" s="76" t="str">
        <f t="shared" si="1878"/>
        <v>BJ$19</v>
      </c>
      <c r="BK1439" s="76" t="str">
        <f t="shared" si="1878"/>
        <v>BK$19</v>
      </c>
      <c r="BL1439" s="76" t="str">
        <f t="shared" si="1878"/>
        <v>BL$19</v>
      </c>
      <c r="BM1439" s="76" t="str">
        <f t="shared" si="1878"/>
        <v>BM$19</v>
      </c>
      <c r="BN1439" s="76" t="str">
        <f t="shared" si="1878"/>
        <v>BN$19</v>
      </c>
      <c r="BO1439" s="76" t="str">
        <f t="shared" si="1878"/>
        <v>BO$19</v>
      </c>
      <c r="BP1439" s="76" t="str">
        <f t="shared" si="1878"/>
        <v>BP$19</v>
      </c>
      <c r="BQ1439" s="76" t="str">
        <f t="shared" si="1878"/>
        <v>BQ$19</v>
      </c>
      <c r="BR1439" s="76" t="str">
        <f t="shared" si="1878"/>
        <v>BR$19</v>
      </c>
      <c r="BS1439" s="76" t="str">
        <f t="shared" si="1878"/>
        <v>BS$19</v>
      </c>
      <c r="BT1439" s="76" t="str">
        <f t="shared" si="1878"/>
        <v>BT$19</v>
      </c>
      <c r="BU1439" s="76" t="str">
        <f t="shared" si="1878"/>
        <v>BU$19</v>
      </c>
      <c r="BV1439" s="76" t="str">
        <f t="shared" si="1878"/>
        <v>BV$19</v>
      </c>
      <c r="BW1439" s="76" t="str">
        <f t="shared" si="1878"/>
        <v>BW$19</v>
      </c>
      <c r="BX1439" s="76" t="str">
        <f t="shared" si="1878"/>
        <v>BX$19</v>
      </c>
      <c r="BY1439" s="76" t="str">
        <f t="shared" si="1878"/>
        <v>BY$19</v>
      </c>
      <c r="BZ1439" s="76" t="str">
        <f t="shared" si="1878"/>
        <v>BZ$19</v>
      </c>
      <c r="CA1439" s="76" t="str">
        <f t="shared" si="1878"/>
        <v>CA$19</v>
      </c>
      <c r="CB1439" s="76" t="str">
        <f t="shared" si="1878"/>
        <v>CB$19</v>
      </c>
      <c r="CC1439" s="76" t="str">
        <f t="shared" si="1878"/>
        <v>CC$19</v>
      </c>
      <c r="CD1439" s="76" t="str">
        <f t="shared" si="1878"/>
        <v>CD$19</v>
      </c>
      <c r="CE1439" s="76" t="str">
        <f t="shared" ref="CE1439:CL1439" si="1879">CE1424</f>
        <v>CE$19</v>
      </c>
      <c r="CF1439" s="76" t="str">
        <f t="shared" si="1879"/>
        <v>CF$19</v>
      </c>
      <c r="CG1439" s="76" t="str">
        <f t="shared" si="1879"/>
        <v>CG$19</v>
      </c>
      <c r="CH1439" s="76" t="str">
        <f t="shared" si="1879"/>
        <v>CH$19</v>
      </c>
      <c r="CI1439" s="76" t="str">
        <f t="shared" si="1879"/>
        <v>CI$19</v>
      </c>
      <c r="CJ1439" s="76" t="str">
        <f t="shared" si="1879"/>
        <v>CJ$19</v>
      </c>
      <c r="CK1439" s="76" t="str">
        <f t="shared" si="1879"/>
        <v>CK$19</v>
      </c>
      <c r="CL1439" s="76" t="str">
        <f t="shared" si="1879"/>
        <v>CL$19</v>
      </c>
      <c r="CN1439" s="60"/>
      <c r="CO1439" s="76" t="str">
        <f t="shared" ref="CO1439:DK1439" si="1880">CO1424</f>
        <v>CO$19</v>
      </c>
      <c r="CP1439" s="76" t="str">
        <f t="shared" si="1880"/>
        <v>CP$19</v>
      </c>
      <c r="CQ1439" s="76" t="str">
        <f t="shared" si="1880"/>
        <v>CQ$19</v>
      </c>
      <c r="CR1439" s="76" t="str">
        <f t="shared" si="1880"/>
        <v>CR$19</v>
      </c>
      <c r="CS1439" s="76" t="str">
        <f t="shared" si="1880"/>
        <v>CS$19</v>
      </c>
      <c r="CT1439" s="76" t="str">
        <f t="shared" si="1880"/>
        <v>CT$19</v>
      </c>
      <c r="CU1439" s="76" t="str">
        <f t="shared" si="1880"/>
        <v>CU$19</v>
      </c>
      <c r="CV1439" s="76" t="str">
        <f t="shared" si="1880"/>
        <v>CV$19</v>
      </c>
      <c r="CW1439" s="76" t="str">
        <f t="shared" si="1880"/>
        <v>CW$19</v>
      </c>
      <c r="CX1439" s="76" t="str">
        <f t="shared" si="1880"/>
        <v>CX$19</v>
      </c>
      <c r="CY1439" s="76" t="str">
        <f t="shared" si="1880"/>
        <v>CY$19</v>
      </c>
      <c r="CZ1439" s="76" t="str">
        <f t="shared" si="1880"/>
        <v>CZ$19</v>
      </c>
      <c r="DA1439" s="76" t="str">
        <f t="shared" si="1880"/>
        <v>DA$19</v>
      </c>
      <c r="DB1439" s="76" t="str">
        <f t="shared" si="1880"/>
        <v>DB$19</v>
      </c>
      <c r="DC1439" s="76" t="str">
        <f t="shared" si="1880"/>
        <v>DC$19</v>
      </c>
      <c r="DD1439" s="76" t="str">
        <f t="shared" si="1880"/>
        <v>DD$19</v>
      </c>
      <c r="DE1439" s="76" t="str">
        <f t="shared" si="1880"/>
        <v>DE$19</v>
      </c>
      <c r="DF1439" s="76" t="str">
        <f t="shared" si="1880"/>
        <v>DF$19</v>
      </c>
      <c r="DG1439" s="76" t="str">
        <f t="shared" si="1880"/>
        <v>DG$19</v>
      </c>
      <c r="DH1439" s="76" t="str">
        <f t="shared" si="1880"/>
        <v>DH$19</v>
      </c>
      <c r="DI1439" s="76" t="str">
        <f t="shared" si="1880"/>
        <v>DI$19</v>
      </c>
      <c r="DJ1439" s="76" t="str">
        <f t="shared" si="1880"/>
        <v>DJ$19</v>
      </c>
      <c r="DK1439" s="76" t="str">
        <f t="shared" si="1880"/>
        <v>DK$19</v>
      </c>
      <c r="DL1439" s="76" t="str">
        <f t="shared" ref="DL1439" si="1881">DL1424</f>
        <v>DL$19</v>
      </c>
    </row>
    <row r="1440" spans="1:116" x14ac:dyDescent="0.4">
      <c r="A1440" s="174"/>
      <c r="E1440" s="8"/>
      <c r="G1440" s="175" t="s">
        <v>492</v>
      </c>
      <c r="CO1440" s="8"/>
      <c r="CP1440" s="8"/>
      <c r="CQ1440" s="8"/>
      <c r="CR1440" s="8"/>
      <c r="CS1440" s="8"/>
      <c r="CT1440" s="8"/>
      <c r="CU1440" s="8"/>
      <c r="CV1440" s="8"/>
      <c r="CW1440" s="8"/>
      <c r="CX1440" s="8"/>
      <c r="CY1440" s="8"/>
      <c r="CZ1440" s="8"/>
      <c r="DA1440" s="8"/>
      <c r="DB1440" s="8"/>
      <c r="DC1440" s="8"/>
      <c r="DD1440" s="8"/>
      <c r="DE1440" s="8"/>
      <c r="DF1440" s="8"/>
      <c r="DG1440" s="8"/>
      <c r="DH1440" s="8"/>
      <c r="DI1440" s="8"/>
      <c r="DJ1440" s="8"/>
      <c r="DK1440" s="8"/>
      <c r="DL1440" s="8"/>
    </row>
    <row r="1441" spans="1:116" x14ac:dyDescent="0.4">
      <c r="A1441" s="174"/>
      <c r="E1441" s="8"/>
      <c r="G1441" s="175" t="s">
        <v>461</v>
      </c>
      <c r="H1441" s="174"/>
      <c r="I1441" s="176"/>
      <c r="J1441" s="176"/>
      <c r="K1441" s="197"/>
      <c r="L1441" s="197"/>
      <c r="M1441" s="197"/>
      <c r="N1441" s="197"/>
      <c r="O1441" s="197"/>
      <c r="P1441" s="197"/>
      <c r="R1441" s="198"/>
      <c r="S1441" s="174"/>
      <c r="T1441" s="174"/>
      <c r="U1441" s="174"/>
      <c r="V1441" s="174"/>
      <c r="W1441" s="174"/>
      <c r="X1441" s="174"/>
      <c r="Y1441" s="174"/>
      <c r="Z1441" s="174"/>
      <c r="AA1441" s="174"/>
      <c r="AB1441" s="174"/>
      <c r="AC1441" s="174"/>
      <c r="AD1441" s="174"/>
      <c r="AE1441" s="174"/>
      <c r="AF1441" s="174"/>
      <c r="AG1441" s="174"/>
      <c r="AH1441" s="174"/>
      <c r="AI1441" s="174"/>
      <c r="AJ1441" s="174"/>
      <c r="AK1441" s="174"/>
      <c r="AL1441" s="174"/>
      <c r="AM1441" s="174"/>
      <c r="AN1441" s="174"/>
      <c r="AO1441" s="174"/>
      <c r="AP1441" s="174"/>
      <c r="AQ1441" s="174"/>
      <c r="AR1441" s="174"/>
      <c r="AS1441" s="174"/>
      <c r="AT1441" s="174"/>
      <c r="AU1441" s="174"/>
      <c r="AV1441" s="174"/>
      <c r="AW1441" s="174"/>
      <c r="AX1441" s="174"/>
      <c r="AY1441" s="174"/>
      <c r="AZ1441" s="174"/>
      <c r="BA1441" s="174"/>
      <c r="BB1441" s="174"/>
      <c r="BC1441" s="174"/>
      <c r="BD1441" s="174"/>
      <c r="BE1441" s="174"/>
      <c r="BF1441" s="174"/>
      <c r="BG1441" s="174"/>
      <c r="BH1441" s="174"/>
      <c r="BI1441" s="174"/>
      <c r="BJ1441" s="174"/>
      <c r="BK1441" s="174"/>
      <c r="BL1441" s="174"/>
      <c r="BM1441" s="174"/>
      <c r="BN1441" s="174"/>
      <c r="BO1441" s="174"/>
      <c r="BP1441" s="174"/>
      <c r="BQ1441" s="174"/>
      <c r="BR1441" s="174"/>
      <c r="BS1441" s="174"/>
      <c r="BT1441" s="174"/>
      <c r="BU1441" s="174"/>
      <c r="BV1441" s="174"/>
      <c r="BW1441" s="174"/>
      <c r="BX1441" s="174"/>
      <c r="BY1441" s="174"/>
      <c r="BZ1441" s="174"/>
      <c r="CA1441" s="174"/>
      <c r="CB1441" s="174"/>
      <c r="CC1441" s="174"/>
      <c r="CD1441" s="174"/>
      <c r="CE1441" s="174"/>
      <c r="CF1441" s="174"/>
      <c r="CG1441" s="174"/>
      <c r="CH1441" s="174"/>
      <c r="CI1441" s="174"/>
      <c r="CJ1441" s="174"/>
      <c r="CK1441" s="174"/>
      <c r="CL1441" s="174"/>
      <c r="CN1441" s="176"/>
      <c r="CO1441" s="174"/>
      <c r="CP1441" s="174"/>
      <c r="CQ1441" s="174"/>
      <c r="CR1441" s="174"/>
      <c r="CS1441" s="174"/>
      <c r="CT1441" s="174"/>
      <c r="CU1441" s="174"/>
      <c r="CV1441" s="174"/>
      <c r="CW1441" s="174"/>
      <c r="CX1441" s="174"/>
      <c r="CY1441" s="174"/>
      <c r="CZ1441" s="174"/>
      <c r="DA1441" s="174"/>
      <c r="DB1441" s="174"/>
      <c r="DC1441" s="174"/>
      <c r="DD1441" s="174"/>
      <c r="DE1441" s="174"/>
      <c r="DF1441" s="174"/>
      <c r="DG1441" s="174"/>
      <c r="DH1441" s="174"/>
      <c r="DI1441" s="174"/>
      <c r="DJ1441" s="174"/>
      <c r="DK1441" s="174"/>
      <c r="DL1441" s="174"/>
    </row>
    <row r="1442" spans="1:116" x14ac:dyDescent="0.4">
      <c r="A1442" s="174"/>
      <c r="E1442" s="8"/>
      <c r="G1442" s="175" t="s">
        <v>462</v>
      </c>
      <c r="H1442" s="174"/>
      <c r="I1442" s="176"/>
      <c r="J1442" s="176"/>
      <c r="K1442" s="197"/>
      <c r="L1442" s="197"/>
      <c r="M1442" s="197"/>
      <c r="N1442" s="197"/>
      <c r="O1442" s="197"/>
      <c r="P1442" s="197"/>
      <c r="R1442" s="198"/>
      <c r="S1442" s="174"/>
      <c r="T1442" s="174"/>
      <c r="U1442" s="174"/>
      <c r="V1442" s="174"/>
      <c r="W1442" s="174"/>
      <c r="X1442" s="174"/>
      <c r="Y1442" s="174"/>
      <c r="Z1442" s="174"/>
      <c r="AA1442" s="174"/>
      <c r="AB1442" s="174"/>
      <c r="AC1442" s="174"/>
      <c r="AD1442" s="174"/>
      <c r="AE1442" s="174"/>
      <c r="AF1442" s="174"/>
      <c r="AG1442" s="174"/>
      <c r="AH1442" s="174"/>
      <c r="AI1442" s="174"/>
      <c r="AJ1442" s="174"/>
      <c r="AK1442" s="174"/>
      <c r="AL1442" s="174"/>
      <c r="AM1442" s="174"/>
      <c r="AN1442" s="174"/>
      <c r="AO1442" s="174"/>
      <c r="AP1442" s="174"/>
      <c r="AQ1442" s="174"/>
      <c r="AR1442" s="174"/>
      <c r="AS1442" s="174"/>
      <c r="AT1442" s="174"/>
      <c r="AU1442" s="174"/>
      <c r="AV1442" s="174"/>
      <c r="AW1442" s="174"/>
      <c r="AX1442" s="174"/>
      <c r="AY1442" s="174"/>
      <c r="AZ1442" s="174"/>
      <c r="BA1442" s="174"/>
      <c r="BB1442" s="174"/>
      <c r="BC1442" s="174"/>
      <c r="BD1442" s="174"/>
      <c r="BE1442" s="174"/>
      <c r="BF1442" s="174"/>
      <c r="BG1442" s="174"/>
      <c r="BH1442" s="174"/>
      <c r="BI1442" s="174"/>
      <c r="BJ1442" s="174"/>
      <c r="BK1442" s="174"/>
      <c r="BL1442" s="174"/>
      <c r="BM1442" s="174"/>
      <c r="BN1442" s="174"/>
      <c r="BO1442" s="174"/>
      <c r="BP1442" s="174"/>
      <c r="BQ1442" s="174"/>
      <c r="BR1442" s="174"/>
      <c r="BS1442" s="174"/>
      <c r="BT1442" s="174"/>
      <c r="BU1442" s="174"/>
      <c r="BV1442" s="174"/>
      <c r="BW1442" s="174"/>
      <c r="BX1442" s="174"/>
      <c r="BY1442" s="174"/>
      <c r="BZ1442" s="174"/>
      <c r="CA1442" s="174"/>
      <c r="CB1442" s="174"/>
      <c r="CC1442" s="174"/>
      <c r="CD1442" s="174"/>
      <c r="CE1442" s="174"/>
      <c r="CF1442" s="174"/>
      <c r="CG1442" s="174"/>
      <c r="CH1442" s="174"/>
      <c r="CI1442" s="174"/>
      <c r="CJ1442" s="174"/>
      <c r="CK1442" s="174"/>
      <c r="CL1442" s="174"/>
      <c r="CN1442" s="176"/>
      <c r="CO1442" s="174"/>
      <c r="CP1442" s="174"/>
      <c r="CQ1442" s="174"/>
      <c r="CR1442" s="174"/>
      <c r="CS1442" s="174"/>
      <c r="CT1442" s="174"/>
      <c r="CU1442" s="174"/>
      <c r="CV1442" s="174"/>
      <c r="CW1442" s="174"/>
      <c r="CX1442" s="174"/>
      <c r="CY1442" s="174"/>
      <c r="CZ1442" s="174"/>
      <c r="DA1442" s="174"/>
      <c r="DB1442" s="174"/>
      <c r="DC1442" s="174"/>
      <c r="DD1442" s="174"/>
      <c r="DE1442" s="174"/>
      <c r="DF1442" s="174"/>
      <c r="DG1442" s="174"/>
      <c r="DH1442" s="174"/>
      <c r="DI1442" s="174"/>
      <c r="DJ1442" s="174"/>
      <c r="DK1442" s="174"/>
      <c r="DL1442" s="174"/>
    </row>
    <row r="1443" spans="1:116" x14ac:dyDescent="0.4">
      <c r="A1443" s="174"/>
      <c r="E1443" s="8"/>
      <c r="G1443" s="175" t="s">
        <v>491</v>
      </c>
      <c r="H1443" s="174"/>
      <c r="I1443" s="176"/>
      <c r="J1443" s="176"/>
      <c r="K1443" s="197"/>
      <c r="L1443" s="197"/>
      <c r="M1443" s="197"/>
      <c r="N1443" s="197"/>
      <c r="O1443" s="197"/>
      <c r="P1443" s="197"/>
      <c r="R1443" s="198"/>
      <c r="S1443" s="199" t="str">
        <f t="shared" ref="S1443:AX1443" si="1882">S$20</f>
        <v>S$16</v>
      </c>
      <c r="T1443" s="199" t="str">
        <f t="shared" si="1882"/>
        <v>T$16</v>
      </c>
      <c r="U1443" s="199" t="str">
        <f t="shared" si="1882"/>
        <v>U$16</v>
      </c>
      <c r="V1443" s="199" t="str">
        <f t="shared" si="1882"/>
        <v>V$16</v>
      </c>
      <c r="W1443" s="199" t="str">
        <f t="shared" si="1882"/>
        <v>W$16</v>
      </c>
      <c r="X1443" s="199" t="str">
        <f t="shared" si="1882"/>
        <v>X$16</v>
      </c>
      <c r="Y1443" s="199" t="str">
        <f t="shared" si="1882"/>
        <v>Y$16</v>
      </c>
      <c r="Z1443" s="199" t="str">
        <f t="shared" si="1882"/>
        <v>Z$16</v>
      </c>
      <c r="AA1443" s="199" t="str">
        <f t="shared" si="1882"/>
        <v>AA$16</v>
      </c>
      <c r="AB1443" s="199" t="str">
        <f t="shared" si="1882"/>
        <v>AB$16</v>
      </c>
      <c r="AC1443" s="199" t="str">
        <f t="shared" si="1882"/>
        <v>AC$16</v>
      </c>
      <c r="AD1443" s="199" t="str">
        <f t="shared" si="1882"/>
        <v>AD$16</v>
      </c>
      <c r="AE1443" s="199" t="str">
        <f t="shared" si="1882"/>
        <v>AE$16</v>
      </c>
      <c r="AF1443" s="199" t="str">
        <f t="shared" si="1882"/>
        <v>AF$16</v>
      </c>
      <c r="AG1443" s="199" t="str">
        <f t="shared" si="1882"/>
        <v>AG$16</v>
      </c>
      <c r="AH1443" s="199" t="str">
        <f t="shared" si="1882"/>
        <v>AH$16</v>
      </c>
      <c r="AI1443" s="199" t="str">
        <f t="shared" si="1882"/>
        <v>AI$16</v>
      </c>
      <c r="AJ1443" s="199" t="str">
        <f t="shared" si="1882"/>
        <v>AJ$16</v>
      </c>
      <c r="AK1443" s="199" t="str">
        <f t="shared" si="1882"/>
        <v>AK$16</v>
      </c>
      <c r="AL1443" s="199" t="str">
        <f t="shared" si="1882"/>
        <v>AL$16</v>
      </c>
      <c r="AM1443" s="199" t="str">
        <f t="shared" si="1882"/>
        <v>AM$16</v>
      </c>
      <c r="AN1443" s="199" t="str">
        <f t="shared" si="1882"/>
        <v>AN$16</v>
      </c>
      <c r="AO1443" s="199" t="str">
        <f t="shared" si="1882"/>
        <v>AO$16</v>
      </c>
      <c r="AP1443" s="199" t="str">
        <f t="shared" si="1882"/>
        <v>AP$16</v>
      </c>
      <c r="AQ1443" s="199" t="str">
        <f t="shared" si="1882"/>
        <v>AQ$16</v>
      </c>
      <c r="AR1443" s="199" t="str">
        <f t="shared" si="1882"/>
        <v>AR$16</v>
      </c>
      <c r="AS1443" s="199" t="str">
        <f t="shared" si="1882"/>
        <v>AS$16</v>
      </c>
      <c r="AT1443" s="199" t="str">
        <f t="shared" si="1882"/>
        <v>AT$16</v>
      </c>
      <c r="AU1443" s="199" t="str">
        <f t="shared" si="1882"/>
        <v>AU$16</v>
      </c>
      <c r="AV1443" s="199" t="str">
        <f t="shared" si="1882"/>
        <v>AV$16</v>
      </c>
      <c r="AW1443" s="199" t="str">
        <f t="shared" si="1882"/>
        <v>AW$16</v>
      </c>
      <c r="AX1443" s="199" t="str">
        <f t="shared" si="1882"/>
        <v>AX$16</v>
      </c>
      <c r="AY1443" s="199" t="str">
        <f t="shared" ref="AY1443:CD1443" si="1883">AY$20</f>
        <v>AY$16</v>
      </c>
      <c r="AZ1443" s="199" t="str">
        <f t="shared" si="1883"/>
        <v>AZ$16</v>
      </c>
      <c r="BA1443" s="199" t="str">
        <f t="shared" si="1883"/>
        <v>BA$16</v>
      </c>
      <c r="BB1443" s="199" t="str">
        <f t="shared" si="1883"/>
        <v>BB$16</v>
      </c>
      <c r="BC1443" s="199" t="str">
        <f t="shared" si="1883"/>
        <v>BC$16</v>
      </c>
      <c r="BD1443" s="199" t="str">
        <f t="shared" si="1883"/>
        <v>BD$16</v>
      </c>
      <c r="BE1443" s="199" t="str">
        <f t="shared" si="1883"/>
        <v>BE$16</v>
      </c>
      <c r="BF1443" s="199" t="str">
        <f t="shared" si="1883"/>
        <v>BF$16</v>
      </c>
      <c r="BG1443" s="199" t="str">
        <f t="shared" si="1883"/>
        <v>BG$16</v>
      </c>
      <c r="BH1443" s="199" t="str">
        <f t="shared" si="1883"/>
        <v>BH$16</v>
      </c>
      <c r="BI1443" s="199" t="str">
        <f t="shared" si="1883"/>
        <v>BI$16</v>
      </c>
      <c r="BJ1443" s="199" t="str">
        <f t="shared" si="1883"/>
        <v>BJ$16</v>
      </c>
      <c r="BK1443" s="199" t="str">
        <f t="shared" si="1883"/>
        <v>BK$16</v>
      </c>
      <c r="BL1443" s="199" t="str">
        <f t="shared" si="1883"/>
        <v>BL$16</v>
      </c>
      <c r="BM1443" s="199" t="str">
        <f t="shared" si="1883"/>
        <v>BM$16</v>
      </c>
      <c r="BN1443" s="199" t="str">
        <f t="shared" si="1883"/>
        <v>BN$16</v>
      </c>
      <c r="BO1443" s="199" t="str">
        <f t="shared" si="1883"/>
        <v>BO$16</v>
      </c>
      <c r="BP1443" s="199" t="str">
        <f t="shared" si="1883"/>
        <v>BP$16</v>
      </c>
      <c r="BQ1443" s="199" t="str">
        <f t="shared" si="1883"/>
        <v>BQ$16</v>
      </c>
      <c r="BR1443" s="199" t="str">
        <f t="shared" si="1883"/>
        <v>BR$16</v>
      </c>
      <c r="BS1443" s="199" t="str">
        <f t="shared" si="1883"/>
        <v>BS$16</v>
      </c>
      <c r="BT1443" s="199" t="str">
        <f t="shared" si="1883"/>
        <v>BT$16</v>
      </c>
      <c r="BU1443" s="199" t="str">
        <f t="shared" si="1883"/>
        <v>BU$16</v>
      </c>
      <c r="BV1443" s="199" t="str">
        <f t="shared" si="1883"/>
        <v>BV$16</v>
      </c>
      <c r="BW1443" s="199" t="str">
        <f t="shared" si="1883"/>
        <v>BW$16</v>
      </c>
      <c r="BX1443" s="199" t="str">
        <f t="shared" si="1883"/>
        <v>BX$16</v>
      </c>
      <c r="BY1443" s="199" t="str">
        <f t="shared" si="1883"/>
        <v>BY$16</v>
      </c>
      <c r="BZ1443" s="199" t="str">
        <f t="shared" si="1883"/>
        <v>BZ$16</v>
      </c>
      <c r="CA1443" s="199" t="str">
        <f t="shared" si="1883"/>
        <v>CA$16</v>
      </c>
      <c r="CB1443" s="199" t="str">
        <f t="shared" si="1883"/>
        <v>CB$16</v>
      </c>
      <c r="CC1443" s="199" t="str">
        <f t="shared" si="1883"/>
        <v>CC$16</v>
      </c>
      <c r="CD1443" s="199" t="str">
        <f t="shared" si="1883"/>
        <v>CD$16</v>
      </c>
      <c r="CE1443" s="199" t="str">
        <f t="shared" ref="CE1443:CL1443" si="1884">CE$20</f>
        <v>CE$16</v>
      </c>
      <c r="CF1443" s="199" t="str">
        <f t="shared" si="1884"/>
        <v>CF$16</v>
      </c>
      <c r="CG1443" s="199" t="str">
        <f t="shared" si="1884"/>
        <v>CG$16</v>
      </c>
      <c r="CH1443" s="199" t="str">
        <f t="shared" si="1884"/>
        <v>CH$16</v>
      </c>
      <c r="CI1443" s="199" t="str">
        <f t="shared" si="1884"/>
        <v>CI$16</v>
      </c>
      <c r="CJ1443" s="199" t="str">
        <f t="shared" si="1884"/>
        <v>CJ$16</v>
      </c>
      <c r="CK1443" s="199" t="str">
        <f t="shared" si="1884"/>
        <v>CK$16</v>
      </c>
      <c r="CL1443" s="199" t="str">
        <f t="shared" si="1884"/>
        <v>CL$16</v>
      </c>
      <c r="CN1443" s="176"/>
      <c r="CO1443" s="199" t="str">
        <f t="shared" ref="CO1443:DL1443" si="1885">CO$20</f>
        <v>CO$16</v>
      </c>
      <c r="CP1443" s="199" t="str">
        <f t="shared" si="1885"/>
        <v>CP$16</v>
      </c>
      <c r="CQ1443" s="199" t="str">
        <f t="shared" si="1885"/>
        <v>CQ$16</v>
      </c>
      <c r="CR1443" s="199" t="str">
        <f t="shared" si="1885"/>
        <v>CR$16</v>
      </c>
      <c r="CS1443" s="199" t="str">
        <f t="shared" si="1885"/>
        <v>CS$16</v>
      </c>
      <c r="CT1443" s="199" t="str">
        <f t="shared" si="1885"/>
        <v>CT$16</v>
      </c>
      <c r="CU1443" s="199" t="str">
        <f t="shared" si="1885"/>
        <v>CU$16</v>
      </c>
      <c r="CV1443" s="199" t="str">
        <f t="shared" si="1885"/>
        <v>CV$16</v>
      </c>
      <c r="CW1443" s="199" t="str">
        <f t="shared" si="1885"/>
        <v>CW$16</v>
      </c>
      <c r="CX1443" s="199" t="str">
        <f t="shared" si="1885"/>
        <v>CX$16</v>
      </c>
      <c r="CY1443" s="199" t="str">
        <f t="shared" si="1885"/>
        <v>CY$16</v>
      </c>
      <c r="CZ1443" s="199" t="str">
        <f t="shared" si="1885"/>
        <v>CZ$16</v>
      </c>
      <c r="DA1443" s="199" t="str">
        <f t="shared" si="1885"/>
        <v>DA$16</v>
      </c>
      <c r="DB1443" s="199" t="str">
        <f t="shared" si="1885"/>
        <v>DB$16</v>
      </c>
      <c r="DC1443" s="199" t="str">
        <f t="shared" si="1885"/>
        <v>DC$16</v>
      </c>
      <c r="DD1443" s="199" t="str">
        <f t="shared" si="1885"/>
        <v>DD$16</v>
      </c>
      <c r="DE1443" s="199" t="str">
        <f t="shared" si="1885"/>
        <v>DE$16</v>
      </c>
      <c r="DF1443" s="199" t="str">
        <f t="shared" si="1885"/>
        <v>DF$16</v>
      </c>
      <c r="DG1443" s="199" t="str">
        <f t="shared" si="1885"/>
        <v>DG$16</v>
      </c>
      <c r="DH1443" s="199" t="str">
        <f t="shared" si="1885"/>
        <v>DH$16</v>
      </c>
      <c r="DI1443" s="199" t="str">
        <f t="shared" si="1885"/>
        <v>DI$16</v>
      </c>
      <c r="DJ1443" s="199" t="str">
        <f t="shared" si="1885"/>
        <v>DJ$16</v>
      </c>
      <c r="DK1443" s="199" t="str">
        <f t="shared" si="1885"/>
        <v>DK$16</v>
      </c>
      <c r="DL1443" s="199" t="str">
        <f t="shared" si="1885"/>
        <v>DL$16</v>
      </c>
    </row>
    <row r="1444" spans="1:116" x14ac:dyDescent="0.4">
      <c r="A1444" s="174"/>
      <c r="E1444" s="8"/>
      <c r="G1444" s="175" t="s">
        <v>505</v>
      </c>
      <c r="H1444" s="200"/>
      <c r="I1444" s="201"/>
      <c r="J1444" s="201"/>
      <c r="K1444" s="202"/>
      <c r="L1444" s="202"/>
      <c r="M1444" s="202"/>
      <c r="N1444" s="202"/>
      <c r="O1444" s="202"/>
      <c r="P1444" s="202"/>
      <c r="R1444" s="202"/>
      <c r="S1444" s="199" t="str">
        <f t="shared" ref="S1444:AX1444" si="1886">S$21</f>
        <v>S$17</v>
      </c>
      <c r="T1444" s="199" t="str">
        <f t="shared" si="1886"/>
        <v>T$17</v>
      </c>
      <c r="U1444" s="199" t="str">
        <f t="shared" si="1886"/>
        <v>U$17</v>
      </c>
      <c r="V1444" s="199" t="str">
        <f t="shared" si="1886"/>
        <v>V$17</v>
      </c>
      <c r="W1444" s="199" t="str">
        <f t="shared" si="1886"/>
        <v>W$17</v>
      </c>
      <c r="X1444" s="199" t="str">
        <f t="shared" si="1886"/>
        <v>X$17</v>
      </c>
      <c r="Y1444" s="199" t="str">
        <f t="shared" si="1886"/>
        <v>Y$17</v>
      </c>
      <c r="Z1444" s="199" t="str">
        <f t="shared" si="1886"/>
        <v>Z$17</v>
      </c>
      <c r="AA1444" s="199" t="str">
        <f t="shared" si="1886"/>
        <v>AA$17</v>
      </c>
      <c r="AB1444" s="199" t="str">
        <f t="shared" si="1886"/>
        <v>AB$17</v>
      </c>
      <c r="AC1444" s="199" t="str">
        <f t="shared" si="1886"/>
        <v>AC$17</v>
      </c>
      <c r="AD1444" s="199" t="str">
        <f t="shared" si="1886"/>
        <v>AD$17</v>
      </c>
      <c r="AE1444" s="199" t="str">
        <f t="shared" si="1886"/>
        <v>AE$17</v>
      </c>
      <c r="AF1444" s="199" t="str">
        <f t="shared" si="1886"/>
        <v>AF$17</v>
      </c>
      <c r="AG1444" s="199" t="str">
        <f t="shared" si="1886"/>
        <v>AG$17</v>
      </c>
      <c r="AH1444" s="199" t="str">
        <f t="shared" si="1886"/>
        <v>AH$17</v>
      </c>
      <c r="AI1444" s="199" t="str">
        <f t="shared" si="1886"/>
        <v>AI$17</v>
      </c>
      <c r="AJ1444" s="199" t="str">
        <f t="shared" si="1886"/>
        <v>AJ$17</v>
      </c>
      <c r="AK1444" s="199" t="str">
        <f t="shared" si="1886"/>
        <v>AK$17</v>
      </c>
      <c r="AL1444" s="199" t="str">
        <f t="shared" si="1886"/>
        <v>AL$17</v>
      </c>
      <c r="AM1444" s="199" t="str">
        <f t="shared" si="1886"/>
        <v>AM$17</v>
      </c>
      <c r="AN1444" s="199" t="str">
        <f t="shared" si="1886"/>
        <v>AN$17</v>
      </c>
      <c r="AO1444" s="199" t="str">
        <f t="shared" si="1886"/>
        <v>AO$17</v>
      </c>
      <c r="AP1444" s="199" t="str">
        <f t="shared" si="1886"/>
        <v>AP$17</v>
      </c>
      <c r="AQ1444" s="199" t="str">
        <f t="shared" si="1886"/>
        <v>AQ$17</v>
      </c>
      <c r="AR1444" s="199" t="str">
        <f t="shared" si="1886"/>
        <v>AR$17</v>
      </c>
      <c r="AS1444" s="199" t="str">
        <f t="shared" si="1886"/>
        <v>AS$17</v>
      </c>
      <c r="AT1444" s="199" t="str">
        <f t="shared" si="1886"/>
        <v>AT$17</v>
      </c>
      <c r="AU1444" s="199" t="str">
        <f t="shared" si="1886"/>
        <v>AU$17</v>
      </c>
      <c r="AV1444" s="199" t="str">
        <f t="shared" si="1886"/>
        <v>AV$17</v>
      </c>
      <c r="AW1444" s="199" t="str">
        <f t="shared" si="1886"/>
        <v>AW$17</v>
      </c>
      <c r="AX1444" s="199" t="str">
        <f t="shared" si="1886"/>
        <v>AX$17</v>
      </c>
      <c r="AY1444" s="199" t="str">
        <f t="shared" ref="AY1444:CD1444" si="1887">AY$21</f>
        <v>AY$17</v>
      </c>
      <c r="AZ1444" s="199" t="str">
        <f t="shared" si="1887"/>
        <v>AZ$17</v>
      </c>
      <c r="BA1444" s="199" t="str">
        <f t="shared" si="1887"/>
        <v>BA$17</v>
      </c>
      <c r="BB1444" s="199" t="str">
        <f t="shared" si="1887"/>
        <v>BB$17</v>
      </c>
      <c r="BC1444" s="199" t="str">
        <f t="shared" si="1887"/>
        <v>BC$17</v>
      </c>
      <c r="BD1444" s="199" t="str">
        <f t="shared" si="1887"/>
        <v>BD$17</v>
      </c>
      <c r="BE1444" s="199" t="str">
        <f t="shared" si="1887"/>
        <v>BE$17</v>
      </c>
      <c r="BF1444" s="199" t="str">
        <f t="shared" si="1887"/>
        <v>BF$17</v>
      </c>
      <c r="BG1444" s="199" t="str">
        <f t="shared" si="1887"/>
        <v>BG$17</v>
      </c>
      <c r="BH1444" s="199" t="str">
        <f t="shared" si="1887"/>
        <v>BH$17</v>
      </c>
      <c r="BI1444" s="199" t="str">
        <f t="shared" si="1887"/>
        <v>BI$17</v>
      </c>
      <c r="BJ1444" s="199" t="str">
        <f t="shared" si="1887"/>
        <v>BJ$17</v>
      </c>
      <c r="BK1444" s="199" t="str">
        <f t="shared" si="1887"/>
        <v>BK$17</v>
      </c>
      <c r="BL1444" s="199" t="str">
        <f t="shared" si="1887"/>
        <v>BL$17</v>
      </c>
      <c r="BM1444" s="199" t="str">
        <f t="shared" si="1887"/>
        <v>BM$17</v>
      </c>
      <c r="BN1444" s="199" t="str">
        <f t="shared" si="1887"/>
        <v>BN$17</v>
      </c>
      <c r="BO1444" s="199" t="str">
        <f t="shared" si="1887"/>
        <v>BO$17</v>
      </c>
      <c r="BP1444" s="199" t="str">
        <f t="shared" si="1887"/>
        <v>BP$17</v>
      </c>
      <c r="BQ1444" s="199" t="str">
        <f t="shared" si="1887"/>
        <v>BQ$17</v>
      </c>
      <c r="BR1444" s="199" t="str">
        <f t="shared" si="1887"/>
        <v>BR$17</v>
      </c>
      <c r="BS1444" s="199" t="str">
        <f t="shared" si="1887"/>
        <v>BS$17</v>
      </c>
      <c r="BT1444" s="199" t="str">
        <f t="shared" si="1887"/>
        <v>BT$17</v>
      </c>
      <c r="BU1444" s="199" t="str">
        <f t="shared" si="1887"/>
        <v>BU$17</v>
      </c>
      <c r="BV1444" s="199" t="str">
        <f t="shared" si="1887"/>
        <v>BV$17</v>
      </c>
      <c r="BW1444" s="199" t="str">
        <f t="shared" si="1887"/>
        <v>BW$17</v>
      </c>
      <c r="BX1444" s="199" t="str">
        <f t="shared" si="1887"/>
        <v>BX$17</v>
      </c>
      <c r="BY1444" s="199" t="str">
        <f t="shared" si="1887"/>
        <v>BY$17</v>
      </c>
      <c r="BZ1444" s="199" t="str">
        <f t="shared" si="1887"/>
        <v>BZ$17</v>
      </c>
      <c r="CA1444" s="199" t="str">
        <f t="shared" si="1887"/>
        <v>CA$17</v>
      </c>
      <c r="CB1444" s="199" t="str">
        <f t="shared" si="1887"/>
        <v>CB$17</v>
      </c>
      <c r="CC1444" s="199" t="str">
        <f t="shared" si="1887"/>
        <v>CC$17</v>
      </c>
      <c r="CD1444" s="199" t="str">
        <f t="shared" si="1887"/>
        <v>CD$17</v>
      </c>
      <c r="CE1444" s="199" t="str">
        <f t="shared" ref="CE1444:CL1444" si="1888">CE$21</f>
        <v>CE$17</v>
      </c>
      <c r="CF1444" s="199" t="str">
        <f t="shared" si="1888"/>
        <v>CF$17</v>
      </c>
      <c r="CG1444" s="199" t="str">
        <f t="shared" si="1888"/>
        <v>CG$17</v>
      </c>
      <c r="CH1444" s="199" t="str">
        <f t="shared" si="1888"/>
        <v>CH$17</v>
      </c>
      <c r="CI1444" s="199" t="str">
        <f t="shared" si="1888"/>
        <v>CI$17</v>
      </c>
      <c r="CJ1444" s="199" t="str">
        <f t="shared" si="1888"/>
        <v>CJ$17</v>
      </c>
      <c r="CK1444" s="199" t="str">
        <f t="shared" si="1888"/>
        <v>CK$17</v>
      </c>
      <c r="CL1444" s="199" t="str">
        <f t="shared" si="1888"/>
        <v>CL$17</v>
      </c>
      <c r="CN1444" s="201"/>
      <c r="CO1444" s="199" t="str">
        <f t="shared" ref="CO1444:DL1444" si="1889">CO$21</f>
        <v>CO$17</v>
      </c>
      <c r="CP1444" s="199" t="str">
        <f t="shared" si="1889"/>
        <v>CP$17</v>
      </c>
      <c r="CQ1444" s="199" t="str">
        <f t="shared" si="1889"/>
        <v>CQ$17</v>
      </c>
      <c r="CR1444" s="199" t="str">
        <f t="shared" si="1889"/>
        <v>CR$17</v>
      </c>
      <c r="CS1444" s="199" t="str">
        <f t="shared" si="1889"/>
        <v>CS$17</v>
      </c>
      <c r="CT1444" s="199" t="str">
        <f t="shared" si="1889"/>
        <v>CT$17</v>
      </c>
      <c r="CU1444" s="199" t="str">
        <f t="shared" si="1889"/>
        <v>CU$17</v>
      </c>
      <c r="CV1444" s="199" t="str">
        <f t="shared" si="1889"/>
        <v>CV$17</v>
      </c>
      <c r="CW1444" s="199" t="str">
        <f t="shared" si="1889"/>
        <v>CW$17</v>
      </c>
      <c r="CX1444" s="199" t="str">
        <f t="shared" si="1889"/>
        <v>CX$17</v>
      </c>
      <c r="CY1444" s="199" t="str">
        <f t="shared" si="1889"/>
        <v>CY$17</v>
      </c>
      <c r="CZ1444" s="199" t="str">
        <f t="shared" si="1889"/>
        <v>CZ$17</v>
      </c>
      <c r="DA1444" s="199" t="str">
        <f t="shared" si="1889"/>
        <v>DA$17</v>
      </c>
      <c r="DB1444" s="199" t="str">
        <f t="shared" si="1889"/>
        <v>DB$17</v>
      </c>
      <c r="DC1444" s="199" t="str">
        <f t="shared" si="1889"/>
        <v>DC$17</v>
      </c>
      <c r="DD1444" s="199" t="str">
        <f t="shared" si="1889"/>
        <v>DD$17</v>
      </c>
      <c r="DE1444" s="199" t="str">
        <f t="shared" si="1889"/>
        <v>DE$17</v>
      </c>
      <c r="DF1444" s="199" t="str">
        <f t="shared" si="1889"/>
        <v>DF$17</v>
      </c>
      <c r="DG1444" s="199" t="str">
        <f t="shared" si="1889"/>
        <v>DG$17</v>
      </c>
      <c r="DH1444" s="199" t="str">
        <f t="shared" si="1889"/>
        <v>DH$17</v>
      </c>
      <c r="DI1444" s="199" t="str">
        <f t="shared" si="1889"/>
        <v>DI$17</v>
      </c>
      <c r="DJ1444" s="199" t="str">
        <f t="shared" si="1889"/>
        <v>DJ$17</v>
      </c>
      <c r="DK1444" s="199" t="str">
        <f t="shared" si="1889"/>
        <v>DK$17</v>
      </c>
      <c r="DL1444" s="199" t="str">
        <f t="shared" si="1889"/>
        <v>DL$17</v>
      </c>
    </row>
    <row r="1445" spans="1:116" x14ac:dyDescent="0.4">
      <c r="A1445" s="174"/>
      <c r="E1445" s="8"/>
      <c r="G1445" s="175" t="s">
        <v>463</v>
      </c>
      <c r="H1445" s="200"/>
      <c r="I1445" s="201"/>
      <c r="J1445" s="201"/>
      <c r="K1445" s="202"/>
      <c r="L1445" s="202"/>
      <c r="M1445" s="202"/>
      <c r="N1445" s="202"/>
      <c r="O1445" s="202"/>
      <c r="P1445" s="202"/>
      <c r="R1445" s="202"/>
      <c r="S1445" s="190"/>
      <c r="T1445" s="190"/>
      <c r="U1445" s="190"/>
      <c r="V1445" s="190"/>
      <c r="W1445" s="190"/>
      <c r="X1445" s="190"/>
      <c r="Y1445" s="190"/>
      <c r="Z1445" s="190"/>
      <c r="AA1445" s="190"/>
      <c r="AB1445" s="190"/>
      <c r="AC1445" s="190"/>
      <c r="AD1445" s="190"/>
      <c r="AE1445" s="190"/>
      <c r="AF1445" s="190"/>
      <c r="AG1445" s="190"/>
      <c r="AH1445" s="190"/>
      <c r="AI1445" s="190"/>
      <c r="AJ1445" s="190"/>
      <c r="AK1445" s="190"/>
      <c r="AL1445" s="190"/>
      <c r="AM1445" s="190"/>
      <c r="AN1445" s="190"/>
      <c r="AO1445" s="190"/>
      <c r="AP1445" s="190"/>
      <c r="AQ1445" s="190"/>
      <c r="AR1445" s="190"/>
      <c r="AS1445" s="190"/>
      <c r="AT1445" s="190"/>
      <c r="AU1445" s="190"/>
      <c r="AV1445" s="190"/>
      <c r="AW1445" s="190"/>
      <c r="AX1445" s="190"/>
      <c r="AY1445" s="190"/>
      <c r="AZ1445" s="190"/>
      <c r="BA1445" s="190"/>
      <c r="BB1445" s="190"/>
      <c r="BC1445" s="190"/>
      <c r="BD1445" s="190"/>
      <c r="BE1445" s="190"/>
      <c r="BF1445" s="190"/>
      <c r="BG1445" s="190"/>
      <c r="BH1445" s="190"/>
      <c r="BI1445" s="190"/>
      <c r="BJ1445" s="190"/>
      <c r="BK1445" s="190"/>
      <c r="BL1445" s="190"/>
      <c r="BM1445" s="190"/>
      <c r="BN1445" s="190"/>
      <c r="BO1445" s="190"/>
      <c r="BP1445" s="190"/>
      <c r="BQ1445" s="190"/>
      <c r="BR1445" s="190"/>
      <c r="BS1445" s="190"/>
      <c r="BT1445" s="190"/>
      <c r="BU1445" s="190"/>
      <c r="BV1445" s="190"/>
      <c r="BW1445" s="190"/>
      <c r="BX1445" s="190"/>
      <c r="BY1445" s="190"/>
      <c r="BZ1445" s="190"/>
      <c r="CA1445" s="190"/>
      <c r="CB1445" s="190"/>
      <c r="CC1445" s="190"/>
      <c r="CD1445" s="190"/>
      <c r="CE1445" s="190"/>
      <c r="CF1445" s="190"/>
      <c r="CG1445" s="190"/>
      <c r="CH1445" s="190"/>
      <c r="CI1445" s="190"/>
      <c r="CJ1445" s="190"/>
      <c r="CK1445" s="190"/>
      <c r="CL1445" s="190"/>
      <c r="CN1445" s="201"/>
      <c r="CO1445" s="190"/>
      <c r="CP1445" s="190"/>
      <c r="CQ1445" s="190"/>
      <c r="CR1445" s="190"/>
      <c r="CS1445" s="190"/>
      <c r="CT1445" s="190"/>
      <c r="CU1445" s="190"/>
      <c r="CV1445" s="190"/>
      <c r="CW1445" s="190"/>
      <c r="CX1445" s="190"/>
      <c r="CY1445" s="190"/>
      <c r="CZ1445" s="190"/>
      <c r="DA1445" s="190"/>
      <c r="DB1445" s="190"/>
      <c r="DC1445" s="190"/>
      <c r="DD1445" s="190"/>
      <c r="DE1445" s="190"/>
      <c r="DF1445" s="190"/>
      <c r="DG1445" s="190"/>
      <c r="DH1445" s="190"/>
      <c r="DI1445" s="190"/>
      <c r="DJ1445" s="190"/>
      <c r="DK1445" s="190"/>
      <c r="DL1445" s="190"/>
    </row>
    <row r="1446" spans="1:116" x14ac:dyDescent="0.4">
      <c r="A1446" s="174"/>
      <c r="E1446" s="8"/>
      <c r="G1446" s="175" t="s">
        <v>464</v>
      </c>
      <c r="H1446" s="200"/>
      <c r="I1446" s="201"/>
      <c r="J1446" s="201"/>
      <c r="K1446" s="202"/>
      <c r="L1446" s="202"/>
      <c r="M1446" s="202"/>
      <c r="N1446" s="202"/>
      <c r="O1446" s="202"/>
      <c r="P1446" s="202"/>
      <c r="R1446" s="202"/>
      <c r="S1446" s="190"/>
      <c r="T1446" s="190"/>
      <c r="U1446" s="190"/>
      <c r="V1446" s="190"/>
      <c r="W1446" s="190"/>
      <c r="X1446" s="190"/>
      <c r="Y1446" s="190"/>
      <c r="Z1446" s="190"/>
      <c r="AA1446" s="190"/>
      <c r="AB1446" s="190"/>
      <c r="AC1446" s="190"/>
      <c r="AD1446" s="190"/>
      <c r="AE1446" s="190"/>
      <c r="AF1446" s="190"/>
      <c r="AG1446" s="190"/>
      <c r="AH1446" s="190"/>
      <c r="AI1446" s="190"/>
      <c r="AJ1446" s="190"/>
      <c r="AK1446" s="190"/>
      <c r="AL1446" s="190"/>
      <c r="AM1446" s="190"/>
      <c r="AN1446" s="190"/>
      <c r="AO1446" s="190"/>
      <c r="AP1446" s="190"/>
      <c r="AQ1446" s="190"/>
      <c r="AR1446" s="190"/>
      <c r="AS1446" s="190"/>
      <c r="AT1446" s="190"/>
      <c r="AU1446" s="190"/>
      <c r="AV1446" s="190"/>
      <c r="AW1446" s="190"/>
      <c r="AX1446" s="190"/>
      <c r="AY1446" s="190"/>
      <c r="AZ1446" s="190"/>
      <c r="BA1446" s="190"/>
      <c r="BB1446" s="190"/>
      <c r="BC1446" s="190"/>
      <c r="BD1446" s="190"/>
      <c r="BE1446" s="190"/>
      <c r="BF1446" s="190"/>
      <c r="BG1446" s="190"/>
      <c r="BH1446" s="190"/>
      <c r="BI1446" s="190"/>
      <c r="BJ1446" s="190"/>
      <c r="BK1446" s="190"/>
      <c r="BL1446" s="190"/>
      <c r="BM1446" s="190"/>
      <c r="BN1446" s="190"/>
      <c r="BO1446" s="190"/>
      <c r="BP1446" s="190"/>
      <c r="BQ1446" s="190"/>
      <c r="BR1446" s="190"/>
      <c r="BS1446" s="190"/>
      <c r="BT1446" s="190"/>
      <c r="BU1446" s="190"/>
      <c r="BV1446" s="190"/>
      <c r="BW1446" s="190"/>
      <c r="BX1446" s="190"/>
      <c r="BY1446" s="190"/>
      <c r="BZ1446" s="190"/>
      <c r="CA1446" s="190"/>
      <c r="CB1446" s="190"/>
      <c r="CC1446" s="190"/>
      <c r="CD1446" s="190"/>
      <c r="CE1446" s="190"/>
      <c r="CF1446" s="190"/>
      <c r="CG1446" s="190"/>
      <c r="CH1446" s="190"/>
      <c r="CI1446" s="190"/>
      <c r="CJ1446" s="190"/>
      <c r="CK1446" s="190"/>
      <c r="CL1446" s="190"/>
      <c r="CN1446" s="201"/>
      <c r="CO1446" s="190"/>
      <c r="CP1446" s="190"/>
      <c r="CQ1446" s="190"/>
      <c r="CR1446" s="190"/>
      <c r="CS1446" s="190"/>
      <c r="CT1446" s="190"/>
      <c r="CU1446" s="190"/>
      <c r="CV1446" s="190"/>
      <c r="CW1446" s="190"/>
      <c r="CX1446" s="190"/>
      <c r="CY1446" s="190"/>
      <c r="CZ1446" s="190"/>
      <c r="DA1446" s="190"/>
      <c r="DB1446" s="190"/>
      <c r="DC1446" s="190"/>
      <c r="DD1446" s="190"/>
      <c r="DE1446" s="190"/>
      <c r="DF1446" s="190"/>
      <c r="DG1446" s="190"/>
      <c r="DH1446" s="190"/>
      <c r="DI1446" s="190"/>
      <c r="DJ1446" s="190"/>
      <c r="DK1446" s="190"/>
      <c r="DL1446" s="190"/>
    </row>
    <row r="1447" spans="1:116" x14ac:dyDescent="0.4">
      <c r="A1447" s="142" t="s">
        <v>218</v>
      </c>
      <c r="B1447" s="31" t="s">
        <v>81</v>
      </c>
      <c r="C1447" s="31"/>
      <c r="D1447" t="s">
        <v>764</v>
      </c>
      <c r="E1447" s="8" t="str">
        <f t="shared" ref="E1447:E1461" si="1890">ROW()&amp;" "&amp;D1447</f>
        <v>1447 DCHC-S</v>
      </c>
      <c r="F1447" t="s">
        <v>151</v>
      </c>
      <c r="G1447" s="143" t="s">
        <v>183</v>
      </c>
      <c r="H1447" s="200"/>
      <c r="I1447" s="201"/>
      <c r="J1447" s="201"/>
      <c r="K1447" s="202"/>
      <c r="L1447" s="202"/>
      <c r="M1447" s="202"/>
      <c r="N1447" s="202"/>
      <c r="O1447" s="202"/>
      <c r="P1447" s="202"/>
      <c r="R1447" s="202"/>
      <c r="S1447" s="190" t="str">
        <f t="shared" ref="S1447:AX1447" si="1891">S$22</f>
        <v>S$18</v>
      </c>
      <c r="T1447" s="190" t="str">
        <f t="shared" si="1891"/>
        <v>T$18</v>
      </c>
      <c r="U1447" s="190" t="str">
        <f t="shared" si="1891"/>
        <v>U$18</v>
      </c>
      <c r="V1447" s="190" t="str">
        <f t="shared" si="1891"/>
        <v>V$18</v>
      </c>
      <c r="W1447" s="190" t="str">
        <f t="shared" si="1891"/>
        <v>W$18</v>
      </c>
      <c r="X1447" s="190" t="str">
        <f t="shared" si="1891"/>
        <v>X$18</v>
      </c>
      <c r="Y1447" s="190" t="str">
        <f t="shared" si="1891"/>
        <v>Y$18</v>
      </c>
      <c r="Z1447" s="190" t="str">
        <f t="shared" si="1891"/>
        <v>Z$18</v>
      </c>
      <c r="AA1447" s="190" t="str">
        <f t="shared" si="1891"/>
        <v>AA$18</v>
      </c>
      <c r="AB1447" s="190" t="str">
        <f t="shared" si="1891"/>
        <v>AB$18</v>
      </c>
      <c r="AC1447" s="190" t="str">
        <f t="shared" si="1891"/>
        <v>AC$18</v>
      </c>
      <c r="AD1447" s="190" t="str">
        <f t="shared" si="1891"/>
        <v>AD$18</v>
      </c>
      <c r="AE1447" s="190" t="str">
        <f t="shared" si="1891"/>
        <v>AE$18</v>
      </c>
      <c r="AF1447" s="190" t="str">
        <f t="shared" si="1891"/>
        <v>AF$18</v>
      </c>
      <c r="AG1447" s="190" t="str">
        <f t="shared" si="1891"/>
        <v>AG$18</v>
      </c>
      <c r="AH1447" s="190" t="str">
        <f t="shared" si="1891"/>
        <v>AH$18</v>
      </c>
      <c r="AI1447" s="190" t="str">
        <f t="shared" si="1891"/>
        <v>AI$18</v>
      </c>
      <c r="AJ1447" s="190" t="str">
        <f t="shared" si="1891"/>
        <v>AJ$18</v>
      </c>
      <c r="AK1447" s="190" t="str">
        <f t="shared" si="1891"/>
        <v>AK$18</v>
      </c>
      <c r="AL1447" s="190" t="str">
        <f t="shared" si="1891"/>
        <v>AL$18</v>
      </c>
      <c r="AM1447" s="190" t="str">
        <f t="shared" si="1891"/>
        <v>AM$18</v>
      </c>
      <c r="AN1447" s="190" t="str">
        <f t="shared" si="1891"/>
        <v>AN$18</v>
      </c>
      <c r="AO1447" s="190" t="str">
        <f t="shared" si="1891"/>
        <v>AO$18</v>
      </c>
      <c r="AP1447" s="190" t="str">
        <f t="shared" si="1891"/>
        <v>AP$18</v>
      </c>
      <c r="AQ1447" s="190" t="str">
        <f t="shared" si="1891"/>
        <v>AQ$18</v>
      </c>
      <c r="AR1447" s="190" t="str">
        <f t="shared" si="1891"/>
        <v>AR$18</v>
      </c>
      <c r="AS1447" s="190" t="str">
        <f t="shared" si="1891"/>
        <v>AS$18</v>
      </c>
      <c r="AT1447" s="190" t="str">
        <f t="shared" si="1891"/>
        <v>AT$18</v>
      </c>
      <c r="AU1447" s="190" t="str">
        <f t="shared" si="1891"/>
        <v>AU$18</v>
      </c>
      <c r="AV1447" s="190" t="str">
        <f t="shared" si="1891"/>
        <v>AV$18</v>
      </c>
      <c r="AW1447" s="190" t="str">
        <f t="shared" si="1891"/>
        <v>AW$18</v>
      </c>
      <c r="AX1447" s="190" t="str">
        <f t="shared" si="1891"/>
        <v>AX$18</v>
      </c>
      <c r="AY1447" s="190" t="str">
        <f t="shared" ref="AY1447:CD1447" si="1892">AY$22</f>
        <v>AY$18</v>
      </c>
      <c r="AZ1447" s="190" t="str">
        <f t="shared" si="1892"/>
        <v>AZ$18</v>
      </c>
      <c r="BA1447" s="190" t="str">
        <f t="shared" si="1892"/>
        <v>BA$18</v>
      </c>
      <c r="BB1447" s="190" t="str">
        <f t="shared" si="1892"/>
        <v>BB$18</v>
      </c>
      <c r="BC1447" s="190" t="str">
        <f t="shared" si="1892"/>
        <v>BC$18</v>
      </c>
      <c r="BD1447" s="190" t="str">
        <f t="shared" si="1892"/>
        <v>BD$18</v>
      </c>
      <c r="BE1447" s="190" t="str">
        <f t="shared" si="1892"/>
        <v>BE$18</v>
      </c>
      <c r="BF1447" s="190" t="str">
        <f t="shared" si="1892"/>
        <v>BF$18</v>
      </c>
      <c r="BG1447" s="190" t="str">
        <f t="shared" si="1892"/>
        <v>BG$18</v>
      </c>
      <c r="BH1447" s="190" t="str">
        <f t="shared" si="1892"/>
        <v>BH$18</v>
      </c>
      <c r="BI1447" s="190" t="str">
        <f t="shared" si="1892"/>
        <v>BI$18</v>
      </c>
      <c r="BJ1447" s="190" t="str">
        <f t="shared" si="1892"/>
        <v>BJ$18</v>
      </c>
      <c r="BK1447" s="190" t="str">
        <f t="shared" si="1892"/>
        <v>BK$18</v>
      </c>
      <c r="BL1447" s="190" t="str">
        <f t="shared" si="1892"/>
        <v>BL$18</v>
      </c>
      <c r="BM1447" s="190" t="str">
        <f t="shared" si="1892"/>
        <v>BM$18</v>
      </c>
      <c r="BN1447" s="190" t="str">
        <f t="shared" si="1892"/>
        <v>BN$18</v>
      </c>
      <c r="BO1447" s="190" t="str">
        <f t="shared" si="1892"/>
        <v>BO$18</v>
      </c>
      <c r="BP1447" s="190" t="str">
        <f t="shared" si="1892"/>
        <v>BP$18</v>
      </c>
      <c r="BQ1447" s="190" t="str">
        <f t="shared" si="1892"/>
        <v>BQ$18</v>
      </c>
      <c r="BR1447" s="190" t="str">
        <f t="shared" si="1892"/>
        <v>BR$18</v>
      </c>
      <c r="BS1447" s="190" t="str">
        <f t="shared" si="1892"/>
        <v>BS$18</v>
      </c>
      <c r="BT1447" s="190" t="str">
        <f t="shared" si="1892"/>
        <v>BT$18</v>
      </c>
      <c r="BU1447" s="190" t="str">
        <f t="shared" si="1892"/>
        <v>BU$18</v>
      </c>
      <c r="BV1447" s="190" t="str">
        <f t="shared" si="1892"/>
        <v>BV$18</v>
      </c>
      <c r="BW1447" s="190" t="str">
        <f t="shared" si="1892"/>
        <v>BW$18</v>
      </c>
      <c r="BX1447" s="190" t="str">
        <f t="shared" si="1892"/>
        <v>BX$18</v>
      </c>
      <c r="BY1447" s="190" t="str">
        <f t="shared" si="1892"/>
        <v>BY$18</v>
      </c>
      <c r="BZ1447" s="190" t="str">
        <f t="shared" si="1892"/>
        <v>BZ$18</v>
      </c>
      <c r="CA1447" s="190" t="str">
        <f t="shared" si="1892"/>
        <v>CA$18</v>
      </c>
      <c r="CB1447" s="190" t="str">
        <f t="shared" si="1892"/>
        <v>CB$18</v>
      </c>
      <c r="CC1447" s="190" t="str">
        <f t="shared" si="1892"/>
        <v>CC$18</v>
      </c>
      <c r="CD1447" s="190" t="str">
        <f t="shared" si="1892"/>
        <v>CD$18</v>
      </c>
      <c r="CE1447" s="190" t="str">
        <f t="shared" ref="CE1447:CL1447" si="1893">CE$22</f>
        <v>CE$18</v>
      </c>
      <c r="CF1447" s="190" t="str">
        <f t="shared" si="1893"/>
        <v>CF$18</v>
      </c>
      <c r="CG1447" s="190" t="str">
        <f t="shared" si="1893"/>
        <v>CG$18</v>
      </c>
      <c r="CH1447" s="190" t="str">
        <f t="shared" si="1893"/>
        <v>CH$18</v>
      </c>
      <c r="CI1447" s="190" t="str">
        <f t="shared" si="1893"/>
        <v>CI$18</v>
      </c>
      <c r="CJ1447" s="190" t="str">
        <f t="shared" si="1893"/>
        <v>CJ$18</v>
      </c>
      <c r="CK1447" s="190" t="str">
        <f t="shared" si="1893"/>
        <v>CK$18</v>
      </c>
      <c r="CL1447" s="190" t="str">
        <f t="shared" si="1893"/>
        <v>CL$18</v>
      </c>
      <c r="CN1447" s="201"/>
      <c r="CO1447" s="190" t="str">
        <f t="shared" ref="CO1447:DL1447" si="1894">CO$22</f>
        <v>CO$18</v>
      </c>
      <c r="CP1447" s="190" t="str">
        <f t="shared" si="1894"/>
        <v>CP$18</v>
      </c>
      <c r="CQ1447" s="190" t="str">
        <f t="shared" si="1894"/>
        <v>CQ$18</v>
      </c>
      <c r="CR1447" s="190" t="str">
        <f t="shared" si="1894"/>
        <v>CR$18</v>
      </c>
      <c r="CS1447" s="190" t="str">
        <f t="shared" si="1894"/>
        <v>CS$18</v>
      </c>
      <c r="CT1447" s="190" t="str">
        <f t="shared" si="1894"/>
        <v>CT$18</v>
      </c>
      <c r="CU1447" s="190" t="str">
        <f t="shared" si="1894"/>
        <v>CU$18</v>
      </c>
      <c r="CV1447" s="190" t="str">
        <f t="shared" si="1894"/>
        <v>CV$18</v>
      </c>
      <c r="CW1447" s="190" t="str">
        <f t="shared" si="1894"/>
        <v>CW$18</v>
      </c>
      <c r="CX1447" s="190" t="str">
        <f t="shared" si="1894"/>
        <v>CX$18</v>
      </c>
      <c r="CY1447" s="190" t="str">
        <f t="shared" si="1894"/>
        <v>CY$18</v>
      </c>
      <c r="CZ1447" s="190" t="str">
        <f t="shared" si="1894"/>
        <v>CZ$18</v>
      </c>
      <c r="DA1447" s="190" t="str">
        <f t="shared" si="1894"/>
        <v>DA$18</v>
      </c>
      <c r="DB1447" s="190" t="str">
        <f t="shared" si="1894"/>
        <v>DB$18</v>
      </c>
      <c r="DC1447" s="190" t="str">
        <f t="shared" si="1894"/>
        <v>DC$18</v>
      </c>
      <c r="DD1447" s="190" t="str">
        <f t="shared" si="1894"/>
        <v>DD$18</v>
      </c>
      <c r="DE1447" s="190" t="str">
        <f t="shared" si="1894"/>
        <v>DE$18</v>
      </c>
      <c r="DF1447" s="190" t="str">
        <f t="shared" si="1894"/>
        <v>DF$18</v>
      </c>
      <c r="DG1447" s="190" t="str">
        <f t="shared" si="1894"/>
        <v>DG$18</v>
      </c>
      <c r="DH1447" s="190" t="str">
        <f t="shared" si="1894"/>
        <v>DH$18</v>
      </c>
      <c r="DI1447" s="190" t="str">
        <f t="shared" si="1894"/>
        <v>DI$18</v>
      </c>
      <c r="DJ1447" s="190" t="str">
        <f t="shared" si="1894"/>
        <v>DJ$18</v>
      </c>
      <c r="DK1447" s="190" t="str">
        <f t="shared" si="1894"/>
        <v>DK$18</v>
      </c>
      <c r="DL1447" s="190" t="str">
        <f t="shared" si="1894"/>
        <v>DL$18</v>
      </c>
    </row>
    <row r="1448" spans="1:116" x14ac:dyDescent="0.4">
      <c r="A1448" s="31"/>
      <c r="B1448" s="31"/>
      <c r="C1448" s="31"/>
      <c r="D1448" t="s">
        <v>764</v>
      </c>
      <c r="E1448" s="8" t="str">
        <f t="shared" si="1890"/>
        <v>1448 DCHC-S</v>
      </c>
      <c r="G1448" s="95" t="str">
        <f>G1452&amp;":"</f>
        <v>Expense - Headcount - volume driven:</v>
      </c>
      <c r="H1448" s="200"/>
      <c r="I1448" s="201"/>
      <c r="J1448" s="201"/>
      <c r="K1448" s="202"/>
      <c r="L1448" s="202"/>
      <c r="M1448" s="202"/>
      <c r="N1448" s="202"/>
      <c r="O1448" s="202"/>
      <c r="P1448" s="202"/>
      <c r="R1448" s="202"/>
      <c r="S1448" s="190" t="str">
        <f t="shared" ref="S1448:AX1448" si="1895">S$23</f>
        <v>S$19</v>
      </c>
      <c r="T1448" s="190" t="str">
        <f t="shared" si="1895"/>
        <v>T$19</v>
      </c>
      <c r="U1448" s="190" t="str">
        <f t="shared" si="1895"/>
        <v>U$19</v>
      </c>
      <c r="V1448" s="190" t="str">
        <f t="shared" si="1895"/>
        <v>V$19</v>
      </c>
      <c r="W1448" s="190" t="str">
        <f t="shared" si="1895"/>
        <v>W$19</v>
      </c>
      <c r="X1448" s="190" t="str">
        <f t="shared" si="1895"/>
        <v>X$19</v>
      </c>
      <c r="Y1448" s="190" t="str">
        <f t="shared" si="1895"/>
        <v>Y$19</v>
      </c>
      <c r="Z1448" s="190" t="str">
        <f t="shared" si="1895"/>
        <v>Z$19</v>
      </c>
      <c r="AA1448" s="190" t="str">
        <f t="shared" si="1895"/>
        <v>AA$19</v>
      </c>
      <c r="AB1448" s="190" t="str">
        <f t="shared" si="1895"/>
        <v>AB$19</v>
      </c>
      <c r="AC1448" s="190" t="str">
        <f t="shared" si="1895"/>
        <v>AC$19</v>
      </c>
      <c r="AD1448" s="190" t="str">
        <f t="shared" si="1895"/>
        <v>AD$19</v>
      </c>
      <c r="AE1448" s="190" t="str">
        <f t="shared" si="1895"/>
        <v>AE$19</v>
      </c>
      <c r="AF1448" s="190" t="str">
        <f t="shared" si="1895"/>
        <v>AF$19</v>
      </c>
      <c r="AG1448" s="190" t="str">
        <f t="shared" si="1895"/>
        <v>AG$19</v>
      </c>
      <c r="AH1448" s="190" t="str">
        <f t="shared" si="1895"/>
        <v>AH$19</v>
      </c>
      <c r="AI1448" s="190" t="str">
        <f t="shared" si="1895"/>
        <v>AI$19</v>
      </c>
      <c r="AJ1448" s="190" t="str">
        <f t="shared" si="1895"/>
        <v>AJ$19</v>
      </c>
      <c r="AK1448" s="190" t="str">
        <f t="shared" si="1895"/>
        <v>AK$19</v>
      </c>
      <c r="AL1448" s="190" t="str">
        <f t="shared" si="1895"/>
        <v>AL$19</v>
      </c>
      <c r="AM1448" s="190" t="str">
        <f t="shared" si="1895"/>
        <v>AM$19</v>
      </c>
      <c r="AN1448" s="190" t="str">
        <f t="shared" si="1895"/>
        <v>AN$19</v>
      </c>
      <c r="AO1448" s="190" t="str">
        <f t="shared" si="1895"/>
        <v>AO$19</v>
      </c>
      <c r="AP1448" s="190" t="str">
        <f t="shared" si="1895"/>
        <v>AP$19</v>
      </c>
      <c r="AQ1448" s="190" t="str">
        <f t="shared" si="1895"/>
        <v>AQ$19</v>
      </c>
      <c r="AR1448" s="190" t="str">
        <f t="shared" si="1895"/>
        <v>AR$19</v>
      </c>
      <c r="AS1448" s="190" t="str">
        <f t="shared" si="1895"/>
        <v>AS$19</v>
      </c>
      <c r="AT1448" s="190" t="str">
        <f t="shared" si="1895"/>
        <v>AT$19</v>
      </c>
      <c r="AU1448" s="190" t="str">
        <f t="shared" si="1895"/>
        <v>AU$19</v>
      </c>
      <c r="AV1448" s="190" t="str">
        <f t="shared" si="1895"/>
        <v>AV$19</v>
      </c>
      <c r="AW1448" s="190" t="str">
        <f t="shared" si="1895"/>
        <v>AW$19</v>
      </c>
      <c r="AX1448" s="190" t="str">
        <f t="shared" si="1895"/>
        <v>AX$19</v>
      </c>
      <c r="AY1448" s="190" t="str">
        <f t="shared" ref="AY1448:CD1448" si="1896">AY$23</f>
        <v>AY$19</v>
      </c>
      <c r="AZ1448" s="190" t="str">
        <f t="shared" si="1896"/>
        <v>AZ$19</v>
      </c>
      <c r="BA1448" s="190" t="str">
        <f t="shared" si="1896"/>
        <v>BA$19</v>
      </c>
      <c r="BB1448" s="190" t="str">
        <f t="shared" si="1896"/>
        <v>BB$19</v>
      </c>
      <c r="BC1448" s="190" t="str">
        <f t="shared" si="1896"/>
        <v>BC$19</v>
      </c>
      <c r="BD1448" s="190" t="str">
        <f t="shared" si="1896"/>
        <v>BD$19</v>
      </c>
      <c r="BE1448" s="190" t="str">
        <f t="shared" si="1896"/>
        <v>BE$19</v>
      </c>
      <c r="BF1448" s="190" t="str">
        <f t="shared" si="1896"/>
        <v>BF$19</v>
      </c>
      <c r="BG1448" s="190" t="str">
        <f t="shared" si="1896"/>
        <v>BG$19</v>
      </c>
      <c r="BH1448" s="190" t="str">
        <f t="shared" si="1896"/>
        <v>BH$19</v>
      </c>
      <c r="BI1448" s="190" t="str">
        <f t="shared" si="1896"/>
        <v>BI$19</v>
      </c>
      <c r="BJ1448" s="190" t="str">
        <f t="shared" si="1896"/>
        <v>BJ$19</v>
      </c>
      <c r="BK1448" s="190" t="str">
        <f t="shared" si="1896"/>
        <v>BK$19</v>
      </c>
      <c r="BL1448" s="190" t="str">
        <f t="shared" si="1896"/>
        <v>BL$19</v>
      </c>
      <c r="BM1448" s="190" t="str">
        <f t="shared" si="1896"/>
        <v>BM$19</v>
      </c>
      <c r="BN1448" s="190" t="str">
        <f t="shared" si="1896"/>
        <v>BN$19</v>
      </c>
      <c r="BO1448" s="190" t="str">
        <f t="shared" si="1896"/>
        <v>BO$19</v>
      </c>
      <c r="BP1448" s="190" t="str">
        <f t="shared" si="1896"/>
        <v>BP$19</v>
      </c>
      <c r="BQ1448" s="190" t="str">
        <f t="shared" si="1896"/>
        <v>BQ$19</v>
      </c>
      <c r="BR1448" s="190" t="str">
        <f t="shared" si="1896"/>
        <v>BR$19</v>
      </c>
      <c r="BS1448" s="190" t="str">
        <f t="shared" si="1896"/>
        <v>BS$19</v>
      </c>
      <c r="BT1448" s="190" t="str">
        <f t="shared" si="1896"/>
        <v>BT$19</v>
      </c>
      <c r="BU1448" s="190" t="str">
        <f t="shared" si="1896"/>
        <v>BU$19</v>
      </c>
      <c r="BV1448" s="190" t="str">
        <f t="shared" si="1896"/>
        <v>BV$19</v>
      </c>
      <c r="BW1448" s="190" t="str">
        <f t="shared" si="1896"/>
        <v>BW$19</v>
      </c>
      <c r="BX1448" s="190" t="str">
        <f t="shared" si="1896"/>
        <v>BX$19</v>
      </c>
      <c r="BY1448" s="190" t="str">
        <f t="shared" si="1896"/>
        <v>BY$19</v>
      </c>
      <c r="BZ1448" s="190" t="str">
        <f t="shared" si="1896"/>
        <v>BZ$19</v>
      </c>
      <c r="CA1448" s="190" t="str">
        <f t="shared" si="1896"/>
        <v>CA$19</v>
      </c>
      <c r="CB1448" s="190" t="str">
        <f t="shared" si="1896"/>
        <v>CB$19</v>
      </c>
      <c r="CC1448" s="190" t="str">
        <f t="shared" si="1896"/>
        <v>CC$19</v>
      </c>
      <c r="CD1448" s="190" t="str">
        <f t="shared" si="1896"/>
        <v>CD$19</v>
      </c>
      <c r="CE1448" s="190" t="str">
        <f t="shared" ref="CE1448:CL1448" si="1897">CE$23</f>
        <v>CE$19</v>
      </c>
      <c r="CF1448" s="190" t="str">
        <f t="shared" si="1897"/>
        <v>CF$19</v>
      </c>
      <c r="CG1448" s="190" t="str">
        <f t="shared" si="1897"/>
        <v>CG$19</v>
      </c>
      <c r="CH1448" s="190" t="str">
        <f t="shared" si="1897"/>
        <v>CH$19</v>
      </c>
      <c r="CI1448" s="190" t="str">
        <f t="shared" si="1897"/>
        <v>CI$19</v>
      </c>
      <c r="CJ1448" s="190" t="str">
        <f t="shared" si="1897"/>
        <v>CJ$19</v>
      </c>
      <c r="CK1448" s="190" t="str">
        <f t="shared" si="1897"/>
        <v>CK$19</v>
      </c>
      <c r="CL1448" s="190" t="str">
        <f t="shared" si="1897"/>
        <v>CL$19</v>
      </c>
      <c r="CN1448" s="201"/>
      <c r="CO1448" s="190" t="str">
        <f t="shared" ref="CO1448:DL1448" si="1898">CO$23</f>
        <v>CO$19</v>
      </c>
      <c r="CP1448" s="190" t="str">
        <f t="shared" si="1898"/>
        <v>CP$19</v>
      </c>
      <c r="CQ1448" s="190" t="str">
        <f t="shared" si="1898"/>
        <v>CQ$19</v>
      </c>
      <c r="CR1448" s="190" t="str">
        <f t="shared" si="1898"/>
        <v>CR$19</v>
      </c>
      <c r="CS1448" s="190" t="str">
        <f t="shared" si="1898"/>
        <v>CS$19</v>
      </c>
      <c r="CT1448" s="190" t="str">
        <f t="shared" si="1898"/>
        <v>CT$19</v>
      </c>
      <c r="CU1448" s="190" t="str">
        <f t="shared" si="1898"/>
        <v>CU$19</v>
      </c>
      <c r="CV1448" s="190" t="str">
        <f t="shared" si="1898"/>
        <v>CV$19</v>
      </c>
      <c r="CW1448" s="190" t="str">
        <f t="shared" si="1898"/>
        <v>CW$19</v>
      </c>
      <c r="CX1448" s="190" t="str">
        <f t="shared" si="1898"/>
        <v>CX$19</v>
      </c>
      <c r="CY1448" s="190" t="str">
        <f t="shared" si="1898"/>
        <v>CY$19</v>
      </c>
      <c r="CZ1448" s="190" t="str">
        <f t="shared" si="1898"/>
        <v>CZ$19</v>
      </c>
      <c r="DA1448" s="190" t="str">
        <f t="shared" si="1898"/>
        <v>DA$19</v>
      </c>
      <c r="DB1448" s="190" t="str">
        <f t="shared" si="1898"/>
        <v>DB$19</v>
      </c>
      <c r="DC1448" s="190" t="str">
        <f t="shared" si="1898"/>
        <v>DC$19</v>
      </c>
      <c r="DD1448" s="190" t="str">
        <f t="shared" si="1898"/>
        <v>DD$19</v>
      </c>
      <c r="DE1448" s="190" t="str">
        <f t="shared" si="1898"/>
        <v>DE$19</v>
      </c>
      <c r="DF1448" s="190" t="str">
        <f t="shared" si="1898"/>
        <v>DF$19</v>
      </c>
      <c r="DG1448" s="190" t="str">
        <f t="shared" si="1898"/>
        <v>DG$19</v>
      </c>
      <c r="DH1448" s="190" t="str">
        <f t="shared" si="1898"/>
        <v>DH$19</v>
      </c>
      <c r="DI1448" s="190" t="str">
        <f t="shared" si="1898"/>
        <v>DI$19</v>
      </c>
      <c r="DJ1448" s="190" t="str">
        <f t="shared" si="1898"/>
        <v>DJ$19</v>
      </c>
      <c r="DK1448" s="190" t="str">
        <f t="shared" si="1898"/>
        <v>DK$19</v>
      </c>
      <c r="DL1448" s="190" t="str">
        <f t="shared" si="1898"/>
        <v>DL$19</v>
      </c>
    </row>
    <row r="1449" spans="1:116" x14ac:dyDescent="0.4">
      <c r="B1449" t="str">
        <f>E1449</f>
        <v>1449 DCHC-S</v>
      </c>
      <c r="D1449" t="s">
        <v>764</v>
      </c>
      <c r="E1449" s="8" t="str">
        <f t="shared" si="1890"/>
        <v>1449 DCHC-S</v>
      </c>
      <c r="G1449" s="145" t="s">
        <v>184</v>
      </c>
      <c r="H1449" s="142"/>
      <c r="I1449" s="144"/>
      <c r="J1449" s="144"/>
      <c r="K1449" s="142"/>
      <c r="L1449" s="142"/>
      <c r="M1449" s="142"/>
      <c r="N1449" s="142"/>
      <c r="O1449" s="142"/>
      <c r="P1449" s="142"/>
      <c r="R1449" s="143"/>
      <c r="S1449" s="168"/>
      <c r="T1449" s="168"/>
      <c r="U1449" s="168"/>
      <c r="V1449" s="168"/>
      <c r="W1449" s="168"/>
      <c r="X1449" s="168"/>
      <c r="Y1449" s="168"/>
      <c r="Z1449" s="168"/>
      <c r="AA1449" s="168"/>
      <c r="AB1449" s="168"/>
      <c r="AC1449" s="168"/>
      <c r="AD1449" s="168"/>
      <c r="AE1449" s="168"/>
      <c r="AF1449" s="168"/>
      <c r="AG1449" s="168"/>
      <c r="AH1449" s="168"/>
      <c r="AI1449" s="168"/>
      <c r="AJ1449" s="168"/>
      <c r="AK1449" s="168"/>
      <c r="AL1449" s="168"/>
      <c r="AM1449" s="168"/>
      <c r="AN1449" s="168"/>
      <c r="AO1449" s="168"/>
      <c r="AP1449" s="168"/>
      <c r="AQ1449" s="168"/>
      <c r="AR1449" s="168"/>
      <c r="AS1449" s="168"/>
      <c r="AT1449" s="168"/>
      <c r="AU1449" s="168"/>
      <c r="AV1449" s="168"/>
      <c r="AW1449" s="168"/>
      <c r="AX1449" s="168"/>
      <c r="AY1449" s="168"/>
      <c r="AZ1449" s="168"/>
      <c r="BA1449" s="168"/>
      <c r="BB1449" s="168"/>
      <c r="BC1449" s="168"/>
      <c r="BD1449" s="168"/>
      <c r="BE1449" s="168"/>
      <c r="BF1449" s="168"/>
      <c r="BG1449" s="168"/>
      <c r="BH1449" s="168"/>
      <c r="BI1449" s="168"/>
      <c r="BJ1449" s="168"/>
      <c r="BK1449" s="168"/>
      <c r="BL1449" s="168"/>
      <c r="BM1449" s="168"/>
      <c r="BN1449" s="168"/>
      <c r="BO1449" s="168"/>
      <c r="BP1449" s="168"/>
      <c r="BQ1449" s="168"/>
      <c r="BR1449" s="168"/>
      <c r="BS1449" s="168"/>
      <c r="BT1449" s="168"/>
      <c r="BU1449" s="168"/>
      <c r="BV1449" s="168"/>
      <c r="BW1449" s="168"/>
      <c r="BX1449" s="168"/>
      <c r="BY1449" s="168"/>
      <c r="BZ1449" s="168"/>
      <c r="CA1449" s="168"/>
      <c r="CB1449" s="168"/>
      <c r="CC1449" s="168"/>
      <c r="CD1449" s="168"/>
      <c r="CE1449" s="168"/>
      <c r="CF1449" s="168"/>
      <c r="CG1449" s="168"/>
      <c r="CH1449" s="168"/>
      <c r="CI1449" s="168"/>
      <c r="CJ1449" s="168"/>
      <c r="CK1449" s="168"/>
      <c r="CL1449" s="168"/>
      <c r="CN1449" s="144"/>
      <c r="CO1449" s="168"/>
      <c r="CP1449" s="168"/>
      <c r="CQ1449" s="168"/>
      <c r="CR1449" s="168"/>
      <c r="CS1449" s="168"/>
      <c r="CT1449" s="168"/>
      <c r="CU1449" s="168"/>
      <c r="CV1449" s="168"/>
      <c r="CW1449" s="168"/>
      <c r="CX1449" s="168"/>
      <c r="CY1449" s="168"/>
      <c r="CZ1449" s="168"/>
      <c r="DA1449" s="168"/>
      <c r="DB1449" s="168"/>
      <c r="DC1449" s="168"/>
      <c r="DD1449" s="168"/>
      <c r="DE1449" s="168"/>
      <c r="DF1449" s="168"/>
      <c r="DG1449" s="168"/>
      <c r="DH1449" s="168"/>
      <c r="DI1449" s="168"/>
      <c r="DJ1449" s="168"/>
      <c r="DK1449" s="168"/>
      <c r="DL1449" s="168"/>
    </row>
    <row r="1450" spans="1:116" x14ac:dyDescent="0.4">
      <c r="C1450" t="s">
        <v>80</v>
      </c>
      <c r="D1450" t="s">
        <v>764</v>
      </c>
      <c r="E1450" s="8" t="str">
        <f t="shared" si="1890"/>
        <v>1450 DCHC-S</v>
      </c>
      <c r="G1450" s="145" t="str">
        <f>"# of FTE's - "&amp;SUBSTITUTE(G1447,":","")</f>
        <v># of FTE's - Headcount - volume driven</v>
      </c>
      <c r="H1450" s="31"/>
      <c r="I1450" s="73"/>
      <c r="J1450" s="73"/>
      <c r="K1450" s="31"/>
      <c r="L1450" s="31"/>
      <c r="M1450" s="31"/>
      <c r="N1450" s="31"/>
      <c r="O1450" s="31"/>
      <c r="P1450" s="31"/>
      <c r="R1450" s="67"/>
      <c r="S1450" s="156"/>
      <c r="T1450" s="156"/>
      <c r="U1450" s="156"/>
      <c r="V1450" s="156"/>
      <c r="W1450" s="156"/>
      <c r="X1450" s="156"/>
      <c r="Y1450" s="156"/>
      <c r="Z1450" s="156"/>
      <c r="AA1450" s="156"/>
      <c r="AB1450" s="156"/>
      <c r="AC1450" s="156"/>
      <c r="AD1450" s="156"/>
      <c r="AE1450" s="156"/>
      <c r="AF1450" s="156"/>
      <c r="AG1450" s="156"/>
      <c r="AH1450" s="156"/>
      <c r="AI1450" s="156"/>
      <c r="AJ1450" s="156"/>
      <c r="AK1450" s="156"/>
      <c r="AL1450" s="156"/>
      <c r="AM1450" s="156"/>
      <c r="AN1450" s="156"/>
      <c r="AO1450" s="156"/>
      <c r="AP1450" s="156"/>
      <c r="AQ1450" s="156"/>
      <c r="AR1450" s="156"/>
      <c r="AS1450" s="156"/>
      <c r="AT1450" s="156"/>
      <c r="AU1450" s="156"/>
      <c r="AV1450" s="156"/>
      <c r="AW1450" s="156"/>
      <c r="AX1450" s="156"/>
      <c r="AY1450" s="156"/>
      <c r="AZ1450" s="156"/>
      <c r="BA1450" s="156"/>
      <c r="BB1450" s="156"/>
      <c r="BC1450" s="156"/>
      <c r="BD1450" s="156"/>
      <c r="BE1450" s="156"/>
      <c r="BF1450" s="156"/>
      <c r="BG1450" s="156"/>
      <c r="BH1450" s="156"/>
      <c r="BI1450" s="156"/>
      <c r="BJ1450" s="156"/>
      <c r="BK1450" s="156"/>
      <c r="BL1450" s="156"/>
      <c r="BM1450" s="156"/>
      <c r="BN1450" s="156"/>
      <c r="BO1450" s="156"/>
      <c r="BP1450" s="156"/>
      <c r="BQ1450" s="156"/>
      <c r="BR1450" s="156"/>
      <c r="BS1450" s="156"/>
      <c r="BT1450" s="156"/>
      <c r="BU1450" s="156"/>
      <c r="BV1450" s="156"/>
      <c r="BW1450" s="156"/>
      <c r="BX1450" s="156"/>
      <c r="BY1450" s="156"/>
      <c r="BZ1450" s="156"/>
      <c r="CA1450" s="156"/>
      <c r="CB1450" s="156"/>
      <c r="CC1450" s="156"/>
      <c r="CD1450" s="156"/>
      <c r="CE1450" s="156"/>
      <c r="CF1450" s="156"/>
      <c r="CG1450" s="156"/>
      <c r="CH1450" s="156"/>
      <c r="CI1450" s="156"/>
      <c r="CJ1450" s="156"/>
      <c r="CK1450" s="156"/>
      <c r="CL1450" s="156"/>
      <c r="CN1450" s="73"/>
      <c r="CO1450" s="156"/>
      <c r="CP1450" s="156"/>
      <c r="CQ1450" s="156"/>
      <c r="CR1450" s="156"/>
      <c r="CS1450" s="156"/>
      <c r="CT1450" s="156"/>
      <c r="CU1450" s="156"/>
      <c r="CV1450" s="156"/>
      <c r="CW1450" s="156"/>
      <c r="CX1450" s="156"/>
      <c r="CY1450" s="156"/>
      <c r="CZ1450" s="156"/>
      <c r="DA1450" s="156"/>
      <c r="DB1450" s="156"/>
      <c r="DC1450" s="156"/>
      <c r="DD1450" s="156"/>
      <c r="DE1450" s="156"/>
      <c r="DF1450" s="156"/>
      <c r="DG1450" s="156"/>
      <c r="DH1450" s="156"/>
      <c r="DI1450" s="156"/>
      <c r="DJ1450" s="156"/>
      <c r="DK1450" s="156"/>
      <c r="DL1450" s="156"/>
    </row>
    <row r="1451" spans="1:116" x14ac:dyDescent="0.4">
      <c r="B1451" t="str">
        <f>E1451</f>
        <v>1451 DCHC-S</v>
      </c>
      <c r="D1451" t="s">
        <v>764</v>
      </c>
      <c r="E1451" s="8" t="str">
        <f t="shared" si="1890"/>
        <v>1451 DCHC-S</v>
      </c>
      <c r="G1451" s="145" t="s">
        <v>185</v>
      </c>
      <c r="H1451" s="12"/>
      <c r="I1451" s="60"/>
      <c r="J1451" s="60"/>
      <c r="K1451" s="17">
        <v>1000</v>
      </c>
      <c r="L1451" s="17">
        <v>1000</v>
      </c>
      <c r="M1451" s="17">
        <v>1000</v>
      </c>
      <c r="N1451" s="17">
        <v>1000</v>
      </c>
      <c r="O1451" s="17">
        <v>1000</v>
      </c>
      <c r="P1451" s="17">
        <v>1000</v>
      </c>
      <c r="R1451" s="15"/>
      <c r="S1451" s="76" cm="1">
        <f t="array" ref="S1451">INDEX($K:$P,ROW(),MATCH(S$3,$K$2:$P$2,0))/12</f>
        <v>83.333333333333329</v>
      </c>
      <c r="T1451" s="76" cm="1">
        <f t="array" ref="T1451">INDEX($K:$P,ROW(),MATCH(T$3,$K$2:$P$2,0))/12</f>
        <v>83.333333333333329</v>
      </c>
      <c r="U1451" s="76" cm="1">
        <f t="array" ref="U1451">INDEX($K:$P,ROW(),MATCH(U$3,$K$2:$P$2,0))/12</f>
        <v>83.333333333333329</v>
      </c>
      <c r="V1451" s="76" cm="1">
        <f t="array" ref="V1451">INDEX($K:$P,ROW(),MATCH(V$3,$K$2:$P$2,0))/12</f>
        <v>83.333333333333329</v>
      </c>
      <c r="W1451" s="76" cm="1">
        <f t="array" ref="W1451">INDEX($K:$P,ROW(),MATCH(W$3,$K$2:$P$2,0))/12</f>
        <v>83.333333333333329</v>
      </c>
      <c r="X1451" s="76" cm="1">
        <f t="array" ref="X1451">INDEX($K:$P,ROW(),MATCH(X$3,$K$2:$P$2,0))/12</f>
        <v>83.333333333333329</v>
      </c>
      <c r="Y1451" s="76" cm="1">
        <f t="array" ref="Y1451">INDEX($K:$P,ROW(),MATCH(Y$3,$K$2:$P$2,0))/12</f>
        <v>83.333333333333329</v>
      </c>
      <c r="Z1451" s="76" cm="1">
        <f t="array" ref="Z1451">INDEX($K:$P,ROW(),MATCH(Z$3,$K$2:$P$2,0))/12</f>
        <v>83.333333333333329</v>
      </c>
      <c r="AA1451" s="76" cm="1">
        <f t="array" ref="AA1451">INDEX($K:$P,ROW(),MATCH(AA$3,$K$2:$P$2,0))/12</f>
        <v>83.333333333333329</v>
      </c>
      <c r="AB1451" s="76" cm="1">
        <f t="array" ref="AB1451">INDEX($K:$P,ROW(),MATCH(AB$3,$K$2:$P$2,0))/12</f>
        <v>83.333333333333329</v>
      </c>
      <c r="AC1451" s="76" cm="1">
        <f t="array" ref="AC1451">INDEX($K:$P,ROW(),MATCH(AC$3,$K$2:$P$2,0))/12</f>
        <v>83.333333333333329</v>
      </c>
      <c r="AD1451" s="76" cm="1">
        <f t="array" ref="AD1451">INDEX($K:$P,ROW(),MATCH(AD$3,$K$2:$P$2,0))/12</f>
        <v>83.333333333333329</v>
      </c>
      <c r="AE1451" s="76" cm="1">
        <f t="array" ref="AE1451">INDEX($K:$P,ROW(),MATCH(AE$3,$K$2:$P$2,0))/12</f>
        <v>83.333333333333329</v>
      </c>
      <c r="AF1451" s="76" cm="1">
        <f t="array" ref="AF1451">INDEX($K:$P,ROW(),MATCH(AF$3,$K$2:$P$2,0))/12</f>
        <v>83.333333333333329</v>
      </c>
      <c r="AG1451" s="76" cm="1">
        <f t="array" ref="AG1451">INDEX($K:$P,ROW(),MATCH(AG$3,$K$2:$P$2,0))/12</f>
        <v>83.333333333333329</v>
      </c>
      <c r="AH1451" s="76" cm="1">
        <f t="array" ref="AH1451">INDEX($K:$P,ROW(),MATCH(AH$3,$K$2:$P$2,0))/12</f>
        <v>83.333333333333329</v>
      </c>
      <c r="AI1451" s="76" cm="1">
        <f t="array" ref="AI1451">INDEX($K:$P,ROW(),MATCH(AI$3,$K$2:$P$2,0))/12</f>
        <v>83.333333333333329</v>
      </c>
      <c r="AJ1451" s="76" cm="1">
        <f t="array" ref="AJ1451">INDEX($K:$P,ROW(),MATCH(AJ$3,$K$2:$P$2,0))/12</f>
        <v>83.333333333333329</v>
      </c>
      <c r="AK1451" s="76" cm="1">
        <f t="array" ref="AK1451">INDEX($K:$P,ROW(),MATCH(AK$3,$K$2:$P$2,0))/12</f>
        <v>83.333333333333329</v>
      </c>
      <c r="AL1451" s="76" cm="1">
        <f t="array" ref="AL1451">INDEX($K:$P,ROW(),MATCH(AL$3,$K$2:$P$2,0))/12</f>
        <v>83.333333333333329</v>
      </c>
      <c r="AM1451" s="76" cm="1">
        <f t="array" ref="AM1451">INDEX($K:$P,ROW(),MATCH(AM$3,$K$2:$P$2,0))/12</f>
        <v>83.333333333333329</v>
      </c>
      <c r="AN1451" s="76" cm="1">
        <f t="array" ref="AN1451">INDEX($K:$P,ROW(),MATCH(AN$3,$K$2:$P$2,0))/12</f>
        <v>83.333333333333329</v>
      </c>
      <c r="AO1451" s="76" cm="1">
        <f t="array" ref="AO1451">INDEX($K:$P,ROW(),MATCH(AO$3,$K$2:$P$2,0))/12</f>
        <v>83.333333333333329</v>
      </c>
      <c r="AP1451" s="76" cm="1">
        <f t="array" ref="AP1451">INDEX($K:$P,ROW(),MATCH(AP$3,$K$2:$P$2,0))/12</f>
        <v>83.333333333333329</v>
      </c>
      <c r="AQ1451" s="76" cm="1">
        <f t="array" ref="AQ1451">INDEX($K:$P,ROW(),MATCH(AQ$3,$K$2:$P$2,0))/12</f>
        <v>83.333333333333329</v>
      </c>
      <c r="AR1451" s="76" cm="1">
        <f t="array" ref="AR1451">INDEX($K:$P,ROW(),MATCH(AR$3,$K$2:$P$2,0))/12</f>
        <v>83.333333333333329</v>
      </c>
      <c r="AS1451" s="76" cm="1">
        <f t="array" ref="AS1451">INDEX($K:$P,ROW(),MATCH(AS$3,$K$2:$P$2,0))/12</f>
        <v>83.333333333333329</v>
      </c>
      <c r="AT1451" s="76" cm="1">
        <f t="array" ref="AT1451">INDEX($K:$P,ROW(),MATCH(AT$3,$K$2:$P$2,0))/12</f>
        <v>83.333333333333329</v>
      </c>
      <c r="AU1451" s="76" cm="1">
        <f t="array" ref="AU1451">INDEX($K:$P,ROW(),MATCH(AU$3,$K$2:$P$2,0))/12</f>
        <v>83.333333333333329</v>
      </c>
      <c r="AV1451" s="76" cm="1">
        <f t="array" ref="AV1451">INDEX($K:$P,ROW(),MATCH(AV$3,$K$2:$P$2,0))/12</f>
        <v>83.333333333333329</v>
      </c>
      <c r="AW1451" s="76" cm="1">
        <f t="array" ref="AW1451">INDEX($K:$P,ROW(),MATCH(AW$3,$K$2:$P$2,0))/12</f>
        <v>83.333333333333329</v>
      </c>
      <c r="AX1451" s="76" cm="1">
        <f t="array" ref="AX1451">INDEX($K:$P,ROW(),MATCH(AX$3,$K$2:$P$2,0))/12</f>
        <v>83.333333333333329</v>
      </c>
      <c r="AY1451" s="76" cm="1">
        <f t="array" ref="AY1451">INDEX($K:$P,ROW(),MATCH(AY$3,$K$2:$P$2,0))/12</f>
        <v>83.333333333333329</v>
      </c>
      <c r="AZ1451" s="76" cm="1">
        <f t="array" ref="AZ1451">INDEX($K:$P,ROW(),MATCH(AZ$3,$K$2:$P$2,0))/12</f>
        <v>83.333333333333329</v>
      </c>
      <c r="BA1451" s="76" cm="1">
        <f t="array" ref="BA1451">INDEX($K:$P,ROW(),MATCH(BA$3,$K$2:$P$2,0))/12</f>
        <v>83.333333333333329</v>
      </c>
      <c r="BB1451" s="76" cm="1">
        <f t="array" ref="BB1451">INDEX($K:$P,ROW(),MATCH(BB$3,$K$2:$P$2,0))/12</f>
        <v>83.333333333333329</v>
      </c>
      <c r="BC1451" s="76" cm="1">
        <f t="array" ref="BC1451">INDEX($K:$P,ROW(),MATCH(BC$3,$K$2:$P$2,0))/12</f>
        <v>83.333333333333329</v>
      </c>
      <c r="BD1451" s="76" cm="1">
        <f t="array" ref="BD1451">INDEX($K:$P,ROW(),MATCH(BD$3,$K$2:$P$2,0))/12</f>
        <v>83.333333333333329</v>
      </c>
      <c r="BE1451" s="76" cm="1">
        <f t="array" ref="BE1451">INDEX($K:$P,ROW(),MATCH(BE$3,$K$2:$P$2,0))/12</f>
        <v>83.333333333333329</v>
      </c>
      <c r="BF1451" s="76" cm="1">
        <f t="array" ref="BF1451">INDEX($K:$P,ROW(),MATCH(BF$3,$K$2:$P$2,0))/12</f>
        <v>83.333333333333329</v>
      </c>
      <c r="BG1451" s="76" cm="1">
        <f t="array" ref="BG1451">INDEX($K:$P,ROW(),MATCH(BG$3,$K$2:$P$2,0))/12</f>
        <v>83.333333333333329</v>
      </c>
      <c r="BH1451" s="76" cm="1">
        <f t="array" ref="BH1451">INDEX($K:$P,ROW(),MATCH(BH$3,$K$2:$P$2,0))/12</f>
        <v>83.333333333333329</v>
      </c>
      <c r="BI1451" s="76" cm="1">
        <f t="array" ref="BI1451">INDEX($K:$P,ROW(),MATCH(BI$3,$K$2:$P$2,0))/12</f>
        <v>83.333333333333329</v>
      </c>
      <c r="BJ1451" s="76" cm="1">
        <f t="array" ref="BJ1451">INDEX($K:$P,ROW(),MATCH(BJ$3,$K$2:$P$2,0))/12</f>
        <v>83.333333333333329</v>
      </c>
      <c r="BK1451" s="76" cm="1">
        <f t="array" ref="BK1451">INDEX($K:$P,ROW(),MATCH(BK$3,$K$2:$P$2,0))/12</f>
        <v>83.333333333333329</v>
      </c>
      <c r="BL1451" s="76" cm="1">
        <f t="array" ref="BL1451">INDEX($K:$P,ROW(),MATCH(BL$3,$K$2:$P$2,0))/12</f>
        <v>83.333333333333329</v>
      </c>
      <c r="BM1451" s="76" cm="1">
        <f t="array" ref="BM1451">INDEX($K:$P,ROW(),MATCH(BM$3,$K$2:$P$2,0))/12</f>
        <v>83.333333333333329</v>
      </c>
      <c r="BN1451" s="76" cm="1">
        <f t="array" ref="BN1451">INDEX($K:$P,ROW(),MATCH(BN$3,$K$2:$P$2,0))/12</f>
        <v>83.333333333333329</v>
      </c>
      <c r="BO1451" s="76" cm="1">
        <f t="array" ref="BO1451">INDEX($K:$P,ROW(),MATCH(BO$3,$K$2:$P$2,0))/12</f>
        <v>83.333333333333329</v>
      </c>
      <c r="BP1451" s="76" cm="1">
        <f t="array" ref="BP1451">INDEX($K:$P,ROW(),MATCH(BP$3,$K$2:$P$2,0))/12</f>
        <v>83.333333333333329</v>
      </c>
      <c r="BQ1451" s="76" cm="1">
        <f t="array" ref="BQ1451">INDEX($K:$P,ROW(),MATCH(BQ$3,$K$2:$P$2,0))/12</f>
        <v>83.333333333333329</v>
      </c>
      <c r="BR1451" s="76" cm="1">
        <f t="array" ref="BR1451">INDEX($K:$P,ROW(),MATCH(BR$3,$K$2:$P$2,0))/12</f>
        <v>83.333333333333329</v>
      </c>
      <c r="BS1451" s="76" cm="1">
        <f t="array" ref="BS1451">INDEX($K:$P,ROW(),MATCH(BS$3,$K$2:$P$2,0))/12</f>
        <v>83.333333333333329</v>
      </c>
      <c r="BT1451" s="76" cm="1">
        <f t="array" ref="BT1451">INDEX($K:$P,ROW(),MATCH(BT$3,$K$2:$P$2,0))/12</f>
        <v>83.333333333333329</v>
      </c>
      <c r="BU1451" s="76" cm="1">
        <f t="array" ref="BU1451">INDEX($K:$P,ROW(),MATCH(BU$3,$K$2:$P$2,0))/12</f>
        <v>83.333333333333329</v>
      </c>
      <c r="BV1451" s="76" cm="1">
        <f t="array" ref="BV1451">INDEX($K:$P,ROW(),MATCH(BV$3,$K$2:$P$2,0))/12</f>
        <v>83.333333333333329</v>
      </c>
      <c r="BW1451" s="76" cm="1">
        <f t="array" ref="BW1451">INDEX($K:$P,ROW(),MATCH(BW$3,$K$2:$P$2,0))/12</f>
        <v>83.333333333333329</v>
      </c>
      <c r="BX1451" s="76" cm="1">
        <f t="array" ref="BX1451">INDEX($K:$P,ROW(),MATCH(BX$3,$K$2:$P$2,0))/12</f>
        <v>83.333333333333329</v>
      </c>
      <c r="BY1451" s="76" cm="1">
        <f t="array" ref="BY1451">INDEX($K:$P,ROW(),MATCH(BY$3,$K$2:$P$2,0))/12</f>
        <v>83.333333333333329</v>
      </c>
      <c r="BZ1451" s="76" cm="1">
        <f t="array" ref="BZ1451">INDEX($K:$P,ROW(),MATCH(BZ$3,$K$2:$P$2,0))/12</f>
        <v>83.333333333333329</v>
      </c>
      <c r="CA1451" s="76" cm="1">
        <f t="array" ref="CA1451">INDEX($K:$P,ROW(),MATCH(CA$3,$K$2:$P$2,0))/12</f>
        <v>83.333333333333329</v>
      </c>
      <c r="CB1451" s="76" cm="1">
        <f t="array" ref="CB1451">INDEX($K:$P,ROW(),MATCH(CB$3,$K$2:$P$2,0))/12</f>
        <v>83.333333333333329</v>
      </c>
      <c r="CC1451" s="76" cm="1">
        <f t="array" ref="CC1451">INDEX($K:$P,ROW(),MATCH(CC$3,$K$2:$P$2,0))/12</f>
        <v>83.333333333333329</v>
      </c>
      <c r="CD1451" s="76" cm="1">
        <f t="array" ref="CD1451">INDEX($K:$P,ROW(),MATCH(CD$3,$K$2:$P$2,0))/12</f>
        <v>83.333333333333329</v>
      </c>
      <c r="CE1451" s="76" cm="1">
        <f t="array" ref="CE1451">INDEX($K:$P,ROW(),MATCH(CE$3,$K$2:$P$2,0))/12</f>
        <v>83.333333333333329</v>
      </c>
      <c r="CF1451" s="76" cm="1">
        <f t="array" ref="CF1451">INDEX($K:$P,ROW(),MATCH(CF$3,$K$2:$P$2,0))/12</f>
        <v>83.333333333333329</v>
      </c>
      <c r="CG1451" s="76" cm="1">
        <f t="array" ref="CG1451">INDEX($K:$P,ROW(),MATCH(CG$3,$K$2:$P$2,0))/12</f>
        <v>83.333333333333329</v>
      </c>
      <c r="CH1451" s="76" cm="1">
        <f t="array" ref="CH1451">INDEX($K:$P,ROW(),MATCH(CH$3,$K$2:$P$2,0))/12</f>
        <v>83.333333333333329</v>
      </c>
      <c r="CI1451" s="76" cm="1">
        <f t="array" ref="CI1451">INDEX($K:$P,ROW(),MATCH(CI$3,$K$2:$P$2,0))/12</f>
        <v>83.333333333333329</v>
      </c>
      <c r="CJ1451" s="76" cm="1">
        <f t="array" ref="CJ1451">INDEX($K:$P,ROW(),MATCH(CJ$3,$K$2:$P$2,0))/12</f>
        <v>83.333333333333329</v>
      </c>
      <c r="CK1451" s="76" cm="1">
        <f t="array" ref="CK1451">INDEX($K:$P,ROW(),MATCH(CK$3,$K$2:$P$2,0))/12</f>
        <v>83.333333333333329</v>
      </c>
      <c r="CL1451" s="76" cm="1">
        <f t="array" ref="CL1451">INDEX($K:$P,ROW(),MATCH(CL$3,$K$2:$P$2,0))/12</f>
        <v>83.333333333333329</v>
      </c>
      <c r="CN1451" s="60"/>
      <c r="CO1451" s="76" t="e" cm="1">
        <f t="array" ref="CO1451">INDEX($K:$P,ROW(),MATCH(CO$3,$K$2:$P$2,0))/CO$5</f>
        <v>#N/A</v>
      </c>
      <c r="CP1451" s="76" t="e" cm="1">
        <f t="array" ref="CP1451">INDEX($K:$P,ROW(),MATCH(CP$3,$K$2:$P$2,0))/CP$5</f>
        <v>#N/A</v>
      </c>
      <c r="CQ1451" s="76" t="e" cm="1">
        <f t="array" ref="CQ1451">INDEX($K:$P,ROW(),MATCH(CQ$3,$K$2:$P$2,0))/CQ$5</f>
        <v>#N/A</v>
      </c>
      <c r="CR1451" s="76" t="e" cm="1">
        <f t="array" ref="CR1451">INDEX($K:$P,ROW(),MATCH(CR$3,$K$2:$P$2,0))/CR$5</f>
        <v>#N/A</v>
      </c>
      <c r="CS1451" s="76" t="e" cm="1">
        <f t="array" ref="CS1451">INDEX($K:$P,ROW(),MATCH(CS$3,$K$2:$P$2,0))/CS$5</f>
        <v>#N/A</v>
      </c>
      <c r="CT1451" s="76" t="e" cm="1">
        <f t="array" ref="CT1451">INDEX($K:$P,ROW(),MATCH(CT$3,$K$2:$P$2,0))/CT$5</f>
        <v>#N/A</v>
      </c>
      <c r="CU1451" s="76" t="e" cm="1">
        <f t="array" ref="CU1451">INDEX($K:$P,ROW(),MATCH(CU$3,$K$2:$P$2,0))/CU$5</f>
        <v>#N/A</v>
      </c>
      <c r="CV1451" s="76" t="e" cm="1">
        <f t="array" ref="CV1451">INDEX($K:$P,ROW(),MATCH(CV$3,$K$2:$P$2,0))/CV$5</f>
        <v>#N/A</v>
      </c>
      <c r="CW1451" s="76" t="e" cm="1">
        <f t="array" ref="CW1451">INDEX($K:$P,ROW(),MATCH(CW$3,$K$2:$P$2,0))/CW$5</f>
        <v>#N/A</v>
      </c>
      <c r="CX1451" s="76" t="e" cm="1">
        <f t="array" ref="CX1451">INDEX($K:$P,ROW(),MATCH(CX$3,$K$2:$P$2,0))/CX$5</f>
        <v>#N/A</v>
      </c>
      <c r="CY1451" s="76" t="e" cm="1">
        <f t="array" ref="CY1451">INDEX($K:$P,ROW(),MATCH(CY$3,$K$2:$P$2,0))/CL$5</f>
        <v>#N/A</v>
      </c>
      <c r="CZ1451" s="76" t="e" cm="1">
        <f t="array" ref="CZ1451">INDEX($K:$P,ROW(),MATCH(CZ$3,$K$2:$P$2,0))/CZ$5</f>
        <v>#N/A</v>
      </c>
      <c r="DA1451" s="76" t="e" cm="1">
        <f t="array" ref="DA1451">INDEX($K:$P,ROW(),MATCH(DA$3,$K$2:$P$2,0))/DA$5</f>
        <v>#N/A</v>
      </c>
      <c r="DB1451" s="76" t="e" cm="1">
        <f t="array" ref="DB1451">INDEX($K:$P,ROW(),MATCH(DB$3,$K$2:$P$2,0))/DB$5</f>
        <v>#N/A</v>
      </c>
      <c r="DC1451" s="76" t="e" cm="1">
        <f t="array" ref="DC1451">INDEX($K:$P,ROW(),MATCH(DC$3,$K$2:$P$2,0))/DC$5</f>
        <v>#N/A</v>
      </c>
      <c r="DD1451" s="76" t="e" cm="1">
        <f t="array" ref="DD1451">INDEX($K:$P,ROW(),MATCH(DD$3,$K$2:$P$2,0))/DD$5</f>
        <v>#N/A</v>
      </c>
      <c r="DE1451" s="76" t="e" cm="1">
        <f t="array" ref="DE1451">INDEX($K:$P,ROW(),MATCH(DE$3,$K$2:$P$2,0))/DE$5</f>
        <v>#N/A</v>
      </c>
      <c r="DF1451" s="76" t="e" cm="1">
        <f t="array" ref="DF1451">INDEX($K:$P,ROW(),MATCH(DF$3,$K$2:$P$2,0))/DF$5</f>
        <v>#N/A</v>
      </c>
      <c r="DG1451" s="76" t="e" cm="1">
        <f t="array" ref="DG1451">INDEX($K:$P,ROW(),MATCH(DG$3,$K$2:$P$2,0))/DG$5</f>
        <v>#N/A</v>
      </c>
      <c r="DH1451" s="76" t="e" cm="1">
        <f t="array" ref="DH1451">INDEX($K:$P,ROW(),MATCH(DH$3,$K$2:$P$2,0))/DH$5</f>
        <v>#N/A</v>
      </c>
      <c r="DI1451" s="76" t="e" cm="1">
        <f t="array" ref="DI1451">INDEX($K:$P,ROW(),MATCH(DI$3,$K$2:$P$2,0))/DI$5</f>
        <v>#N/A</v>
      </c>
      <c r="DJ1451" s="76" t="e" cm="1">
        <f t="array" ref="DJ1451">INDEX($K:$P,ROW(),MATCH(DJ$3,$K$2:$P$2,0))/DJ$5</f>
        <v>#N/A</v>
      </c>
      <c r="DK1451" s="76" t="e" cm="1">
        <f t="array" ref="DK1451">INDEX($K:$P,ROW(),MATCH(DK$3,$K$2:$P$2,0))/DK$5</f>
        <v>#N/A</v>
      </c>
      <c r="DL1451" s="76" t="e" cm="1">
        <f t="array" ref="DL1451">INDEX($K:$P,ROW(),MATCH(DL$3,$K$2:$P$2,0))/DL$5</f>
        <v>#N/A</v>
      </c>
    </row>
    <row r="1452" spans="1:116" x14ac:dyDescent="0.4">
      <c r="C1452" t="s">
        <v>203</v>
      </c>
      <c r="D1452" t="s">
        <v>764</v>
      </c>
      <c r="E1452" s="8" t="str">
        <f t="shared" si="1890"/>
        <v>1452 DCHC-S</v>
      </c>
      <c r="G1452" s="126" t="str">
        <f>"Expense - "&amp;SUBSTITUTE(G1447,":","")</f>
        <v>Expense - Headcount - volume driven</v>
      </c>
      <c r="H1452" s="12"/>
      <c r="I1452" s="60"/>
      <c r="J1452" s="60"/>
      <c r="K1452" s="34">
        <f>SUMIF($4:$4,K$2,1448:1448)</f>
        <v>0</v>
      </c>
      <c r="L1452" s="34">
        <f>SUMIF($4:$4,L$2,1448:1448)</f>
        <v>0</v>
      </c>
      <c r="M1452" s="34">
        <f>SUMIF($4:$4,M$2,1448:1448)</f>
        <v>0</v>
      </c>
      <c r="N1452" s="34">
        <f>SUMIF($4:$4,N$2,1448:1448)</f>
        <v>0</v>
      </c>
      <c r="O1452" s="34">
        <f>SUMIF($4:$4,O$2,1448:1448)</f>
        <v>0</v>
      </c>
      <c r="P1452" s="34">
        <f>SUMIF($4:$4,P$2,1448:1448)</f>
        <v>0</v>
      </c>
      <c r="R1452" s="15"/>
      <c r="S1452" s="76" cm="1">
        <f t="array" aca="1" ref="S1452" ca="1">ROUNDUP(INDIRECT(S1444)/S1451,0)</f>
        <v>60</v>
      </c>
      <c r="T1452" s="76" cm="1">
        <f t="array" aca="1" ref="T1452" ca="1">ROUNDUP(INDIRECT(T1444)/T1451,0)</f>
        <v>60</v>
      </c>
      <c r="U1452" s="76" cm="1">
        <f t="array" aca="1" ref="U1452" ca="1">ROUNDUP(INDIRECT(U1444)/U1451,0)</f>
        <v>60</v>
      </c>
      <c r="V1452" s="76" cm="1">
        <f t="array" aca="1" ref="V1452" ca="1">ROUNDUP(INDIRECT(V1444)/V1451,0)</f>
        <v>60</v>
      </c>
      <c r="W1452" s="76" cm="1">
        <f t="array" aca="1" ref="W1452" ca="1">ROUNDUP(INDIRECT(W1444)/W1451,0)</f>
        <v>60</v>
      </c>
      <c r="X1452" s="76" cm="1">
        <f t="array" aca="1" ref="X1452" ca="1">ROUNDUP(INDIRECT(X1444)/X1451,0)</f>
        <v>60</v>
      </c>
      <c r="Y1452" s="76" cm="1">
        <f t="array" aca="1" ref="Y1452" ca="1">ROUNDUP(INDIRECT(Y1444)/Y1451,0)</f>
        <v>60</v>
      </c>
      <c r="Z1452" s="76" cm="1">
        <f t="array" aca="1" ref="Z1452" ca="1">ROUNDUP(INDIRECT(Z1444)/Z1451,0)</f>
        <v>60</v>
      </c>
      <c r="AA1452" s="76" cm="1">
        <f t="array" aca="1" ref="AA1452" ca="1">ROUNDUP(INDIRECT(AA1444)/AA1451,0)</f>
        <v>60</v>
      </c>
      <c r="AB1452" s="76" cm="1">
        <f t="array" aca="1" ref="AB1452" ca="1">ROUNDUP(INDIRECT(AB1444)/AB1451,0)</f>
        <v>60</v>
      </c>
      <c r="AC1452" s="76" cm="1">
        <f t="array" aca="1" ref="AC1452" ca="1">ROUNDUP(INDIRECT(AC1444)/AC1451,0)</f>
        <v>60</v>
      </c>
      <c r="AD1452" s="76" cm="1">
        <f t="array" aca="1" ref="AD1452" ca="1">ROUNDUP(INDIRECT(AD1444)/AD1451,0)</f>
        <v>60</v>
      </c>
      <c r="AE1452" s="76" cm="1">
        <f t="array" aca="1" ref="AE1452" ca="1">ROUNDUP(INDIRECT(AE1444)/AE1451,0)</f>
        <v>60</v>
      </c>
      <c r="AF1452" s="76" cm="1">
        <f t="array" aca="1" ref="AF1452" ca="1">ROUNDUP(INDIRECT(AF1444)/AF1451,0)</f>
        <v>60</v>
      </c>
      <c r="AG1452" s="76" cm="1">
        <f t="array" aca="1" ref="AG1452" ca="1">ROUNDUP(INDIRECT(AG1444)/AG1451,0)</f>
        <v>60</v>
      </c>
      <c r="AH1452" s="76" cm="1">
        <f t="array" aca="1" ref="AH1452" ca="1">ROUNDUP(INDIRECT(AH1444)/AH1451,0)</f>
        <v>60</v>
      </c>
      <c r="AI1452" s="76" cm="1">
        <f t="array" aca="1" ref="AI1452" ca="1">ROUNDUP(INDIRECT(AI1444)/AI1451,0)</f>
        <v>60</v>
      </c>
      <c r="AJ1452" s="76" cm="1">
        <f t="array" aca="1" ref="AJ1452" ca="1">ROUNDUP(INDIRECT(AJ1444)/AJ1451,0)</f>
        <v>60</v>
      </c>
      <c r="AK1452" s="76" cm="1">
        <f t="array" aca="1" ref="AK1452" ca="1">ROUNDUP(INDIRECT(AK1444)/AK1451,0)</f>
        <v>60</v>
      </c>
      <c r="AL1452" s="76" cm="1">
        <f t="array" aca="1" ref="AL1452" ca="1">ROUNDUP(INDIRECT(AL1444)/AL1451,0)</f>
        <v>60</v>
      </c>
      <c r="AM1452" s="76" cm="1">
        <f t="array" aca="1" ref="AM1452" ca="1">ROUNDUP(INDIRECT(AM1444)/AM1451,0)</f>
        <v>60</v>
      </c>
      <c r="AN1452" s="76" cm="1">
        <f t="array" aca="1" ref="AN1452" ca="1">ROUNDUP(INDIRECT(AN1444)/AN1451,0)</f>
        <v>60</v>
      </c>
      <c r="AO1452" s="76" cm="1">
        <f t="array" aca="1" ref="AO1452" ca="1">ROUNDUP(INDIRECT(AO1444)/AO1451,0)</f>
        <v>60</v>
      </c>
      <c r="AP1452" s="76" cm="1">
        <f t="array" aca="1" ref="AP1452" ca="1">ROUNDUP(INDIRECT(AP1444)/AP1451,0)</f>
        <v>60</v>
      </c>
      <c r="AQ1452" s="76" cm="1">
        <f t="array" aca="1" ref="AQ1452" ca="1">ROUNDUP(INDIRECT(AQ1444)/AQ1451,0)</f>
        <v>60</v>
      </c>
      <c r="AR1452" s="76" cm="1">
        <f t="array" aca="1" ref="AR1452" ca="1">ROUNDUP(INDIRECT(AR1444)/AR1451,0)</f>
        <v>60</v>
      </c>
      <c r="AS1452" s="76" cm="1">
        <f t="array" aca="1" ref="AS1452" ca="1">ROUNDUP(INDIRECT(AS1444)/AS1451,0)</f>
        <v>60</v>
      </c>
      <c r="AT1452" s="76" cm="1">
        <f t="array" aca="1" ref="AT1452" ca="1">ROUNDUP(INDIRECT(AT1444)/AT1451,0)</f>
        <v>60</v>
      </c>
      <c r="AU1452" s="76" cm="1">
        <f t="array" aca="1" ref="AU1452" ca="1">ROUNDUP(INDIRECT(AU1444)/AU1451,0)</f>
        <v>60</v>
      </c>
      <c r="AV1452" s="76" cm="1">
        <f t="array" aca="1" ref="AV1452" ca="1">ROUNDUP(INDIRECT(AV1444)/AV1451,0)</f>
        <v>60</v>
      </c>
      <c r="AW1452" s="76" cm="1">
        <f t="array" aca="1" ref="AW1452" ca="1">ROUNDUP(INDIRECT(AW1444)/AW1451,0)</f>
        <v>60</v>
      </c>
      <c r="AX1452" s="76" cm="1">
        <f t="array" aca="1" ref="AX1452" ca="1">ROUNDUP(INDIRECT(AX1444)/AX1451,0)</f>
        <v>60</v>
      </c>
      <c r="AY1452" s="76" cm="1">
        <f t="array" aca="1" ref="AY1452" ca="1">ROUNDUP(INDIRECT(AY1444)/AY1451,0)</f>
        <v>60</v>
      </c>
      <c r="AZ1452" s="76" cm="1">
        <f t="array" aca="1" ref="AZ1452" ca="1">ROUNDUP(INDIRECT(AZ1444)/AZ1451,0)</f>
        <v>60</v>
      </c>
      <c r="BA1452" s="76" cm="1">
        <f t="array" aca="1" ref="BA1452" ca="1">ROUNDUP(INDIRECT(BA1444)/BA1451,0)</f>
        <v>60</v>
      </c>
      <c r="BB1452" s="76" cm="1">
        <f t="array" aca="1" ref="BB1452" ca="1">ROUNDUP(INDIRECT(BB1444)/BB1451,0)</f>
        <v>60</v>
      </c>
      <c r="BC1452" s="76" cm="1">
        <f t="array" aca="1" ref="BC1452" ca="1">ROUNDUP(INDIRECT(BC1444)/BC1451,0)</f>
        <v>60</v>
      </c>
      <c r="BD1452" s="76" cm="1">
        <f t="array" aca="1" ref="BD1452" ca="1">ROUNDUP(INDIRECT(BD1444)/BD1451,0)</f>
        <v>60</v>
      </c>
      <c r="BE1452" s="76" cm="1">
        <f t="array" aca="1" ref="BE1452" ca="1">ROUNDUP(INDIRECT(BE1444)/BE1451,0)</f>
        <v>60</v>
      </c>
      <c r="BF1452" s="76" cm="1">
        <f t="array" aca="1" ref="BF1452" ca="1">ROUNDUP(INDIRECT(BF1444)/BF1451,0)</f>
        <v>60</v>
      </c>
      <c r="BG1452" s="76" cm="1">
        <f t="array" aca="1" ref="BG1452" ca="1">ROUNDUP(INDIRECT(BG1444)/BG1451,0)</f>
        <v>60</v>
      </c>
      <c r="BH1452" s="76" cm="1">
        <f t="array" aca="1" ref="BH1452" ca="1">ROUNDUP(INDIRECT(BH1444)/BH1451,0)</f>
        <v>60</v>
      </c>
      <c r="BI1452" s="76" cm="1">
        <f t="array" aca="1" ref="BI1452" ca="1">ROUNDUP(INDIRECT(BI1444)/BI1451,0)</f>
        <v>60</v>
      </c>
      <c r="BJ1452" s="76" cm="1">
        <f t="array" aca="1" ref="BJ1452" ca="1">ROUNDUP(INDIRECT(BJ1444)/BJ1451,0)</f>
        <v>60</v>
      </c>
      <c r="BK1452" s="76" cm="1">
        <f t="array" aca="1" ref="BK1452" ca="1">ROUNDUP(INDIRECT(BK1444)/BK1451,0)</f>
        <v>60</v>
      </c>
      <c r="BL1452" s="76" cm="1">
        <f t="array" aca="1" ref="BL1452" ca="1">ROUNDUP(INDIRECT(BL1444)/BL1451,0)</f>
        <v>60</v>
      </c>
      <c r="BM1452" s="76" cm="1">
        <f t="array" aca="1" ref="BM1452" ca="1">ROUNDUP(INDIRECT(BM1444)/BM1451,0)</f>
        <v>60</v>
      </c>
      <c r="BN1452" s="76" cm="1">
        <f t="array" aca="1" ref="BN1452" ca="1">ROUNDUP(INDIRECT(BN1444)/BN1451,0)</f>
        <v>60</v>
      </c>
      <c r="BO1452" s="76" cm="1">
        <f t="array" aca="1" ref="BO1452" ca="1">ROUNDUP(INDIRECT(BO1444)/BO1451,0)</f>
        <v>60</v>
      </c>
      <c r="BP1452" s="76" cm="1">
        <f t="array" aca="1" ref="BP1452" ca="1">ROUNDUP(INDIRECT(BP1444)/BP1451,0)</f>
        <v>60</v>
      </c>
      <c r="BQ1452" s="76" cm="1">
        <f t="array" aca="1" ref="BQ1452" ca="1">ROUNDUP(INDIRECT(BQ1444)/BQ1451,0)</f>
        <v>60</v>
      </c>
      <c r="BR1452" s="76" cm="1">
        <f t="array" aca="1" ref="BR1452" ca="1">ROUNDUP(INDIRECT(BR1444)/BR1451,0)</f>
        <v>60</v>
      </c>
      <c r="BS1452" s="76" cm="1">
        <f t="array" aca="1" ref="BS1452" ca="1">ROUNDUP(INDIRECT(BS1444)/BS1451,0)</f>
        <v>60</v>
      </c>
      <c r="BT1452" s="76" cm="1">
        <f t="array" aca="1" ref="BT1452" ca="1">ROUNDUP(INDIRECT(BT1444)/BT1451,0)</f>
        <v>60</v>
      </c>
      <c r="BU1452" s="76" cm="1">
        <f t="array" aca="1" ref="BU1452" ca="1">ROUNDUP(INDIRECT(BU1444)/BU1451,0)</f>
        <v>60</v>
      </c>
      <c r="BV1452" s="76" cm="1">
        <f t="array" aca="1" ref="BV1452" ca="1">ROUNDUP(INDIRECT(BV1444)/BV1451,0)</f>
        <v>60</v>
      </c>
      <c r="BW1452" s="76" cm="1">
        <f t="array" aca="1" ref="BW1452" ca="1">ROUNDUP(INDIRECT(BW1444)/BW1451,0)</f>
        <v>60</v>
      </c>
      <c r="BX1452" s="76" cm="1">
        <f t="array" aca="1" ref="BX1452" ca="1">ROUNDUP(INDIRECT(BX1444)/BX1451,0)</f>
        <v>60</v>
      </c>
      <c r="BY1452" s="76" cm="1">
        <f t="array" aca="1" ref="BY1452" ca="1">ROUNDUP(INDIRECT(BY1444)/BY1451,0)</f>
        <v>60</v>
      </c>
      <c r="BZ1452" s="76" cm="1">
        <f t="array" aca="1" ref="BZ1452" ca="1">ROUNDUP(INDIRECT(BZ1444)/BZ1451,0)</f>
        <v>60</v>
      </c>
      <c r="CA1452" s="76" cm="1">
        <f t="array" aca="1" ref="CA1452" ca="1">ROUNDUP(INDIRECT(CA1444)/CA1451,0)</f>
        <v>60</v>
      </c>
      <c r="CB1452" s="76" cm="1">
        <f t="array" aca="1" ref="CB1452" ca="1">ROUNDUP(INDIRECT(CB1444)/CB1451,0)</f>
        <v>60</v>
      </c>
      <c r="CC1452" s="76" cm="1">
        <f t="array" aca="1" ref="CC1452" ca="1">ROUNDUP(INDIRECT(CC1444)/CC1451,0)</f>
        <v>60</v>
      </c>
      <c r="CD1452" s="76" cm="1">
        <f t="array" aca="1" ref="CD1452" ca="1">ROUNDUP(INDIRECT(CD1444)/CD1451,0)</f>
        <v>60</v>
      </c>
      <c r="CE1452" s="76" cm="1">
        <f t="array" aca="1" ref="CE1452" ca="1">ROUNDUP(INDIRECT(CE1444)/CE1451,0)</f>
        <v>60</v>
      </c>
      <c r="CF1452" s="76" cm="1">
        <f t="array" aca="1" ref="CF1452" ca="1">ROUNDUP(INDIRECT(CF1444)/CF1451,0)</f>
        <v>60</v>
      </c>
      <c r="CG1452" s="76" cm="1">
        <f t="array" aca="1" ref="CG1452" ca="1">ROUNDUP(INDIRECT(CG1444)/CG1451,0)</f>
        <v>60</v>
      </c>
      <c r="CH1452" s="76" cm="1">
        <f t="array" aca="1" ref="CH1452" ca="1">ROUNDUP(INDIRECT(CH1444)/CH1451,0)</f>
        <v>60</v>
      </c>
      <c r="CI1452" s="76" cm="1">
        <f t="array" aca="1" ref="CI1452" ca="1">ROUNDUP(INDIRECT(CI1444)/CI1451,0)</f>
        <v>60</v>
      </c>
      <c r="CJ1452" s="76" cm="1">
        <f t="array" aca="1" ref="CJ1452" ca="1">ROUNDUP(INDIRECT(CJ1444)/CJ1451,0)</f>
        <v>60</v>
      </c>
      <c r="CK1452" s="76" cm="1">
        <f t="array" aca="1" ref="CK1452" ca="1">ROUNDUP(INDIRECT(CK1444)/CK1451,0)</f>
        <v>60</v>
      </c>
      <c r="CL1452" s="76" cm="1">
        <f t="array" aca="1" ref="CL1452" ca="1">ROUNDUP(INDIRECT(CL1444)/CL1451,0)</f>
        <v>60</v>
      </c>
      <c r="CM1452" s="76" t="e" cm="1">
        <f t="array" aca="1" ref="CM1452" ca="1">ROUNDUP(INDIRECT(CM1444)/CM1451,0)</f>
        <v>#REF!</v>
      </c>
      <c r="CN1452" s="76" t="e" cm="1">
        <f t="array" aca="1" ref="CN1452" ca="1">ROUNDUP(INDIRECT(CN1444)/CN1451,0)</f>
        <v>#REF!</v>
      </c>
      <c r="CO1452" s="76" t="e" cm="1">
        <f t="array" aca="1" ref="CO1452" ca="1">ROUNDUP(INDIRECT(CO1444)/CO1451,0)</f>
        <v>#N/A</v>
      </c>
      <c r="CP1452" s="76" t="e" cm="1">
        <f t="array" aca="1" ref="CP1452" ca="1">ROUNDUP(INDIRECT(CP1444)/CP1451,0)</f>
        <v>#N/A</v>
      </c>
      <c r="CQ1452" s="76" t="e" cm="1">
        <f t="array" aca="1" ref="CQ1452" ca="1">ROUNDUP(INDIRECT(CQ1444)/CQ1451,0)</f>
        <v>#N/A</v>
      </c>
      <c r="CR1452" s="76" t="e" cm="1">
        <f t="array" aca="1" ref="CR1452" ca="1">ROUNDUP(INDIRECT(CR1444)/CR1451,0)</f>
        <v>#N/A</v>
      </c>
      <c r="CS1452" s="76" t="e" cm="1">
        <f t="array" aca="1" ref="CS1452" ca="1">ROUNDUP(INDIRECT(CS1444)/CS1451,0)</f>
        <v>#N/A</v>
      </c>
      <c r="CT1452" s="76" t="e" cm="1">
        <f t="array" aca="1" ref="CT1452" ca="1">ROUNDUP(INDIRECT(CT1444)/CT1451,0)</f>
        <v>#N/A</v>
      </c>
      <c r="CU1452" s="76" t="e" cm="1">
        <f t="array" aca="1" ref="CU1452" ca="1">ROUNDUP(INDIRECT(CU1444)/CU1451,0)</f>
        <v>#N/A</v>
      </c>
      <c r="CV1452" s="76" t="e" cm="1">
        <f t="array" aca="1" ref="CV1452" ca="1">ROUNDUP(INDIRECT(CV1444)/CV1451,0)</f>
        <v>#N/A</v>
      </c>
      <c r="CW1452" s="76" t="e" cm="1">
        <f t="array" aca="1" ref="CW1452" ca="1">ROUNDUP(INDIRECT(CW1444)/CW1451,0)</f>
        <v>#N/A</v>
      </c>
      <c r="CX1452" s="76" t="e" cm="1">
        <f t="array" aca="1" ref="CX1452" ca="1">ROUNDUP(INDIRECT(CX1444)/CX1451,0)</f>
        <v>#N/A</v>
      </c>
      <c r="CY1452" s="76" t="e" cm="1">
        <f t="array" aca="1" ref="CY1452" ca="1">ROUNDUP(INDIRECT(CY1444)/CY1451,0)</f>
        <v>#N/A</v>
      </c>
      <c r="CZ1452" s="76" t="e" cm="1">
        <f t="array" aca="1" ref="CZ1452" ca="1">ROUNDUP(INDIRECT(CZ1444)/CZ1451,0)</f>
        <v>#N/A</v>
      </c>
      <c r="DA1452" s="76" t="e" cm="1">
        <f t="array" aca="1" ref="DA1452" ca="1">ROUNDUP(INDIRECT(DA1444)/DA1451,0)</f>
        <v>#N/A</v>
      </c>
      <c r="DB1452" s="76" t="e" cm="1">
        <f t="array" aca="1" ref="DB1452" ca="1">ROUNDUP(INDIRECT(DB1444)/DB1451,0)</f>
        <v>#N/A</v>
      </c>
      <c r="DC1452" s="76" t="e" cm="1">
        <f t="array" aca="1" ref="DC1452" ca="1">ROUNDUP(INDIRECT(DC1444)/DC1451,0)</f>
        <v>#N/A</v>
      </c>
      <c r="DD1452" s="76" t="e" cm="1">
        <f t="array" aca="1" ref="DD1452" ca="1">ROUNDUP(INDIRECT(DD1444)/DD1451,0)</f>
        <v>#N/A</v>
      </c>
      <c r="DE1452" s="76" t="e" cm="1">
        <f t="array" aca="1" ref="DE1452" ca="1">ROUNDUP(INDIRECT(DE1444)/DE1451,0)</f>
        <v>#N/A</v>
      </c>
      <c r="DF1452" s="76" t="e" cm="1">
        <f t="array" aca="1" ref="DF1452" ca="1">ROUNDUP(INDIRECT(DF1444)/DF1451,0)</f>
        <v>#N/A</v>
      </c>
      <c r="DG1452" s="76" t="e" cm="1">
        <f t="array" aca="1" ref="DG1452" ca="1">ROUNDUP(INDIRECT(DG1444)/DG1451,0)</f>
        <v>#N/A</v>
      </c>
      <c r="DH1452" s="76" t="e" cm="1">
        <f t="array" aca="1" ref="DH1452" ca="1">ROUNDUP(INDIRECT(DH1444)/DH1451,0)</f>
        <v>#N/A</v>
      </c>
      <c r="DI1452" s="76" t="e" cm="1">
        <f t="array" aca="1" ref="DI1452" ca="1">ROUNDUP(INDIRECT(DI1444)/DI1451,0)</f>
        <v>#N/A</v>
      </c>
      <c r="DJ1452" s="76" t="e" cm="1">
        <f t="array" aca="1" ref="DJ1452" ca="1">ROUNDUP(INDIRECT(DJ1444)/DJ1451,0)</f>
        <v>#N/A</v>
      </c>
      <c r="DK1452" s="76" t="e" cm="1">
        <f t="array" aca="1" ref="DK1452" ca="1">ROUNDUP(INDIRECT(DK1444)/DK1451,0)</f>
        <v>#N/A</v>
      </c>
      <c r="DL1452" s="76" t="e" cm="1">
        <f t="array" aca="1" ref="DL1452" ca="1">ROUNDUP(INDIRECT(DL1444)/DL1451,0)</f>
        <v>#N/A</v>
      </c>
    </row>
    <row r="1453" spans="1:116" x14ac:dyDescent="0.4">
      <c r="B1453" t="s">
        <v>244</v>
      </c>
      <c r="D1453" t="s">
        <v>764</v>
      </c>
      <c r="E1453" s="8" t="str">
        <f t="shared" si="1890"/>
        <v>1453 DCHC-S</v>
      </c>
      <c r="H1453" s="12"/>
      <c r="I1453" s="60"/>
      <c r="J1453" s="60"/>
      <c r="K1453" s="18">
        <v>50000</v>
      </c>
      <c r="L1453" s="18">
        <v>50000</v>
      </c>
      <c r="M1453" s="18">
        <v>50000</v>
      </c>
      <c r="N1453" s="18">
        <v>50000</v>
      </c>
      <c r="O1453" s="18">
        <v>50000</v>
      </c>
      <c r="P1453" s="18">
        <v>50000</v>
      </c>
      <c r="R1453" s="19"/>
      <c r="S1453" s="147" cm="1">
        <f t="array" ref="S1453">INDEX($K:$P,ROW(),MATCH(S$3,$K$2:$P$2,0))/12</f>
        <v>4166.666666666667</v>
      </c>
      <c r="T1453" s="147" cm="1">
        <f t="array" ref="T1453">INDEX($K:$P,ROW(),MATCH(T$3,$K$2:$P$2,0))/12</f>
        <v>4166.666666666667</v>
      </c>
      <c r="U1453" s="147" cm="1">
        <f t="array" ref="U1453">INDEX($K:$P,ROW(),MATCH(U$3,$K$2:$P$2,0))/12</f>
        <v>4166.666666666667</v>
      </c>
      <c r="V1453" s="147" cm="1">
        <f t="array" ref="V1453">INDEX($K:$P,ROW(),MATCH(V$3,$K$2:$P$2,0))/12</f>
        <v>4166.666666666667</v>
      </c>
      <c r="W1453" s="147" cm="1">
        <f t="array" ref="W1453">INDEX($K:$P,ROW(),MATCH(W$3,$K$2:$P$2,0))/12</f>
        <v>4166.666666666667</v>
      </c>
      <c r="X1453" s="147" cm="1">
        <f t="array" ref="X1453">INDEX($K:$P,ROW(),MATCH(X$3,$K$2:$P$2,0))/12</f>
        <v>4166.666666666667</v>
      </c>
      <c r="Y1453" s="147" cm="1">
        <f t="array" ref="Y1453">INDEX($K:$P,ROW(),MATCH(Y$3,$K$2:$P$2,0))/12</f>
        <v>4166.666666666667</v>
      </c>
      <c r="Z1453" s="147" cm="1">
        <f t="array" ref="Z1453">INDEX($K:$P,ROW(),MATCH(Z$3,$K$2:$P$2,0))/12</f>
        <v>4166.666666666667</v>
      </c>
      <c r="AA1453" s="147" cm="1">
        <f t="array" ref="AA1453">INDEX($K:$P,ROW(),MATCH(AA$3,$K$2:$P$2,0))/12</f>
        <v>4166.666666666667</v>
      </c>
      <c r="AB1453" s="147" cm="1">
        <f t="array" ref="AB1453">INDEX($K:$P,ROW(),MATCH(AB$3,$K$2:$P$2,0))/12</f>
        <v>4166.666666666667</v>
      </c>
      <c r="AC1453" s="147" cm="1">
        <f t="array" ref="AC1453">INDEX($K:$P,ROW(),MATCH(AC$3,$K$2:$P$2,0))/12</f>
        <v>4166.666666666667</v>
      </c>
      <c r="AD1453" s="147" cm="1">
        <f t="array" ref="AD1453">INDEX($K:$P,ROW(),MATCH(AD$3,$K$2:$P$2,0))/12</f>
        <v>4166.666666666667</v>
      </c>
      <c r="AE1453" s="147" cm="1">
        <f t="array" ref="AE1453">INDEX($K:$P,ROW(),MATCH(AE$3,$K$2:$P$2,0))/12</f>
        <v>4166.666666666667</v>
      </c>
      <c r="AF1453" s="147" cm="1">
        <f t="array" ref="AF1453">INDEX($K:$P,ROW(),MATCH(AF$3,$K$2:$P$2,0))/12</f>
        <v>4166.666666666667</v>
      </c>
      <c r="AG1453" s="147" cm="1">
        <f t="array" ref="AG1453">INDEX($K:$P,ROW(),MATCH(AG$3,$K$2:$P$2,0))/12</f>
        <v>4166.666666666667</v>
      </c>
      <c r="AH1453" s="147" cm="1">
        <f t="array" ref="AH1453">INDEX($K:$P,ROW(),MATCH(AH$3,$K$2:$P$2,0))/12</f>
        <v>4166.666666666667</v>
      </c>
      <c r="AI1453" s="147" cm="1">
        <f t="array" ref="AI1453">INDEX($K:$P,ROW(),MATCH(AI$3,$K$2:$P$2,0))/12</f>
        <v>4166.666666666667</v>
      </c>
      <c r="AJ1453" s="147" cm="1">
        <f t="array" ref="AJ1453">INDEX($K:$P,ROW(),MATCH(AJ$3,$K$2:$P$2,0))/12</f>
        <v>4166.666666666667</v>
      </c>
      <c r="AK1453" s="147" cm="1">
        <f t="array" ref="AK1453">INDEX($K:$P,ROW(),MATCH(AK$3,$K$2:$P$2,0))/12</f>
        <v>4166.666666666667</v>
      </c>
      <c r="AL1453" s="147" cm="1">
        <f t="array" ref="AL1453">INDEX($K:$P,ROW(),MATCH(AL$3,$K$2:$P$2,0))/12</f>
        <v>4166.666666666667</v>
      </c>
      <c r="AM1453" s="147" cm="1">
        <f t="array" ref="AM1453">INDEX($K:$P,ROW(),MATCH(AM$3,$K$2:$P$2,0))/12</f>
        <v>4166.666666666667</v>
      </c>
      <c r="AN1453" s="147" cm="1">
        <f t="array" ref="AN1453">INDEX($K:$P,ROW(),MATCH(AN$3,$K$2:$P$2,0))/12</f>
        <v>4166.666666666667</v>
      </c>
      <c r="AO1453" s="147" cm="1">
        <f t="array" ref="AO1453">INDEX($K:$P,ROW(),MATCH(AO$3,$K$2:$P$2,0))/12</f>
        <v>4166.666666666667</v>
      </c>
      <c r="AP1453" s="147" cm="1">
        <f t="array" ref="AP1453">INDEX($K:$P,ROW(),MATCH(AP$3,$K$2:$P$2,0))/12</f>
        <v>4166.666666666667</v>
      </c>
      <c r="AQ1453" s="147" cm="1">
        <f t="array" ref="AQ1453">INDEX($K:$P,ROW(),MATCH(AQ$3,$K$2:$P$2,0))/12</f>
        <v>4166.666666666667</v>
      </c>
      <c r="AR1453" s="147" cm="1">
        <f t="array" ref="AR1453">INDEX($K:$P,ROW(),MATCH(AR$3,$K$2:$P$2,0))/12</f>
        <v>4166.666666666667</v>
      </c>
      <c r="AS1453" s="147" cm="1">
        <f t="array" ref="AS1453">INDEX($K:$P,ROW(),MATCH(AS$3,$K$2:$P$2,0))/12</f>
        <v>4166.666666666667</v>
      </c>
      <c r="AT1453" s="147" cm="1">
        <f t="array" ref="AT1453">INDEX($K:$P,ROW(),MATCH(AT$3,$K$2:$P$2,0))/12</f>
        <v>4166.666666666667</v>
      </c>
      <c r="AU1453" s="147" cm="1">
        <f t="array" ref="AU1453">INDEX($K:$P,ROW(),MATCH(AU$3,$K$2:$P$2,0))/12</f>
        <v>4166.666666666667</v>
      </c>
      <c r="AV1453" s="147" cm="1">
        <f t="array" ref="AV1453">INDEX($K:$P,ROW(),MATCH(AV$3,$K$2:$P$2,0))/12</f>
        <v>4166.666666666667</v>
      </c>
      <c r="AW1453" s="147" cm="1">
        <f t="array" ref="AW1453">INDEX($K:$P,ROW(),MATCH(AW$3,$K$2:$P$2,0))/12</f>
        <v>4166.666666666667</v>
      </c>
      <c r="AX1453" s="147" cm="1">
        <f t="array" ref="AX1453">INDEX($K:$P,ROW(),MATCH(AX$3,$K$2:$P$2,0))/12</f>
        <v>4166.666666666667</v>
      </c>
      <c r="AY1453" s="147" cm="1">
        <f t="array" ref="AY1453">INDEX($K:$P,ROW(),MATCH(AY$3,$K$2:$P$2,0))/12</f>
        <v>4166.666666666667</v>
      </c>
      <c r="AZ1453" s="147" cm="1">
        <f t="array" ref="AZ1453">INDEX($K:$P,ROW(),MATCH(AZ$3,$K$2:$P$2,0))/12</f>
        <v>4166.666666666667</v>
      </c>
      <c r="BA1453" s="147" cm="1">
        <f t="array" ref="BA1453">INDEX($K:$P,ROW(),MATCH(BA$3,$K$2:$P$2,0))/12</f>
        <v>4166.666666666667</v>
      </c>
      <c r="BB1453" s="147" cm="1">
        <f t="array" ref="BB1453">INDEX($K:$P,ROW(),MATCH(BB$3,$K$2:$P$2,0))/12</f>
        <v>4166.666666666667</v>
      </c>
      <c r="BC1453" s="147" cm="1">
        <f t="array" ref="BC1453">INDEX($K:$P,ROW(),MATCH(BC$3,$K$2:$P$2,0))/12</f>
        <v>4166.666666666667</v>
      </c>
      <c r="BD1453" s="147" cm="1">
        <f t="array" ref="BD1453">INDEX($K:$P,ROW(),MATCH(BD$3,$K$2:$P$2,0))/12</f>
        <v>4166.666666666667</v>
      </c>
      <c r="BE1453" s="147" cm="1">
        <f t="array" ref="BE1453">INDEX($K:$P,ROW(),MATCH(BE$3,$K$2:$P$2,0))/12</f>
        <v>4166.666666666667</v>
      </c>
      <c r="BF1453" s="147" cm="1">
        <f t="array" ref="BF1453">INDEX($K:$P,ROW(),MATCH(BF$3,$K$2:$P$2,0))/12</f>
        <v>4166.666666666667</v>
      </c>
      <c r="BG1453" s="147" cm="1">
        <f t="array" ref="BG1453">INDEX($K:$P,ROW(),MATCH(BG$3,$K$2:$P$2,0))/12</f>
        <v>4166.666666666667</v>
      </c>
      <c r="BH1453" s="147" cm="1">
        <f t="array" ref="BH1453">INDEX($K:$P,ROW(),MATCH(BH$3,$K$2:$P$2,0))/12</f>
        <v>4166.666666666667</v>
      </c>
      <c r="BI1453" s="147" cm="1">
        <f t="array" ref="BI1453">INDEX($K:$P,ROW(),MATCH(BI$3,$K$2:$P$2,0))/12</f>
        <v>4166.666666666667</v>
      </c>
      <c r="BJ1453" s="147" cm="1">
        <f t="array" ref="BJ1453">INDEX($K:$P,ROW(),MATCH(BJ$3,$K$2:$P$2,0))/12</f>
        <v>4166.666666666667</v>
      </c>
      <c r="BK1453" s="147" cm="1">
        <f t="array" ref="BK1453">INDEX($K:$P,ROW(),MATCH(BK$3,$K$2:$P$2,0))/12</f>
        <v>4166.666666666667</v>
      </c>
      <c r="BL1453" s="147" cm="1">
        <f t="array" ref="BL1453">INDEX($K:$P,ROW(),MATCH(BL$3,$K$2:$P$2,0))/12</f>
        <v>4166.666666666667</v>
      </c>
      <c r="BM1453" s="147" cm="1">
        <f t="array" ref="BM1453">INDEX($K:$P,ROW(),MATCH(BM$3,$K$2:$P$2,0))/12</f>
        <v>4166.666666666667</v>
      </c>
      <c r="BN1453" s="147" cm="1">
        <f t="array" ref="BN1453">INDEX($K:$P,ROW(),MATCH(BN$3,$K$2:$P$2,0))/12</f>
        <v>4166.666666666667</v>
      </c>
      <c r="BO1453" s="147" cm="1">
        <f t="array" ref="BO1453">INDEX($K:$P,ROW(),MATCH(BO$3,$K$2:$P$2,0))/12</f>
        <v>4166.666666666667</v>
      </c>
      <c r="BP1453" s="147" cm="1">
        <f t="array" ref="BP1453">INDEX($K:$P,ROW(),MATCH(BP$3,$K$2:$P$2,0))/12</f>
        <v>4166.666666666667</v>
      </c>
      <c r="BQ1453" s="147" cm="1">
        <f t="array" ref="BQ1453">INDEX($K:$P,ROW(),MATCH(BQ$3,$K$2:$P$2,0))/12</f>
        <v>4166.666666666667</v>
      </c>
      <c r="BR1453" s="147" cm="1">
        <f t="array" ref="BR1453">INDEX($K:$P,ROW(),MATCH(BR$3,$K$2:$P$2,0))/12</f>
        <v>4166.666666666667</v>
      </c>
      <c r="BS1453" s="147" cm="1">
        <f t="array" ref="BS1453">INDEX($K:$P,ROW(),MATCH(BS$3,$K$2:$P$2,0))/12</f>
        <v>4166.666666666667</v>
      </c>
      <c r="BT1453" s="147" cm="1">
        <f t="array" ref="BT1453">INDEX($K:$P,ROW(),MATCH(BT$3,$K$2:$P$2,0))/12</f>
        <v>4166.666666666667</v>
      </c>
      <c r="BU1453" s="147" cm="1">
        <f t="array" ref="BU1453">INDEX($K:$P,ROW(),MATCH(BU$3,$K$2:$P$2,0))/12</f>
        <v>4166.666666666667</v>
      </c>
      <c r="BV1453" s="147" cm="1">
        <f t="array" ref="BV1453">INDEX($K:$P,ROW(),MATCH(BV$3,$K$2:$P$2,0))/12</f>
        <v>4166.666666666667</v>
      </c>
      <c r="BW1453" s="147" cm="1">
        <f t="array" ref="BW1453">INDEX($K:$P,ROW(),MATCH(BW$3,$K$2:$P$2,0))/12</f>
        <v>4166.666666666667</v>
      </c>
      <c r="BX1453" s="147" cm="1">
        <f t="array" ref="BX1453">INDEX($K:$P,ROW(),MATCH(BX$3,$K$2:$P$2,0))/12</f>
        <v>4166.666666666667</v>
      </c>
      <c r="BY1453" s="147" cm="1">
        <f t="array" ref="BY1453">INDEX($K:$P,ROW(),MATCH(BY$3,$K$2:$P$2,0))/12</f>
        <v>4166.666666666667</v>
      </c>
      <c r="BZ1453" s="147" cm="1">
        <f t="array" ref="BZ1453">INDEX($K:$P,ROW(),MATCH(BZ$3,$K$2:$P$2,0))/12</f>
        <v>4166.666666666667</v>
      </c>
      <c r="CA1453" s="147" cm="1">
        <f t="array" ref="CA1453">INDEX($K:$P,ROW(),MATCH(CA$3,$K$2:$P$2,0))/12</f>
        <v>4166.666666666667</v>
      </c>
      <c r="CB1453" s="147" cm="1">
        <f t="array" ref="CB1453">INDEX($K:$P,ROW(),MATCH(CB$3,$K$2:$P$2,0))/12</f>
        <v>4166.666666666667</v>
      </c>
      <c r="CC1453" s="147" cm="1">
        <f t="array" ref="CC1453">INDEX($K:$P,ROW(),MATCH(CC$3,$K$2:$P$2,0))/12</f>
        <v>4166.666666666667</v>
      </c>
      <c r="CD1453" s="147" cm="1">
        <f t="array" ref="CD1453">INDEX($K:$P,ROW(),MATCH(CD$3,$K$2:$P$2,0))/12</f>
        <v>4166.666666666667</v>
      </c>
      <c r="CE1453" s="147" cm="1">
        <f t="array" ref="CE1453">INDEX($K:$P,ROW(),MATCH(CE$3,$K$2:$P$2,0))/12</f>
        <v>4166.666666666667</v>
      </c>
      <c r="CF1453" s="147" cm="1">
        <f t="array" ref="CF1453">INDEX($K:$P,ROW(),MATCH(CF$3,$K$2:$P$2,0))/12</f>
        <v>4166.666666666667</v>
      </c>
      <c r="CG1453" s="147" cm="1">
        <f t="array" ref="CG1453">INDEX($K:$P,ROW(),MATCH(CG$3,$K$2:$P$2,0))/12</f>
        <v>4166.666666666667</v>
      </c>
      <c r="CH1453" s="147" cm="1">
        <f t="array" ref="CH1453">INDEX($K:$P,ROW(),MATCH(CH$3,$K$2:$P$2,0))/12</f>
        <v>4166.666666666667</v>
      </c>
      <c r="CI1453" s="147" cm="1">
        <f t="array" ref="CI1453">INDEX($K:$P,ROW(),MATCH(CI$3,$K$2:$P$2,0))/12</f>
        <v>4166.666666666667</v>
      </c>
      <c r="CJ1453" s="147" cm="1">
        <f t="array" ref="CJ1453">INDEX($K:$P,ROW(),MATCH(CJ$3,$K$2:$P$2,0))/12</f>
        <v>4166.666666666667</v>
      </c>
      <c r="CK1453" s="147" cm="1">
        <f t="array" ref="CK1453">INDEX($K:$P,ROW(),MATCH(CK$3,$K$2:$P$2,0))/12</f>
        <v>4166.666666666667</v>
      </c>
      <c r="CL1453" s="147" cm="1">
        <f t="array" ref="CL1453">INDEX($K:$P,ROW(),MATCH(CL$3,$K$2:$P$2,0))/12</f>
        <v>4166.666666666667</v>
      </c>
      <c r="CN1453" s="60"/>
      <c r="CO1453" s="147" t="e" cm="1">
        <f t="array" ref="CO1453">INDEX($K:$P,ROW(),MATCH(CO$3,$K$2:$P$2,0))/CO$5</f>
        <v>#N/A</v>
      </c>
      <c r="CP1453" s="147" t="e" cm="1">
        <f t="array" ref="CP1453">INDEX($K:$P,ROW(),MATCH(CP$3,$K$2:$P$2,0))/CP$5</f>
        <v>#N/A</v>
      </c>
      <c r="CQ1453" s="147" t="e" cm="1">
        <f t="array" ref="CQ1453">INDEX($K:$P,ROW(),MATCH(CQ$3,$K$2:$P$2,0))/CQ$5</f>
        <v>#N/A</v>
      </c>
      <c r="CR1453" s="147" t="e" cm="1">
        <f t="array" ref="CR1453">INDEX($K:$P,ROW(),MATCH(CR$3,$K$2:$P$2,0))/CR$5</f>
        <v>#N/A</v>
      </c>
      <c r="CS1453" s="147" t="e" cm="1">
        <f t="array" ref="CS1453">INDEX($K:$P,ROW(),MATCH(CS$3,$K$2:$P$2,0))/CS$5</f>
        <v>#N/A</v>
      </c>
      <c r="CT1453" s="147" t="e" cm="1">
        <f t="array" ref="CT1453">INDEX($K:$P,ROW(),MATCH(CT$3,$K$2:$P$2,0))/CT$5</f>
        <v>#N/A</v>
      </c>
      <c r="CU1453" s="147" t="e" cm="1">
        <f t="array" ref="CU1453">INDEX($K:$P,ROW(),MATCH(CU$3,$K$2:$P$2,0))/CU$5</f>
        <v>#N/A</v>
      </c>
      <c r="CV1453" s="147" t="e" cm="1">
        <f t="array" ref="CV1453">INDEX($K:$P,ROW(),MATCH(CV$3,$K$2:$P$2,0))/CV$5</f>
        <v>#N/A</v>
      </c>
      <c r="CW1453" s="147" t="e" cm="1">
        <f t="array" ref="CW1453">INDEX($K:$P,ROW(),MATCH(CW$3,$K$2:$P$2,0))/CW$5</f>
        <v>#N/A</v>
      </c>
      <c r="CX1453" s="147" t="e" cm="1">
        <f t="array" ref="CX1453">INDEX($K:$P,ROW(),MATCH(CX$3,$K$2:$P$2,0))/CX$5</f>
        <v>#N/A</v>
      </c>
      <c r="CY1453" s="147" t="e" cm="1">
        <f t="array" ref="CY1453">INDEX($K:$P,ROW(),MATCH(CY$3,$K$2:$P$2,0))/CL$5</f>
        <v>#N/A</v>
      </c>
      <c r="CZ1453" s="147" t="e" cm="1">
        <f t="array" ref="CZ1453">INDEX($K:$P,ROW(),MATCH(CZ$3,$K$2:$P$2,0))/CZ$5</f>
        <v>#N/A</v>
      </c>
      <c r="DA1453" s="147" t="e" cm="1">
        <f t="array" ref="DA1453">INDEX($K:$P,ROW(),MATCH(DA$3,$K$2:$P$2,0))/DA$5</f>
        <v>#N/A</v>
      </c>
      <c r="DB1453" s="147" t="e" cm="1">
        <f t="array" ref="DB1453">INDEX($K:$P,ROW(),MATCH(DB$3,$K$2:$P$2,0))/DB$5</f>
        <v>#N/A</v>
      </c>
      <c r="DC1453" s="147" t="e" cm="1">
        <f t="array" ref="DC1453">INDEX($K:$P,ROW(),MATCH(DC$3,$K$2:$P$2,0))/DC$5</f>
        <v>#N/A</v>
      </c>
      <c r="DD1453" s="147" t="e" cm="1">
        <f t="array" ref="DD1453">INDEX($K:$P,ROW(),MATCH(DD$3,$K$2:$P$2,0))/DD$5</f>
        <v>#N/A</v>
      </c>
      <c r="DE1453" s="147" t="e" cm="1">
        <f t="array" ref="DE1453">INDEX($K:$P,ROW(),MATCH(DE$3,$K$2:$P$2,0))/DE$5</f>
        <v>#N/A</v>
      </c>
      <c r="DF1453" s="147" t="e" cm="1">
        <f t="array" ref="DF1453">INDEX($K:$P,ROW(),MATCH(DF$3,$K$2:$P$2,0))/DF$5</f>
        <v>#N/A</v>
      </c>
      <c r="DG1453" s="147" t="e" cm="1">
        <f t="array" ref="DG1453">INDEX($K:$P,ROW(),MATCH(DG$3,$K$2:$P$2,0))/DG$5</f>
        <v>#N/A</v>
      </c>
      <c r="DH1453" s="147" t="e" cm="1">
        <f t="array" ref="DH1453">INDEX($K:$P,ROW(),MATCH(DH$3,$K$2:$P$2,0))/DH$5</f>
        <v>#N/A</v>
      </c>
      <c r="DI1453" s="147" t="e" cm="1">
        <f t="array" ref="DI1453">INDEX($K:$P,ROW(),MATCH(DI$3,$K$2:$P$2,0))/DI$5</f>
        <v>#N/A</v>
      </c>
      <c r="DJ1453" s="147" t="e" cm="1">
        <f t="array" ref="DJ1453">INDEX($K:$P,ROW(),MATCH(DJ$3,$K$2:$P$2,0))/DJ$5</f>
        <v>#N/A</v>
      </c>
      <c r="DK1453" s="147" t="e" cm="1">
        <f t="array" ref="DK1453">INDEX($K:$P,ROW(),MATCH(DK$3,$K$2:$P$2,0))/DK$5</f>
        <v>#N/A</v>
      </c>
      <c r="DL1453" s="147" t="e" cm="1">
        <f t="array" ref="DL1453">INDEX($K:$P,ROW(),MATCH(DL$3,$K$2:$P$2,0))/DL$5</f>
        <v>#N/A</v>
      </c>
    </row>
    <row r="1454" spans="1:116" x14ac:dyDescent="0.4">
      <c r="B1454" t="s">
        <v>332</v>
      </c>
      <c r="D1454" t="s">
        <v>764</v>
      </c>
      <c r="E1454" s="8" t="str">
        <f>ROW()&amp;" "&amp;D1454</f>
        <v>1454 DCHC-S</v>
      </c>
      <c r="G1454" s="136" t="str">
        <f>G1440</f>
        <v>primary unit</v>
      </c>
      <c r="H1454" s="27"/>
      <c r="I1454" s="78"/>
      <c r="J1454" s="78"/>
      <c r="K1454" s="63">
        <f>SUMIF($3:$3,K$2,1450:1450)</f>
        <v>0</v>
      </c>
      <c r="L1454" s="63">
        <f>SUMIF($3:$3,L$2,1450:1450)</f>
        <v>0</v>
      </c>
      <c r="M1454" s="63">
        <f>SUMIF($3:$3,M$2,1450:1450)</f>
        <v>0</v>
      </c>
      <c r="N1454" s="63">
        <f>SUMIF($3:$3,N$2,1450:1450)</f>
        <v>0</v>
      </c>
      <c r="O1454" s="63">
        <f>SUMIF($3:$3,O$2,1450:1450)</f>
        <v>0</v>
      </c>
      <c r="P1454" s="63">
        <f>SUMIF($3:$3,P$2,1450:1450)</f>
        <v>0</v>
      </c>
      <c r="R1454" s="33"/>
      <c r="S1454" s="148">
        <f t="shared" ref="S1454:AX1454" ca="1" si="1899">-S1453*S1452</f>
        <v>-250000.00000000003</v>
      </c>
      <c r="T1454" s="148">
        <f t="shared" ca="1" si="1899"/>
        <v>-250000.00000000003</v>
      </c>
      <c r="U1454" s="148">
        <f t="shared" ca="1" si="1899"/>
        <v>-250000.00000000003</v>
      </c>
      <c r="V1454" s="148">
        <f t="shared" ca="1" si="1899"/>
        <v>-250000.00000000003</v>
      </c>
      <c r="W1454" s="148">
        <f t="shared" ca="1" si="1899"/>
        <v>-250000.00000000003</v>
      </c>
      <c r="X1454" s="148">
        <f t="shared" ca="1" si="1899"/>
        <v>-250000.00000000003</v>
      </c>
      <c r="Y1454" s="148">
        <f t="shared" ca="1" si="1899"/>
        <v>-250000.00000000003</v>
      </c>
      <c r="Z1454" s="148">
        <f t="shared" ca="1" si="1899"/>
        <v>-250000.00000000003</v>
      </c>
      <c r="AA1454" s="148">
        <f t="shared" ca="1" si="1899"/>
        <v>-250000.00000000003</v>
      </c>
      <c r="AB1454" s="148">
        <f t="shared" ca="1" si="1899"/>
        <v>-250000.00000000003</v>
      </c>
      <c r="AC1454" s="148">
        <f t="shared" ca="1" si="1899"/>
        <v>-250000.00000000003</v>
      </c>
      <c r="AD1454" s="148">
        <f t="shared" ca="1" si="1899"/>
        <v>-250000.00000000003</v>
      </c>
      <c r="AE1454" s="148">
        <f t="shared" ca="1" si="1899"/>
        <v>-250000.00000000003</v>
      </c>
      <c r="AF1454" s="148">
        <f t="shared" ca="1" si="1899"/>
        <v>-250000.00000000003</v>
      </c>
      <c r="AG1454" s="148">
        <f t="shared" ca="1" si="1899"/>
        <v>-250000.00000000003</v>
      </c>
      <c r="AH1454" s="148">
        <f t="shared" ca="1" si="1899"/>
        <v>-250000.00000000003</v>
      </c>
      <c r="AI1454" s="148">
        <f t="shared" ca="1" si="1899"/>
        <v>-250000.00000000003</v>
      </c>
      <c r="AJ1454" s="148">
        <f t="shared" ca="1" si="1899"/>
        <v>-250000.00000000003</v>
      </c>
      <c r="AK1454" s="148">
        <f t="shared" ca="1" si="1899"/>
        <v>-250000.00000000003</v>
      </c>
      <c r="AL1454" s="148">
        <f t="shared" ca="1" si="1899"/>
        <v>-250000.00000000003</v>
      </c>
      <c r="AM1454" s="148">
        <f t="shared" ca="1" si="1899"/>
        <v>-250000.00000000003</v>
      </c>
      <c r="AN1454" s="148">
        <f t="shared" ca="1" si="1899"/>
        <v>-250000.00000000003</v>
      </c>
      <c r="AO1454" s="148">
        <f t="shared" ca="1" si="1899"/>
        <v>-250000.00000000003</v>
      </c>
      <c r="AP1454" s="148">
        <f t="shared" ca="1" si="1899"/>
        <v>-250000.00000000003</v>
      </c>
      <c r="AQ1454" s="148">
        <f t="shared" ca="1" si="1899"/>
        <v>-250000.00000000003</v>
      </c>
      <c r="AR1454" s="148">
        <f t="shared" ca="1" si="1899"/>
        <v>-250000.00000000003</v>
      </c>
      <c r="AS1454" s="148">
        <f t="shared" ca="1" si="1899"/>
        <v>-250000.00000000003</v>
      </c>
      <c r="AT1454" s="148">
        <f t="shared" ca="1" si="1899"/>
        <v>-250000.00000000003</v>
      </c>
      <c r="AU1454" s="148">
        <f t="shared" ca="1" si="1899"/>
        <v>-250000.00000000003</v>
      </c>
      <c r="AV1454" s="148">
        <f t="shared" ca="1" si="1899"/>
        <v>-250000.00000000003</v>
      </c>
      <c r="AW1454" s="148">
        <f t="shared" ca="1" si="1899"/>
        <v>-250000.00000000003</v>
      </c>
      <c r="AX1454" s="148">
        <f t="shared" ca="1" si="1899"/>
        <v>-250000.00000000003</v>
      </c>
      <c r="AY1454" s="148">
        <f t="shared" ref="AY1454:CD1454" ca="1" si="1900">-AY1453*AY1452</f>
        <v>-250000.00000000003</v>
      </c>
      <c r="AZ1454" s="148">
        <f t="shared" ca="1" si="1900"/>
        <v>-250000.00000000003</v>
      </c>
      <c r="BA1454" s="148">
        <f t="shared" ca="1" si="1900"/>
        <v>-250000.00000000003</v>
      </c>
      <c r="BB1454" s="148">
        <f t="shared" ca="1" si="1900"/>
        <v>-250000.00000000003</v>
      </c>
      <c r="BC1454" s="148">
        <f t="shared" ca="1" si="1900"/>
        <v>-250000.00000000003</v>
      </c>
      <c r="BD1454" s="148">
        <f t="shared" ca="1" si="1900"/>
        <v>-250000.00000000003</v>
      </c>
      <c r="BE1454" s="148">
        <f t="shared" ca="1" si="1900"/>
        <v>-250000.00000000003</v>
      </c>
      <c r="BF1454" s="148">
        <f t="shared" ca="1" si="1900"/>
        <v>-250000.00000000003</v>
      </c>
      <c r="BG1454" s="148">
        <f t="shared" ca="1" si="1900"/>
        <v>-250000.00000000003</v>
      </c>
      <c r="BH1454" s="148">
        <f t="shared" ca="1" si="1900"/>
        <v>-250000.00000000003</v>
      </c>
      <c r="BI1454" s="148">
        <f t="shared" ca="1" si="1900"/>
        <v>-250000.00000000003</v>
      </c>
      <c r="BJ1454" s="148">
        <f t="shared" ca="1" si="1900"/>
        <v>-250000.00000000003</v>
      </c>
      <c r="BK1454" s="148">
        <f t="shared" ca="1" si="1900"/>
        <v>-250000.00000000003</v>
      </c>
      <c r="BL1454" s="148">
        <f t="shared" ca="1" si="1900"/>
        <v>-250000.00000000003</v>
      </c>
      <c r="BM1454" s="148">
        <f t="shared" ca="1" si="1900"/>
        <v>-250000.00000000003</v>
      </c>
      <c r="BN1454" s="148">
        <f t="shared" ca="1" si="1900"/>
        <v>-250000.00000000003</v>
      </c>
      <c r="BO1454" s="148">
        <f t="shared" ca="1" si="1900"/>
        <v>-250000.00000000003</v>
      </c>
      <c r="BP1454" s="148">
        <f t="shared" ca="1" si="1900"/>
        <v>-250000.00000000003</v>
      </c>
      <c r="BQ1454" s="148">
        <f t="shared" ca="1" si="1900"/>
        <v>-250000.00000000003</v>
      </c>
      <c r="BR1454" s="148">
        <f t="shared" ca="1" si="1900"/>
        <v>-250000.00000000003</v>
      </c>
      <c r="BS1454" s="148">
        <f t="shared" ca="1" si="1900"/>
        <v>-250000.00000000003</v>
      </c>
      <c r="BT1454" s="148">
        <f t="shared" ca="1" si="1900"/>
        <v>-250000.00000000003</v>
      </c>
      <c r="BU1454" s="148">
        <f t="shared" ca="1" si="1900"/>
        <v>-250000.00000000003</v>
      </c>
      <c r="BV1454" s="148">
        <f t="shared" ca="1" si="1900"/>
        <v>-250000.00000000003</v>
      </c>
      <c r="BW1454" s="148">
        <f t="shared" ca="1" si="1900"/>
        <v>-250000.00000000003</v>
      </c>
      <c r="BX1454" s="148">
        <f t="shared" ca="1" si="1900"/>
        <v>-250000.00000000003</v>
      </c>
      <c r="BY1454" s="148">
        <f t="shared" ca="1" si="1900"/>
        <v>-250000.00000000003</v>
      </c>
      <c r="BZ1454" s="148">
        <f t="shared" ca="1" si="1900"/>
        <v>-250000.00000000003</v>
      </c>
      <c r="CA1454" s="148">
        <f t="shared" ca="1" si="1900"/>
        <v>-250000.00000000003</v>
      </c>
      <c r="CB1454" s="148">
        <f t="shared" ca="1" si="1900"/>
        <v>-250000.00000000003</v>
      </c>
      <c r="CC1454" s="148">
        <f t="shared" ca="1" si="1900"/>
        <v>-250000.00000000003</v>
      </c>
      <c r="CD1454" s="148">
        <f t="shared" ca="1" si="1900"/>
        <v>-250000.00000000003</v>
      </c>
      <c r="CE1454" s="148">
        <f t="shared" ref="CE1454:CL1454" ca="1" si="1901">-CE1453*CE1452</f>
        <v>-250000.00000000003</v>
      </c>
      <c r="CF1454" s="148">
        <f t="shared" ca="1" si="1901"/>
        <v>-250000.00000000003</v>
      </c>
      <c r="CG1454" s="148">
        <f t="shared" ca="1" si="1901"/>
        <v>-250000.00000000003</v>
      </c>
      <c r="CH1454" s="148">
        <f t="shared" ca="1" si="1901"/>
        <v>-250000.00000000003</v>
      </c>
      <c r="CI1454" s="148">
        <f t="shared" ca="1" si="1901"/>
        <v>-250000.00000000003</v>
      </c>
      <c r="CJ1454" s="148">
        <f t="shared" ca="1" si="1901"/>
        <v>-250000.00000000003</v>
      </c>
      <c r="CK1454" s="148">
        <f t="shared" ca="1" si="1901"/>
        <v>-250000.00000000003</v>
      </c>
      <c r="CL1454" s="148">
        <f t="shared" ca="1" si="1901"/>
        <v>-250000.00000000003</v>
      </c>
      <c r="CN1454" s="78"/>
      <c r="CO1454" s="148" t="e">
        <f t="shared" ref="CO1454:DK1454" ca="1" si="1902">-CO1453*CO1452</f>
        <v>#N/A</v>
      </c>
      <c r="CP1454" s="148" t="e">
        <f t="shared" ca="1" si="1902"/>
        <v>#N/A</v>
      </c>
      <c r="CQ1454" s="148" t="e">
        <f t="shared" ca="1" si="1902"/>
        <v>#N/A</v>
      </c>
      <c r="CR1454" s="148" t="e">
        <f t="shared" ca="1" si="1902"/>
        <v>#N/A</v>
      </c>
      <c r="CS1454" s="148" t="e">
        <f t="shared" ca="1" si="1902"/>
        <v>#N/A</v>
      </c>
      <c r="CT1454" s="148" t="e">
        <f t="shared" ca="1" si="1902"/>
        <v>#N/A</v>
      </c>
      <c r="CU1454" s="148" t="e">
        <f t="shared" ca="1" si="1902"/>
        <v>#N/A</v>
      </c>
      <c r="CV1454" s="148" t="e">
        <f t="shared" ca="1" si="1902"/>
        <v>#N/A</v>
      </c>
      <c r="CW1454" s="148" t="e">
        <f t="shared" ca="1" si="1902"/>
        <v>#N/A</v>
      </c>
      <c r="CX1454" s="148" t="e">
        <f t="shared" ca="1" si="1902"/>
        <v>#N/A</v>
      </c>
      <c r="CY1454" s="148" t="e">
        <f t="shared" ca="1" si="1902"/>
        <v>#N/A</v>
      </c>
      <c r="CZ1454" s="148" t="e">
        <f t="shared" ca="1" si="1902"/>
        <v>#N/A</v>
      </c>
      <c r="DA1454" s="148" t="e">
        <f t="shared" ca="1" si="1902"/>
        <v>#N/A</v>
      </c>
      <c r="DB1454" s="148" t="e">
        <f t="shared" ca="1" si="1902"/>
        <v>#N/A</v>
      </c>
      <c r="DC1454" s="148" t="e">
        <f t="shared" ca="1" si="1902"/>
        <v>#N/A</v>
      </c>
      <c r="DD1454" s="148" t="e">
        <f t="shared" ca="1" si="1902"/>
        <v>#N/A</v>
      </c>
      <c r="DE1454" s="148" t="e">
        <f t="shared" ca="1" si="1902"/>
        <v>#N/A</v>
      </c>
      <c r="DF1454" s="148" t="e">
        <f t="shared" ca="1" si="1902"/>
        <v>#N/A</v>
      </c>
      <c r="DG1454" s="148" t="e">
        <f t="shared" ca="1" si="1902"/>
        <v>#N/A</v>
      </c>
      <c r="DH1454" s="148" t="e">
        <f t="shared" ca="1" si="1902"/>
        <v>#N/A</v>
      </c>
      <c r="DI1454" s="148" t="e">
        <f t="shared" ca="1" si="1902"/>
        <v>#N/A</v>
      </c>
      <c r="DJ1454" s="148" t="e">
        <f t="shared" ca="1" si="1902"/>
        <v>#N/A</v>
      </c>
      <c r="DK1454" s="148" t="e">
        <f t="shared" ca="1" si="1902"/>
        <v>#N/A</v>
      </c>
      <c r="DL1454" s="148" t="e">
        <f t="shared" ref="DL1454" ca="1" si="1903">-DL1453*DL1452</f>
        <v>#N/A</v>
      </c>
    </row>
    <row r="1455" spans="1:116" x14ac:dyDescent="0.4">
      <c r="B1455" t="s">
        <v>332</v>
      </c>
      <c r="D1455" t="s">
        <v>764</v>
      </c>
      <c r="E1455" s="8" t="str">
        <f t="shared" si="1890"/>
        <v>1455 DCHC-S</v>
      </c>
      <c r="G1455" s="136" t="str">
        <f t="shared" ref="G1455:G1461" si="1904">G1441</f>
        <v>Primary revenue driver</v>
      </c>
      <c r="S1455" s="72"/>
      <c r="T1455" s="72"/>
      <c r="U1455" s="72"/>
      <c r="V1455" s="72"/>
      <c r="W1455" s="72"/>
      <c r="X1455" s="72"/>
      <c r="Y1455" s="72"/>
      <c r="Z1455" s="72"/>
      <c r="AA1455" s="72"/>
      <c r="AB1455" s="72"/>
      <c r="AC1455" s="72"/>
      <c r="AD1455" s="72"/>
      <c r="AE1455" s="72"/>
      <c r="AF1455" s="72"/>
      <c r="AG1455" s="72"/>
      <c r="AH1455" s="72"/>
      <c r="AI1455" s="72"/>
      <c r="AJ1455" s="72"/>
      <c r="AK1455" s="72"/>
      <c r="AL1455" s="72"/>
      <c r="AM1455" s="72"/>
      <c r="AN1455" s="72"/>
      <c r="AO1455" s="72"/>
      <c r="AP1455" s="72"/>
      <c r="AQ1455" s="72"/>
      <c r="AR1455" s="72"/>
      <c r="AS1455" s="72"/>
      <c r="AT1455" s="72"/>
      <c r="AU1455" s="72"/>
      <c r="AV1455" s="72"/>
      <c r="AW1455" s="72"/>
      <c r="AX1455" s="72"/>
      <c r="AY1455" s="72"/>
      <c r="AZ1455" s="72"/>
      <c r="BA1455" s="72"/>
      <c r="BB1455" s="72"/>
      <c r="BC1455" s="72"/>
      <c r="BD1455" s="72"/>
      <c r="BE1455" s="72"/>
      <c r="BF1455" s="72"/>
      <c r="BG1455" s="72"/>
      <c r="BH1455" s="72"/>
      <c r="BI1455" s="72"/>
      <c r="BJ1455" s="72"/>
      <c r="BK1455" s="72"/>
      <c r="BL1455" s="72"/>
      <c r="BM1455" s="72"/>
      <c r="BN1455" s="72"/>
      <c r="BO1455" s="72"/>
      <c r="BP1455" s="72"/>
      <c r="BQ1455" s="72"/>
      <c r="BR1455" s="72"/>
      <c r="BS1455" s="72"/>
      <c r="BT1455" s="72"/>
      <c r="BU1455" s="72"/>
      <c r="BV1455" s="72"/>
      <c r="BW1455" s="72"/>
      <c r="BX1455" s="72"/>
      <c r="BY1455" s="72"/>
      <c r="BZ1455" s="72"/>
      <c r="CA1455" s="72"/>
      <c r="CB1455" s="72"/>
      <c r="CC1455" s="72"/>
      <c r="CD1455" s="72"/>
      <c r="CE1455" s="72"/>
      <c r="CF1455" s="72"/>
      <c r="CG1455" s="72"/>
      <c r="CH1455" s="72"/>
      <c r="CI1455" s="72"/>
      <c r="CJ1455" s="72"/>
      <c r="CK1455" s="72"/>
      <c r="CL1455" s="72"/>
      <c r="CO1455" s="72"/>
      <c r="CP1455" s="72"/>
      <c r="CQ1455" s="72"/>
      <c r="CR1455" s="72"/>
      <c r="CS1455" s="72"/>
      <c r="CT1455" s="72"/>
      <c r="CU1455" s="72"/>
      <c r="CV1455" s="72"/>
      <c r="CW1455" s="72"/>
      <c r="CX1455" s="72"/>
      <c r="CY1455" s="72"/>
      <c r="CZ1455" s="72"/>
      <c r="DA1455" s="72"/>
      <c r="DB1455" s="72"/>
      <c r="DC1455" s="72"/>
      <c r="DD1455" s="72"/>
      <c r="DE1455" s="72"/>
      <c r="DF1455" s="72"/>
      <c r="DG1455" s="72"/>
      <c r="DH1455" s="72"/>
      <c r="DI1455" s="72"/>
      <c r="DJ1455" s="72"/>
      <c r="DK1455" s="72"/>
      <c r="DL1455" s="72"/>
    </row>
    <row r="1456" spans="1:116" x14ac:dyDescent="0.4">
      <c r="B1456" t="s">
        <v>332</v>
      </c>
      <c r="D1456" t="s">
        <v>764</v>
      </c>
      <c r="E1456" s="8" t="str">
        <f t="shared" si="1890"/>
        <v>1456 DCHC-S</v>
      </c>
      <c r="G1456" s="136" t="str">
        <f t="shared" si="1904"/>
        <v>Primary volume driver</v>
      </c>
      <c r="H1456" s="27"/>
      <c r="I1456" s="78"/>
      <c r="J1456" s="78"/>
      <c r="K1456" s="33"/>
      <c r="L1456" s="33"/>
      <c r="M1456" s="33"/>
      <c r="N1456" s="33"/>
      <c r="O1456" s="33"/>
      <c r="P1456" s="33"/>
      <c r="R1456" s="33"/>
      <c r="S1456" s="77"/>
      <c r="T1456" s="77"/>
      <c r="U1456" s="77"/>
      <c r="V1456" s="77"/>
      <c r="W1456" s="77"/>
      <c r="X1456" s="77"/>
      <c r="Y1456" s="77"/>
      <c r="Z1456" s="77"/>
      <c r="AA1456" s="77"/>
      <c r="AB1456" s="77"/>
      <c r="AC1456" s="77"/>
      <c r="AD1456" s="77"/>
      <c r="AE1456" s="77"/>
      <c r="AF1456" s="77"/>
      <c r="AG1456" s="77"/>
      <c r="AH1456" s="77"/>
      <c r="AI1456" s="77"/>
      <c r="AJ1456" s="77"/>
      <c r="AK1456" s="77"/>
      <c r="AL1456" s="77"/>
      <c r="AM1456" s="77"/>
      <c r="AN1456" s="77"/>
      <c r="AO1456" s="77"/>
      <c r="AP1456" s="77"/>
      <c r="AQ1456" s="77"/>
      <c r="AR1456" s="77"/>
      <c r="AS1456" s="77"/>
      <c r="AT1456" s="77"/>
      <c r="AU1456" s="77"/>
      <c r="AV1456" s="77"/>
      <c r="AW1456" s="77"/>
      <c r="AX1456" s="77"/>
      <c r="AY1456" s="77"/>
      <c r="AZ1456" s="77"/>
      <c r="BA1456" s="77"/>
      <c r="BB1456" s="77"/>
      <c r="BC1456" s="77"/>
      <c r="BD1456" s="77"/>
      <c r="BE1456" s="77"/>
      <c r="BF1456" s="77"/>
      <c r="BG1456" s="77"/>
      <c r="BH1456" s="77"/>
      <c r="BI1456" s="77"/>
      <c r="BJ1456" s="77"/>
      <c r="BK1456" s="77"/>
      <c r="BL1456" s="77"/>
      <c r="BM1456" s="77"/>
      <c r="BN1456" s="77"/>
      <c r="BO1456" s="77"/>
      <c r="BP1456" s="77"/>
      <c r="BQ1456" s="77"/>
      <c r="BR1456" s="77"/>
      <c r="BS1456" s="77"/>
      <c r="BT1456" s="77"/>
      <c r="BU1456" s="77"/>
      <c r="BV1456" s="77"/>
      <c r="BW1456" s="77"/>
      <c r="BX1456" s="77"/>
      <c r="BY1456" s="77"/>
      <c r="BZ1456" s="77"/>
      <c r="CA1456" s="77"/>
      <c r="CB1456" s="77"/>
      <c r="CC1456" s="77"/>
      <c r="CD1456" s="77"/>
      <c r="CE1456" s="77"/>
      <c r="CF1456" s="77"/>
      <c r="CG1456" s="77"/>
      <c r="CH1456" s="77"/>
      <c r="CI1456" s="77"/>
      <c r="CJ1456" s="77"/>
      <c r="CK1456" s="77"/>
      <c r="CL1456" s="77"/>
      <c r="CN1456" s="78"/>
      <c r="CO1456" s="77"/>
      <c r="CP1456" s="77"/>
      <c r="CQ1456" s="77"/>
      <c r="CR1456" s="77"/>
      <c r="CS1456" s="77"/>
      <c r="CT1456" s="77"/>
      <c r="CU1456" s="77"/>
      <c r="CV1456" s="77"/>
      <c r="CW1456" s="77"/>
      <c r="CX1456" s="77"/>
      <c r="CY1456" s="77"/>
      <c r="CZ1456" s="77"/>
      <c r="DA1456" s="77"/>
      <c r="DB1456" s="77"/>
      <c r="DC1456" s="77"/>
      <c r="DD1456" s="77"/>
      <c r="DE1456" s="77"/>
      <c r="DF1456" s="77"/>
      <c r="DG1456" s="77"/>
      <c r="DH1456" s="77"/>
      <c r="DI1456" s="77"/>
      <c r="DJ1456" s="77"/>
      <c r="DK1456" s="77"/>
      <c r="DL1456" s="77"/>
    </row>
    <row r="1457" spans="1:116" x14ac:dyDescent="0.4">
      <c r="B1457" t="s">
        <v>332</v>
      </c>
      <c r="D1457" t="s">
        <v>764</v>
      </c>
      <c r="E1457" s="8" t="str">
        <f t="shared" si="1890"/>
        <v>1457 DCHC-S</v>
      </c>
      <c r="G1457" s="191" t="str">
        <f>G1447</f>
        <v>Headcount - volume driven:</v>
      </c>
      <c r="H1457" s="27"/>
      <c r="I1457" s="78"/>
      <c r="J1457" s="78"/>
      <c r="K1457" s="33"/>
      <c r="L1457" s="33"/>
      <c r="M1457" s="33"/>
      <c r="N1457" s="33"/>
      <c r="O1457" s="33"/>
      <c r="P1457" s="33"/>
      <c r="R1457" s="33"/>
      <c r="S1457" s="77"/>
      <c r="T1457" s="77"/>
      <c r="U1457" s="77"/>
      <c r="V1457" s="77"/>
      <c r="W1457" s="77"/>
      <c r="X1457" s="77"/>
      <c r="Y1457" s="77"/>
      <c r="Z1457" s="77"/>
      <c r="AA1457" s="77"/>
      <c r="AB1457" s="77"/>
      <c r="AC1457" s="77"/>
      <c r="AD1457" s="77"/>
      <c r="AE1457" s="77"/>
      <c r="AF1457" s="77"/>
      <c r="AG1457" s="77"/>
      <c r="AH1457" s="77"/>
      <c r="AI1457" s="77"/>
      <c r="AJ1457" s="77"/>
      <c r="AK1457" s="77"/>
      <c r="AL1457" s="77"/>
      <c r="AM1457" s="77"/>
      <c r="AN1457" s="77"/>
      <c r="AO1457" s="77"/>
      <c r="AP1457" s="77"/>
      <c r="AQ1457" s="77"/>
      <c r="AR1457" s="77"/>
      <c r="AS1457" s="77"/>
      <c r="AT1457" s="77"/>
      <c r="AU1457" s="77"/>
      <c r="AV1457" s="77"/>
      <c r="AW1457" s="77"/>
      <c r="AX1457" s="77"/>
      <c r="AY1457" s="77"/>
      <c r="AZ1457" s="77"/>
      <c r="BA1457" s="77"/>
      <c r="BB1457" s="77"/>
      <c r="BC1457" s="77"/>
      <c r="BD1457" s="77"/>
      <c r="BE1457" s="77"/>
      <c r="BF1457" s="77"/>
      <c r="BG1457" s="77"/>
      <c r="BH1457" s="77"/>
      <c r="BI1457" s="77"/>
      <c r="BJ1457" s="77"/>
      <c r="BK1457" s="77"/>
      <c r="BL1457" s="77"/>
      <c r="BM1457" s="77"/>
      <c r="BN1457" s="77"/>
      <c r="BO1457" s="77"/>
      <c r="BP1457" s="77"/>
      <c r="BQ1457" s="77"/>
      <c r="BR1457" s="77"/>
      <c r="BS1457" s="77"/>
      <c r="BT1457" s="77"/>
      <c r="BU1457" s="77"/>
      <c r="BV1457" s="77"/>
      <c r="BW1457" s="77"/>
      <c r="BX1457" s="77"/>
      <c r="BY1457" s="77"/>
      <c r="BZ1457" s="77"/>
      <c r="CA1457" s="77"/>
      <c r="CB1457" s="77"/>
      <c r="CC1457" s="77"/>
      <c r="CD1457" s="77"/>
      <c r="CE1457" s="77"/>
      <c r="CF1457" s="77"/>
      <c r="CG1457" s="77"/>
      <c r="CH1457" s="77"/>
      <c r="CI1457" s="77"/>
      <c r="CJ1457" s="77"/>
      <c r="CK1457" s="77"/>
      <c r="CL1457" s="77"/>
      <c r="CN1457" s="78"/>
      <c r="CO1457" s="77"/>
      <c r="CP1457" s="77"/>
      <c r="CQ1457" s="77"/>
      <c r="CR1457" s="77"/>
      <c r="CS1457" s="77"/>
      <c r="CT1457" s="77"/>
      <c r="CU1457" s="77"/>
      <c r="CV1457" s="77"/>
      <c r="CW1457" s="77"/>
      <c r="CX1457" s="77"/>
      <c r="CY1457" s="77"/>
      <c r="CZ1457" s="77"/>
      <c r="DA1457" s="77"/>
      <c r="DB1457" s="77"/>
      <c r="DC1457" s="77"/>
      <c r="DD1457" s="77"/>
      <c r="DE1457" s="77"/>
      <c r="DF1457" s="77"/>
      <c r="DG1457" s="77"/>
      <c r="DH1457" s="77"/>
      <c r="DI1457" s="77"/>
      <c r="DJ1457" s="77"/>
      <c r="DK1457" s="77"/>
      <c r="DL1457" s="77"/>
    </row>
    <row r="1458" spans="1:116" x14ac:dyDescent="0.4">
      <c r="B1458" t="s">
        <v>332</v>
      </c>
      <c r="D1458" t="s">
        <v>764</v>
      </c>
      <c r="E1458" s="8" t="str">
        <f t="shared" si="1890"/>
        <v>1458 DCHC-S</v>
      </c>
      <c r="G1458" s="241" t="str">
        <f>IFERROR(SUBSTITUTE(TRIM(MID(G1447, SEARCH("-", G1447) + 1, LEN(G1447))),":",""),"no unit")</f>
        <v>volume driven</v>
      </c>
      <c r="K1458" s="53"/>
      <c r="L1458" s="53"/>
      <c r="M1458" s="53"/>
      <c r="N1458" s="53"/>
      <c r="O1458" s="53"/>
      <c r="P1458" s="53"/>
      <c r="R1458" s="24"/>
      <c r="S1458" s="80" t="str">
        <f>S1443</f>
        <v>S$16</v>
      </c>
      <c r="T1458" s="80" t="str">
        <f t="shared" ref="T1458:CE1458" si="1905">T1443</f>
        <v>T$16</v>
      </c>
      <c r="U1458" s="80" t="str">
        <f t="shared" si="1905"/>
        <v>U$16</v>
      </c>
      <c r="V1458" s="80" t="str">
        <f t="shared" si="1905"/>
        <v>V$16</v>
      </c>
      <c r="W1458" s="80" t="str">
        <f t="shared" si="1905"/>
        <v>W$16</v>
      </c>
      <c r="X1458" s="80" t="str">
        <f t="shared" si="1905"/>
        <v>X$16</v>
      </c>
      <c r="Y1458" s="80" t="str">
        <f t="shared" si="1905"/>
        <v>Y$16</v>
      </c>
      <c r="Z1458" s="80" t="str">
        <f t="shared" si="1905"/>
        <v>Z$16</v>
      </c>
      <c r="AA1458" s="80" t="str">
        <f t="shared" si="1905"/>
        <v>AA$16</v>
      </c>
      <c r="AB1458" s="80" t="str">
        <f t="shared" si="1905"/>
        <v>AB$16</v>
      </c>
      <c r="AC1458" s="80" t="str">
        <f t="shared" si="1905"/>
        <v>AC$16</v>
      </c>
      <c r="AD1458" s="80" t="str">
        <f t="shared" si="1905"/>
        <v>AD$16</v>
      </c>
      <c r="AE1458" s="80" t="str">
        <f t="shared" si="1905"/>
        <v>AE$16</v>
      </c>
      <c r="AF1458" s="80" t="str">
        <f t="shared" si="1905"/>
        <v>AF$16</v>
      </c>
      <c r="AG1458" s="80" t="str">
        <f t="shared" si="1905"/>
        <v>AG$16</v>
      </c>
      <c r="AH1458" s="80" t="str">
        <f t="shared" si="1905"/>
        <v>AH$16</v>
      </c>
      <c r="AI1458" s="80" t="str">
        <f t="shared" si="1905"/>
        <v>AI$16</v>
      </c>
      <c r="AJ1458" s="80" t="str">
        <f t="shared" si="1905"/>
        <v>AJ$16</v>
      </c>
      <c r="AK1458" s="80" t="str">
        <f t="shared" si="1905"/>
        <v>AK$16</v>
      </c>
      <c r="AL1458" s="80" t="str">
        <f t="shared" si="1905"/>
        <v>AL$16</v>
      </c>
      <c r="AM1458" s="80" t="str">
        <f t="shared" si="1905"/>
        <v>AM$16</v>
      </c>
      <c r="AN1458" s="80" t="str">
        <f t="shared" si="1905"/>
        <v>AN$16</v>
      </c>
      <c r="AO1458" s="80" t="str">
        <f t="shared" si="1905"/>
        <v>AO$16</v>
      </c>
      <c r="AP1458" s="80" t="str">
        <f t="shared" si="1905"/>
        <v>AP$16</v>
      </c>
      <c r="AQ1458" s="80" t="str">
        <f t="shared" si="1905"/>
        <v>AQ$16</v>
      </c>
      <c r="AR1458" s="80" t="str">
        <f t="shared" si="1905"/>
        <v>AR$16</v>
      </c>
      <c r="AS1458" s="80" t="str">
        <f t="shared" si="1905"/>
        <v>AS$16</v>
      </c>
      <c r="AT1458" s="80" t="str">
        <f t="shared" si="1905"/>
        <v>AT$16</v>
      </c>
      <c r="AU1458" s="80" t="str">
        <f t="shared" si="1905"/>
        <v>AU$16</v>
      </c>
      <c r="AV1458" s="80" t="str">
        <f t="shared" si="1905"/>
        <v>AV$16</v>
      </c>
      <c r="AW1458" s="80" t="str">
        <f t="shared" si="1905"/>
        <v>AW$16</v>
      </c>
      <c r="AX1458" s="80" t="str">
        <f t="shared" si="1905"/>
        <v>AX$16</v>
      </c>
      <c r="AY1458" s="80" t="str">
        <f t="shared" si="1905"/>
        <v>AY$16</v>
      </c>
      <c r="AZ1458" s="80" t="str">
        <f t="shared" si="1905"/>
        <v>AZ$16</v>
      </c>
      <c r="BA1458" s="80" t="str">
        <f t="shared" si="1905"/>
        <v>BA$16</v>
      </c>
      <c r="BB1458" s="80" t="str">
        <f t="shared" si="1905"/>
        <v>BB$16</v>
      </c>
      <c r="BC1458" s="80" t="str">
        <f t="shared" si="1905"/>
        <v>BC$16</v>
      </c>
      <c r="BD1458" s="80" t="str">
        <f t="shared" si="1905"/>
        <v>BD$16</v>
      </c>
      <c r="BE1458" s="80" t="str">
        <f t="shared" si="1905"/>
        <v>BE$16</v>
      </c>
      <c r="BF1458" s="80" t="str">
        <f t="shared" si="1905"/>
        <v>BF$16</v>
      </c>
      <c r="BG1458" s="80" t="str">
        <f t="shared" si="1905"/>
        <v>BG$16</v>
      </c>
      <c r="BH1458" s="80" t="str">
        <f t="shared" si="1905"/>
        <v>BH$16</v>
      </c>
      <c r="BI1458" s="80" t="str">
        <f t="shared" si="1905"/>
        <v>BI$16</v>
      </c>
      <c r="BJ1458" s="80" t="str">
        <f t="shared" si="1905"/>
        <v>BJ$16</v>
      </c>
      <c r="BK1458" s="80" t="str">
        <f t="shared" si="1905"/>
        <v>BK$16</v>
      </c>
      <c r="BL1458" s="80" t="str">
        <f t="shared" si="1905"/>
        <v>BL$16</v>
      </c>
      <c r="BM1458" s="80" t="str">
        <f t="shared" si="1905"/>
        <v>BM$16</v>
      </c>
      <c r="BN1458" s="80" t="str">
        <f t="shared" si="1905"/>
        <v>BN$16</v>
      </c>
      <c r="BO1458" s="80" t="str">
        <f t="shared" si="1905"/>
        <v>BO$16</v>
      </c>
      <c r="BP1458" s="80" t="str">
        <f t="shared" si="1905"/>
        <v>BP$16</v>
      </c>
      <c r="BQ1458" s="80" t="str">
        <f t="shared" si="1905"/>
        <v>BQ$16</v>
      </c>
      <c r="BR1458" s="80" t="str">
        <f t="shared" si="1905"/>
        <v>BR$16</v>
      </c>
      <c r="BS1458" s="80" t="str">
        <f t="shared" si="1905"/>
        <v>BS$16</v>
      </c>
      <c r="BT1458" s="80" t="str">
        <f t="shared" si="1905"/>
        <v>BT$16</v>
      </c>
      <c r="BU1458" s="80" t="str">
        <f t="shared" si="1905"/>
        <v>BU$16</v>
      </c>
      <c r="BV1458" s="80" t="str">
        <f t="shared" si="1905"/>
        <v>BV$16</v>
      </c>
      <c r="BW1458" s="80" t="str">
        <f t="shared" si="1905"/>
        <v>BW$16</v>
      </c>
      <c r="BX1458" s="80" t="str">
        <f t="shared" si="1905"/>
        <v>BX$16</v>
      </c>
      <c r="BY1458" s="80" t="str">
        <f t="shared" si="1905"/>
        <v>BY$16</v>
      </c>
      <c r="BZ1458" s="80" t="str">
        <f t="shared" si="1905"/>
        <v>BZ$16</v>
      </c>
      <c r="CA1458" s="80" t="str">
        <f t="shared" si="1905"/>
        <v>CA$16</v>
      </c>
      <c r="CB1458" s="80" t="str">
        <f t="shared" si="1905"/>
        <v>CB$16</v>
      </c>
      <c r="CC1458" s="80" t="str">
        <f t="shared" si="1905"/>
        <v>CC$16</v>
      </c>
      <c r="CD1458" s="80" t="str">
        <f t="shared" si="1905"/>
        <v>CD$16</v>
      </c>
      <c r="CE1458" s="80" t="str">
        <f t="shared" si="1905"/>
        <v>CE$16</v>
      </c>
      <c r="CF1458" s="80" t="str">
        <f t="shared" ref="CF1458:CL1458" si="1906">CF1443</f>
        <v>CF$16</v>
      </c>
      <c r="CG1458" s="80" t="str">
        <f t="shared" si="1906"/>
        <v>CG$16</v>
      </c>
      <c r="CH1458" s="80" t="str">
        <f t="shared" si="1906"/>
        <v>CH$16</v>
      </c>
      <c r="CI1458" s="80" t="str">
        <f t="shared" si="1906"/>
        <v>CI$16</v>
      </c>
      <c r="CJ1458" s="80" t="str">
        <f t="shared" si="1906"/>
        <v>CJ$16</v>
      </c>
      <c r="CK1458" s="80" t="str">
        <f t="shared" si="1906"/>
        <v>CK$16</v>
      </c>
      <c r="CL1458" s="80" t="str">
        <f t="shared" si="1906"/>
        <v>CL$16</v>
      </c>
      <c r="CO1458" s="80" t="str">
        <f t="shared" ref="CO1458:DK1458" si="1907">CO1443</f>
        <v>CO$16</v>
      </c>
      <c r="CP1458" s="80" t="str">
        <f t="shared" si="1907"/>
        <v>CP$16</v>
      </c>
      <c r="CQ1458" s="80" t="str">
        <f t="shared" si="1907"/>
        <v>CQ$16</v>
      </c>
      <c r="CR1458" s="80" t="str">
        <f t="shared" si="1907"/>
        <v>CR$16</v>
      </c>
      <c r="CS1458" s="80" t="str">
        <f t="shared" si="1907"/>
        <v>CS$16</v>
      </c>
      <c r="CT1458" s="80" t="str">
        <f t="shared" si="1907"/>
        <v>CT$16</v>
      </c>
      <c r="CU1458" s="80" t="str">
        <f t="shared" si="1907"/>
        <v>CU$16</v>
      </c>
      <c r="CV1458" s="80" t="str">
        <f t="shared" si="1907"/>
        <v>CV$16</v>
      </c>
      <c r="CW1458" s="80" t="str">
        <f t="shared" si="1907"/>
        <v>CW$16</v>
      </c>
      <c r="CX1458" s="80" t="str">
        <f t="shared" si="1907"/>
        <v>CX$16</v>
      </c>
      <c r="CY1458" s="80" t="str">
        <f t="shared" si="1907"/>
        <v>CY$16</v>
      </c>
      <c r="CZ1458" s="80" t="str">
        <f t="shared" si="1907"/>
        <v>CZ$16</v>
      </c>
      <c r="DA1458" s="80" t="str">
        <f t="shared" si="1907"/>
        <v>DA$16</v>
      </c>
      <c r="DB1458" s="80" t="str">
        <f t="shared" si="1907"/>
        <v>DB$16</v>
      </c>
      <c r="DC1458" s="80" t="str">
        <f t="shared" si="1907"/>
        <v>DC$16</v>
      </c>
      <c r="DD1458" s="80" t="str">
        <f t="shared" si="1907"/>
        <v>DD$16</v>
      </c>
      <c r="DE1458" s="80" t="str">
        <f t="shared" si="1907"/>
        <v>DE$16</v>
      </c>
      <c r="DF1458" s="80" t="str">
        <f t="shared" si="1907"/>
        <v>DF$16</v>
      </c>
      <c r="DG1458" s="80" t="str">
        <f t="shared" si="1907"/>
        <v>DG$16</v>
      </c>
      <c r="DH1458" s="80" t="str">
        <f t="shared" si="1907"/>
        <v>DH$16</v>
      </c>
      <c r="DI1458" s="80" t="str">
        <f t="shared" si="1907"/>
        <v>DI$16</v>
      </c>
      <c r="DJ1458" s="80" t="str">
        <f t="shared" si="1907"/>
        <v>DJ$16</v>
      </c>
      <c r="DK1458" s="80" t="str">
        <f t="shared" si="1907"/>
        <v>DK$16</v>
      </c>
      <c r="DL1458" s="80" t="str">
        <f t="shared" ref="DL1458" si="1908">DL1443</f>
        <v>DL$16</v>
      </c>
    </row>
    <row r="1459" spans="1:116" x14ac:dyDescent="0.4">
      <c r="B1459" t="s">
        <v>332</v>
      </c>
      <c r="D1459" t="s">
        <v>764</v>
      </c>
      <c r="E1459" s="8" t="str">
        <f t="shared" ref="E1459" si="1909">ROW()&amp;" "&amp;D1459</f>
        <v>1459 DCHC-S</v>
      </c>
      <c r="G1459" s="136" t="str">
        <f t="shared" si="1904"/>
        <v>Secondary revenue driver</v>
      </c>
      <c r="H1459" s="12"/>
      <c r="I1459" s="60"/>
      <c r="J1459" s="60"/>
      <c r="K1459" s="15"/>
      <c r="L1459" s="15"/>
      <c r="M1459" s="15"/>
      <c r="N1459" s="15"/>
      <c r="O1459" s="15"/>
      <c r="P1459" s="15"/>
      <c r="R1459" s="15"/>
      <c r="S1459" s="80" t="str">
        <f>S1444</f>
        <v>S$17</v>
      </c>
      <c r="T1459" s="80" t="str">
        <f t="shared" ref="T1459:CE1459" si="1910">T1444</f>
        <v>T$17</v>
      </c>
      <c r="U1459" s="80" t="str">
        <f t="shared" si="1910"/>
        <v>U$17</v>
      </c>
      <c r="V1459" s="80" t="str">
        <f t="shared" si="1910"/>
        <v>V$17</v>
      </c>
      <c r="W1459" s="80" t="str">
        <f t="shared" si="1910"/>
        <v>W$17</v>
      </c>
      <c r="X1459" s="80" t="str">
        <f t="shared" si="1910"/>
        <v>X$17</v>
      </c>
      <c r="Y1459" s="80" t="str">
        <f t="shared" si="1910"/>
        <v>Y$17</v>
      </c>
      <c r="Z1459" s="80" t="str">
        <f t="shared" si="1910"/>
        <v>Z$17</v>
      </c>
      <c r="AA1459" s="80" t="str">
        <f t="shared" si="1910"/>
        <v>AA$17</v>
      </c>
      <c r="AB1459" s="80" t="str">
        <f t="shared" si="1910"/>
        <v>AB$17</v>
      </c>
      <c r="AC1459" s="80" t="str">
        <f t="shared" si="1910"/>
        <v>AC$17</v>
      </c>
      <c r="AD1459" s="80" t="str">
        <f t="shared" si="1910"/>
        <v>AD$17</v>
      </c>
      <c r="AE1459" s="80" t="str">
        <f t="shared" si="1910"/>
        <v>AE$17</v>
      </c>
      <c r="AF1459" s="80" t="str">
        <f t="shared" si="1910"/>
        <v>AF$17</v>
      </c>
      <c r="AG1459" s="80" t="str">
        <f t="shared" si="1910"/>
        <v>AG$17</v>
      </c>
      <c r="AH1459" s="80" t="str">
        <f t="shared" si="1910"/>
        <v>AH$17</v>
      </c>
      <c r="AI1459" s="80" t="str">
        <f t="shared" si="1910"/>
        <v>AI$17</v>
      </c>
      <c r="AJ1459" s="80" t="str">
        <f t="shared" si="1910"/>
        <v>AJ$17</v>
      </c>
      <c r="AK1459" s="80" t="str">
        <f t="shared" si="1910"/>
        <v>AK$17</v>
      </c>
      <c r="AL1459" s="80" t="str">
        <f t="shared" si="1910"/>
        <v>AL$17</v>
      </c>
      <c r="AM1459" s="80" t="str">
        <f t="shared" si="1910"/>
        <v>AM$17</v>
      </c>
      <c r="AN1459" s="80" t="str">
        <f t="shared" si="1910"/>
        <v>AN$17</v>
      </c>
      <c r="AO1459" s="80" t="str">
        <f t="shared" si="1910"/>
        <v>AO$17</v>
      </c>
      <c r="AP1459" s="80" t="str">
        <f t="shared" si="1910"/>
        <v>AP$17</v>
      </c>
      <c r="AQ1459" s="80" t="str">
        <f t="shared" si="1910"/>
        <v>AQ$17</v>
      </c>
      <c r="AR1459" s="80" t="str">
        <f t="shared" si="1910"/>
        <v>AR$17</v>
      </c>
      <c r="AS1459" s="80" t="str">
        <f t="shared" si="1910"/>
        <v>AS$17</v>
      </c>
      <c r="AT1459" s="80" t="str">
        <f t="shared" si="1910"/>
        <v>AT$17</v>
      </c>
      <c r="AU1459" s="80" t="str">
        <f t="shared" si="1910"/>
        <v>AU$17</v>
      </c>
      <c r="AV1459" s="80" t="str">
        <f t="shared" si="1910"/>
        <v>AV$17</v>
      </c>
      <c r="AW1459" s="80" t="str">
        <f t="shared" si="1910"/>
        <v>AW$17</v>
      </c>
      <c r="AX1459" s="80" t="str">
        <f t="shared" si="1910"/>
        <v>AX$17</v>
      </c>
      <c r="AY1459" s="80" t="str">
        <f t="shared" si="1910"/>
        <v>AY$17</v>
      </c>
      <c r="AZ1459" s="80" t="str">
        <f t="shared" si="1910"/>
        <v>AZ$17</v>
      </c>
      <c r="BA1459" s="80" t="str">
        <f t="shared" si="1910"/>
        <v>BA$17</v>
      </c>
      <c r="BB1459" s="80" t="str">
        <f t="shared" si="1910"/>
        <v>BB$17</v>
      </c>
      <c r="BC1459" s="80" t="str">
        <f t="shared" si="1910"/>
        <v>BC$17</v>
      </c>
      <c r="BD1459" s="80" t="str">
        <f t="shared" si="1910"/>
        <v>BD$17</v>
      </c>
      <c r="BE1459" s="80" t="str">
        <f t="shared" si="1910"/>
        <v>BE$17</v>
      </c>
      <c r="BF1459" s="80" t="str">
        <f t="shared" si="1910"/>
        <v>BF$17</v>
      </c>
      <c r="BG1459" s="80" t="str">
        <f t="shared" si="1910"/>
        <v>BG$17</v>
      </c>
      <c r="BH1459" s="80" t="str">
        <f t="shared" si="1910"/>
        <v>BH$17</v>
      </c>
      <c r="BI1459" s="80" t="str">
        <f t="shared" si="1910"/>
        <v>BI$17</v>
      </c>
      <c r="BJ1459" s="80" t="str">
        <f t="shared" si="1910"/>
        <v>BJ$17</v>
      </c>
      <c r="BK1459" s="80" t="str">
        <f t="shared" si="1910"/>
        <v>BK$17</v>
      </c>
      <c r="BL1459" s="80" t="str">
        <f t="shared" si="1910"/>
        <v>BL$17</v>
      </c>
      <c r="BM1459" s="80" t="str">
        <f t="shared" si="1910"/>
        <v>BM$17</v>
      </c>
      <c r="BN1459" s="80" t="str">
        <f t="shared" si="1910"/>
        <v>BN$17</v>
      </c>
      <c r="BO1459" s="80" t="str">
        <f t="shared" si="1910"/>
        <v>BO$17</v>
      </c>
      <c r="BP1459" s="80" t="str">
        <f t="shared" si="1910"/>
        <v>BP$17</v>
      </c>
      <c r="BQ1459" s="80" t="str">
        <f t="shared" si="1910"/>
        <v>BQ$17</v>
      </c>
      <c r="BR1459" s="80" t="str">
        <f t="shared" si="1910"/>
        <v>BR$17</v>
      </c>
      <c r="BS1459" s="80" t="str">
        <f t="shared" si="1910"/>
        <v>BS$17</v>
      </c>
      <c r="BT1459" s="80" t="str">
        <f t="shared" si="1910"/>
        <v>BT$17</v>
      </c>
      <c r="BU1459" s="80" t="str">
        <f t="shared" si="1910"/>
        <v>BU$17</v>
      </c>
      <c r="BV1459" s="80" t="str">
        <f t="shared" si="1910"/>
        <v>BV$17</v>
      </c>
      <c r="BW1459" s="80" t="str">
        <f t="shared" si="1910"/>
        <v>BW$17</v>
      </c>
      <c r="BX1459" s="80" t="str">
        <f t="shared" si="1910"/>
        <v>BX$17</v>
      </c>
      <c r="BY1459" s="80" t="str">
        <f t="shared" si="1910"/>
        <v>BY$17</v>
      </c>
      <c r="BZ1459" s="80" t="str">
        <f t="shared" si="1910"/>
        <v>BZ$17</v>
      </c>
      <c r="CA1459" s="80" t="str">
        <f t="shared" si="1910"/>
        <v>CA$17</v>
      </c>
      <c r="CB1459" s="80" t="str">
        <f t="shared" si="1910"/>
        <v>CB$17</v>
      </c>
      <c r="CC1459" s="80" t="str">
        <f t="shared" si="1910"/>
        <v>CC$17</v>
      </c>
      <c r="CD1459" s="80" t="str">
        <f t="shared" si="1910"/>
        <v>CD$17</v>
      </c>
      <c r="CE1459" s="80" t="str">
        <f t="shared" si="1910"/>
        <v>CE$17</v>
      </c>
      <c r="CF1459" s="80" t="str">
        <f t="shared" ref="CF1459:CL1459" si="1911">CF1444</f>
        <v>CF$17</v>
      </c>
      <c r="CG1459" s="80" t="str">
        <f t="shared" si="1911"/>
        <v>CG$17</v>
      </c>
      <c r="CH1459" s="80" t="str">
        <f t="shared" si="1911"/>
        <v>CH$17</v>
      </c>
      <c r="CI1459" s="80" t="str">
        <f t="shared" si="1911"/>
        <v>CI$17</v>
      </c>
      <c r="CJ1459" s="80" t="str">
        <f t="shared" si="1911"/>
        <v>CJ$17</v>
      </c>
      <c r="CK1459" s="80" t="str">
        <f t="shared" si="1911"/>
        <v>CK$17</v>
      </c>
      <c r="CL1459" s="80" t="str">
        <f t="shared" si="1911"/>
        <v>CL$17</v>
      </c>
      <c r="CN1459" s="60"/>
      <c r="CO1459" s="80" t="str">
        <f t="shared" ref="CO1459:DK1459" si="1912">CO1444</f>
        <v>CO$17</v>
      </c>
      <c r="CP1459" s="80" t="str">
        <f t="shared" si="1912"/>
        <v>CP$17</v>
      </c>
      <c r="CQ1459" s="80" t="str">
        <f t="shared" si="1912"/>
        <v>CQ$17</v>
      </c>
      <c r="CR1459" s="80" t="str">
        <f t="shared" si="1912"/>
        <v>CR$17</v>
      </c>
      <c r="CS1459" s="80" t="str">
        <f t="shared" si="1912"/>
        <v>CS$17</v>
      </c>
      <c r="CT1459" s="80" t="str">
        <f t="shared" si="1912"/>
        <v>CT$17</v>
      </c>
      <c r="CU1459" s="80" t="str">
        <f t="shared" si="1912"/>
        <v>CU$17</v>
      </c>
      <c r="CV1459" s="80" t="str">
        <f t="shared" si="1912"/>
        <v>CV$17</v>
      </c>
      <c r="CW1459" s="80" t="str">
        <f t="shared" si="1912"/>
        <v>CW$17</v>
      </c>
      <c r="CX1459" s="80" t="str">
        <f t="shared" si="1912"/>
        <v>CX$17</v>
      </c>
      <c r="CY1459" s="80" t="str">
        <f t="shared" si="1912"/>
        <v>CY$17</v>
      </c>
      <c r="CZ1459" s="80" t="str">
        <f t="shared" si="1912"/>
        <v>CZ$17</v>
      </c>
      <c r="DA1459" s="80" t="str">
        <f t="shared" si="1912"/>
        <v>DA$17</v>
      </c>
      <c r="DB1459" s="80" t="str">
        <f t="shared" si="1912"/>
        <v>DB$17</v>
      </c>
      <c r="DC1459" s="80" t="str">
        <f t="shared" si="1912"/>
        <v>DC$17</v>
      </c>
      <c r="DD1459" s="80" t="str">
        <f t="shared" si="1912"/>
        <v>DD$17</v>
      </c>
      <c r="DE1459" s="80" t="str">
        <f t="shared" si="1912"/>
        <v>DE$17</v>
      </c>
      <c r="DF1459" s="80" t="str">
        <f t="shared" si="1912"/>
        <v>DF$17</v>
      </c>
      <c r="DG1459" s="80" t="str">
        <f t="shared" si="1912"/>
        <v>DG$17</v>
      </c>
      <c r="DH1459" s="80" t="str">
        <f t="shared" si="1912"/>
        <v>DH$17</v>
      </c>
      <c r="DI1459" s="80" t="str">
        <f t="shared" si="1912"/>
        <v>DI$17</v>
      </c>
      <c r="DJ1459" s="80" t="str">
        <f t="shared" si="1912"/>
        <v>DJ$17</v>
      </c>
      <c r="DK1459" s="80" t="str">
        <f t="shared" si="1912"/>
        <v>DK$17</v>
      </c>
      <c r="DL1459" s="80" t="str">
        <f t="shared" ref="DL1459" si="1913">DL1444</f>
        <v>DL$17</v>
      </c>
    </row>
    <row r="1460" spans="1:116" x14ac:dyDescent="0.4">
      <c r="A1460" s="3"/>
      <c r="B1460" t="s">
        <v>332</v>
      </c>
      <c r="D1460" t="s">
        <v>764</v>
      </c>
      <c r="E1460" s="8" t="str">
        <f t="shared" si="1890"/>
        <v>1460 DCHC-S</v>
      </c>
      <c r="G1460" s="136" t="str">
        <f t="shared" si="1904"/>
        <v>Secondary volume driver</v>
      </c>
      <c r="H1460" s="12"/>
      <c r="I1460" s="60"/>
      <c r="J1460" s="60"/>
      <c r="K1460" s="15"/>
      <c r="L1460" s="15"/>
      <c r="M1460" s="15"/>
      <c r="N1460" s="15"/>
      <c r="O1460" s="15"/>
      <c r="P1460" s="15"/>
      <c r="R1460" s="15"/>
      <c r="S1460" s="76"/>
      <c r="T1460" s="76"/>
      <c r="U1460" s="76"/>
      <c r="V1460" s="76"/>
      <c r="W1460" s="76"/>
      <c r="X1460" s="76"/>
      <c r="Y1460" s="76"/>
      <c r="Z1460" s="76"/>
      <c r="AA1460" s="76"/>
      <c r="AB1460" s="76"/>
      <c r="AC1460" s="76"/>
      <c r="AD1460" s="76"/>
      <c r="AE1460" s="76"/>
      <c r="AF1460" s="76"/>
      <c r="AG1460" s="76"/>
      <c r="AH1460" s="76"/>
      <c r="AI1460" s="76"/>
      <c r="AJ1460" s="76"/>
      <c r="AK1460" s="76"/>
      <c r="AL1460" s="76"/>
      <c r="AM1460" s="76"/>
      <c r="AN1460" s="76"/>
      <c r="AO1460" s="76"/>
      <c r="AP1460" s="76"/>
      <c r="AQ1460" s="76"/>
      <c r="AR1460" s="76"/>
      <c r="AS1460" s="76"/>
      <c r="AT1460" s="76"/>
      <c r="AU1460" s="76"/>
      <c r="AV1460" s="76"/>
      <c r="AW1460" s="76"/>
      <c r="AX1460" s="76"/>
      <c r="AY1460" s="76"/>
      <c r="AZ1460" s="76"/>
      <c r="BA1460" s="76"/>
      <c r="BB1460" s="76"/>
      <c r="BC1460" s="76"/>
      <c r="BD1460" s="76"/>
      <c r="BE1460" s="76"/>
      <c r="BF1460" s="76"/>
      <c r="BG1460" s="76"/>
      <c r="BH1460" s="76"/>
      <c r="BI1460" s="76"/>
      <c r="BJ1460" s="76"/>
      <c r="BK1460" s="76"/>
      <c r="BL1460" s="76"/>
      <c r="BM1460" s="76"/>
      <c r="BN1460" s="76"/>
      <c r="BO1460" s="76"/>
      <c r="BP1460" s="76"/>
      <c r="BQ1460" s="76"/>
      <c r="BR1460" s="76"/>
      <c r="BS1460" s="76"/>
      <c r="BT1460" s="76"/>
      <c r="BU1460" s="76"/>
      <c r="BV1460" s="76"/>
      <c r="BW1460" s="76"/>
      <c r="BX1460" s="76"/>
      <c r="BY1460" s="76"/>
      <c r="BZ1460" s="76"/>
      <c r="CA1460" s="76"/>
      <c r="CB1460" s="76"/>
      <c r="CC1460" s="76"/>
      <c r="CD1460" s="76"/>
      <c r="CE1460" s="76"/>
      <c r="CF1460" s="76"/>
      <c r="CG1460" s="76"/>
      <c r="CH1460" s="76"/>
      <c r="CI1460" s="76"/>
      <c r="CJ1460" s="76"/>
      <c r="CK1460" s="76"/>
      <c r="CL1460" s="76"/>
      <c r="CN1460" s="60"/>
      <c r="CO1460" s="76"/>
      <c r="CP1460" s="76"/>
      <c r="CQ1460" s="76"/>
      <c r="CR1460" s="76"/>
      <c r="CS1460" s="76"/>
      <c r="CT1460" s="76"/>
      <c r="CU1460" s="76"/>
      <c r="CV1460" s="76"/>
      <c r="CW1460" s="76"/>
      <c r="CX1460" s="76"/>
      <c r="CY1460" s="76"/>
      <c r="CZ1460" s="76"/>
      <c r="DA1460" s="76"/>
      <c r="DB1460" s="76"/>
      <c r="DC1460" s="76"/>
      <c r="DD1460" s="76"/>
      <c r="DE1460" s="76"/>
      <c r="DF1460" s="76"/>
      <c r="DG1460" s="76"/>
      <c r="DH1460" s="76"/>
      <c r="DI1460" s="76"/>
      <c r="DJ1460" s="76"/>
      <c r="DK1460" s="76"/>
      <c r="DL1460" s="76"/>
    </row>
    <row r="1461" spans="1:116" x14ac:dyDescent="0.4">
      <c r="A1461" s="3"/>
      <c r="B1461" t="s">
        <v>332</v>
      </c>
      <c r="D1461" t="s">
        <v>764</v>
      </c>
      <c r="E1461" s="8" t="str">
        <f t="shared" si="1890"/>
        <v>1461 DCHC-S</v>
      </c>
      <c r="G1461" s="136" t="str">
        <f t="shared" si="1904"/>
        <v>Headcount - volume driven:</v>
      </c>
      <c r="H1461" s="12"/>
      <c r="I1461" s="60"/>
      <c r="J1461" s="60"/>
      <c r="K1461" s="15"/>
      <c r="L1461" s="15"/>
      <c r="M1461" s="15"/>
      <c r="N1461" s="15"/>
      <c r="O1461" s="15"/>
      <c r="P1461" s="15"/>
      <c r="R1461" s="15"/>
      <c r="S1461" s="76"/>
      <c r="T1461" s="76"/>
      <c r="U1461" s="76"/>
      <c r="V1461" s="76"/>
      <c r="W1461" s="76"/>
      <c r="X1461" s="76"/>
      <c r="Y1461" s="76"/>
      <c r="Z1461" s="76"/>
      <c r="AA1461" s="76"/>
      <c r="AB1461" s="76"/>
      <c r="AC1461" s="76"/>
      <c r="AD1461" s="76"/>
      <c r="AE1461" s="76"/>
      <c r="AF1461" s="76"/>
      <c r="AG1461" s="76"/>
      <c r="AH1461" s="76"/>
      <c r="AI1461" s="76"/>
      <c r="AJ1461" s="76"/>
      <c r="AK1461" s="76"/>
      <c r="AL1461" s="76"/>
      <c r="AM1461" s="76"/>
      <c r="AN1461" s="76"/>
      <c r="AO1461" s="76"/>
      <c r="AP1461" s="76"/>
      <c r="AQ1461" s="76"/>
      <c r="AR1461" s="76"/>
      <c r="AS1461" s="76"/>
      <c r="AT1461" s="76"/>
      <c r="AU1461" s="76"/>
      <c r="AV1461" s="76"/>
      <c r="AW1461" s="76"/>
      <c r="AX1461" s="76"/>
      <c r="AY1461" s="76"/>
      <c r="AZ1461" s="76"/>
      <c r="BA1461" s="76"/>
      <c r="BB1461" s="76"/>
      <c r="BC1461" s="76"/>
      <c r="BD1461" s="76"/>
      <c r="BE1461" s="76"/>
      <c r="BF1461" s="76"/>
      <c r="BG1461" s="76"/>
      <c r="BH1461" s="76"/>
      <c r="BI1461" s="76"/>
      <c r="BJ1461" s="76"/>
      <c r="BK1461" s="76"/>
      <c r="BL1461" s="76"/>
      <c r="BM1461" s="76"/>
      <c r="BN1461" s="76"/>
      <c r="BO1461" s="76"/>
      <c r="BP1461" s="76"/>
      <c r="BQ1461" s="76"/>
      <c r="BR1461" s="76"/>
      <c r="BS1461" s="76"/>
      <c r="BT1461" s="76"/>
      <c r="BU1461" s="76"/>
      <c r="BV1461" s="76"/>
      <c r="BW1461" s="76"/>
      <c r="BX1461" s="76"/>
      <c r="BY1461" s="76"/>
      <c r="BZ1461" s="76"/>
      <c r="CA1461" s="76"/>
      <c r="CB1461" s="76"/>
      <c r="CC1461" s="76"/>
      <c r="CD1461" s="76"/>
      <c r="CE1461" s="76"/>
      <c r="CF1461" s="76"/>
      <c r="CG1461" s="76"/>
      <c r="CH1461" s="76"/>
      <c r="CI1461" s="76"/>
      <c r="CJ1461" s="76"/>
      <c r="CK1461" s="76"/>
      <c r="CL1461" s="76"/>
      <c r="CN1461" s="60"/>
      <c r="CO1461" s="76"/>
      <c r="CP1461" s="76"/>
      <c r="CQ1461" s="76"/>
      <c r="CR1461" s="76"/>
      <c r="CS1461" s="76"/>
      <c r="CT1461" s="76"/>
      <c r="CU1461" s="76"/>
      <c r="CV1461" s="76"/>
      <c r="CW1461" s="76"/>
      <c r="CX1461" s="76"/>
      <c r="CY1461" s="76"/>
      <c r="CZ1461" s="76"/>
      <c r="DA1461" s="76"/>
      <c r="DB1461" s="76"/>
      <c r="DC1461" s="76"/>
      <c r="DD1461" s="76"/>
      <c r="DE1461" s="76"/>
      <c r="DF1461" s="76"/>
      <c r="DG1461" s="76"/>
      <c r="DH1461" s="76"/>
      <c r="DI1461" s="76"/>
      <c r="DJ1461" s="76"/>
      <c r="DK1461" s="76"/>
      <c r="DL1461" s="76"/>
    </row>
    <row r="1462" spans="1:116" x14ac:dyDescent="0.4">
      <c r="E1462" s="8"/>
      <c r="G1462" s="136"/>
      <c r="H1462" s="90"/>
      <c r="I1462" s="213"/>
      <c r="J1462" s="213"/>
      <c r="K1462" s="214"/>
      <c r="L1462" s="214"/>
      <c r="M1462" s="214"/>
      <c r="N1462" s="214"/>
      <c r="O1462" s="214"/>
      <c r="P1462" s="214"/>
      <c r="R1462" s="214"/>
      <c r="S1462" s="212" t="str">
        <f>ADDRESS(ROW(S1454),COLUMN(S1454),2)</f>
        <v>S$1454</v>
      </c>
      <c r="T1462" s="212" t="str">
        <f t="shared" ref="T1462:CE1462" si="1914">ADDRESS(ROW(T1454),COLUMN(T1454),2)</f>
        <v>T$1454</v>
      </c>
      <c r="U1462" s="212" t="str">
        <f t="shared" si="1914"/>
        <v>U$1454</v>
      </c>
      <c r="V1462" s="212" t="str">
        <f t="shared" si="1914"/>
        <v>V$1454</v>
      </c>
      <c r="W1462" s="212" t="str">
        <f t="shared" si="1914"/>
        <v>W$1454</v>
      </c>
      <c r="X1462" s="212" t="str">
        <f t="shared" si="1914"/>
        <v>X$1454</v>
      </c>
      <c r="Y1462" s="212" t="str">
        <f t="shared" si="1914"/>
        <v>Y$1454</v>
      </c>
      <c r="Z1462" s="212" t="str">
        <f t="shared" si="1914"/>
        <v>Z$1454</v>
      </c>
      <c r="AA1462" s="212" t="str">
        <f t="shared" si="1914"/>
        <v>AA$1454</v>
      </c>
      <c r="AB1462" s="212" t="str">
        <f t="shared" si="1914"/>
        <v>AB$1454</v>
      </c>
      <c r="AC1462" s="212" t="str">
        <f t="shared" si="1914"/>
        <v>AC$1454</v>
      </c>
      <c r="AD1462" s="212" t="str">
        <f t="shared" si="1914"/>
        <v>AD$1454</v>
      </c>
      <c r="AE1462" s="212" t="str">
        <f t="shared" si="1914"/>
        <v>AE$1454</v>
      </c>
      <c r="AF1462" s="212" t="str">
        <f t="shared" si="1914"/>
        <v>AF$1454</v>
      </c>
      <c r="AG1462" s="212" t="str">
        <f t="shared" si="1914"/>
        <v>AG$1454</v>
      </c>
      <c r="AH1462" s="212" t="str">
        <f t="shared" si="1914"/>
        <v>AH$1454</v>
      </c>
      <c r="AI1462" s="212" t="str">
        <f t="shared" si="1914"/>
        <v>AI$1454</v>
      </c>
      <c r="AJ1462" s="212" t="str">
        <f t="shared" si="1914"/>
        <v>AJ$1454</v>
      </c>
      <c r="AK1462" s="212" t="str">
        <f t="shared" si="1914"/>
        <v>AK$1454</v>
      </c>
      <c r="AL1462" s="212" t="str">
        <f t="shared" si="1914"/>
        <v>AL$1454</v>
      </c>
      <c r="AM1462" s="212" t="str">
        <f t="shared" si="1914"/>
        <v>AM$1454</v>
      </c>
      <c r="AN1462" s="212" t="str">
        <f t="shared" si="1914"/>
        <v>AN$1454</v>
      </c>
      <c r="AO1462" s="212" t="str">
        <f t="shared" si="1914"/>
        <v>AO$1454</v>
      </c>
      <c r="AP1462" s="212" t="str">
        <f t="shared" si="1914"/>
        <v>AP$1454</v>
      </c>
      <c r="AQ1462" s="212" t="str">
        <f t="shared" si="1914"/>
        <v>AQ$1454</v>
      </c>
      <c r="AR1462" s="212" t="str">
        <f t="shared" si="1914"/>
        <v>AR$1454</v>
      </c>
      <c r="AS1462" s="212" t="str">
        <f t="shared" si="1914"/>
        <v>AS$1454</v>
      </c>
      <c r="AT1462" s="212" t="str">
        <f t="shared" si="1914"/>
        <v>AT$1454</v>
      </c>
      <c r="AU1462" s="212" t="str">
        <f t="shared" si="1914"/>
        <v>AU$1454</v>
      </c>
      <c r="AV1462" s="212" t="str">
        <f t="shared" si="1914"/>
        <v>AV$1454</v>
      </c>
      <c r="AW1462" s="212" t="str">
        <f t="shared" si="1914"/>
        <v>AW$1454</v>
      </c>
      <c r="AX1462" s="212" t="str">
        <f t="shared" si="1914"/>
        <v>AX$1454</v>
      </c>
      <c r="AY1462" s="212" t="str">
        <f t="shared" si="1914"/>
        <v>AY$1454</v>
      </c>
      <c r="AZ1462" s="212" t="str">
        <f t="shared" si="1914"/>
        <v>AZ$1454</v>
      </c>
      <c r="BA1462" s="212" t="str">
        <f t="shared" si="1914"/>
        <v>BA$1454</v>
      </c>
      <c r="BB1462" s="212" t="str">
        <f t="shared" si="1914"/>
        <v>BB$1454</v>
      </c>
      <c r="BC1462" s="212" t="str">
        <f t="shared" si="1914"/>
        <v>BC$1454</v>
      </c>
      <c r="BD1462" s="212" t="str">
        <f t="shared" si="1914"/>
        <v>BD$1454</v>
      </c>
      <c r="BE1462" s="212" t="str">
        <f t="shared" si="1914"/>
        <v>BE$1454</v>
      </c>
      <c r="BF1462" s="212" t="str">
        <f t="shared" si="1914"/>
        <v>BF$1454</v>
      </c>
      <c r="BG1462" s="212" t="str">
        <f t="shared" si="1914"/>
        <v>BG$1454</v>
      </c>
      <c r="BH1462" s="212" t="str">
        <f t="shared" si="1914"/>
        <v>BH$1454</v>
      </c>
      <c r="BI1462" s="212" t="str">
        <f t="shared" si="1914"/>
        <v>BI$1454</v>
      </c>
      <c r="BJ1462" s="212" t="str">
        <f t="shared" si="1914"/>
        <v>BJ$1454</v>
      </c>
      <c r="BK1462" s="212" t="str">
        <f t="shared" si="1914"/>
        <v>BK$1454</v>
      </c>
      <c r="BL1462" s="212" t="str">
        <f t="shared" si="1914"/>
        <v>BL$1454</v>
      </c>
      <c r="BM1462" s="212" t="str">
        <f t="shared" si="1914"/>
        <v>BM$1454</v>
      </c>
      <c r="BN1462" s="212" t="str">
        <f t="shared" si="1914"/>
        <v>BN$1454</v>
      </c>
      <c r="BO1462" s="212" t="str">
        <f t="shared" si="1914"/>
        <v>BO$1454</v>
      </c>
      <c r="BP1462" s="212" t="str">
        <f t="shared" si="1914"/>
        <v>BP$1454</v>
      </c>
      <c r="BQ1462" s="212" t="str">
        <f t="shared" si="1914"/>
        <v>BQ$1454</v>
      </c>
      <c r="BR1462" s="212" t="str">
        <f t="shared" si="1914"/>
        <v>BR$1454</v>
      </c>
      <c r="BS1462" s="212" t="str">
        <f t="shared" si="1914"/>
        <v>BS$1454</v>
      </c>
      <c r="BT1462" s="212" t="str">
        <f t="shared" si="1914"/>
        <v>BT$1454</v>
      </c>
      <c r="BU1462" s="212" t="str">
        <f t="shared" si="1914"/>
        <v>BU$1454</v>
      </c>
      <c r="BV1462" s="212" t="str">
        <f t="shared" si="1914"/>
        <v>BV$1454</v>
      </c>
      <c r="BW1462" s="212" t="str">
        <f t="shared" si="1914"/>
        <v>BW$1454</v>
      </c>
      <c r="BX1462" s="212" t="str">
        <f t="shared" si="1914"/>
        <v>BX$1454</v>
      </c>
      <c r="BY1462" s="212" t="str">
        <f t="shared" si="1914"/>
        <v>BY$1454</v>
      </c>
      <c r="BZ1462" s="212" t="str">
        <f t="shared" si="1914"/>
        <v>BZ$1454</v>
      </c>
      <c r="CA1462" s="212" t="str">
        <f t="shared" si="1914"/>
        <v>CA$1454</v>
      </c>
      <c r="CB1462" s="212" t="str">
        <f t="shared" si="1914"/>
        <v>CB$1454</v>
      </c>
      <c r="CC1462" s="212" t="str">
        <f t="shared" si="1914"/>
        <v>CC$1454</v>
      </c>
      <c r="CD1462" s="212" t="str">
        <f t="shared" si="1914"/>
        <v>CD$1454</v>
      </c>
      <c r="CE1462" s="212" t="str">
        <f t="shared" si="1914"/>
        <v>CE$1454</v>
      </c>
      <c r="CF1462" s="212" t="str">
        <f t="shared" ref="CF1462:CL1462" si="1915">ADDRESS(ROW(CF1454),COLUMN(CF1454),2)</f>
        <v>CF$1454</v>
      </c>
      <c r="CG1462" s="212" t="str">
        <f t="shared" si="1915"/>
        <v>CG$1454</v>
      </c>
      <c r="CH1462" s="212" t="str">
        <f t="shared" si="1915"/>
        <v>CH$1454</v>
      </c>
      <c r="CI1462" s="212" t="str">
        <f t="shared" si="1915"/>
        <v>CI$1454</v>
      </c>
      <c r="CJ1462" s="212" t="str">
        <f t="shared" si="1915"/>
        <v>CJ$1454</v>
      </c>
      <c r="CK1462" s="212" t="str">
        <f t="shared" si="1915"/>
        <v>CK$1454</v>
      </c>
      <c r="CL1462" s="212" t="str">
        <f t="shared" si="1915"/>
        <v>CL$1454</v>
      </c>
      <c r="CN1462" s="213"/>
      <c r="CO1462" s="212" t="str">
        <f t="shared" ref="CO1462:DK1462" si="1916">ADDRESS(ROW(CO1454),COLUMN(CO1454),2)</f>
        <v>CO$1454</v>
      </c>
      <c r="CP1462" s="212" t="str">
        <f t="shared" si="1916"/>
        <v>CP$1454</v>
      </c>
      <c r="CQ1462" s="212" t="str">
        <f t="shared" si="1916"/>
        <v>CQ$1454</v>
      </c>
      <c r="CR1462" s="212" t="str">
        <f t="shared" si="1916"/>
        <v>CR$1454</v>
      </c>
      <c r="CS1462" s="212" t="str">
        <f t="shared" si="1916"/>
        <v>CS$1454</v>
      </c>
      <c r="CT1462" s="212" t="str">
        <f t="shared" si="1916"/>
        <v>CT$1454</v>
      </c>
      <c r="CU1462" s="212" t="str">
        <f t="shared" si="1916"/>
        <v>CU$1454</v>
      </c>
      <c r="CV1462" s="212" t="str">
        <f t="shared" si="1916"/>
        <v>CV$1454</v>
      </c>
      <c r="CW1462" s="212" t="str">
        <f t="shared" si="1916"/>
        <v>CW$1454</v>
      </c>
      <c r="CX1462" s="212" t="str">
        <f t="shared" si="1916"/>
        <v>CX$1454</v>
      </c>
      <c r="CY1462" s="212" t="str">
        <f t="shared" si="1916"/>
        <v>CY$1454</v>
      </c>
      <c r="CZ1462" s="212" t="str">
        <f t="shared" si="1916"/>
        <v>CZ$1454</v>
      </c>
      <c r="DA1462" s="212" t="str">
        <f t="shared" si="1916"/>
        <v>DA$1454</v>
      </c>
      <c r="DB1462" s="212" t="str">
        <f t="shared" si="1916"/>
        <v>DB$1454</v>
      </c>
      <c r="DC1462" s="212" t="str">
        <f t="shared" si="1916"/>
        <v>DC$1454</v>
      </c>
      <c r="DD1462" s="212" t="str">
        <f t="shared" si="1916"/>
        <v>DD$1454</v>
      </c>
      <c r="DE1462" s="212" t="str">
        <f t="shared" si="1916"/>
        <v>DE$1454</v>
      </c>
      <c r="DF1462" s="212" t="str">
        <f t="shared" si="1916"/>
        <v>DF$1454</v>
      </c>
      <c r="DG1462" s="212" t="str">
        <f t="shared" si="1916"/>
        <v>DG$1454</v>
      </c>
      <c r="DH1462" s="212" t="str">
        <f t="shared" si="1916"/>
        <v>DH$1454</v>
      </c>
      <c r="DI1462" s="212" t="str">
        <f t="shared" si="1916"/>
        <v>DI$1454</v>
      </c>
      <c r="DJ1462" s="212" t="str">
        <f t="shared" si="1916"/>
        <v>DJ$1454</v>
      </c>
      <c r="DK1462" s="212" t="str">
        <f t="shared" si="1916"/>
        <v>DK$1454</v>
      </c>
      <c r="DL1462" s="212" t="str">
        <f t="shared" ref="DL1462" si="1917">ADDRESS(ROW(DL1454),COLUMN(DL1454),2)</f>
        <v>DL$1454</v>
      </c>
    </row>
    <row r="1463" spans="1:116" x14ac:dyDescent="0.4">
      <c r="A1463" s="174"/>
      <c r="E1463" s="8"/>
      <c r="G1463" s="175" t="s">
        <v>503</v>
      </c>
      <c r="H1463" s="90"/>
      <c r="I1463" s="213"/>
      <c r="J1463" s="213"/>
      <c r="K1463" s="214"/>
      <c r="L1463" s="214"/>
      <c r="M1463" s="214"/>
      <c r="N1463" s="214"/>
      <c r="O1463" s="214"/>
      <c r="P1463" s="214"/>
      <c r="R1463" s="214"/>
      <c r="S1463" s="212" t="str">
        <f>ADDRESS(ROW(S1452),COLUMN(S1452),2)</f>
        <v>S$1452</v>
      </c>
      <c r="T1463" s="212" t="str">
        <f t="shared" ref="T1463:CE1463" si="1918">ADDRESS(ROW(T1452),COLUMN(T1452),2)</f>
        <v>T$1452</v>
      </c>
      <c r="U1463" s="212" t="str">
        <f t="shared" si="1918"/>
        <v>U$1452</v>
      </c>
      <c r="V1463" s="212" t="str">
        <f t="shared" si="1918"/>
        <v>V$1452</v>
      </c>
      <c r="W1463" s="212" t="str">
        <f t="shared" si="1918"/>
        <v>W$1452</v>
      </c>
      <c r="X1463" s="212" t="str">
        <f t="shared" si="1918"/>
        <v>X$1452</v>
      </c>
      <c r="Y1463" s="212" t="str">
        <f t="shared" si="1918"/>
        <v>Y$1452</v>
      </c>
      <c r="Z1463" s="212" t="str">
        <f t="shared" si="1918"/>
        <v>Z$1452</v>
      </c>
      <c r="AA1463" s="212" t="str">
        <f t="shared" si="1918"/>
        <v>AA$1452</v>
      </c>
      <c r="AB1463" s="212" t="str">
        <f t="shared" si="1918"/>
        <v>AB$1452</v>
      </c>
      <c r="AC1463" s="212" t="str">
        <f t="shared" si="1918"/>
        <v>AC$1452</v>
      </c>
      <c r="AD1463" s="212" t="str">
        <f t="shared" si="1918"/>
        <v>AD$1452</v>
      </c>
      <c r="AE1463" s="212" t="str">
        <f t="shared" si="1918"/>
        <v>AE$1452</v>
      </c>
      <c r="AF1463" s="212" t="str">
        <f t="shared" si="1918"/>
        <v>AF$1452</v>
      </c>
      <c r="AG1463" s="212" t="str">
        <f t="shared" si="1918"/>
        <v>AG$1452</v>
      </c>
      <c r="AH1463" s="212" t="str">
        <f t="shared" si="1918"/>
        <v>AH$1452</v>
      </c>
      <c r="AI1463" s="212" t="str">
        <f t="shared" si="1918"/>
        <v>AI$1452</v>
      </c>
      <c r="AJ1463" s="212" t="str">
        <f t="shared" si="1918"/>
        <v>AJ$1452</v>
      </c>
      <c r="AK1463" s="212" t="str">
        <f t="shared" si="1918"/>
        <v>AK$1452</v>
      </c>
      <c r="AL1463" s="212" t="str">
        <f t="shared" si="1918"/>
        <v>AL$1452</v>
      </c>
      <c r="AM1463" s="212" t="str">
        <f t="shared" si="1918"/>
        <v>AM$1452</v>
      </c>
      <c r="AN1463" s="212" t="str">
        <f t="shared" si="1918"/>
        <v>AN$1452</v>
      </c>
      <c r="AO1463" s="212" t="str">
        <f t="shared" si="1918"/>
        <v>AO$1452</v>
      </c>
      <c r="AP1463" s="212" t="str">
        <f t="shared" si="1918"/>
        <v>AP$1452</v>
      </c>
      <c r="AQ1463" s="212" t="str">
        <f t="shared" si="1918"/>
        <v>AQ$1452</v>
      </c>
      <c r="AR1463" s="212" t="str">
        <f t="shared" si="1918"/>
        <v>AR$1452</v>
      </c>
      <c r="AS1463" s="212" t="str">
        <f t="shared" si="1918"/>
        <v>AS$1452</v>
      </c>
      <c r="AT1463" s="212" t="str">
        <f t="shared" si="1918"/>
        <v>AT$1452</v>
      </c>
      <c r="AU1463" s="212" t="str">
        <f t="shared" si="1918"/>
        <v>AU$1452</v>
      </c>
      <c r="AV1463" s="212" t="str">
        <f t="shared" si="1918"/>
        <v>AV$1452</v>
      </c>
      <c r="AW1463" s="212" t="str">
        <f t="shared" si="1918"/>
        <v>AW$1452</v>
      </c>
      <c r="AX1463" s="212" t="str">
        <f t="shared" si="1918"/>
        <v>AX$1452</v>
      </c>
      <c r="AY1463" s="212" t="str">
        <f t="shared" si="1918"/>
        <v>AY$1452</v>
      </c>
      <c r="AZ1463" s="212" t="str">
        <f t="shared" si="1918"/>
        <v>AZ$1452</v>
      </c>
      <c r="BA1463" s="212" t="str">
        <f t="shared" si="1918"/>
        <v>BA$1452</v>
      </c>
      <c r="BB1463" s="212" t="str">
        <f t="shared" si="1918"/>
        <v>BB$1452</v>
      </c>
      <c r="BC1463" s="212" t="str">
        <f t="shared" si="1918"/>
        <v>BC$1452</v>
      </c>
      <c r="BD1463" s="212" t="str">
        <f t="shared" si="1918"/>
        <v>BD$1452</v>
      </c>
      <c r="BE1463" s="212" t="str">
        <f t="shared" si="1918"/>
        <v>BE$1452</v>
      </c>
      <c r="BF1463" s="212" t="str">
        <f t="shared" si="1918"/>
        <v>BF$1452</v>
      </c>
      <c r="BG1463" s="212" t="str">
        <f t="shared" si="1918"/>
        <v>BG$1452</v>
      </c>
      <c r="BH1463" s="212" t="str">
        <f t="shared" si="1918"/>
        <v>BH$1452</v>
      </c>
      <c r="BI1463" s="212" t="str">
        <f t="shared" si="1918"/>
        <v>BI$1452</v>
      </c>
      <c r="BJ1463" s="212" t="str">
        <f t="shared" si="1918"/>
        <v>BJ$1452</v>
      </c>
      <c r="BK1463" s="212" t="str">
        <f t="shared" si="1918"/>
        <v>BK$1452</v>
      </c>
      <c r="BL1463" s="212" t="str">
        <f t="shared" si="1918"/>
        <v>BL$1452</v>
      </c>
      <c r="BM1463" s="212" t="str">
        <f t="shared" si="1918"/>
        <v>BM$1452</v>
      </c>
      <c r="BN1463" s="212" t="str">
        <f t="shared" si="1918"/>
        <v>BN$1452</v>
      </c>
      <c r="BO1463" s="212" t="str">
        <f t="shared" si="1918"/>
        <v>BO$1452</v>
      </c>
      <c r="BP1463" s="212" t="str">
        <f t="shared" si="1918"/>
        <v>BP$1452</v>
      </c>
      <c r="BQ1463" s="212" t="str">
        <f t="shared" si="1918"/>
        <v>BQ$1452</v>
      </c>
      <c r="BR1463" s="212" t="str">
        <f t="shared" si="1918"/>
        <v>BR$1452</v>
      </c>
      <c r="BS1463" s="212" t="str">
        <f t="shared" si="1918"/>
        <v>BS$1452</v>
      </c>
      <c r="BT1463" s="212" t="str">
        <f t="shared" si="1918"/>
        <v>BT$1452</v>
      </c>
      <c r="BU1463" s="212" t="str">
        <f t="shared" si="1918"/>
        <v>BU$1452</v>
      </c>
      <c r="BV1463" s="212" t="str">
        <f t="shared" si="1918"/>
        <v>BV$1452</v>
      </c>
      <c r="BW1463" s="212" t="str">
        <f t="shared" si="1918"/>
        <v>BW$1452</v>
      </c>
      <c r="BX1463" s="212" t="str">
        <f t="shared" si="1918"/>
        <v>BX$1452</v>
      </c>
      <c r="BY1463" s="212" t="str">
        <f t="shared" si="1918"/>
        <v>BY$1452</v>
      </c>
      <c r="BZ1463" s="212" t="str">
        <f t="shared" si="1918"/>
        <v>BZ$1452</v>
      </c>
      <c r="CA1463" s="212" t="str">
        <f t="shared" si="1918"/>
        <v>CA$1452</v>
      </c>
      <c r="CB1463" s="212" t="str">
        <f t="shared" si="1918"/>
        <v>CB$1452</v>
      </c>
      <c r="CC1463" s="212" t="str">
        <f t="shared" si="1918"/>
        <v>CC$1452</v>
      </c>
      <c r="CD1463" s="212" t="str">
        <f t="shared" si="1918"/>
        <v>CD$1452</v>
      </c>
      <c r="CE1463" s="212" t="str">
        <f t="shared" si="1918"/>
        <v>CE$1452</v>
      </c>
      <c r="CF1463" s="212" t="str">
        <f t="shared" ref="CF1463:CL1463" si="1919">ADDRESS(ROW(CF1452),COLUMN(CF1452),2)</f>
        <v>CF$1452</v>
      </c>
      <c r="CG1463" s="212" t="str">
        <f t="shared" si="1919"/>
        <v>CG$1452</v>
      </c>
      <c r="CH1463" s="212" t="str">
        <f t="shared" si="1919"/>
        <v>CH$1452</v>
      </c>
      <c r="CI1463" s="212" t="str">
        <f t="shared" si="1919"/>
        <v>CI$1452</v>
      </c>
      <c r="CJ1463" s="212" t="str">
        <f t="shared" si="1919"/>
        <v>CJ$1452</v>
      </c>
      <c r="CK1463" s="212" t="str">
        <f t="shared" si="1919"/>
        <v>CK$1452</v>
      </c>
      <c r="CL1463" s="212" t="str">
        <f t="shared" si="1919"/>
        <v>CL$1452</v>
      </c>
      <c r="CN1463" s="213"/>
      <c r="CO1463" s="212" t="str">
        <f t="shared" ref="CO1463:DK1463" si="1920">ADDRESS(ROW(CO1452),COLUMN(CO1452),2)</f>
        <v>CO$1452</v>
      </c>
      <c r="CP1463" s="212" t="str">
        <f t="shared" si="1920"/>
        <v>CP$1452</v>
      </c>
      <c r="CQ1463" s="212" t="str">
        <f t="shared" si="1920"/>
        <v>CQ$1452</v>
      </c>
      <c r="CR1463" s="212" t="str">
        <f t="shared" si="1920"/>
        <v>CR$1452</v>
      </c>
      <c r="CS1463" s="212" t="str">
        <f t="shared" si="1920"/>
        <v>CS$1452</v>
      </c>
      <c r="CT1463" s="212" t="str">
        <f t="shared" si="1920"/>
        <v>CT$1452</v>
      </c>
      <c r="CU1463" s="212" t="str">
        <f t="shared" si="1920"/>
        <v>CU$1452</v>
      </c>
      <c r="CV1463" s="212" t="str">
        <f t="shared" si="1920"/>
        <v>CV$1452</v>
      </c>
      <c r="CW1463" s="212" t="str">
        <f t="shared" si="1920"/>
        <v>CW$1452</v>
      </c>
      <c r="CX1463" s="212" t="str">
        <f t="shared" si="1920"/>
        <v>CX$1452</v>
      </c>
      <c r="CY1463" s="212" t="str">
        <f t="shared" si="1920"/>
        <v>CY$1452</v>
      </c>
      <c r="CZ1463" s="212" t="str">
        <f t="shared" si="1920"/>
        <v>CZ$1452</v>
      </c>
      <c r="DA1463" s="212" t="str">
        <f t="shared" si="1920"/>
        <v>DA$1452</v>
      </c>
      <c r="DB1463" s="212" t="str">
        <f t="shared" si="1920"/>
        <v>DB$1452</v>
      </c>
      <c r="DC1463" s="212" t="str">
        <f t="shared" si="1920"/>
        <v>DC$1452</v>
      </c>
      <c r="DD1463" s="212" t="str">
        <f t="shared" si="1920"/>
        <v>DD$1452</v>
      </c>
      <c r="DE1463" s="212" t="str">
        <f t="shared" si="1920"/>
        <v>DE$1452</v>
      </c>
      <c r="DF1463" s="212" t="str">
        <f t="shared" si="1920"/>
        <v>DF$1452</v>
      </c>
      <c r="DG1463" s="212" t="str">
        <f t="shared" si="1920"/>
        <v>DG$1452</v>
      </c>
      <c r="DH1463" s="212" t="str">
        <f t="shared" si="1920"/>
        <v>DH$1452</v>
      </c>
      <c r="DI1463" s="212" t="str">
        <f t="shared" si="1920"/>
        <v>DI$1452</v>
      </c>
      <c r="DJ1463" s="212" t="str">
        <f t="shared" si="1920"/>
        <v>DJ$1452</v>
      </c>
      <c r="DK1463" s="212" t="str">
        <f t="shared" si="1920"/>
        <v>DK$1452</v>
      </c>
      <c r="DL1463" s="212" t="str">
        <f t="shared" ref="DL1463" si="1921">ADDRESS(ROW(DL1452),COLUMN(DL1452),2)</f>
        <v>DL$1452</v>
      </c>
    </row>
    <row r="1464" spans="1:116" x14ac:dyDescent="0.4">
      <c r="A1464" s="174"/>
      <c r="E1464" s="8"/>
      <c r="G1464" s="175" t="s">
        <v>504</v>
      </c>
      <c r="H1464" s="12"/>
      <c r="I1464" s="60"/>
      <c r="J1464" s="60"/>
      <c r="K1464" s="15"/>
      <c r="L1464" s="15"/>
      <c r="M1464" s="15"/>
      <c r="N1464" s="15"/>
      <c r="O1464" s="15"/>
      <c r="P1464" s="15"/>
      <c r="R1464" s="15"/>
      <c r="S1464" s="179"/>
      <c r="T1464" s="179"/>
      <c r="U1464" s="179"/>
      <c r="V1464" s="179"/>
      <c r="W1464" s="179"/>
      <c r="X1464" s="179"/>
      <c r="Y1464" s="179"/>
      <c r="Z1464" s="179"/>
      <c r="AA1464" s="179"/>
      <c r="AB1464" s="179"/>
      <c r="AC1464" s="179"/>
      <c r="AD1464" s="179"/>
      <c r="AE1464" s="179"/>
      <c r="AF1464" s="179"/>
      <c r="AG1464" s="179"/>
      <c r="AH1464" s="179"/>
      <c r="AI1464" s="179"/>
      <c r="AJ1464" s="179"/>
      <c r="AK1464" s="179"/>
      <c r="AL1464" s="179"/>
      <c r="AM1464" s="179"/>
      <c r="AN1464" s="179"/>
      <c r="AO1464" s="179"/>
      <c r="AP1464" s="179"/>
      <c r="AQ1464" s="179"/>
      <c r="AR1464" s="179"/>
      <c r="AS1464" s="179"/>
      <c r="AT1464" s="179"/>
      <c r="AU1464" s="179"/>
      <c r="AV1464" s="179"/>
      <c r="AW1464" s="179"/>
      <c r="AX1464" s="179"/>
      <c r="AY1464" s="179"/>
      <c r="AZ1464" s="179"/>
      <c r="BA1464" s="179"/>
      <c r="BB1464" s="179"/>
      <c r="BC1464" s="179"/>
      <c r="BD1464" s="179"/>
      <c r="BE1464" s="179"/>
      <c r="BF1464" s="179"/>
      <c r="BG1464" s="179"/>
      <c r="BH1464" s="179"/>
      <c r="BI1464" s="179"/>
      <c r="BJ1464" s="179"/>
      <c r="BK1464" s="179"/>
      <c r="BL1464" s="179"/>
      <c r="BM1464" s="179"/>
      <c r="BN1464" s="179"/>
      <c r="BO1464" s="179"/>
      <c r="BP1464" s="179"/>
      <c r="BQ1464" s="179"/>
      <c r="BR1464" s="179"/>
      <c r="BS1464" s="179"/>
      <c r="BT1464" s="179"/>
      <c r="BU1464" s="179"/>
      <c r="BV1464" s="179"/>
      <c r="BW1464" s="179"/>
      <c r="BX1464" s="179"/>
      <c r="BY1464" s="179"/>
      <c r="BZ1464" s="179"/>
      <c r="CA1464" s="179"/>
      <c r="CB1464" s="179"/>
      <c r="CC1464" s="179"/>
      <c r="CD1464" s="179"/>
      <c r="CE1464" s="179"/>
      <c r="CF1464" s="179"/>
      <c r="CG1464" s="179"/>
      <c r="CH1464" s="179"/>
      <c r="CI1464" s="179"/>
      <c r="CJ1464" s="179"/>
      <c r="CK1464" s="179"/>
      <c r="CL1464" s="179"/>
      <c r="CN1464" s="60"/>
      <c r="CO1464" s="179"/>
      <c r="CP1464" s="179"/>
      <c r="CQ1464" s="179"/>
      <c r="CR1464" s="179"/>
      <c r="CS1464" s="179"/>
      <c r="CT1464" s="179"/>
      <c r="CU1464" s="179"/>
      <c r="CV1464" s="179"/>
      <c r="CW1464" s="179"/>
      <c r="CX1464" s="179"/>
      <c r="CY1464" s="179"/>
      <c r="CZ1464" s="179"/>
      <c r="DA1464" s="179"/>
      <c r="DB1464" s="179"/>
      <c r="DC1464" s="179"/>
      <c r="DD1464" s="179"/>
      <c r="DE1464" s="179"/>
      <c r="DF1464" s="179"/>
      <c r="DG1464" s="179"/>
      <c r="DH1464" s="179"/>
      <c r="DI1464" s="179"/>
      <c r="DJ1464" s="179"/>
      <c r="DK1464" s="179"/>
      <c r="DL1464" s="179"/>
    </row>
    <row r="1465" spans="1:116" x14ac:dyDescent="0.4">
      <c r="A1465" s="174"/>
      <c r="E1465" s="8"/>
      <c r="G1465" s="175" t="s">
        <v>461</v>
      </c>
      <c r="H1465" s="174"/>
      <c r="I1465" s="176"/>
      <c r="J1465" s="176"/>
      <c r="K1465" s="197"/>
      <c r="L1465" s="197"/>
      <c r="M1465" s="197"/>
      <c r="N1465" s="197"/>
      <c r="O1465" s="197"/>
      <c r="P1465" s="197"/>
      <c r="R1465" s="198"/>
      <c r="S1465" s="174"/>
      <c r="T1465" s="174"/>
      <c r="U1465" s="174"/>
      <c r="V1465" s="174"/>
      <c r="W1465" s="174"/>
      <c r="X1465" s="174"/>
      <c r="Y1465" s="174"/>
      <c r="Z1465" s="174"/>
      <c r="AA1465" s="174"/>
      <c r="AB1465" s="174"/>
      <c r="AC1465" s="174"/>
      <c r="AD1465" s="174"/>
      <c r="AE1465" s="174"/>
      <c r="AF1465" s="174"/>
      <c r="AG1465" s="174"/>
      <c r="AH1465" s="174"/>
      <c r="AI1465" s="174"/>
      <c r="AJ1465" s="174"/>
      <c r="AK1465" s="174"/>
      <c r="AL1465" s="174"/>
      <c r="AM1465" s="174"/>
      <c r="AN1465" s="174"/>
      <c r="AO1465" s="174"/>
      <c r="AP1465" s="174"/>
      <c r="AQ1465" s="174"/>
      <c r="AR1465" s="174"/>
      <c r="AS1465" s="174"/>
      <c r="AT1465" s="174"/>
      <c r="AU1465" s="174"/>
      <c r="AV1465" s="174"/>
      <c r="AW1465" s="174"/>
      <c r="AX1465" s="174"/>
      <c r="AY1465" s="174"/>
      <c r="AZ1465" s="174"/>
      <c r="BA1465" s="174"/>
      <c r="BB1465" s="174"/>
      <c r="BC1465" s="174"/>
      <c r="BD1465" s="174"/>
      <c r="BE1465" s="174"/>
      <c r="BF1465" s="174"/>
      <c r="BG1465" s="174"/>
      <c r="BH1465" s="174"/>
      <c r="BI1465" s="174"/>
      <c r="BJ1465" s="174"/>
      <c r="BK1465" s="174"/>
      <c r="BL1465" s="174"/>
      <c r="BM1465" s="174"/>
      <c r="BN1465" s="174"/>
      <c r="BO1465" s="174"/>
      <c r="BP1465" s="174"/>
      <c r="BQ1465" s="174"/>
      <c r="BR1465" s="174"/>
      <c r="BS1465" s="174"/>
      <c r="BT1465" s="174"/>
      <c r="BU1465" s="174"/>
      <c r="BV1465" s="174"/>
      <c r="BW1465" s="174"/>
      <c r="BX1465" s="174"/>
      <c r="BY1465" s="174"/>
      <c r="BZ1465" s="174"/>
      <c r="CA1465" s="174"/>
      <c r="CB1465" s="174"/>
      <c r="CC1465" s="174"/>
      <c r="CD1465" s="174"/>
      <c r="CE1465" s="174"/>
      <c r="CF1465" s="174"/>
      <c r="CG1465" s="174"/>
      <c r="CH1465" s="174"/>
      <c r="CI1465" s="174"/>
      <c r="CJ1465" s="174"/>
      <c r="CK1465" s="174"/>
      <c r="CL1465" s="174"/>
      <c r="CN1465" s="176"/>
      <c r="CO1465" s="174"/>
      <c r="CP1465" s="174"/>
      <c r="CQ1465" s="174"/>
      <c r="CR1465" s="174"/>
      <c r="CS1465" s="174"/>
      <c r="CT1465" s="174"/>
      <c r="CU1465" s="174"/>
      <c r="CV1465" s="174"/>
      <c r="CW1465" s="174"/>
      <c r="CX1465" s="174"/>
      <c r="CY1465" s="174"/>
      <c r="CZ1465" s="174"/>
      <c r="DA1465" s="174"/>
      <c r="DB1465" s="174"/>
      <c r="DC1465" s="174"/>
      <c r="DD1465" s="174"/>
      <c r="DE1465" s="174"/>
      <c r="DF1465" s="174"/>
      <c r="DG1465" s="174"/>
      <c r="DH1465" s="174"/>
      <c r="DI1465" s="174"/>
      <c r="DJ1465" s="174"/>
      <c r="DK1465" s="174"/>
      <c r="DL1465" s="174"/>
    </row>
    <row r="1466" spans="1:116" x14ac:dyDescent="0.4">
      <c r="A1466" s="174"/>
      <c r="E1466" s="8"/>
      <c r="G1466" s="175" t="s">
        <v>462</v>
      </c>
      <c r="H1466" s="174"/>
      <c r="I1466" s="176"/>
      <c r="J1466" s="176"/>
      <c r="K1466" s="197"/>
      <c r="L1466" s="197"/>
      <c r="M1466" s="197"/>
      <c r="N1466" s="197"/>
      <c r="O1466" s="197"/>
      <c r="P1466" s="197"/>
      <c r="R1466" s="198"/>
      <c r="S1466" s="174"/>
      <c r="T1466" s="174"/>
      <c r="U1466" s="174"/>
      <c r="V1466" s="174"/>
      <c r="W1466" s="174"/>
      <c r="X1466" s="174"/>
      <c r="Y1466" s="174"/>
      <c r="Z1466" s="174"/>
      <c r="AA1466" s="174"/>
      <c r="AB1466" s="174"/>
      <c r="AC1466" s="174"/>
      <c r="AD1466" s="174"/>
      <c r="AE1466" s="174"/>
      <c r="AF1466" s="174"/>
      <c r="AG1466" s="174"/>
      <c r="AH1466" s="174"/>
      <c r="AI1466" s="174"/>
      <c r="AJ1466" s="174"/>
      <c r="AK1466" s="174"/>
      <c r="AL1466" s="174"/>
      <c r="AM1466" s="174"/>
      <c r="AN1466" s="174"/>
      <c r="AO1466" s="174"/>
      <c r="AP1466" s="174"/>
      <c r="AQ1466" s="174"/>
      <c r="AR1466" s="174"/>
      <c r="AS1466" s="174"/>
      <c r="AT1466" s="174"/>
      <c r="AU1466" s="174"/>
      <c r="AV1466" s="174"/>
      <c r="AW1466" s="174"/>
      <c r="AX1466" s="174"/>
      <c r="AY1466" s="174"/>
      <c r="AZ1466" s="174"/>
      <c r="BA1466" s="174"/>
      <c r="BB1466" s="174"/>
      <c r="BC1466" s="174"/>
      <c r="BD1466" s="174"/>
      <c r="BE1466" s="174"/>
      <c r="BF1466" s="174"/>
      <c r="BG1466" s="174"/>
      <c r="BH1466" s="174"/>
      <c r="BI1466" s="174"/>
      <c r="BJ1466" s="174"/>
      <c r="BK1466" s="174"/>
      <c r="BL1466" s="174"/>
      <c r="BM1466" s="174"/>
      <c r="BN1466" s="174"/>
      <c r="BO1466" s="174"/>
      <c r="BP1466" s="174"/>
      <c r="BQ1466" s="174"/>
      <c r="BR1466" s="174"/>
      <c r="BS1466" s="174"/>
      <c r="BT1466" s="174"/>
      <c r="BU1466" s="174"/>
      <c r="BV1466" s="174"/>
      <c r="BW1466" s="174"/>
      <c r="BX1466" s="174"/>
      <c r="BY1466" s="174"/>
      <c r="BZ1466" s="174"/>
      <c r="CA1466" s="174"/>
      <c r="CB1466" s="174"/>
      <c r="CC1466" s="174"/>
      <c r="CD1466" s="174"/>
      <c r="CE1466" s="174"/>
      <c r="CF1466" s="174"/>
      <c r="CG1466" s="174"/>
      <c r="CH1466" s="174"/>
      <c r="CI1466" s="174"/>
      <c r="CJ1466" s="174"/>
      <c r="CK1466" s="174"/>
      <c r="CL1466" s="174"/>
      <c r="CN1466" s="176"/>
      <c r="CO1466" s="174"/>
      <c r="CP1466" s="174"/>
      <c r="CQ1466" s="174"/>
      <c r="CR1466" s="174"/>
      <c r="CS1466" s="174"/>
      <c r="CT1466" s="174"/>
      <c r="CU1466" s="174"/>
      <c r="CV1466" s="174"/>
      <c r="CW1466" s="174"/>
      <c r="CX1466" s="174"/>
      <c r="CY1466" s="174"/>
      <c r="CZ1466" s="174"/>
      <c r="DA1466" s="174"/>
      <c r="DB1466" s="174"/>
      <c r="DC1466" s="174"/>
      <c r="DD1466" s="174"/>
      <c r="DE1466" s="174"/>
      <c r="DF1466" s="174"/>
      <c r="DG1466" s="174"/>
      <c r="DH1466" s="174"/>
      <c r="DI1466" s="174"/>
      <c r="DJ1466" s="174"/>
      <c r="DK1466" s="174"/>
      <c r="DL1466" s="174"/>
    </row>
    <row r="1467" spans="1:116" x14ac:dyDescent="0.4">
      <c r="A1467" s="174"/>
      <c r="E1467" s="8"/>
      <c r="G1467" s="175" t="s">
        <v>491</v>
      </c>
      <c r="H1467" s="174"/>
      <c r="I1467" s="176"/>
      <c r="J1467" s="176"/>
      <c r="K1467" s="197"/>
      <c r="L1467" s="197"/>
      <c r="M1467" s="197"/>
      <c r="N1467" s="197"/>
      <c r="O1467" s="197"/>
      <c r="P1467" s="197"/>
      <c r="R1467" s="198"/>
      <c r="S1467" s="199" t="str">
        <f t="shared" ref="S1467:CD1467" si="1922">S$20</f>
        <v>S$16</v>
      </c>
      <c r="T1467" s="199" t="str">
        <f t="shared" si="1922"/>
        <v>T$16</v>
      </c>
      <c r="U1467" s="199" t="str">
        <f t="shared" si="1922"/>
        <v>U$16</v>
      </c>
      <c r="V1467" s="199" t="str">
        <f t="shared" si="1922"/>
        <v>V$16</v>
      </c>
      <c r="W1467" s="199" t="str">
        <f t="shared" si="1922"/>
        <v>W$16</v>
      </c>
      <c r="X1467" s="199" t="str">
        <f t="shared" si="1922"/>
        <v>X$16</v>
      </c>
      <c r="Y1467" s="199" t="str">
        <f t="shared" si="1922"/>
        <v>Y$16</v>
      </c>
      <c r="Z1467" s="199" t="str">
        <f t="shared" si="1922"/>
        <v>Z$16</v>
      </c>
      <c r="AA1467" s="199" t="str">
        <f t="shared" si="1922"/>
        <v>AA$16</v>
      </c>
      <c r="AB1467" s="199" t="str">
        <f t="shared" si="1922"/>
        <v>AB$16</v>
      </c>
      <c r="AC1467" s="199" t="str">
        <f t="shared" si="1922"/>
        <v>AC$16</v>
      </c>
      <c r="AD1467" s="199" t="str">
        <f t="shared" si="1922"/>
        <v>AD$16</v>
      </c>
      <c r="AE1467" s="199" t="str">
        <f t="shared" si="1922"/>
        <v>AE$16</v>
      </c>
      <c r="AF1467" s="199" t="str">
        <f t="shared" si="1922"/>
        <v>AF$16</v>
      </c>
      <c r="AG1467" s="199" t="str">
        <f t="shared" si="1922"/>
        <v>AG$16</v>
      </c>
      <c r="AH1467" s="199" t="str">
        <f t="shared" si="1922"/>
        <v>AH$16</v>
      </c>
      <c r="AI1467" s="199" t="str">
        <f t="shared" si="1922"/>
        <v>AI$16</v>
      </c>
      <c r="AJ1467" s="199" t="str">
        <f t="shared" si="1922"/>
        <v>AJ$16</v>
      </c>
      <c r="AK1467" s="199" t="str">
        <f t="shared" si="1922"/>
        <v>AK$16</v>
      </c>
      <c r="AL1467" s="199" t="str">
        <f t="shared" si="1922"/>
        <v>AL$16</v>
      </c>
      <c r="AM1467" s="199" t="str">
        <f t="shared" si="1922"/>
        <v>AM$16</v>
      </c>
      <c r="AN1467" s="199" t="str">
        <f t="shared" si="1922"/>
        <v>AN$16</v>
      </c>
      <c r="AO1467" s="199" t="str">
        <f t="shared" si="1922"/>
        <v>AO$16</v>
      </c>
      <c r="AP1467" s="199" t="str">
        <f t="shared" si="1922"/>
        <v>AP$16</v>
      </c>
      <c r="AQ1467" s="199" t="str">
        <f t="shared" si="1922"/>
        <v>AQ$16</v>
      </c>
      <c r="AR1467" s="199" t="str">
        <f t="shared" si="1922"/>
        <v>AR$16</v>
      </c>
      <c r="AS1467" s="199" t="str">
        <f t="shared" si="1922"/>
        <v>AS$16</v>
      </c>
      <c r="AT1467" s="199" t="str">
        <f t="shared" si="1922"/>
        <v>AT$16</v>
      </c>
      <c r="AU1467" s="199" t="str">
        <f t="shared" si="1922"/>
        <v>AU$16</v>
      </c>
      <c r="AV1467" s="199" t="str">
        <f t="shared" si="1922"/>
        <v>AV$16</v>
      </c>
      <c r="AW1467" s="199" t="str">
        <f t="shared" si="1922"/>
        <v>AW$16</v>
      </c>
      <c r="AX1467" s="199" t="str">
        <f t="shared" si="1922"/>
        <v>AX$16</v>
      </c>
      <c r="AY1467" s="199" t="str">
        <f t="shared" si="1922"/>
        <v>AY$16</v>
      </c>
      <c r="AZ1467" s="199" t="str">
        <f t="shared" si="1922"/>
        <v>AZ$16</v>
      </c>
      <c r="BA1467" s="199" t="str">
        <f t="shared" si="1922"/>
        <v>BA$16</v>
      </c>
      <c r="BB1467" s="199" t="str">
        <f t="shared" si="1922"/>
        <v>BB$16</v>
      </c>
      <c r="BC1467" s="199" t="str">
        <f t="shared" si="1922"/>
        <v>BC$16</v>
      </c>
      <c r="BD1467" s="199" t="str">
        <f t="shared" si="1922"/>
        <v>BD$16</v>
      </c>
      <c r="BE1467" s="199" t="str">
        <f t="shared" si="1922"/>
        <v>BE$16</v>
      </c>
      <c r="BF1467" s="199" t="str">
        <f t="shared" si="1922"/>
        <v>BF$16</v>
      </c>
      <c r="BG1467" s="199" t="str">
        <f t="shared" si="1922"/>
        <v>BG$16</v>
      </c>
      <c r="BH1467" s="199" t="str">
        <f t="shared" si="1922"/>
        <v>BH$16</v>
      </c>
      <c r="BI1467" s="199" t="str">
        <f t="shared" si="1922"/>
        <v>BI$16</v>
      </c>
      <c r="BJ1467" s="199" t="str">
        <f t="shared" si="1922"/>
        <v>BJ$16</v>
      </c>
      <c r="BK1467" s="199" t="str">
        <f t="shared" si="1922"/>
        <v>BK$16</v>
      </c>
      <c r="BL1467" s="199" t="str">
        <f t="shared" si="1922"/>
        <v>BL$16</v>
      </c>
      <c r="BM1467" s="199" t="str">
        <f t="shared" si="1922"/>
        <v>BM$16</v>
      </c>
      <c r="BN1467" s="199" t="str">
        <f t="shared" si="1922"/>
        <v>BN$16</v>
      </c>
      <c r="BO1467" s="199" t="str">
        <f t="shared" si="1922"/>
        <v>BO$16</v>
      </c>
      <c r="BP1467" s="199" t="str">
        <f t="shared" si="1922"/>
        <v>BP$16</v>
      </c>
      <c r="BQ1467" s="199" t="str">
        <f t="shared" si="1922"/>
        <v>BQ$16</v>
      </c>
      <c r="BR1467" s="199" t="str">
        <f t="shared" si="1922"/>
        <v>BR$16</v>
      </c>
      <c r="BS1467" s="199" t="str">
        <f t="shared" si="1922"/>
        <v>BS$16</v>
      </c>
      <c r="BT1467" s="199" t="str">
        <f t="shared" si="1922"/>
        <v>BT$16</v>
      </c>
      <c r="BU1467" s="199" t="str">
        <f t="shared" si="1922"/>
        <v>BU$16</v>
      </c>
      <c r="BV1467" s="199" t="str">
        <f t="shared" si="1922"/>
        <v>BV$16</v>
      </c>
      <c r="BW1467" s="199" t="str">
        <f t="shared" si="1922"/>
        <v>BW$16</v>
      </c>
      <c r="BX1467" s="199" t="str">
        <f t="shared" si="1922"/>
        <v>BX$16</v>
      </c>
      <c r="BY1467" s="199" t="str">
        <f t="shared" si="1922"/>
        <v>BY$16</v>
      </c>
      <c r="BZ1467" s="199" t="str">
        <f t="shared" si="1922"/>
        <v>BZ$16</v>
      </c>
      <c r="CA1467" s="199" t="str">
        <f t="shared" si="1922"/>
        <v>CA$16</v>
      </c>
      <c r="CB1467" s="199" t="str">
        <f t="shared" si="1922"/>
        <v>CB$16</v>
      </c>
      <c r="CC1467" s="199" t="str">
        <f t="shared" si="1922"/>
        <v>CC$16</v>
      </c>
      <c r="CD1467" s="199" t="str">
        <f t="shared" si="1922"/>
        <v>CD$16</v>
      </c>
      <c r="CE1467" s="199" t="str">
        <f t="shared" ref="CE1467:CL1467" si="1923">CE$20</f>
        <v>CE$16</v>
      </c>
      <c r="CF1467" s="199" t="str">
        <f t="shared" si="1923"/>
        <v>CF$16</v>
      </c>
      <c r="CG1467" s="199" t="str">
        <f t="shared" si="1923"/>
        <v>CG$16</v>
      </c>
      <c r="CH1467" s="199" t="str">
        <f t="shared" si="1923"/>
        <v>CH$16</v>
      </c>
      <c r="CI1467" s="199" t="str">
        <f t="shared" si="1923"/>
        <v>CI$16</v>
      </c>
      <c r="CJ1467" s="199" t="str">
        <f t="shared" si="1923"/>
        <v>CJ$16</v>
      </c>
      <c r="CK1467" s="199" t="str">
        <f t="shared" si="1923"/>
        <v>CK$16</v>
      </c>
      <c r="CL1467" s="199" t="str">
        <f t="shared" si="1923"/>
        <v>CL$16</v>
      </c>
      <c r="CN1467" s="176"/>
      <c r="CO1467" s="199" t="str">
        <f t="shared" ref="CO1467:DL1467" si="1924">CO$20</f>
        <v>CO$16</v>
      </c>
      <c r="CP1467" s="199" t="str">
        <f t="shared" si="1924"/>
        <v>CP$16</v>
      </c>
      <c r="CQ1467" s="199" t="str">
        <f t="shared" si="1924"/>
        <v>CQ$16</v>
      </c>
      <c r="CR1467" s="199" t="str">
        <f t="shared" si="1924"/>
        <v>CR$16</v>
      </c>
      <c r="CS1467" s="199" t="str">
        <f t="shared" si="1924"/>
        <v>CS$16</v>
      </c>
      <c r="CT1467" s="199" t="str">
        <f t="shared" si="1924"/>
        <v>CT$16</v>
      </c>
      <c r="CU1467" s="199" t="str">
        <f t="shared" si="1924"/>
        <v>CU$16</v>
      </c>
      <c r="CV1467" s="199" t="str">
        <f t="shared" si="1924"/>
        <v>CV$16</v>
      </c>
      <c r="CW1467" s="199" t="str">
        <f t="shared" si="1924"/>
        <v>CW$16</v>
      </c>
      <c r="CX1467" s="199" t="str">
        <f t="shared" si="1924"/>
        <v>CX$16</v>
      </c>
      <c r="CY1467" s="199" t="str">
        <f t="shared" si="1924"/>
        <v>CY$16</v>
      </c>
      <c r="CZ1467" s="199" t="str">
        <f t="shared" si="1924"/>
        <v>CZ$16</v>
      </c>
      <c r="DA1467" s="199" t="str">
        <f t="shared" si="1924"/>
        <v>DA$16</v>
      </c>
      <c r="DB1467" s="199" t="str">
        <f t="shared" si="1924"/>
        <v>DB$16</v>
      </c>
      <c r="DC1467" s="199" t="str">
        <f t="shared" si="1924"/>
        <v>DC$16</v>
      </c>
      <c r="DD1467" s="199" t="str">
        <f t="shared" si="1924"/>
        <v>DD$16</v>
      </c>
      <c r="DE1467" s="199" t="str">
        <f t="shared" si="1924"/>
        <v>DE$16</v>
      </c>
      <c r="DF1467" s="199" t="str">
        <f t="shared" si="1924"/>
        <v>DF$16</v>
      </c>
      <c r="DG1467" s="199" t="str">
        <f t="shared" si="1924"/>
        <v>DG$16</v>
      </c>
      <c r="DH1467" s="199" t="str">
        <f t="shared" si="1924"/>
        <v>DH$16</v>
      </c>
      <c r="DI1467" s="199" t="str">
        <f t="shared" si="1924"/>
        <v>DI$16</v>
      </c>
      <c r="DJ1467" s="199" t="str">
        <f t="shared" si="1924"/>
        <v>DJ$16</v>
      </c>
      <c r="DK1467" s="199" t="str">
        <f t="shared" si="1924"/>
        <v>DK$16</v>
      </c>
      <c r="DL1467" s="199" t="str">
        <f t="shared" si="1924"/>
        <v>DL$16</v>
      </c>
    </row>
    <row r="1468" spans="1:116" x14ac:dyDescent="0.4">
      <c r="A1468" s="174"/>
      <c r="E1468" s="8"/>
      <c r="G1468" s="175" t="s">
        <v>505</v>
      </c>
      <c r="H1468" s="200"/>
      <c r="I1468" s="201"/>
      <c r="J1468" s="201"/>
      <c r="K1468" s="202"/>
      <c r="L1468" s="202"/>
      <c r="M1468" s="202"/>
      <c r="N1468" s="202"/>
      <c r="O1468" s="202"/>
      <c r="P1468" s="202"/>
      <c r="R1468" s="202"/>
      <c r="S1468" s="199" t="str">
        <f t="shared" ref="S1468:CD1468" si="1925">S$21</f>
        <v>S$17</v>
      </c>
      <c r="T1468" s="199" t="str">
        <f t="shared" si="1925"/>
        <v>T$17</v>
      </c>
      <c r="U1468" s="199" t="str">
        <f t="shared" si="1925"/>
        <v>U$17</v>
      </c>
      <c r="V1468" s="199" t="str">
        <f t="shared" si="1925"/>
        <v>V$17</v>
      </c>
      <c r="W1468" s="199" t="str">
        <f t="shared" si="1925"/>
        <v>W$17</v>
      </c>
      <c r="X1468" s="199" t="str">
        <f t="shared" si="1925"/>
        <v>X$17</v>
      </c>
      <c r="Y1468" s="199" t="str">
        <f t="shared" si="1925"/>
        <v>Y$17</v>
      </c>
      <c r="Z1468" s="199" t="str">
        <f t="shared" si="1925"/>
        <v>Z$17</v>
      </c>
      <c r="AA1468" s="199" t="str">
        <f t="shared" si="1925"/>
        <v>AA$17</v>
      </c>
      <c r="AB1468" s="199" t="str">
        <f t="shared" si="1925"/>
        <v>AB$17</v>
      </c>
      <c r="AC1468" s="199" t="str">
        <f t="shared" si="1925"/>
        <v>AC$17</v>
      </c>
      <c r="AD1468" s="199" t="str">
        <f t="shared" si="1925"/>
        <v>AD$17</v>
      </c>
      <c r="AE1468" s="199" t="str">
        <f t="shared" si="1925"/>
        <v>AE$17</v>
      </c>
      <c r="AF1468" s="199" t="str">
        <f t="shared" si="1925"/>
        <v>AF$17</v>
      </c>
      <c r="AG1468" s="199" t="str">
        <f t="shared" si="1925"/>
        <v>AG$17</v>
      </c>
      <c r="AH1468" s="199" t="str">
        <f t="shared" si="1925"/>
        <v>AH$17</v>
      </c>
      <c r="AI1468" s="199" t="str">
        <f t="shared" si="1925"/>
        <v>AI$17</v>
      </c>
      <c r="AJ1468" s="199" t="str">
        <f t="shared" si="1925"/>
        <v>AJ$17</v>
      </c>
      <c r="AK1468" s="199" t="str">
        <f t="shared" si="1925"/>
        <v>AK$17</v>
      </c>
      <c r="AL1468" s="199" t="str">
        <f t="shared" si="1925"/>
        <v>AL$17</v>
      </c>
      <c r="AM1468" s="199" t="str">
        <f t="shared" si="1925"/>
        <v>AM$17</v>
      </c>
      <c r="AN1468" s="199" t="str">
        <f t="shared" si="1925"/>
        <v>AN$17</v>
      </c>
      <c r="AO1468" s="199" t="str">
        <f t="shared" si="1925"/>
        <v>AO$17</v>
      </c>
      <c r="AP1468" s="199" t="str">
        <f t="shared" si="1925"/>
        <v>AP$17</v>
      </c>
      <c r="AQ1468" s="199" t="str">
        <f t="shared" si="1925"/>
        <v>AQ$17</v>
      </c>
      <c r="AR1468" s="199" t="str">
        <f t="shared" si="1925"/>
        <v>AR$17</v>
      </c>
      <c r="AS1468" s="199" t="str">
        <f t="shared" si="1925"/>
        <v>AS$17</v>
      </c>
      <c r="AT1468" s="199" t="str">
        <f t="shared" si="1925"/>
        <v>AT$17</v>
      </c>
      <c r="AU1468" s="199" t="str">
        <f t="shared" si="1925"/>
        <v>AU$17</v>
      </c>
      <c r="AV1468" s="199" t="str">
        <f t="shared" si="1925"/>
        <v>AV$17</v>
      </c>
      <c r="AW1468" s="199" t="str">
        <f t="shared" si="1925"/>
        <v>AW$17</v>
      </c>
      <c r="AX1468" s="199" t="str">
        <f t="shared" si="1925"/>
        <v>AX$17</v>
      </c>
      <c r="AY1468" s="199" t="str">
        <f t="shared" si="1925"/>
        <v>AY$17</v>
      </c>
      <c r="AZ1468" s="199" t="str">
        <f t="shared" si="1925"/>
        <v>AZ$17</v>
      </c>
      <c r="BA1468" s="199" t="str">
        <f t="shared" si="1925"/>
        <v>BA$17</v>
      </c>
      <c r="BB1468" s="199" t="str">
        <f t="shared" si="1925"/>
        <v>BB$17</v>
      </c>
      <c r="BC1468" s="199" t="str">
        <f t="shared" si="1925"/>
        <v>BC$17</v>
      </c>
      <c r="BD1468" s="199" t="str">
        <f t="shared" si="1925"/>
        <v>BD$17</v>
      </c>
      <c r="BE1468" s="199" t="str">
        <f t="shared" si="1925"/>
        <v>BE$17</v>
      </c>
      <c r="BF1468" s="199" t="str">
        <f t="shared" si="1925"/>
        <v>BF$17</v>
      </c>
      <c r="BG1468" s="199" t="str">
        <f t="shared" si="1925"/>
        <v>BG$17</v>
      </c>
      <c r="BH1468" s="199" t="str">
        <f t="shared" si="1925"/>
        <v>BH$17</v>
      </c>
      <c r="BI1468" s="199" t="str">
        <f t="shared" si="1925"/>
        <v>BI$17</v>
      </c>
      <c r="BJ1468" s="199" t="str">
        <f t="shared" si="1925"/>
        <v>BJ$17</v>
      </c>
      <c r="BK1468" s="199" t="str">
        <f t="shared" si="1925"/>
        <v>BK$17</v>
      </c>
      <c r="BL1468" s="199" t="str">
        <f t="shared" si="1925"/>
        <v>BL$17</v>
      </c>
      <c r="BM1468" s="199" t="str">
        <f t="shared" si="1925"/>
        <v>BM$17</v>
      </c>
      <c r="BN1468" s="199" t="str">
        <f t="shared" si="1925"/>
        <v>BN$17</v>
      </c>
      <c r="BO1468" s="199" t="str">
        <f t="shared" si="1925"/>
        <v>BO$17</v>
      </c>
      <c r="BP1468" s="199" t="str">
        <f t="shared" si="1925"/>
        <v>BP$17</v>
      </c>
      <c r="BQ1468" s="199" t="str">
        <f t="shared" si="1925"/>
        <v>BQ$17</v>
      </c>
      <c r="BR1468" s="199" t="str">
        <f t="shared" si="1925"/>
        <v>BR$17</v>
      </c>
      <c r="BS1468" s="199" t="str">
        <f t="shared" si="1925"/>
        <v>BS$17</v>
      </c>
      <c r="BT1468" s="199" t="str">
        <f t="shared" si="1925"/>
        <v>BT$17</v>
      </c>
      <c r="BU1468" s="199" t="str">
        <f t="shared" si="1925"/>
        <v>BU$17</v>
      </c>
      <c r="BV1468" s="199" t="str">
        <f t="shared" si="1925"/>
        <v>BV$17</v>
      </c>
      <c r="BW1468" s="199" t="str">
        <f t="shared" si="1925"/>
        <v>BW$17</v>
      </c>
      <c r="BX1468" s="199" t="str">
        <f t="shared" si="1925"/>
        <v>BX$17</v>
      </c>
      <c r="BY1468" s="199" t="str">
        <f t="shared" si="1925"/>
        <v>BY$17</v>
      </c>
      <c r="BZ1468" s="199" t="str">
        <f t="shared" si="1925"/>
        <v>BZ$17</v>
      </c>
      <c r="CA1468" s="199" t="str">
        <f t="shared" si="1925"/>
        <v>CA$17</v>
      </c>
      <c r="CB1468" s="199" t="str">
        <f t="shared" si="1925"/>
        <v>CB$17</v>
      </c>
      <c r="CC1468" s="199" t="str">
        <f t="shared" si="1925"/>
        <v>CC$17</v>
      </c>
      <c r="CD1468" s="199" t="str">
        <f t="shared" si="1925"/>
        <v>CD$17</v>
      </c>
      <c r="CE1468" s="199" t="str">
        <f t="shared" ref="CE1468:CL1468" si="1926">CE$21</f>
        <v>CE$17</v>
      </c>
      <c r="CF1468" s="199" t="str">
        <f t="shared" si="1926"/>
        <v>CF$17</v>
      </c>
      <c r="CG1468" s="199" t="str">
        <f t="shared" si="1926"/>
        <v>CG$17</v>
      </c>
      <c r="CH1468" s="199" t="str">
        <f t="shared" si="1926"/>
        <v>CH$17</v>
      </c>
      <c r="CI1468" s="199" t="str">
        <f t="shared" si="1926"/>
        <v>CI$17</v>
      </c>
      <c r="CJ1468" s="199" t="str">
        <f t="shared" si="1926"/>
        <v>CJ$17</v>
      </c>
      <c r="CK1468" s="199" t="str">
        <f t="shared" si="1926"/>
        <v>CK$17</v>
      </c>
      <c r="CL1468" s="199" t="str">
        <f t="shared" si="1926"/>
        <v>CL$17</v>
      </c>
      <c r="CN1468" s="201"/>
      <c r="CO1468" s="199" t="str">
        <f t="shared" ref="CO1468:DL1468" si="1927">CO$21</f>
        <v>CO$17</v>
      </c>
      <c r="CP1468" s="199" t="str">
        <f t="shared" si="1927"/>
        <v>CP$17</v>
      </c>
      <c r="CQ1468" s="199" t="str">
        <f t="shared" si="1927"/>
        <v>CQ$17</v>
      </c>
      <c r="CR1468" s="199" t="str">
        <f t="shared" si="1927"/>
        <v>CR$17</v>
      </c>
      <c r="CS1468" s="199" t="str">
        <f t="shared" si="1927"/>
        <v>CS$17</v>
      </c>
      <c r="CT1468" s="199" t="str">
        <f t="shared" si="1927"/>
        <v>CT$17</v>
      </c>
      <c r="CU1468" s="199" t="str">
        <f t="shared" si="1927"/>
        <v>CU$17</v>
      </c>
      <c r="CV1468" s="199" t="str">
        <f t="shared" si="1927"/>
        <v>CV$17</v>
      </c>
      <c r="CW1468" s="199" t="str">
        <f t="shared" si="1927"/>
        <v>CW$17</v>
      </c>
      <c r="CX1468" s="199" t="str">
        <f t="shared" si="1927"/>
        <v>CX$17</v>
      </c>
      <c r="CY1468" s="199" t="str">
        <f t="shared" si="1927"/>
        <v>CY$17</v>
      </c>
      <c r="CZ1468" s="199" t="str">
        <f t="shared" si="1927"/>
        <v>CZ$17</v>
      </c>
      <c r="DA1468" s="199" t="str">
        <f t="shared" si="1927"/>
        <v>DA$17</v>
      </c>
      <c r="DB1468" s="199" t="str">
        <f t="shared" si="1927"/>
        <v>DB$17</v>
      </c>
      <c r="DC1468" s="199" t="str">
        <f t="shared" si="1927"/>
        <v>DC$17</v>
      </c>
      <c r="DD1468" s="199" t="str">
        <f t="shared" si="1927"/>
        <v>DD$17</v>
      </c>
      <c r="DE1468" s="199" t="str">
        <f t="shared" si="1927"/>
        <v>DE$17</v>
      </c>
      <c r="DF1468" s="199" t="str">
        <f t="shared" si="1927"/>
        <v>DF$17</v>
      </c>
      <c r="DG1468" s="199" t="str">
        <f t="shared" si="1927"/>
        <v>DG$17</v>
      </c>
      <c r="DH1468" s="199" t="str">
        <f t="shared" si="1927"/>
        <v>DH$17</v>
      </c>
      <c r="DI1468" s="199" t="str">
        <f t="shared" si="1927"/>
        <v>DI$17</v>
      </c>
      <c r="DJ1468" s="199" t="str">
        <f t="shared" si="1927"/>
        <v>DJ$17</v>
      </c>
      <c r="DK1468" s="199" t="str">
        <f t="shared" si="1927"/>
        <v>DK$17</v>
      </c>
      <c r="DL1468" s="199" t="str">
        <f t="shared" si="1927"/>
        <v>DL$17</v>
      </c>
    </row>
    <row r="1469" spans="1:116" x14ac:dyDescent="0.4">
      <c r="A1469" s="174"/>
      <c r="E1469" s="8"/>
      <c r="G1469" s="175" t="s">
        <v>463</v>
      </c>
      <c r="H1469" s="200"/>
      <c r="I1469" s="201"/>
      <c r="J1469" s="201"/>
      <c r="K1469" s="202"/>
      <c r="L1469" s="202"/>
      <c r="M1469" s="202"/>
      <c r="N1469" s="202"/>
      <c r="O1469" s="202"/>
      <c r="P1469" s="202"/>
      <c r="R1469" s="202"/>
      <c r="S1469" s="190"/>
      <c r="T1469" s="190"/>
      <c r="U1469" s="190"/>
      <c r="V1469" s="190"/>
      <c r="W1469" s="190"/>
      <c r="X1469" s="190"/>
      <c r="Y1469" s="190"/>
      <c r="Z1469" s="190"/>
      <c r="AA1469" s="190"/>
      <c r="AB1469" s="190"/>
      <c r="AC1469" s="190"/>
      <c r="AD1469" s="190"/>
      <c r="AE1469" s="190"/>
      <c r="AF1469" s="190"/>
      <c r="AG1469" s="190"/>
      <c r="AH1469" s="190"/>
      <c r="AI1469" s="190"/>
      <c r="AJ1469" s="190"/>
      <c r="AK1469" s="190"/>
      <c r="AL1469" s="190"/>
      <c r="AM1469" s="190"/>
      <c r="AN1469" s="190"/>
      <c r="AO1469" s="190"/>
      <c r="AP1469" s="190"/>
      <c r="AQ1469" s="190"/>
      <c r="AR1469" s="190"/>
      <c r="AS1469" s="190"/>
      <c r="AT1469" s="190"/>
      <c r="AU1469" s="190"/>
      <c r="AV1469" s="190"/>
      <c r="AW1469" s="190"/>
      <c r="AX1469" s="190"/>
      <c r="AY1469" s="190"/>
      <c r="AZ1469" s="190"/>
      <c r="BA1469" s="190"/>
      <c r="BB1469" s="190"/>
      <c r="BC1469" s="190"/>
      <c r="BD1469" s="190"/>
      <c r="BE1469" s="190"/>
      <c r="BF1469" s="190"/>
      <c r="BG1469" s="190"/>
      <c r="BH1469" s="190"/>
      <c r="BI1469" s="190"/>
      <c r="BJ1469" s="190"/>
      <c r="BK1469" s="190"/>
      <c r="BL1469" s="190"/>
      <c r="BM1469" s="190"/>
      <c r="BN1469" s="190"/>
      <c r="BO1469" s="190"/>
      <c r="BP1469" s="190"/>
      <c r="BQ1469" s="190"/>
      <c r="BR1469" s="190"/>
      <c r="BS1469" s="190"/>
      <c r="BT1469" s="190"/>
      <c r="BU1469" s="190"/>
      <c r="BV1469" s="190"/>
      <c r="BW1469" s="190"/>
      <c r="BX1469" s="190"/>
      <c r="BY1469" s="190"/>
      <c r="BZ1469" s="190"/>
      <c r="CA1469" s="190"/>
      <c r="CB1469" s="190"/>
      <c r="CC1469" s="190"/>
      <c r="CD1469" s="190"/>
      <c r="CE1469" s="190"/>
      <c r="CF1469" s="190"/>
      <c r="CG1469" s="190"/>
      <c r="CH1469" s="190"/>
      <c r="CI1469" s="190"/>
      <c r="CJ1469" s="190"/>
      <c r="CK1469" s="190"/>
      <c r="CL1469" s="190"/>
      <c r="CN1469" s="201"/>
      <c r="CO1469" s="190"/>
      <c r="CP1469" s="190"/>
      <c r="CQ1469" s="190"/>
      <c r="CR1469" s="190"/>
      <c r="CS1469" s="190"/>
      <c r="CT1469" s="190"/>
      <c r="CU1469" s="190"/>
      <c r="CV1469" s="190"/>
      <c r="CW1469" s="190"/>
      <c r="CX1469" s="190"/>
      <c r="CY1469" s="190"/>
      <c r="CZ1469" s="190"/>
      <c r="DA1469" s="190"/>
      <c r="DB1469" s="190"/>
      <c r="DC1469" s="190"/>
      <c r="DD1469" s="190"/>
      <c r="DE1469" s="190"/>
      <c r="DF1469" s="190"/>
      <c r="DG1469" s="190"/>
      <c r="DH1469" s="190"/>
      <c r="DI1469" s="190"/>
      <c r="DJ1469" s="190"/>
      <c r="DK1469" s="190"/>
      <c r="DL1469" s="190"/>
    </row>
    <row r="1470" spans="1:116" x14ac:dyDescent="0.4">
      <c r="A1470" s="174"/>
      <c r="E1470" s="8"/>
      <c r="G1470" s="175" t="s">
        <v>464</v>
      </c>
      <c r="H1470" s="200"/>
      <c r="I1470" s="201"/>
      <c r="J1470" s="201"/>
      <c r="K1470" s="202"/>
      <c r="L1470" s="202"/>
      <c r="M1470" s="202"/>
      <c r="N1470" s="202"/>
      <c r="O1470" s="202"/>
      <c r="P1470" s="202"/>
      <c r="R1470" s="202"/>
      <c r="S1470" s="190"/>
      <c r="T1470" s="190"/>
      <c r="U1470" s="190"/>
      <c r="V1470" s="190"/>
      <c r="W1470" s="190"/>
      <c r="X1470" s="190"/>
      <c r="Y1470" s="190"/>
      <c r="Z1470" s="190"/>
      <c r="AA1470" s="190"/>
      <c r="AB1470" s="190"/>
      <c r="AC1470" s="190"/>
      <c r="AD1470" s="190"/>
      <c r="AE1470" s="190"/>
      <c r="AF1470" s="190"/>
      <c r="AG1470" s="190"/>
      <c r="AH1470" s="190"/>
      <c r="AI1470" s="190"/>
      <c r="AJ1470" s="190"/>
      <c r="AK1470" s="190"/>
      <c r="AL1470" s="190"/>
      <c r="AM1470" s="190"/>
      <c r="AN1470" s="190"/>
      <c r="AO1470" s="190"/>
      <c r="AP1470" s="190"/>
      <c r="AQ1470" s="190"/>
      <c r="AR1470" s="190"/>
      <c r="AS1470" s="190"/>
      <c r="AT1470" s="190"/>
      <c r="AU1470" s="190"/>
      <c r="AV1470" s="190"/>
      <c r="AW1470" s="190"/>
      <c r="AX1470" s="190"/>
      <c r="AY1470" s="190"/>
      <c r="AZ1470" s="190"/>
      <c r="BA1470" s="190"/>
      <c r="BB1470" s="190"/>
      <c r="BC1470" s="190"/>
      <c r="BD1470" s="190"/>
      <c r="BE1470" s="190"/>
      <c r="BF1470" s="190"/>
      <c r="BG1470" s="190"/>
      <c r="BH1470" s="190"/>
      <c r="BI1470" s="190"/>
      <c r="BJ1470" s="190"/>
      <c r="BK1470" s="190"/>
      <c r="BL1470" s="190"/>
      <c r="BM1470" s="190"/>
      <c r="BN1470" s="190"/>
      <c r="BO1470" s="190"/>
      <c r="BP1470" s="190"/>
      <c r="BQ1470" s="190"/>
      <c r="BR1470" s="190"/>
      <c r="BS1470" s="190"/>
      <c r="BT1470" s="190"/>
      <c r="BU1470" s="190"/>
      <c r="BV1470" s="190"/>
      <c r="BW1470" s="190"/>
      <c r="BX1470" s="190"/>
      <c r="BY1470" s="190"/>
      <c r="BZ1470" s="190"/>
      <c r="CA1470" s="190"/>
      <c r="CB1470" s="190"/>
      <c r="CC1470" s="190"/>
      <c r="CD1470" s="190"/>
      <c r="CE1470" s="190"/>
      <c r="CF1470" s="190"/>
      <c r="CG1470" s="190"/>
      <c r="CH1470" s="190"/>
      <c r="CI1470" s="190"/>
      <c r="CJ1470" s="190"/>
      <c r="CK1470" s="190"/>
      <c r="CL1470" s="190"/>
      <c r="CN1470" s="201"/>
      <c r="CO1470" s="190"/>
      <c r="CP1470" s="190"/>
      <c r="CQ1470" s="190"/>
      <c r="CR1470" s="190"/>
      <c r="CS1470" s="190"/>
      <c r="CT1470" s="190"/>
      <c r="CU1470" s="190"/>
      <c r="CV1470" s="190"/>
      <c r="CW1470" s="190"/>
      <c r="CX1470" s="190"/>
      <c r="CY1470" s="190"/>
      <c r="CZ1470" s="190"/>
      <c r="DA1470" s="190"/>
      <c r="DB1470" s="190"/>
      <c r="DC1470" s="190"/>
      <c r="DD1470" s="190"/>
      <c r="DE1470" s="190"/>
      <c r="DF1470" s="190"/>
      <c r="DG1470" s="190"/>
      <c r="DH1470" s="190"/>
      <c r="DI1470" s="190"/>
      <c r="DJ1470" s="190"/>
      <c r="DK1470" s="190"/>
      <c r="DL1470" s="190"/>
    </row>
    <row r="1471" spans="1:116" x14ac:dyDescent="0.4">
      <c r="A1471" s="142" t="s">
        <v>218</v>
      </c>
      <c r="B1471" s="338" t="s">
        <v>81</v>
      </c>
      <c r="C1471" s="338"/>
      <c r="D1471" s="337" t="s">
        <v>518</v>
      </c>
      <c r="E1471" s="337" t="str">
        <f t="shared" ref="E1471:E1503" si="1928">ROW()&amp;" "&amp;D1471</f>
        <v>1471 SPLIT-SV-VR</v>
      </c>
      <c r="F1471" t="s">
        <v>513</v>
      </c>
      <c r="G1471" s="143" t="s">
        <v>521</v>
      </c>
      <c r="H1471" s="200"/>
      <c r="I1471" s="201"/>
      <c r="J1471" s="201"/>
      <c r="K1471" s="202"/>
      <c r="L1471" s="202"/>
      <c r="M1471" s="202"/>
      <c r="N1471" s="202"/>
      <c r="O1471" s="202"/>
      <c r="P1471" s="202"/>
      <c r="R1471" s="202"/>
      <c r="S1471" s="190" t="str">
        <f t="shared" ref="S1471:CD1471" si="1929">S$22</f>
        <v>S$18</v>
      </c>
      <c r="T1471" s="190" t="str">
        <f t="shared" si="1929"/>
        <v>T$18</v>
      </c>
      <c r="U1471" s="190" t="str">
        <f t="shared" si="1929"/>
        <v>U$18</v>
      </c>
      <c r="V1471" s="190" t="str">
        <f t="shared" si="1929"/>
        <v>V$18</v>
      </c>
      <c r="W1471" s="190" t="str">
        <f t="shared" si="1929"/>
        <v>W$18</v>
      </c>
      <c r="X1471" s="190" t="str">
        <f t="shared" si="1929"/>
        <v>X$18</v>
      </c>
      <c r="Y1471" s="190" t="str">
        <f t="shared" si="1929"/>
        <v>Y$18</v>
      </c>
      <c r="Z1471" s="190" t="str">
        <f t="shared" si="1929"/>
        <v>Z$18</v>
      </c>
      <c r="AA1471" s="190" t="str">
        <f t="shared" si="1929"/>
        <v>AA$18</v>
      </c>
      <c r="AB1471" s="190" t="str">
        <f t="shared" si="1929"/>
        <v>AB$18</v>
      </c>
      <c r="AC1471" s="190" t="str">
        <f t="shared" si="1929"/>
        <v>AC$18</v>
      </c>
      <c r="AD1471" s="190" t="str">
        <f t="shared" si="1929"/>
        <v>AD$18</v>
      </c>
      <c r="AE1471" s="190" t="str">
        <f t="shared" si="1929"/>
        <v>AE$18</v>
      </c>
      <c r="AF1471" s="190" t="str">
        <f t="shared" si="1929"/>
        <v>AF$18</v>
      </c>
      <c r="AG1471" s="190" t="str">
        <f t="shared" si="1929"/>
        <v>AG$18</v>
      </c>
      <c r="AH1471" s="190" t="str">
        <f t="shared" si="1929"/>
        <v>AH$18</v>
      </c>
      <c r="AI1471" s="190" t="str">
        <f t="shared" si="1929"/>
        <v>AI$18</v>
      </c>
      <c r="AJ1471" s="190" t="str">
        <f t="shared" si="1929"/>
        <v>AJ$18</v>
      </c>
      <c r="AK1471" s="190" t="str">
        <f t="shared" si="1929"/>
        <v>AK$18</v>
      </c>
      <c r="AL1471" s="190" t="str">
        <f t="shared" si="1929"/>
        <v>AL$18</v>
      </c>
      <c r="AM1471" s="190" t="str">
        <f t="shared" si="1929"/>
        <v>AM$18</v>
      </c>
      <c r="AN1471" s="190" t="str">
        <f t="shared" si="1929"/>
        <v>AN$18</v>
      </c>
      <c r="AO1471" s="190" t="str">
        <f t="shared" si="1929"/>
        <v>AO$18</v>
      </c>
      <c r="AP1471" s="190" t="str">
        <f t="shared" si="1929"/>
        <v>AP$18</v>
      </c>
      <c r="AQ1471" s="190" t="str">
        <f t="shared" si="1929"/>
        <v>AQ$18</v>
      </c>
      <c r="AR1471" s="190" t="str">
        <f t="shared" si="1929"/>
        <v>AR$18</v>
      </c>
      <c r="AS1471" s="190" t="str">
        <f t="shared" si="1929"/>
        <v>AS$18</v>
      </c>
      <c r="AT1471" s="190" t="str">
        <f t="shared" si="1929"/>
        <v>AT$18</v>
      </c>
      <c r="AU1471" s="190" t="str">
        <f t="shared" si="1929"/>
        <v>AU$18</v>
      </c>
      <c r="AV1471" s="190" t="str">
        <f t="shared" si="1929"/>
        <v>AV$18</v>
      </c>
      <c r="AW1471" s="190" t="str">
        <f t="shared" si="1929"/>
        <v>AW$18</v>
      </c>
      <c r="AX1471" s="190" t="str">
        <f t="shared" si="1929"/>
        <v>AX$18</v>
      </c>
      <c r="AY1471" s="190" t="str">
        <f t="shared" si="1929"/>
        <v>AY$18</v>
      </c>
      <c r="AZ1471" s="190" t="str">
        <f t="shared" si="1929"/>
        <v>AZ$18</v>
      </c>
      <c r="BA1471" s="190" t="str">
        <f t="shared" si="1929"/>
        <v>BA$18</v>
      </c>
      <c r="BB1471" s="190" t="str">
        <f t="shared" si="1929"/>
        <v>BB$18</v>
      </c>
      <c r="BC1471" s="190" t="str">
        <f t="shared" si="1929"/>
        <v>BC$18</v>
      </c>
      <c r="BD1471" s="190" t="str">
        <f t="shared" si="1929"/>
        <v>BD$18</v>
      </c>
      <c r="BE1471" s="190" t="str">
        <f t="shared" si="1929"/>
        <v>BE$18</v>
      </c>
      <c r="BF1471" s="190" t="str">
        <f t="shared" si="1929"/>
        <v>BF$18</v>
      </c>
      <c r="BG1471" s="190" t="str">
        <f t="shared" si="1929"/>
        <v>BG$18</v>
      </c>
      <c r="BH1471" s="190" t="str">
        <f t="shared" si="1929"/>
        <v>BH$18</v>
      </c>
      <c r="BI1471" s="190" t="str">
        <f t="shared" si="1929"/>
        <v>BI$18</v>
      </c>
      <c r="BJ1471" s="190" t="str">
        <f t="shared" si="1929"/>
        <v>BJ$18</v>
      </c>
      <c r="BK1471" s="190" t="str">
        <f t="shared" si="1929"/>
        <v>BK$18</v>
      </c>
      <c r="BL1471" s="190" t="str">
        <f t="shared" si="1929"/>
        <v>BL$18</v>
      </c>
      <c r="BM1471" s="190" t="str">
        <f t="shared" si="1929"/>
        <v>BM$18</v>
      </c>
      <c r="BN1471" s="190" t="str">
        <f t="shared" si="1929"/>
        <v>BN$18</v>
      </c>
      <c r="BO1471" s="190" t="str">
        <f t="shared" si="1929"/>
        <v>BO$18</v>
      </c>
      <c r="BP1471" s="190" t="str">
        <f t="shared" si="1929"/>
        <v>BP$18</v>
      </c>
      <c r="BQ1471" s="190" t="str">
        <f t="shared" si="1929"/>
        <v>BQ$18</v>
      </c>
      <c r="BR1471" s="190" t="str">
        <f t="shared" si="1929"/>
        <v>BR$18</v>
      </c>
      <c r="BS1471" s="190" t="str">
        <f t="shared" si="1929"/>
        <v>BS$18</v>
      </c>
      <c r="BT1471" s="190" t="str">
        <f t="shared" si="1929"/>
        <v>BT$18</v>
      </c>
      <c r="BU1471" s="190" t="str">
        <f t="shared" si="1929"/>
        <v>BU$18</v>
      </c>
      <c r="BV1471" s="190" t="str">
        <f t="shared" si="1929"/>
        <v>BV$18</v>
      </c>
      <c r="BW1471" s="190" t="str">
        <f t="shared" si="1929"/>
        <v>BW$18</v>
      </c>
      <c r="BX1471" s="190" t="str">
        <f t="shared" si="1929"/>
        <v>BX$18</v>
      </c>
      <c r="BY1471" s="190" t="str">
        <f t="shared" si="1929"/>
        <v>BY$18</v>
      </c>
      <c r="BZ1471" s="190" t="str">
        <f t="shared" si="1929"/>
        <v>BZ$18</v>
      </c>
      <c r="CA1471" s="190" t="str">
        <f t="shared" si="1929"/>
        <v>CA$18</v>
      </c>
      <c r="CB1471" s="190" t="str">
        <f t="shared" si="1929"/>
        <v>CB$18</v>
      </c>
      <c r="CC1471" s="190" t="str">
        <f t="shared" si="1929"/>
        <v>CC$18</v>
      </c>
      <c r="CD1471" s="190" t="str">
        <f t="shared" si="1929"/>
        <v>CD$18</v>
      </c>
      <c r="CE1471" s="190" t="str">
        <f t="shared" ref="CE1471:CL1471" si="1930">CE$22</f>
        <v>CE$18</v>
      </c>
      <c r="CF1471" s="190" t="str">
        <f t="shared" si="1930"/>
        <v>CF$18</v>
      </c>
      <c r="CG1471" s="190" t="str">
        <f t="shared" si="1930"/>
        <v>CG$18</v>
      </c>
      <c r="CH1471" s="190" t="str">
        <f t="shared" si="1930"/>
        <v>CH$18</v>
      </c>
      <c r="CI1471" s="190" t="str">
        <f t="shared" si="1930"/>
        <v>CI$18</v>
      </c>
      <c r="CJ1471" s="190" t="str">
        <f t="shared" si="1930"/>
        <v>CJ$18</v>
      </c>
      <c r="CK1471" s="190" t="str">
        <f t="shared" si="1930"/>
        <v>CK$18</v>
      </c>
      <c r="CL1471" s="190" t="str">
        <f t="shared" si="1930"/>
        <v>CL$18</v>
      </c>
      <c r="CN1471" s="201"/>
      <c r="CO1471" s="190" t="str">
        <f t="shared" ref="CO1471:DL1471" si="1931">CO$22</f>
        <v>CO$18</v>
      </c>
      <c r="CP1471" s="190" t="str">
        <f t="shared" si="1931"/>
        <v>CP$18</v>
      </c>
      <c r="CQ1471" s="190" t="str">
        <f t="shared" si="1931"/>
        <v>CQ$18</v>
      </c>
      <c r="CR1471" s="190" t="str">
        <f t="shared" si="1931"/>
        <v>CR$18</v>
      </c>
      <c r="CS1471" s="190" t="str">
        <f t="shared" si="1931"/>
        <v>CS$18</v>
      </c>
      <c r="CT1471" s="190" t="str">
        <f t="shared" si="1931"/>
        <v>CT$18</v>
      </c>
      <c r="CU1471" s="190" t="str">
        <f t="shared" si="1931"/>
        <v>CU$18</v>
      </c>
      <c r="CV1471" s="190" t="str">
        <f t="shared" si="1931"/>
        <v>CV$18</v>
      </c>
      <c r="CW1471" s="190" t="str">
        <f t="shared" si="1931"/>
        <v>CW$18</v>
      </c>
      <c r="CX1471" s="190" t="str">
        <f t="shared" si="1931"/>
        <v>CX$18</v>
      </c>
      <c r="CY1471" s="190" t="str">
        <f t="shared" si="1931"/>
        <v>CY$18</v>
      </c>
      <c r="CZ1471" s="190" t="str">
        <f t="shared" si="1931"/>
        <v>CZ$18</v>
      </c>
      <c r="DA1471" s="190" t="str">
        <f t="shared" si="1931"/>
        <v>DA$18</v>
      </c>
      <c r="DB1471" s="190" t="str">
        <f t="shared" si="1931"/>
        <v>DB$18</v>
      </c>
      <c r="DC1471" s="190" t="str">
        <f t="shared" si="1931"/>
        <v>DC$18</v>
      </c>
      <c r="DD1471" s="190" t="str">
        <f t="shared" si="1931"/>
        <v>DD$18</v>
      </c>
      <c r="DE1471" s="190" t="str">
        <f t="shared" si="1931"/>
        <v>DE$18</v>
      </c>
      <c r="DF1471" s="190" t="str">
        <f t="shared" si="1931"/>
        <v>DF$18</v>
      </c>
      <c r="DG1471" s="190" t="str">
        <f t="shared" si="1931"/>
        <v>DG$18</v>
      </c>
      <c r="DH1471" s="190" t="str">
        <f t="shared" si="1931"/>
        <v>DH$18</v>
      </c>
      <c r="DI1471" s="190" t="str">
        <f t="shared" si="1931"/>
        <v>DI$18</v>
      </c>
      <c r="DJ1471" s="190" t="str">
        <f t="shared" si="1931"/>
        <v>DJ$18</v>
      </c>
      <c r="DK1471" s="190" t="str">
        <f t="shared" si="1931"/>
        <v>DK$18</v>
      </c>
      <c r="DL1471" s="190" t="str">
        <f t="shared" si="1931"/>
        <v>DL$18</v>
      </c>
    </row>
    <row r="1472" spans="1:116" x14ac:dyDescent="0.4">
      <c r="A1472" s="12"/>
      <c r="B1472" s="339" t="s">
        <v>332</v>
      </c>
      <c r="C1472" s="339"/>
      <c r="D1472" s="337" t="s">
        <v>518</v>
      </c>
      <c r="E1472" s="337" t="str">
        <f t="shared" si="1928"/>
        <v>1472 SPLIT-SV-VR</v>
      </c>
      <c r="G1472" s="95" t="str">
        <f>G1466</f>
        <v>Primary volume driver</v>
      </c>
      <c r="H1472" s="200"/>
      <c r="I1472" s="201"/>
      <c r="J1472" s="201"/>
      <c r="K1472" s="202"/>
      <c r="L1472" s="202"/>
      <c r="M1472" s="202"/>
      <c r="N1472" s="202"/>
      <c r="O1472" s="202"/>
      <c r="P1472" s="202"/>
      <c r="R1472" s="202"/>
      <c r="S1472" s="190" t="str">
        <f t="shared" ref="S1472:CD1472" si="1932">S$23</f>
        <v>S$19</v>
      </c>
      <c r="T1472" s="190" t="str">
        <f t="shared" si="1932"/>
        <v>T$19</v>
      </c>
      <c r="U1472" s="190" t="str">
        <f t="shared" si="1932"/>
        <v>U$19</v>
      </c>
      <c r="V1472" s="190" t="str">
        <f t="shared" si="1932"/>
        <v>V$19</v>
      </c>
      <c r="W1472" s="190" t="str">
        <f t="shared" si="1932"/>
        <v>W$19</v>
      </c>
      <c r="X1472" s="190" t="str">
        <f t="shared" si="1932"/>
        <v>X$19</v>
      </c>
      <c r="Y1472" s="190" t="str">
        <f t="shared" si="1932"/>
        <v>Y$19</v>
      </c>
      <c r="Z1472" s="190" t="str">
        <f t="shared" si="1932"/>
        <v>Z$19</v>
      </c>
      <c r="AA1472" s="190" t="str">
        <f t="shared" si="1932"/>
        <v>AA$19</v>
      </c>
      <c r="AB1472" s="190" t="str">
        <f t="shared" si="1932"/>
        <v>AB$19</v>
      </c>
      <c r="AC1472" s="190" t="str">
        <f t="shared" si="1932"/>
        <v>AC$19</v>
      </c>
      <c r="AD1472" s="190" t="str">
        <f t="shared" si="1932"/>
        <v>AD$19</v>
      </c>
      <c r="AE1472" s="190" t="str">
        <f t="shared" si="1932"/>
        <v>AE$19</v>
      </c>
      <c r="AF1472" s="190" t="str">
        <f t="shared" si="1932"/>
        <v>AF$19</v>
      </c>
      <c r="AG1472" s="190" t="str">
        <f t="shared" si="1932"/>
        <v>AG$19</v>
      </c>
      <c r="AH1472" s="190" t="str">
        <f t="shared" si="1932"/>
        <v>AH$19</v>
      </c>
      <c r="AI1472" s="190" t="str">
        <f t="shared" si="1932"/>
        <v>AI$19</v>
      </c>
      <c r="AJ1472" s="190" t="str">
        <f t="shared" si="1932"/>
        <v>AJ$19</v>
      </c>
      <c r="AK1472" s="190" t="str">
        <f t="shared" si="1932"/>
        <v>AK$19</v>
      </c>
      <c r="AL1472" s="190" t="str">
        <f t="shared" si="1932"/>
        <v>AL$19</v>
      </c>
      <c r="AM1472" s="190" t="str">
        <f t="shared" si="1932"/>
        <v>AM$19</v>
      </c>
      <c r="AN1472" s="190" t="str">
        <f t="shared" si="1932"/>
        <v>AN$19</v>
      </c>
      <c r="AO1472" s="190" t="str">
        <f t="shared" si="1932"/>
        <v>AO$19</v>
      </c>
      <c r="AP1472" s="190" t="str">
        <f t="shared" si="1932"/>
        <v>AP$19</v>
      </c>
      <c r="AQ1472" s="190" t="str">
        <f t="shared" si="1932"/>
        <v>AQ$19</v>
      </c>
      <c r="AR1472" s="190" t="str">
        <f t="shared" si="1932"/>
        <v>AR$19</v>
      </c>
      <c r="AS1472" s="190" t="str">
        <f t="shared" si="1932"/>
        <v>AS$19</v>
      </c>
      <c r="AT1472" s="190" t="str">
        <f t="shared" si="1932"/>
        <v>AT$19</v>
      </c>
      <c r="AU1472" s="190" t="str">
        <f t="shared" si="1932"/>
        <v>AU$19</v>
      </c>
      <c r="AV1472" s="190" t="str">
        <f t="shared" si="1932"/>
        <v>AV$19</v>
      </c>
      <c r="AW1472" s="190" t="str">
        <f t="shared" si="1932"/>
        <v>AW$19</v>
      </c>
      <c r="AX1472" s="190" t="str">
        <f t="shared" si="1932"/>
        <v>AX$19</v>
      </c>
      <c r="AY1472" s="190" t="str">
        <f t="shared" si="1932"/>
        <v>AY$19</v>
      </c>
      <c r="AZ1472" s="190" t="str">
        <f t="shared" si="1932"/>
        <v>AZ$19</v>
      </c>
      <c r="BA1472" s="190" t="str">
        <f t="shared" si="1932"/>
        <v>BA$19</v>
      </c>
      <c r="BB1472" s="190" t="str">
        <f t="shared" si="1932"/>
        <v>BB$19</v>
      </c>
      <c r="BC1472" s="190" t="str">
        <f t="shared" si="1932"/>
        <v>BC$19</v>
      </c>
      <c r="BD1472" s="190" t="str">
        <f t="shared" si="1932"/>
        <v>BD$19</v>
      </c>
      <c r="BE1472" s="190" t="str">
        <f t="shared" si="1932"/>
        <v>BE$19</v>
      </c>
      <c r="BF1472" s="190" t="str">
        <f t="shared" si="1932"/>
        <v>BF$19</v>
      </c>
      <c r="BG1472" s="190" t="str">
        <f t="shared" si="1932"/>
        <v>BG$19</v>
      </c>
      <c r="BH1472" s="190" t="str">
        <f t="shared" si="1932"/>
        <v>BH$19</v>
      </c>
      <c r="BI1472" s="190" t="str">
        <f t="shared" si="1932"/>
        <v>BI$19</v>
      </c>
      <c r="BJ1472" s="190" t="str">
        <f t="shared" si="1932"/>
        <v>BJ$19</v>
      </c>
      <c r="BK1472" s="190" t="str">
        <f t="shared" si="1932"/>
        <v>BK$19</v>
      </c>
      <c r="BL1472" s="190" t="str">
        <f t="shared" si="1932"/>
        <v>BL$19</v>
      </c>
      <c r="BM1472" s="190" t="str">
        <f t="shared" si="1932"/>
        <v>BM$19</v>
      </c>
      <c r="BN1472" s="190" t="str">
        <f t="shared" si="1932"/>
        <v>BN$19</v>
      </c>
      <c r="BO1472" s="190" t="str">
        <f t="shared" si="1932"/>
        <v>BO$19</v>
      </c>
      <c r="BP1472" s="190" t="str">
        <f t="shared" si="1932"/>
        <v>BP$19</v>
      </c>
      <c r="BQ1472" s="190" t="str">
        <f t="shared" si="1932"/>
        <v>BQ$19</v>
      </c>
      <c r="BR1472" s="190" t="str">
        <f t="shared" si="1932"/>
        <v>BR$19</v>
      </c>
      <c r="BS1472" s="190" t="str">
        <f t="shared" si="1932"/>
        <v>BS$19</v>
      </c>
      <c r="BT1472" s="190" t="str">
        <f t="shared" si="1932"/>
        <v>BT$19</v>
      </c>
      <c r="BU1472" s="190" t="str">
        <f t="shared" si="1932"/>
        <v>BU$19</v>
      </c>
      <c r="BV1472" s="190" t="str">
        <f t="shared" si="1932"/>
        <v>BV$19</v>
      </c>
      <c r="BW1472" s="190" t="str">
        <f t="shared" si="1932"/>
        <v>BW$19</v>
      </c>
      <c r="BX1472" s="190" t="str">
        <f t="shared" si="1932"/>
        <v>BX$19</v>
      </c>
      <c r="BY1472" s="190" t="str">
        <f t="shared" si="1932"/>
        <v>BY$19</v>
      </c>
      <c r="BZ1472" s="190" t="str">
        <f t="shared" si="1932"/>
        <v>BZ$19</v>
      </c>
      <c r="CA1472" s="190" t="str">
        <f t="shared" si="1932"/>
        <v>CA$19</v>
      </c>
      <c r="CB1472" s="190" t="str">
        <f t="shared" si="1932"/>
        <v>CB$19</v>
      </c>
      <c r="CC1472" s="190" t="str">
        <f t="shared" si="1932"/>
        <v>CC$19</v>
      </c>
      <c r="CD1472" s="190" t="str">
        <f t="shared" si="1932"/>
        <v>CD$19</v>
      </c>
      <c r="CE1472" s="190" t="str">
        <f t="shared" ref="CE1472:CL1472" si="1933">CE$23</f>
        <v>CE$19</v>
      </c>
      <c r="CF1472" s="190" t="str">
        <f t="shared" si="1933"/>
        <v>CF$19</v>
      </c>
      <c r="CG1472" s="190" t="str">
        <f t="shared" si="1933"/>
        <v>CG$19</v>
      </c>
      <c r="CH1472" s="190" t="str">
        <f t="shared" si="1933"/>
        <v>CH$19</v>
      </c>
      <c r="CI1472" s="190" t="str">
        <f t="shared" si="1933"/>
        <v>CI$19</v>
      </c>
      <c r="CJ1472" s="190" t="str">
        <f t="shared" si="1933"/>
        <v>CJ$19</v>
      </c>
      <c r="CK1472" s="190" t="str">
        <f t="shared" si="1933"/>
        <v>CK$19</v>
      </c>
      <c r="CL1472" s="190" t="str">
        <f t="shared" si="1933"/>
        <v>CL$19</v>
      </c>
      <c r="CN1472" s="201"/>
      <c r="CO1472" s="190" t="str">
        <f t="shared" ref="CO1472:DL1472" si="1934">CO$23</f>
        <v>CO$19</v>
      </c>
      <c r="CP1472" s="190" t="str">
        <f t="shared" si="1934"/>
        <v>CP$19</v>
      </c>
      <c r="CQ1472" s="190" t="str">
        <f t="shared" si="1934"/>
        <v>CQ$19</v>
      </c>
      <c r="CR1472" s="190" t="str">
        <f t="shared" si="1934"/>
        <v>CR$19</v>
      </c>
      <c r="CS1472" s="190" t="str">
        <f t="shared" si="1934"/>
        <v>CS$19</v>
      </c>
      <c r="CT1472" s="190" t="str">
        <f t="shared" si="1934"/>
        <v>CT$19</v>
      </c>
      <c r="CU1472" s="190" t="str">
        <f t="shared" si="1934"/>
        <v>CU$19</v>
      </c>
      <c r="CV1472" s="190" t="str">
        <f t="shared" si="1934"/>
        <v>CV$19</v>
      </c>
      <c r="CW1472" s="190" t="str">
        <f t="shared" si="1934"/>
        <v>CW$19</v>
      </c>
      <c r="CX1472" s="190" t="str">
        <f t="shared" si="1934"/>
        <v>CX$19</v>
      </c>
      <c r="CY1472" s="190" t="str">
        <f t="shared" si="1934"/>
        <v>CY$19</v>
      </c>
      <c r="CZ1472" s="190" t="str">
        <f t="shared" si="1934"/>
        <v>CZ$19</v>
      </c>
      <c r="DA1472" s="190" t="str">
        <f t="shared" si="1934"/>
        <v>DA$19</v>
      </c>
      <c r="DB1472" s="190" t="str">
        <f t="shared" si="1934"/>
        <v>DB$19</v>
      </c>
      <c r="DC1472" s="190" t="str">
        <f t="shared" si="1934"/>
        <v>DC$19</v>
      </c>
      <c r="DD1472" s="190" t="str">
        <f t="shared" si="1934"/>
        <v>DD$19</v>
      </c>
      <c r="DE1472" s="190" t="str">
        <f t="shared" si="1934"/>
        <v>DE$19</v>
      </c>
      <c r="DF1472" s="190" t="str">
        <f t="shared" si="1934"/>
        <v>DF$19</v>
      </c>
      <c r="DG1472" s="190" t="str">
        <f t="shared" si="1934"/>
        <v>DG$19</v>
      </c>
      <c r="DH1472" s="190" t="str">
        <f t="shared" si="1934"/>
        <v>DH$19</v>
      </c>
      <c r="DI1472" s="190" t="str">
        <f t="shared" si="1934"/>
        <v>DI$19</v>
      </c>
      <c r="DJ1472" s="190" t="str">
        <f t="shared" si="1934"/>
        <v>DJ$19</v>
      </c>
      <c r="DK1472" s="190" t="str">
        <f t="shared" si="1934"/>
        <v>DK$19</v>
      </c>
      <c r="DL1472" s="190" t="str">
        <f t="shared" si="1934"/>
        <v>DL$19</v>
      </c>
    </row>
    <row r="1473" spans="1:116" x14ac:dyDescent="0.4">
      <c r="A1473" s="12"/>
      <c r="B1473" s="339"/>
      <c r="C1473" s="339"/>
      <c r="D1473" s="337" t="s">
        <v>518</v>
      </c>
      <c r="E1473" s="337" t="str">
        <f t="shared" ref="E1473:E1489" si="1935">ROW()&amp;" "&amp;D1473</f>
        <v>1473 SPLIT-SV-VR</v>
      </c>
      <c r="G1473" s="95"/>
      <c r="H1473" s="142"/>
      <c r="I1473" s="144"/>
      <c r="J1473" s="144"/>
      <c r="K1473" s="142"/>
      <c r="L1473" s="142"/>
      <c r="M1473" s="142"/>
      <c r="N1473" s="142"/>
      <c r="O1473" s="142"/>
      <c r="P1473" s="142"/>
      <c r="R1473" s="143"/>
      <c r="S1473" s="168"/>
      <c r="T1473" s="168"/>
      <c r="U1473" s="168"/>
      <c r="V1473" s="168"/>
      <c r="W1473" s="168"/>
      <c r="X1473" s="168"/>
      <c r="Y1473" s="168"/>
      <c r="Z1473" s="168"/>
      <c r="AA1473" s="168"/>
      <c r="AB1473" s="168"/>
      <c r="AC1473" s="168"/>
      <c r="AD1473" s="168"/>
      <c r="AE1473" s="168"/>
      <c r="AF1473" s="168"/>
      <c r="AG1473" s="168"/>
      <c r="AH1473" s="168"/>
      <c r="AI1473" s="168"/>
      <c r="AJ1473" s="168"/>
      <c r="AK1473" s="168"/>
      <c r="AL1473" s="168"/>
      <c r="AM1473" s="168"/>
      <c r="AN1473" s="168"/>
      <c r="AO1473" s="168"/>
      <c r="AP1473" s="168"/>
      <c r="AQ1473" s="168"/>
      <c r="AR1473" s="168"/>
      <c r="AS1473" s="168"/>
      <c r="AT1473" s="168"/>
      <c r="AU1473" s="168"/>
      <c r="AV1473" s="168"/>
      <c r="AW1473" s="168"/>
      <c r="AX1473" s="168"/>
      <c r="AY1473" s="168"/>
      <c r="AZ1473" s="168"/>
      <c r="BA1473" s="168"/>
      <c r="BB1473" s="168"/>
      <c r="BC1473" s="168"/>
      <c r="BD1473" s="168"/>
      <c r="BE1473" s="168"/>
      <c r="BF1473" s="168"/>
      <c r="BG1473" s="168"/>
      <c r="BH1473" s="168"/>
      <c r="BI1473" s="168"/>
      <c r="BJ1473" s="168"/>
      <c r="BK1473" s="168"/>
      <c r="BL1473" s="168"/>
      <c r="BM1473" s="168"/>
      <c r="BN1473" s="168"/>
      <c r="BO1473" s="168"/>
      <c r="BP1473" s="168"/>
      <c r="BQ1473" s="168"/>
      <c r="BR1473" s="168"/>
      <c r="BS1473" s="168"/>
      <c r="BT1473" s="168"/>
      <c r="BU1473" s="168"/>
      <c r="BV1473" s="168"/>
      <c r="BW1473" s="168"/>
      <c r="BX1473" s="168"/>
      <c r="BY1473" s="168"/>
      <c r="BZ1473" s="168"/>
      <c r="CA1473" s="168"/>
      <c r="CB1473" s="168"/>
      <c r="CC1473" s="168"/>
      <c r="CD1473" s="168"/>
      <c r="CE1473" s="168"/>
      <c r="CF1473" s="168"/>
      <c r="CG1473" s="168"/>
      <c r="CH1473" s="168"/>
      <c r="CI1473" s="168"/>
      <c r="CJ1473" s="168"/>
      <c r="CK1473" s="168"/>
      <c r="CL1473" s="168"/>
      <c r="CN1473" s="144"/>
      <c r="CO1473" s="168"/>
      <c r="CP1473" s="168"/>
      <c r="CQ1473" s="168"/>
      <c r="CR1473" s="168"/>
      <c r="CS1473" s="168"/>
      <c r="CT1473" s="168"/>
      <c r="CU1473" s="168"/>
      <c r="CV1473" s="168"/>
      <c r="CW1473" s="168"/>
      <c r="CX1473" s="168"/>
      <c r="CY1473" s="168"/>
      <c r="CZ1473" s="168"/>
      <c r="DA1473" s="168"/>
      <c r="DB1473" s="168"/>
      <c r="DC1473" s="168"/>
      <c r="DD1473" s="168"/>
      <c r="DE1473" s="168"/>
      <c r="DF1473" s="168"/>
      <c r="DG1473" s="168"/>
      <c r="DH1473" s="168"/>
      <c r="DI1473" s="168"/>
      <c r="DJ1473" s="168"/>
      <c r="DK1473" s="168"/>
      <c r="DL1473" s="168"/>
    </row>
    <row r="1474" spans="1:116" x14ac:dyDescent="0.4">
      <c r="A1474" s="12"/>
      <c r="B1474" s="339"/>
      <c r="C1474" s="339"/>
      <c r="D1474" s="337" t="s">
        <v>518</v>
      </c>
      <c r="E1474" s="337" t="str">
        <f t="shared" si="1935"/>
        <v>1474 SPLIT-SV-VR</v>
      </c>
      <c r="G1474" s="95" t="str">
        <f>"% of "&amp;G1472&amp;" by product:"</f>
        <v>% of Primary volume driver by product:</v>
      </c>
      <c r="H1474" s="338" t="s">
        <v>695</v>
      </c>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60"/>
      <c r="CO1474" s="239"/>
      <c r="CP1474" s="239"/>
      <c r="CQ1474" s="239"/>
      <c r="CR1474" s="239"/>
      <c r="CS1474" s="239"/>
      <c r="CT1474" s="239"/>
      <c r="CU1474" s="239"/>
      <c r="CV1474" s="239"/>
      <c r="CW1474" s="239"/>
      <c r="CX1474" s="239"/>
      <c r="CY1474" s="239"/>
      <c r="CZ1474" s="239"/>
      <c r="DA1474" s="239"/>
      <c r="DB1474" s="239"/>
      <c r="DC1474" s="239"/>
      <c r="DD1474" s="239"/>
      <c r="DE1474" s="239"/>
      <c r="DF1474" s="239"/>
      <c r="DG1474" s="239"/>
      <c r="DH1474" s="239"/>
      <c r="DI1474" s="239"/>
      <c r="DJ1474" s="239"/>
      <c r="DK1474" s="239"/>
      <c r="DL1474" s="239"/>
    </row>
    <row r="1475" spans="1:116" x14ac:dyDescent="0.4">
      <c r="A1475" s="12"/>
      <c r="B1475" s="339"/>
      <c r="C1475" s="339"/>
      <c r="D1475" s="337" t="s">
        <v>518</v>
      </c>
      <c r="E1475" s="337" t="str">
        <f t="shared" si="1935"/>
        <v>1475 SPLIT-SV-VR</v>
      </c>
      <c r="G1475" s="242" t="s">
        <v>519</v>
      </c>
      <c r="H1475" s="12"/>
      <c r="I1475" s="60"/>
      <c r="J1475" s="60"/>
      <c r="K1475" s="12"/>
      <c r="L1475" s="12"/>
      <c r="M1475" s="12"/>
      <c r="N1475" s="12"/>
      <c r="O1475" s="12"/>
      <c r="P1475" s="12"/>
      <c r="R1475" s="13"/>
      <c r="S1475" s="76"/>
      <c r="T1475" s="76"/>
      <c r="U1475" s="76"/>
      <c r="V1475" s="76"/>
      <c r="W1475" s="76"/>
      <c r="X1475" s="76"/>
      <c r="Y1475" s="76"/>
      <c r="Z1475" s="76"/>
      <c r="AA1475" s="76"/>
      <c r="AB1475" s="76"/>
      <c r="AC1475" s="76"/>
      <c r="AD1475" s="76"/>
      <c r="AE1475" s="76"/>
      <c r="AF1475" s="76"/>
      <c r="AG1475" s="76"/>
      <c r="AH1475" s="76"/>
      <c r="AI1475" s="76"/>
      <c r="AJ1475" s="76"/>
      <c r="AK1475" s="76"/>
      <c r="AL1475" s="76"/>
      <c r="AM1475" s="76"/>
      <c r="AN1475" s="76"/>
      <c r="AO1475" s="76"/>
      <c r="AP1475" s="76"/>
      <c r="AQ1475" s="76"/>
      <c r="AR1475" s="76"/>
      <c r="AS1475" s="76"/>
      <c r="AT1475" s="76"/>
      <c r="AU1475" s="76"/>
      <c r="AV1475" s="76"/>
      <c r="AW1475" s="76"/>
      <c r="AX1475" s="76"/>
      <c r="AY1475" s="76"/>
      <c r="AZ1475" s="76"/>
      <c r="BA1475" s="76"/>
      <c r="BB1475" s="76"/>
      <c r="BC1475" s="76"/>
      <c r="BD1475" s="76"/>
      <c r="BE1475" s="76"/>
      <c r="BF1475" s="76"/>
      <c r="BG1475" s="76"/>
      <c r="BH1475" s="76"/>
      <c r="BI1475" s="76"/>
      <c r="BJ1475" s="76"/>
      <c r="BK1475" s="76"/>
      <c r="BL1475" s="76"/>
      <c r="BM1475" s="76"/>
      <c r="BN1475" s="76"/>
      <c r="BO1475" s="76"/>
      <c r="BP1475" s="76"/>
      <c r="BQ1475" s="76"/>
      <c r="BR1475" s="76"/>
      <c r="BS1475" s="76"/>
      <c r="BT1475" s="76"/>
      <c r="BU1475" s="76"/>
      <c r="BV1475" s="76"/>
      <c r="BW1475" s="76"/>
      <c r="BX1475" s="76"/>
      <c r="BY1475" s="76"/>
      <c r="BZ1475" s="76"/>
      <c r="CA1475" s="76"/>
      <c r="CB1475" s="76"/>
      <c r="CC1475" s="76"/>
      <c r="CD1475" s="76"/>
      <c r="CE1475" s="76"/>
      <c r="CF1475" s="76"/>
      <c r="CG1475" s="76"/>
      <c r="CH1475" s="76"/>
      <c r="CI1475" s="76"/>
      <c r="CJ1475" s="76"/>
      <c r="CK1475" s="76"/>
      <c r="CL1475" s="76"/>
      <c r="CN1475" s="60"/>
      <c r="CO1475" s="239"/>
      <c r="CP1475" s="239"/>
      <c r="CQ1475" s="239"/>
      <c r="CR1475" s="239"/>
      <c r="CS1475" s="239"/>
      <c r="CT1475" s="239"/>
      <c r="CU1475" s="239"/>
      <c r="CV1475" s="239"/>
      <c r="CW1475" s="239"/>
      <c r="CX1475" s="239"/>
      <c r="CY1475" s="239"/>
      <c r="CZ1475" s="239"/>
      <c r="DA1475" s="239"/>
      <c r="DB1475" s="239"/>
      <c r="DC1475" s="239"/>
      <c r="DD1475" s="239"/>
      <c r="DE1475" s="239"/>
      <c r="DF1475" s="239"/>
      <c r="DG1475" s="239"/>
      <c r="DH1475" s="239"/>
      <c r="DI1475" s="239"/>
      <c r="DJ1475" s="239"/>
      <c r="DK1475" s="239"/>
      <c r="DL1475" s="239"/>
    </row>
    <row r="1476" spans="1:116" x14ac:dyDescent="0.4">
      <c r="A1476" s="12"/>
      <c r="B1476" s="339"/>
      <c r="C1476" s="339"/>
      <c r="D1476" s="337" t="s">
        <v>518</v>
      </c>
      <c r="E1476" s="337" t="str">
        <f t="shared" si="1935"/>
        <v>1476 SPLIT-SV-VR</v>
      </c>
      <c r="G1476" s="242" t="s">
        <v>520</v>
      </c>
      <c r="H1476" s="12"/>
      <c r="I1476" s="60"/>
      <c r="J1476" s="60"/>
      <c r="K1476" s="12"/>
      <c r="L1476" s="12"/>
      <c r="M1476" s="12"/>
      <c r="N1476" s="12"/>
      <c r="O1476" s="12"/>
      <c r="P1476" s="12"/>
      <c r="R1476" s="13"/>
      <c r="S1476" s="76"/>
      <c r="T1476" s="76"/>
      <c r="U1476" s="76"/>
      <c r="V1476" s="76"/>
      <c r="W1476" s="76"/>
      <c r="X1476" s="76"/>
      <c r="Y1476" s="76"/>
      <c r="Z1476" s="76"/>
      <c r="AA1476" s="76"/>
      <c r="AB1476" s="76"/>
      <c r="AC1476" s="76"/>
      <c r="AD1476" s="76"/>
      <c r="AE1476" s="76"/>
      <c r="AF1476" s="76"/>
      <c r="AG1476" s="76"/>
      <c r="AH1476" s="76"/>
      <c r="AI1476" s="76"/>
      <c r="AJ1476" s="76"/>
      <c r="AK1476" s="76"/>
      <c r="AL1476" s="76"/>
      <c r="AM1476" s="76"/>
      <c r="AN1476" s="76"/>
      <c r="AO1476" s="76"/>
      <c r="AP1476" s="76"/>
      <c r="AQ1476" s="76"/>
      <c r="AR1476" s="76"/>
      <c r="AS1476" s="76"/>
      <c r="AT1476" s="76"/>
      <c r="AU1476" s="76"/>
      <c r="AV1476" s="76"/>
      <c r="AW1476" s="76"/>
      <c r="AX1476" s="76"/>
      <c r="AY1476" s="76"/>
      <c r="AZ1476" s="76"/>
      <c r="BA1476" s="76"/>
      <c r="BB1476" s="76"/>
      <c r="BC1476" s="76"/>
      <c r="BD1476" s="76"/>
      <c r="BE1476" s="76"/>
      <c r="BF1476" s="76"/>
      <c r="BG1476" s="76"/>
      <c r="BH1476" s="76"/>
      <c r="BI1476" s="76"/>
      <c r="BJ1476" s="76"/>
      <c r="BK1476" s="76"/>
      <c r="BL1476" s="76"/>
      <c r="BM1476" s="76"/>
      <c r="BN1476" s="76"/>
      <c r="BO1476" s="76"/>
      <c r="BP1476" s="76"/>
      <c r="BQ1476" s="76"/>
      <c r="BR1476" s="76"/>
      <c r="BS1476" s="76"/>
      <c r="BT1476" s="76"/>
      <c r="BU1476" s="76"/>
      <c r="BV1476" s="76"/>
      <c r="BW1476" s="76"/>
      <c r="BX1476" s="76"/>
      <c r="BY1476" s="76"/>
      <c r="BZ1476" s="76"/>
      <c r="CA1476" s="76"/>
      <c r="CB1476" s="76"/>
      <c r="CC1476" s="76"/>
      <c r="CD1476" s="76"/>
      <c r="CE1476" s="76"/>
      <c r="CF1476" s="76"/>
      <c r="CG1476" s="76"/>
      <c r="CH1476" s="76"/>
      <c r="CI1476" s="76"/>
      <c r="CJ1476" s="76"/>
      <c r="CK1476" s="76"/>
      <c r="CL1476" s="76"/>
      <c r="CN1476" s="60"/>
      <c r="CO1476" s="239"/>
      <c r="CP1476" s="239"/>
      <c r="CQ1476" s="239"/>
      <c r="CR1476" s="239"/>
      <c r="CS1476" s="239"/>
      <c r="CT1476" s="239"/>
      <c r="CU1476" s="239"/>
      <c r="CV1476" s="239"/>
      <c r="CW1476" s="239"/>
      <c r="CX1476" s="239"/>
      <c r="CY1476" s="239"/>
      <c r="CZ1476" s="239"/>
      <c r="DA1476" s="239"/>
      <c r="DB1476" s="239"/>
      <c r="DC1476" s="239"/>
      <c r="DD1476" s="239"/>
      <c r="DE1476" s="239"/>
      <c r="DF1476" s="239"/>
      <c r="DG1476" s="239"/>
      <c r="DH1476" s="239"/>
      <c r="DI1476" s="239"/>
      <c r="DJ1476" s="239"/>
      <c r="DK1476" s="239"/>
      <c r="DL1476" s="239"/>
    </row>
    <row r="1477" spans="1:116" x14ac:dyDescent="0.4">
      <c r="A1477" s="12"/>
      <c r="B1477" s="339"/>
      <c r="C1477" s="339"/>
      <c r="D1477" s="337" t="s">
        <v>518</v>
      </c>
      <c r="E1477" s="337" t="str">
        <f t="shared" si="1935"/>
        <v>1477 SPLIT-SV-VR</v>
      </c>
      <c r="G1477" s="145" t="s">
        <v>62</v>
      </c>
      <c r="H1477" s="12"/>
      <c r="I1477" s="60"/>
      <c r="J1477" s="60"/>
      <c r="K1477" s="21">
        <v>0.5</v>
      </c>
      <c r="L1477" s="21">
        <v>0.5</v>
      </c>
      <c r="M1477" s="21">
        <v>0.5</v>
      </c>
      <c r="N1477" s="21">
        <v>0.5</v>
      </c>
      <c r="O1477" s="21">
        <v>0.5</v>
      </c>
      <c r="P1477" s="21">
        <v>0.5</v>
      </c>
      <c r="R1477" s="67"/>
      <c r="S1477" s="150" cm="1">
        <f t="array" ref="S1477">INDEX($K:$P,ROW(),MATCH(S$3,$K$2:$P$2,0))</f>
        <v>0.5</v>
      </c>
      <c r="T1477" s="150" cm="1">
        <f t="array" ref="T1477">INDEX($K:$P,ROW(),MATCH(T$3,$K$2:$P$2,0))</f>
        <v>0.5</v>
      </c>
      <c r="U1477" s="150" cm="1">
        <f t="array" ref="U1477">INDEX($K:$P,ROW(),MATCH(U$3,$K$2:$P$2,0))</f>
        <v>0.5</v>
      </c>
      <c r="V1477" s="150" cm="1">
        <f t="array" ref="V1477">INDEX($K:$P,ROW(),MATCH(V$3,$K$2:$P$2,0))</f>
        <v>0.5</v>
      </c>
      <c r="W1477" s="150" cm="1">
        <f t="array" ref="W1477">INDEX($K:$P,ROW(),MATCH(W$3,$K$2:$P$2,0))</f>
        <v>0.5</v>
      </c>
      <c r="X1477" s="150" cm="1">
        <f t="array" ref="X1477">INDEX($K:$P,ROW(),MATCH(X$3,$K$2:$P$2,0))</f>
        <v>0.5</v>
      </c>
      <c r="Y1477" s="150" cm="1">
        <f t="array" ref="Y1477">INDEX($K:$P,ROW(),MATCH(Y$3,$K$2:$P$2,0))</f>
        <v>0.5</v>
      </c>
      <c r="Z1477" s="150" cm="1">
        <f t="array" ref="Z1477">INDEX($K:$P,ROW(),MATCH(Z$3,$K$2:$P$2,0))</f>
        <v>0.5</v>
      </c>
      <c r="AA1477" s="150" cm="1">
        <f t="array" ref="AA1477">INDEX($K:$P,ROW(),MATCH(AA$3,$K$2:$P$2,0))</f>
        <v>0.5</v>
      </c>
      <c r="AB1477" s="150" cm="1">
        <f t="array" ref="AB1477">INDEX($K:$P,ROW(),MATCH(AB$3,$K$2:$P$2,0))</f>
        <v>0.5</v>
      </c>
      <c r="AC1477" s="150" cm="1">
        <f t="array" ref="AC1477">INDEX($K:$P,ROW(),MATCH(AC$3,$K$2:$P$2,0))</f>
        <v>0.5</v>
      </c>
      <c r="AD1477" s="150" cm="1">
        <f t="array" ref="AD1477">INDEX($K:$P,ROW(),MATCH(AD$3,$K$2:$P$2,0))</f>
        <v>0.5</v>
      </c>
      <c r="AE1477" s="150" cm="1">
        <f t="array" ref="AE1477">INDEX($K:$P,ROW(),MATCH(AE$3,$K$2:$P$2,0))</f>
        <v>0.5</v>
      </c>
      <c r="AF1477" s="150" cm="1">
        <f t="array" ref="AF1477">INDEX($K:$P,ROW(),MATCH(AF$3,$K$2:$P$2,0))</f>
        <v>0.5</v>
      </c>
      <c r="AG1477" s="150" cm="1">
        <f t="array" ref="AG1477">INDEX($K:$P,ROW(),MATCH(AG$3,$K$2:$P$2,0))</f>
        <v>0.5</v>
      </c>
      <c r="AH1477" s="150" cm="1">
        <f t="array" ref="AH1477">INDEX($K:$P,ROW(),MATCH(AH$3,$K$2:$P$2,0))</f>
        <v>0.5</v>
      </c>
      <c r="AI1477" s="150" cm="1">
        <f t="array" ref="AI1477">INDEX($K:$P,ROW(),MATCH(AI$3,$K$2:$P$2,0))</f>
        <v>0.5</v>
      </c>
      <c r="AJ1477" s="150" cm="1">
        <f t="array" ref="AJ1477">INDEX($K:$P,ROW(),MATCH(AJ$3,$K$2:$P$2,0))</f>
        <v>0.5</v>
      </c>
      <c r="AK1477" s="150" cm="1">
        <f t="array" ref="AK1477">INDEX($K:$P,ROW(),MATCH(AK$3,$K$2:$P$2,0))</f>
        <v>0.5</v>
      </c>
      <c r="AL1477" s="150" cm="1">
        <f t="array" ref="AL1477">INDEX($K:$P,ROW(),MATCH(AL$3,$K$2:$P$2,0))</f>
        <v>0.5</v>
      </c>
      <c r="AM1477" s="150" cm="1">
        <f t="array" ref="AM1477">INDEX($K:$P,ROW(),MATCH(AM$3,$K$2:$P$2,0))</f>
        <v>0.5</v>
      </c>
      <c r="AN1477" s="150" cm="1">
        <f t="array" ref="AN1477">INDEX($K:$P,ROW(),MATCH(AN$3,$K$2:$P$2,0))</f>
        <v>0.5</v>
      </c>
      <c r="AO1477" s="150" cm="1">
        <f t="array" ref="AO1477">INDEX($K:$P,ROW(),MATCH(AO$3,$K$2:$P$2,0))</f>
        <v>0.5</v>
      </c>
      <c r="AP1477" s="150" cm="1">
        <f t="array" ref="AP1477">INDEX($K:$P,ROW(),MATCH(AP$3,$K$2:$P$2,0))</f>
        <v>0.5</v>
      </c>
      <c r="AQ1477" s="150" cm="1">
        <f t="array" ref="AQ1477">INDEX($K:$P,ROW(),MATCH(AQ$3,$K$2:$P$2,0))</f>
        <v>0.5</v>
      </c>
      <c r="AR1477" s="150" cm="1">
        <f t="array" ref="AR1477">INDEX($K:$P,ROW(),MATCH(AR$3,$K$2:$P$2,0))</f>
        <v>0.5</v>
      </c>
      <c r="AS1477" s="150" cm="1">
        <f t="array" ref="AS1477">INDEX($K:$P,ROW(),MATCH(AS$3,$K$2:$P$2,0))</f>
        <v>0.5</v>
      </c>
      <c r="AT1477" s="150" cm="1">
        <f t="array" ref="AT1477">INDEX($K:$P,ROW(),MATCH(AT$3,$K$2:$P$2,0))</f>
        <v>0.5</v>
      </c>
      <c r="AU1477" s="150" cm="1">
        <f t="array" ref="AU1477">INDEX($K:$P,ROW(),MATCH(AU$3,$K$2:$P$2,0))</f>
        <v>0.5</v>
      </c>
      <c r="AV1477" s="150" cm="1">
        <f t="array" ref="AV1477">INDEX($K:$P,ROW(),MATCH(AV$3,$K$2:$P$2,0))</f>
        <v>0.5</v>
      </c>
      <c r="AW1477" s="150" cm="1">
        <f t="array" ref="AW1477">INDEX($K:$P,ROW(),MATCH(AW$3,$K$2:$P$2,0))</f>
        <v>0.5</v>
      </c>
      <c r="AX1477" s="150" cm="1">
        <f t="array" ref="AX1477">INDEX($K:$P,ROW(),MATCH(AX$3,$K$2:$P$2,0))</f>
        <v>0.5</v>
      </c>
      <c r="AY1477" s="150" cm="1">
        <f t="array" ref="AY1477">INDEX($K:$P,ROW(),MATCH(AY$3,$K$2:$P$2,0))</f>
        <v>0.5</v>
      </c>
      <c r="AZ1477" s="150" cm="1">
        <f t="array" ref="AZ1477">INDEX($K:$P,ROW(),MATCH(AZ$3,$K$2:$P$2,0))</f>
        <v>0.5</v>
      </c>
      <c r="BA1477" s="150" cm="1">
        <f t="array" ref="BA1477">INDEX($K:$P,ROW(),MATCH(BA$3,$K$2:$P$2,0))</f>
        <v>0.5</v>
      </c>
      <c r="BB1477" s="150" cm="1">
        <f t="array" ref="BB1477">INDEX($K:$P,ROW(),MATCH(BB$3,$K$2:$P$2,0))</f>
        <v>0.5</v>
      </c>
      <c r="BC1477" s="150" cm="1">
        <f t="array" ref="BC1477">INDEX($K:$P,ROW(),MATCH(BC$3,$K$2:$P$2,0))</f>
        <v>0.5</v>
      </c>
      <c r="BD1477" s="150" cm="1">
        <f t="array" ref="BD1477">INDEX($K:$P,ROW(),MATCH(BD$3,$K$2:$P$2,0))</f>
        <v>0.5</v>
      </c>
      <c r="BE1477" s="150" cm="1">
        <f t="array" ref="BE1477">INDEX($K:$P,ROW(),MATCH(BE$3,$K$2:$P$2,0))</f>
        <v>0.5</v>
      </c>
      <c r="BF1477" s="150" cm="1">
        <f t="array" ref="BF1477">INDEX($K:$P,ROW(),MATCH(BF$3,$K$2:$P$2,0))</f>
        <v>0.5</v>
      </c>
      <c r="BG1477" s="150" cm="1">
        <f t="array" ref="BG1477">INDEX($K:$P,ROW(),MATCH(BG$3,$K$2:$P$2,0))</f>
        <v>0.5</v>
      </c>
      <c r="BH1477" s="150" cm="1">
        <f t="array" ref="BH1477">INDEX($K:$P,ROW(),MATCH(BH$3,$K$2:$P$2,0))</f>
        <v>0.5</v>
      </c>
      <c r="BI1477" s="150" cm="1">
        <f t="array" ref="BI1477">INDEX($K:$P,ROW(),MATCH(BI$3,$K$2:$P$2,0))</f>
        <v>0.5</v>
      </c>
      <c r="BJ1477" s="150" cm="1">
        <f t="array" ref="BJ1477">INDEX($K:$P,ROW(),MATCH(BJ$3,$K$2:$P$2,0))</f>
        <v>0.5</v>
      </c>
      <c r="BK1477" s="150" cm="1">
        <f t="array" ref="BK1477">INDEX($K:$P,ROW(),MATCH(BK$3,$K$2:$P$2,0))</f>
        <v>0.5</v>
      </c>
      <c r="BL1477" s="150" cm="1">
        <f t="array" ref="BL1477">INDEX($K:$P,ROW(),MATCH(BL$3,$K$2:$P$2,0))</f>
        <v>0.5</v>
      </c>
      <c r="BM1477" s="150" cm="1">
        <f t="array" ref="BM1477">INDEX($K:$P,ROW(),MATCH(BM$3,$K$2:$P$2,0))</f>
        <v>0.5</v>
      </c>
      <c r="BN1477" s="150" cm="1">
        <f t="array" ref="BN1477">INDEX($K:$P,ROW(),MATCH(BN$3,$K$2:$P$2,0))</f>
        <v>0.5</v>
      </c>
      <c r="BO1477" s="150" cm="1">
        <f t="array" ref="BO1477">INDEX($K:$P,ROW(),MATCH(BO$3,$K$2:$P$2,0))</f>
        <v>0.5</v>
      </c>
      <c r="BP1477" s="150" cm="1">
        <f t="array" ref="BP1477">INDEX($K:$P,ROW(),MATCH(BP$3,$K$2:$P$2,0))</f>
        <v>0.5</v>
      </c>
      <c r="BQ1477" s="150" cm="1">
        <f t="array" ref="BQ1477">INDEX($K:$P,ROW(),MATCH(BQ$3,$K$2:$P$2,0))</f>
        <v>0.5</v>
      </c>
      <c r="BR1477" s="150" cm="1">
        <f t="array" ref="BR1477">INDEX($K:$P,ROW(),MATCH(BR$3,$K$2:$P$2,0))</f>
        <v>0.5</v>
      </c>
      <c r="BS1477" s="150" cm="1">
        <f t="array" ref="BS1477">INDEX($K:$P,ROW(),MATCH(BS$3,$K$2:$P$2,0))</f>
        <v>0.5</v>
      </c>
      <c r="BT1477" s="150" cm="1">
        <f t="array" ref="BT1477">INDEX($K:$P,ROW(),MATCH(BT$3,$K$2:$P$2,0))</f>
        <v>0.5</v>
      </c>
      <c r="BU1477" s="150" cm="1">
        <f t="array" ref="BU1477">INDEX($K:$P,ROW(),MATCH(BU$3,$K$2:$P$2,0))</f>
        <v>0.5</v>
      </c>
      <c r="BV1477" s="150" cm="1">
        <f t="array" ref="BV1477">INDEX($K:$P,ROW(),MATCH(BV$3,$K$2:$P$2,0))</f>
        <v>0.5</v>
      </c>
      <c r="BW1477" s="150" cm="1">
        <f t="array" ref="BW1477">INDEX($K:$P,ROW(),MATCH(BW$3,$K$2:$P$2,0))</f>
        <v>0.5</v>
      </c>
      <c r="BX1477" s="150" cm="1">
        <f t="array" ref="BX1477">INDEX($K:$P,ROW(),MATCH(BX$3,$K$2:$P$2,0))</f>
        <v>0.5</v>
      </c>
      <c r="BY1477" s="150" cm="1">
        <f t="array" ref="BY1477">INDEX($K:$P,ROW(),MATCH(BY$3,$K$2:$P$2,0))</f>
        <v>0.5</v>
      </c>
      <c r="BZ1477" s="150" cm="1">
        <f t="array" ref="BZ1477">INDEX($K:$P,ROW(),MATCH(BZ$3,$K$2:$P$2,0))</f>
        <v>0.5</v>
      </c>
      <c r="CA1477" s="150" cm="1">
        <f t="array" ref="CA1477">INDEX($K:$P,ROW(),MATCH(CA$3,$K$2:$P$2,0))</f>
        <v>0.5</v>
      </c>
      <c r="CB1477" s="150" cm="1">
        <f t="array" ref="CB1477">INDEX($K:$P,ROW(),MATCH(CB$3,$K$2:$P$2,0))</f>
        <v>0.5</v>
      </c>
      <c r="CC1477" s="150" cm="1">
        <f t="array" ref="CC1477">INDEX($K:$P,ROW(),MATCH(CC$3,$K$2:$P$2,0))</f>
        <v>0.5</v>
      </c>
      <c r="CD1477" s="150" cm="1">
        <f t="array" ref="CD1477">INDEX($K:$P,ROW(),MATCH(CD$3,$K$2:$P$2,0))</f>
        <v>0.5</v>
      </c>
      <c r="CE1477" s="150" cm="1">
        <f t="array" ref="CE1477">INDEX($K:$P,ROW(),MATCH(CE$3,$K$2:$P$2,0))</f>
        <v>0.5</v>
      </c>
      <c r="CF1477" s="150" cm="1">
        <f t="array" ref="CF1477">INDEX($K:$P,ROW(),MATCH(CF$3,$K$2:$P$2,0))</f>
        <v>0.5</v>
      </c>
      <c r="CG1477" s="150" cm="1">
        <f t="array" ref="CG1477">INDEX($K:$P,ROW(),MATCH(CG$3,$K$2:$P$2,0))</f>
        <v>0.5</v>
      </c>
      <c r="CH1477" s="150" cm="1">
        <f t="array" ref="CH1477">INDEX($K:$P,ROW(),MATCH(CH$3,$K$2:$P$2,0))</f>
        <v>0.5</v>
      </c>
      <c r="CI1477" s="150" cm="1">
        <f t="array" ref="CI1477">INDEX($K:$P,ROW(),MATCH(CI$3,$K$2:$P$2,0))</f>
        <v>0.5</v>
      </c>
      <c r="CJ1477" s="150" cm="1">
        <f t="array" ref="CJ1477">INDEX($K:$P,ROW(),MATCH(CJ$3,$K$2:$P$2,0))</f>
        <v>0.5</v>
      </c>
      <c r="CK1477" s="150" cm="1">
        <f t="array" ref="CK1477">INDEX($K:$P,ROW(),MATCH(CK$3,$K$2:$P$2,0))</f>
        <v>0.5</v>
      </c>
      <c r="CL1477" s="150" cm="1">
        <f t="array" ref="CL1477">INDEX($K:$P,ROW(),MATCH(CL$3,$K$2:$P$2,0))</f>
        <v>0.5</v>
      </c>
      <c r="CN1477" s="150"/>
      <c r="CO1477" s="150" t="e" cm="1">
        <f t="array" ref="CO1477">INDEX($K:$P,ROW(),MATCH(CO$3,$K$2:$P$2,0))</f>
        <v>#N/A</v>
      </c>
      <c r="CP1477" s="150" t="e" cm="1">
        <f t="array" ref="CP1477">INDEX($K:$P,ROW(),MATCH(CP$3,$K$2:$P$2,0))</f>
        <v>#N/A</v>
      </c>
      <c r="CQ1477" s="150" t="e" cm="1">
        <f t="array" ref="CQ1477">INDEX($K:$P,ROW(),MATCH(CQ$3,$K$2:$P$2,0))</f>
        <v>#N/A</v>
      </c>
      <c r="CR1477" s="150" t="e" cm="1">
        <f t="array" ref="CR1477">INDEX($K:$P,ROW(),MATCH(CR$3,$K$2:$P$2,0))</f>
        <v>#N/A</v>
      </c>
      <c r="CS1477" s="150" t="e" cm="1">
        <f t="array" ref="CS1477">INDEX($K:$P,ROW(),MATCH(CS$3,$K$2:$P$2,0))</f>
        <v>#N/A</v>
      </c>
      <c r="CT1477" s="150" t="e" cm="1">
        <f t="array" ref="CT1477">INDEX($K:$P,ROW(),MATCH(CT$3,$K$2:$P$2,0))</f>
        <v>#N/A</v>
      </c>
      <c r="CU1477" s="150" t="e" cm="1">
        <f t="array" ref="CU1477">INDEX($K:$P,ROW(),MATCH(CU$3,$K$2:$P$2,0))</f>
        <v>#N/A</v>
      </c>
      <c r="CV1477" s="150" t="e" cm="1">
        <f t="array" ref="CV1477">INDEX($K:$P,ROW(),MATCH(CV$3,$K$2:$P$2,0))</f>
        <v>#N/A</v>
      </c>
      <c r="CW1477" s="150" t="e" cm="1">
        <f t="array" ref="CW1477">INDEX($K:$P,ROW(),MATCH(CW$3,$K$2:$P$2,0))</f>
        <v>#N/A</v>
      </c>
      <c r="CX1477" s="150" t="e" cm="1">
        <f t="array" ref="CX1477">INDEX($K:$P,ROW(),MATCH(CX$3,$K$2:$P$2,0))</f>
        <v>#N/A</v>
      </c>
      <c r="CY1477" s="150" t="e" cm="1">
        <f t="array" ref="CY1477">INDEX($K:$P,ROW(),MATCH(CY$3,$K$2:$P$2,0))</f>
        <v>#N/A</v>
      </c>
      <c r="CZ1477" s="150" t="e" cm="1">
        <f t="array" ref="CZ1477">INDEX($K:$P,ROW(),MATCH(CZ$3,$K$2:$P$2,0))</f>
        <v>#N/A</v>
      </c>
      <c r="DA1477" s="150" t="e" cm="1">
        <f t="array" ref="DA1477">INDEX($K:$P,ROW(),MATCH(DA$3,$K$2:$P$2,0))</f>
        <v>#N/A</v>
      </c>
      <c r="DB1477" s="150" t="e" cm="1">
        <f t="array" ref="DB1477">INDEX($K:$P,ROW(),MATCH(DB$3,$K$2:$P$2,0))</f>
        <v>#N/A</v>
      </c>
      <c r="DC1477" s="150" t="e" cm="1">
        <f t="array" ref="DC1477">INDEX($K:$P,ROW(),MATCH(DC$3,$K$2:$P$2,0))</f>
        <v>#N/A</v>
      </c>
      <c r="DD1477" s="150" t="e" cm="1">
        <f t="array" ref="DD1477">INDEX($K:$P,ROW(),MATCH(DD$3,$K$2:$P$2,0))</f>
        <v>#N/A</v>
      </c>
      <c r="DE1477" s="150" t="e" cm="1">
        <f t="array" ref="DE1477">INDEX($K:$P,ROW(),MATCH(DE$3,$K$2:$P$2,0))</f>
        <v>#N/A</v>
      </c>
      <c r="DF1477" s="150" t="e" cm="1">
        <f t="array" ref="DF1477">INDEX($K:$P,ROW(),MATCH(DF$3,$K$2:$P$2,0))</f>
        <v>#N/A</v>
      </c>
      <c r="DG1477" s="150" t="e" cm="1">
        <f t="array" ref="DG1477">INDEX($K:$P,ROW(),MATCH(DG$3,$K$2:$P$2,0))</f>
        <v>#N/A</v>
      </c>
      <c r="DH1477" s="150" t="e" cm="1">
        <f t="array" ref="DH1477">INDEX($K:$P,ROW(),MATCH(DH$3,$K$2:$P$2,0))</f>
        <v>#N/A</v>
      </c>
      <c r="DI1477" s="150" t="e" cm="1">
        <f t="array" ref="DI1477">INDEX($K:$P,ROW(),MATCH(DI$3,$K$2:$P$2,0))</f>
        <v>#N/A</v>
      </c>
      <c r="DJ1477" s="150" t="e" cm="1">
        <f t="array" ref="DJ1477">INDEX($K:$P,ROW(),MATCH(DJ$3,$K$2:$P$2,0))</f>
        <v>#N/A</v>
      </c>
      <c r="DK1477" s="150" t="e" cm="1">
        <f t="array" ref="DK1477">INDEX($K:$P,ROW(),MATCH(DK$3,$K$2:$P$2,0))</f>
        <v>#N/A</v>
      </c>
      <c r="DL1477" s="150" t="e" cm="1">
        <f t="array" ref="DL1477">INDEX($K:$P,ROW(),MATCH(DL$3,$K$2:$P$2,0))</f>
        <v>#N/A</v>
      </c>
    </row>
    <row r="1478" spans="1:116" x14ac:dyDescent="0.4">
      <c r="A1478" s="12"/>
      <c r="B1478" s="339"/>
      <c r="C1478" s="339"/>
      <c r="D1478" s="337" t="s">
        <v>518</v>
      </c>
      <c r="E1478" s="337" t="str">
        <f t="shared" si="1935"/>
        <v>1478 SPLIT-SV-VR</v>
      </c>
      <c r="G1478" s="95"/>
      <c r="H1478" s="12"/>
      <c r="I1478" s="60"/>
      <c r="J1478" s="60"/>
      <c r="K1478" s="21">
        <f>1-K1477</f>
        <v>0.5</v>
      </c>
      <c r="L1478" s="21">
        <f t="shared" ref="L1478:P1478" si="1936">1-L1477</f>
        <v>0.5</v>
      </c>
      <c r="M1478" s="21">
        <f t="shared" si="1936"/>
        <v>0.5</v>
      </c>
      <c r="N1478" s="21">
        <f t="shared" si="1936"/>
        <v>0.5</v>
      </c>
      <c r="O1478" s="21">
        <f t="shared" si="1936"/>
        <v>0.5</v>
      </c>
      <c r="P1478" s="21">
        <f t="shared" si="1936"/>
        <v>0.5</v>
      </c>
      <c r="R1478" s="67"/>
      <c r="S1478" s="150" cm="1">
        <f t="array" ref="S1478">INDEX($K:$P,ROW(),MATCH(S$3,$K$2:$P$2,0))</f>
        <v>0.5</v>
      </c>
      <c r="T1478" s="150" cm="1">
        <f t="array" ref="T1478">INDEX($K:$P,ROW(),MATCH(T$3,$K$2:$P$2,0))</f>
        <v>0.5</v>
      </c>
      <c r="U1478" s="150" cm="1">
        <f t="array" ref="U1478">INDEX($K:$P,ROW(),MATCH(U$3,$K$2:$P$2,0))</f>
        <v>0.5</v>
      </c>
      <c r="V1478" s="150" cm="1">
        <f t="array" ref="V1478">INDEX($K:$P,ROW(),MATCH(V$3,$K$2:$P$2,0))</f>
        <v>0.5</v>
      </c>
      <c r="W1478" s="150" cm="1">
        <f t="array" ref="W1478">INDEX($K:$P,ROW(),MATCH(W$3,$K$2:$P$2,0))</f>
        <v>0.5</v>
      </c>
      <c r="X1478" s="150" cm="1">
        <f t="array" ref="X1478">INDEX($K:$P,ROW(),MATCH(X$3,$K$2:$P$2,0))</f>
        <v>0.5</v>
      </c>
      <c r="Y1478" s="150" cm="1">
        <f t="array" ref="Y1478">INDEX($K:$P,ROW(),MATCH(Y$3,$K$2:$P$2,0))</f>
        <v>0.5</v>
      </c>
      <c r="Z1478" s="150" cm="1">
        <f t="array" ref="Z1478">INDEX($K:$P,ROW(),MATCH(Z$3,$K$2:$P$2,0))</f>
        <v>0.5</v>
      </c>
      <c r="AA1478" s="150" cm="1">
        <f t="array" ref="AA1478">INDEX($K:$P,ROW(),MATCH(AA$3,$K$2:$P$2,0))</f>
        <v>0.5</v>
      </c>
      <c r="AB1478" s="150" cm="1">
        <f t="array" ref="AB1478">INDEX($K:$P,ROW(),MATCH(AB$3,$K$2:$P$2,0))</f>
        <v>0.5</v>
      </c>
      <c r="AC1478" s="150" cm="1">
        <f t="array" ref="AC1478">INDEX($K:$P,ROW(),MATCH(AC$3,$K$2:$P$2,0))</f>
        <v>0.5</v>
      </c>
      <c r="AD1478" s="150" cm="1">
        <f t="array" ref="AD1478">INDEX($K:$P,ROW(),MATCH(AD$3,$K$2:$P$2,0))</f>
        <v>0.5</v>
      </c>
      <c r="AE1478" s="150" cm="1">
        <f t="array" ref="AE1478">INDEX($K:$P,ROW(),MATCH(AE$3,$K$2:$P$2,0))</f>
        <v>0.5</v>
      </c>
      <c r="AF1478" s="150" cm="1">
        <f t="array" ref="AF1478">INDEX($K:$P,ROW(),MATCH(AF$3,$K$2:$P$2,0))</f>
        <v>0.5</v>
      </c>
      <c r="AG1478" s="150" cm="1">
        <f t="array" ref="AG1478">INDEX($K:$P,ROW(),MATCH(AG$3,$K$2:$P$2,0))</f>
        <v>0.5</v>
      </c>
      <c r="AH1478" s="150" cm="1">
        <f t="array" ref="AH1478">INDEX($K:$P,ROW(),MATCH(AH$3,$K$2:$P$2,0))</f>
        <v>0.5</v>
      </c>
      <c r="AI1478" s="150" cm="1">
        <f t="array" ref="AI1478">INDEX($K:$P,ROW(),MATCH(AI$3,$K$2:$P$2,0))</f>
        <v>0.5</v>
      </c>
      <c r="AJ1478" s="150" cm="1">
        <f t="array" ref="AJ1478">INDEX($K:$P,ROW(),MATCH(AJ$3,$K$2:$P$2,0))</f>
        <v>0.5</v>
      </c>
      <c r="AK1478" s="150" cm="1">
        <f t="array" ref="AK1478">INDEX($K:$P,ROW(),MATCH(AK$3,$K$2:$P$2,0))</f>
        <v>0.5</v>
      </c>
      <c r="AL1478" s="150" cm="1">
        <f t="array" ref="AL1478">INDEX($K:$P,ROW(),MATCH(AL$3,$K$2:$P$2,0))</f>
        <v>0.5</v>
      </c>
      <c r="AM1478" s="150" cm="1">
        <f t="array" ref="AM1478">INDEX($K:$P,ROW(),MATCH(AM$3,$K$2:$P$2,0))</f>
        <v>0.5</v>
      </c>
      <c r="AN1478" s="150" cm="1">
        <f t="array" ref="AN1478">INDEX($K:$P,ROW(),MATCH(AN$3,$K$2:$P$2,0))</f>
        <v>0.5</v>
      </c>
      <c r="AO1478" s="150" cm="1">
        <f t="array" ref="AO1478">INDEX($K:$P,ROW(),MATCH(AO$3,$K$2:$P$2,0))</f>
        <v>0.5</v>
      </c>
      <c r="AP1478" s="150" cm="1">
        <f t="array" ref="AP1478">INDEX($K:$P,ROW(),MATCH(AP$3,$K$2:$P$2,0))</f>
        <v>0.5</v>
      </c>
      <c r="AQ1478" s="150" cm="1">
        <f t="array" ref="AQ1478">INDEX($K:$P,ROW(),MATCH(AQ$3,$K$2:$P$2,0))</f>
        <v>0.5</v>
      </c>
      <c r="AR1478" s="150" cm="1">
        <f t="array" ref="AR1478">INDEX($K:$P,ROW(),MATCH(AR$3,$K$2:$P$2,0))</f>
        <v>0.5</v>
      </c>
      <c r="AS1478" s="150" cm="1">
        <f t="array" ref="AS1478">INDEX($K:$P,ROW(),MATCH(AS$3,$K$2:$P$2,0))</f>
        <v>0.5</v>
      </c>
      <c r="AT1478" s="150" cm="1">
        <f t="array" ref="AT1478">INDEX($K:$P,ROW(),MATCH(AT$3,$K$2:$P$2,0))</f>
        <v>0.5</v>
      </c>
      <c r="AU1478" s="150" cm="1">
        <f t="array" ref="AU1478">INDEX($K:$P,ROW(),MATCH(AU$3,$K$2:$P$2,0))</f>
        <v>0.5</v>
      </c>
      <c r="AV1478" s="150" cm="1">
        <f t="array" ref="AV1478">INDEX($K:$P,ROW(),MATCH(AV$3,$K$2:$P$2,0))</f>
        <v>0.5</v>
      </c>
      <c r="AW1478" s="150" cm="1">
        <f t="array" ref="AW1478">INDEX($K:$P,ROW(),MATCH(AW$3,$K$2:$P$2,0))</f>
        <v>0.5</v>
      </c>
      <c r="AX1478" s="150" cm="1">
        <f t="array" ref="AX1478">INDEX($K:$P,ROW(),MATCH(AX$3,$K$2:$P$2,0))</f>
        <v>0.5</v>
      </c>
      <c r="AY1478" s="150" cm="1">
        <f t="array" ref="AY1478">INDEX($K:$P,ROW(),MATCH(AY$3,$K$2:$P$2,0))</f>
        <v>0.5</v>
      </c>
      <c r="AZ1478" s="150" cm="1">
        <f t="array" ref="AZ1478">INDEX($K:$P,ROW(),MATCH(AZ$3,$K$2:$P$2,0))</f>
        <v>0.5</v>
      </c>
      <c r="BA1478" s="150" cm="1">
        <f t="array" ref="BA1478">INDEX($K:$P,ROW(),MATCH(BA$3,$K$2:$P$2,0))</f>
        <v>0.5</v>
      </c>
      <c r="BB1478" s="150" cm="1">
        <f t="array" ref="BB1478">INDEX($K:$P,ROW(),MATCH(BB$3,$K$2:$P$2,0))</f>
        <v>0.5</v>
      </c>
      <c r="BC1478" s="150" cm="1">
        <f t="array" ref="BC1478">INDEX($K:$P,ROW(),MATCH(BC$3,$K$2:$P$2,0))</f>
        <v>0.5</v>
      </c>
      <c r="BD1478" s="150" cm="1">
        <f t="array" ref="BD1478">INDEX($K:$P,ROW(),MATCH(BD$3,$K$2:$P$2,0))</f>
        <v>0.5</v>
      </c>
      <c r="BE1478" s="150" cm="1">
        <f t="array" ref="BE1478">INDEX($K:$P,ROW(),MATCH(BE$3,$K$2:$P$2,0))</f>
        <v>0.5</v>
      </c>
      <c r="BF1478" s="150" cm="1">
        <f t="array" ref="BF1478">INDEX($K:$P,ROW(),MATCH(BF$3,$K$2:$P$2,0))</f>
        <v>0.5</v>
      </c>
      <c r="BG1478" s="150" cm="1">
        <f t="array" ref="BG1478">INDEX($K:$P,ROW(),MATCH(BG$3,$K$2:$P$2,0))</f>
        <v>0.5</v>
      </c>
      <c r="BH1478" s="150" cm="1">
        <f t="array" ref="BH1478">INDEX($K:$P,ROW(),MATCH(BH$3,$K$2:$P$2,0))</f>
        <v>0.5</v>
      </c>
      <c r="BI1478" s="150" cm="1">
        <f t="array" ref="BI1478">INDEX($K:$P,ROW(),MATCH(BI$3,$K$2:$P$2,0))</f>
        <v>0.5</v>
      </c>
      <c r="BJ1478" s="150" cm="1">
        <f t="array" ref="BJ1478">INDEX($K:$P,ROW(),MATCH(BJ$3,$K$2:$P$2,0))</f>
        <v>0.5</v>
      </c>
      <c r="BK1478" s="150" cm="1">
        <f t="array" ref="BK1478">INDEX($K:$P,ROW(),MATCH(BK$3,$K$2:$P$2,0))</f>
        <v>0.5</v>
      </c>
      <c r="BL1478" s="150" cm="1">
        <f t="array" ref="BL1478">INDEX($K:$P,ROW(),MATCH(BL$3,$K$2:$P$2,0))</f>
        <v>0.5</v>
      </c>
      <c r="BM1478" s="150" cm="1">
        <f t="array" ref="BM1478">INDEX($K:$P,ROW(),MATCH(BM$3,$K$2:$P$2,0))</f>
        <v>0.5</v>
      </c>
      <c r="BN1478" s="150" cm="1">
        <f t="array" ref="BN1478">INDEX($K:$P,ROW(),MATCH(BN$3,$K$2:$P$2,0))</f>
        <v>0.5</v>
      </c>
      <c r="BO1478" s="150" cm="1">
        <f t="array" ref="BO1478">INDEX($K:$P,ROW(),MATCH(BO$3,$K$2:$P$2,0))</f>
        <v>0.5</v>
      </c>
      <c r="BP1478" s="150" cm="1">
        <f t="array" ref="BP1478">INDEX($K:$P,ROW(),MATCH(BP$3,$K$2:$P$2,0))</f>
        <v>0.5</v>
      </c>
      <c r="BQ1478" s="150" cm="1">
        <f t="array" ref="BQ1478">INDEX($K:$P,ROW(),MATCH(BQ$3,$K$2:$P$2,0))</f>
        <v>0.5</v>
      </c>
      <c r="BR1478" s="150" cm="1">
        <f t="array" ref="BR1478">INDEX($K:$P,ROW(),MATCH(BR$3,$K$2:$P$2,0))</f>
        <v>0.5</v>
      </c>
      <c r="BS1478" s="150" cm="1">
        <f t="array" ref="BS1478">INDEX($K:$P,ROW(),MATCH(BS$3,$K$2:$P$2,0))</f>
        <v>0.5</v>
      </c>
      <c r="BT1478" s="150" cm="1">
        <f t="array" ref="BT1478">INDEX($K:$P,ROW(),MATCH(BT$3,$K$2:$P$2,0))</f>
        <v>0.5</v>
      </c>
      <c r="BU1478" s="150" cm="1">
        <f t="array" ref="BU1478">INDEX($K:$P,ROW(),MATCH(BU$3,$K$2:$P$2,0))</f>
        <v>0.5</v>
      </c>
      <c r="BV1478" s="150" cm="1">
        <f t="array" ref="BV1478">INDEX($K:$P,ROW(),MATCH(BV$3,$K$2:$P$2,0))</f>
        <v>0.5</v>
      </c>
      <c r="BW1478" s="150" cm="1">
        <f t="array" ref="BW1478">INDEX($K:$P,ROW(),MATCH(BW$3,$K$2:$P$2,0))</f>
        <v>0.5</v>
      </c>
      <c r="BX1478" s="150" cm="1">
        <f t="array" ref="BX1478">INDEX($K:$P,ROW(),MATCH(BX$3,$K$2:$P$2,0))</f>
        <v>0.5</v>
      </c>
      <c r="BY1478" s="150" cm="1">
        <f t="array" ref="BY1478">INDEX($K:$P,ROW(),MATCH(BY$3,$K$2:$P$2,0))</f>
        <v>0.5</v>
      </c>
      <c r="BZ1478" s="150" cm="1">
        <f t="array" ref="BZ1478">INDEX($K:$P,ROW(),MATCH(BZ$3,$K$2:$P$2,0))</f>
        <v>0.5</v>
      </c>
      <c r="CA1478" s="150" cm="1">
        <f t="array" ref="CA1478">INDEX($K:$P,ROW(),MATCH(CA$3,$K$2:$P$2,0))</f>
        <v>0.5</v>
      </c>
      <c r="CB1478" s="150" cm="1">
        <f t="array" ref="CB1478">INDEX($K:$P,ROW(),MATCH(CB$3,$K$2:$P$2,0))</f>
        <v>0.5</v>
      </c>
      <c r="CC1478" s="150" cm="1">
        <f t="array" ref="CC1478">INDEX($K:$P,ROW(),MATCH(CC$3,$K$2:$P$2,0))</f>
        <v>0.5</v>
      </c>
      <c r="CD1478" s="150" cm="1">
        <f t="array" ref="CD1478">INDEX($K:$P,ROW(),MATCH(CD$3,$K$2:$P$2,0))</f>
        <v>0.5</v>
      </c>
      <c r="CE1478" s="150" cm="1">
        <f t="array" ref="CE1478">INDEX($K:$P,ROW(),MATCH(CE$3,$K$2:$P$2,0))</f>
        <v>0.5</v>
      </c>
      <c r="CF1478" s="150" cm="1">
        <f t="array" ref="CF1478">INDEX($K:$P,ROW(),MATCH(CF$3,$K$2:$P$2,0))</f>
        <v>0.5</v>
      </c>
      <c r="CG1478" s="150" cm="1">
        <f t="array" ref="CG1478">INDEX($K:$P,ROW(),MATCH(CG$3,$K$2:$P$2,0))</f>
        <v>0.5</v>
      </c>
      <c r="CH1478" s="150" cm="1">
        <f t="array" ref="CH1478">INDEX($K:$P,ROW(),MATCH(CH$3,$K$2:$P$2,0))</f>
        <v>0.5</v>
      </c>
      <c r="CI1478" s="150" cm="1">
        <f t="array" ref="CI1478">INDEX($K:$P,ROW(),MATCH(CI$3,$K$2:$P$2,0))</f>
        <v>0.5</v>
      </c>
      <c r="CJ1478" s="150" cm="1">
        <f t="array" ref="CJ1478">INDEX($K:$P,ROW(),MATCH(CJ$3,$K$2:$P$2,0))</f>
        <v>0.5</v>
      </c>
      <c r="CK1478" s="150" cm="1">
        <f t="array" ref="CK1478">INDEX($K:$P,ROW(),MATCH(CK$3,$K$2:$P$2,0))</f>
        <v>0.5</v>
      </c>
      <c r="CL1478" s="150" cm="1">
        <f t="array" ref="CL1478">INDEX($K:$P,ROW(),MATCH(CL$3,$K$2:$P$2,0))</f>
        <v>0.5</v>
      </c>
      <c r="CN1478" s="150"/>
      <c r="CO1478" s="150" t="e" cm="1">
        <f t="array" ref="CO1478">INDEX($K:$P,ROW(),MATCH(CO$3,$K$2:$P$2,0))</f>
        <v>#N/A</v>
      </c>
      <c r="CP1478" s="150" t="e" cm="1">
        <f t="array" ref="CP1478">INDEX($K:$P,ROW(),MATCH(CP$3,$K$2:$P$2,0))</f>
        <v>#N/A</v>
      </c>
      <c r="CQ1478" s="150" t="e" cm="1">
        <f t="array" ref="CQ1478">INDEX($K:$P,ROW(),MATCH(CQ$3,$K$2:$P$2,0))</f>
        <v>#N/A</v>
      </c>
      <c r="CR1478" s="150" t="e" cm="1">
        <f t="array" ref="CR1478">INDEX($K:$P,ROW(),MATCH(CR$3,$K$2:$P$2,0))</f>
        <v>#N/A</v>
      </c>
      <c r="CS1478" s="150" t="e" cm="1">
        <f t="array" ref="CS1478">INDEX($K:$P,ROW(),MATCH(CS$3,$K$2:$P$2,0))</f>
        <v>#N/A</v>
      </c>
      <c r="CT1478" s="150" t="e" cm="1">
        <f t="array" ref="CT1478">INDEX($K:$P,ROW(),MATCH(CT$3,$K$2:$P$2,0))</f>
        <v>#N/A</v>
      </c>
      <c r="CU1478" s="150" t="e" cm="1">
        <f t="array" ref="CU1478">INDEX($K:$P,ROW(),MATCH(CU$3,$K$2:$P$2,0))</f>
        <v>#N/A</v>
      </c>
      <c r="CV1478" s="150" t="e" cm="1">
        <f t="array" ref="CV1478">INDEX($K:$P,ROW(),MATCH(CV$3,$K$2:$P$2,0))</f>
        <v>#N/A</v>
      </c>
      <c r="CW1478" s="150" t="e" cm="1">
        <f t="array" ref="CW1478">INDEX($K:$P,ROW(),MATCH(CW$3,$K$2:$P$2,0))</f>
        <v>#N/A</v>
      </c>
      <c r="CX1478" s="150" t="e" cm="1">
        <f t="array" ref="CX1478">INDEX($K:$P,ROW(),MATCH(CX$3,$K$2:$P$2,0))</f>
        <v>#N/A</v>
      </c>
      <c r="CY1478" s="150" t="e" cm="1">
        <f t="array" ref="CY1478">INDEX($K:$P,ROW(),MATCH(CY$3,$K$2:$P$2,0))</f>
        <v>#N/A</v>
      </c>
      <c r="CZ1478" s="150" t="e" cm="1">
        <f t="array" ref="CZ1478">INDEX($K:$P,ROW(),MATCH(CZ$3,$K$2:$P$2,0))</f>
        <v>#N/A</v>
      </c>
      <c r="DA1478" s="150" t="e" cm="1">
        <f t="array" ref="DA1478">INDEX($K:$P,ROW(),MATCH(DA$3,$K$2:$P$2,0))</f>
        <v>#N/A</v>
      </c>
      <c r="DB1478" s="150" t="e" cm="1">
        <f t="array" ref="DB1478">INDEX($K:$P,ROW(),MATCH(DB$3,$K$2:$P$2,0))</f>
        <v>#N/A</v>
      </c>
      <c r="DC1478" s="150" t="e" cm="1">
        <f t="array" ref="DC1478">INDEX($K:$P,ROW(),MATCH(DC$3,$K$2:$P$2,0))</f>
        <v>#N/A</v>
      </c>
      <c r="DD1478" s="150" t="e" cm="1">
        <f t="array" ref="DD1478">INDEX($K:$P,ROW(),MATCH(DD$3,$K$2:$P$2,0))</f>
        <v>#N/A</v>
      </c>
      <c r="DE1478" s="150" t="e" cm="1">
        <f t="array" ref="DE1478">INDEX($K:$P,ROW(),MATCH(DE$3,$K$2:$P$2,0))</f>
        <v>#N/A</v>
      </c>
      <c r="DF1478" s="150" t="e" cm="1">
        <f t="array" ref="DF1478">INDEX($K:$P,ROW(),MATCH(DF$3,$K$2:$P$2,0))</f>
        <v>#N/A</v>
      </c>
      <c r="DG1478" s="150" t="e" cm="1">
        <f t="array" ref="DG1478">INDEX($K:$P,ROW(),MATCH(DG$3,$K$2:$P$2,0))</f>
        <v>#N/A</v>
      </c>
      <c r="DH1478" s="150" t="e" cm="1">
        <f t="array" ref="DH1478">INDEX($K:$P,ROW(),MATCH(DH$3,$K$2:$P$2,0))</f>
        <v>#N/A</v>
      </c>
      <c r="DI1478" s="150" t="e" cm="1">
        <f t="array" ref="DI1478">INDEX($K:$P,ROW(),MATCH(DI$3,$K$2:$P$2,0))</f>
        <v>#N/A</v>
      </c>
      <c r="DJ1478" s="150" t="e" cm="1">
        <f t="array" ref="DJ1478">INDEX($K:$P,ROW(),MATCH(DJ$3,$K$2:$P$2,0))</f>
        <v>#N/A</v>
      </c>
      <c r="DK1478" s="150" t="e" cm="1">
        <f t="array" ref="DK1478">INDEX($K:$P,ROW(),MATCH(DK$3,$K$2:$P$2,0))</f>
        <v>#N/A</v>
      </c>
      <c r="DL1478" s="150" t="e" cm="1">
        <f t="array" ref="DL1478">INDEX($K:$P,ROW(),MATCH(DL$3,$K$2:$P$2,0))</f>
        <v>#N/A</v>
      </c>
    </row>
    <row r="1479" spans="1:116" x14ac:dyDescent="0.4">
      <c r="A1479" s="12"/>
      <c r="B1479" s="339"/>
      <c r="C1479" s="339"/>
      <c r="D1479" s="337" t="s">
        <v>518</v>
      </c>
      <c r="E1479" s="337" t="str">
        <f t="shared" si="1935"/>
        <v>1479 SPLIT-SV-VR</v>
      </c>
      <c r="G1479" s="95" t="str">
        <f>"# of "&amp;G1504&amp;"s:"</f>
        <v># of procedures:</v>
      </c>
      <c r="H1479" s="12"/>
      <c r="I1479" s="60"/>
      <c r="J1479" s="60"/>
      <c r="K1479" s="34">
        <f>1-SUM(K1477:K1478)</f>
        <v>0</v>
      </c>
      <c r="L1479" s="34">
        <f t="shared" ref="L1479:P1479" si="1937">1-SUM(L1477:L1478)</f>
        <v>0</v>
      </c>
      <c r="M1479" s="34">
        <f t="shared" si="1937"/>
        <v>0</v>
      </c>
      <c r="N1479" s="34">
        <f t="shared" si="1937"/>
        <v>0</v>
      </c>
      <c r="O1479" s="34">
        <f t="shared" si="1937"/>
        <v>0</v>
      </c>
      <c r="P1479" s="34">
        <f t="shared" si="1937"/>
        <v>0</v>
      </c>
      <c r="R1479" s="13"/>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76"/>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2"/>
      <c r="B1480" s="339"/>
      <c r="C1480" s="339"/>
      <c r="D1480" s="337" t="s">
        <v>518</v>
      </c>
      <c r="E1480" s="337" t="str">
        <f t="shared" si="1935"/>
        <v>1480 SPLIT-SV-VR</v>
      </c>
      <c r="G1480" s="145" t="str">
        <f>G1475</f>
        <v>Product A</v>
      </c>
      <c r="H1480" s="12"/>
      <c r="I1480" s="60"/>
      <c r="J1480" s="60"/>
      <c r="K1480" s="12"/>
      <c r="L1480" s="12"/>
      <c r="M1480" s="12"/>
      <c r="N1480" s="12"/>
      <c r="O1480" s="12"/>
      <c r="P1480" s="12"/>
      <c r="R1480" s="13"/>
      <c r="S1480" s="76"/>
      <c r="T1480" s="76"/>
      <c r="U1480" s="76"/>
      <c r="V1480" s="76"/>
      <c r="W1480" s="76"/>
      <c r="X1480" s="76"/>
      <c r="Y1480" s="76"/>
      <c r="Z1480" s="76"/>
      <c r="AA1480" s="76"/>
      <c r="AB1480" s="76"/>
      <c r="AC1480" s="76"/>
      <c r="AD1480" s="76"/>
      <c r="AE1480" s="76"/>
      <c r="AF1480" s="76"/>
      <c r="AG1480" s="76"/>
      <c r="AH1480" s="76"/>
      <c r="AI1480" s="76"/>
      <c r="AJ1480" s="76"/>
      <c r="AK1480" s="76"/>
      <c r="AL1480" s="76"/>
      <c r="AM1480" s="76"/>
      <c r="AN1480" s="76"/>
      <c r="AO1480" s="76"/>
      <c r="AP1480" s="76"/>
      <c r="AQ1480" s="76"/>
      <c r="AR1480" s="76"/>
      <c r="AS1480" s="76"/>
      <c r="AT1480" s="76"/>
      <c r="AU1480" s="76"/>
      <c r="AV1480" s="76"/>
      <c r="AW1480" s="76"/>
      <c r="AX1480" s="76"/>
      <c r="AY1480" s="76"/>
      <c r="AZ1480" s="76"/>
      <c r="BA1480" s="76"/>
      <c r="BB1480" s="76"/>
      <c r="BC1480" s="76"/>
      <c r="BD1480" s="76"/>
      <c r="BE1480" s="76"/>
      <c r="BF1480" s="76"/>
      <c r="BG1480" s="76"/>
      <c r="BH1480" s="76"/>
      <c r="BI1480" s="76"/>
      <c r="BJ1480" s="76"/>
      <c r="BK1480" s="76"/>
      <c r="BL1480" s="76"/>
      <c r="BM1480" s="76"/>
      <c r="BN1480" s="76"/>
      <c r="BO1480" s="76"/>
      <c r="BP1480" s="76"/>
      <c r="BQ1480" s="76"/>
      <c r="BR1480" s="76"/>
      <c r="BS1480" s="76"/>
      <c r="BT1480" s="76"/>
      <c r="BU1480" s="76"/>
      <c r="BV1480" s="76"/>
      <c r="BW1480" s="76"/>
      <c r="BX1480" s="76"/>
      <c r="BY1480" s="76"/>
      <c r="BZ1480" s="76"/>
      <c r="CA1480" s="76"/>
      <c r="CB1480" s="76"/>
      <c r="CC1480" s="76"/>
      <c r="CD1480" s="76"/>
      <c r="CE1480" s="76"/>
      <c r="CF1480" s="76"/>
      <c r="CG1480" s="76"/>
      <c r="CH1480" s="76"/>
      <c r="CI1480" s="76"/>
      <c r="CJ1480" s="76"/>
      <c r="CK1480" s="76"/>
      <c r="CL1480" s="76"/>
      <c r="CN1480" s="76"/>
      <c r="CO1480" s="76"/>
      <c r="CP1480" s="76"/>
      <c r="CQ1480" s="76"/>
      <c r="CR1480" s="76"/>
      <c r="CS1480" s="76"/>
      <c r="CT1480" s="76"/>
      <c r="CU1480" s="76"/>
      <c r="CV1480" s="76"/>
      <c r="CW1480" s="76"/>
      <c r="CX1480" s="76"/>
      <c r="CY1480" s="76"/>
      <c r="CZ1480" s="76"/>
      <c r="DA1480" s="76"/>
      <c r="DB1480" s="76"/>
      <c r="DC1480" s="76"/>
      <c r="DD1480" s="76"/>
      <c r="DE1480" s="76"/>
      <c r="DF1480" s="76"/>
      <c r="DG1480" s="76"/>
      <c r="DH1480" s="76"/>
      <c r="DI1480" s="76"/>
      <c r="DJ1480" s="76"/>
      <c r="DK1480" s="76"/>
      <c r="DL1480" s="76"/>
    </row>
    <row r="1481" spans="1:116" x14ac:dyDescent="0.4">
      <c r="A1481" s="12"/>
      <c r="B1481" s="339"/>
      <c r="C1481" s="339"/>
      <c r="D1481" s="337" t="s">
        <v>518</v>
      </c>
      <c r="E1481" s="337" t="str">
        <f t="shared" si="1935"/>
        <v>1481 SPLIT-SV-VR</v>
      </c>
      <c r="G1481" s="145" t="str">
        <f>G1476</f>
        <v>Product B</v>
      </c>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1935"/>
        <v>1482 SPLIT-SV-VR</v>
      </c>
      <c r="G1482" s="127"/>
      <c r="H1482" s="12"/>
      <c r="I1482" s="60"/>
      <c r="J1482" s="60"/>
      <c r="K1482" s="34">
        <f>SUMIF($3:$3,K$2,1478:1478)</f>
        <v>6</v>
      </c>
      <c r="L1482" s="34">
        <f>SUMIF($3:$3,L$2,1478:1478)</f>
        <v>6</v>
      </c>
      <c r="M1482" s="34">
        <f>SUMIF($3:$3,M$2,1478:1478)</f>
        <v>6</v>
      </c>
      <c r="N1482" s="34">
        <f>SUMIF($3:$3,N$2,1478:1478)</f>
        <v>6</v>
      </c>
      <c r="O1482" s="34">
        <f>SUMIF($3:$3,O$2,1478:1478)</f>
        <v>6</v>
      </c>
      <c r="P1482" s="34">
        <f>SUMIF($3:$3,P$2,1478:1478)</f>
        <v>6</v>
      </c>
      <c r="R1482" s="13"/>
      <c r="S1482" s="76" cm="1">
        <f t="array" aca="1" ref="S1482" ca="1">S1477*INDIRECT(S1468)</f>
        <v>2500</v>
      </c>
      <c r="T1482" s="76" cm="1">
        <f t="array" aca="1" ref="T1482" ca="1">T1477*INDIRECT(T1468)</f>
        <v>2500</v>
      </c>
      <c r="U1482" s="76" cm="1">
        <f t="array" aca="1" ref="U1482" ca="1">U1477*INDIRECT(U1468)</f>
        <v>2500</v>
      </c>
      <c r="V1482" s="76" cm="1">
        <f t="array" aca="1" ref="V1482" ca="1">V1477*INDIRECT(V1468)</f>
        <v>2500</v>
      </c>
      <c r="W1482" s="76" cm="1">
        <f t="array" aca="1" ref="W1482" ca="1">W1477*INDIRECT(W1468)</f>
        <v>2500</v>
      </c>
      <c r="X1482" s="76" cm="1">
        <f t="array" aca="1" ref="X1482" ca="1">X1477*INDIRECT(X1468)</f>
        <v>2500</v>
      </c>
      <c r="Y1482" s="76" cm="1">
        <f t="array" aca="1" ref="Y1482" ca="1">Y1477*INDIRECT(Y1468)</f>
        <v>2500</v>
      </c>
      <c r="Z1482" s="76" cm="1">
        <f t="array" aca="1" ref="Z1482" ca="1">Z1477*INDIRECT(Z1468)</f>
        <v>2500</v>
      </c>
      <c r="AA1482" s="76" cm="1">
        <f t="array" aca="1" ref="AA1482" ca="1">AA1477*INDIRECT(AA1468)</f>
        <v>2500</v>
      </c>
      <c r="AB1482" s="76" cm="1">
        <f t="array" aca="1" ref="AB1482" ca="1">AB1477*INDIRECT(AB1468)</f>
        <v>2500</v>
      </c>
      <c r="AC1482" s="76" cm="1">
        <f t="array" aca="1" ref="AC1482" ca="1">AC1477*INDIRECT(AC1468)</f>
        <v>2500</v>
      </c>
      <c r="AD1482" s="76" cm="1">
        <f t="array" aca="1" ref="AD1482" ca="1">AD1477*INDIRECT(AD1468)</f>
        <v>2500</v>
      </c>
      <c r="AE1482" s="76" cm="1">
        <f t="array" aca="1" ref="AE1482" ca="1">AE1477*INDIRECT(AE1468)</f>
        <v>2500</v>
      </c>
      <c r="AF1482" s="76" cm="1">
        <f t="array" aca="1" ref="AF1482" ca="1">AF1477*INDIRECT(AF1468)</f>
        <v>2500</v>
      </c>
      <c r="AG1482" s="76" cm="1">
        <f t="array" aca="1" ref="AG1482" ca="1">AG1477*INDIRECT(AG1468)</f>
        <v>2500</v>
      </c>
      <c r="AH1482" s="76" cm="1">
        <f t="array" aca="1" ref="AH1482" ca="1">AH1477*INDIRECT(AH1468)</f>
        <v>2500</v>
      </c>
      <c r="AI1482" s="76" cm="1">
        <f t="array" aca="1" ref="AI1482" ca="1">AI1477*INDIRECT(AI1468)</f>
        <v>2500</v>
      </c>
      <c r="AJ1482" s="76" cm="1">
        <f t="array" aca="1" ref="AJ1482" ca="1">AJ1477*INDIRECT(AJ1468)</f>
        <v>2500</v>
      </c>
      <c r="AK1482" s="76" cm="1">
        <f t="array" aca="1" ref="AK1482" ca="1">AK1477*INDIRECT(AK1468)</f>
        <v>2500</v>
      </c>
      <c r="AL1482" s="76" cm="1">
        <f t="array" aca="1" ref="AL1482" ca="1">AL1477*INDIRECT(AL1468)</f>
        <v>2500</v>
      </c>
      <c r="AM1482" s="76" cm="1">
        <f t="array" aca="1" ref="AM1482" ca="1">AM1477*INDIRECT(AM1468)</f>
        <v>2500</v>
      </c>
      <c r="AN1482" s="76" cm="1">
        <f t="array" aca="1" ref="AN1482" ca="1">AN1477*INDIRECT(AN1468)</f>
        <v>2500</v>
      </c>
      <c r="AO1482" s="76" cm="1">
        <f t="array" aca="1" ref="AO1482" ca="1">AO1477*INDIRECT(AO1468)</f>
        <v>2500</v>
      </c>
      <c r="AP1482" s="76" cm="1">
        <f t="array" aca="1" ref="AP1482" ca="1">AP1477*INDIRECT(AP1468)</f>
        <v>2500</v>
      </c>
      <c r="AQ1482" s="76" cm="1">
        <f t="array" aca="1" ref="AQ1482" ca="1">AQ1477*INDIRECT(AQ1468)</f>
        <v>2500</v>
      </c>
      <c r="AR1482" s="76" cm="1">
        <f t="array" aca="1" ref="AR1482" ca="1">AR1477*INDIRECT(AR1468)</f>
        <v>2500</v>
      </c>
      <c r="AS1482" s="76" cm="1">
        <f t="array" aca="1" ref="AS1482" ca="1">AS1477*INDIRECT(AS1468)</f>
        <v>2500</v>
      </c>
      <c r="AT1482" s="76" cm="1">
        <f t="array" aca="1" ref="AT1482" ca="1">AT1477*INDIRECT(AT1468)</f>
        <v>2500</v>
      </c>
      <c r="AU1482" s="76" cm="1">
        <f t="array" aca="1" ref="AU1482" ca="1">AU1477*INDIRECT(AU1468)</f>
        <v>2500</v>
      </c>
      <c r="AV1482" s="76" cm="1">
        <f t="array" aca="1" ref="AV1482" ca="1">AV1477*INDIRECT(AV1468)</f>
        <v>2500</v>
      </c>
      <c r="AW1482" s="76" cm="1">
        <f t="array" aca="1" ref="AW1482" ca="1">AW1477*INDIRECT(AW1468)</f>
        <v>2500</v>
      </c>
      <c r="AX1482" s="76" cm="1">
        <f t="array" aca="1" ref="AX1482" ca="1">AX1477*INDIRECT(AX1468)</f>
        <v>2500</v>
      </c>
      <c r="AY1482" s="76" cm="1">
        <f t="array" aca="1" ref="AY1482" ca="1">AY1477*INDIRECT(AY1468)</f>
        <v>2500</v>
      </c>
      <c r="AZ1482" s="76" cm="1">
        <f t="array" aca="1" ref="AZ1482" ca="1">AZ1477*INDIRECT(AZ1468)</f>
        <v>2500</v>
      </c>
      <c r="BA1482" s="76" cm="1">
        <f t="array" aca="1" ref="BA1482" ca="1">BA1477*INDIRECT(BA1468)</f>
        <v>2500</v>
      </c>
      <c r="BB1482" s="76" cm="1">
        <f t="array" aca="1" ref="BB1482" ca="1">BB1477*INDIRECT(BB1468)</f>
        <v>2500</v>
      </c>
      <c r="BC1482" s="76" cm="1">
        <f t="array" aca="1" ref="BC1482" ca="1">BC1477*INDIRECT(BC1468)</f>
        <v>2500</v>
      </c>
      <c r="BD1482" s="76" cm="1">
        <f t="array" aca="1" ref="BD1482" ca="1">BD1477*INDIRECT(BD1468)</f>
        <v>2500</v>
      </c>
      <c r="BE1482" s="76" cm="1">
        <f t="array" aca="1" ref="BE1482" ca="1">BE1477*INDIRECT(BE1468)</f>
        <v>2500</v>
      </c>
      <c r="BF1482" s="76" cm="1">
        <f t="array" aca="1" ref="BF1482" ca="1">BF1477*INDIRECT(BF1468)</f>
        <v>2500</v>
      </c>
      <c r="BG1482" s="76" cm="1">
        <f t="array" aca="1" ref="BG1482" ca="1">BG1477*INDIRECT(BG1468)</f>
        <v>2500</v>
      </c>
      <c r="BH1482" s="76" cm="1">
        <f t="array" aca="1" ref="BH1482" ca="1">BH1477*INDIRECT(BH1468)</f>
        <v>2500</v>
      </c>
      <c r="BI1482" s="76" cm="1">
        <f t="array" aca="1" ref="BI1482" ca="1">BI1477*INDIRECT(BI1468)</f>
        <v>2500</v>
      </c>
      <c r="BJ1482" s="76" cm="1">
        <f t="array" aca="1" ref="BJ1482" ca="1">BJ1477*INDIRECT(BJ1468)</f>
        <v>2500</v>
      </c>
      <c r="BK1482" s="76" cm="1">
        <f t="array" aca="1" ref="BK1482" ca="1">BK1477*INDIRECT(BK1468)</f>
        <v>2500</v>
      </c>
      <c r="BL1482" s="76" cm="1">
        <f t="array" aca="1" ref="BL1482" ca="1">BL1477*INDIRECT(BL1468)</f>
        <v>2500</v>
      </c>
      <c r="BM1482" s="76" cm="1">
        <f t="array" aca="1" ref="BM1482" ca="1">BM1477*INDIRECT(BM1468)</f>
        <v>2500</v>
      </c>
      <c r="BN1482" s="76" cm="1">
        <f t="array" aca="1" ref="BN1482" ca="1">BN1477*INDIRECT(BN1468)</f>
        <v>2500</v>
      </c>
      <c r="BO1482" s="76" cm="1">
        <f t="array" aca="1" ref="BO1482" ca="1">BO1477*INDIRECT(BO1468)</f>
        <v>2500</v>
      </c>
      <c r="BP1482" s="76" cm="1">
        <f t="array" aca="1" ref="BP1482" ca="1">BP1477*INDIRECT(BP1468)</f>
        <v>2500</v>
      </c>
      <c r="BQ1482" s="76" cm="1">
        <f t="array" aca="1" ref="BQ1482" ca="1">BQ1477*INDIRECT(BQ1468)</f>
        <v>2500</v>
      </c>
      <c r="BR1482" s="76" cm="1">
        <f t="array" aca="1" ref="BR1482" ca="1">BR1477*INDIRECT(BR1468)</f>
        <v>2500</v>
      </c>
      <c r="BS1482" s="76" cm="1">
        <f t="array" aca="1" ref="BS1482" ca="1">BS1477*INDIRECT(BS1468)</f>
        <v>2500</v>
      </c>
      <c r="BT1482" s="76" cm="1">
        <f t="array" aca="1" ref="BT1482" ca="1">BT1477*INDIRECT(BT1468)</f>
        <v>2500</v>
      </c>
      <c r="BU1482" s="76" cm="1">
        <f t="array" aca="1" ref="BU1482" ca="1">BU1477*INDIRECT(BU1468)</f>
        <v>2500</v>
      </c>
      <c r="BV1482" s="76" cm="1">
        <f t="array" aca="1" ref="BV1482" ca="1">BV1477*INDIRECT(BV1468)</f>
        <v>2500</v>
      </c>
      <c r="BW1482" s="76" cm="1">
        <f t="array" aca="1" ref="BW1482" ca="1">BW1477*INDIRECT(BW1468)</f>
        <v>2500</v>
      </c>
      <c r="BX1482" s="76" cm="1">
        <f t="array" aca="1" ref="BX1482" ca="1">BX1477*INDIRECT(BX1468)</f>
        <v>2500</v>
      </c>
      <c r="BY1482" s="76" cm="1">
        <f t="array" aca="1" ref="BY1482" ca="1">BY1477*INDIRECT(BY1468)</f>
        <v>2500</v>
      </c>
      <c r="BZ1482" s="76" cm="1">
        <f t="array" aca="1" ref="BZ1482" ca="1">BZ1477*INDIRECT(BZ1468)</f>
        <v>2500</v>
      </c>
      <c r="CA1482" s="76" cm="1">
        <f t="array" aca="1" ref="CA1482" ca="1">CA1477*INDIRECT(CA1468)</f>
        <v>2500</v>
      </c>
      <c r="CB1482" s="76" cm="1">
        <f t="array" aca="1" ref="CB1482" ca="1">CB1477*INDIRECT(CB1468)</f>
        <v>2500</v>
      </c>
      <c r="CC1482" s="76" cm="1">
        <f t="array" aca="1" ref="CC1482" ca="1">CC1477*INDIRECT(CC1468)</f>
        <v>2500</v>
      </c>
      <c r="CD1482" s="76" cm="1">
        <f t="array" aca="1" ref="CD1482" ca="1">CD1477*INDIRECT(CD1468)</f>
        <v>2500</v>
      </c>
      <c r="CE1482" s="76" cm="1">
        <f t="array" aca="1" ref="CE1482" ca="1">CE1477*INDIRECT(CE1468)</f>
        <v>2500</v>
      </c>
      <c r="CF1482" s="76" cm="1">
        <f t="array" aca="1" ref="CF1482" ca="1">CF1477*INDIRECT(CF1468)</f>
        <v>2500</v>
      </c>
      <c r="CG1482" s="76" cm="1">
        <f t="array" aca="1" ref="CG1482" ca="1">CG1477*INDIRECT(CG1468)</f>
        <v>2500</v>
      </c>
      <c r="CH1482" s="76" cm="1">
        <f t="array" aca="1" ref="CH1482" ca="1">CH1477*INDIRECT(CH1468)</f>
        <v>2500</v>
      </c>
      <c r="CI1482" s="76" cm="1">
        <f t="array" aca="1" ref="CI1482" ca="1">CI1477*INDIRECT(CI1468)</f>
        <v>2500</v>
      </c>
      <c r="CJ1482" s="76" cm="1">
        <f t="array" aca="1" ref="CJ1482" ca="1">CJ1477*INDIRECT(CJ1468)</f>
        <v>2500</v>
      </c>
      <c r="CK1482" s="76" cm="1">
        <f t="array" aca="1" ref="CK1482" ca="1">CK1477*INDIRECT(CK1468)</f>
        <v>2500</v>
      </c>
      <c r="CL1482" s="76" cm="1">
        <f t="array" aca="1" ref="CL1482" ca="1">CL1477*INDIRECT(CL1468)</f>
        <v>2500</v>
      </c>
      <c r="CN1482" s="76"/>
      <c r="CO1482" s="76" t="e" cm="1">
        <f t="array" aca="1" ref="CO1482" ca="1">CO1477*INDIRECT(CO1468)</f>
        <v>#N/A</v>
      </c>
      <c r="CP1482" s="76" t="e" cm="1">
        <f t="array" aca="1" ref="CP1482" ca="1">CP1477*INDIRECT(CP1468)</f>
        <v>#N/A</v>
      </c>
      <c r="CQ1482" s="76" t="e" cm="1">
        <f t="array" aca="1" ref="CQ1482" ca="1">CQ1477*INDIRECT(CQ1468)</f>
        <v>#N/A</v>
      </c>
      <c r="CR1482" s="76" t="e" cm="1">
        <f t="array" aca="1" ref="CR1482" ca="1">CR1477*INDIRECT(CR1468)</f>
        <v>#N/A</v>
      </c>
      <c r="CS1482" s="76" t="e" cm="1">
        <f t="array" aca="1" ref="CS1482" ca="1">CS1477*INDIRECT(CS1468)</f>
        <v>#N/A</v>
      </c>
      <c r="CT1482" s="76" t="e" cm="1">
        <f t="array" aca="1" ref="CT1482" ca="1">CT1477*INDIRECT(CT1468)</f>
        <v>#N/A</v>
      </c>
      <c r="CU1482" s="76" t="e" cm="1">
        <f t="array" aca="1" ref="CU1482" ca="1">CU1477*INDIRECT(CU1468)</f>
        <v>#N/A</v>
      </c>
      <c r="CV1482" s="76" t="e" cm="1">
        <f t="array" aca="1" ref="CV1482" ca="1">CV1477*INDIRECT(CV1468)</f>
        <v>#N/A</v>
      </c>
      <c r="CW1482" s="76" t="e" cm="1">
        <f t="array" aca="1" ref="CW1482" ca="1">CW1477*INDIRECT(CW1468)</f>
        <v>#N/A</v>
      </c>
      <c r="CX1482" s="76" t="e" cm="1">
        <f t="array" aca="1" ref="CX1482" ca="1">CX1477*INDIRECT(CX1468)</f>
        <v>#N/A</v>
      </c>
      <c r="CY1482" s="76" t="e" cm="1">
        <f t="array" aca="1" ref="CY1482" ca="1">CY1477*INDIRECT(CY1468)</f>
        <v>#N/A</v>
      </c>
      <c r="CZ1482" s="76" t="e" cm="1">
        <f t="array" aca="1" ref="CZ1482" ca="1">CZ1477*INDIRECT(CZ1468)</f>
        <v>#N/A</v>
      </c>
      <c r="DA1482" s="76" t="e" cm="1">
        <f t="array" aca="1" ref="DA1482" ca="1">DA1477*INDIRECT(DA1468)</f>
        <v>#N/A</v>
      </c>
      <c r="DB1482" s="76" t="e" cm="1">
        <f t="array" aca="1" ref="DB1482" ca="1">DB1477*INDIRECT(DB1468)</f>
        <v>#N/A</v>
      </c>
      <c r="DC1482" s="76" t="e" cm="1">
        <f t="array" aca="1" ref="DC1482" ca="1">DC1477*INDIRECT(DC1468)</f>
        <v>#N/A</v>
      </c>
      <c r="DD1482" s="76" t="e" cm="1">
        <f t="array" aca="1" ref="DD1482" ca="1">DD1477*INDIRECT(DD1468)</f>
        <v>#N/A</v>
      </c>
      <c r="DE1482" s="76" t="e" cm="1">
        <f t="array" aca="1" ref="DE1482" ca="1">DE1477*INDIRECT(DE1468)</f>
        <v>#N/A</v>
      </c>
      <c r="DF1482" s="76" t="e" cm="1">
        <f t="array" aca="1" ref="DF1482" ca="1">DF1477*INDIRECT(DF1468)</f>
        <v>#N/A</v>
      </c>
      <c r="DG1482" s="76" t="e" cm="1">
        <f t="array" aca="1" ref="DG1482" ca="1">DG1477*INDIRECT(DG1468)</f>
        <v>#N/A</v>
      </c>
      <c r="DH1482" s="76" t="e" cm="1">
        <f t="array" aca="1" ref="DH1482" ca="1">DH1477*INDIRECT(DH1468)</f>
        <v>#N/A</v>
      </c>
      <c r="DI1482" s="76" t="e" cm="1">
        <f t="array" aca="1" ref="DI1482" ca="1">DI1477*INDIRECT(DI1468)</f>
        <v>#N/A</v>
      </c>
      <c r="DJ1482" s="76" t="e" cm="1">
        <f t="array" aca="1" ref="DJ1482" ca="1">DJ1477*INDIRECT(DJ1468)</f>
        <v>#N/A</v>
      </c>
      <c r="DK1482" s="76" t="e" cm="1">
        <f t="array" aca="1" ref="DK1482" ca="1">DK1477*INDIRECT(DK1468)</f>
        <v>#N/A</v>
      </c>
      <c r="DL1482" s="76" t="e" cm="1">
        <f t="array" aca="1" ref="DL1482" ca="1">DL1477*INDIRECT(DL1468)</f>
        <v>#N/A</v>
      </c>
    </row>
    <row r="1483" spans="1:116" x14ac:dyDescent="0.4">
      <c r="A1483" s="12"/>
      <c r="B1483" s="339"/>
      <c r="C1483" s="339"/>
      <c r="D1483" s="337" t="s">
        <v>518</v>
      </c>
      <c r="E1483" s="337" t="str">
        <f t="shared" si="1935"/>
        <v>1483 SPLIT-SV-VR</v>
      </c>
      <c r="G1483" s="95" t="str">
        <f>"Price/"&amp;G1504&amp;":"</f>
        <v>Price/procedure:</v>
      </c>
      <c r="H1483" s="12"/>
      <c r="I1483" s="60"/>
      <c r="J1483" s="60"/>
      <c r="K1483" s="34">
        <f>SUMIF($3:$3,K$2,1479:1479)</f>
        <v>0</v>
      </c>
      <c r="L1483" s="34">
        <f>SUMIF($3:$3,L$2,1479:1479)</f>
        <v>0</v>
      </c>
      <c r="M1483" s="34">
        <f>SUMIF($3:$3,M$2,1479:1479)</f>
        <v>0</v>
      </c>
      <c r="N1483" s="34">
        <f>SUMIF($3:$3,N$2,1479:1479)</f>
        <v>0</v>
      </c>
      <c r="O1483" s="34">
        <f>SUMIF($3:$3,O$2,1479:1479)</f>
        <v>0</v>
      </c>
      <c r="P1483" s="34">
        <f>SUMIF($3:$3,P$2,1479:1479)</f>
        <v>0</v>
      </c>
      <c r="R1483" s="13"/>
      <c r="S1483" s="76" cm="1">
        <f t="array" aca="1" ref="S1483" ca="1">S1478*INDIRECT(S1468)</f>
        <v>2500</v>
      </c>
      <c r="T1483" s="76" cm="1">
        <f t="array" aca="1" ref="T1483" ca="1">T1478*INDIRECT(T1468)</f>
        <v>2500</v>
      </c>
      <c r="U1483" s="76" cm="1">
        <f t="array" aca="1" ref="U1483" ca="1">U1478*INDIRECT(U1468)</f>
        <v>2500</v>
      </c>
      <c r="V1483" s="76" cm="1">
        <f t="array" aca="1" ref="V1483" ca="1">V1478*INDIRECT(V1468)</f>
        <v>2500</v>
      </c>
      <c r="W1483" s="76" cm="1">
        <f t="array" aca="1" ref="W1483" ca="1">W1478*INDIRECT(W1468)</f>
        <v>2500</v>
      </c>
      <c r="X1483" s="76" cm="1">
        <f t="array" aca="1" ref="X1483" ca="1">X1478*INDIRECT(X1468)</f>
        <v>2500</v>
      </c>
      <c r="Y1483" s="76" cm="1">
        <f t="array" aca="1" ref="Y1483" ca="1">Y1478*INDIRECT(Y1468)</f>
        <v>2500</v>
      </c>
      <c r="Z1483" s="76" cm="1">
        <f t="array" aca="1" ref="Z1483" ca="1">Z1478*INDIRECT(Z1468)</f>
        <v>2500</v>
      </c>
      <c r="AA1483" s="76" cm="1">
        <f t="array" aca="1" ref="AA1483" ca="1">AA1478*INDIRECT(AA1468)</f>
        <v>2500</v>
      </c>
      <c r="AB1483" s="76" cm="1">
        <f t="array" aca="1" ref="AB1483" ca="1">AB1478*INDIRECT(AB1468)</f>
        <v>2500</v>
      </c>
      <c r="AC1483" s="76" cm="1">
        <f t="array" aca="1" ref="AC1483" ca="1">AC1478*INDIRECT(AC1468)</f>
        <v>2500</v>
      </c>
      <c r="AD1483" s="76" cm="1">
        <f t="array" aca="1" ref="AD1483" ca="1">AD1478*INDIRECT(AD1468)</f>
        <v>2500</v>
      </c>
      <c r="AE1483" s="76" cm="1">
        <f t="array" aca="1" ref="AE1483" ca="1">AE1478*INDIRECT(AE1468)</f>
        <v>2500</v>
      </c>
      <c r="AF1483" s="76" cm="1">
        <f t="array" aca="1" ref="AF1483" ca="1">AF1478*INDIRECT(AF1468)</f>
        <v>2500</v>
      </c>
      <c r="AG1483" s="76" cm="1">
        <f t="array" aca="1" ref="AG1483" ca="1">AG1478*INDIRECT(AG1468)</f>
        <v>2500</v>
      </c>
      <c r="AH1483" s="76" cm="1">
        <f t="array" aca="1" ref="AH1483" ca="1">AH1478*INDIRECT(AH1468)</f>
        <v>2500</v>
      </c>
      <c r="AI1483" s="76" cm="1">
        <f t="array" aca="1" ref="AI1483" ca="1">AI1478*INDIRECT(AI1468)</f>
        <v>2500</v>
      </c>
      <c r="AJ1483" s="76" cm="1">
        <f t="array" aca="1" ref="AJ1483" ca="1">AJ1478*INDIRECT(AJ1468)</f>
        <v>2500</v>
      </c>
      <c r="AK1483" s="76" cm="1">
        <f t="array" aca="1" ref="AK1483" ca="1">AK1478*INDIRECT(AK1468)</f>
        <v>2500</v>
      </c>
      <c r="AL1483" s="76" cm="1">
        <f t="array" aca="1" ref="AL1483" ca="1">AL1478*INDIRECT(AL1468)</f>
        <v>2500</v>
      </c>
      <c r="AM1483" s="76" cm="1">
        <f t="array" aca="1" ref="AM1483" ca="1">AM1478*INDIRECT(AM1468)</f>
        <v>2500</v>
      </c>
      <c r="AN1483" s="76" cm="1">
        <f t="array" aca="1" ref="AN1483" ca="1">AN1478*INDIRECT(AN1468)</f>
        <v>2500</v>
      </c>
      <c r="AO1483" s="76" cm="1">
        <f t="array" aca="1" ref="AO1483" ca="1">AO1478*INDIRECT(AO1468)</f>
        <v>2500</v>
      </c>
      <c r="AP1483" s="76" cm="1">
        <f t="array" aca="1" ref="AP1483" ca="1">AP1478*INDIRECT(AP1468)</f>
        <v>2500</v>
      </c>
      <c r="AQ1483" s="76" cm="1">
        <f t="array" aca="1" ref="AQ1483" ca="1">AQ1478*INDIRECT(AQ1468)</f>
        <v>2500</v>
      </c>
      <c r="AR1483" s="76" cm="1">
        <f t="array" aca="1" ref="AR1483" ca="1">AR1478*INDIRECT(AR1468)</f>
        <v>2500</v>
      </c>
      <c r="AS1483" s="76" cm="1">
        <f t="array" aca="1" ref="AS1483" ca="1">AS1478*INDIRECT(AS1468)</f>
        <v>2500</v>
      </c>
      <c r="AT1483" s="76" cm="1">
        <f t="array" aca="1" ref="AT1483" ca="1">AT1478*INDIRECT(AT1468)</f>
        <v>2500</v>
      </c>
      <c r="AU1483" s="76" cm="1">
        <f t="array" aca="1" ref="AU1483" ca="1">AU1478*INDIRECT(AU1468)</f>
        <v>2500</v>
      </c>
      <c r="AV1483" s="76" cm="1">
        <f t="array" aca="1" ref="AV1483" ca="1">AV1478*INDIRECT(AV1468)</f>
        <v>2500</v>
      </c>
      <c r="AW1483" s="76" cm="1">
        <f t="array" aca="1" ref="AW1483" ca="1">AW1478*INDIRECT(AW1468)</f>
        <v>2500</v>
      </c>
      <c r="AX1483" s="76" cm="1">
        <f t="array" aca="1" ref="AX1483" ca="1">AX1478*INDIRECT(AX1468)</f>
        <v>2500</v>
      </c>
      <c r="AY1483" s="76" cm="1">
        <f t="array" aca="1" ref="AY1483" ca="1">AY1478*INDIRECT(AY1468)</f>
        <v>2500</v>
      </c>
      <c r="AZ1483" s="76" cm="1">
        <f t="array" aca="1" ref="AZ1483" ca="1">AZ1478*INDIRECT(AZ1468)</f>
        <v>2500</v>
      </c>
      <c r="BA1483" s="76" cm="1">
        <f t="array" aca="1" ref="BA1483" ca="1">BA1478*INDIRECT(BA1468)</f>
        <v>2500</v>
      </c>
      <c r="BB1483" s="76" cm="1">
        <f t="array" aca="1" ref="BB1483" ca="1">BB1478*INDIRECT(BB1468)</f>
        <v>2500</v>
      </c>
      <c r="BC1483" s="76" cm="1">
        <f t="array" aca="1" ref="BC1483" ca="1">BC1478*INDIRECT(BC1468)</f>
        <v>2500</v>
      </c>
      <c r="BD1483" s="76" cm="1">
        <f t="array" aca="1" ref="BD1483" ca="1">BD1478*INDIRECT(BD1468)</f>
        <v>2500</v>
      </c>
      <c r="BE1483" s="76" cm="1">
        <f t="array" aca="1" ref="BE1483" ca="1">BE1478*INDIRECT(BE1468)</f>
        <v>2500</v>
      </c>
      <c r="BF1483" s="76" cm="1">
        <f t="array" aca="1" ref="BF1483" ca="1">BF1478*INDIRECT(BF1468)</f>
        <v>2500</v>
      </c>
      <c r="BG1483" s="76" cm="1">
        <f t="array" aca="1" ref="BG1483" ca="1">BG1478*INDIRECT(BG1468)</f>
        <v>2500</v>
      </c>
      <c r="BH1483" s="76" cm="1">
        <f t="array" aca="1" ref="BH1483" ca="1">BH1478*INDIRECT(BH1468)</f>
        <v>2500</v>
      </c>
      <c r="BI1483" s="76" cm="1">
        <f t="array" aca="1" ref="BI1483" ca="1">BI1478*INDIRECT(BI1468)</f>
        <v>2500</v>
      </c>
      <c r="BJ1483" s="76" cm="1">
        <f t="array" aca="1" ref="BJ1483" ca="1">BJ1478*INDIRECT(BJ1468)</f>
        <v>2500</v>
      </c>
      <c r="BK1483" s="76" cm="1">
        <f t="array" aca="1" ref="BK1483" ca="1">BK1478*INDIRECT(BK1468)</f>
        <v>2500</v>
      </c>
      <c r="BL1483" s="76" cm="1">
        <f t="array" aca="1" ref="BL1483" ca="1">BL1478*INDIRECT(BL1468)</f>
        <v>2500</v>
      </c>
      <c r="BM1483" s="76" cm="1">
        <f t="array" aca="1" ref="BM1483" ca="1">BM1478*INDIRECT(BM1468)</f>
        <v>2500</v>
      </c>
      <c r="BN1483" s="76" cm="1">
        <f t="array" aca="1" ref="BN1483" ca="1">BN1478*INDIRECT(BN1468)</f>
        <v>2500</v>
      </c>
      <c r="BO1483" s="76" cm="1">
        <f t="array" aca="1" ref="BO1483" ca="1">BO1478*INDIRECT(BO1468)</f>
        <v>2500</v>
      </c>
      <c r="BP1483" s="76" cm="1">
        <f t="array" aca="1" ref="BP1483" ca="1">BP1478*INDIRECT(BP1468)</f>
        <v>2500</v>
      </c>
      <c r="BQ1483" s="76" cm="1">
        <f t="array" aca="1" ref="BQ1483" ca="1">BQ1478*INDIRECT(BQ1468)</f>
        <v>2500</v>
      </c>
      <c r="BR1483" s="76" cm="1">
        <f t="array" aca="1" ref="BR1483" ca="1">BR1478*INDIRECT(BR1468)</f>
        <v>2500</v>
      </c>
      <c r="BS1483" s="76" cm="1">
        <f t="array" aca="1" ref="BS1483" ca="1">BS1478*INDIRECT(BS1468)</f>
        <v>2500</v>
      </c>
      <c r="BT1483" s="76" cm="1">
        <f t="array" aca="1" ref="BT1483" ca="1">BT1478*INDIRECT(BT1468)</f>
        <v>2500</v>
      </c>
      <c r="BU1483" s="76" cm="1">
        <f t="array" aca="1" ref="BU1483" ca="1">BU1478*INDIRECT(BU1468)</f>
        <v>2500</v>
      </c>
      <c r="BV1483" s="76" cm="1">
        <f t="array" aca="1" ref="BV1483" ca="1">BV1478*INDIRECT(BV1468)</f>
        <v>2500</v>
      </c>
      <c r="BW1483" s="76" cm="1">
        <f t="array" aca="1" ref="BW1483" ca="1">BW1478*INDIRECT(BW1468)</f>
        <v>2500</v>
      </c>
      <c r="BX1483" s="76" cm="1">
        <f t="array" aca="1" ref="BX1483" ca="1">BX1478*INDIRECT(BX1468)</f>
        <v>2500</v>
      </c>
      <c r="BY1483" s="76" cm="1">
        <f t="array" aca="1" ref="BY1483" ca="1">BY1478*INDIRECT(BY1468)</f>
        <v>2500</v>
      </c>
      <c r="BZ1483" s="76" cm="1">
        <f t="array" aca="1" ref="BZ1483" ca="1">BZ1478*INDIRECT(BZ1468)</f>
        <v>2500</v>
      </c>
      <c r="CA1483" s="76" cm="1">
        <f t="array" aca="1" ref="CA1483" ca="1">CA1478*INDIRECT(CA1468)</f>
        <v>2500</v>
      </c>
      <c r="CB1483" s="76" cm="1">
        <f t="array" aca="1" ref="CB1483" ca="1">CB1478*INDIRECT(CB1468)</f>
        <v>2500</v>
      </c>
      <c r="CC1483" s="76" cm="1">
        <f t="array" aca="1" ref="CC1483" ca="1">CC1478*INDIRECT(CC1468)</f>
        <v>2500</v>
      </c>
      <c r="CD1483" s="76" cm="1">
        <f t="array" aca="1" ref="CD1483" ca="1">CD1478*INDIRECT(CD1468)</f>
        <v>2500</v>
      </c>
      <c r="CE1483" s="76" cm="1">
        <f t="array" aca="1" ref="CE1483" ca="1">CE1478*INDIRECT(CE1468)</f>
        <v>2500</v>
      </c>
      <c r="CF1483" s="76" cm="1">
        <f t="array" aca="1" ref="CF1483" ca="1">CF1478*INDIRECT(CF1468)</f>
        <v>2500</v>
      </c>
      <c r="CG1483" s="76" cm="1">
        <f t="array" aca="1" ref="CG1483" ca="1">CG1478*INDIRECT(CG1468)</f>
        <v>2500</v>
      </c>
      <c r="CH1483" s="76" cm="1">
        <f t="array" aca="1" ref="CH1483" ca="1">CH1478*INDIRECT(CH1468)</f>
        <v>2500</v>
      </c>
      <c r="CI1483" s="76" cm="1">
        <f t="array" aca="1" ref="CI1483" ca="1">CI1478*INDIRECT(CI1468)</f>
        <v>2500</v>
      </c>
      <c r="CJ1483" s="76" cm="1">
        <f t="array" aca="1" ref="CJ1483" ca="1">CJ1478*INDIRECT(CJ1468)</f>
        <v>2500</v>
      </c>
      <c r="CK1483" s="76" cm="1">
        <f t="array" aca="1" ref="CK1483" ca="1">CK1478*INDIRECT(CK1468)</f>
        <v>2500</v>
      </c>
      <c r="CL1483" s="76" cm="1">
        <f t="array" aca="1" ref="CL1483" ca="1">CL1478*INDIRECT(CL1468)</f>
        <v>2500</v>
      </c>
      <c r="CN1483" s="76"/>
      <c r="CO1483" s="76" t="e" cm="1">
        <f t="array" aca="1" ref="CO1483" ca="1">CO1478*INDIRECT(CO1468)</f>
        <v>#N/A</v>
      </c>
      <c r="CP1483" s="76" t="e" cm="1">
        <f t="array" aca="1" ref="CP1483" ca="1">CP1478*INDIRECT(CP1468)</f>
        <v>#N/A</v>
      </c>
      <c r="CQ1483" s="76" t="e" cm="1">
        <f t="array" aca="1" ref="CQ1483" ca="1">CQ1478*INDIRECT(CQ1468)</f>
        <v>#N/A</v>
      </c>
      <c r="CR1483" s="76" t="e" cm="1">
        <f t="array" aca="1" ref="CR1483" ca="1">CR1478*INDIRECT(CR1468)</f>
        <v>#N/A</v>
      </c>
      <c r="CS1483" s="76" t="e" cm="1">
        <f t="array" aca="1" ref="CS1483" ca="1">CS1478*INDIRECT(CS1468)</f>
        <v>#N/A</v>
      </c>
      <c r="CT1483" s="76" t="e" cm="1">
        <f t="array" aca="1" ref="CT1483" ca="1">CT1478*INDIRECT(CT1468)</f>
        <v>#N/A</v>
      </c>
      <c r="CU1483" s="76" t="e" cm="1">
        <f t="array" aca="1" ref="CU1483" ca="1">CU1478*INDIRECT(CU1468)</f>
        <v>#N/A</v>
      </c>
      <c r="CV1483" s="76" t="e" cm="1">
        <f t="array" aca="1" ref="CV1483" ca="1">CV1478*INDIRECT(CV1468)</f>
        <v>#N/A</v>
      </c>
      <c r="CW1483" s="76" t="e" cm="1">
        <f t="array" aca="1" ref="CW1483" ca="1">CW1478*INDIRECT(CW1468)</f>
        <v>#N/A</v>
      </c>
      <c r="CX1483" s="76" t="e" cm="1">
        <f t="array" aca="1" ref="CX1483" ca="1">CX1478*INDIRECT(CX1468)</f>
        <v>#N/A</v>
      </c>
      <c r="CY1483" s="76" t="e" cm="1">
        <f t="array" aca="1" ref="CY1483" ca="1">CY1478*INDIRECT(CY1468)</f>
        <v>#N/A</v>
      </c>
      <c r="CZ1483" s="76" t="e" cm="1">
        <f t="array" aca="1" ref="CZ1483" ca="1">CZ1478*INDIRECT(CZ1468)</f>
        <v>#N/A</v>
      </c>
      <c r="DA1483" s="76" t="e" cm="1">
        <f t="array" aca="1" ref="DA1483" ca="1">DA1478*INDIRECT(DA1468)</f>
        <v>#N/A</v>
      </c>
      <c r="DB1483" s="76" t="e" cm="1">
        <f t="array" aca="1" ref="DB1483" ca="1">DB1478*INDIRECT(DB1468)</f>
        <v>#N/A</v>
      </c>
      <c r="DC1483" s="76" t="e" cm="1">
        <f t="array" aca="1" ref="DC1483" ca="1">DC1478*INDIRECT(DC1468)</f>
        <v>#N/A</v>
      </c>
      <c r="DD1483" s="76" t="e" cm="1">
        <f t="array" aca="1" ref="DD1483" ca="1">DD1478*INDIRECT(DD1468)</f>
        <v>#N/A</v>
      </c>
      <c r="DE1483" s="76" t="e" cm="1">
        <f t="array" aca="1" ref="DE1483" ca="1">DE1478*INDIRECT(DE1468)</f>
        <v>#N/A</v>
      </c>
      <c r="DF1483" s="76" t="e" cm="1">
        <f t="array" aca="1" ref="DF1483" ca="1">DF1478*INDIRECT(DF1468)</f>
        <v>#N/A</v>
      </c>
      <c r="DG1483" s="76" t="e" cm="1">
        <f t="array" aca="1" ref="DG1483" ca="1">DG1478*INDIRECT(DG1468)</f>
        <v>#N/A</v>
      </c>
      <c r="DH1483" s="76" t="e" cm="1">
        <f t="array" aca="1" ref="DH1483" ca="1">DH1478*INDIRECT(DH1468)</f>
        <v>#N/A</v>
      </c>
      <c r="DI1483" s="76" t="e" cm="1">
        <f t="array" aca="1" ref="DI1483" ca="1">DI1478*INDIRECT(DI1468)</f>
        <v>#N/A</v>
      </c>
      <c r="DJ1483" s="76" t="e" cm="1">
        <f t="array" aca="1" ref="DJ1483" ca="1">DJ1478*INDIRECT(DJ1468)</f>
        <v>#N/A</v>
      </c>
      <c r="DK1483" s="76" t="e" cm="1">
        <f t="array" aca="1" ref="DK1483" ca="1">DK1478*INDIRECT(DK1468)</f>
        <v>#N/A</v>
      </c>
      <c r="DL1483" s="76" t="e" cm="1">
        <f t="array" aca="1" ref="DL1483" ca="1">DL1478*INDIRECT(DL1468)</f>
        <v>#N/A</v>
      </c>
    </row>
    <row r="1484" spans="1:116" x14ac:dyDescent="0.4">
      <c r="A1484" s="12"/>
      <c r="B1484" s="339"/>
      <c r="C1484" s="339"/>
      <c r="D1484" s="337" t="s">
        <v>518</v>
      </c>
      <c r="E1484" s="337" t="str">
        <f t="shared" si="1935"/>
        <v>1484 SPLIT-SV-VR</v>
      </c>
      <c r="G1484" s="145" t="str">
        <f>G1475</f>
        <v>Product A</v>
      </c>
      <c r="H1484" s="12"/>
      <c r="I1484" s="60"/>
      <c r="J1484" s="60"/>
      <c r="K1484" s="12"/>
      <c r="L1484" s="12"/>
      <c r="M1484" s="12"/>
      <c r="N1484" s="12"/>
      <c r="O1484" s="12"/>
      <c r="P1484" s="12"/>
      <c r="R1484" s="13"/>
      <c r="S1484" s="76"/>
      <c r="T1484" s="76"/>
      <c r="U1484" s="76"/>
      <c r="V1484" s="76"/>
      <c r="W1484" s="76"/>
      <c r="X1484" s="76"/>
      <c r="Y1484" s="76"/>
      <c r="Z1484" s="76"/>
      <c r="AA1484" s="76"/>
      <c r="AB1484" s="76"/>
      <c r="AC1484" s="76"/>
      <c r="AD1484" s="76"/>
      <c r="AE1484" s="76"/>
      <c r="AF1484" s="76"/>
      <c r="AG1484" s="76"/>
      <c r="AH1484" s="76"/>
      <c r="AI1484" s="76"/>
      <c r="AJ1484" s="76"/>
      <c r="AK1484" s="76"/>
      <c r="AL1484" s="76"/>
      <c r="AM1484" s="76"/>
      <c r="AN1484" s="76"/>
      <c r="AO1484" s="76"/>
      <c r="AP1484" s="76"/>
      <c r="AQ1484" s="76"/>
      <c r="AR1484" s="76"/>
      <c r="AS1484" s="76"/>
      <c r="AT1484" s="76"/>
      <c r="AU1484" s="76"/>
      <c r="AV1484" s="76"/>
      <c r="AW1484" s="76"/>
      <c r="AX1484" s="76"/>
      <c r="AY1484" s="76"/>
      <c r="AZ1484" s="76"/>
      <c r="BA1484" s="76"/>
      <c r="BB1484" s="76"/>
      <c r="BC1484" s="76"/>
      <c r="BD1484" s="76"/>
      <c r="BE1484" s="76"/>
      <c r="BF1484" s="76"/>
      <c r="BG1484" s="76"/>
      <c r="BH1484" s="76"/>
      <c r="BI1484" s="76"/>
      <c r="BJ1484" s="76"/>
      <c r="BK1484" s="76"/>
      <c r="BL1484" s="76"/>
      <c r="BM1484" s="76"/>
      <c r="BN1484" s="76"/>
      <c r="BO1484" s="76"/>
      <c r="BP1484" s="76"/>
      <c r="BQ1484" s="76"/>
      <c r="BR1484" s="76"/>
      <c r="BS1484" s="76"/>
      <c r="BT1484" s="76"/>
      <c r="BU1484" s="76"/>
      <c r="BV1484" s="76"/>
      <c r="BW1484" s="76"/>
      <c r="BX1484" s="76"/>
      <c r="BY1484" s="76"/>
      <c r="BZ1484" s="76"/>
      <c r="CA1484" s="76"/>
      <c r="CB1484" s="76"/>
      <c r="CC1484" s="76"/>
      <c r="CD1484" s="76"/>
      <c r="CE1484" s="76"/>
      <c r="CF1484" s="76"/>
      <c r="CG1484" s="76"/>
      <c r="CH1484" s="76"/>
      <c r="CI1484" s="76"/>
      <c r="CJ1484" s="76"/>
      <c r="CK1484" s="76"/>
      <c r="CL1484" s="76"/>
      <c r="CN1484" s="76"/>
      <c r="CO1484" s="76"/>
      <c r="CP1484" s="76"/>
      <c r="CQ1484" s="76"/>
      <c r="CR1484" s="76"/>
      <c r="CS1484" s="76"/>
      <c r="CT1484" s="76"/>
      <c r="CU1484" s="76"/>
      <c r="CV1484" s="76"/>
      <c r="CW1484" s="76"/>
      <c r="CX1484" s="76"/>
      <c r="CY1484" s="76"/>
      <c r="CZ1484" s="76"/>
      <c r="DA1484" s="76"/>
      <c r="DB1484" s="76"/>
      <c r="DC1484" s="76"/>
      <c r="DD1484" s="76"/>
      <c r="DE1484" s="76"/>
      <c r="DF1484" s="76"/>
      <c r="DG1484" s="76"/>
      <c r="DH1484" s="76"/>
      <c r="DI1484" s="76"/>
      <c r="DJ1484" s="76"/>
      <c r="DK1484" s="76"/>
      <c r="DL1484" s="76"/>
    </row>
    <row r="1485" spans="1:116" x14ac:dyDescent="0.4">
      <c r="A1485" s="12"/>
      <c r="B1485" s="339"/>
      <c r="C1485" s="339"/>
      <c r="D1485" s="337" t="s">
        <v>518</v>
      </c>
      <c r="E1485" s="337" t="str">
        <f t="shared" si="1935"/>
        <v>1485 SPLIT-SV-VR</v>
      </c>
      <c r="G1485" s="145" t="str">
        <f>G1476</f>
        <v>Product B</v>
      </c>
      <c r="H1485" s="12"/>
      <c r="I1485" s="60"/>
      <c r="J1485" s="60"/>
      <c r="K1485" s="12"/>
      <c r="L1485" s="12"/>
      <c r="M1485" s="12"/>
      <c r="N1485" s="12"/>
      <c r="O1485" s="12"/>
      <c r="P1485" s="12"/>
      <c r="R1485" s="13"/>
      <c r="S1485" s="76"/>
      <c r="T1485" s="76"/>
      <c r="U1485" s="76"/>
      <c r="V1485" s="76"/>
      <c r="W1485" s="76"/>
      <c r="X1485" s="76"/>
      <c r="Y1485" s="76"/>
      <c r="Z1485" s="76"/>
      <c r="AA1485" s="76"/>
      <c r="AB1485" s="76"/>
      <c r="AC1485" s="76"/>
      <c r="AD1485" s="76"/>
      <c r="AE1485" s="76"/>
      <c r="AF1485" s="76"/>
      <c r="AG1485" s="76"/>
      <c r="AH1485" s="76"/>
      <c r="AI1485" s="76"/>
      <c r="AJ1485" s="76"/>
      <c r="AK1485" s="76"/>
      <c r="AL1485" s="76"/>
      <c r="AM1485" s="76"/>
      <c r="AN1485" s="76"/>
      <c r="AO1485" s="76"/>
      <c r="AP1485" s="76"/>
      <c r="AQ1485" s="76"/>
      <c r="AR1485" s="76"/>
      <c r="AS1485" s="76"/>
      <c r="AT1485" s="76"/>
      <c r="AU1485" s="76"/>
      <c r="AV1485" s="76"/>
      <c r="AW1485" s="76"/>
      <c r="AX1485" s="76"/>
      <c r="AY1485" s="76"/>
      <c r="AZ1485" s="76"/>
      <c r="BA1485" s="76"/>
      <c r="BB1485" s="76"/>
      <c r="BC1485" s="76"/>
      <c r="BD1485" s="76"/>
      <c r="BE1485" s="76"/>
      <c r="BF1485" s="76"/>
      <c r="BG1485" s="76"/>
      <c r="BH1485" s="76"/>
      <c r="BI1485" s="76"/>
      <c r="BJ1485" s="76"/>
      <c r="BK1485" s="76"/>
      <c r="BL1485" s="76"/>
      <c r="BM1485" s="76"/>
      <c r="BN1485" s="76"/>
      <c r="BO1485" s="76"/>
      <c r="BP1485" s="76"/>
      <c r="BQ1485" s="76"/>
      <c r="BR1485" s="76"/>
      <c r="BS1485" s="76"/>
      <c r="BT1485" s="76"/>
      <c r="BU1485" s="76"/>
      <c r="BV1485" s="76"/>
      <c r="BW1485" s="76"/>
      <c r="BX1485" s="76"/>
      <c r="BY1485" s="76"/>
      <c r="BZ1485" s="76"/>
      <c r="CA1485" s="76"/>
      <c r="CB1485" s="76"/>
      <c r="CC1485" s="76"/>
      <c r="CD1485" s="76"/>
      <c r="CE1485" s="76"/>
      <c r="CF1485" s="76"/>
      <c r="CG1485" s="76"/>
      <c r="CH1485" s="76"/>
      <c r="CI1485" s="76"/>
      <c r="CJ1485" s="76"/>
      <c r="CK1485" s="76"/>
      <c r="CL1485" s="76"/>
      <c r="CN1485" s="76"/>
      <c r="CO1485" s="76"/>
      <c r="CP1485" s="76"/>
      <c r="CQ1485" s="76"/>
      <c r="CR1485" s="76"/>
      <c r="CS1485" s="76"/>
      <c r="CT1485" s="76"/>
      <c r="CU1485" s="76"/>
      <c r="CV1485" s="76"/>
      <c r="CW1485" s="76"/>
      <c r="CX1485" s="76"/>
      <c r="CY1485" s="76"/>
      <c r="CZ1485" s="76"/>
      <c r="DA1485" s="76"/>
      <c r="DB1485" s="76"/>
      <c r="DC1485" s="76"/>
      <c r="DD1485" s="76"/>
      <c r="DE1485" s="76"/>
      <c r="DF1485" s="76"/>
      <c r="DG1485" s="76"/>
      <c r="DH1485" s="76"/>
      <c r="DI1485" s="76"/>
      <c r="DJ1485" s="76"/>
      <c r="DK1485" s="76"/>
      <c r="DL1485" s="76"/>
    </row>
    <row r="1486" spans="1:116" x14ac:dyDescent="0.4">
      <c r="A1486" s="12"/>
      <c r="B1486" s="339"/>
      <c r="C1486" s="339"/>
      <c r="D1486" s="337" t="s">
        <v>518</v>
      </c>
      <c r="E1486" s="337" t="str">
        <f t="shared" si="1935"/>
        <v>1486 SPLIT-SV-VR</v>
      </c>
      <c r="G1486" s="95"/>
      <c r="H1486" s="12"/>
      <c r="I1486" s="60"/>
      <c r="J1486" s="60"/>
      <c r="K1486" s="61">
        <v>100</v>
      </c>
      <c r="L1486" s="61">
        <v>100</v>
      </c>
      <c r="M1486" s="61">
        <v>100</v>
      </c>
      <c r="N1486" s="61">
        <v>100</v>
      </c>
      <c r="O1486" s="61">
        <v>100</v>
      </c>
      <c r="P1486" s="61">
        <v>100</v>
      </c>
      <c r="R1486" s="67"/>
      <c r="S1486" s="147" cm="1">
        <f t="array" ref="S1486">INDEX($K:$P,ROW(),MATCH(S$3,$K$2:$P$2,0))</f>
        <v>100</v>
      </c>
      <c r="T1486" s="147" cm="1">
        <f t="array" ref="T1486">INDEX($K:$P,ROW(),MATCH(T$3,$K$2:$P$2,0))</f>
        <v>100</v>
      </c>
      <c r="U1486" s="147" cm="1">
        <f t="array" ref="U1486">INDEX($K:$P,ROW(),MATCH(U$3,$K$2:$P$2,0))</f>
        <v>100</v>
      </c>
      <c r="V1486" s="147" cm="1">
        <f t="array" ref="V1486">INDEX($K:$P,ROW(),MATCH(V$3,$K$2:$P$2,0))</f>
        <v>100</v>
      </c>
      <c r="W1486" s="147" cm="1">
        <f t="array" ref="W1486">INDEX($K:$P,ROW(),MATCH(W$3,$K$2:$P$2,0))</f>
        <v>100</v>
      </c>
      <c r="X1486" s="147" cm="1">
        <f t="array" ref="X1486">INDEX($K:$P,ROW(),MATCH(X$3,$K$2:$P$2,0))</f>
        <v>100</v>
      </c>
      <c r="Y1486" s="147" cm="1">
        <f t="array" ref="Y1486">INDEX($K:$P,ROW(),MATCH(Y$3,$K$2:$P$2,0))</f>
        <v>100</v>
      </c>
      <c r="Z1486" s="147" cm="1">
        <f t="array" ref="Z1486">INDEX($K:$P,ROW(),MATCH(Z$3,$K$2:$P$2,0))</f>
        <v>100</v>
      </c>
      <c r="AA1486" s="147" cm="1">
        <f t="array" ref="AA1486">INDEX($K:$P,ROW(),MATCH(AA$3,$K$2:$P$2,0))</f>
        <v>100</v>
      </c>
      <c r="AB1486" s="147" cm="1">
        <f t="array" ref="AB1486">INDEX($K:$P,ROW(),MATCH(AB$3,$K$2:$P$2,0))</f>
        <v>100</v>
      </c>
      <c r="AC1486" s="147" cm="1">
        <f t="array" ref="AC1486">INDEX($K:$P,ROW(),MATCH(AC$3,$K$2:$P$2,0))</f>
        <v>100</v>
      </c>
      <c r="AD1486" s="147" cm="1">
        <f t="array" ref="AD1486">INDEX($K:$P,ROW(),MATCH(AD$3,$K$2:$P$2,0))</f>
        <v>100</v>
      </c>
      <c r="AE1486" s="147" cm="1">
        <f t="array" ref="AE1486">INDEX($K:$P,ROW(),MATCH(AE$3,$K$2:$P$2,0))</f>
        <v>100</v>
      </c>
      <c r="AF1486" s="147" cm="1">
        <f t="array" ref="AF1486">INDEX($K:$P,ROW(),MATCH(AF$3,$K$2:$P$2,0))</f>
        <v>100</v>
      </c>
      <c r="AG1486" s="147" cm="1">
        <f t="array" ref="AG1486">INDEX($K:$P,ROW(),MATCH(AG$3,$K$2:$P$2,0))</f>
        <v>100</v>
      </c>
      <c r="AH1486" s="147" cm="1">
        <f t="array" ref="AH1486">INDEX($K:$P,ROW(),MATCH(AH$3,$K$2:$P$2,0))</f>
        <v>100</v>
      </c>
      <c r="AI1486" s="147" cm="1">
        <f t="array" ref="AI1486">INDEX($K:$P,ROW(),MATCH(AI$3,$K$2:$P$2,0))</f>
        <v>100</v>
      </c>
      <c r="AJ1486" s="147" cm="1">
        <f t="array" ref="AJ1486">INDEX($K:$P,ROW(),MATCH(AJ$3,$K$2:$P$2,0))</f>
        <v>100</v>
      </c>
      <c r="AK1486" s="147" cm="1">
        <f t="array" ref="AK1486">INDEX($K:$P,ROW(),MATCH(AK$3,$K$2:$P$2,0))</f>
        <v>100</v>
      </c>
      <c r="AL1486" s="147" cm="1">
        <f t="array" ref="AL1486">INDEX($K:$P,ROW(),MATCH(AL$3,$K$2:$P$2,0))</f>
        <v>100</v>
      </c>
      <c r="AM1486" s="147" cm="1">
        <f t="array" ref="AM1486">INDEX($K:$P,ROW(),MATCH(AM$3,$K$2:$P$2,0))</f>
        <v>100</v>
      </c>
      <c r="AN1486" s="147" cm="1">
        <f t="array" ref="AN1486">INDEX($K:$P,ROW(),MATCH(AN$3,$K$2:$P$2,0))</f>
        <v>100</v>
      </c>
      <c r="AO1486" s="147" cm="1">
        <f t="array" ref="AO1486">INDEX($K:$P,ROW(),MATCH(AO$3,$K$2:$P$2,0))</f>
        <v>100</v>
      </c>
      <c r="AP1486" s="147" cm="1">
        <f t="array" ref="AP1486">INDEX($K:$P,ROW(),MATCH(AP$3,$K$2:$P$2,0))</f>
        <v>100</v>
      </c>
      <c r="AQ1486" s="147" cm="1">
        <f t="array" ref="AQ1486">INDEX($K:$P,ROW(),MATCH(AQ$3,$K$2:$P$2,0))</f>
        <v>100</v>
      </c>
      <c r="AR1486" s="147" cm="1">
        <f t="array" ref="AR1486">INDEX($K:$P,ROW(),MATCH(AR$3,$K$2:$P$2,0))</f>
        <v>100</v>
      </c>
      <c r="AS1486" s="147" cm="1">
        <f t="array" ref="AS1486">INDEX($K:$P,ROW(),MATCH(AS$3,$K$2:$P$2,0))</f>
        <v>100</v>
      </c>
      <c r="AT1486" s="147" cm="1">
        <f t="array" ref="AT1486">INDEX($K:$P,ROW(),MATCH(AT$3,$K$2:$P$2,0))</f>
        <v>100</v>
      </c>
      <c r="AU1486" s="147" cm="1">
        <f t="array" ref="AU1486">INDEX($K:$P,ROW(),MATCH(AU$3,$K$2:$P$2,0))</f>
        <v>100</v>
      </c>
      <c r="AV1486" s="147" cm="1">
        <f t="array" ref="AV1486">INDEX($K:$P,ROW(),MATCH(AV$3,$K$2:$P$2,0))</f>
        <v>100</v>
      </c>
      <c r="AW1486" s="147" cm="1">
        <f t="array" ref="AW1486">INDEX($K:$P,ROW(),MATCH(AW$3,$K$2:$P$2,0))</f>
        <v>100</v>
      </c>
      <c r="AX1486" s="147" cm="1">
        <f t="array" ref="AX1486">INDEX($K:$P,ROW(),MATCH(AX$3,$K$2:$P$2,0))</f>
        <v>100</v>
      </c>
      <c r="AY1486" s="147" cm="1">
        <f t="array" ref="AY1486">INDEX($K:$P,ROW(),MATCH(AY$3,$K$2:$P$2,0))</f>
        <v>100</v>
      </c>
      <c r="AZ1486" s="147" cm="1">
        <f t="array" ref="AZ1486">INDEX($K:$P,ROW(),MATCH(AZ$3,$K$2:$P$2,0))</f>
        <v>100</v>
      </c>
      <c r="BA1486" s="147" cm="1">
        <f t="array" ref="BA1486">INDEX($K:$P,ROW(),MATCH(BA$3,$K$2:$P$2,0))</f>
        <v>100</v>
      </c>
      <c r="BB1486" s="147" cm="1">
        <f t="array" ref="BB1486">INDEX($K:$P,ROW(),MATCH(BB$3,$K$2:$P$2,0))</f>
        <v>100</v>
      </c>
      <c r="BC1486" s="147" cm="1">
        <f t="array" ref="BC1486">INDEX($K:$P,ROW(),MATCH(BC$3,$K$2:$P$2,0))</f>
        <v>100</v>
      </c>
      <c r="BD1486" s="147" cm="1">
        <f t="array" ref="BD1486">INDEX($K:$P,ROW(),MATCH(BD$3,$K$2:$P$2,0))</f>
        <v>100</v>
      </c>
      <c r="BE1486" s="147" cm="1">
        <f t="array" ref="BE1486">INDEX($K:$P,ROW(),MATCH(BE$3,$K$2:$P$2,0))</f>
        <v>100</v>
      </c>
      <c r="BF1486" s="147" cm="1">
        <f t="array" ref="BF1486">INDEX($K:$P,ROW(),MATCH(BF$3,$K$2:$P$2,0))</f>
        <v>100</v>
      </c>
      <c r="BG1486" s="147" cm="1">
        <f t="array" ref="BG1486">INDEX($K:$P,ROW(),MATCH(BG$3,$K$2:$P$2,0))</f>
        <v>100</v>
      </c>
      <c r="BH1486" s="147" cm="1">
        <f t="array" ref="BH1486">INDEX($K:$P,ROW(),MATCH(BH$3,$K$2:$P$2,0))</f>
        <v>100</v>
      </c>
      <c r="BI1486" s="147" cm="1">
        <f t="array" ref="BI1486">INDEX($K:$P,ROW(),MATCH(BI$3,$K$2:$P$2,0))</f>
        <v>100</v>
      </c>
      <c r="BJ1486" s="147" cm="1">
        <f t="array" ref="BJ1486">INDEX($K:$P,ROW(),MATCH(BJ$3,$K$2:$P$2,0))</f>
        <v>100</v>
      </c>
      <c r="BK1486" s="147" cm="1">
        <f t="array" ref="BK1486">INDEX($K:$P,ROW(),MATCH(BK$3,$K$2:$P$2,0))</f>
        <v>100</v>
      </c>
      <c r="BL1486" s="147" cm="1">
        <f t="array" ref="BL1486">INDEX($K:$P,ROW(),MATCH(BL$3,$K$2:$P$2,0))</f>
        <v>100</v>
      </c>
      <c r="BM1486" s="147" cm="1">
        <f t="array" ref="BM1486">INDEX($K:$P,ROW(),MATCH(BM$3,$K$2:$P$2,0))</f>
        <v>100</v>
      </c>
      <c r="BN1486" s="147" cm="1">
        <f t="array" ref="BN1486">INDEX($K:$P,ROW(),MATCH(BN$3,$K$2:$P$2,0))</f>
        <v>100</v>
      </c>
      <c r="BO1486" s="147" cm="1">
        <f t="array" ref="BO1486">INDEX($K:$P,ROW(),MATCH(BO$3,$K$2:$P$2,0))</f>
        <v>100</v>
      </c>
      <c r="BP1486" s="147" cm="1">
        <f t="array" ref="BP1486">INDEX($K:$P,ROW(),MATCH(BP$3,$K$2:$P$2,0))</f>
        <v>100</v>
      </c>
      <c r="BQ1486" s="147" cm="1">
        <f t="array" ref="BQ1486">INDEX($K:$P,ROW(),MATCH(BQ$3,$K$2:$P$2,0))</f>
        <v>100</v>
      </c>
      <c r="BR1486" s="147" cm="1">
        <f t="array" ref="BR1486">INDEX($K:$P,ROW(),MATCH(BR$3,$K$2:$P$2,0))</f>
        <v>100</v>
      </c>
      <c r="BS1486" s="147" cm="1">
        <f t="array" ref="BS1486">INDEX($K:$P,ROW(),MATCH(BS$3,$K$2:$P$2,0))</f>
        <v>100</v>
      </c>
      <c r="BT1486" s="147" cm="1">
        <f t="array" ref="BT1486">INDEX($K:$P,ROW(),MATCH(BT$3,$K$2:$P$2,0))</f>
        <v>100</v>
      </c>
      <c r="BU1486" s="147" cm="1">
        <f t="array" ref="BU1486">INDEX($K:$P,ROW(),MATCH(BU$3,$K$2:$P$2,0))</f>
        <v>100</v>
      </c>
      <c r="BV1486" s="147" cm="1">
        <f t="array" ref="BV1486">INDEX($K:$P,ROW(),MATCH(BV$3,$K$2:$P$2,0))</f>
        <v>100</v>
      </c>
      <c r="BW1486" s="147" cm="1">
        <f t="array" ref="BW1486">INDEX($K:$P,ROW(),MATCH(BW$3,$K$2:$P$2,0))</f>
        <v>100</v>
      </c>
      <c r="BX1486" s="147" cm="1">
        <f t="array" ref="BX1486">INDEX($K:$P,ROW(),MATCH(BX$3,$K$2:$P$2,0))</f>
        <v>100</v>
      </c>
      <c r="BY1486" s="147" cm="1">
        <f t="array" ref="BY1486">INDEX($K:$P,ROW(),MATCH(BY$3,$K$2:$P$2,0))</f>
        <v>100</v>
      </c>
      <c r="BZ1486" s="147" cm="1">
        <f t="array" ref="BZ1486">INDEX($K:$P,ROW(),MATCH(BZ$3,$K$2:$P$2,0))</f>
        <v>100</v>
      </c>
      <c r="CA1486" s="147" cm="1">
        <f t="array" ref="CA1486">INDEX($K:$P,ROW(),MATCH(CA$3,$K$2:$P$2,0))</f>
        <v>100</v>
      </c>
      <c r="CB1486" s="147" cm="1">
        <f t="array" ref="CB1486">INDEX($K:$P,ROW(),MATCH(CB$3,$K$2:$P$2,0))</f>
        <v>100</v>
      </c>
      <c r="CC1486" s="147" cm="1">
        <f t="array" ref="CC1486">INDEX($K:$P,ROW(),MATCH(CC$3,$K$2:$P$2,0))</f>
        <v>100</v>
      </c>
      <c r="CD1486" s="147" cm="1">
        <f t="array" ref="CD1486">INDEX($K:$P,ROW(),MATCH(CD$3,$K$2:$P$2,0))</f>
        <v>100</v>
      </c>
      <c r="CE1486" s="147" cm="1">
        <f t="array" ref="CE1486">INDEX($K:$P,ROW(),MATCH(CE$3,$K$2:$P$2,0))</f>
        <v>100</v>
      </c>
      <c r="CF1486" s="147" cm="1">
        <f t="array" ref="CF1486">INDEX($K:$P,ROW(),MATCH(CF$3,$K$2:$P$2,0))</f>
        <v>100</v>
      </c>
      <c r="CG1486" s="147" cm="1">
        <f t="array" ref="CG1486">INDEX($K:$P,ROW(),MATCH(CG$3,$K$2:$P$2,0))</f>
        <v>100</v>
      </c>
      <c r="CH1486" s="147" cm="1">
        <f t="array" ref="CH1486">INDEX($K:$P,ROW(),MATCH(CH$3,$K$2:$P$2,0))</f>
        <v>100</v>
      </c>
      <c r="CI1486" s="147" cm="1">
        <f t="array" ref="CI1486">INDEX($K:$P,ROW(),MATCH(CI$3,$K$2:$P$2,0))</f>
        <v>100</v>
      </c>
      <c r="CJ1486" s="147" cm="1">
        <f t="array" ref="CJ1486">INDEX($K:$P,ROW(),MATCH(CJ$3,$K$2:$P$2,0))</f>
        <v>100</v>
      </c>
      <c r="CK1486" s="147" cm="1">
        <f t="array" ref="CK1486">INDEX($K:$P,ROW(),MATCH(CK$3,$K$2:$P$2,0))</f>
        <v>100</v>
      </c>
      <c r="CL1486" s="147" cm="1">
        <f t="array" ref="CL1486">INDEX($K:$P,ROW(),MATCH(CL$3,$K$2:$P$2,0))</f>
        <v>100</v>
      </c>
      <c r="CN1486" s="147"/>
      <c r="CO1486" s="147" t="e" cm="1">
        <f t="array" ref="CO1486">INDEX($K:$P,ROW(),MATCH(CO$3,$K$2:$P$2,0))</f>
        <v>#N/A</v>
      </c>
      <c r="CP1486" s="147" t="e" cm="1">
        <f t="array" ref="CP1486">INDEX($K:$P,ROW(),MATCH(CP$3,$K$2:$P$2,0))</f>
        <v>#N/A</v>
      </c>
      <c r="CQ1486" s="147" t="e" cm="1">
        <f t="array" ref="CQ1486">INDEX($K:$P,ROW(),MATCH(CQ$3,$K$2:$P$2,0))</f>
        <v>#N/A</v>
      </c>
      <c r="CR1486" s="147" t="e" cm="1">
        <f t="array" ref="CR1486">INDEX($K:$P,ROW(),MATCH(CR$3,$K$2:$P$2,0))</f>
        <v>#N/A</v>
      </c>
      <c r="CS1486" s="147" t="e" cm="1">
        <f t="array" ref="CS1486">INDEX($K:$P,ROW(),MATCH(CS$3,$K$2:$P$2,0))</f>
        <v>#N/A</v>
      </c>
      <c r="CT1486" s="147" t="e" cm="1">
        <f t="array" ref="CT1486">INDEX($K:$P,ROW(),MATCH(CT$3,$K$2:$P$2,0))</f>
        <v>#N/A</v>
      </c>
      <c r="CU1486" s="147" t="e" cm="1">
        <f t="array" ref="CU1486">INDEX($K:$P,ROW(),MATCH(CU$3,$K$2:$P$2,0))</f>
        <v>#N/A</v>
      </c>
      <c r="CV1486" s="147" t="e" cm="1">
        <f t="array" ref="CV1486">INDEX($K:$P,ROW(),MATCH(CV$3,$K$2:$P$2,0))</f>
        <v>#N/A</v>
      </c>
      <c r="CW1486" s="147" t="e" cm="1">
        <f t="array" ref="CW1486">INDEX($K:$P,ROW(),MATCH(CW$3,$K$2:$P$2,0))</f>
        <v>#N/A</v>
      </c>
      <c r="CX1486" s="147" t="e" cm="1">
        <f t="array" ref="CX1486">INDEX($K:$P,ROW(),MATCH(CX$3,$K$2:$P$2,0))</f>
        <v>#N/A</v>
      </c>
      <c r="CY1486" s="147" t="e" cm="1">
        <f t="array" ref="CY1486">INDEX($K:$P,ROW(),MATCH(CY$3,$K$2:$P$2,0))</f>
        <v>#N/A</v>
      </c>
      <c r="CZ1486" s="147" t="e" cm="1">
        <f t="array" ref="CZ1486">INDEX($K:$P,ROW(),MATCH(CZ$3,$K$2:$P$2,0))</f>
        <v>#N/A</v>
      </c>
      <c r="DA1486" s="147" t="e" cm="1">
        <f t="array" ref="DA1486">INDEX($K:$P,ROW(),MATCH(DA$3,$K$2:$P$2,0))</f>
        <v>#N/A</v>
      </c>
      <c r="DB1486" s="147" t="e" cm="1">
        <f t="array" ref="DB1486">INDEX($K:$P,ROW(),MATCH(DB$3,$K$2:$P$2,0))</f>
        <v>#N/A</v>
      </c>
      <c r="DC1486" s="147" t="e" cm="1">
        <f t="array" ref="DC1486">INDEX($K:$P,ROW(),MATCH(DC$3,$K$2:$P$2,0))</f>
        <v>#N/A</v>
      </c>
      <c r="DD1486" s="147" t="e" cm="1">
        <f t="array" ref="DD1486">INDEX($K:$P,ROW(),MATCH(DD$3,$K$2:$P$2,0))</f>
        <v>#N/A</v>
      </c>
      <c r="DE1486" s="147" t="e" cm="1">
        <f t="array" ref="DE1486">INDEX($K:$P,ROW(),MATCH(DE$3,$K$2:$P$2,0))</f>
        <v>#N/A</v>
      </c>
      <c r="DF1486" s="147" t="e" cm="1">
        <f t="array" ref="DF1486">INDEX($K:$P,ROW(),MATCH(DF$3,$K$2:$P$2,0))</f>
        <v>#N/A</v>
      </c>
      <c r="DG1486" s="147" t="e" cm="1">
        <f t="array" ref="DG1486">INDEX($K:$P,ROW(),MATCH(DG$3,$K$2:$P$2,0))</f>
        <v>#N/A</v>
      </c>
      <c r="DH1486" s="147" t="e" cm="1">
        <f t="array" ref="DH1486">INDEX($K:$P,ROW(),MATCH(DH$3,$K$2:$P$2,0))</f>
        <v>#N/A</v>
      </c>
      <c r="DI1486" s="147" t="e" cm="1">
        <f t="array" ref="DI1486">INDEX($K:$P,ROW(),MATCH(DI$3,$K$2:$P$2,0))</f>
        <v>#N/A</v>
      </c>
      <c r="DJ1486" s="147" t="e" cm="1">
        <f t="array" ref="DJ1486">INDEX($K:$P,ROW(),MATCH(DJ$3,$K$2:$P$2,0))</f>
        <v>#N/A</v>
      </c>
      <c r="DK1486" s="147" t="e" cm="1">
        <f t="array" ref="DK1486">INDEX($K:$P,ROW(),MATCH(DK$3,$K$2:$P$2,0))</f>
        <v>#N/A</v>
      </c>
      <c r="DL1486" s="147" t="e" cm="1">
        <f t="array" ref="DL1486">INDEX($K:$P,ROW(),MATCH(DL$3,$K$2:$P$2,0))</f>
        <v>#N/A</v>
      </c>
    </row>
    <row r="1487" spans="1:116" x14ac:dyDescent="0.4">
      <c r="A1487" s="12"/>
      <c r="B1487" s="339"/>
      <c r="C1487" s="339"/>
      <c r="D1487" s="337" t="s">
        <v>518</v>
      </c>
      <c r="E1487" s="337" t="str">
        <f t="shared" si="1935"/>
        <v>1487 SPLIT-SV-VR</v>
      </c>
      <c r="G1487" s="95" t="s">
        <v>241</v>
      </c>
      <c r="H1487" s="12"/>
      <c r="I1487" s="60"/>
      <c r="J1487" s="60"/>
      <c r="K1487" s="61">
        <v>200</v>
      </c>
      <c r="L1487" s="61">
        <v>200</v>
      </c>
      <c r="M1487" s="61">
        <v>200</v>
      </c>
      <c r="N1487" s="61">
        <v>200</v>
      </c>
      <c r="O1487" s="61">
        <v>200</v>
      </c>
      <c r="P1487" s="61">
        <v>200</v>
      </c>
      <c r="R1487" s="13"/>
      <c r="S1487" s="147" cm="1">
        <f t="array" ref="S1487">INDEX($K:$P,ROW(),MATCH(S$3,$K$2:$P$2,0))</f>
        <v>200</v>
      </c>
      <c r="T1487" s="147" cm="1">
        <f t="array" ref="T1487">INDEX($K:$P,ROW(),MATCH(T$3,$K$2:$P$2,0))</f>
        <v>200</v>
      </c>
      <c r="U1487" s="147" cm="1">
        <f t="array" ref="U1487">INDEX($K:$P,ROW(),MATCH(U$3,$K$2:$P$2,0))</f>
        <v>200</v>
      </c>
      <c r="V1487" s="147" cm="1">
        <f t="array" ref="V1487">INDEX($K:$P,ROW(),MATCH(V$3,$K$2:$P$2,0))</f>
        <v>200</v>
      </c>
      <c r="W1487" s="147" cm="1">
        <f t="array" ref="W1487">INDEX($K:$P,ROW(),MATCH(W$3,$K$2:$P$2,0))</f>
        <v>200</v>
      </c>
      <c r="X1487" s="147" cm="1">
        <f t="array" ref="X1487">INDEX($K:$P,ROW(),MATCH(X$3,$K$2:$P$2,0))</f>
        <v>200</v>
      </c>
      <c r="Y1487" s="147" cm="1">
        <f t="array" ref="Y1487">INDEX($K:$P,ROW(),MATCH(Y$3,$K$2:$P$2,0))</f>
        <v>200</v>
      </c>
      <c r="Z1487" s="147" cm="1">
        <f t="array" ref="Z1487">INDEX($K:$P,ROW(),MATCH(Z$3,$K$2:$P$2,0))</f>
        <v>200</v>
      </c>
      <c r="AA1487" s="147" cm="1">
        <f t="array" ref="AA1487">INDEX($K:$P,ROW(),MATCH(AA$3,$K$2:$P$2,0))</f>
        <v>200</v>
      </c>
      <c r="AB1487" s="147" cm="1">
        <f t="array" ref="AB1487">INDEX($K:$P,ROW(),MATCH(AB$3,$K$2:$P$2,0))</f>
        <v>200</v>
      </c>
      <c r="AC1487" s="147" cm="1">
        <f t="array" ref="AC1487">INDEX($K:$P,ROW(),MATCH(AC$3,$K$2:$P$2,0))</f>
        <v>200</v>
      </c>
      <c r="AD1487" s="147" cm="1">
        <f t="array" ref="AD1487">INDEX($K:$P,ROW(),MATCH(AD$3,$K$2:$P$2,0))</f>
        <v>200</v>
      </c>
      <c r="AE1487" s="147" cm="1">
        <f t="array" ref="AE1487">INDEX($K:$P,ROW(),MATCH(AE$3,$K$2:$P$2,0))</f>
        <v>200</v>
      </c>
      <c r="AF1487" s="147" cm="1">
        <f t="array" ref="AF1487">INDEX($K:$P,ROW(),MATCH(AF$3,$K$2:$P$2,0))</f>
        <v>200</v>
      </c>
      <c r="AG1487" s="147" cm="1">
        <f t="array" ref="AG1487">INDEX($K:$P,ROW(),MATCH(AG$3,$K$2:$P$2,0))</f>
        <v>200</v>
      </c>
      <c r="AH1487" s="147" cm="1">
        <f t="array" ref="AH1487">INDEX($K:$P,ROW(),MATCH(AH$3,$K$2:$P$2,0))</f>
        <v>200</v>
      </c>
      <c r="AI1487" s="147" cm="1">
        <f t="array" ref="AI1487">INDEX($K:$P,ROW(),MATCH(AI$3,$K$2:$P$2,0))</f>
        <v>200</v>
      </c>
      <c r="AJ1487" s="147" cm="1">
        <f t="array" ref="AJ1487">INDEX($K:$P,ROW(),MATCH(AJ$3,$K$2:$P$2,0))</f>
        <v>200</v>
      </c>
      <c r="AK1487" s="147" cm="1">
        <f t="array" ref="AK1487">INDEX($K:$P,ROW(),MATCH(AK$3,$K$2:$P$2,0))</f>
        <v>200</v>
      </c>
      <c r="AL1487" s="147" cm="1">
        <f t="array" ref="AL1487">INDEX($K:$P,ROW(),MATCH(AL$3,$K$2:$P$2,0))</f>
        <v>200</v>
      </c>
      <c r="AM1487" s="147" cm="1">
        <f t="array" ref="AM1487">INDEX($K:$P,ROW(),MATCH(AM$3,$K$2:$P$2,0))</f>
        <v>200</v>
      </c>
      <c r="AN1487" s="147" cm="1">
        <f t="array" ref="AN1487">INDEX($K:$P,ROW(),MATCH(AN$3,$K$2:$P$2,0))</f>
        <v>200</v>
      </c>
      <c r="AO1487" s="147" cm="1">
        <f t="array" ref="AO1487">INDEX($K:$P,ROW(),MATCH(AO$3,$K$2:$P$2,0))</f>
        <v>200</v>
      </c>
      <c r="AP1487" s="147" cm="1">
        <f t="array" ref="AP1487">INDEX($K:$P,ROW(),MATCH(AP$3,$K$2:$P$2,0))</f>
        <v>200</v>
      </c>
      <c r="AQ1487" s="147" cm="1">
        <f t="array" ref="AQ1487">INDEX($K:$P,ROW(),MATCH(AQ$3,$K$2:$P$2,0))</f>
        <v>200</v>
      </c>
      <c r="AR1487" s="147" cm="1">
        <f t="array" ref="AR1487">INDEX($K:$P,ROW(),MATCH(AR$3,$K$2:$P$2,0))</f>
        <v>200</v>
      </c>
      <c r="AS1487" s="147" cm="1">
        <f t="array" ref="AS1487">INDEX($K:$P,ROW(),MATCH(AS$3,$K$2:$P$2,0))</f>
        <v>200</v>
      </c>
      <c r="AT1487" s="147" cm="1">
        <f t="array" ref="AT1487">INDEX($K:$P,ROW(),MATCH(AT$3,$K$2:$P$2,0))</f>
        <v>200</v>
      </c>
      <c r="AU1487" s="147" cm="1">
        <f t="array" ref="AU1487">INDEX($K:$P,ROW(),MATCH(AU$3,$K$2:$P$2,0))</f>
        <v>200</v>
      </c>
      <c r="AV1487" s="147" cm="1">
        <f t="array" ref="AV1487">INDEX($K:$P,ROW(),MATCH(AV$3,$K$2:$P$2,0))</f>
        <v>200</v>
      </c>
      <c r="AW1487" s="147" cm="1">
        <f t="array" ref="AW1487">INDEX($K:$P,ROW(),MATCH(AW$3,$K$2:$P$2,0))</f>
        <v>200</v>
      </c>
      <c r="AX1487" s="147" cm="1">
        <f t="array" ref="AX1487">INDEX($K:$P,ROW(),MATCH(AX$3,$K$2:$P$2,0))</f>
        <v>200</v>
      </c>
      <c r="AY1487" s="147" cm="1">
        <f t="array" ref="AY1487">INDEX($K:$P,ROW(),MATCH(AY$3,$K$2:$P$2,0))</f>
        <v>200</v>
      </c>
      <c r="AZ1487" s="147" cm="1">
        <f t="array" ref="AZ1487">INDEX($K:$P,ROW(),MATCH(AZ$3,$K$2:$P$2,0))</f>
        <v>200</v>
      </c>
      <c r="BA1487" s="147" cm="1">
        <f t="array" ref="BA1487">INDEX($K:$P,ROW(),MATCH(BA$3,$K$2:$P$2,0))</f>
        <v>200</v>
      </c>
      <c r="BB1487" s="147" cm="1">
        <f t="array" ref="BB1487">INDEX($K:$P,ROW(),MATCH(BB$3,$K$2:$P$2,0))</f>
        <v>200</v>
      </c>
      <c r="BC1487" s="147" cm="1">
        <f t="array" ref="BC1487">INDEX($K:$P,ROW(),MATCH(BC$3,$K$2:$P$2,0))</f>
        <v>200</v>
      </c>
      <c r="BD1487" s="147" cm="1">
        <f t="array" ref="BD1487">INDEX($K:$P,ROW(),MATCH(BD$3,$K$2:$P$2,0))</f>
        <v>200</v>
      </c>
      <c r="BE1487" s="147" cm="1">
        <f t="array" ref="BE1487">INDEX($K:$P,ROW(),MATCH(BE$3,$K$2:$P$2,0))</f>
        <v>200</v>
      </c>
      <c r="BF1487" s="147" cm="1">
        <f t="array" ref="BF1487">INDEX($K:$P,ROW(),MATCH(BF$3,$K$2:$P$2,0))</f>
        <v>200</v>
      </c>
      <c r="BG1487" s="147" cm="1">
        <f t="array" ref="BG1487">INDEX($K:$P,ROW(),MATCH(BG$3,$K$2:$P$2,0))</f>
        <v>200</v>
      </c>
      <c r="BH1487" s="147" cm="1">
        <f t="array" ref="BH1487">INDEX($K:$P,ROW(),MATCH(BH$3,$K$2:$P$2,0))</f>
        <v>200</v>
      </c>
      <c r="BI1487" s="147" cm="1">
        <f t="array" ref="BI1487">INDEX($K:$P,ROW(),MATCH(BI$3,$K$2:$P$2,0))</f>
        <v>200</v>
      </c>
      <c r="BJ1487" s="147" cm="1">
        <f t="array" ref="BJ1487">INDEX($K:$P,ROW(),MATCH(BJ$3,$K$2:$P$2,0))</f>
        <v>200</v>
      </c>
      <c r="BK1487" s="147" cm="1">
        <f t="array" ref="BK1487">INDEX($K:$P,ROW(),MATCH(BK$3,$K$2:$P$2,0))</f>
        <v>200</v>
      </c>
      <c r="BL1487" s="147" cm="1">
        <f t="array" ref="BL1487">INDEX($K:$P,ROW(),MATCH(BL$3,$K$2:$P$2,0))</f>
        <v>200</v>
      </c>
      <c r="BM1487" s="147" cm="1">
        <f t="array" ref="BM1487">INDEX($K:$P,ROW(),MATCH(BM$3,$K$2:$P$2,0))</f>
        <v>200</v>
      </c>
      <c r="BN1487" s="147" cm="1">
        <f t="array" ref="BN1487">INDEX($K:$P,ROW(),MATCH(BN$3,$K$2:$P$2,0))</f>
        <v>200</v>
      </c>
      <c r="BO1487" s="147" cm="1">
        <f t="array" ref="BO1487">INDEX($K:$P,ROW(),MATCH(BO$3,$K$2:$P$2,0))</f>
        <v>200</v>
      </c>
      <c r="BP1487" s="147" cm="1">
        <f t="array" ref="BP1487">INDEX($K:$P,ROW(),MATCH(BP$3,$K$2:$P$2,0))</f>
        <v>200</v>
      </c>
      <c r="BQ1487" s="147" cm="1">
        <f t="array" ref="BQ1487">INDEX($K:$P,ROW(),MATCH(BQ$3,$K$2:$P$2,0))</f>
        <v>200</v>
      </c>
      <c r="BR1487" s="147" cm="1">
        <f t="array" ref="BR1487">INDEX($K:$P,ROW(),MATCH(BR$3,$K$2:$P$2,0))</f>
        <v>200</v>
      </c>
      <c r="BS1487" s="147" cm="1">
        <f t="array" ref="BS1487">INDEX($K:$P,ROW(),MATCH(BS$3,$K$2:$P$2,0))</f>
        <v>200</v>
      </c>
      <c r="BT1487" s="147" cm="1">
        <f t="array" ref="BT1487">INDEX($K:$P,ROW(),MATCH(BT$3,$K$2:$P$2,0))</f>
        <v>200</v>
      </c>
      <c r="BU1487" s="147" cm="1">
        <f t="array" ref="BU1487">INDEX($K:$P,ROW(),MATCH(BU$3,$K$2:$P$2,0))</f>
        <v>200</v>
      </c>
      <c r="BV1487" s="147" cm="1">
        <f t="array" ref="BV1487">INDEX($K:$P,ROW(),MATCH(BV$3,$K$2:$P$2,0))</f>
        <v>200</v>
      </c>
      <c r="BW1487" s="147" cm="1">
        <f t="array" ref="BW1487">INDEX($K:$P,ROW(),MATCH(BW$3,$K$2:$P$2,0))</f>
        <v>200</v>
      </c>
      <c r="BX1487" s="147" cm="1">
        <f t="array" ref="BX1487">INDEX($K:$P,ROW(),MATCH(BX$3,$K$2:$P$2,0))</f>
        <v>200</v>
      </c>
      <c r="BY1487" s="147" cm="1">
        <f t="array" ref="BY1487">INDEX($K:$P,ROW(),MATCH(BY$3,$K$2:$P$2,0))</f>
        <v>200</v>
      </c>
      <c r="BZ1487" s="147" cm="1">
        <f t="array" ref="BZ1487">INDEX($K:$P,ROW(),MATCH(BZ$3,$K$2:$P$2,0))</f>
        <v>200</v>
      </c>
      <c r="CA1487" s="147" cm="1">
        <f t="array" ref="CA1487">INDEX($K:$P,ROW(),MATCH(CA$3,$K$2:$P$2,0))</f>
        <v>200</v>
      </c>
      <c r="CB1487" s="147" cm="1">
        <f t="array" ref="CB1487">INDEX($K:$P,ROW(),MATCH(CB$3,$K$2:$P$2,0))</f>
        <v>200</v>
      </c>
      <c r="CC1487" s="147" cm="1">
        <f t="array" ref="CC1487">INDEX($K:$P,ROW(),MATCH(CC$3,$K$2:$P$2,0))</f>
        <v>200</v>
      </c>
      <c r="CD1487" s="147" cm="1">
        <f t="array" ref="CD1487">INDEX($K:$P,ROW(),MATCH(CD$3,$K$2:$P$2,0))</f>
        <v>200</v>
      </c>
      <c r="CE1487" s="147" cm="1">
        <f t="array" ref="CE1487">INDEX($K:$P,ROW(),MATCH(CE$3,$K$2:$P$2,0))</f>
        <v>200</v>
      </c>
      <c r="CF1487" s="147" cm="1">
        <f t="array" ref="CF1487">INDEX($K:$P,ROW(),MATCH(CF$3,$K$2:$P$2,0))</f>
        <v>200</v>
      </c>
      <c r="CG1487" s="147" cm="1">
        <f t="array" ref="CG1487">INDEX($K:$P,ROW(),MATCH(CG$3,$K$2:$P$2,0))</f>
        <v>200</v>
      </c>
      <c r="CH1487" s="147" cm="1">
        <f t="array" ref="CH1487">INDEX($K:$P,ROW(),MATCH(CH$3,$K$2:$P$2,0))</f>
        <v>200</v>
      </c>
      <c r="CI1487" s="147" cm="1">
        <f t="array" ref="CI1487">INDEX($K:$P,ROW(),MATCH(CI$3,$K$2:$P$2,0))</f>
        <v>200</v>
      </c>
      <c r="CJ1487" s="147" cm="1">
        <f t="array" ref="CJ1487">INDEX($K:$P,ROW(),MATCH(CJ$3,$K$2:$P$2,0))</f>
        <v>200</v>
      </c>
      <c r="CK1487" s="147" cm="1">
        <f t="array" ref="CK1487">INDEX($K:$P,ROW(),MATCH(CK$3,$K$2:$P$2,0))</f>
        <v>200</v>
      </c>
      <c r="CL1487" s="147" cm="1">
        <f t="array" ref="CL1487">INDEX($K:$P,ROW(),MATCH(CL$3,$K$2:$P$2,0))</f>
        <v>200</v>
      </c>
      <c r="CN1487" s="147"/>
      <c r="CO1487" s="147" t="e" cm="1">
        <f t="array" ref="CO1487">INDEX($K:$P,ROW(),MATCH(CO$3,$K$2:$P$2,0))</f>
        <v>#N/A</v>
      </c>
      <c r="CP1487" s="147" t="e" cm="1">
        <f t="array" ref="CP1487">INDEX($K:$P,ROW(),MATCH(CP$3,$K$2:$P$2,0))</f>
        <v>#N/A</v>
      </c>
      <c r="CQ1487" s="147" t="e" cm="1">
        <f t="array" ref="CQ1487">INDEX($K:$P,ROW(),MATCH(CQ$3,$K$2:$P$2,0))</f>
        <v>#N/A</v>
      </c>
      <c r="CR1487" s="147" t="e" cm="1">
        <f t="array" ref="CR1487">INDEX($K:$P,ROW(),MATCH(CR$3,$K$2:$P$2,0))</f>
        <v>#N/A</v>
      </c>
      <c r="CS1487" s="147" t="e" cm="1">
        <f t="array" ref="CS1487">INDEX($K:$P,ROW(),MATCH(CS$3,$K$2:$P$2,0))</f>
        <v>#N/A</v>
      </c>
      <c r="CT1487" s="147" t="e" cm="1">
        <f t="array" ref="CT1487">INDEX($K:$P,ROW(),MATCH(CT$3,$K$2:$P$2,0))</f>
        <v>#N/A</v>
      </c>
      <c r="CU1487" s="147" t="e" cm="1">
        <f t="array" ref="CU1487">INDEX($K:$P,ROW(),MATCH(CU$3,$K$2:$P$2,0))</f>
        <v>#N/A</v>
      </c>
      <c r="CV1487" s="147" t="e" cm="1">
        <f t="array" ref="CV1487">INDEX($K:$P,ROW(),MATCH(CV$3,$K$2:$P$2,0))</f>
        <v>#N/A</v>
      </c>
      <c r="CW1487" s="147" t="e" cm="1">
        <f t="array" ref="CW1487">INDEX($K:$P,ROW(),MATCH(CW$3,$K$2:$P$2,0))</f>
        <v>#N/A</v>
      </c>
      <c r="CX1487" s="147" t="e" cm="1">
        <f t="array" ref="CX1487">INDEX($K:$P,ROW(),MATCH(CX$3,$K$2:$P$2,0))</f>
        <v>#N/A</v>
      </c>
      <c r="CY1487" s="147" t="e" cm="1">
        <f t="array" ref="CY1487">INDEX($K:$P,ROW(),MATCH(CY$3,$K$2:$P$2,0))</f>
        <v>#N/A</v>
      </c>
      <c r="CZ1487" s="147" t="e" cm="1">
        <f t="array" ref="CZ1487">INDEX($K:$P,ROW(),MATCH(CZ$3,$K$2:$P$2,0))</f>
        <v>#N/A</v>
      </c>
      <c r="DA1487" s="147" t="e" cm="1">
        <f t="array" ref="DA1487">INDEX($K:$P,ROW(),MATCH(DA$3,$K$2:$P$2,0))</f>
        <v>#N/A</v>
      </c>
      <c r="DB1487" s="147" t="e" cm="1">
        <f t="array" ref="DB1487">INDEX($K:$P,ROW(),MATCH(DB$3,$K$2:$P$2,0))</f>
        <v>#N/A</v>
      </c>
      <c r="DC1487" s="147" t="e" cm="1">
        <f t="array" ref="DC1487">INDEX($K:$P,ROW(),MATCH(DC$3,$K$2:$P$2,0))</f>
        <v>#N/A</v>
      </c>
      <c r="DD1487" s="147" t="e" cm="1">
        <f t="array" ref="DD1487">INDEX($K:$P,ROW(),MATCH(DD$3,$K$2:$P$2,0))</f>
        <v>#N/A</v>
      </c>
      <c r="DE1487" s="147" t="e" cm="1">
        <f t="array" ref="DE1487">INDEX($K:$P,ROW(),MATCH(DE$3,$K$2:$P$2,0))</f>
        <v>#N/A</v>
      </c>
      <c r="DF1487" s="147" t="e" cm="1">
        <f t="array" ref="DF1487">INDEX($K:$P,ROW(),MATCH(DF$3,$K$2:$P$2,0))</f>
        <v>#N/A</v>
      </c>
      <c r="DG1487" s="147" t="e" cm="1">
        <f t="array" ref="DG1487">INDEX($K:$P,ROW(),MATCH(DG$3,$K$2:$P$2,0))</f>
        <v>#N/A</v>
      </c>
      <c r="DH1487" s="147" t="e" cm="1">
        <f t="array" ref="DH1487">INDEX($K:$P,ROW(),MATCH(DH$3,$K$2:$P$2,0))</f>
        <v>#N/A</v>
      </c>
      <c r="DI1487" s="147" t="e" cm="1">
        <f t="array" ref="DI1487">INDEX($K:$P,ROW(),MATCH(DI$3,$K$2:$P$2,0))</f>
        <v>#N/A</v>
      </c>
      <c r="DJ1487" s="147" t="e" cm="1">
        <f t="array" ref="DJ1487">INDEX($K:$P,ROW(),MATCH(DJ$3,$K$2:$P$2,0))</f>
        <v>#N/A</v>
      </c>
      <c r="DK1487" s="147" t="e" cm="1">
        <f t="array" ref="DK1487">INDEX($K:$P,ROW(),MATCH(DK$3,$K$2:$P$2,0))</f>
        <v>#N/A</v>
      </c>
      <c r="DL1487" s="147" t="e" cm="1">
        <f t="array" ref="DL1487">INDEX($K:$P,ROW(),MATCH(DL$3,$K$2:$P$2,0))</f>
        <v>#N/A</v>
      </c>
    </row>
    <row r="1488" spans="1:116" x14ac:dyDescent="0.4">
      <c r="A1488" s="12"/>
      <c r="B1488" s="339"/>
      <c r="C1488" s="339"/>
      <c r="D1488" s="337" t="s">
        <v>518</v>
      </c>
      <c r="E1488" s="337" t="str">
        <f t="shared" si="1935"/>
        <v>1488 SPLIT-SV-VR</v>
      </c>
      <c r="G1488" s="158" t="str">
        <f>G1484</f>
        <v>Product A</v>
      </c>
      <c r="H1488" s="12"/>
      <c r="I1488" s="60"/>
      <c r="J1488" s="60"/>
      <c r="K1488" s="12"/>
      <c r="L1488" s="12"/>
      <c r="M1488" s="12"/>
      <c r="N1488" s="12"/>
      <c r="O1488" s="12"/>
      <c r="P1488" s="12"/>
      <c r="R1488" s="13"/>
      <c r="S1488" s="76"/>
      <c r="T1488" s="76"/>
      <c r="U1488" s="76"/>
      <c r="V1488" s="76"/>
      <c r="W1488" s="76"/>
      <c r="X1488" s="76"/>
      <c r="Y1488" s="76"/>
      <c r="Z1488" s="76"/>
      <c r="AA1488" s="76"/>
      <c r="AB1488" s="76"/>
      <c r="AC1488" s="76"/>
      <c r="AD1488" s="76"/>
      <c r="AE1488" s="76"/>
      <c r="AF1488" s="76"/>
      <c r="AG1488" s="76"/>
      <c r="AH1488" s="76"/>
      <c r="AI1488" s="76"/>
      <c r="AJ1488" s="76"/>
      <c r="AK1488" s="76"/>
      <c r="AL1488" s="76"/>
      <c r="AM1488" s="76"/>
      <c r="AN1488" s="76"/>
      <c r="AO1488" s="76"/>
      <c r="AP1488" s="76"/>
      <c r="AQ1488" s="76"/>
      <c r="AR1488" s="76"/>
      <c r="AS1488" s="76"/>
      <c r="AT1488" s="76"/>
      <c r="AU1488" s="76"/>
      <c r="AV1488" s="76"/>
      <c r="AW1488" s="76"/>
      <c r="AX1488" s="76"/>
      <c r="AY1488" s="76"/>
      <c r="AZ1488" s="76"/>
      <c r="BA1488" s="76"/>
      <c r="BB1488" s="76"/>
      <c r="BC1488" s="76"/>
      <c r="BD1488" s="76"/>
      <c r="BE1488" s="76"/>
      <c r="BF1488" s="76"/>
      <c r="BG1488" s="76"/>
      <c r="BH1488" s="76"/>
      <c r="BI1488" s="76"/>
      <c r="BJ1488" s="76"/>
      <c r="BK1488" s="76"/>
      <c r="BL1488" s="76"/>
      <c r="BM1488" s="76"/>
      <c r="BN1488" s="76"/>
      <c r="BO1488" s="76"/>
      <c r="BP1488" s="76"/>
      <c r="BQ1488" s="76"/>
      <c r="BR1488" s="76"/>
      <c r="BS1488" s="76"/>
      <c r="BT1488" s="76"/>
      <c r="BU1488" s="76"/>
      <c r="BV1488" s="76"/>
      <c r="BW1488" s="76"/>
      <c r="BX1488" s="76"/>
      <c r="BY1488" s="76"/>
      <c r="BZ1488" s="76"/>
      <c r="CA1488" s="76"/>
      <c r="CB1488" s="76"/>
      <c r="CC1488" s="76"/>
      <c r="CD1488" s="76"/>
      <c r="CE1488" s="76"/>
      <c r="CF1488" s="76"/>
      <c r="CG1488" s="76"/>
      <c r="CH1488" s="76"/>
      <c r="CI1488" s="76"/>
      <c r="CJ1488" s="76"/>
      <c r="CK1488" s="76"/>
      <c r="CL1488" s="76"/>
      <c r="CN1488" s="76"/>
      <c r="CO1488" s="76"/>
      <c r="CP1488" s="76"/>
      <c r="CQ1488" s="76"/>
      <c r="CR1488" s="76"/>
      <c r="CS1488" s="76"/>
      <c r="CT1488" s="76"/>
      <c r="CU1488" s="76"/>
      <c r="CV1488" s="76"/>
      <c r="CW1488" s="76"/>
      <c r="CX1488" s="76"/>
      <c r="CY1488" s="76"/>
      <c r="CZ1488" s="76"/>
      <c r="DA1488" s="76"/>
      <c r="DB1488" s="76"/>
      <c r="DC1488" s="76"/>
      <c r="DD1488" s="76"/>
      <c r="DE1488" s="76"/>
      <c r="DF1488" s="76"/>
      <c r="DG1488" s="76"/>
      <c r="DH1488" s="76"/>
      <c r="DI1488" s="76"/>
      <c r="DJ1488" s="76"/>
      <c r="DK1488" s="76"/>
      <c r="DL1488" s="76"/>
    </row>
    <row r="1489" spans="1:116" x14ac:dyDescent="0.4">
      <c r="A1489" s="12"/>
      <c r="B1489" s="339"/>
      <c r="C1489" s="339"/>
      <c r="D1489" s="337" t="s">
        <v>518</v>
      </c>
      <c r="E1489" s="337" t="str">
        <f t="shared" si="1935"/>
        <v>1489 SPLIT-SV-VR</v>
      </c>
      <c r="G1489" s="158" t="str">
        <f>G1485</f>
        <v>Product B</v>
      </c>
      <c r="H1489" s="12"/>
      <c r="I1489" s="60"/>
      <c r="J1489" s="60"/>
      <c r="K1489" s="12"/>
      <c r="L1489" s="12"/>
      <c r="M1489" s="12"/>
      <c r="N1489" s="12"/>
      <c r="O1489" s="12"/>
      <c r="P1489" s="12"/>
      <c r="R1489" s="13"/>
      <c r="S1489" s="76"/>
      <c r="T1489" s="76"/>
      <c r="U1489" s="76"/>
      <c r="V1489" s="76"/>
      <c r="W1489" s="76"/>
      <c r="X1489" s="76"/>
      <c r="Y1489" s="76"/>
      <c r="Z1489" s="76"/>
      <c r="AA1489" s="76"/>
      <c r="AB1489" s="76"/>
      <c r="AC1489" s="76"/>
      <c r="AD1489" s="76"/>
      <c r="AE1489" s="76"/>
      <c r="AF1489" s="76"/>
      <c r="AG1489" s="76"/>
      <c r="AH1489" s="76"/>
      <c r="AI1489" s="76"/>
      <c r="AJ1489" s="76"/>
      <c r="AK1489" s="76"/>
      <c r="AL1489" s="76"/>
      <c r="AM1489" s="76"/>
      <c r="AN1489" s="76"/>
      <c r="AO1489" s="76"/>
      <c r="AP1489" s="76"/>
      <c r="AQ1489" s="76"/>
      <c r="AR1489" s="76"/>
      <c r="AS1489" s="76"/>
      <c r="AT1489" s="76"/>
      <c r="AU1489" s="76"/>
      <c r="AV1489" s="76"/>
      <c r="AW1489" s="76"/>
      <c r="AX1489" s="76"/>
      <c r="AY1489" s="76"/>
      <c r="AZ1489" s="76"/>
      <c r="BA1489" s="76"/>
      <c r="BB1489" s="76"/>
      <c r="BC1489" s="76"/>
      <c r="BD1489" s="76"/>
      <c r="BE1489" s="76"/>
      <c r="BF1489" s="76"/>
      <c r="BG1489" s="76"/>
      <c r="BH1489" s="76"/>
      <c r="BI1489" s="76"/>
      <c r="BJ1489" s="76"/>
      <c r="BK1489" s="76"/>
      <c r="BL1489" s="76"/>
      <c r="BM1489" s="76"/>
      <c r="BN1489" s="76"/>
      <c r="BO1489" s="76"/>
      <c r="BP1489" s="76"/>
      <c r="BQ1489" s="76"/>
      <c r="BR1489" s="76"/>
      <c r="BS1489" s="76"/>
      <c r="BT1489" s="76"/>
      <c r="BU1489" s="76"/>
      <c r="BV1489" s="76"/>
      <c r="BW1489" s="76"/>
      <c r="BX1489" s="76"/>
      <c r="BY1489" s="76"/>
      <c r="BZ1489" s="76"/>
      <c r="CA1489" s="76"/>
      <c r="CB1489" s="76"/>
      <c r="CC1489" s="76"/>
      <c r="CD1489" s="76"/>
      <c r="CE1489" s="76"/>
      <c r="CF1489" s="76"/>
      <c r="CG1489" s="76"/>
      <c r="CH1489" s="76"/>
      <c r="CI1489" s="76"/>
      <c r="CJ1489" s="76"/>
      <c r="CK1489" s="76"/>
      <c r="CL1489" s="76"/>
      <c r="CN1489" s="76"/>
      <c r="CO1489" s="76"/>
      <c r="CP1489" s="76"/>
      <c r="CQ1489" s="76"/>
      <c r="CR1489" s="76"/>
      <c r="CS1489" s="76"/>
      <c r="CT1489" s="76"/>
      <c r="CU1489" s="76"/>
      <c r="CV1489" s="76"/>
      <c r="CW1489" s="76"/>
      <c r="CX1489" s="76"/>
      <c r="CY1489" s="76"/>
      <c r="CZ1489" s="76"/>
      <c r="DA1489" s="76"/>
      <c r="DB1489" s="76"/>
      <c r="DC1489" s="76"/>
      <c r="DD1489" s="76"/>
      <c r="DE1489" s="76"/>
      <c r="DF1489" s="76"/>
      <c r="DG1489" s="76"/>
      <c r="DH1489" s="76"/>
      <c r="DI1489" s="76"/>
      <c r="DJ1489" s="76"/>
      <c r="DK1489" s="76"/>
      <c r="DL1489" s="76"/>
    </row>
    <row r="1490" spans="1:116" x14ac:dyDescent="0.4">
      <c r="B1490" s="337"/>
      <c r="C1490" s="337" t="s">
        <v>198</v>
      </c>
      <c r="D1490" s="337" t="s">
        <v>518</v>
      </c>
      <c r="E1490" s="337" t="str">
        <f t="shared" si="1928"/>
        <v>1490 SPLIT-SV-VR</v>
      </c>
      <c r="G1490" s="126" t="str">
        <f>"Total revenue - "&amp;G1463</f>
        <v>Total revenue - Surgical procedures</v>
      </c>
      <c r="H1490" s="12"/>
      <c r="I1490" s="60"/>
      <c r="J1490" s="60"/>
      <c r="K1490" s="53">
        <f>SUMIF($3:$3,K$2,1486:1486)</f>
        <v>1200</v>
      </c>
      <c r="L1490" s="53">
        <f>SUMIF($3:$3,L$2,1486:1486)</f>
        <v>1200</v>
      </c>
      <c r="M1490" s="53">
        <f>SUMIF($3:$3,M$2,1486:1486)</f>
        <v>1200</v>
      </c>
      <c r="N1490" s="53">
        <f>SUMIF($3:$3,N$2,1486:1486)</f>
        <v>1200</v>
      </c>
      <c r="O1490" s="53">
        <f>SUMIF($3:$3,O$2,1486:1486)</f>
        <v>1200</v>
      </c>
      <c r="P1490" s="53">
        <f>SUMIF($3:$3,P$2,1486:1486)</f>
        <v>1200</v>
      </c>
      <c r="R1490" s="13"/>
      <c r="S1490" s="80">
        <f ca="1">S1482*S1486</f>
        <v>250000</v>
      </c>
      <c r="T1490" s="80">
        <f t="shared" ref="T1490:CE1490" ca="1" si="1938">T1482*T1486</f>
        <v>250000</v>
      </c>
      <c r="U1490" s="80">
        <f t="shared" ca="1" si="1938"/>
        <v>250000</v>
      </c>
      <c r="V1490" s="80">
        <f t="shared" ca="1" si="1938"/>
        <v>250000</v>
      </c>
      <c r="W1490" s="80">
        <f t="shared" ca="1" si="1938"/>
        <v>250000</v>
      </c>
      <c r="X1490" s="80">
        <f t="shared" ca="1" si="1938"/>
        <v>250000</v>
      </c>
      <c r="Y1490" s="80">
        <f t="shared" ca="1" si="1938"/>
        <v>250000</v>
      </c>
      <c r="Z1490" s="80">
        <f t="shared" ca="1" si="1938"/>
        <v>250000</v>
      </c>
      <c r="AA1490" s="80">
        <f t="shared" ca="1" si="1938"/>
        <v>250000</v>
      </c>
      <c r="AB1490" s="80">
        <f t="shared" ca="1" si="1938"/>
        <v>250000</v>
      </c>
      <c r="AC1490" s="80">
        <f t="shared" ca="1" si="1938"/>
        <v>250000</v>
      </c>
      <c r="AD1490" s="80">
        <f t="shared" ca="1" si="1938"/>
        <v>250000</v>
      </c>
      <c r="AE1490" s="80">
        <f t="shared" ca="1" si="1938"/>
        <v>250000</v>
      </c>
      <c r="AF1490" s="80">
        <f t="shared" ca="1" si="1938"/>
        <v>250000</v>
      </c>
      <c r="AG1490" s="80">
        <f t="shared" ca="1" si="1938"/>
        <v>250000</v>
      </c>
      <c r="AH1490" s="80">
        <f t="shared" ca="1" si="1938"/>
        <v>250000</v>
      </c>
      <c r="AI1490" s="80">
        <f t="shared" ca="1" si="1938"/>
        <v>250000</v>
      </c>
      <c r="AJ1490" s="80">
        <f t="shared" ca="1" si="1938"/>
        <v>250000</v>
      </c>
      <c r="AK1490" s="80">
        <f t="shared" ca="1" si="1938"/>
        <v>250000</v>
      </c>
      <c r="AL1490" s="80">
        <f t="shared" ca="1" si="1938"/>
        <v>250000</v>
      </c>
      <c r="AM1490" s="80">
        <f t="shared" ca="1" si="1938"/>
        <v>250000</v>
      </c>
      <c r="AN1490" s="80">
        <f t="shared" ca="1" si="1938"/>
        <v>250000</v>
      </c>
      <c r="AO1490" s="80">
        <f t="shared" ca="1" si="1938"/>
        <v>250000</v>
      </c>
      <c r="AP1490" s="80">
        <f t="shared" ca="1" si="1938"/>
        <v>250000</v>
      </c>
      <c r="AQ1490" s="80">
        <f t="shared" ca="1" si="1938"/>
        <v>250000</v>
      </c>
      <c r="AR1490" s="80">
        <f t="shared" ca="1" si="1938"/>
        <v>250000</v>
      </c>
      <c r="AS1490" s="80">
        <f t="shared" ca="1" si="1938"/>
        <v>250000</v>
      </c>
      <c r="AT1490" s="80">
        <f t="shared" ca="1" si="1938"/>
        <v>250000</v>
      </c>
      <c r="AU1490" s="80">
        <f t="shared" ca="1" si="1938"/>
        <v>250000</v>
      </c>
      <c r="AV1490" s="80">
        <f t="shared" ca="1" si="1938"/>
        <v>250000</v>
      </c>
      <c r="AW1490" s="80">
        <f t="shared" ca="1" si="1938"/>
        <v>250000</v>
      </c>
      <c r="AX1490" s="80">
        <f t="shared" ca="1" si="1938"/>
        <v>250000</v>
      </c>
      <c r="AY1490" s="80">
        <f t="shared" ca="1" si="1938"/>
        <v>250000</v>
      </c>
      <c r="AZ1490" s="80">
        <f t="shared" ca="1" si="1938"/>
        <v>250000</v>
      </c>
      <c r="BA1490" s="80">
        <f t="shared" ca="1" si="1938"/>
        <v>250000</v>
      </c>
      <c r="BB1490" s="80">
        <f t="shared" ca="1" si="1938"/>
        <v>250000</v>
      </c>
      <c r="BC1490" s="80">
        <f t="shared" ca="1" si="1938"/>
        <v>250000</v>
      </c>
      <c r="BD1490" s="80">
        <f t="shared" ca="1" si="1938"/>
        <v>250000</v>
      </c>
      <c r="BE1490" s="80">
        <f t="shared" ca="1" si="1938"/>
        <v>250000</v>
      </c>
      <c r="BF1490" s="80">
        <f t="shared" ca="1" si="1938"/>
        <v>250000</v>
      </c>
      <c r="BG1490" s="80">
        <f t="shared" ca="1" si="1938"/>
        <v>250000</v>
      </c>
      <c r="BH1490" s="80">
        <f t="shared" ca="1" si="1938"/>
        <v>250000</v>
      </c>
      <c r="BI1490" s="80">
        <f t="shared" ca="1" si="1938"/>
        <v>250000</v>
      </c>
      <c r="BJ1490" s="80">
        <f t="shared" ca="1" si="1938"/>
        <v>250000</v>
      </c>
      <c r="BK1490" s="80">
        <f t="shared" ca="1" si="1938"/>
        <v>250000</v>
      </c>
      <c r="BL1490" s="80">
        <f t="shared" ca="1" si="1938"/>
        <v>250000</v>
      </c>
      <c r="BM1490" s="80">
        <f t="shared" ca="1" si="1938"/>
        <v>250000</v>
      </c>
      <c r="BN1490" s="80">
        <f t="shared" ca="1" si="1938"/>
        <v>250000</v>
      </c>
      <c r="BO1490" s="80">
        <f t="shared" ca="1" si="1938"/>
        <v>250000</v>
      </c>
      <c r="BP1490" s="80">
        <f t="shared" ca="1" si="1938"/>
        <v>250000</v>
      </c>
      <c r="BQ1490" s="80">
        <f t="shared" ca="1" si="1938"/>
        <v>250000</v>
      </c>
      <c r="BR1490" s="80">
        <f t="shared" ca="1" si="1938"/>
        <v>250000</v>
      </c>
      <c r="BS1490" s="80">
        <f t="shared" ca="1" si="1938"/>
        <v>250000</v>
      </c>
      <c r="BT1490" s="80">
        <f t="shared" ca="1" si="1938"/>
        <v>250000</v>
      </c>
      <c r="BU1490" s="80">
        <f t="shared" ca="1" si="1938"/>
        <v>250000</v>
      </c>
      <c r="BV1490" s="80">
        <f t="shared" ca="1" si="1938"/>
        <v>250000</v>
      </c>
      <c r="BW1490" s="80">
        <f t="shared" ca="1" si="1938"/>
        <v>250000</v>
      </c>
      <c r="BX1490" s="80">
        <f t="shared" ca="1" si="1938"/>
        <v>250000</v>
      </c>
      <c r="BY1490" s="80">
        <f t="shared" ca="1" si="1938"/>
        <v>250000</v>
      </c>
      <c r="BZ1490" s="80">
        <f t="shared" ca="1" si="1938"/>
        <v>250000</v>
      </c>
      <c r="CA1490" s="80">
        <f t="shared" ca="1" si="1938"/>
        <v>250000</v>
      </c>
      <c r="CB1490" s="80">
        <f t="shared" ca="1" si="1938"/>
        <v>250000</v>
      </c>
      <c r="CC1490" s="80">
        <f t="shared" ca="1" si="1938"/>
        <v>250000</v>
      </c>
      <c r="CD1490" s="80">
        <f t="shared" ca="1" si="1938"/>
        <v>250000</v>
      </c>
      <c r="CE1490" s="80">
        <f t="shared" ca="1" si="1938"/>
        <v>250000</v>
      </c>
      <c r="CF1490" s="80">
        <f t="shared" ref="CF1490:CL1490" ca="1" si="1939">CF1482*CF1486</f>
        <v>250000</v>
      </c>
      <c r="CG1490" s="80">
        <f t="shared" ca="1" si="1939"/>
        <v>250000</v>
      </c>
      <c r="CH1490" s="80">
        <f t="shared" ca="1" si="1939"/>
        <v>250000</v>
      </c>
      <c r="CI1490" s="80">
        <f t="shared" ca="1" si="1939"/>
        <v>250000</v>
      </c>
      <c r="CJ1490" s="80">
        <f t="shared" ca="1" si="1939"/>
        <v>250000</v>
      </c>
      <c r="CK1490" s="80">
        <f t="shared" ca="1" si="1939"/>
        <v>250000</v>
      </c>
      <c r="CL1490" s="80">
        <f t="shared" ca="1" si="1939"/>
        <v>250000</v>
      </c>
      <c r="CN1490" s="80"/>
      <c r="CO1490" s="80" t="e">
        <f t="shared" ref="CO1490:DL1490" ca="1" si="1940">CO1482*CO1486</f>
        <v>#N/A</v>
      </c>
      <c r="CP1490" s="80" t="e">
        <f t="shared" ca="1" si="1940"/>
        <v>#N/A</v>
      </c>
      <c r="CQ1490" s="80" t="e">
        <f t="shared" ca="1" si="1940"/>
        <v>#N/A</v>
      </c>
      <c r="CR1490" s="80" t="e">
        <f t="shared" ca="1" si="1940"/>
        <v>#N/A</v>
      </c>
      <c r="CS1490" s="80" t="e">
        <f t="shared" ca="1" si="1940"/>
        <v>#N/A</v>
      </c>
      <c r="CT1490" s="80" t="e">
        <f t="shared" ca="1" si="1940"/>
        <v>#N/A</v>
      </c>
      <c r="CU1490" s="80" t="e">
        <f t="shared" ca="1" si="1940"/>
        <v>#N/A</v>
      </c>
      <c r="CV1490" s="80" t="e">
        <f t="shared" ca="1" si="1940"/>
        <v>#N/A</v>
      </c>
      <c r="CW1490" s="80" t="e">
        <f t="shared" ca="1" si="1940"/>
        <v>#N/A</v>
      </c>
      <c r="CX1490" s="80" t="e">
        <f t="shared" ca="1" si="1940"/>
        <v>#N/A</v>
      </c>
      <c r="CY1490" s="80" t="e">
        <f t="shared" ca="1" si="1940"/>
        <v>#N/A</v>
      </c>
      <c r="CZ1490" s="80" t="e">
        <f t="shared" ca="1" si="1940"/>
        <v>#N/A</v>
      </c>
      <c r="DA1490" s="80" t="e">
        <f t="shared" ca="1" si="1940"/>
        <v>#N/A</v>
      </c>
      <c r="DB1490" s="80" t="e">
        <f t="shared" ca="1" si="1940"/>
        <v>#N/A</v>
      </c>
      <c r="DC1490" s="80" t="e">
        <f t="shared" ca="1" si="1940"/>
        <v>#N/A</v>
      </c>
      <c r="DD1490" s="80" t="e">
        <f t="shared" ca="1" si="1940"/>
        <v>#N/A</v>
      </c>
      <c r="DE1490" s="80" t="e">
        <f t="shared" ca="1" si="1940"/>
        <v>#N/A</v>
      </c>
      <c r="DF1490" s="80" t="e">
        <f t="shared" ca="1" si="1940"/>
        <v>#N/A</v>
      </c>
      <c r="DG1490" s="80" t="e">
        <f t="shared" ca="1" si="1940"/>
        <v>#N/A</v>
      </c>
      <c r="DH1490" s="80" t="e">
        <f t="shared" ca="1" si="1940"/>
        <v>#N/A</v>
      </c>
      <c r="DI1490" s="80" t="e">
        <f t="shared" ca="1" si="1940"/>
        <v>#N/A</v>
      </c>
      <c r="DJ1490" s="80" t="e">
        <f t="shared" ca="1" si="1940"/>
        <v>#N/A</v>
      </c>
      <c r="DK1490" s="80" t="e">
        <f t="shared" ca="1" si="1940"/>
        <v>#N/A</v>
      </c>
      <c r="DL1490" s="80" t="e">
        <f t="shared" ca="1" si="1940"/>
        <v>#N/A</v>
      </c>
    </row>
    <row r="1491" spans="1:116" x14ac:dyDescent="0.4">
      <c r="B1491" s="337"/>
      <c r="C1491" s="337"/>
      <c r="D1491" s="337" t="s">
        <v>518</v>
      </c>
      <c r="E1491" s="337" t="str">
        <f t="shared" ref="E1491" si="1941">ROW()&amp;" "&amp;D1491</f>
        <v>1491 SPLIT-SV-VR</v>
      </c>
      <c r="G1491" s="126"/>
      <c r="H1491" s="12"/>
      <c r="I1491" s="60"/>
      <c r="J1491" s="60"/>
      <c r="K1491" s="238">
        <f>SUMIF($3:$3,K$2,1487:1487)</f>
        <v>2400</v>
      </c>
      <c r="L1491" s="238">
        <f>SUMIF($3:$3,L$2,1487:1487)</f>
        <v>2400</v>
      </c>
      <c r="M1491" s="238">
        <f>SUMIF($3:$3,M$2,1487:1487)</f>
        <v>2400</v>
      </c>
      <c r="N1491" s="238">
        <f>SUMIF($3:$3,N$2,1487:1487)</f>
        <v>2400</v>
      </c>
      <c r="O1491" s="238">
        <f>SUMIF($3:$3,O$2,1487:1487)</f>
        <v>2400</v>
      </c>
      <c r="P1491" s="238">
        <f>SUMIF($3:$3,P$2,1487:1487)</f>
        <v>2400</v>
      </c>
      <c r="R1491" s="13"/>
      <c r="S1491" s="80">
        <f ca="1">S1483*S1487</f>
        <v>500000</v>
      </c>
      <c r="T1491" s="80">
        <f t="shared" ref="T1491:CE1491" ca="1" si="1942">T1483*T1487</f>
        <v>500000</v>
      </c>
      <c r="U1491" s="80">
        <f t="shared" ca="1" si="1942"/>
        <v>500000</v>
      </c>
      <c r="V1491" s="80">
        <f t="shared" ca="1" si="1942"/>
        <v>500000</v>
      </c>
      <c r="W1491" s="80">
        <f t="shared" ca="1" si="1942"/>
        <v>500000</v>
      </c>
      <c r="X1491" s="80">
        <f t="shared" ca="1" si="1942"/>
        <v>500000</v>
      </c>
      <c r="Y1491" s="80">
        <f t="shared" ca="1" si="1942"/>
        <v>500000</v>
      </c>
      <c r="Z1491" s="80">
        <f t="shared" ca="1" si="1942"/>
        <v>500000</v>
      </c>
      <c r="AA1491" s="80">
        <f t="shared" ca="1" si="1942"/>
        <v>500000</v>
      </c>
      <c r="AB1491" s="80">
        <f t="shared" ca="1" si="1942"/>
        <v>500000</v>
      </c>
      <c r="AC1491" s="80">
        <f t="shared" ca="1" si="1942"/>
        <v>500000</v>
      </c>
      <c r="AD1491" s="80">
        <f t="shared" ca="1" si="1942"/>
        <v>500000</v>
      </c>
      <c r="AE1491" s="80">
        <f t="shared" ca="1" si="1942"/>
        <v>500000</v>
      </c>
      <c r="AF1491" s="80">
        <f t="shared" ca="1" si="1942"/>
        <v>500000</v>
      </c>
      <c r="AG1491" s="80">
        <f t="shared" ca="1" si="1942"/>
        <v>500000</v>
      </c>
      <c r="AH1491" s="80">
        <f t="shared" ca="1" si="1942"/>
        <v>500000</v>
      </c>
      <c r="AI1491" s="80">
        <f t="shared" ca="1" si="1942"/>
        <v>500000</v>
      </c>
      <c r="AJ1491" s="80">
        <f t="shared" ca="1" si="1942"/>
        <v>500000</v>
      </c>
      <c r="AK1491" s="80">
        <f t="shared" ca="1" si="1942"/>
        <v>500000</v>
      </c>
      <c r="AL1491" s="80">
        <f t="shared" ca="1" si="1942"/>
        <v>500000</v>
      </c>
      <c r="AM1491" s="80">
        <f t="shared" ca="1" si="1942"/>
        <v>500000</v>
      </c>
      <c r="AN1491" s="80">
        <f t="shared" ca="1" si="1942"/>
        <v>500000</v>
      </c>
      <c r="AO1491" s="80">
        <f t="shared" ca="1" si="1942"/>
        <v>500000</v>
      </c>
      <c r="AP1491" s="80">
        <f t="shared" ca="1" si="1942"/>
        <v>500000</v>
      </c>
      <c r="AQ1491" s="80">
        <f t="shared" ca="1" si="1942"/>
        <v>500000</v>
      </c>
      <c r="AR1491" s="80">
        <f t="shared" ca="1" si="1942"/>
        <v>500000</v>
      </c>
      <c r="AS1491" s="80">
        <f t="shared" ca="1" si="1942"/>
        <v>500000</v>
      </c>
      <c r="AT1491" s="80">
        <f t="shared" ca="1" si="1942"/>
        <v>500000</v>
      </c>
      <c r="AU1491" s="80">
        <f t="shared" ca="1" si="1942"/>
        <v>500000</v>
      </c>
      <c r="AV1491" s="80">
        <f t="shared" ca="1" si="1942"/>
        <v>500000</v>
      </c>
      <c r="AW1491" s="80">
        <f t="shared" ca="1" si="1942"/>
        <v>500000</v>
      </c>
      <c r="AX1491" s="80">
        <f t="shared" ca="1" si="1942"/>
        <v>500000</v>
      </c>
      <c r="AY1491" s="80">
        <f t="shared" ca="1" si="1942"/>
        <v>500000</v>
      </c>
      <c r="AZ1491" s="80">
        <f t="shared" ca="1" si="1942"/>
        <v>500000</v>
      </c>
      <c r="BA1491" s="80">
        <f t="shared" ca="1" si="1942"/>
        <v>500000</v>
      </c>
      <c r="BB1491" s="80">
        <f t="shared" ca="1" si="1942"/>
        <v>500000</v>
      </c>
      <c r="BC1491" s="80">
        <f t="shared" ca="1" si="1942"/>
        <v>500000</v>
      </c>
      <c r="BD1491" s="80">
        <f t="shared" ca="1" si="1942"/>
        <v>500000</v>
      </c>
      <c r="BE1491" s="80">
        <f t="shared" ca="1" si="1942"/>
        <v>500000</v>
      </c>
      <c r="BF1491" s="80">
        <f t="shared" ca="1" si="1942"/>
        <v>500000</v>
      </c>
      <c r="BG1491" s="80">
        <f t="shared" ca="1" si="1942"/>
        <v>500000</v>
      </c>
      <c r="BH1491" s="80">
        <f t="shared" ca="1" si="1942"/>
        <v>500000</v>
      </c>
      <c r="BI1491" s="80">
        <f t="shared" ca="1" si="1942"/>
        <v>500000</v>
      </c>
      <c r="BJ1491" s="80">
        <f t="shared" ca="1" si="1942"/>
        <v>500000</v>
      </c>
      <c r="BK1491" s="80">
        <f t="shared" ca="1" si="1942"/>
        <v>500000</v>
      </c>
      <c r="BL1491" s="80">
        <f t="shared" ca="1" si="1942"/>
        <v>500000</v>
      </c>
      <c r="BM1491" s="80">
        <f t="shared" ca="1" si="1942"/>
        <v>500000</v>
      </c>
      <c r="BN1491" s="80">
        <f t="shared" ca="1" si="1942"/>
        <v>500000</v>
      </c>
      <c r="BO1491" s="80">
        <f t="shared" ca="1" si="1942"/>
        <v>500000</v>
      </c>
      <c r="BP1491" s="80">
        <f t="shared" ca="1" si="1942"/>
        <v>500000</v>
      </c>
      <c r="BQ1491" s="80">
        <f t="shared" ca="1" si="1942"/>
        <v>500000</v>
      </c>
      <c r="BR1491" s="80">
        <f t="shared" ca="1" si="1942"/>
        <v>500000</v>
      </c>
      <c r="BS1491" s="80">
        <f t="shared" ca="1" si="1942"/>
        <v>500000</v>
      </c>
      <c r="BT1491" s="80">
        <f t="shared" ca="1" si="1942"/>
        <v>500000</v>
      </c>
      <c r="BU1491" s="80">
        <f t="shared" ca="1" si="1942"/>
        <v>500000</v>
      </c>
      <c r="BV1491" s="80">
        <f t="shared" ca="1" si="1942"/>
        <v>500000</v>
      </c>
      <c r="BW1491" s="80">
        <f t="shared" ca="1" si="1942"/>
        <v>500000</v>
      </c>
      <c r="BX1491" s="80">
        <f t="shared" ca="1" si="1942"/>
        <v>500000</v>
      </c>
      <c r="BY1491" s="80">
        <f t="shared" ca="1" si="1942"/>
        <v>500000</v>
      </c>
      <c r="BZ1491" s="80">
        <f t="shared" ca="1" si="1942"/>
        <v>500000</v>
      </c>
      <c r="CA1491" s="80">
        <f t="shared" ca="1" si="1942"/>
        <v>500000</v>
      </c>
      <c r="CB1491" s="80">
        <f t="shared" ca="1" si="1942"/>
        <v>500000</v>
      </c>
      <c r="CC1491" s="80">
        <f t="shared" ca="1" si="1942"/>
        <v>500000</v>
      </c>
      <c r="CD1491" s="80">
        <f t="shared" ca="1" si="1942"/>
        <v>500000</v>
      </c>
      <c r="CE1491" s="80">
        <f t="shared" ca="1" si="1942"/>
        <v>500000</v>
      </c>
      <c r="CF1491" s="80">
        <f t="shared" ref="CF1491:CL1491" ca="1" si="1943">CF1483*CF1487</f>
        <v>500000</v>
      </c>
      <c r="CG1491" s="80">
        <f t="shared" ca="1" si="1943"/>
        <v>500000</v>
      </c>
      <c r="CH1491" s="80">
        <f t="shared" ca="1" si="1943"/>
        <v>500000</v>
      </c>
      <c r="CI1491" s="80">
        <f t="shared" ca="1" si="1943"/>
        <v>500000</v>
      </c>
      <c r="CJ1491" s="80">
        <f t="shared" ca="1" si="1943"/>
        <v>500000</v>
      </c>
      <c r="CK1491" s="80">
        <f t="shared" ca="1" si="1943"/>
        <v>500000</v>
      </c>
      <c r="CL1491" s="80">
        <f t="shared" ca="1" si="1943"/>
        <v>500000</v>
      </c>
      <c r="CN1491" s="80"/>
      <c r="CO1491" s="80" t="e">
        <f t="shared" ref="CO1491:DL1491" ca="1" si="1944">CO1483*CO1487</f>
        <v>#N/A</v>
      </c>
      <c r="CP1491" s="80" t="e">
        <f t="shared" ca="1" si="1944"/>
        <v>#N/A</v>
      </c>
      <c r="CQ1491" s="80" t="e">
        <f t="shared" ca="1" si="1944"/>
        <v>#N/A</v>
      </c>
      <c r="CR1491" s="80" t="e">
        <f t="shared" ca="1" si="1944"/>
        <v>#N/A</v>
      </c>
      <c r="CS1491" s="80" t="e">
        <f t="shared" ca="1" si="1944"/>
        <v>#N/A</v>
      </c>
      <c r="CT1491" s="80" t="e">
        <f t="shared" ca="1" si="1944"/>
        <v>#N/A</v>
      </c>
      <c r="CU1491" s="80" t="e">
        <f t="shared" ca="1" si="1944"/>
        <v>#N/A</v>
      </c>
      <c r="CV1491" s="80" t="e">
        <f t="shared" ca="1" si="1944"/>
        <v>#N/A</v>
      </c>
      <c r="CW1491" s="80" t="e">
        <f t="shared" ca="1" si="1944"/>
        <v>#N/A</v>
      </c>
      <c r="CX1491" s="80" t="e">
        <f t="shared" ca="1" si="1944"/>
        <v>#N/A</v>
      </c>
      <c r="CY1491" s="80" t="e">
        <f t="shared" ca="1" si="1944"/>
        <v>#N/A</v>
      </c>
      <c r="CZ1491" s="80" t="e">
        <f t="shared" ca="1" si="1944"/>
        <v>#N/A</v>
      </c>
      <c r="DA1491" s="80" t="e">
        <f t="shared" ca="1" si="1944"/>
        <v>#N/A</v>
      </c>
      <c r="DB1491" s="80" t="e">
        <f t="shared" ca="1" si="1944"/>
        <v>#N/A</v>
      </c>
      <c r="DC1491" s="80" t="e">
        <f t="shared" ca="1" si="1944"/>
        <v>#N/A</v>
      </c>
      <c r="DD1491" s="80" t="e">
        <f t="shared" ca="1" si="1944"/>
        <v>#N/A</v>
      </c>
      <c r="DE1491" s="80" t="e">
        <f t="shared" ca="1" si="1944"/>
        <v>#N/A</v>
      </c>
      <c r="DF1491" s="80" t="e">
        <f t="shared" ca="1" si="1944"/>
        <v>#N/A</v>
      </c>
      <c r="DG1491" s="80" t="e">
        <f t="shared" ca="1" si="1944"/>
        <v>#N/A</v>
      </c>
      <c r="DH1491" s="80" t="e">
        <f t="shared" ca="1" si="1944"/>
        <v>#N/A</v>
      </c>
      <c r="DI1491" s="80" t="e">
        <f t="shared" ca="1" si="1944"/>
        <v>#N/A</v>
      </c>
      <c r="DJ1491" s="80" t="e">
        <f t="shared" ca="1" si="1944"/>
        <v>#N/A</v>
      </c>
      <c r="DK1491" s="80" t="e">
        <f t="shared" ca="1" si="1944"/>
        <v>#N/A</v>
      </c>
      <c r="DL1491" s="80" t="e">
        <f t="shared" ca="1" si="1944"/>
        <v>#N/A</v>
      </c>
    </row>
    <row r="1492" spans="1:116" x14ac:dyDescent="0.4">
      <c r="A1492" s="12"/>
      <c r="B1492" s="339"/>
      <c r="C1492" s="339"/>
      <c r="D1492" s="337" t="s">
        <v>518</v>
      </c>
      <c r="E1492" s="337" t="str">
        <f t="shared" ref="E1492:E1499" si="1945">ROW()&amp;" "&amp;D1492</f>
        <v>1492 SPLIT-SV-VR</v>
      </c>
      <c r="G1492" s="95" t="str">
        <f>"COGS/"&amp;G1504&amp;":"</f>
        <v>COGS/procedure:</v>
      </c>
      <c r="H1492" s="12"/>
      <c r="I1492" s="60"/>
      <c r="J1492" s="60"/>
      <c r="K1492" s="33">
        <f>SUMIF($3:$3,K$2,1488:1488)</f>
        <v>0</v>
      </c>
      <c r="L1492" s="33">
        <f>SUMIF($3:$3,L$2,1488:1488)</f>
        <v>0</v>
      </c>
      <c r="M1492" s="33">
        <f>SUMIF($3:$3,M$2,1488:1488)</f>
        <v>0</v>
      </c>
      <c r="N1492" s="33">
        <f>SUMIF($3:$3,N$2,1488:1488)</f>
        <v>0</v>
      </c>
      <c r="O1492" s="33">
        <f>SUMIF($3:$3,O$2,1488:1488)</f>
        <v>0</v>
      </c>
      <c r="P1492" s="33">
        <f>SUMIF($3:$3,P$2,1488:1488)</f>
        <v>0</v>
      </c>
      <c r="R1492" s="15"/>
      <c r="S1492" s="148">
        <f ca="1">SUM(S1490:S1491)</f>
        <v>750000</v>
      </c>
      <c r="T1492" s="148">
        <f t="shared" ref="T1492:CE1492" ca="1" si="1946">SUM(T1490:T1491)</f>
        <v>750000</v>
      </c>
      <c r="U1492" s="148">
        <f t="shared" ca="1" si="1946"/>
        <v>750000</v>
      </c>
      <c r="V1492" s="148">
        <f t="shared" ca="1" si="1946"/>
        <v>750000</v>
      </c>
      <c r="W1492" s="148">
        <f t="shared" ca="1" si="1946"/>
        <v>750000</v>
      </c>
      <c r="X1492" s="148">
        <f t="shared" ca="1" si="1946"/>
        <v>750000</v>
      </c>
      <c r="Y1492" s="148">
        <f t="shared" ca="1" si="1946"/>
        <v>750000</v>
      </c>
      <c r="Z1492" s="148">
        <f t="shared" ca="1" si="1946"/>
        <v>750000</v>
      </c>
      <c r="AA1492" s="148">
        <f t="shared" ca="1" si="1946"/>
        <v>750000</v>
      </c>
      <c r="AB1492" s="148">
        <f t="shared" ca="1" si="1946"/>
        <v>750000</v>
      </c>
      <c r="AC1492" s="148">
        <f t="shared" ca="1" si="1946"/>
        <v>750000</v>
      </c>
      <c r="AD1492" s="148">
        <f t="shared" ca="1" si="1946"/>
        <v>750000</v>
      </c>
      <c r="AE1492" s="148">
        <f t="shared" ca="1" si="1946"/>
        <v>750000</v>
      </c>
      <c r="AF1492" s="148">
        <f t="shared" ca="1" si="1946"/>
        <v>750000</v>
      </c>
      <c r="AG1492" s="148">
        <f t="shared" ca="1" si="1946"/>
        <v>750000</v>
      </c>
      <c r="AH1492" s="148">
        <f t="shared" ca="1" si="1946"/>
        <v>750000</v>
      </c>
      <c r="AI1492" s="148">
        <f t="shared" ca="1" si="1946"/>
        <v>750000</v>
      </c>
      <c r="AJ1492" s="148">
        <f t="shared" ca="1" si="1946"/>
        <v>750000</v>
      </c>
      <c r="AK1492" s="148">
        <f t="shared" ca="1" si="1946"/>
        <v>750000</v>
      </c>
      <c r="AL1492" s="148">
        <f t="shared" ca="1" si="1946"/>
        <v>750000</v>
      </c>
      <c r="AM1492" s="148">
        <f t="shared" ca="1" si="1946"/>
        <v>750000</v>
      </c>
      <c r="AN1492" s="148">
        <f t="shared" ca="1" si="1946"/>
        <v>750000</v>
      </c>
      <c r="AO1492" s="148">
        <f t="shared" ca="1" si="1946"/>
        <v>750000</v>
      </c>
      <c r="AP1492" s="148">
        <f t="shared" ca="1" si="1946"/>
        <v>750000</v>
      </c>
      <c r="AQ1492" s="148">
        <f t="shared" ca="1" si="1946"/>
        <v>750000</v>
      </c>
      <c r="AR1492" s="148">
        <f t="shared" ca="1" si="1946"/>
        <v>750000</v>
      </c>
      <c r="AS1492" s="148">
        <f t="shared" ca="1" si="1946"/>
        <v>750000</v>
      </c>
      <c r="AT1492" s="148">
        <f t="shared" ca="1" si="1946"/>
        <v>750000</v>
      </c>
      <c r="AU1492" s="148">
        <f t="shared" ca="1" si="1946"/>
        <v>750000</v>
      </c>
      <c r="AV1492" s="148">
        <f t="shared" ca="1" si="1946"/>
        <v>750000</v>
      </c>
      <c r="AW1492" s="148">
        <f t="shared" ca="1" si="1946"/>
        <v>750000</v>
      </c>
      <c r="AX1492" s="148">
        <f t="shared" ca="1" si="1946"/>
        <v>750000</v>
      </c>
      <c r="AY1492" s="148">
        <f t="shared" ca="1" si="1946"/>
        <v>750000</v>
      </c>
      <c r="AZ1492" s="148">
        <f t="shared" ca="1" si="1946"/>
        <v>750000</v>
      </c>
      <c r="BA1492" s="148">
        <f t="shared" ca="1" si="1946"/>
        <v>750000</v>
      </c>
      <c r="BB1492" s="148">
        <f t="shared" ca="1" si="1946"/>
        <v>750000</v>
      </c>
      <c r="BC1492" s="148">
        <f t="shared" ca="1" si="1946"/>
        <v>750000</v>
      </c>
      <c r="BD1492" s="148">
        <f t="shared" ca="1" si="1946"/>
        <v>750000</v>
      </c>
      <c r="BE1492" s="148">
        <f t="shared" ca="1" si="1946"/>
        <v>750000</v>
      </c>
      <c r="BF1492" s="148">
        <f t="shared" ca="1" si="1946"/>
        <v>750000</v>
      </c>
      <c r="BG1492" s="148">
        <f t="shared" ca="1" si="1946"/>
        <v>750000</v>
      </c>
      <c r="BH1492" s="148">
        <f t="shared" ca="1" si="1946"/>
        <v>750000</v>
      </c>
      <c r="BI1492" s="148">
        <f t="shared" ca="1" si="1946"/>
        <v>750000</v>
      </c>
      <c r="BJ1492" s="148">
        <f t="shared" ca="1" si="1946"/>
        <v>750000</v>
      </c>
      <c r="BK1492" s="148">
        <f t="shared" ca="1" si="1946"/>
        <v>750000</v>
      </c>
      <c r="BL1492" s="148">
        <f t="shared" ca="1" si="1946"/>
        <v>750000</v>
      </c>
      <c r="BM1492" s="148">
        <f t="shared" ca="1" si="1946"/>
        <v>750000</v>
      </c>
      <c r="BN1492" s="148">
        <f t="shared" ca="1" si="1946"/>
        <v>750000</v>
      </c>
      <c r="BO1492" s="148">
        <f t="shared" ca="1" si="1946"/>
        <v>750000</v>
      </c>
      <c r="BP1492" s="148">
        <f t="shared" ca="1" si="1946"/>
        <v>750000</v>
      </c>
      <c r="BQ1492" s="148">
        <f t="shared" ca="1" si="1946"/>
        <v>750000</v>
      </c>
      <c r="BR1492" s="148">
        <f t="shared" ca="1" si="1946"/>
        <v>750000</v>
      </c>
      <c r="BS1492" s="148">
        <f t="shared" ca="1" si="1946"/>
        <v>750000</v>
      </c>
      <c r="BT1492" s="148">
        <f t="shared" ca="1" si="1946"/>
        <v>750000</v>
      </c>
      <c r="BU1492" s="148">
        <f t="shared" ca="1" si="1946"/>
        <v>750000</v>
      </c>
      <c r="BV1492" s="148">
        <f t="shared" ca="1" si="1946"/>
        <v>750000</v>
      </c>
      <c r="BW1492" s="148">
        <f t="shared" ca="1" si="1946"/>
        <v>750000</v>
      </c>
      <c r="BX1492" s="148">
        <f t="shared" ca="1" si="1946"/>
        <v>750000</v>
      </c>
      <c r="BY1492" s="148">
        <f t="shared" ca="1" si="1946"/>
        <v>750000</v>
      </c>
      <c r="BZ1492" s="148">
        <f t="shared" ca="1" si="1946"/>
        <v>750000</v>
      </c>
      <c r="CA1492" s="148">
        <f t="shared" ca="1" si="1946"/>
        <v>750000</v>
      </c>
      <c r="CB1492" s="148">
        <f t="shared" ca="1" si="1946"/>
        <v>750000</v>
      </c>
      <c r="CC1492" s="148">
        <f t="shared" ca="1" si="1946"/>
        <v>750000</v>
      </c>
      <c r="CD1492" s="148">
        <f t="shared" ca="1" si="1946"/>
        <v>750000</v>
      </c>
      <c r="CE1492" s="148">
        <f t="shared" ca="1" si="1946"/>
        <v>750000</v>
      </c>
      <c r="CF1492" s="148">
        <f t="shared" ref="CF1492:CL1492" ca="1" si="1947">SUM(CF1490:CF1491)</f>
        <v>750000</v>
      </c>
      <c r="CG1492" s="148">
        <f t="shared" ca="1" si="1947"/>
        <v>750000</v>
      </c>
      <c r="CH1492" s="148">
        <f t="shared" ca="1" si="1947"/>
        <v>750000</v>
      </c>
      <c r="CI1492" s="148">
        <f t="shared" ca="1" si="1947"/>
        <v>750000</v>
      </c>
      <c r="CJ1492" s="148">
        <f t="shared" ca="1" si="1947"/>
        <v>750000</v>
      </c>
      <c r="CK1492" s="148">
        <f t="shared" ca="1" si="1947"/>
        <v>750000</v>
      </c>
      <c r="CL1492" s="148">
        <f t="shared" ca="1" si="1947"/>
        <v>750000</v>
      </c>
      <c r="CN1492" s="77"/>
      <c r="CO1492" s="148" t="e">
        <f t="shared" ref="CO1492:DL1492" ca="1" si="1948">SUM(CO1490:CO1491)</f>
        <v>#N/A</v>
      </c>
      <c r="CP1492" s="148" t="e">
        <f t="shared" ca="1" si="1948"/>
        <v>#N/A</v>
      </c>
      <c r="CQ1492" s="148" t="e">
        <f t="shared" ca="1" si="1948"/>
        <v>#N/A</v>
      </c>
      <c r="CR1492" s="148" t="e">
        <f t="shared" ca="1" si="1948"/>
        <v>#N/A</v>
      </c>
      <c r="CS1492" s="148" t="e">
        <f t="shared" ca="1" si="1948"/>
        <v>#N/A</v>
      </c>
      <c r="CT1492" s="148" t="e">
        <f t="shared" ca="1" si="1948"/>
        <v>#N/A</v>
      </c>
      <c r="CU1492" s="148" t="e">
        <f t="shared" ca="1" si="1948"/>
        <v>#N/A</v>
      </c>
      <c r="CV1492" s="148" t="e">
        <f t="shared" ca="1" si="1948"/>
        <v>#N/A</v>
      </c>
      <c r="CW1492" s="148" t="e">
        <f t="shared" ca="1" si="1948"/>
        <v>#N/A</v>
      </c>
      <c r="CX1492" s="148" t="e">
        <f t="shared" ca="1" si="1948"/>
        <v>#N/A</v>
      </c>
      <c r="CY1492" s="148" t="e">
        <f t="shared" ca="1" si="1948"/>
        <v>#N/A</v>
      </c>
      <c r="CZ1492" s="148" t="e">
        <f t="shared" ca="1" si="1948"/>
        <v>#N/A</v>
      </c>
      <c r="DA1492" s="148" t="e">
        <f t="shared" ca="1" si="1948"/>
        <v>#N/A</v>
      </c>
      <c r="DB1492" s="148" t="e">
        <f t="shared" ca="1" si="1948"/>
        <v>#N/A</v>
      </c>
      <c r="DC1492" s="148" t="e">
        <f t="shared" ca="1" si="1948"/>
        <v>#N/A</v>
      </c>
      <c r="DD1492" s="148" t="e">
        <f t="shared" ca="1" si="1948"/>
        <v>#N/A</v>
      </c>
      <c r="DE1492" s="148" t="e">
        <f t="shared" ca="1" si="1948"/>
        <v>#N/A</v>
      </c>
      <c r="DF1492" s="148" t="e">
        <f t="shared" ca="1" si="1948"/>
        <v>#N/A</v>
      </c>
      <c r="DG1492" s="148" t="e">
        <f t="shared" ca="1" si="1948"/>
        <v>#N/A</v>
      </c>
      <c r="DH1492" s="148" t="e">
        <f t="shared" ca="1" si="1948"/>
        <v>#N/A</v>
      </c>
      <c r="DI1492" s="148" t="e">
        <f t="shared" ca="1" si="1948"/>
        <v>#N/A</v>
      </c>
      <c r="DJ1492" s="148" t="e">
        <f t="shared" ca="1" si="1948"/>
        <v>#N/A</v>
      </c>
      <c r="DK1492" s="148" t="e">
        <f t="shared" ca="1" si="1948"/>
        <v>#N/A</v>
      </c>
      <c r="DL1492" s="148" t="e">
        <f t="shared" ca="1" si="1948"/>
        <v>#N/A</v>
      </c>
    </row>
    <row r="1493" spans="1:116" x14ac:dyDescent="0.4">
      <c r="A1493" s="12"/>
      <c r="B1493" s="339"/>
      <c r="C1493" s="339"/>
      <c r="D1493" s="337" t="s">
        <v>518</v>
      </c>
      <c r="E1493" s="337" t="str">
        <f t="shared" si="1945"/>
        <v>1493 SPLIT-SV-VR</v>
      </c>
      <c r="G1493" s="145" t="str">
        <f>G1484</f>
        <v>Product A</v>
      </c>
      <c r="H1493" s="12"/>
      <c r="I1493" s="60"/>
      <c r="J1493" s="60"/>
      <c r="K1493" s="33"/>
      <c r="L1493" s="33"/>
      <c r="M1493" s="33"/>
      <c r="N1493" s="33"/>
      <c r="O1493" s="33"/>
      <c r="P1493" s="33"/>
      <c r="R1493" s="15"/>
      <c r="S1493" s="77"/>
      <c r="T1493" s="77"/>
      <c r="U1493" s="77"/>
      <c r="V1493" s="77"/>
      <c r="W1493" s="77"/>
      <c r="X1493" s="77"/>
      <c r="Y1493" s="77"/>
      <c r="Z1493" s="77"/>
      <c r="AA1493" s="77"/>
      <c r="AB1493" s="77"/>
      <c r="AC1493" s="77"/>
      <c r="AD1493" s="77"/>
      <c r="AE1493" s="77"/>
      <c r="AF1493" s="77"/>
      <c r="AG1493" s="77"/>
      <c r="AH1493" s="77"/>
      <c r="AI1493" s="77"/>
      <c r="AJ1493" s="77"/>
      <c r="AK1493" s="77"/>
      <c r="AL1493" s="77"/>
      <c r="AM1493" s="77"/>
      <c r="AN1493" s="77"/>
      <c r="AO1493" s="77"/>
      <c r="AP1493" s="77"/>
      <c r="AQ1493" s="77"/>
      <c r="AR1493" s="77"/>
      <c r="AS1493" s="77"/>
      <c r="AT1493" s="77"/>
      <c r="AU1493" s="77"/>
      <c r="AV1493" s="77"/>
      <c r="AW1493" s="77"/>
      <c r="AX1493" s="77"/>
      <c r="AY1493" s="77"/>
      <c r="AZ1493" s="77"/>
      <c r="BA1493" s="77"/>
      <c r="BB1493" s="77"/>
      <c r="BC1493" s="77"/>
      <c r="BD1493" s="77"/>
      <c r="BE1493" s="77"/>
      <c r="BF1493" s="77"/>
      <c r="BG1493" s="77"/>
      <c r="BH1493" s="77"/>
      <c r="BI1493" s="77"/>
      <c r="BJ1493" s="77"/>
      <c r="BK1493" s="77"/>
      <c r="BL1493" s="77"/>
      <c r="BM1493" s="77"/>
      <c r="BN1493" s="77"/>
      <c r="BO1493" s="77"/>
      <c r="BP1493" s="77"/>
      <c r="BQ1493" s="77"/>
      <c r="BR1493" s="77"/>
      <c r="BS1493" s="77"/>
      <c r="BT1493" s="77"/>
      <c r="BU1493" s="77"/>
      <c r="BV1493" s="77"/>
      <c r="BW1493" s="77"/>
      <c r="BX1493" s="77"/>
      <c r="BY1493" s="77"/>
      <c r="BZ1493" s="77"/>
      <c r="CA1493" s="77"/>
      <c r="CB1493" s="77"/>
      <c r="CC1493" s="77"/>
      <c r="CD1493" s="77"/>
      <c r="CE1493" s="77"/>
      <c r="CF1493" s="77"/>
      <c r="CG1493" s="77"/>
      <c r="CH1493" s="77"/>
      <c r="CI1493" s="77"/>
      <c r="CJ1493" s="77"/>
      <c r="CK1493" s="77"/>
      <c r="CL1493" s="77"/>
      <c r="CN1493" s="77"/>
      <c r="CO1493" s="77"/>
      <c r="CP1493" s="77"/>
      <c r="CQ1493" s="77"/>
      <c r="CR1493" s="77"/>
      <c r="CS1493" s="77"/>
      <c r="CT1493" s="77"/>
      <c r="CU1493" s="77"/>
      <c r="CV1493" s="77"/>
      <c r="CW1493" s="77"/>
      <c r="CX1493" s="77"/>
      <c r="CY1493" s="77"/>
      <c r="CZ1493" s="77"/>
      <c r="DA1493" s="77"/>
      <c r="DB1493" s="77"/>
      <c r="DC1493" s="77"/>
      <c r="DD1493" s="77"/>
      <c r="DE1493" s="77"/>
      <c r="DF1493" s="77"/>
      <c r="DG1493" s="77"/>
      <c r="DH1493" s="77"/>
      <c r="DI1493" s="77"/>
      <c r="DJ1493" s="77"/>
      <c r="DK1493" s="77"/>
      <c r="DL1493" s="77"/>
    </row>
    <row r="1494" spans="1:116" x14ac:dyDescent="0.4">
      <c r="A1494" s="12"/>
      <c r="B1494" s="339"/>
      <c r="C1494" s="339"/>
      <c r="D1494" s="337" t="s">
        <v>518</v>
      </c>
      <c r="E1494" s="337" t="str">
        <f t="shared" si="1945"/>
        <v>1494 SPLIT-SV-VR</v>
      </c>
      <c r="G1494" s="145" t="str">
        <f>G1485</f>
        <v>Product B</v>
      </c>
      <c r="H1494" s="12"/>
      <c r="I1494" s="60"/>
      <c r="J1494" s="60"/>
      <c r="K1494" s="12"/>
      <c r="L1494" s="12"/>
      <c r="M1494" s="12"/>
      <c r="N1494" s="12"/>
      <c r="O1494" s="12"/>
      <c r="P1494" s="12"/>
      <c r="R1494" s="13"/>
      <c r="S1494" s="76"/>
      <c r="T1494" s="76"/>
      <c r="U1494" s="76"/>
      <c r="V1494" s="76"/>
      <c r="W1494" s="76"/>
      <c r="X1494" s="76"/>
      <c r="Y1494" s="76"/>
      <c r="Z1494" s="76"/>
      <c r="AA1494" s="76"/>
      <c r="AB1494" s="76"/>
      <c r="AC1494" s="76"/>
      <c r="AD1494" s="76"/>
      <c r="AE1494" s="76"/>
      <c r="AF1494" s="76"/>
      <c r="AG1494" s="76"/>
      <c r="AH1494" s="76"/>
      <c r="AI1494" s="76"/>
      <c r="AJ1494" s="76"/>
      <c r="AK1494" s="76"/>
      <c r="AL1494" s="76"/>
      <c r="AM1494" s="76"/>
      <c r="AN1494" s="76"/>
      <c r="AO1494" s="76"/>
      <c r="AP1494" s="76"/>
      <c r="AQ1494" s="76"/>
      <c r="AR1494" s="76"/>
      <c r="AS1494" s="76"/>
      <c r="AT1494" s="76"/>
      <c r="AU1494" s="76"/>
      <c r="AV1494" s="76"/>
      <c r="AW1494" s="76"/>
      <c r="AX1494" s="76"/>
      <c r="AY1494" s="76"/>
      <c r="AZ1494" s="76"/>
      <c r="BA1494" s="76"/>
      <c r="BB1494" s="76"/>
      <c r="BC1494" s="76"/>
      <c r="BD1494" s="76"/>
      <c r="BE1494" s="76"/>
      <c r="BF1494" s="76"/>
      <c r="BG1494" s="76"/>
      <c r="BH1494" s="76"/>
      <c r="BI1494" s="76"/>
      <c r="BJ1494" s="76"/>
      <c r="BK1494" s="76"/>
      <c r="BL1494" s="76"/>
      <c r="BM1494" s="76"/>
      <c r="BN1494" s="76"/>
      <c r="BO1494" s="76"/>
      <c r="BP1494" s="76"/>
      <c r="BQ1494" s="76"/>
      <c r="BR1494" s="76"/>
      <c r="BS1494" s="76"/>
      <c r="BT1494" s="76"/>
      <c r="BU1494" s="76"/>
      <c r="BV1494" s="76"/>
      <c r="BW1494" s="76"/>
      <c r="BX1494" s="76"/>
      <c r="BY1494" s="76"/>
      <c r="BZ1494" s="76"/>
      <c r="CA1494" s="76"/>
      <c r="CB1494" s="76"/>
      <c r="CC1494" s="76"/>
      <c r="CD1494" s="76"/>
      <c r="CE1494" s="76"/>
      <c r="CF1494" s="76"/>
      <c r="CG1494" s="76"/>
      <c r="CH1494" s="76"/>
      <c r="CI1494" s="76"/>
      <c r="CJ1494" s="76"/>
      <c r="CK1494" s="76"/>
      <c r="CL1494" s="76"/>
      <c r="CN1494" s="76"/>
      <c r="CO1494" s="76"/>
      <c r="CP1494" s="76"/>
      <c r="CQ1494" s="76"/>
      <c r="CR1494" s="76"/>
      <c r="CS1494" s="76"/>
      <c r="CT1494" s="76"/>
      <c r="CU1494" s="76"/>
      <c r="CV1494" s="76"/>
      <c r="CW1494" s="76"/>
      <c r="CX1494" s="76"/>
      <c r="CY1494" s="76"/>
      <c r="CZ1494" s="76"/>
      <c r="DA1494" s="76"/>
      <c r="DB1494" s="76"/>
      <c r="DC1494" s="76"/>
      <c r="DD1494" s="76"/>
      <c r="DE1494" s="76"/>
      <c r="DF1494" s="76"/>
      <c r="DG1494" s="76"/>
      <c r="DH1494" s="76"/>
      <c r="DI1494" s="76"/>
      <c r="DJ1494" s="76"/>
      <c r="DK1494" s="76"/>
      <c r="DL1494" s="76"/>
    </row>
    <row r="1495" spans="1:116" x14ac:dyDescent="0.4">
      <c r="A1495" s="12"/>
      <c r="B1495" s="339"/>
      <c r="C1495" s="339"/>
      <c r="D1495" s="337" t="s">
        <v>518</v>
      </c>
      <c r="E1495" s="337" t="str">
        <f t="shared" si="1945"/>
        <v>1495 SPLIT-SV-VR</v>
      </c>
      <c r="G1495" s="95"/>
      <c r="H1495" s="12"/>
      <c r="I1495" s="60"/>
      <c r="J1495" s="60"/>
      <c r="K1495" s="61">
        <v>50</v>
      </c>
      <c r="L1495" s="61">
        <v>50</v>
      </c>
      <c r="M1495" s="61">
        <v>50</v>
      </c>
      <c r="N1495" s="61">
        <v>50</v>
      </c>
      <c r="O1495" s="61">
        <v>50</v>
      </c>
      <c r="P1495" s="61">
        <v>50</v>
      </c>
      <c r="R1495" s="67"/>
      <c r="S1495" s="147" cm="1">
        <f t="array" ref="S1495">INDEX($K:$P,ROW(),MATCH(S$3,$K$2:$P$2,0))</f>
        <v>50</v>
      </c>
      <c r="T1495" s="147" cm="1">
        <f t="array" ref="T1495">INDEX($K:$P,ROW(),MATCH(T$3,$K$2:$P$2,0))</f>
        <v>50</v>
      </c>
      <c r="U1495" s="147" cm="1">
        <f t="array" ref="U1495">INDEX($K:$P,ROW(),MATCH(U$3,$K$2:$P$2,0))</f>
        <v>50</v>
      </c>
      <c r="V1495" s="147" cm="1">
        <f t="array" ref="V1495">INDEX($K:$P,ROW(),MATCH(V$3,$K$2:$P$2,0))</f>
        <v>50</v>
      </c>
      <c r="W1495" s="147" cm="1">
        <f t="array" ref="W1495">INDEX($K:$P,ROW(),MATCH(W$3,$K$2:$P$2,0))</f>
        <v>50</v>
      </c>
      <c r="X1495" s="147" cm="1">
        <f t="array" ref="X1495">INDEX($K:$P,ROW(),MATCH(X$3,$K$2:$P$2,0))</f>
        <v>50</v>
      </c>
      <c r="Y1495" s="147" cm="1">
        <f t="array" ref="Y1495">INDEX($K:$P,ROW(),MATCH(Y$3,$K$2:$P$2,0))</f>
        <v>50</v>
      </c>
      <c r="Z1495" s="147" cm="1">
        <f t="array" ref="Z1495">INDEX($K:$P,ROW(),MATCH(Z$3,$K$2:$P$2,0))</f>
        <v>50</v>
      </c>
      <c r="AA1495" s="147" cm="1">
        <f t="array" ref="AA1495">INDEX($K:$P,ROW(),MATCH(AA$3,$K$2:$P$2,0))</f>
        <v>50</v>
      </c>
      <c r="AB1495" s="147" cm="1">
        <f t="array" ref="AB1495">INDEX($K:$P,ROW(),MATCH(AB$3,$K$2:$P$2,0))</f>
        <v>50</v>
      </c>
      <c r="AC1495" s="147" cm="1">
        <f t="array" ref="AC1495">INDEX($K:$P,ROW(),MATCH(AC$3,$K$2:$P$2,0))</f>
        <v>50</v>
      </c>
      <c r="AD1495" s="147" cm="1">
        <f t="array" ref="AD1495">INDEX($K:$P,ROW(),MATCH(AD$3,$K$2:$P$2,0))</f>
        <v>50</v>
      </c>
      <c r="AE1495" s="147" cm="1">
        <f t="array" ref="AE1495">INDEX($K:$P,ROW(),MATCH(AE$3,$K$2:$P$2,0))</f>
        <v>50</v>
      </c>
      <c r="AF1495" s="147" cm="1">
        <f t="array" ref="AF1495">INDEX($K:$P,ROW(),MATCH(AF$3,$K$2:$P$2,0))</f>
        <v>50</v>
      </c>
      <c r="AG1495" s="147" cm="1">
        <f t="array" ref="AG1495">INDEX($K:$P,ROW(),MATCH(AG$3,$K$2:$P$2,0))</f>
        <v>50</v>
      </c>
      <c r="AH1495" s="147" cm="1">
        <f t="array" ref="AH1495">INDEX($K:$P,ROW(),MATCH(AH$3,$K$2:$P$2,0))</f>
        <v>50</v>
      </c>
      <c r="AI1495" s="147" cm="1">
        <f t="array" ref="AI1495">INDEX($K:$P,ROW(),MATCH(AI$3,$K$2:$P$2,0))</f>
        <v>50</v>
      </c>
      <c r="AJ1495" s="147" cm="1">
        <f t="array" ref="AJ1495">INDEX($K:$P,ROW(),MATCH(AJ$3,$K$2:$P$2,0))</f>
        <v>50</v>
      </c>
      <c r="AK1495" s="147" cm="1">
        <f t="array" ref="AK1495">INDEX($K:$P,ROW(),MATCH(AK$3,$K$2:$P$2,0))</f>
        <v>50</v>
      </c>
      <c r="AL1495" s="147" cm="1">
        <f t="array" ref="AL1495">INDEX($K:$P,ROW(),MATCH(AL$3,$K$2:$P$2,0))</f>
        <v>50</v>
      </c>
      <c r="AM1495" s="147" cm="1">
        <f t="array" ref="AM1495">INDEX($K:$P,ROW(),MATCH(AM$3,$K$2:$P$2,0))</f>
        <v>50</v>
      </c>
      <c r="AN1495" s="147" cm="1">
        <f t="array" ref="AN1495">INDEX($K:$P,ROW(),MATCH(AN$3,$K$2:$P$2,0))</f>
        <v>50</v>
      </c>
      <c r="AO1495" s="147" cm="1">
        <f t="array" ref="AO1495">INDEX($K:$P,ROW(),MATCH(AO$3,$K$2:$P$2,0))</f>
        <v>50</v>
      </c>
      <c r="AP1495" s="147" cm="1">
        <f t="array" ref="AP1495">INDEX($K:$P,ROW(),MATCH(AP$3,$K$2:$P$2,0))</f>
        <v>50</v>
      </c>
      <c r="AQ1495" s="147" cm="1">
        <f t="array" ref="AQ1495">INDEX($K:$P,ROW(),MATCH(AQ$3,$K$2:$P$2,0))</f>
        <v>50</v>
      </c>
      <c r="AR1495" s="147" cm="1">
        <f t="array" ref="AR1495">INDEX($K:$P,ROW(),MATCH(AR$3,$K$2:$P$2,0))</f>
        <v>50</v>
      </c>
      <c r="AS1495" s="147" cm="1">
        <f t="array" ref="AS1495">INDEX($K:$P,ROW(),MATCH(AS$3,$K$2:$P$2,0))</f>
        <v>50</v>
      </c>
      <c r="AT1495" s="147" cm="1">
        <f t="array" ref="AT1495">INDEX($K:$P,ROW(),MATCH(AT$3,$K$2:$P$2,0))</f>
        <v>50</v>
      </c>
      <c r="AU1495" s="147" cm="1">
        <f t="array" ref="AU1495">INDEX($K:$P,ROW(),MATCH(AU$3,$K$2:$P$2,0))</f>
        <v>50</v>
      </c>
      <c r="AV1495" s="147" cm="1">
        <f t="array" ref="AV1495">INDEX($K:$P,ROW(),MATCH(AV$3,$K$2:$P$2,0))</f>
        <v>50</v>
      </c>
      <c r="AW1495" s="147" cm="1">
        <f t="array" ref="AW1495">INDEX($K:$P,ROW(),MATCH(AW$3,$K$2:$P$2,0))</f>
        <v>50</v>
      </c>
      <c r="AX1495" s="147" cm="1">
        <f t="array" ref="AX1495">INDEX($K:$P,ROW(),MATCH(AX$3,$K$2:$P$2,0))</f>
        <v>50</v>
      </c>
      <c r="AY1495" s="147" cm="1">
        <f t="array" ref="AY1495">INDEX($K:$P,ROW(),MATCH(AY$3,$K$2:$P$2,0))</f>
        <v>50</v>
      </c>
      <c r="AZ1495" s="147" cm="1">
        <f t="array" ref="AZ1495">INDEX($K:$P,ROW(),MATCH(AZ$3,$K$2:$P$2,0))</f>
        <v>50</v>
      </c>
      <c r="BA1495" s="147" cm="1">
        <f t="array" ref="BA1495">INDEX($K:$P,ROW(),MATCH(BA$3,$K$2:$P$2,0))</f>
        <v>50</v>
      </c>
      <c r="BB1495" s="147" cm="1">
        <f t="array" ref="BB1495">INDEX($K:$P,ROW(),MATCH(BB$3,$K$2:$P$2,0))</f>
        <v>50</v>
      </c>
      <c r="BC1495" s="147" cm="1">
        <f t="array" ref="BC1495">INDEX($K:$P,ROW(),MATCH(BC$3,$K$2:$P$2,0))</f>
        <v>50</v>
      </c>
      <c r="BD1495" s="147" cm="1">
        <f t="array" ref="BD1495">INDEX($K:$P,ROW(),MATCH(BD$3,$K$2:$P$2,0))</f>
        <v>50</v>
      </c>
      <c r="BE1495" s="147" cm="1">
        <f t="array" ref="BE1495">INDEX($K:$P,ROW(),MATCH(BE$3,$K$2:$P$2,0))</f>
        <v>50</v>
      </c>
      <c r="BF1495" s="147" cm="1">
        <f t="array" ref="BF1495">INDEX($K:$P,ROW(),MATCH(BF$3,$K$2:$P$2,0))</f>
        <v>50</v>
      </c>
      <c r="BG1495" s="147" cm="1">
        <f t="array" ref="BG1495">INDEX($K:$P,ROW(),MATCH(BG$3,$K$2:$P$2,0))</f>
        <v>50</v>
      </c>
      <c r="BH1495" s="147" cm="1">
        <f t="array" ref="BH1495">INDEX($K:$P,ROW(),MATCH(BH$3,$K$2:$P$2,0))</f>
        <v>50</v>
      </c>
      <c r="BI1495" s="147" cm="1">
        <f t="array" ref="BI1495">INDEX($K:$P,ROW(),MATCH(BI$3,$K$2:$P$2,0))</f>
        <v>50</v>
      </c>
      <c r="BJ1495" s="147" cm="1">
        <f t="array" ref="BJ1495">INDEX($K:$P,ROW(),MATCH(BJ$3,$K$2:$P$2,0))</f>
        <v>50</v>
      </c>
      <c r="BK1495" s="147" cm="1">
        <f t="array" ref="BK1495">INDEX($K:$P,ROW(),MATCH(BK$3,$K$2:$P$2,0))</f>
        <v>50</v>
      </c>
      <c r="BL1495" s="147" cm="1">
        <f t="array" ref="BL1495">INDEX($K:$P,ROW(),MATCH(BL$3,$K$2:$P$2,0))</f>
        <v>50</v>
      </c>
      <c r="BM1495" s="147" cm="1">
        <f t="array" ref="BM1495">INDEX($K:$P,ROW(),MATCH(BM$3,$K$2:$P$2,0))</f>
        <v>50</v>
      </c>
      <c r="BN1495" s="147" cm="1">
        <f t="array" ref="BN1495">INDEX($K:$P,ROW(),MATCH(BN$3,$K$2:$P$2,0))</f>
        <v>50</v>
      </c>
      <c r="BO1495" s="147" cm="1">
        <f t="array" ref="BO1495">INDEX($K:$P,ROW(),MATCH(BO$3,$K$2:$P$2,0))</f>
        <v>50</v>
      </c>
      <c r="BP1495" s="147" cm="1">
        <f t="array" ref="BP1495">INDEX($K:$P,ROW(),MATCH(BP$3,$K$2:$P$2,0))</f>
        <v>50</v>
      </c>
      <c r="BQ1495" s="147" cm="1">
        <f t="array" ref="BQ1495">INDEX($K:$P,ROW(),MATCH(BQ$3,$K$2:$P$2,0))</f>
        <v>50</v>
      </c>
      <c r="BR1495" s="147" cm="1">
        <f t="array" ref="BR1495">INDEX($K:$P,ROW(),MATCH(BR$3,$K$2:$P$2,0))</f>
        <v>50</v>
      </c>
      <c r="BS1495" s="147" cm="1">
        <f t="array" ref="BS1495">INDEX($K:$P,ROW(),MATCH(BS$3,$K$2:$P$2,0))</f>
        <v>50</v>
      </c>
      <c r="BT1495" s="147" cm="1">
        <f t="array" ref="BT1495">INDEX($K:$P,ROW(),MATCH(BT$3,$K$2:$P$2,0))</f>
        <v>50</v>
      </c>
      <c r="BU1495" s="147" cm="1">
        <f t="array" ref="BU1495">INDEX($K:$P,ROW(),MATCH(BU$3,$K$2:$P$2,0))</f>
        <v>50</v>
      </c>
      <c r="BV1495" s="147" cm="1">
        <f t="array" ref="BV1495">INDEX($K:$P,ROW(),MATCH(BV$3,$K$2:$P$2,0))</f>
        <v>50</v>
      </c>
      <c r="BW1495" s="147" cm="1">
        <f t="array" ref="BW1495">INDEX($K:$P,ROW(),MATCH(BW$3,$K$2:$P$2,0))</f>
        <v>50</v>
      </c>
      <c r="BX1495" s="147" cm="1">
        <f t="array" ref="BX1495">INDEX($K:$P,ROW(),MATCH(BX$3,$K$2:$P$2,0))</f>
        <v>50</v>
      </c>
      <c r="BY1495" s="147" cm="1">
        <f t="array" ref="BY1495">INDEX($K:$P,ROW(),MATCH(BY$3,$K$2:$P$2,0))</f>
        <v>50</v>
      </c>
      <c r="BZ1495" s="147" cm="1">
        <f t="array" ref="BZ1495">INDEX($K:$P,ROW(),MATCH(BZ$3,$K$2:$P$2,0))</f>
        <v>50</v>
      </c>
      <c r="CA1495" s="147" cm="1">
        <f t="array" ref="CA1495">INDEX($K:$P,ROW(),MATCH(CA$3,$K$2:$P$2,0))</f>
        <v>50</v>
      </c>
      <c r="CB1495" s="147" cm="1">
        <f t="array" ref="CB1495">INDEX($K:$P,ROW(),MATCH(CB$3,$K$2:$P$2,0))</f>
        <v>50</v>
      </c>
      <c r="CC1495" s="147" cm="1">
        <f t="array" ref="CC1495">INDEX($K:$P,ROW(),MATCH(CC$3,$K$2:$P$2,0))</f>
        <v>50</v>
      </c>
      <c r="CD1495" s="147" cm="1">
        <f t="array" ref="CD1495">INDEX($K:$P,ROW(),MATCH(CD$3,$K$2:$P$2,0))</f>
        <v>50</v>
      </c>
      <c r="CE1495" s="147" cm="1">
        <f t="array" ref="CE1495">INDEX($K:$P,ROW(),MATCH(CE$3,$K$2:$P$2,0))</f>
        <v>50</v>
      </c>
      <c r="CF1495" s="147" cm="1">
        <f t="array" ref="CF1495">INDEX($K:$P,ROW(),MATCH(CF$3,$K$2:$P$2,0))</f>
        <v>50</v>
      </c>
      <c r="CG1495" s="147" cm="1">
        <f t="array" ref="CG1495">INDEX($K:$P,ROW(),MATCH(CG$3,$K$2:$P$2,0))</f>
        <v>50</v>
      </c>
      <c r="CH1495" s="147" cm="1">
        <f t="array" ref="CH1495">INDEX($K:$P,ROW(),MATCH(CH$3,$K$2:$P$2,0))</f>
        <v>50</v>
      </c>
      <c r="CI1495" s="147" cm="1">
        <f t="array" ref="CI1495">INDEX($K:$P,ROW(),MATCH(CI$3,$K$2:$P$2,0))</f>
        <v>50</v>
      </c>
      <c r="CJ1495" s="147" cm="1">
        <f t="array" ref="CJ1495">INDEX($K:$P,ROW(),MATCH(CJ$3,$K$2:$P$2,0))</f>
        <v>50</v>
      </c>
      <c r="CK1495" s="147" cm="1">
        <f t="array" ref="CK1495">INDEX($K:$P,ROW(),MATCH(CK$3,$K$2:$P$2,0))</f>
        <v>50</v>
      </c>
      <c r="CL1495" s="147" cm="1">
        <f t="array" ref="CL1495">INDEX($K:$P,ROW(),MATCH(CL$3,$K$2:$P$2,0))</f>
        <v>50</v>
      </c>
      <c r="CN1495" s="147"/>
      <c r="CO1495" s="147" t="e" cm="1">
        <f t="array" ref="CO1495">INDEX($K:$P,ROW(),MATCH(CO$3,$K$2:$P$2,0))</f>
        <v>#N/A</v>
      </c>
      <c r="CP1495" s="147" t="e" cm="1">
        <f t="array" ref="CP1495">INDEX($K:$P,ROW(),MATCH(CP$3,$K$2:$P$2,0))</f>
        <v>#N/A</v>
      </c>
      <c r="CQ1495" s="147" t="e" cm="1">
        <f t="array" ref="CQ1495">INDEX($K:$P,ROW(),MATCH(CQ$3,$K$2:$P$2,0))</f>
        <v>#N/A</v>
      </c>
      <c r="CR1495" s="147" t="e" cm="1">
        <f t="array" ref="CR1495">INDEX($K:$P,ROW(),MATCH(CR$3,$K$2:$P$2,0))</f>
        <v>#N/A</v>
      </c>
      <c r="CS1495" s="147" t="e" cm="1">
        <f t="array" ref="CS1495">INDEX($K:$P,ROW(),MATCH(CS$3,$K$2:$P$2,0))</f>
        <v>#N/A</v>
      </c>
      <c r="CT1495" s="147" t="e" cm="1">
        <f t="array" ref="CT1495">INDEX($K:$P,ROW(),MATCH(CT$3,$K$2:$P$2,0))</f>
        <v>#N/A</v>
      </c>
      <c r="CU1495" s="147" t="e" cm="1">
        <f t="array" ref="CU1495">INDEX($K:$P,ROW(),MATCH(CU$3,$K$2:$P$2,0))</f>
        <v>#N/A</v>
      </c>
      <c r="CV1495" s="147" t="e" cm="1">
        <f t="array" ref="CV1495">INDEX($K:$P,ROW(),MATCH(CV$3,$K$2:$P$2,0))</f>
        <v>#N/A</v>
      </c>
      <c r="CW1495" s="147" t="e" cm="1">
        <f t="array" ref="CW1495">INDEX($K:$P,ROW(),MATCH(CW$3,$K$2:$P$2,0))</f>
        <v>#N/A</v>
      </c>
      <c r="CX1495" s="147" t="e" cm="1">
        <f t="array" ref="CX1495">INDEX($K:$P,ROW(),MATCH(CX$3,$K$2:$P$2,0))</f>
        <v>#N/A</v>
      </c>
      <c r="CY1495" s="147" t="e" cm="1">
        <f t="array" ref="CY1495">INDEX($K:$P,ROW(),MATCH(CY$3,$K$2:$P$2,0))</f>
        <v>#N/A</v>
      </c>
      <c r="CZ1495" s="147" t="e" cm="1">
        <f t="array" ref="CZ1495">INDEX($K:$P,ROW(),MATCH(CZ$3,$K$2:$P$2,0))</f>
        <v>#N/A</v>
      </c>
      <c r="DA1495" s="147" t="e" cm="1">
        <f t="array" ref="DA1495">INDEX($K:$P,ROW(),MATCH(DA$3,$K$2:$P$2,0))</f>
        <v>#N/A</v>
      </c>
      <c r="DB1495" s="147" t="e" cm="1">
        <f t="array" ref="DB1495">INDEX($K:$P,ROW(),MATCH(DB$3,$K$2:$P$2,0))</f>
        <v>#N/A</v>
      </c>
      <c r="DC1495" s="147" t="e" cm="1">
        <f t="array" ref="DC1495">INDEX($K:$P,ROW(),MATCH(DC$3,$K$2:$P$2,0))</f>
        <v>#N/A</v>
      </c>
      <c r="DD1495" s="147" t="e" cm="1">
        <f t="array" ref="DD1495">INDEX($K:$P,ROW(),MATCH(DD$3,$K$2:$P$2,0))</f>
        <v>#N/A</v>
      </c>
      <c r="DE1495" s="147" t="e" cm="1">
        <f t="array" ref="DE1495">INDEX($K:$P,ROW(),MATCH(DE$3,$K$2:$P$2,0))</f>
        <v>#N/A</v>
      </c>
      <c r="DF1495" s="147" t="e" cm="1">
        <f t="array" ref="DF1495">INDEX($K:$P,ROW(),MATCH(DF$3,$K$2:$P$2,0))</f>
        <v>#N/A</v>
      </c>
      <c r="DG1495" s="147" t="e" cm="1">
        <f t="array" ref="DG1495">INDEX($K:$P,ROW(),MATCH(DG$3,$K$2:$P$2,0))</f>
        <v>#N/A</v>
      </c>
      <c r="DH1495" s="147" t="e" cm="1">
        <f t="array" ref="DH1495">INDEX($K:$P,ROW(),MATCH(DH$3,$K$2:$P$2,0))</f>
        <v>#N/A</v>
      </c>
      <c r="DI1495" s="147" t="e" cm="1">
        <f t="array" ref="DI1495">INDEX($K:$P,ROW(),MATCH(DI$3,$K$2:$P$2,0))</f>
        <v>#N/A</v>
      </c>
      <c r="DJ1495" s="147" t="e" cm="1">
        <f t="array" ref="DJ1495">INDEX($K:$P,ROW(),MATCH(DJ$3,$K$2:$P$2,0))</f>
        <v>#N/A</v>
      </c>
      <c r="DK1495" s="147" t="e" cm="1">
        <f t="array" ref="DK1495">INDEX($K:$P,ROW(),MATCH(DK$3,$K$2:$P$2,0))</f>
        <v>#N/A</v>
      </c>
      <c r="DL1495" s="147" t="e" cm="1">
        <f t="array" ref="DL1495">INDEX($K:$P,ROW(),MATCH(DL$3,$K$2:$P$2,0))</f>
        <v>#N/A</v>
      </c>
    </row>
    <row r="1496" spans="1:116" x14ac:dyDescent="0.4">
      <c r="A1496" s="12"/>
      <c r="B1496" s="339"/>
      <c r="C1496" s="339"/>
      <c r="D1496" s="337" t="s">
        <v>518</v>
      </c>
      <c r="E1496" s="337" t="str">
        <f t="shared" si="1945"/>
        <v>1496 SPLIT-SV-VR</v>
      </c>
      <c r="G1496" s="95" t="s">
        <v>522</v>
      </c>
      <c r="H1496" s="12"/>
      <c r="I1496" s="60"/>
      <c r="J1496" s="60"/>
      <c r="K1496" s="61">
        <v>100</v>
      </c>
      <c r="L1496" s="61">
        <v>100</v>
      </c>
      <c r="M1496" s="61">
        <v>100</v>
      </c>
      <c r="N1496" s="61">
        <v>100</v>
      </c>
      <c r="O1496" s="61">
        <v>100</v>
      </c>
      <c r="P1496" s="61">
        <v>100</v>
      </c>
      <c r="R1496" s="13"/>
      <c r="S1496" s="147" cm="1">
        <f t="array" ref="S1496">INDEX($K:$P,ROW(),MATCH(S$3,$K$2:$P$2,0))</f>
        <v>100</v>
      </c>
      <c r="T1496" s="147" cm="1">
        <f t="array" ref="T1496">INDEX($K:$P,ROW(),MATCH(T$3,$K$2:$P$2,0))</f>
        <v>100</v>
      </c>
      <c r="U1496" s="147" cm="1">
        <f t="array" ref="U1496">INDEX($K:$P,ROW(),MATCH(U$3,$K$2:$P$2,0))</f>
        <v>100</v>
      </c>
      <c r="V1496" s="147" cm="1">
        <f t="array" ref="V1496">INDEX($K:$P,ROW(),MATCH(V$3,$K$2:$P$2,0))</f>
        <v>100</v>
      </c>
      <c r="W1496" s="147" cm="1">
        <f t="array" ref="W1496">INDEX($K:$P,ROW(),MATCH(W$3,$K$2:$P$2,0))</f>
        <v>100</v>
      </c>
      <c r="X1496" s="147" cm="1">
        <f t="array" ref="X1496">INDEX($K:$P,ROW(),MATCH(X$3,$K$2:$P$2,0))</f>
        <v>100</v>
      </c>
      <c r="Y1496" s="147" cm="1">
        <f t="array" ref="Y1496">INDEX($K:$P,ROW(),MATCH(Y$3,$K$2:$P$2,0))</f>
        <v>100</v>
      </c>
      <c r="Z1496" s="147" cm="1">
        <f t="array" ref="Z1496">INDEX($K:$P,ROW(),MATCH(Z$3,$K$2:$P$2,0))</f>
        <v>100</v>
      </c>
      <c r="AA1496" s="147" cm="1">
        <f t="array" ref="AA1496">INDEX($K:$P,ROW(),MATCH(AA$3,$K$2:$P$2,0))</f>
        <v>100</v>
      </c>
      <c r="AB1496" s="147" cm="1">
        <f t="array" ref="AB1496">INDEX($K:$P,ROW(),MATCH(AB$3,$K$2:$P$2,0))</f>
        <v>100</v>
      </c>
      <c r="AC1496" s="147" cm="1">
        <f t="array" ref="AC1496">INDEX($K:$P,ROW(),MATCH(AC$3,$K$2:$P$2,0))</f>
        <v>100</v>
      </c>
      <c r="AD1496" s="147" cm="1">
        <f t="array" ref="AD1496">INDEX($K:$P,ROW(),MATCH(AD$3,$K$2:$P$2,0))</f>
        <v>100</v>
      </c>
      <c r="AE1496" s="147" cm="1">
        <f t="array" ref="AE1496">INDEX($K:$P,ROW(),MATCH(AE$3,$K$2:$P$2,0))</f>
        <v>100</v>
      </c>
      <c r="AF1496" s="147" cm="1">
        <f t="array" ref="AF1496">INDEX($K:$P,ROW(),MATCH(AF$3,$K$2:$P$2,0))</f>
        <v>100</v>
      </c>
      <c r="AG1496" s="147" cm="1">
        <f t="array" ref="AG1496">INDEX($K:$P,ROW(),MATCH(AG$3,$K$2:$P$2,0))</f>
        <v>100</v>
      </c>
      <c r="AH1496" s="147" cm="1">
        <f t="array" ref="AH1496">INDEX($K:$P,ROW(),MATCH(AH$3,$K$2:$P$2,0))</f>
        <v>100</v>
      </c>
      <c r="AI1496" s="147" cm="1">
        <f t="array" ref="AI1496">INDEX($K:$P,ROW(),MATCH(AI$3,$K$2:$P$2,0))</f>
        <v>100</v>
      </c>
      <c r="AJ1496" s="147" cm="1">
        <f t="array" ref="AJ1496">INDEX($K:$P,ROW(),MATCH(AJ$3,$K$2:$P$2,0))</f>
        <v>100</v>
      </c>
      <c r="AK1496" s="147" cm="1">
        <f t="array" ref="AK1496">INDEX($K:$P,ROW(),MATCH(AK$3,$K$2:$P$2,0))</f>
        <v>100</v>
      </c>
      <c r="AL1496" s="147" cm="1">
        <f t="array" ref="AL1496">INDEX($K:$P,ROW(),MATCH(AL$3,$K$2:$P$2,0))</f>
        <v>100</v>
      </c>
      <c r="AM1496" s="147" cm="1">
        <f t="array" ref="AM1496">INDEX($K:$P,ROW(),MATCH(AM$3,$K$2:$P$2,0))</f>
        <v>100</v>
      </c>
      <c r="AN1496" s="147" cm="1">
        <f t="array" ref="AN1496">INDEX($K:$P,ROW(),MATCH(AN$3,$K$2:$P$2,0))</f>
        <v>100</v>
      </c>
      <c r="AO1496" s="147" cm="1">
        <f t="array" ref="AO1496">INDEX($K:$P,ROW(),MATCH(AO$3,$K$2:$P$2,0))</f>
        <v>100</v>
      </c>
      <c r="AP1496" s="147" cm="1">
        <f t="array" ref="AP1496">INDEX($K:$P,ROW(),MATCH(AP$3,$K$2:$P$2,0))</f>
        <v>100</v>
      </c>
      <c r="AQ1496" s="147" cm="1">
        <f t="array" ref="AQ1496">INDEX($K:$P,ROW(),MATCH(AQ$3,$K$2:$P$2,0))</f>
        <v>100</v>
      </c>
      <c r="AR1496" s="147" cm="1">
        <f t="array" ref="AR1496">INDEX($K:$P,ROW(),MATCH(AR$3,$K$2:$P$2,0))</f>
        <v>100</v>
      </c>
      <c r="AS1496" s="147" cm="1">
        <f t="array" ref="AS1496">INDEX($K:$P,ROW(),MATCH(AS$3,$K$2:$P$2,0))</f>
        <v>100</v>
      </c>
      <c r="AT1496" s="147" cm="1">
        <f t="array" ref="AT1496">INDEX($K:$P,ROW(),MATCH(AT$3,$K$2:$P$2,0))</f>
        <v>100</v>
      </c>
      <c r="AU1496" s="147" cm="1">
        <f t="array" ref="AU1496">INDEX($K:$P,ROW(),MATCH(AU$3,$K$2:$P$2,0))</f>
        <v>100</v>
      </c>
      <c r="AV1496" s="147" cm="1">
        <f t="array" ref="AV1496">INDEX($K:$P,ROW(),MATCH(AV$3,$K$2:$P$2,0))</f>
        <v>100</v>
      </c>
      <c r="AW1496" s="147" cm="1">
        <f t="array" ref="AW1496">INDEX($K:$P,ROW(),MATCH(AW$3,$K$2:$P$2,0))</f>
        <v>100</v>
      </c>
      <c r="AX1496" s="147" cm="1">
        <f t="array" ref="AX1496">INDEX($K:$P,ROW(),MATCH(AX$3,$K$2:$P$2,0))</f>
        <v>100</v>
      </c>
      <c r="AY1496" s="147" cm="1">
        <f t="array" ref="AY1496">INDEX($K:$P,ROW(),MATCH(AY$3,$K$2:$P$2,0))</f>
        <v>100</v>
      </c>
      <c r="AZ1496" s="147" cm="1">
        <f t="array" ref="AZ1496">INDEX($K:$P,ROW(),MATCH(AZ$3,$K$2:$P$2,0))</f>
        <v>100</v>
      </c>
      <c r="BA1496" s="147" cm="1">
        <f t="array" ref="BA1496">INDEX($K:$P,ROW(),MATCH(BA$3,$K$2:$P$2,0))</f>
        <v>100</v>
      </c>
      <c r="BB1496" s="147" cm="1">
        <f t="array" ref="BB1496">INDEX($K:$P,ROW(),MATCH(BB$3,$K$2:$P$2,0))</f>
        <v>100</v>
      </c>
      <c r="BC1496" s="147" cm="1">
        <f t="array" ref="BC1496">INDEX($K:$P,ROW(),MATCH(BC$3,$K$2:$P$2,0))</f>
        <v>100</v>
      </c>
      <c r="BD1496" s="147" cm="1">
        <f t="array" ref="BD1496">INDEX($K:$P,ROW(),MATCH(BD$3,$K$2:$P$2,0))</f>
        <v>100</v>
      </c>
      <c r="BE1496" s="147" cm="1">
        <f t="array" ref="BE1496">INDEX($K:$P,ROW(),MATCH(BE$3,$K$2:$P$2,0))</f>
        <v>100</v>
      </c>
      <c r="BF1496" s="147" cm="1">
        <f t="array" ref="BF1496">INDEX($K:$P,ROW(),MATCH(BF$3,$K$2:$P$2,0))</f>
        <v>100</v>
      </c>
      <c r="BG1496" s="147" cm="1">
        <f t="array" ref="BG1496">INDEX($K:$P,ROW(),MATCH(BG$3,$K$2:$P$2,0))</f>
        <v>100</v>
      </c>
      <c r="BH1496" s="147" cm="1">
        <f t="array" ref="BH1496">INDEX($K:$P,ROW(),MATCH(BH$3,$K$2:$P$2,0))</f>
        <v>100</v>
      </c>
      <c r="BI1496" s="147" cm="1">
        <f t="array" ref="BI1496">INDEX($K:$P,ROW(),MATCH(BI$3,$K$2:$P$2,0))</f>
        <v>100</v>
      </c>
      <c r="BJ1496" s="147" cm="1">
        <f t="array" ref="BJ1496">INDEX($K:$P,ROW(),MATCH(BJ$3,$K$2:$P$2,0))</f>
        <v>100</v>
      </c>
      <c r="BK1496" s="147" cm="1">
        <f t="array" ref="BK1496">INDEX($K:$P,ROW(),MATCH(BK$3,$K$2:$P$2,0))</f>
        <v>100</v>
      </c>
      <c r="BL1496" s="147" cm="1">
        <f t="array" ref="BL1496">INDEX($K:$P,ROW(),MATCH(BL$3,$K$2:$P$2,0))</f>
        <v>100</v>
      </c>
      <c r="BM1496" s="147" cm="1">
        <f t="array" ref="BM1496">INDEX($K:$P,ROW(),MATCH(BM$3,$K$2:$P$2,0))</f>
        <v>100</v>
      </c>
      <c r="BN1496" s="147" cm="1">
        <f t="array" ref="BN1496">INDEX($K:$P,ROW(),MATCH(BN$3,$K$2:$P$2,0))</f>
        <v>100</v>
      </c>
      <c r="BO1496" s="147" cm="1">
        <f t="array" ref="BO1496">INDEX($K:$P,ROW(),MATCH(BO$3,$K$2:$P$2,0))</f>
        <v>100</v>
      </c>
      <c r="BP1496" s="147" cm="1">
        <f t="array" ref="BP1496">INDEX($K:$P,ROW(),MATCH(BP$3,$K$2:$P$2,0))</f>
        <v>100</v>
      </c>
      <c r="BQ1496" s="147" cm="1">
        <f t="array" ref="BQ1496">INDEX($K:$P,ROW(),MATCH(BQ$3,$K$2:$P$2,0))</f>
        <v>100</v>
      </c>
      <c r="BR1496" s="147" cm="1">
        <f t="array" ref="BR1496">INDEX($K:$P,ROW(),MATCH(BR$3,$K$2:$P$2,0))</f>
        <v>100</v>
      </c>
      <c r="BS1496" s="147" cm="1">
        <f t="array" ref="BS1496">INDEX($K:$P,ROW(),MATCH(BS$3,$K$2:$P$2,0))</f>
        <v>100</v>
      </c>
      <c r="BT1496" s="147" cm="1">
        <f t="array" ref="BT1496">INDEX($K:$P,ROW(),MATCH(BT$3,$K$2:$P$2,0))</f>
        <v>100</v>
      </c>
      <c r="BU1496" s="147" cm="1">
        <f t="array" ref="BU1496">INDEX($K:$P,ROW(),MATCH(BU$3,$K$2:$P$2,0))</f>
        <v>100</v>
      </c>
      <c r="BV1496" s="147" cm="1">
        <f t="array" ref="BV1496">INDEX($K:$P,ROW(),MATCH(BV$3,$K$2:$P$2,0))</f>
        <v>100</v>
      </c>
      <c r="BW1496" s="147" cm="1">
        <f t="array" ref="BW1496">INDEX($K:$P,ROW(),MATCH(BW$3,$K$2:$P$2,0))</f>
        <v>100</v>
      </c>
      <c r="BX1496" s="147" cm="1">
        <f t="array" ref="BX1496">INDEX($K:$P,ROW(),MATCH(BX$3,$K$2:$P$2,0))</f>
        <v>100</v>
      </c>
      <c r="BY1496" s="147" cm="1">
        <f t="array" ref="BY1496">INDEX($K:$P,ROW(),MATCH(BY$3,$K$2:$P$2,0))</f>
        <v>100</v>
      </c>
      <c r="BZ1496" s="147" cm="1">
        <f t="array" ref="BZ1496">INDEX($K:$P,ROW(),MATCH(BZ$3,$K$2:$P$2,0))</f>
        <v>100</v>
      </c>
      <c r="CA1496" s="147" cm="1">
        <f t="array" ref="CA1496">INDEX($K:$P,ROW(),MATCH(CA$3,$K$2:$P$2,0))</f>
        <v>100</v>
      </c>
      <c r="CB1496" s="147" cm="1">
        <f t="array" ref="CB1496">INDEX($K:$P,ROW(),MATCH(CB$3,$K$2:$P$2,0))</f>
        <v>100</v>
      </c>
      <c r="CC1496" s="147" cm="1">
        <f t="array" ref="CC1496">INDEX($K:$P,ROW(),MATCH(CC$3,$K$2:$P$2,0))</f>
        <v>100</v>
      </c>
      <c r="CD1496" s="147" cm="1">
        <f t="array" ref="CD1496">INDEX($K:$P,ROW(),MATCH(CD$3,$K$2:$P$2,0))</f>
        <v>100</v>
      </c>
      <c r="CE1496" s="147" cm="1">
        <f t="array" ref="CE1496">INDEX($K:$P,ROW(),MATCH(CE$3,$K$2:$P$2,0))</f>
        <v>100</v>
      </c>
      <c r="CF1496" s="147" cm="1">
        <f t="array" ref="CF1496">INDEX($K:$P,ROW(),MATCH(CF$3,$K$2:$P$2,0))</f>
        <v>100</v>
      </c>
      <c r="CG1496" s="147" cm="1">
        <f t="array" ref="CG1496">INDEX($K:$P,ROW(),MATCH(CG$3,$K$2:$P$2,0))</f>
        <v>100</v>
      </c>
      <c r="CH1496" s="147" cm="1">
        <f t="array" ref="CH1496">INDEX($K:$P,ROW(),MATCH(CH$3,$K$2:$P$2,0))</f>
        <v>100</v>
      </c>
      <c r="CI1496" s="147" cm="1">
        <f t="array" ref="CI1496">INDEX($K:$P,ROW(),MATCH(CI$3,$K$2:$P$2,0))</f>
        <v>100</v>
      </c>
      <c r="CJ1496" s="147" cm="1">
        <f t="array" ref="CJ1496">INDEX($K:$P,ROW(),MATCH(CJ$3,$K$2:$P$2,0))</f>
        <v>100</v>
      </c>
      <c r="CK1496" s="147" cm="1">
        <f t="array" ref="CK1496">INDEX($K:$P,ROW(),MATCH(CK$3,$K$2:$P$2,0))</f>
        <v>100</v>
      </c>
      <c r="CL1496" s="147" cm="1">
        <f t="array" ref="CL1496">INDEX($K:$P,ROW(),MATCH(CL$3,$K$2:$P$2,0))</f>
        <v>100</v>
      </c>
      <c r="CN1496" s="147"/>
      <c r="CO1496" s="147" t="e" cm="1">
        <f t="array" ref="CO1496">INDEX($K:$P,ROW(),MATCH(CO$3,$K$2:$P$2,0))</f>
        <v>#N/A</v>
      </c>
      <c r="CP1496" s="147" t="e" cm="1">
        <f t="array" ref="CP1496">INDEX($K:$P,ROW(),MATCH(CP$3,$K$2:$P$2,0))</f>
        <v>#N/A</v>
      </c>
      <c r="CQ1496" s="147" t="e" cm="1">
        <f t="array" ref="CQ1496">INDEX($K:$P,ROW(),MATCH(CQ$3,$K$2:$P$2,0))</f>
        <v>#N/A</v>
      </c>
      <c r="CR1496" s="147" t="e" cm="1">
        <f t="array" ref="CR1496">INDEX($K:$P,ROW(),MATCH(CR$3,$K$2:$P$2,0))</f>
        <v>#N/A</v>
      </c>
      <c r="CS1496" s="147" t="e" cm="1">
        <f t="array" ref="CS1496">INDEX($K:$P,ROW(),MATCH(CS$3,$K$2:$P$2,0))</f>
        <v>#N/A</v>
      </c>
      <c r="CT1496" s="147" t="e" cm="1">
        <f t="array" ref="CT1496">INDEX($K:$P,ROW(),MATCH(CT$3,$K$2:$P$2,0))</f>
        <v>#N/A</v>
      </c>
      <c r="CU1496" s="147" t="e" cm="1">
        <f t="array" ref="CU1496">INDEX($K:$P,ROW(),MATCH(CU$3,$K$2:$P$2,0))</f>
        <v>#N/A</v>
      </c>
      <c r="CV1496" s="147" t="e" cm="1">
        <f t="array" ref="CV1496">INDEX($K:$P,ROW(),MATCH(CV$3,$K$2:$P$2,0))</f>
        <v>#N/A</v>
      </c>
      <c r="CW1496" s="147" t="e" cm="1">
        <f t="array" ref="CW1496">INDEX($K:$P,ROW(),MATCH(CW$3,$K$2:$P$2,0))</f>
        <v>#N/A</v>
      </c>
      <c r="CX1496" s="147" t="e" cm="1">
        <f t="array" ref="CX1496">INDEX($K:$P,ROW(),MATCH(CX$3,$K$2:$P$2,0))</f>
        <v>#N/A</v>
      </c>
      <c r="CY1496" s="147" t="e" cm="1">
        <f t="array" ref="CY1496">INDEX($K:$P,ROW(),MATCH(CY$3,$K$2:$P$2,0))</f>
        <v>#N/A</v>
      </c>
      <c r="CZ1496" s="147" t="e" cm="1">
        <f t="array" ref="CZ1496">INDEX($K:$P,ROW(),MATCH(CZ$3,$K$2:$P$2,0))</f>
        <v>#N/A</v>
      </c>
      <c r="DA1496" s="147" t="e" cm="1">
        <f t="array" ref="DA1496">INDEX($K:$P,ROW(),MATCH(DA$3,$K$2:$P$2,0))</f>
        <v>#N/A</v>
      </c>
      <c r="DB1496" s="147" t="e" cm="1">
        <f t="array" ref="DB1496">INDEX($K:$P,ROW(),MATCH(DB$3,$K$2:$P$2,0))</f>
        <v>#N/A</v>
      </c>
      <c r="DC1496" s="147" t="e" cm="1">
        <f t="array" ref="DC1496">INDEX($K:$P,ROW(),MATCH(DC$3,$K$2:$P$2,0))</f>
        <v>#N/A</v>
      </c>
      <c r="DD1496" s="147" t="e" cm="1">
        <f t="array" ref="DD1496">INDEX($K:$P,ROW(),MATCH(DD$3,$K$2:$P$2,0))</f>
        <v>#N/A</v>
      </c>
      <c r="DE1496" s="147" t="e" cm="1">
        <f t="array" ref="DE1496">INDEX($K:$P,ROW(),MATCH(DE$3,$K$2:$P$2,0))</f>
        <v>#N/A</v>
      </c>
      <c r="DF1496" s="147" t="e" cm="1">
        <f t="array" ref="DF1496">INDEX($K:$P,ROW(),MATCH(DF$3,$K$2:$P$2,0))</f>
        <v>#N/A</v>
      </c>
      <c r="DG1496" s="147" t="e" cm="1">
        <f t="array" ref="DG1496">INDEX($K:$P,ROW(),MATCH(DG$3,$K$2:$P$2,0))</f>
        <v>#N/A</v>
      </c>
      <c r="DH1496" s="147" t="e" cm="1">
        <f t="array" ref="DH1496">INDEX($K:$P,ROW(),MATCH(DH$3,$K$2:$P$2,0))</f>
        <v>#N/A</v>
      </c>
      <c r="DI1496" s="147" t="e" cm="1">
        <f t="array" ref="DI1496">INDEX($K:$P,ROW(),MATCH(DI$3,$K$2:$P$2,0))</f>
        <v>#N/A</v>
      </c>
      <c r="DJ1496" s="147" t="e" cm="1">
        <f t="array" ref="DJ1496">INDEX($K:$P,ROW(),MATCH(DJ$3,$K$2:$P$2,0))</f>
        <v>#N/A</v>
      </c>
      <c r="DK1496" s="147" t="e" cm="1">
        <f t="array" ref="DK1496">INDEX($K:$P,ROW(),MATCH(DK$3,$K$2:$P$2,0))</f>
        <v>#N/A</v>
      </c>
      <c r="DL1496" s="147" t="e" cm="1">
        <f t="array" ref="DL1496">INDEX($K:$P,ROW(),MATCH(DL$3,$K$2:$P$2,0))</f>
        <v>#N/A</v>
      </c>
    </row>
    <row r="1497" spans="1:116" x14ac:dyDescent="0.4">
      <c r="A1497" s="12"/>
      <c r="B1497" s="339"/>
      <c r="C1497" s="339"/>
      <c r="D1497" s="337" t="s">
        <v>518</v>
      </c>
      <c r="E1497" s="337" t="str">
        <f t="shared" si="1945"/>
        <v>1497 SPLIT-SV-VR</v>
      </c>
      <c r="G1497" s="158" t="str">
        <f>G1493</f>
        <v>Product A</v>
      </c>
      <c r="H1497" s="12"/>
      <c r="I1497" s="60"/>
      <c r="J1497" s="60"/>
      <c r="K1497" s="12"/>
      <c r="L1497" s="12"/>
      <c r="M1497" s="12"/>
      <c r="N1497" s="12"/>
      <c r="O1497" s="12"/>
      <c r="P1497" s="12"/>
      <c r="R1497" s="13"/>
      <c r="S1497" s="76"/>
      <c r="T1497" s="76"/>
      <c r="U1497" s="76"/>
      <c r="V1497" s="76"/>
      <c r="W1497" s="76"/>
      <c r="X1497" s="76"/>
      <c r="Y1497" s="76"/>
      <c r="Z1497" s="76"/>
      <c r="AA1497" s="76"/>
      <c r="AB1497" s="76"/>
      <c r="AC1497" s="76"/>
      <c r="AD1497" s="76"/>
      <c r="AE1497" s="76"/>
      <c r="AF1497" s="76"/>
      <c r="AG1497" s="76"/>
      <c r="AH1497" s="76"/>
      <c r="AI1497" s="76"/>
      <c r="AJ1497" s="76"/>
      <c r="AK1497" s="76"/>
      <c r="AL1497" s="76"/>
      <c r="AM1497" s="76"/>
      <c r="AN1497" s="76"/>
      <c r="AO1497" s="76"/>
      <c r="AP1497" s="76"/>
      <c r="AQ1497" s="76"/>
      <c r="AR1497" s="76"/>
      <c r="AS1497" s="76"/>
      <c r="AT1497" s="76"/>
      <c r="AU1497" s="76"/>
      <c r="AV1497" s="76"/>
      <c r="AW1497" s="76"/>
      <c r="AX1497" s="76"/>
      <c r="AY1497" s="76"/>
      <c r="AZ1497" s="76"/>
      <c r="BA1497" s="76"/>
      <c r="BB1497" s="76"/>
      <c r="BC1497" s="76"/>
      <c r="BD1497" s="76"/>
      <c r="BE1497" s="76"/>
      <c r="BF1497" s="76"/>
      <c r="BG1497" s="76"/>
      <c r="BH1497" s="76"/>
      <c r="BI1497" s="76"/>
      <c r="BJ1497" s="76"/>
      <c r="BK1497" s="76"/>
      <c r="BL1497" s="76"/>
      <c r="BM1497" s="76"/>
      <c r="BN1497" s="76"/>
      <c r="BO1497" s="76"/>
      <c r="BP1497" s="76"/>
      <c r="BQ1497" s="76"/>
      <c r="BR1497" s="76"/>
      <c r="BS1497" s="76"/>
      <c r="BT1497" s="76"/>
      <c r="BU1497" s="76"/>
      <c r="BV1497" s="76"/>
      <c r="BW1497" s="76"/>
      <c r="BX1497" s="76"/>
      <c r="BY1497" s="76"/>
      <c r="BZ1497" s="76"/>
      <c r="CA1497" s="76"/>
      <c r="CB1497" s="76"/>
      <c r="CC1497" s="76"/>
      <c r="CD1497" s="76"/>
      <c r="CE1497" s="76"/>
      <c r="CF1497" s="76"/>
      <c r="CG1497" s="76"/>
      <c r="CH1497" s="76"/>
      <c r="CI1497" s="76"/>
      <c r="CJ1497" s="76"/>
      <c r="CK1497" s="76"/>
      <c r="CL1497" s="76"/>
      <c r="CN1497" s="76"/>
      <c r="CO1497" s="76"/>
      <c r="CP1497" s="76"/>
      <c r="CQ1497" s="76"/>
      <c r="CR1497" s="76"/>
      <c r="CS1497" s="76"/>
      <c r="CT1497" s="76"/>
      <c r="CU1497" s="76"/>
      <c r="CV1497" s="76"/>
      <c r="CW1497" s="76"/>
      <c r="CX1497" s="76"/>
      <c r="CY1497" s="76"/>
      <c r="CZ1497" s="76"/>
      <c r="DA1497" s="76"/>
      <c r="DB1497" s="76"/>
      <c r="DC1497" s="76"/>
      <c r="DD1497" s="76"/>
      <c r="DE1497" s="76"/>
      <c r="DF1497" s="76"/>
      <c r="DG1497" s="76"/>
      <c r="DH1497" s="76"/>
      <c r="DI1497" s="76"/>
      <c r="DJ1497" s="76"/>
      <c r="DK1497" s="76"/>
      <c r="DL1497" s="76"/>
    </row>
    <row r="1498" spans="1:116" x14ac:dyDescent="0.4">
      <c r="A1498" s="12"/>
      <c r="B1498" s="339"/>
      <c r="C1498" s="339"/>
      <c r="D1498" s="337" t="s">
        <v>518</v>
      </c>
      <c r="E1498" s="337" t="str">
        <f t="shared" si="1945"/>
        <v>1498 SPLIT-SV-VR</v>
      </c>
      <c r="G1498" s="158" t="str">
        <f>G1494</f>
        <v>Product B</v>
      </c>
      <c r="H1498" s="12"/>
      <c r="I1498" s="60"/>
      <c r="J1498" s="60"/>
      <c r="K1498" s="12"/>
      <c r="L1498" s="12"/>
      <c r="M1498" s="12"/>
      <c r="N1498" s="12"/>
      <c r="O1498" s="12"/>
      <c r="P1498" s="12"/>
      <c r="R1498" s="13"/>
      <c r="S1498" s="76"/>
      <c r="T1498" s="76"/>
      <c r="U1498" s="76"/>
      <c r="V1498" s="76"/>
      <c r="W1498" s="76"/>
      <c r="X1498" s="76"/>
      <c r="Y1498" s="76"/>
      <c r="Z1498" s="76"/>
      <c r="AA1498" s="76"/>
      <c r="AB1498" s="76"/>
      <c r="AC1498" s="76"/>
      <c r="AD1498" s="76"/>
      <c r="AE1498" s="76"/>
      <c r="AF1498" s="76"/>
      <c r="AG1498" s="76"/>
      <c r="AH1498" s="76"/>
      <c r="AI1498" s="76"/>
      <c r="AJ1498" s="76"/>
      <c r="AK1498" s="76"/>
      <c r="AL1498" s="76"/>
      <c r="AM1498" s="76"/>
      <c r="AN1498" s="76"/>
      <c r="AO1498" s="76"/>
      <c r="AP1498" s="76"/>
      <c r="AQ1498" s="76"/>
      <c r="AR1498" s="76"/>
      <c r="AS1498" s="76"/>
      <c r="AT1498" s="76"/>
      <c r="AU1498" s="76"/>
      <c r="AV1498" s="76"/>
      <c r="AW1498" s="76"/>
      <c r="AX1498" s="76"/>
      <c r="AY1498" s="76"/>
      <c r="AZ1498" s="76"/>
      <c r="BA1498" s="76"/>
      <c r="BB1498" s="76"/>
      <c r="BC1498" s="76"/>
      <c r="BD1498" s="76"/>
      <c r="BE1498" s="76"/>
      <c r="BF1498" s="76"/>
      <c r="BG1498" s="76"/>
      <c r="BH1498" s="76"/>
      <c r="BI1498" s="76"/>
      <c r="BJ1498" s="76"/>
      <c r="BK1498" s="76"/>
      <c r="BL1498" s="76"/>
      <c r="BM1498" s="76"/>
      <c r="BN1498" s="76"/>
      <c r="BO1498" s="76"/>
      <c r="BP1498" s="76"/>
      <c r="BQ1498" s="76"/>
      <c r="BR1498" s="76"/>
      <c r="BS1498" s="76"/>
      <c r="BT1498" s="76"/>
      <c r="BU1498" s="76"/>
      <c r="BV1498" s="76"/>
      <c r="BW1498" s="76"/>
      <c r="BX1498" s="76"/>
      <c r="BY1498" s="76"/>
      <c r="BZ1498" s="76"/>
      <c r="CA1498" s="76"/>
      <c r="CB1498" s="76"/>
      <c r="CC1498" s="76"/>
      <c r="CD1498" s="76"/>
      <c r="CE1498" s="76"/>
      <c r="CF1498" s="76"/>
      <c r="CG1498" s="76"/>
      <c r="CH1498" s="76"/>
      <c r="CI1498" s="76"/>
      <c r="CJ1498" s="76"/>
      <c r="CK1498" s="76"/>
      <c r="CL1498" s="76"/>
      <c r="CN1498" s="76"/>
      <c r="CO1498" s="76"/>
      <c r="CP1498" s="76"/>
      <c r="CQ1498" s="76"/>
      <c r="CR1498" s="76"/>
      <c r="CS1498" s="76"/>
      <c r="CT1498" s="76"/>
      <c r="CU1498" s="76"/>
      <c r="CV1498" s="76"/>
      <c r="CW1498" s="76"/>
      <c r="CX1498" s="76"/>
      <c r="CY1498" s="76"/>
      <c r="CZ1498" s="76"/>
      <c r="DA1498" s="76"/>
      <c r="DB1498" s="76"/>
      <c r="DC1498" s="76"/>
      <c r="DD1498" s="76"/>
      <c r="DE1498" s="76"/>
      <c r="DF1498" s="76"/>
      <c r="DG1498" s="76"/>
      <c r="DH1498" s="76"/>
      <c r="DI1498" s="76"/>
      <c r="DJ1498" s="76"/>
      <c r="DK1498" s="76"/>
      <c r="DL1498" s="76"/>
    </row>
    <row r="1499" spans="1:116" x14ac:dyDescent="0.4">
      <c r="B1499" s="337"/>
      <c r="C1499" s="337" t="s">
        <v>203</v>
      </c>
      <c r="D1499" s="337" t="s">
        <v>518</v>
      </c>
      <c r="E1499" s="337" t="str">
        <f t="shared" si="1945"/>
        <v>1499 SPLIT-SV-VR</v>
      </c>
      <c r="G1499" s="126" t="str">
        <f>"Total COGS - "&amp;G1463</f>
        <v>Total COGS - Surgical procedures</v>
      </c>
      <c r="H1499" s="12"/>
      <c r="I1499" s="60"/>
      <c r="J1499" s="60"/>
      <c r="K1499" s="53">
        <f>SUMIF($3:$3,K$2,1495:1495)</f>
        <v>600</v>
      </c>
      <c r="L1499" s="53">
        <f>SUMIF($3:$3,L$2,1495:1495)</f>
        <v>600</v>
      </c>
      <c r="M1499" s="53">
        <f>SUMIF($3:$3,M$2,1495:1495)</f>
        <v>600</v>
      </c>
      <c r="N1499" s="53">
        <f>SUMIF($3:$3,N$2,1495:1495)</f>
        <v>600</v>
      </c>
      <c r="O1499" s="53">
        <f>SUMIF($3:$3,O$2,1495:1495)</f>
        <v>600</v>
      </c>
      <c r="P1499" s="53">
        <f>SUMIF($3:$3,P$2,1495:1495)</f>
        <v>600</v>
      </c>
      <c r="R1499" s="13"/>
      <c r="S1499" s="80">
        <f ca="1">-S1482*S1495</f>
        <v>-125000</v>
      </c>
      <c r="T1499" s="80">
        <f t="shared" ref="T1499:CE1499" ca="1" si="1949">-T1482*T1495</f>
        <v>-125000</v>
      </c>
      <c r="U1499" s="80">
        <f t="shared" ca="1" si="1949"/>
        <v>-125000</v>
      </c>
      <c r="V1499" s="80">
        <f t="shared" ca="1" si="1949"/>
        <v>-125000</v>
      </c>
      <c r="W1499" s="80">
        <f t="shared" ca="1" si="1949"/>
        <v>-125000</v>
      </c>
      <c r="X1499" s="80">
        <f t="shared" ca="1" si="1949"/>
        <v>-125000</v>
      </c>
      <c r="Y1499" s="80">
        <f t="shared" ca="1" si="1949"/>
        <v>-125000</v>
      </c>
      <c r="Z1499" s="80">
        <f t="shared" ca="1" si="1949"/>
        <v>-125000</v>
      </c>
      <c r="AA1499" s="80">
        <f t="shared" ca="1" si="1949"/>
        <v>-125000</v>
      </c>
      <c r="AB1499" s="80">
        <f t="shared" ca="1" si="1949"/>
        <v>-125000</v>
      </c>
      <c r="AC1499" s="80">
        <f t="shared" ca="1" si="1949"/>
        <v>-125000</v>
      </c>
      <c r="AD1499" s="80">
        <f t="shared" ca="1" si="1949"/>
        <v>-125000</v>
      </c>
      <c r="AE1499" s="80">
        <f t="shared" ca="1" si="1949"/>
        <v>-125000</v>
      </c>
      <c r="AF1499" s="80">
        <f t="shared" ca="1" si="1949"/>
        <v>-125000</v>
      </c>
      <c r="AG1499" s="80">
        <f t="shared" ca="1" si="1949"/>
        <v>-125000</v>
      </c>
      <c r="AH1499" s="80">
        <f t="shared" ca="1" si="1949"/>
        <v>-125000</v>
      </c>
      <c r="AI1499" s="80">
        <f t="shared" ca="1" si="1949"/>
        <v>-125000</v>
      </c>
      <c r="AJ1499" s="80">
        <f t="shared" ca="1" si="1949"/>
        <v>-125000</v>
      </c>
      <c r="AK1499" s="80">
        <f t="shared" ca="1" si="1949"/>
        <v>-125000</v>
      </c>
      <c r="AL1499" s="80">
        <f t="shared" ca="1" si="1949"/>
        <v>-125000</v>
      </c>
      <c r="AM1499" s="80">
        <f t="shared" ca="1" si="1949"/>
        <v>-125000</v>
      </c>
      <c r="AN1499" s="80">
        <f t="shared" ca="1" si="1949"/>
        <v>-125000</v>
      </c>
      <c r="AO1499" s="80">
        <f t="shared" ca="1" si="1949"/>
        <v>-125000</v>
      </c>
      <c r="AP1499" s="80">
        <f t="shared" ca="1" si="1949"/>
        <v>-125000</v>
      </c>
      <c r="AQ1499" s="80">
        <f t="shared" ca="1" si="1949"/>
        <v>-125000</v>
      </c>
      <c r="AR1499" s="80">
        <f t="shared" ca="1" si="1949"/>
        <v>-125000</v>
      </c>
      <c r="AS1499" s="80">
        <f t="shared" ca="1" si="1949"/>
        <v>-125000</v>
      </c>
      <c r="AT1499" s="80">
        <f t="shared" ca="1" si="1949"/>
        <v>-125000</v>
      </c>
      <c r="AU1499" s="80">
        <f t="shared" ca="1" si="1949"/>
        <v>-125000</v>
      </c>
      <c r="AV1499" s="80">
        <f t="shared" ca="1" si="1949"/>
        <v>-125000</v>
      </c>
      <c r="AW1499" s="80">
        <f t="shared" ca="1" si="1949"/>
        <v>-125000</v>
      </c>
      <c r="AX1499" s="80">
        <f t="shared" ca="1" si="1949"/>
        <v>-125000</v>
      </c>
      <c r="AY1499" s="80">
        <f t="shared" ca="1" si="1949"/>
        <v>-125000</v>
      </c>
      <c r="AZ1499" s="80">
        <f t="shared" ca="1" si="1949"/>
        <v>-125000</v>
      </c>
      <c r="BA1499" s="80">
        <f t="shared" ca="1" si="1949"/>
        <v>-125000</v>
      </c>
      <c r="BB1499" s="80">
        <f t="shared" ca="1" si="1949"/>
        <v>-125000</v>
      </c>
      <c r="BC1499" s="80">
        <f t="shared" ca="1" si="1949"/>
        <v>-125000</v>
      </c>
      <c r="BD1499" s="80">
        <f t="shared" ca="1" si="1949"/>
        <v>-125000</v>
      </c>
      <c r="BE1499" s="80">
        <f t="shared" ca="1" si="1949"/>
        <v>-125000</v>
      </c>
      <c r="BF1499" s="80">
        <f t="shared" ca="1" si="1949"/>
        <v>-125000</v>
      </c>
      <c r="BG1499" s="80">
        <f t="shared" ca="1" si="1949"/>
        <v>-125000</v>
      </c>
      <c r="BH1499" s="80">
        <f t="shared" ca="1" si="1949"/>
        <v>-125000</v>
      </c>
      <c r="BI1499" s="80">
        <f t="shared" ca="1" si="1949"/>
        <v>-125000</v>
      </c>
      <c r="BJ1499" s="80">
        <f t="shared" ca="1" si="1949"/>
        <v>-125000</v>
      </c>
      <c r="BK1499" s="80">
        <f t="shared" ca="1" si="1949"/>
        <v>-125000</v>
      </c>
      <c r="BL1499" s="80">
        <f t="shared" ca="1" si="1949"/>
        <v>-125000</v>
      </c>
      <c r="BM1499" s="80">
        <f t="shared" ca="1" si="1949"/>
        <v>-125000</v>
      </c>
      <c r="BN1499" s="80">
        <f t="shared" ca="1" si="1949"/>
        <v>-125000</v>
      </c>
      <c r="BO1499" s="80">
        <f t="shared" ca="1" si="1949"/>
        <v>-125000</v>
      </c>
      <c r="BP1499" s="80">
        <f t="shared" ca="1" si="1949"/>
        <v>-125000</v>
      </c>
      <c r="BQ1499" s="80">
        <f t="shared" ca="1" si="1949"/>
        <v>-125000</v>
      </c>
      <c r="BR1499" s="80">
        <f t="shared" ca="1" si="1949"/>
        <v>-125000</v>
      </c>
      <c r="BS1499" s="80">
        <f t="shared" ca="1" si="1949"/>
        <v>-125000</v>
      </c>
      <c r="BT1499" s="80">
        <f t="shared" ca="1" si="1949"/>
        <v>-125000</v>
      </c>
      <c r="BU1499" s="80">
        <f t="shared" ca="1" si="1949"/>
        <v>-125000</v>
      </c>
      <c r="BV1499" s="80">
        <f t="shared" ca="1" si="1949"/>
        <v>-125000</v>
      </c>
      <c r="BW1499" s="80">
        <f t="shared" ca="1" si="1949"/>
        <v>-125000</v>
      </c>
      <c r="BX1499" s="80">
        <f t="shared" ca="1" si="1949"/>
        <v>-125000</v>
      </c>
      <c r="BY1499" s="80">
        <f t="shared" ca="1" si="1949"/>
        <v>-125000</v>
      </c>
      <c r="BZ1499" s="80">
        <f t="shared" ca="1" si="1949"/>
        <v>-125000</v>
      </c>
      <c r="CA1499" s="80">
        <f t="shared" ca="1" si="1949"/>
        <v>-125000</v>
      </c>
      <c r="CB1499" s="80">
        <f t="shared" ca="1" si="1949"/>
        <v>-125000</v>
      </c>
      <c r="CC1499" s="80">
        <f t="shared" ca="1" si="1949"/>
        <v>-125000</v>
      </c>
      <c r="CD1499" s="80">
        <f t="shared" ca="1" si="1949"/>
        <v>-125000</v>
      </c>
      <c r="CE1499" s="80">
        <f t="shared" ca="1" si="1949"/>
        <v>-125000</v>
      </c>
      <c r="CF1499" s="80">
        <f t="shared" ref="CF1499:CL1499" ca="1" si="1950">-CF1482*CF1495</f>
        <v>-125000</v>
      </c>
      <c r="CG1499" s="80">
        <f t="shared" ca="1" si="1950"/>
        <v>-125000</v>
      </c>
      <c r="CH1499" s="80">
        <f t="shared" ca="1" si="1950"/>
        <v>-125000</v>
      </c>
      <c r="CI1499" s="80">
        <f t="shared" ca="1" si="1950"/>
        <v>-125000</v>
      </c>
      <c r="CJ1499" s="80">
        <f t="shared" ca="1" si="1950"/>
        <v>-125000</v>
      </c>
      <c r="CK1499" s="80">
        <f t="shared" ca="1" si="1950"/>
        <v>-125000</v>
      </c>
      <c r="CL1499" s="80">
        <f t="shared" ca="1" si="1950"/>
        <v>-125000</v>
      </c>
      <c r="CN1499" s="80"/>
      <c r="CO1499" s="80" t="e">
        <f t="shared" ref="CO1499:DL1499" ca="1" si="1951">-CO1482*CO1495</f>
        <v>#N/A</v>
      </c>
      <c r="CP1499" s="80" t="e">
        <f t="shared" ca="1" si="1951"/>
        <v>#N/A</v>
      </c>
      <c r="CQ1499" s="80" t="e">
        <f t="shared" ca="1" si="1951"/>
        <v>#N/A</v>
      </c>
      <c r="CR1499" s="80" t="e">
        <f t="shared" ca="1" si="1951"/>
        <v>#N/A</v>
      </c>
      <c r="CS1499" s="80" t="e">
        <f t="shared" ca="1" si="1951"/>
        <v>#N/A</v>
      </c>
      <c r="CT1499" s="80" t="e">
        <f t="shared" ca="1" si="1951"/>
        <v>#N/A</v>
      </c>
      <c r="CU1499" s="80" t="e">
        <f t="shared" ca="1" si="1951"/>
        <v>#N/A</v>
      </c>
      <c r="CV1499" s="80" t="e">
        <f t="shared" ca="1" si="1951"/>
        <v>#N/A</v>
      </c>
      <c r="CW1499" s="80" t="e">
        <f t="shared" ca="1" si="1951"/>
        <v>#N/A</v>
      </c>
      <c r="CX1499" s="80" t="e">
        <f t="shared" ca="1" si="1951"/>
        <v>#N/A</v>
      </c>
      <c r="CY1499" s="80" t="e">
        <f t="shared" ca="1" si="1951"/>
        <v>#N/A</v>
      </c>
      <c r="CZ1499" s="80" t="e">
        <f t="shared" ca="1" si="1951"/>
        <v>#N/A</v>
      </c>
      <c r="DA1499" s="80" t="e">
        <f t="shared" ca="1" si="1951"/>
        <v>#N/A</v>
      </c>
      <c r="DB1499" s="80" t="e">
        <f t="shared" ca="1" si="1951"/>
        <v>#N/A</v>
      </c>
      <c r="DC1499" s="80" t="e">
        <f t="shared" ca="1" si="1951"/>
        <v>#N/A</v>
      </c>
      <c r="DD1499" s="80" t="e">
        <f t="shared" ca="1" si="1951"/>
        <v>#N/A</v>
      </c>
      <c r="DE1499" s="80" t="e">
        <f t="shared" ca="1" si="1951"/>
        <v>#N/A</v>
      </c>
      <c r="DF1499" s="80" t="e">
        <f t="shared" ca="1" si="1951"/>
        <v>#N/A</v>
      </c>
      <c r="DG1499" s="80" t="e">
        <f t="shared" ca="1" si="1951"/>
        <v>#N/A</v>
      </c>
      <c r="DH1499" s="80" t="e">
        <f t="shared" ca="1" si="1951"/>
        <v>#N/A</v>
      </c>
      <c r="DI1499" s="80" t="e">
        <f t="shared" ca="1" si="1951"/>
        <v>#N/A</v>
      </c>
      <c r="DJ1499" s="80" t="e">
        <f t="shared" ca="1" si="1951"/>
        <v>#N/A</v>
      </c>
      <c r="DK1499" s="80" t="e">
        <f t="shared" ca="1" si="1951"/>
        <v>#N/A</v>
      </c>
      <c r="DL1499" s="80" t="e">
        <f t="shared" ca="1" si="1951"/>
        <v>#N/A</v>
      </c>
    </row>
    <row r="1500" spans="1:116" x14ac:dyDescent="0.4">
      <c r="B1500" s="337"/>
      <c r="C1500" s="337"/>
      <c r="D1500" s="337" t="s">
        <v>518</v>
      </c>
      <c r="E1500" s="337" t="str">
        <f t="shared" ref="E1500:E1502" si="1952">ROW()&amp;" "&amp;D1500</f>
        <v>1500 SPLIT-SV-VR</v>
      </c>
      <c r="G1500" s="126"/>
      <c r="H1500" s="12"/>
      <c r="I1500" s="60"/>
      <c r="J1500" s="60"/>
      <c r="K1500" s="238">
        <f>SUMIF($3:$3,K$2,1496:1496)</f>
        <v>1200</v>
      </c>
      <c r="L1500" s="238">
        <f>SUMIF($3:$3,L$2,1496:1496)</f>
        <v>1200</v>
      </c>
      <c r="M1500" s="238">
        <f>SUMIF($3:$3,M$2,1496:1496)</f>
        <v>1200</v>
      </c>
      <c r="N1500" s="238">
        <f>SUMIF($3:$3,N$2,1496:1496)</f>
        <v>1200</v>
      </c>
      <c r="O1500" s="238">
        <f>SUMIF($3:$3,O$2,1496:1496)</f>
        <v>1200</v>
      </c>
      <c r="P1500" s="238">
        <f>SUMIF($3:$3,P$2,1496:1496)</f>
        <v>1200</v>
      </c>
      <c r="R1500" s="13"/>
      <c r="S1500" s="243">
        <f ca="1">-S1483*S1496</f>
        <v>-250000</v>
      </c>
      <c r="T1500" s="243">
        <f t="shared" ref="T1500:CE1500" ca="1" si="1953">-T1483*T1496</f>
        <v>-250000</v>
      </c>
      <c r="U1500" s="243">
        <f t="shared" ca="1" si="1953"/>
        <v>-250000</v>
      </c>
      <c r="V1500" s="243">
        <f t="shared" ca="1" si="1953"/>
        <v>-250000</v>
      </c>
      <c r="W1500" s="243">
        <f t="shared" ca="1" si="1953"/>
        <v>-250000</v>
      </c>
      <c r="X1500" s="243">
        <f t="shared" ca="1" si="1953"/>
        <v>-250000</v>
      </c>
      <c r="Y1500" s="243">
        <f t="shared" ca="1" si="1953"/>
        <v>-250000</v>
      </c>
      <c r="Z1500" s="243">
        <f t="shared" ca="1" si="1953"/>
        <v>-250000</v>
      </c>
      <c r="AA1500" s="243">
        <f t="shared" ca="1" si="1953"/>
        <v>-250000</v>
      </c>
      <c r="AB1500" s="243">
        <f t="shared" ca="1" si="1953"/>
        <v>-250000</v>
      </c>
      <c r="AC1500" s="243">
        <f t="shared" ca="1" si="1953"/>
        <v>-250000</v>
      </c>
      <c r="AD1500" s="243">
        <f t="shared" ca="1" si="1953"/>
        <v>-250000</v>
      </c>
      <c r="AE1500" s="243">
        <f t="shared" ca="1" si="1953"/>
        <v>-250000</v>
      </c>
      <c r="AF1500" s="243">
        <f t="shared" ca="1" si="1953"/>
        <v>-250000</v>
      </c>
      <c r="AG1500" s="243">
        <f t="shared" ca="1" si="1953"/>
        <v>-250000</v>
      </c>
      <c r="AH1500" s="243">
        <f t="shared" ca="1" si="1953"/>
        <v>-250000</v>
      </c>
      <c r="AI1500" s="243">
        <f t="shared" ca="1" si="1953"/>
        <v>-250000</v>
      </c>
      <c r="AJ1500" s="243">
        <f t="shared" ca="1" si="1953"/>
        <v>-250000</v>
      </c>
      <c r="AK1500" s="243">
        <f t="shared" ca="1" si="1953"/>
        <v>-250000</v>
      </c>
      <c r="AL1500" s="243">
        <f t="shared" ca="1" si="1953"/>
        <v>-250000</v>
      </c>
      <c r="AM1500" s="243">
        <f t="shared" ca="1" si="1953"/>
        <v>-250000</v>
      </c>
      <c r="AN1500" s="243">
        <f t="shared" ca="1" si="1953"/>
        <v>-250000</v>
      </c>
      <c r="AO1500" s="243">
        <f t="shared" ca="1" si="1953"/>
        <v>-250000</v>
      </c>
      <c r="AP1500" s="243">
        <f t="shared" ca="1" si="1953"/>
        <v>-250000</v>
      </c>
      <c r="AQ1500" s="243">
        <f t="shared" ca="1" si="1953"/>
        <v>-250000</v>
      </c>
      <c r="AR1500" s="243">
        <f t="shared" ca="1" si="1953"/>
        <v>-250000</v>
      </c>
      <c r="AS1500" s="243">
        <f t="shared" ca="1" si="1953"/>
        <v>-250000</v>
      </c>
      <c r="AT1500" s="243">
        <f t="shared" ca="1" si="1953"/>
        <v>-250000</v>
      </c>
      <c r="AU1500" s="243">
        <f t="shared" ca="1" si="1953"/>
        <v>-250000</v>
      </c>
      <c r="AV1500" s="243">
        <f t="shared" ca="1" si="1953"/>
        <v>-250000</v>
      </c>
      <c r="AW1500" s="243">
        <f t="shared" ca="1" si="1953"/>
        <v>-250000</v>
      </c>
      <c r="AX1500" s="243">
        <f t="shared" ca="1" si="1953"/>
        <v>-250000</v>
      </c>
      <c r="AY1500" s="243">
        <f t="shared" ca="1" si="1953"/>
        <v>-250000</v>
      </c>
      <c r="AZ1500" s="243">
        <f t="shared" ca="1" si="1953"/>
        <v>-250000</v>
      </c>
      <c r="BA1500" s="243">
        <f t="shared" ca="1" si="1953"/>
        <v>-250000</v>
      </c>
      <c r="BB1500" s="243">
        <f t="shared" ca="1" si="1953"/>
        <v>-250000</v>
      </c>
      <c r="BC1500" s="243">
        <f t="shared" ca="1" si="1953"/>
        <v>-250000</v>
      </c>
      <c r="BD1500" s="243">
        <f t="shared" ca="1" si="1953"/>
        <v>-250000</v>
      </c>
      <c r="BE1500" s="243">
        <f t="shared" ca="1" si="1953"/>
        <v>-250000</v>
      </c>
      <c r="BF1500" s="243">
        <f t="shared" ca="1" si="1953"/>
        <v>-250000</v>
      </c>
      <c r="BG1500" s="243">
        <f t="shared" ca="1" si="1953"/>
        <v>-250000</v>
      </c>
      <c r="BH1500" s="243">
        <f t="shared" ca="1" si="1953"/>
        <v>-250000</v>
      </c>
      <c r="BI1500" s="243">
        <f t="shared" ca="1" si="1953"/>
        <v>-250000</v>
      </c>
      <c r="BJ1500" s="243">
        <f t="shared" ca="1" si="1953"/>
        <v>-250000</v>
      </c>
      <c r="BK1500" s="243">
        <f t="shared" ca="1" si="1953"/>
        <v>-250000</v>
      </c>
      <c r="BL1500" s="243">
        <f t="shared" ca="1" si="1953"/>
        <v>-250000</v>
      </c>
      <c r="BM1500" s="243">
        <f t="shared" ca="1" si="1953"/>
        <v>-250000</v>
      </c>
      <c r="BN1500" s="243">
        <f t="shared" ca="1" si="1953"/>
        <v>-250000</v>
      </c>
      <c r="BO1500" s="243">
        <f t="shared" ca="1" si="1953"/>
        <v>-250000</v>
      </c>
      <c r="BP1500" s="243">
        <f t="shared" ca="1" si="1953"/>
        <v>-250000</v>
      </c>
      <c r="BQ1500" s="243">
        <f t="shared" ca="1" si="1953"/>
        <v>-250000</v>
      </c>
      <c r="BR1500" s="243">
        <f t="shared" ca="1" si="1953"/>
        <v>-250000</v>
      </c>
      <c r="BS1500" s="243">
        <f t="shared" ca="1" si="1953"/>
        <v>-250000</v>
      </c>
      <c r="BT1500" s="243">
        <f t="shared" ca="1" si="1953"/>
        <v>-250000</v>
      </c>
      <c r="BU1500" s="243">
        <f t="shared" ca="1" si="1953"/>
        <v>-250000</v>
      </c>
      <c r="BV1500" s="243">
        <f t="shared" ca="1" si="1953"/>
        <v>-250000</v>
      </c>
      <c r="BW1500" s="243">
        <f t="shared" ca="1" si="1953"/>
        <v>-250000</v>
      </c>
      <c r="BX1500" s="243">
        <f t="shared" ca="1" si="1953"/>
        <v>-250000</v>
      </c>
      <c r="BY1500" s="243">
        <f t="shared" ca="1" si="1953"/>
        <v>-250000</v>
      </c>
      <c r="BZ1500" s="243">
        <f t="shared" ca="1" si="1953"/>
        <v>-250000</v>
      </c>
      <c r="CA1500" s="243">
        <f t="shared" ca="1" si="1953"/>
        <v>-250000</v>
      </c>
      <c r="CB1500" s="243">
        <f t="shared" ca="1" si="1953"/>
        <v>-250000</v>
      </c>
      <c r="CC1500" s="243">
        <f t="shared" ca="1" si="1953"/>
        <v>-250000</v>
      </c>
      <c r="CD1500" s="243">
        <f t="shared" ca="1" si="1953"/>
        <v>-250000</v>
      </c>
      <c r="CE1500" s="243">
        <f t="shared" ca="1" si="1953"/>
        <v>-250000</v>
      </c>
      <c r="CF1500" s="243">
        <f t="shared" ref="CF1500:CL1500" ca="1" si="1954">-CF1483*CF1496</f>
        <v>-250000</v>
      </c>
      <c r="CG1500" s="243">
        <f t="shared" ca="1" si="1954"/>
        <v>-250000</v>
      </c>
      <c r="CH1500" s="243">
        <f t="shared" ca="1" si="1954"/>
        <v>-250000</v>
      </c>
      <c r="CI1500" s="243">
        <f t="shared" ca="1" si="1954"/>
        <v>-250000</v>
      </c>
      <c r="CJ1500" s="243">
        <f t="shared" ca="1" si="1954"/>
        <v>-250000</v>
      </c>
      <c r="CK1500" s="243">
        <f t="shared" ca="1" si="1954"/>
        <v>-250000</v>
      </c>
      <c r="CL1500" s="243">
        <f t="shared" ca="1" si="1954"/>
        <v>-250000</v>
      </c>
      <c r="CN1500" s="80"/>
      <c r="CO1500" s="243" t="e">
        <f t="shared" ref="CO1500:DL1500" ca="1" si="1955">-CO1483*CO1496</f>
        <v>#N/A</v>
      </c>
      <c r="CP1500" s="243" t="e">
        <f t="shared" ca="1" si="1955"/>
        <v>#N/A</v>
      </c>
      <c r="CQ1500" s="243" t="e">
        <f t="shared" ca="1" si="1955"/>
        <v>#N/A</v>
      </c>
      <c r="CR1500" s="243" t="e">
        <f t="shared" ca="1" si="1955"/>
        <v>#N/A</v>
      </c>
      <c r="CS1500" s="243" t="e">
        <f t="shared" ca="1" si="1955"/>
        <v>#N/A</v>
      </c>
      <c r="CT1500" s="243" t="e">
        <f t="shared" ca="1" si="1955"/>
        <v>#N/A</v>
      </c>
      <c r="CU1500" s="243" t="e">
        <f t="shared" ca="1" si="1955"/>
        <v>#N/A</v>
      </c>
      <c r="CV1500" s="243" t="e">
        <f t="shared" ca="1" si="1955"/>
        <v>#N/A</v>
      </c>
      <c r="CW1500" s="243" t="e">
        <f t="shared" ca="1" si="1955"/>
        <v>#N/A</v>
      </c>
      <c r="CX1500" s="243" t="e">
        <f t="shared" ca="1" si="1955"/>
        <v>#N/A</v>
      </c>
      <c r="CY1500" s="243" t="e">
        <f t="shared" ca="1" si="1955"/>
        <v>#N/A</v>
      </c>
      <c r="CZ1500" s="243" t="e">
        <f t="shared" ca="1" si="1955"/>
        <v>#N/A</v>
      </c>
      <c r="DA1500" s="243" t="e">
        <f t="shared" ca="1" si="1955"/>
        <v>#N/A</v>
      </c>
      <c r="DB1500" s="243" t="e">
        <f t="shared" ca="1" si="1955"/>
        <v>#N/A</v>
      </c>
      <c r="DC1500" s="243" t="e">
        <f t="shared" ca="1" si="1955"/>
        <v>#N/A</v>
      </c>
      <c r="DD1500" s="243" t="e">
        <f t="shared" ca="1" si="1955"/>
        <v>#N/A</v>
      </c>
      <c r="DE1500" s="243" t="e">
        <f t="shared" ca="1" si="1955"/>
        <v>#N/A</v>
      </c>
      <c r="DF1500" s="243" t="e">
        <f t="shared" ca="1" si="1955"/>
        <v>#N/A</v>
      </c>
      <c r="DG1500" s="243" t="e">
        <f t="shared" ca="1" si="1955"/>
        <v>#N/A</v>
      </c>
      <c r="DH1500" s="243" t="e">
        <f t="shared" ca="1" si="1955"/>
        <v>#N/A</v>
      </c>
      <c r="DI1500" s="243" t="e">
        <f t="shared" ca="1" si="1955"/>
        <v>#N/A</v>
      </c>
      <c r="DJ1500" s="243" t="e">
        <f t="shared" ca="1" si="1955"/>
        <v>#N/A</v>
      </c>
      <c r="DK1500" s="243" t="e">
        <f t="shared" ca="1" si="1955"/>
        <v>#N/A</v>
      </c>
      <c r="DL1500" s="243" t="e">
        <f t="shared" ca="1" si="1955"/>
        <v>#N/A</v>
      </c>
    </row>
    <row r="1501" spans="1:116" x14ac:dyDescent="0.4">
      <c r="B1501" s="337"/>
      <c r="C1501" s="337"/>
      <c r="D1501" s="337" t="s">
        <v>518</v>
      </c>
      <c r="E1501" s="337" t="str">
        <f t="shared" si="1952"/>
        <v>1501 SPLIT-SV-VR</v>
      </c>
      <c r="G1501" s="126" t="s">
        <v>68</v>
      </c>
      <c r="H1501" s="12"/>
      <c r="I1501" s="60"/>
      <c r="J1501" s="60"/>
      <c r="K1501" s="33">
        <f>SUMIF($3:$3,K$2,1497:1497)</f>
        <v>0</v>
      </c>
      <c r="L1501" s="33">
        <f>SUMIF($3:$3,L$2,1497:1497)</f>
        <v>0</v>
      </c>
      <c r="M1501" s="33">
        <f>SUMIF($3:$3,M$2,1497:1497)</f>
        <v>0</v>
      </c>
      <c r="N1501" s="33">
        <f>SUMIF($3:$3,N$2,1497:1497)</f>
        <v>0</v>
      </c>
      <c r="O1501" s="33">
        <f>SUMIF($3:$3,O$2,1497:1497)</f>
        <v>0</v>
      </c>
      <c r="P1501" s="33">
        <f>SUMIF($3:$3,P$2,1497:1497)</f>
        <v>0</v>
      </c>
      <c r="R1501" s="15"/>
      <c r="S1501" s="77">
        <f ca="1">SUM(S1499:S1500)</f>
        <v>-375000</v>
      </c>
      <c r="T1501" s="148">
        <f t="shared" ref="T1501" ca="1" si="1956">SUM(T1499:T1500)</f>
        <v>-375000</v>
      </c>
      <c r="U1501" s="148">
        <f t="shared" ref="U1501" ca="1" si="1957">SUM(U1499:U1500)</f>
        <v>-375000</v>
      </c>
      <c r="V1501" s="148">
        <f t="shared" ref="V1501" ca="1" si="1958">SUM(V1499:V1500)</f>
        <v>-375000</v>
      </c>
      <c r="W1501" s="148">
        <f t="shared" ref="W1501" ca="1" si="1959">SUM(W1499:W1500)</f>
        <v>-375000</v>
      </c>
      <c r="X1501" s="148">
        <f t="shared" ref="X1501" ca="1" si="1960">SUM(X1499:X1500)</f>
        <v>-375000</v>
      </c>
      <c r="Y1501" s="148">
        <f t="shared" ref="Y1501" ca="1" si="1961">SUM(Y1499:Y1500)</f>
        <v>-375000</v>
      </c>
      <c r="Z1501" s="148">
        <f t="shared" ref="Z1501" ca="1" si="1962">SUM(Z1499:Z1500)</f>
        <v>-375000</v>
      </c>
      <c r="AA1501" s="148">
        <f t="shared" ref="AA1501" ca="1" si="1963">SUM(AA1499:AA1500)</f>
        <v>-375000</v>
      </c>
      <c r="AB1501" s="148">
        <f t="shared" ref="AB1501" ca="1" si="1964">SUM(AB1499:AB1500)</f>
        <v>-375000</v>
      </c>
      <c r="AC1501" s="148">
        <f t="shared" ref="AC1501" ca="1" si="1965">SUM(AC1499:AC1500)</f>
        <v>-375000</v>
      </c>
      <c r="AD1501" s="148">
        <f t="shared" ref="AD1501" ca="1" si="1966">SUM(AD1499:AD1500)</f>
        <v>-375000</v>
      </c>
      <c r="AE1501" s="148">
        <f t="shared" ref="AE1501" ca="1" si="1967">SUM(AE1499:AE1500)</f>
        <v>-375000</v>
      </c>
      <c r="AF1501" s="148">
        <f t="shared" ref="AF1501" ca="1" si="1968">SUM(AF1499:AF1500)</f>
        <v>-375000</v>
      </c>
      <c r="AG1501" s="148">
        <f t="shared" ref="AG1501" ca="1" si="1969">SUM(AG1499:AG1500)</f>
        <v>-375000</v>
      </c>
      <c r="AH1501" s="148">
        <f t="shared" ref="AH1501" ca="1" si="1970">SUM(AH1499:AH1500)</f>
        <v>-375000</v>
      </c>
      <c r="AI1501" s="148">
        <f t="shared" ref="AI1501" ca="1" si="1971">SUM(AI1499:AI1500)</f>
        <v>-375000</v>
      </c>
      <c r="AJ1501" s="148">
        <f t="shared" ref="AJ1501" ca="1" si="1972">SUM(AJ1499:AJ1500)</f>
        <v>-375000</v>
      </c>
      <c r="AK1501" s="148">
        <f t="shared" ref="AK1501" ca="1" si="1973">SUM(AK1499:AK1500)</f>
        <v>-375000</v>
      </c>
      <c r="AL1501" s="148">
        <f t="shared" ref="AL1501" ca="1" si="1974">SUM(AL1499:AL1500)</f>
        <v>-375000</v>
      </c>
      <c r="AM1501" s="148">
        <f t="shared" ref="AM1501" ca="1" si="1975">SUM(AM1499:AM1500)</f>
        <v>-375000</v>
      </c>
      <c r="AN1501" s="148">
        <f t="shared" ref="AN1501" ca="1" si="1976">SUM(AN1499:AN1500)</f>
        <v>-375000</v>
      </c>
      <c r="AO1501" s="148">
        <f t="shared" ref="AO1501" ca="1" si="1977">SUM(AO1499:AO1500)</f>
        <v>-375000</v>
      </c>
      <c r="AP1501" s="148">
        <f t="shared" ref="AP1501" ca="1" si="1978">SUM(AP1499:AP1500)</f>
        <v>-375000</v>
      </c>
      <c r="AQ1501" s="148">
        <f t="shared" ref="AQ1501" ca="1" si="1979">SUM(AQ1499:AQ1500)</f>
        <v>-375000</v>
      </c>
      <c r="AR1501" s="148">
        <f t="shared" ref="AR1501" ca="1" si="1980">SUM(AR1499:AR1500)</f>
        <v>-375000</v>
      </c>
      <c r="AS1501" s="148">
        <f t="shared" ref="AS1501" ca="1" si="1981">SUM(AS1499:AS1500)</f>
        <v>-375000</v>
      </c>
      <c r="AT1501" s="148">
        <f t="shared" ref="AT1501" ca="1" si="1982">SUM(AT1499:AT1500)</f>
        <v>-375000</v>
      </c>
      <c r="AU1501" s="148">
        <f t="shared" ref="AU1501" ca="1" si="1983">SUM(AU1499:AU1500)</f>
        <v>-375000</v>
      </c>
      <c r="AV1501" s="148">
        <f t="shared" ref="AV1501" ca="1" si="1984">SUM(AV1499:AV1500)</f>
        <v>-375000</v>
      </c>
      <c r="AW1501" s="148">
        <f t="shared" ref="AW1501" ca="1" si="1985">SUM(AW1499:AW1500)</f>
        <v>-375000</v>
      </c>
      <c r="AX1501" s="148">
        <f t="shared" ref="AX1501" ca="1" si="1986">SUM(AX1499:AX1500)</f>
        <v>-375000</v>
      </c>
      <c r="AY1501" s="148">
        <f t="shared" ref="AY1501" ca="1" si="1987">SUM(AY1499:AY1500)</f>
        <v>-375000</v>
      </c>
      <c r="AZ1501" s="148">
        <f t="shared" ref="AZ1501" ca="1" si="1988">SUM(AZ1499:AZ1500)</f>
        <v>-375000</v>
      </c>
      <c r="BA1501" s="148">
        <f t="shared" ref="BA1501" ca="1" si="1989">SUM(BA1499:BA1500)</f>
        <v>-375000</v>
      </c>
      <c r="BB1501" s="148">
        <f t="shared" ref="BB1501" ca="1" si="1990">SUM(BB1499:BB1500)</f>
        <v>-375000</v>
      </c>
      <c r="BC1501" s="148">
        <f t="shared" ref="BC1501" ca="1" si="1991">SUM(BC1499:BC1500)</f>
        <v>-375000</v>
      </c>
      <c r="BD1501" s="148">
        <f t="shared" ref="BD1501" ca="1" si="1992">SUM(BD1499:BD1500)</f>
        <v>-375000</v>
      </c>
      <c r="BE1501" s="148">
        <f t="shared" ref="BE1501" ca="1" si="1993">SUM(BE1499:BE1500)</f>
        <v>-375000</v>
      </c>
      <c r="BF1501" s="148">
        <f t="shared" ref="BF1501" ca="1" si="1994">SUM(BF1499:BF1500)</f>
        <v>-375000</v>
      </c>
      <c r="BG1501" s="148">
        <f t="shared" ref="BG1501" ca="1" si="1995">SUM(BG1499:BG1500)</f>
        <v>-375000</v>
      </c>
      <c r="BH1501" s="148">
        <f t="shared" ref="BH1501" ca="1" si="1996">SUM(BH1499:BH1500)</f>
        <v>-375000</v>
      </c>
      <c r="BI1501" s="148">
        <f t="shared" ref="BI1501" ca="1" si="1997">SUM(BI1499:BI1500)</f>
        <v>-375000</v>
      </c>
      <c r="BJ1501" s="148">
        <f t="shared" ref="BJ1501" ca="1" si="1998">SUM(BJ1499:BJ1500)</f>
        <v>-375000</v>
      </c>
      <c r="BK1501" s="148">
        <f t="shared" ref="BK1501" ca="1" si="1999">SUM(BK1499:BK1500)</f>
        <v>-375000</v>
      </c>
      <c r="BL1501" s="148">
        <f t="shared" ref="BL1501" ca="1" si="2000">SUM(BL1499:BL1500)</f>
        <v>-375000</v>
      </c>
      <c r="BM1501" s="148">
        <f t="shared" ref="BM1501" ca="1" si="2001">SUM(BM1499:BM1500)</f>
        <v>-375000</v>
      </c>
      <c r="BN1501" s="148">
        <f t="shared" ref="BN1501" ca="1" si="2002">SUM(BN1499:BN1500)</f>
        <v>-375000</v>
      </c>
      <c r="BO1501" s="148">
        <f t="shared" ref="BO1501" ca="1" si="2003">SUM(BO1499:BO1500)</f>
        <v>-375000</v>
      </c>
      <c r="BP1501" s="148">
        <f t="shared" ref="BP1501" ca="1" si="2004">SUM(BP1499:BP1500)</f>
        <v>-375000</v>
      </c>
      <c r="BQ1501" s="148">
        <f t="shared" ref="BQ1501" ca="1" si="2005">SUM(BQ1499:BQ1500)</f>
        <v>-375000</v>
      </c>
      <c r="BR1501" s="148">
        <f t="shared" ref="BR1501" ca="1" si="2006">SUM(BR1499:BR1500)</f>
        <v>-375000</v>
      </c>
      <c r="BS1501" s="148">
        <f t="shared" ref="BS1501" ca="1" si="2007">SUM(BS1499:BS1500)</f>
        <v>-375000</v>
      </c>
      <c r="BT1501" s="148">
        <f t="shared" ref="BT1501" ca="1" si="2008">SUM(BT1499:BT1500)</f>
        <v>-375000</v>
      </c>
      <c r="BU1501" s="148">
        <f t="shared" ref="BU1501" ca="1" si="2009">SUM(BU1499:BU1500)</f>
        <v>-375000</v>
      </c>
      <c r="BV1501" s="148">
        <f t="shared" ref="BV1501" ca="1" si="2010">SUM(BV1499:BV1500)</f>
        <v>-375000</v>
      </c>
      <c r="BW1501" s="148">
        <f t="shared" ref="BW1501" ca="1" si="2011">SUM(BW1499:BW1500)</f>
        <v>-375000</v>
      </c>
      <c r="BX1501" s="148">
        <f t="shared" ref="BX1501" ca="1" si="2012">SUM(BX1499:BX1500)</f>
        <v>-375000</v>
      </c>
      <c r="BY1501" s="148">
        <f t="shared" ref="BY1501" ca="1" si="2013">SUM(BY1499:BY1500)</f>
        <v>-375000</v>
      </c>
      <c r="BZ1501" s="148">
        <f t="shared" ref="BZ1501" ca="1" si="2014">SUM(BZ1499:BZ1500)</f>
        <v>-375000</v>
      </c>
      <c r="CA1501" s="148">
        <f t="shared" ref="CA1501" ca="1" si="2015">SUM(CA1499:CA1500)</f>
        <v>-375000</v>
      </c>
      <c r="CB1501" s="148">
        <f t="shared" ref="CB1501" ca="1" si="2016">SUM(CB1499:CB1500)</f>
        <v>-375000</v>
      </c>
      <c r="CC1501" s="148">
        <f t="shared" ref="CC1501" ca="1" si="2017">SUM(CC1499:CC1500)</f>
        <v>-375000</v>
      </c>
      <c r="CD1501" s="148">
        <f t="shared" ref="CD1501" ca="1" si="2018">SUM(CD1499:CD1500)</f>
        <v>-375000</v>
      </c>
      <c r="CE1501" s="148">
        <f t="shared" ref="CE1501" ca="1" si="2019">SUM(CE1499:CE1500)</f>
        <v>-375000</v>
      </c>
      <c r="CF1501" s="148">
        <f t="shared" ref="CF1501" ca="1" si="2020">SUM(CF1499:CF1500)</f>
        <v>-375000</v>
      </c>
      <c r="CG1501" s="148">
        <f t="shared" ref="CG1501" ca="1" si="2021">SUM(CG1499:CG1500)</f>
        <v>-375000</v>
      </c>
      <c r="CH1501" s="148">
        <f t="shared" ref="CH1501" ca="1" si="2022">SUM(CH1499:CH1500)</f>
        <v>-375000</v>
      </c>
      <c r="CI1501" s="148">
        <f t="shared" ref="CI1501" ca="1" si="2023">SUM(CI1499:CI1500)</f>
        <v>-375000</v>
      </c>
      <c r="CJ1501" s="148">
        <f t="shared" ref="CJ1501" ca="1" si="2024">SUM(CJ1499:CJ1500)</f>
        <v>-375000</v>
      </c>
      <c r="CK1501" s="148">
        <f t="shared" ref="CK1501" ca="1" si="2025">SUM(CK1499:CK1500)</f>
        <v>-375000</v>
      </c>
      <c r="CL1501" s="148">
        <f t="shared" ref="CL1501:DL1501" ca="1" si="2026">SUM(CL1499:CL1500)</f>
        <v>-375000</v>
      </c>
      <c r="CN1501" s="77"/>
      <c r="CO1501" s="148" t="e">
        <f t="shared" ca="1" si="2026"/>
        <v>#N/A</v>
      </c>
      <c r="CP1501" s="148" t="e">
        <f t="shared" ca="1" si="2026"/>
        <v>#N/A</v>
      </c>
      <c r="CQ1501" s="148" t="e">
        <f t="shared" ca="1" si="2026"/>
        <v>#N/A</v>
      </c>
      <c r="CR1501" s="148" t="e">
        <f t="shared" ca="1" si="2026"/>
        <v>#N/A</v>
      </c>
      <c r="CS1501" s="148" t="e">
        <f t="shared" ca="1" si="2026"/>
        <v>#N/A</v>
      </c>
      <c r="CT1501" s="148" t="e">
        <f t="shared" ca="1" si="2026"/>
        <v>#N/A</v>
      </c>
      <c r="CU1501" s="148" t="e">
        <f t="shared" ca="1" si="2026"/>
        <v>#N/A</v>
      </c>
      <c r="CV1501" s="148" t="e">
        <f t="shared" ca="1" si="2026"/>
        <v>#N/A</v>
      </c>
      <c r="CW1501" s="148" t="e">
        <f t="shared" ca="1" si="2026"/>
        <v>#N/A</v>
      </c>
      <c r="CX1501" s="148" t="e">
        <f t="shared" ca="1" si="2026"/>
        <v>#N/A</v>
      </c>
      <c r="CY1501" s="148" t="e">
        <f t="shared" ca="1" si="2026"/>
        <v>#N/A</v>
      </c>
      <c r="CZ1501" s="148" t="e">
        <f t="shared" ca="1" si="2026"/>
        <v>#N/A</v>
      </c>
      <c r="DA1501" s="148" t="e">
        <f t="shared" ca="1" si="2026"/>
        <v>#N/A</v>
      </c>
      <c r="DB1501" s="148" t="e">
        <f t="shared" ca="1" si="2026"/>
        <v>#N/A</v>
      </c>
      <c r="DC1501" s="148" t="e">
        <f t="shared" ca="1" si="2026"/>
        <v>#N/A</v>
      </c>
      <c r="DD1501" s="148" t="e">
        <f t="shared" ca="1" si="2026"/>
        <v>#N/A</v>
      </c>
      <c r="DE1501" s="148" t="e">
        <f t="shared" ca="1" si="2026"/>
        <v>#N/A</v>
      </c>
      <c r="DF1501" s="148" t="e">
        <f t="shared" ca="1" si="2026"/>
        <v>#N/A</v>
      </c>
      <c r="DG1501" s="148" t="e">
        <f t="shared" ca="1" si="2026"/>
        <v>#N/A</v>
      </c>
      <c r="DH1501" s="148" t="e">
        <f t="shared" ca="1" si="2026"/>
        <v>#N/A</v>
      </c>
      <c r="DI1501" s="148" t="e">
        <f t="shared" ca="1" si="2026"/>
        <v>#N/A</v>
      </c>
      <c r="DJ1501" s="148" t="e">
        <f t="shared" ca="1" si="2026"/>
        <v>#N/A</v>
      </c>
      <c r="DK1501" s="148" t="e">
        <f t="shared" ca="1" si="2026"/>
        <v>#N/A</v>
      </c>
      <c r="DL1501" s="148" t="e">
        <f t="shared" ca="1" si="2026"/>
        <v>#N/A</v>
      </c>
    </row>
    <row r="1502" spans="1:116" x14ac:dyDescent="0.4">
      <c r="B1502" s="337"/>
      <c r="C1502" s="337"/>
      <c r="D1502" s="337" t="s">
        <v>518</v>
      </c>
      <c r="E1502" s="337" t="str">
        <f t="shared" si="1952"/>
        <v>1502 SPLIT-SV-VR</v>
      </c>
      <c r="G1502" s="145" t="s">
        <v>225</v>
      </c>
      <c r="H1502" s="12"/>
      <c r="I1502" s="60"/>
      <c r="J1502" s="60"/>
      <c r="K1502" s="33"/>
      <c r="L1502" s="33"/>
      <c r="M1502" s="33"/>
      <c r="N1502" s="33"/>
      <c r="O1502" s="33"/>
      <c r="P1502" s="33"/>
      <c r="R1502" s="15"/>
      <c r="S1502" s="77"/>
      <c r="T1502" s="77"/>
      <c r="U1502" s="77"/>
      <c r="V1502" s="77"/>
      <c r="W1502" s="77"/>
      <c r="X1502" s="77"/>
      <c r="Y1502" s="77"/>
      <c r="Z1502" s="77"/>
      <c r="AA1502" s="77"/>
      <c r="AB1502" s="77"/>
      <c r="AC1502" s="77"/>
      <c r="AD1502" s="77"/>
      <c r="AE1502" s="77"/>
      <c r="AF1502" s="77"/>
      <c r="AG1502" s="77"/>
      <c r="AH1502" s="77"/>
      <c r="AI1502" s="77"/>
      <c r="AJ1502" s="77"/>
      <c r="AK1502" s="77"/>
      <c r="AL1502" s="77"/>
      <c r="AM1502" s="77"/>
      <c r="AN1502" s="77"/>
      <c r="AO1502" s="77"/>
      <c r="AP1502" s="77"/>
      <c r="AQ1502" s="77"/>
      <c r="AR1502" s="77"/>
      <c r="AS1502" s="77"/>
      <c r="AT1502" s="77"/>
      <c r="AU1502" s="77"/>
      <c r="AV1502" s="77"/>
      <c r="AW1502" s="77"/>
      <c r="AX1502" s="77"/>
      <c r="AY1502" s="77"/>
      <c r="AZ1502" s="77"/>
      <c r="BA1502" s="77"/>
      <c r="BB1502" s="77"/>
      <c r="BC1502" s="77"/>
      <c r="BD1502" s="77"/>
      <c r="BE1502" s="77"/>
      <c r="BF1502" s="77"/>
      <c r="BG1502" s="77"/>
      <c r="BH1502" s="77"/>
      <c r="BI1502" s="77"/>
      <c r="BJ1502" s="77"/>
      <c r="BK1502" s="77"/>
      <c r="BL1502" s="77"/>
      <c r="BM1502" s="77"/>
      <c r="BN1502" s="77"/>
      <c r="BO1502" s="77"/>
      <c r="BP1502" s="77"/>
      <c r="BQ1502" s="77"/>
      <c r="BR1502" s="77"/>
      <c r="BS1502" s="77"/>
      <c r="BT1502" s="77"/>
      <c r="BU1502" s="77"/>
      <c r="BV1502" s="77"/>
      <c r="BW1502" s="77"/>
      <c r="BX1502" s="77"/>
      <c r="BY1502" s="77"/>
      <c r="BZ1502" s="77"/>
      <c r="CA1502" s="77"/>
      <c r="CB1502" s="77"/>
      <c r="CC1502" s="77"/>
      <c r="CD1502" s="77"/>
      <c r="CE1502" s="77"/>
      <c r="CF1502" s="77"/>
      <c r="CG1502" s="77"/>
      <c r="CH1502" s="77"/>
      <c r="CI1502" s="77"/>
      <c r="CJ1502" s="77"/>
      <c r="CK1502" s="77"/>
      <c r="CL1502" s="77"/>
      <c r="CN1502" s="77"/>
      <c r="CO1502" s="77"/>
      <c r="CP1502" s="77"/>
      <c r="CQ1502" s="77"/>
      <c r="CR1502" s="77"/>
      <c r="CS1502" s="77"/>
      <c r="CT1502" s="77"/>
      <c r="CU1502" s="77"/>
      <c r="CV1502" s="77"/>
      <c r="CW1502" s="77"/>
      <c r="CX1502" s="77"/>
      <c r="CY1502" s="77"/>
      <c r="CZ1502" s="77"/>
      <c r="DA1502" s="77"/>
      <c r="DB1502" s="77"/>
      <c r="DC1502" s="77"/>
      <c r="DD1502" s="77"/>
      <c r="DE1502" s="77"/>
      <c r="DF1502" s="77"/>
      <c r="DG1502" s="77"/>
      <c r="DH1502" s="77"/>
      <c r="DI1502" s="77"/>
      <c r="DJ1502" s="77"/>
      <c r="DK1502" s="77"/>
      <c r="DL1502" s="77"/>
    </row>
    <row r="1503" spans="1:116" x14ac:dyDescent="0.4">
      <c r="B1503" s="337" t="s">
        <v>332</v>
      </c>
      <c r="C1503" s="337"/>
      <c r="D1503" s="337" t="s">
        <v>518</v>
      </c>
      <c r="E1503" s="337" t="str">
        <f t="shared" si="1928"/>
        <v>1503 SPLIT-SV-VR</v>
      </c>
      <c r="G1503" s="136" t="str">
        <f>G1463</f>
        <v>Surgical procedures</v>
      </c>
      <c r="H1503" s="12"/>
      <c r="I1503" s="60"/>
      <c r="J1503" s="60"/>
      <c r="K1503" s="33">
        <f ca="1">SUMIF($3:$3,K$2,1499:1499)</f>
        <v>-1500000</v>
      </c>
      <c r="L1503" s="33">
        <f ca="1">SUMIF($3:$3,L$2,1499:1499)</f>
        <v>-1500000</v>
      </c>
      <c r="M1503" s="33">
        <f ca="1">SUMIF($3:$3,M$2,1499:1499)</f>
        <v>-1500000</v>
      </c>
      <c r="N1503" s="33">
        <f ca="1">SUMIF($3:$3,N$2,1499:1499)</f>
        <v>-1500000</v>
      </c>
      <c r="O1503" s="33">
        <f ca="1">SUMIF($3:$3,O$2,1499:1499)</f>
        <v>-1500000</v>
      </c>
      <c r="P1503" s="33">
        <f ca="1">SUMIF($3:$3,P$2,1499:1499)</f>
        <v>-1500000</v>
      </c>
      <c r="R1503" s="15"/>
      <c r="S1503" s="77">
        <f ca="1">S1492+S1501</f>
        <v>375000</v>
      </c>
      <c r="T1503" s="77">
        <f t="shared" ref="T1503:CE1503" ca="1" si="2027">T1492+T1501</f>
        <v>375000</v>
      </c>
      <c r="U1503" s="77">
        <f t="shared" ca="1" si="2027"/>
        <v>375000</v>
      </c>
      <c r="V1503" s="77">
        <f t="shared" ca="1" si="2027"/>
        <v>375000</v>
      </c>
      <c r="W1503" s="77">
        <f t="shared" ca="1" si="2027"/>
        <v>375000</v>
      </c>
      <c r="X1503" s="77">
        <f t="shared" ca="1" si="2027"/>
        <v>375000</v>
      </c>
      <c r="Y1503" s="77">
        <f t="shared" ca="1" si="2027"/>
        <v>375000</v>
      </c>
      <c r="Z1503" s="77">
        <f t="shared" ca="1" si="2027"/>
        <v>375000</v>
      </c>
      <c r="AA1503" s="77">
        <f t="shared" ca="1" si="2027"/>
        <v>375000</v>
      </c>
      <c r="AB1503" s="77">
        <f t="shared" ca="1" si="2027"/>
        <v>375000</v>
      </c>
      <c r="AC1503" s="77">
        <f t="shared" ca="1" si="2027"/>
        <v>375000</v>
      </c>
      <c r="AD1503" s="77">
        <f t="shared" ca="1" si="2027"/>
        <v>375000</v>
      </c>
      <c r="AE1503" s="77">
        <f t="shared" ca="1" si="2027"/>
        <v>375000</v>
      </c>
      <c r="AF1503" s="77">
        <f t="shared" ca="1" si="2027"/>
        <v>375000</v>
      </c>
      <c r="AG1503" s="77">
        <f t="shared" ca="1" si="2027"/>
        <v>375000</v>
      </c>
      <c r="AH1503" s="77">
        <f t="shared" ca="1" si="2027"/>
        <v>375000</v>
      </c>
      <c r="AI1503" s="77">
        <f t="shared" ca="1" si="2027"/>
        <v>375000</v>
      </c>
      <c r="AJ1503" s="77">
        <f t="shared" ca="1" si="2027"/>
        <v>375000</v>
      </c>
      <c r="AK1503" s="77">
        <f t="shared" ca="1" si="2027"/>
        <v>375000</v>
      </c>
      <c r="AL1503" s="77">
        <f t="shared" ca="1" si="2027"/>
        <v>375000</v>
      </c>
      <c r="AM1503" s="77">
        <f t="shared" ca="1" si="2027"/>
        <v>375000</v>
      </c>
      <c r="AN1503" s="77">
        <f t="shared" ca="1" si="2027"/>
        <v>375000</v>
      </c>
      <c r="AO1503" s="77">
        <f t="shared" ca="1" si="2027"/>
        <v>375000</v>
      </c>
      <c r="AP1503" s="77">
        <f t="shared" ca="1" si="2027"/>
        <v>375000</v>
      </c>
      <c r="AQ1503" s="77">
        <f t="shared" ca="1" si="2027"/>
        <v>375000</v>
      </c>
      <c r="AR1503" s="77">
        <f t="shared" ca="1" si="2027"/>
        <v>375000</v>
      </c>
      <c r="AS1503" s="77">
        <f t="shared" ca="1" si="2027"/>
        <v>375000</v>
      </c>
      <c r="AT1503" s="77">
        <f t="shared" ca="1" si="2027"/>
        <v>375000</v>
      </c>
      <c r="AU1503" s="77">
        <f t="shared" ca="1" si="2027"/>
        <v>375000</v>
      </c>
      <c r="AV1503" s="77">
        <f t="shared" ca="1" si="2027"/>
        <v>375000</v>
      </c>
      <c r="AW1503" s="77">
        <f t="shared" ca="1" si="2027"/>
        <v>375000</v>
      </c>
      <c r="AX1503" s="77">
        <f t="shared" ca="1" si="2027"/>
        <v>375000</v>
      </c>
      <c r="AY1503" s="77">
        <f t="shared" ca="1" si="2027"/>
        <v>375000</v>
      </c>
      <c r="AZ1503" s="77">
        <f t="shared" ca="1" si="2027"/>
        <v>375000</v>
      </c>
      <c r="BA1503" s="77">
        <f t="shared" ca="1" si="2027"/>
        <v>375000</v>
      </c>
      <c r="BB1503" s="77">
        <f t="shared" ca="1" si="2027"/>
        <v>375000</v>
      </c>
      <c r="BC1503" s="77">
        <f t="shared" ca="1" si="2027"/>
        <v>375000</v>
      </c>
      <c r="BD1503" s="77">
        <f t="shared" ca="1" si="2027"/>
        <v>375000</v>
      </c>
      <c r="BE1503" s="77">
        <f t="shared" ca="1" si="2027"/>
        <v>375000</v>
      </c>
      <c r="BF1503" s="77">
        <f t="shared" ca="1" si="2027"/>
        <v>375000</v>
      </c>
      <c r="BG1503" s="77">
        <f t="shared" ca="1" si="2027"/>
        <v>375000</v>
      </c>
      <c r="BH1503" s="77">
        <f t="shared" ca="1" si="2027"/>
        <v>375000</v>
      </c>
      <c r="BI1503" s="77">
        <f t="shared" ca="1" si="2027"/>
        <v>375000</v>
      </c>
      <c r="BJ1503" s="77">
        <f t="shared" ca="1" si="2027"/>
        <v>375000</v>
      </c>
      <c r="BK1503" s="77">
        <f t="shared" ca="1" si="2027"/>
        <v>375000</v>
      </c>
      <c r="BL1503" s="77">
        <f t="shared" ca="1" si="2027"/>
        <v>375000</v>
      </c>
      <c r="BM1503" s="77">
        <f t="shared" ca="1" si="2027"/>
        <v>375000</v>
      </c>
      <c r="BN1503" s="77">
        <f t="shared" ca="1" si="2027"/>
        <v>375000</v>
      </c>
      <c r="BO1503" s="77">
        <f t="shared" ca="1" si="2027"/>
        <v>375000</v>
      </c>
      <c r="BP1503" s="77">
        <f t="shared" ca="1" si="2027"/>
        <v>375000</v>
      </c>
      <c r="BQ1503" s="77">
        <f t="shared" ca="1" si="2027"/>
        <v>375000</v>
      </c>
      <c r="BR1503" s="77">
        <f t="shared" ca="1" si="2027"/>
        <v>375000</v>
      </c>
      <c r="BS1503" s="77">
        <f t="shared" ca="1" si="2027"/>
        <v>375000</v>
      </c>
      <c r="BT1503" s="77">
        <f t="shared" ca="1" si="2027"/>
        <v>375000</v>
      </c>
      <c r="BU1503" s="77">
        <f t="shared" ca="1" si="2027"/>
        <v>375000</v>
      </c>
      <c r="BV1503" s="77">
        <f t="shared" ca="1" si="2027"/>
        <v>375000</v>
      </c>
      <c r="BW1503" s="77">
        <f t="shared" ca="1" si="2027"/>
        <v>375000</v>
      </c>
      <c r="BX1503" s="77">
        <f t="shared" ca="1" si="2027"/>
        <v>375000</v>
      </c>
      <c r="BY1503" s="77">
        <f t="shared" ca="1" si="2027"/>
        <v>375000</v>
      </c>
      <c r="BZ1503" s="77">
        <f t="shared" ca="1" si="2027"/>
        <v>375000</v>
      </c>
      <c r="CA1503" s="77">
        <f t="shared" ca="1" si="2027"/>
        <v>375000</v>
      </c>
      <c r="CB1503" s="77">
        <f t="shared" ca="1" si="2027"/>
        <v>375000</v>
      </c>
      <c r="CC1503" s="77">
        <f t="shared" ca="1" si="2027"/>
        <v>375000</v>
      </c>
      <c r="CD1503" s="77">
        <f t="shared" ca="1" si="2027"/>
        <v>375000</v>
      </c>
      <c r="CE1503" s="77">
        <f t="shared" ca="1" si="2027"/>
        <v>375000</v>
      </c>
      <c r="CF1503" s="77">
        <f t="shared" ref="CF1503:CL1503" ca="1" si="2028">CF1492+CF1501</f>
        <v>375000</v>
      </c>
      <c r="CG1503" s="77">
        <f t="shared" ca="1" si="2028"/>
        <v>375000</v>
      </c>
      <c r="CH1503" s="77">
        <f t="shared" ca="1" si="2028"/>
        <v>375000</v>
      </c>
      <c r="CI1503" s="77">
        <f t="shared" ca="1" si="2028"/>
        <v>375000</v>
      </c>
      <c r="CJ1503" s="77">
        <f t="shared" ca="1" si="2028"/>
        <v>375000</v>
      </c>
      <c r="CK1503" s="77">
        <f t="shared" ca="1" si="2028"/>
        <v>375000</v>
      </c>
      <c r="CL1503" s="77">
        <f t="shared" ca="1" si="2028"/>
        <v>375000</v>
      </c>
      <c r="CN1503" s="77"/>
      <c r="CO1503" s="77" t="e">
        <f t="shared" ref="CO1503:DL1503" ca="1" si="2029">CO1492+CO1501</f>
        <v>#N/A</v>
      </c>
      <c r="CP1503" s="77" t="e">
        <f t="shared" ca="1" si="2029"/>
        <v>#N/A</v>
      </c>
      <c r="CQ1503" s="77" t="e">
        <f t="shared" ca="1" si="2029"/>
        <v>#N/A</v>
      </c>
      <c r="CR1503" s="77" t="e">
        <f t="shared" ca="1" si="2029"/>
        <v>#N/A</v>
      </c>
      <c r="CS1503" s="77" t="e">
        <f t="shared" ca="1" si="2029"/>
        <v>#N/A</v>
      </c>
      <c r="CT1503" s="77" t="e">
        <f t="shared" ca="1" si="2029"/>
        <v>#N/A</v>
      </c>
      <c r="CU1503" s="77" t="e">
        <f t="shared" ca="1" si="2029"/>
        <v>#N/A</v>
      </c>
      <c r="CV1503" s="77" t="e">
        <f t="shared" ca="1" si="2029"/>
        <v>#N/A</v>
      </c>
      <c r="CW1503" s="77" t="e">
        <f t="shared" ca="1" si="2029"/>
        <v>#N/A</v>
      </c>
      <c r="CX1503" s="77" t="e">
        <f t="shared" ca="1" si="2029"/>
        <v>#N/A</v>
      </c>
      <c r="CY1503" s="77" t="e">
        <f t="shared" ca="1" si="2029"/>
        <v>#N/A</v>
      </c>
      <c r="CZ1503" s="77" t="e">
        <f t="shared" ca="1" si="2029"/>
        <v>#N/A</v>
      </c>
      <c r="DA1503" s="77" t="e">
        <f t="shared" ca="1" si="2029"/>
        <v>#N/A</v>
      </c>
      <c r="DB1503" s="77" t="e">
        <f t="shared" ca="1" si="2029"/>
        <v>#N/A</v>
      </c>
      <c r="DC1503" s="77" t="e">
        <f t="shared" ca="1" si="2029"/>
        <v>#N/A</v>
      </c>
      <c r="DD1503" s="77" t="e">
        <f t="shared" ca="1" si="2029"/>
        <v>#N/A</v>
      </c>
      <c r="DE1503" s="77" t="e">
        <f t="shared" ca="1" si="2029"/>
        <v>#N/A</v>
      </c>
      <c r="DF1503" s="77" t="e">
        <f t="shared" ca="1" si="2029"/>
        <v>#N/A</v>
      </c>
      <c r="DG1503" s="77" t="e">
        <f t="shared" ca="1" si="2029"/>
        <v>#N/A</v>
      </c>
      <c r="DH1503" s="77" t="e">
        <f t="shared" ca="1" si="2029"/>
        <v>#N/A</v>
      </c>
      <c r="DI1503" s="77" t="e">
        <f t="shared" ca="1" si="2029"/>
        <v>#N/A</v>
      </c>
      <c r="DJ1503" s="77" t="e">
        <f t="shared" ca="1" si="2029"/>
        <v>#N/A</v>
      </c>
      <c r="DK1503" s="77" t="e">
        <f t="shared" ca="1" si="2029"/>
        <v>#N/A</v>
      </c>
      <c r="DL1503" s="77" t="e">
        <f t="shared" ca="1" si="2029"/>
        <v>#N/A</v>
      </c>
    </row>
    <row r="1504" spans="1:116" x14ac:dyDescent="0.4">
      <c r="B1504" s="337" t="s">
        <v>332</v>
      </c>
      <c r="C1504" s="337"/>
      <c r="D1504" s="337" t="s">
        <v>518</v>
      </c>
      <c r="E1504" s="337" t="str">
        <f>ROW()&amp;" "&amp;D1504</f>
        <v>1504 SPLIT-SV-VR</v>
      </c>
      <c r="G1504" s="185" t="str">
        <f>G1464</f>
        <v>procedure</v>
      </c>
      <c r="H1504" s="12"/>
      <c r="I1504" s="60"/>
      <c r="J1504" s="60"/>
      <c r="K1504" s="20" t="e">
        <f ca="1">K1503/K1492</f>
        <v>#DIV/0!</v>
      </c>
      <c r="L1504" s="20" t="e">
        <f t="shared" ref="L1504:P1504" ca="1" si="2030">L1503/L1492</f>
        <v>#DIV/0!</v>
      </c>
      <c r="M1504" s="20" t="e">
        <f t="shared" ca="1" si="2030"/>
        <v>#DIV/0!</v>
      </c>
      <c r="N1504" s="20" t="e">
        <f t="shared" ca="1" si="2030"/>
        <v>#DIV/0!</v>
      </c>
      <c r="O1504" s="20" t="e">
        <f t="shared" ca="1" si="2030"/>
        <v>#DIV/0!</v>
      </c>
      <c r="P1504" s="20" t="e">
        <f t="shared" ca="1" si="2030"/>
        <v>#DIV/0!</v>
      </c>
      <c r="R1504" s="15"/>
      <c r="S1504" s="150">
        <f ca="1">S1503/S1492</f>
        <v>0.5</v>
      </c>
      <c r="T1504" s="150">
        <f t="shared" ref="T1504:CE1504" ca="1" si="2031">T1503/T1492</f>
        <v>0.5</v>
      </c>
      <c r="U1504" s="150">
        <f t="shared" ca="1" si="2031"/>
        <v>0.5</v>
      </c>
      <c r="V1504" s="150">
        <f t="shared" ca="1" si="2031"/>
        <v>0.5</v>
      </c>
      <c r="W1504" s="150">
        <f t="shared" ca="1" si="2031"/>
        <v>0.5</v>
      </c>
      <c r="X1504" s="150">
        <f t="shared" ca="1" si="2031"/>
        <v>0.5</v>
      </c>
      <c r="Y1504" s="150">
        <f t="shared" ca="1" si="2031"/>
        <v>0.5</v>
      </c>
      <c r="Z1504" s="150">
        <f t="shared" ca="1" si="2031"/>
        <v>0.5</v>
      </c>
      <c r="AA1504" s="150">
        <f t="shared" ca="1" si="2031"/>
        <v>0.5</v>
      </c>
      <c r="AB1504" s="150">
        <f t="shared" ca="1" si="2031"/>
        <v>0.5</v>
      </c>
      <c r="AC1504" s="150">
        <f t="shared" ca="1" si="2031"/>
        <v>0.5</v>
      </c>
      <c r="AD1504" s="150">
        <f t="shared" ca="1" si="2031"/>
        <v>0.5</v>
      </c>
      <c r="AE1504" s="150">
        <f t="shared" ca="1" si="2031"/>
        <v>0.5</v>
      </c>
      <c r="AF1504" s="150">
        <f t="shared" ca="1" si="2031"/>
        <v>0.5</v>
      </c>
      <c r="AG1504" s="150">
        <f t="shared" ca="1" si="2031"/>
        <v>0.5</v>
      </c>
      <c r="AH1504" s="150">
        <f t="shared" ca="1" si="2031"/>
        <v>0.5</v>
      </c>
      <c r="AI1504" s="150">
        <f t="shared" ca="1" si="2031"/>
        <v>0.5</v>
      </c>
      <c r="AJ1504" s="150">
        <f t="shared" ca="1" si="2031"/>
        <v>0.5</v>
      </c>
      <c r="AK1504" s="150">
        <f t="shared" ca="1" si="2031"/>
        <v>0.5</v>
      </c>
      <c r="AL1504" s="150">
        <f t="shared" ca="1" si="2031"/>
        <v>0.5</v>
      </c>
      <c r="AM1504" s="150">
        <f t="shared" ca="1" si="2031"/>
        <v>0.5</v>
      </c>
      <c r="AN1504" s="150">
        <f t="shared" ca="1" si="2031"/>
        <v>0.5</v>
      </c>
      <c r="AO1504" s="150">
        <f t="shared" ca="1" si="2031"/>
        <v>0.5</v>
      </c>
      <c r="AP1504" s="150">
        <f t="shared" ca="1" si="2031"/>
        <v>0.5</v>
      </c>
      <c r="AQ1504" s="150">
        <f t="shared" ca="1" si="2031"/>
        <v>0.5</v>
      </c>
      <c r="AR1504" s="150">
        <f t="shared" ca="1" si="2031"/>
        <v>0.5</v>
      </c>
      <c r="AS1504" s="150">
        <f t="shared" ca="1" si="2031"/>
        <v>0.5</v>
      </c>
      <c r="AT1504" s="150">
        <f t="shared" ca="1" si="2031"/>
        <v>0.5</v>
      </c>
      <c r="AU1504" s="150">
        <f t="shared" ca="1" si="2031"/>
        <v>0.5</v>
      </c>
      <c r="AV1504" s="150">
        <f t="shared" ca="1" si="2031"/>
        <v>0.5</v>
      </c>
      <c r="AW1504" s="150">
        <f t="shared" ca="1" si="2031"/>
        <v>0.5</v>
      </c>
      <c r="AX1504" s="150">
        <f t="shared" ca="1" si="2031"/>
        <v>0.5</v>
      </c>
      <c r="AY1504" s="150">
        <f t="shared" ca="1" si="2031"/>
        <v>0.5</v>
      </c>
      <c r="AZ1504" s="150">
        <f t="shared" ca="1" si="2031"/>
        <v>0.5</v>
      </c>
      <c r="BA1504" s="150">
        <f t="shared" ca="1" si="2031"/>
        <v>0.5</v>
      </c>
      <c r="BB1504" s="150">
        <f t="shared" ca="1" si="2031"/>
        <v>0.5</v>
      </c>
      <c r="BC1504" s="150">
        <f t="shared" ca="1" si="2031"/>
        <v>0.5</v>
      </c>
      <c r="BD1504" s="150">
        <f t="shared" ca="1" si="2031"/>
        <v>0.5</v>
      </c>
      <c r="BE1504" s="150">
        <f t="shared" ca="1" si="2031"/>
        <v>0.5</v>
      </c>
      <c r="BF1504" s="150">
        <f t="shared" ca="1" si="2031"/>
        <v>0.5</v>
      </c>
      <c r="BG1504" s="150">
        <f t="shared" ca="1" si="2031"/>
        <v>0.5</v>
      </c>
      <c r="BH1504" s="150">
        <f t="shared" ca="1" si="2031"/>
        <v>0.5</v>
      </c>
      <c r="BI1504" s="150">
        <f t="shared" ca="1" si="2031"/>
        <v>0.5</v>
      </c>
      <c r="BJ1504" s="150">
        <f t="shared" ca="1" si="2031"/>
        <v>0.5</v>
      </c>
      <c r="BK1504" s="150">
        <f t="shared" ca="1" si="2031"/>
        <v>0.5</v>
      </c>
      <c r="BL1504" s="150">
        <f t="shared" ca="1" si="2031"/>
        <v>0.5</v>
      </c>
      <c r="BM1504" s="150">
        <f t="shared" ca="1" si="2031"/>
        <v>0.5</v>
      </c>
      <c r="BN1504" s="150">
        <f t="shared" ca="1" si="2031"/>
        <v>0.5</v>
      </c>
      <c r="BO1504" s="150">
        <f t="shared" ca="1" si="2031"/>
        <v>0.5</v>
      </c>
      <c r="BP1504" s="150">
        <f t="shared" ca="1" si="2031"/>
        <v>0.5</v>
      </c>
      <c r="BQ1504" s="150">
        <f t="shared" ca="1" si="2031"/>
        <v>0.5</v>
      </c>
      <c r="BR1504" s="150">
        <f t="shared" ca="1" si="2031"/>
        <v>0.5</v>
      </c>
      <c r="BS1504" s="150">
        <f t="shared" ca="1" si="2031"/>
        <v>0.5</v>
      </c>
      <c r="BT1504" s="150">
        <f t="shared" ca="1" si="2031"/>
        <v>0.5</v>
      </c>
      <c r="BU1504" s="150">
        <f t="shared" ca="1" si="2031"/>
        <v>0.5</v>
      </c>
      <c r="BV1504" s="150">
        <f t="shared" ca="1" si="2031"/>
        <v>0.5</v>
      </c>
      <c r="BW1504" s="150">
        <f t="shared" ca="1" si="2031"/>
        <v>0.5</v>
      </c>
      <c r="BX1504" s="150">
        <f t="shared" ca="1" si="2031"/>
        <v>0.5</v>
      </c>
      <c r="BY1504" s="150">
        <f t="shared" ca="1" si="2031"/>
        <v>0.5</v>
      </c>
      <c r="BZ1504" s="150">
        <f t="shared" ca="1" si="2031"/>
        <v>0.5</v>
      </c>
      <c r="CA1504" s="150">
        <f t="shared" ca="1" si="2031"/>
        <v>0.5</v>
      </c>
      <c r="CB1504" s="150">
        <f t="shared" ca="1" si="2031"/>
        <v>0.5</v>
      </c>
      <c r="CC1504" s="150">
        <f t="shared" ca="1" si="2031"/>
        <v>0.5</v>
      </c>
      <c r="CD1504" s="150">
        <f t="shared" ca="1" si="2031"/>
        <v>0.5</v>
      </c>
      <c r="CE1504" s="150">
        <f t="shared" ca="1" si="2031"/>
        <v>0.5</v>
      </c>
      <c r="CF1504" s="150">
        <f t="shared" ref="CF1504:CL1504" ca="1" si="2032">CF1503/CF1492</f>
        <v>0.5</v>
      </c>
      <c r="CG1504" s="150">
        <f t="shared" ca="1" si="2032"/>
        <v>0.5</v>
      </c>
      <c r="CH1504" s="150">
        <f t="shared" ca="1" si="2032"/>
        <v>0.5</v>
      </c>
      <c r="CI1504" s="150">
        <f t="shared" ca="1" si="2032"/>
        <v>0.5</v>
      </c>
      <c r="CJ1504" s="150">
        <f t="shared" ca="1" si="2032"/>
        <v>0.5</v>
      </c>
      <c r="CK1504" s="150">
        <f t="shared" ca="1" si="2032"/>
        <v>0.5</v>
      </c>
      <c r="CL1504" s="150">
        <f t="shared" ca="1" si="2032"/>
        <v>0.5</v>
      </c>
      <c r="CN1504" s="150"/>
      <c r="CO1504" s="150" t="e">
        <f t="shared" ref="CO1504:DL1504" ca="1" si="2033">CO1503/CO1492</f>
        <v>#N/A</v>
      </c>
      <c r="CP1504" s="150" t="e">
        <f t="shared" ca="1" si="2033"/>
        <v>#N/A</v>
      </c>
      <c r="CQ1504" s="150" t="e">
        <f t="shared" ca="1" si="2033"/>
        <v>#N/A</v>
      </c>
      <c r="CR1504" s="150" t="e">
        <f t="shared" ca="1" si="2033"/>
        <v>#N/A</v>
      </c>
      <c r="CS1504" s="150" t="e">
        <f t="shared" ca="1" si="2033"/>
        <v>#N/A</v>
      </c>
      <c r="CT1504" s="150" t="e">
        <f t="shared" ca="1" si="2033"/>
        <v>#N/A</v>
      </c>
      <c r="CU1504" s="150" t="e">
        <f t="shared" ca="1" si="2033"/>
        <v>#N/A</v>
      </c>
      <c r="CV1504" s="150" t="e">
        <f t="shared" ca="1" si="2033"/>
        <v>#N/A</v>
      </c>
      <c r="CW1504" s="150" t="e">
        <f t="shared" ca="1" si="2033"/>
        <v>#N/A</v>
      </c>
      <c r="CX1504" s="150" t="e">
        <f t="shared" ca="1" si="2033"/>
        <v>#N/A</v>
      </c>
      <c r="CY1504" s="150" t="e">
        <f t="shared" ca="1" si="2033"/>
        <v>#N/A</v>
      </c>
      <c r="CZ1504" s="150" t="e">
        <f t="shared" ca="1" si="2033"/>
        <v>#N/A</v>
      </c>
      <c r="DA1504" s="150" t="e">
        <f t="shared" ca="1" si="2033"/>
        <v>#N/A</v>
      </c>
      <c r="DB1504" s="150" t="e">
        <f t="shared" ca="1" si="2033"/>
        <v>#N/A</v>
      </c>
      <c r="DC1504" s="150" t="e">
        <f t="shared" ca="1" si="2033"/>
        <v>#N/A</v>
      </c>
      <c r="DD1504" s="150" t="e">
        <f t="shared" ca="1" si="2033"/>
        <v>#N/A</v>
      </c>
      <c r="DE1504" s="150" t="e">
        <f t="shared" ca="1" si="2033"/>
        <v>#N/A</v>
      </c>
      <c r="DF1504" s="150" t="e">
        <f t="shared" ca="1" si="2033"/>
        <v>#N/A</v>
      </c>
      <c r="DG1504" s="150" t="e">
        <f t="shared" ca="1" si="2033"/>
        <v>#N/A</v>
      </c>
      <c r="DH1504" s="150" t="e">
        <f t="shared" ca="1" si="2033"/>
        <v>#N/A</v>
      </c>
      <c r="DI1504" s="150" t="e">
        <f t="shared" ca="1" si="2033"/>
        <v>#N/A</v>
      </c>
      <c r="DJ1504" s="150" t="e">
        <f t="shared" ca="1" si="2033"/>
        <v>#N/A</v>
      </c>
      <c r="DK1504" s="150" t="e">
        <f t="shared" ca="1" si="2033"/>
        <v>#N/A</v>
      </c>
      <c r="DL1504" s="150" t="e">
        <f t="shared" ca="1" si="2033"/>
        <v>#N/A</v>
      </c>
    </row>
    <row r="1505" spans="1:116" x14ac:dyDescent="0.4">
      <c r="B1505" s="337" t="s">
        <v>332</v>
      </c>
      <c r="C1505" s="337"/>
      <c r="D1505" s="337" t="s">
        <v>518</v>
      </c>
      <c r="E1505" s="337" t="str">
        <f t="shared" ref="E1505:E1510" si="2034">ROW()&amp;" "&amp;D1505</f>
        <v>1505 SPLIT-SV-VR</v>
      </c>
      <c r="G1505" s="191" t="s">
        <v>461</v>
      </c>
      <c r="H1505" s="12"/>
      <c r="I1505" s="60"/>
      <c r="J1505" s="60"/>
      <c r="K1505" s="38"/>
      <c r="L1505" s="38"/>
      <c r="M1505" s="38"/>
      <c r="N1505" s="38"/>
      <c r="O1505" s="38"/>
      <c r="P1505" s="38"/>
      <c r="R1505" s="15"/>
      <c r="S1505" s="240"/>
      <c r="T1505" s="240"/>
      <c r="U1505" s="240"/>
      <c r="V1505" s="240"/>
      <c r="W1505" s="240"/>
      <c r="X1505" s="240"/>
      <c r="Y1505" s="240"/>
      <c r="Z1505" s="240"/>
      <c r="AA1505" s="240"/>
      <c r="AB1505" s="240"/>
      <c r="AC1505" s="240"/>
      <c r="AD1505" s="240"/>
      <c r="AE1505" s="240"/>
      <c r="AF1505" s="240"/>
      <c r="AG1505" s="240"/>
      <c r="AH1505" s="240"/>
      <c r="AI1505" s="240"/>
      <c r="AJ1505" s="240"/>
      <c r="AK1505" s="240"/>
      <c r="AL1505" s="240"/>
      <c r="AM1505" s="240"/>
      <c r="AN1505" s="240"/>
      <c r="AO1505" s="240"/>
      <c r="AP1505" s="240"/>
      <c r="AQ1505" s="240"/>
      <c r="AR1505" s="240"/>
      <c r="AS1505" s="240"/>
      <c r="AT1505" s="240"/>
      <c r="AU1505" s="240"/>
      <c r="AV1505" s="240"/>
      <c r="AW1505" s="240"/>
      <c r="AX1505" s="240"/>
      <c r="AY1505" s="240"/>
      <c r="AZ1505" s="240"/>
      <c r="BA1505" s="240"/>
      <c r="BB1505" s="240"/>
      <c r="BC1505" s="240"/>
      <c r="BD1505" s="240"/>
      <c r="BE1505" s="240"/>
      <c r="BF1505" s="240"/>
      <c r="BG1505" s="240"/>
      <c r="BH1505" s="240"/>
      <c r="BI1505" s="240"/>
      <c r="BJ1505" s="240"/>
      <c r="BK1505" s="240"/>
      <c r="BL1505" s="240"/>
      <c r="BM1505" s="240"/>
      <c r="BN1505" s="240"/>
      <c r="BO1505" s="240"/>
      <c r="BP1505" s="240"/>
      <c r="BQ1505" s="240"/>
      <c r="BR1505" s="240"/>
      <c r="BS1505" s="240"/>
      <c r="BT1505" s="240"/>
      <c r="BU1505" s="240"/>
      <c r="BV1505" s="240"/>
      <c r="BW1505" s="240"/>
      <c r="BX1505" s="240"/>
      <c r="BY1505" s="240"/>
      <c r="BZ1505" s="240"/>
      <c r="CA1505" s="240"/>
      <c r="CB1505" s="240"/>
      <c r="CC1505" s="240"/>
      <c r="CD1505" s="240"/>
      <c r="CE1505" s="240"/>
      <c r="CF1505" s="240"/>
      <c r="CG1505" s="240"/>
      <c r="CH1505" s="240"/>
      <c r="CI1505" s="240"/>
      <c r="CJ1505" s="240"/>
      <c r="CK1505" s="240"/>
      <c r="CL1505" s="240"/>
      <c r="CN1505" s="60"/>
      <c r="CO1505" s="76"/>
      <c r="CP1505" s="76"/>
      <c r="CQ1505" s="76"/>
      <c r="CR1505" s="76"/>
      <c r="CS1505" s="76"/>
      <c r="CT1505" s="76"/>
      <c r="CU1505" s="76"/>
      <c r="CV1505" s="76"/>
      <c r="CW1505" s="76"/>
      <c r="CX1505" s="76"/>
      <c r="CY1505" s="76"/>
      <c r="CZ1505" s="76"/>
      <c r="DA1505" s="76"/>
      <c r="DB1505" s="76"/>
      <c r="DC1505" s="76"/>
      <c r="DD1505" s="76"/>
      <c r="DE1505" s="76"/>
      <c r="DF1505" s="76"/>
      <c r="DG1505" s="76"/>
      <c r="DH1505" s="76"/>
      <c r="DI1505" s="76"/>
      <c r="DJ1505" s="76"/>
      <c r="DK1505" s="76"/>
      <c r="DL1505" s="76"/>
    </row>
    <row r="1506" spans="1:116" x14ac:dyDescent="0.4">
      <c r="B1506" s="337" t="s">
        <v>332</v>
      </c>
      <c r="C1506" s="337"/>
      <c r="D1506" s="337" t="s">
        <v>518</v>
      </c>
      <c r="E1506" s="337" t="str">
        <f t="shared" si="2034"/>
        <v>1506 SPLIT-SV-VR</v>
      </c>
      <c r="G1506" s="136" t="s">
        <v>462</v>
      </c>
      <c r="H1506" s="27"/>
      <c r="I1506" s="78"/>
      <c r="J1506" s="78"/>
      <c r="K1506" s="33"/>
      <c r="L1506" s="33"/>
      <c r="M1506" s="33"/>
      <c r="N1506" s="33"/>
      <c r="O1506" s="33"/>
      <c r="P1506" s="33"/>
      <c r="R1506" s="33"/>
      <c r="S1506" s="80"/>
      <c r="T1506" s="80"/>
      <c r="U1506" s="80"/>
      <c r="V1506" s="80"/>
      <c r="W1506" s="80"/>
      <c r="X1506" s="80"/>
      <c r="Y1506" s="80"/>
      <c r="Z1506" s="80"/>
      <c r="AA1506" s="80"/>
      <c r="AB1506" s="80"/>
      <c r="AC1506" s="80"/>
      <c r="AD1506" s="80"/>
      <c r="AE1506" s="80"/>
      <c r="AF1506" s="80"/>
      <c r="AG1506" s="80"/>
      <c r="AH1506" s="80"/>
      <c r="AI1506" s="80"/>
      <c r="AJ1506" s="80"/>
      <c r="AK1506" s="80"/>
      <c r="AL1506" s="80"/>
      <c r="AM1506" s="80"/>
      <c r="AN1506" s="80"/>
      <c r="AO1506" s="80"/>
      <c r="AP1506" s="80"/>
      <c r="AQ1506" s="80"/>
      <c r="AR1506" s="80"/>
      <c r="AS1506" s="80"/>
      <c r="AT1506" s="80"/>
      <c r="AU1506" s="80"/>
      <c r="AV1506" s="80"/>
      <c r="AW1506" s="80"/>
      <c r="AX1506" s="80"/>
      <c r="AY1506" s="80"/>
      <c r="AZ1506" s="80"/>
      <c r="BA1506" s="80"/>
      <c r="BB1506" s="80"/>
      <c r="BC1506" s="80"/>
      <c r="BD1506" s="80"/>
      <c r="BE1506" s="80"/>
      <c r="BF1506" s="80"/>
      <c r="BG1506" s="80"/>
      <c r="BH1506" s="80"/>
      <c r="BI1506" s="80"/>
      <c r="BJ1506" s="80"/>
      <c r="BK1506" s="80"/>
      <c r="BL1506" s="80"/>
      <c r="BM1506" s="80"/>
      <c r="BN1506" s="80"/>
      <c r="BO1506" s="80"/>
      <c r="BP1506" s="80"/>
      <c r="BQ1506" s="80"/>
      <c r="BR1506" s="80"/>
      <c r="BS1506" s="80"/>
      <c r="BT1506" s="80"/>
      <c r="BU1506" s="80"/>
      <c r="BV1506" s="80"/>
      <c r="BW1506" s="80"/>
      <c r="BX1506" s="80"/>
      <c r="BY1506" s="80"/>
      <c r="BZ1506" s="80"/>
      <c r="CA1506" s="80"/>
      <c r="CB1506" s="80"/>
      <c r="CC1506" s="80"/>
      <c r="CD1506" s="80"/>
      <c r="CE1506" s="80"/>
      <c r="CF1506" s="80"/>
      <c r="CG1506" s="80"/>
      <c r="CH1506" s="80"/>
      <c r="CI1506" s="80"/>
      <c r="CJ1506" s="80"/>
      <c r="CK1506" s="80"/>
      <c r="CL1506" s="80"/>
      <c r="CN1506" s="78"/>
      <c r="CO1506" s="77"/>
      <c r="CP1506" s="77"/>
      <c r="CQ1506" s="77"/>
      <c r="CR1506" s="77"/>
      <c r="CS1506" s="77"/>
      <c r="CT1506" s="77"/>
      <c r="CU1506" s="77"/>
      <c r="CV1506" s="77"/>
      <c r="CW1506" s="77"/>
      <c r="CX1506" s="77"/>
      <c r="CY1506" s="77"/>
      <c r="CZ1506" s="77"/>
      <c r="DA1506" s="77"/>
      <c r="DB1506" s="77"/>
      <c r="DC1506" s="77"/>
      <c r="DD1506" s="77"/>
      <c r="DE1506" s="77"/>
      <c r="DF1506" s="77"/>
      <c r="DG1506" s="77"/>
      <c r="DH1506" s="77"/>
      <c r="DI1506" s="77"/>
      <c r="DJ1506" s="77"/>
      <c r="DK1506" s="77"/>
      <c r="DL1506" s="77"/>
    </row>
    <row r="1507" spans="1:116" x14ac:dyDescent="0.4">
      <c r="B1507" s="337" t="s">
        <v>332</v>
      </c>
      <c r="C1507" s="337"/>
      <c r="D1507" s="337" t="s">
        <v>518</v>
      </c>
      <c r="E1507" s="337" t="str">
        <f t="shared" si="2034"/>
        <v>1507 SPLIT-SV-VR</v>
      </c>
      <c r="G1507" s="191" t="str">
        <f>G1499</f>
        <v>Total COGS - Surgical procedures</v>
      </c>
      <c r="H1507" s="27"/>
      <c r="I1507" s="78"/>
      <c r="J1507" s="78"/>
      <c r="K1507" s="33"/>
      <c r="L1507" s="33"/>
      <c r="M1507" s="33"/>
      <c r="N1507" s="33"/>
      <c r="O1507" s="33"/>
      <c r="P1507" s="33"/>
      <c r="R1507" s="33"/>
      <c r="S1507" s="212" t="str">
        <f>ADDRESS(ROW(S1492),COLUMN(S1492),2)</f>
        <v>S$1492</v>
      </c>
      <c r="T1507" s="212" t="str">
        <f t="shared" ref="T1507:CE1507" si="2035">ADDRESS(ROW(T1492),COLUMN(T1492),2)</f>
        <v>T$1492</v>
      </c>
      <c r="U1507" s="212" t="str">
        <f t="shared" si="2035"/>
        <v>U$1492</v>
      </c>
      <c r="V1507" s="212" t="str">
        <f t="shared" si="2035"/>
        <v>V$1492</v>
      </c>
      <c r="W1507" s="212" t="str">
        <f t="shared" si="2035"/>
        <v>W$1492</v>
      </c>
      <c r="X1507" s="212" t="str">
        <f t="shared" si="2035"/>
        <v>X$1492</v>
      </c>
      <c r="Y1507" s="212" t="str">
        <f t="shared" si="2035"/>
        <v>Y$1492</v>
      </c>
      <c r="Z1507" s="212" t="str">
        <f t="shared" si="2035"/>
        <v>Z$1492</v>
      </c>
      <c r="AA1507" s="212" t="str">
        <f t="shared" si="2035"/>
        <v>AA$1492</v>
      </c>
      <c r="AB1507" s="212" t="str">
        <f t="shared" si="2035"/>
        <v>AB$1492</v>
      </c>
      <c r="AC1507" s="212" t="str">
        <f t="shared" si="2035"/>
        <v>AC$1492</v>
      </c>
      <c r="AD1507" s="212" t="str">
        <f t="shared" si="2035"/>
        <v>AD$1492</v>
      </c>
      <c r="AE1507" s="212" t="str">
        <f t="shared" si="2035"/>
        <v>AE$1492</v>
      </c>
      <c r="AF1507" s="212" t="str">
        <f t="shared" si="2035"/>
        <v>AF$1492</v>
      </c>
      <c r="AG1507" s="212" t="str">
        <f t="shared" si="2035"/>
        <v>AG$1492</v>
      </c>
      <c r="AH1507" s="212" t="str">
        <f t="shared" si="2035"/>
        <v>AH$1492</v>
      </c>
      <c r="AI1507" s="212" t="str">
        <f t="shared" si="2035"/>
        <v>AI$1492</v>
      </c>
      <c r="AJ1507" s="212" t="str">
        <f t="shared" si="2035"/>
        <v>AJ$1492</v>
      </c>
      <c r="AK1507" s="212" t="str">
        <f t="shared" si="2035"/>
        <v>AK$1492</v>
      </c>
      <c r="AL1507" s="212" t="str">
        <f t="shared" si="2035"/>
        <v>AL$1492</v>
      </c>
      <c r="AM1507" s="212" t="str">
        <f t="shared" si="2035"/>
        <v>AM$1492</v>
      </c>
      <c r="AN1507" s="212" t="str">
        <f t="shared" si="2035"/>
        <v>AN$1492</v>
      </c>
      <c r="AO1507" s="212" t="str">
        <f t="shared" si="2035"/>
        <v>AO$1492</v>
      </c>
      <c r="AP1507" s="212" t="str">
        <f t="shared" si="2035"/>
        <v>AP$1492</v>
      </c>
      <c r="AQ1507" s="212" t="str">
        <f t="shared" si="2035"/>
        <v>AQ$1492</v>
      </c>
      <c r="AR1507" s="212" t="str">
        <f t="shared" si="2035"/>
        <v>AR$1492</v>
      </c>
      <c r="AS1507" s="212" t="str">
        <f t="shared" si="2035"/>
        <v>AS$1492</v>
      </c>
      <c r="AT1507" s="212" t="str">
        <f t="shared" si="2035"/>
        <v>AT$1492</v>
      </c>
      <c r="AU1507" s="212" t="str">
        <f t="shared" si="2035"/>
        <v>AU$1492</v>
      </c>
      <c r="AV1507" s="212" t="str">
        <f t="shared" si="2035"/>
        <v>AV$1492</v>
      </c>
      <c r="AW1507" s="212" t="str">
        <f t="shared" si="2035"/>
        <v>AW$1492</v>
      </c>
      <c r="AX1507" s="212" t="str">
        <f t="shared" si="2035"/>
        <v>AX$1492</v>
      </c>
      <c r="AY1507" s="212" t="str">
        <f t="shared" si="2035"/>
        <v>AY$1492</v>
      </c>
      <c r="AZ1507" s="212" t="str">
        <f t="shared" si="2035"/>
        <v>AZ$1492</v>
      </c>
      <c r="BA1507" s="212" t="str">
        <f t="shared" si="2035"/>
        <v>BA$1492</v>
      </c>
      <c r="BB1507" s="212" t="str">
        <f t="shared" si="2035"/>
        <v>BB$1492</v>
      </c>
      <c r="BC1507" s="212" t="str">
        <f t="shared" si="2035"/>
        <v>BC$1492</v>
      </c>
      <c r="BD1507" s="212" t="str">
        <f t="shared" si="2035"/>
        <v>BD$1492</v>
      </c>
      <c r="BE1507" s="212" t="str">
        <f t="shared" si="2035"/>
        <v>BE$1492</v>
      </c>
      <c r="BF1507" s="212" t="str">
        <f t="shared" si="2035"/>
        <v>BF$1492</v>
      </c>
      <c r="BG1507" s="212" t="str">
        <f t="shared" si="2035"/>
        <v>BG$1492</v>
      </c>
      <c r="BH1507" s="212" t="str">
        <f t="shared" si="2035"/>
        <v>BH$1492</v>
      </c>
      <c r="BI1507" s="212" t="str">
        <f t="shared" si="2035"/>
        <v>BI$1492</v>
      </c>
      <c r="BJ1507" s="212" t="str">
        <f t="shared" si="2035"/>
        <v>BJ$1492</v>
      </c>
      <c r="BK1507" s="212" t="str">
        <f t="shared" si="2035"/>
        <v>BK$1492</v>
      </c>
      <c r="BL1507" s="212" t="str">
        <f t="shared" si="2035"/>
        <v>BL$1492</v>
      </c>
      <c r="BM1507" s="212" t="str">
        <f t="shared" si="2035"/>
        <v>BM$1492</v>
      </c>
      <c r="BN1507" s="212" t="str">
        <f t="shared" si="2035"/>
        <v>BN$1492</v>
      </c>
      <c r="BO1507" s="212" t="str">
        <f t="shared" si="2035"/>
        <v>BO$1492</v>
      </c>
      <c r="BP1507" s="212" t="str">
        <f t="shared" si="2035"/>
        <v>BP$1492</v>
      </c>
      <c r="BQ1507" s="212" t="str">
        <f t="shared" si="2035"/>
        <v>BQ$1492</v>
      </c>
      <c r="BR1507" s="212" t="str">
        <f t="shared" si="2035"/>
        <v>BR$1492</v>
      </c>
      <c r="BS1507" s="212" t="str">
        <f t="shared" si="2035"/>
        <v>BS$1492</v>
      </c>
      <c r="BT1507" s="212" t="str">
        <f t="shared" si="2035"/>
        <v>BT$1492</v>
      </c>
      <c r="BU1507" s="212" t="str">
        <f t="shared" si="2035"/>
        <v>BU$1492</v>
      </c>
      <c r="BV1507" s="212" t="str">
        <f t="shared" si="2035"/>
        <v>BV$1492</v>
      </c>
      <c r="BW1507" s="212" t="str">
        <f t="shared" si="2035"/>
        <v>BW$1492</v>
      </c>
      <c r="BX1507" s="212" t="str">
        <f t="shared" si="2035"/>
        <v>BX$1492</v>
      </c>
      <c r="BY1507" s="212" t="str">
        <f t="shared" si="2035"/>
        <v>BY$1492</v>
      </c>
      <c r="BZ1507" s="212" t="str">
        <f t="shared" si="2035"/>
        <v>BZ$1492</v>
      </c>
      <c r="CA1507" s="212" t="str">
        <f t="shared" si="2035"/>
        <v>CA$1492</v>
      </c>
      <c r="CB1507" s="212" t="str">
        <f t="shared" si="2035"/>
        <v>CB$1492</v>
      </c>
      <c r="CC1507" s="212" t="str">
        <f t="shared" si="2035"/>
        <v>CC$1492</v>
      </c>
      <c r="CD1507" s="212" t="str">
        <f t="shared" si="2035"/>
        <v>CD$1492</v>
      </c>
      <c r="CE1507" s="212" t="str">
        <f t="shared" si="2035"/>
        <v>CE$1492</v>
      </c>
      <c r="CF1507" s="212" t="str">
        <f t="shared" ref="CF1507:CL1507" si="2036">ADDRESS(ROW(CF1492),COLUMN(CF1492),2)</f>
        <v>CF$1492</v>
      </c>
      <c r="CG1507" s="212" t="str">
        <f t="shared" si="2036"/>
        <v>CG$1492</v>
      </c>
      <c r="CH1507" s="212" t="str">
        <f t="shared" si="2036"/>
        <v>CH$1492</v>
      </c>
      <c r="CI1507" s="212" t="str">
        <f t="shared" si="2036"/>
        <v>CI$1492</v>
      </c>
      <c r="CJ1507" s="212" t="str">
        <f t="shared" si="2036"/>
        <v>CJ$1492</v>
      </c>
      <c r="CK1507" s="212" t="str">
        <f t="shared" si="2036"/>
        <v>CK$1492</v>
      </c>
      <c r="CL1507" s="212" t="str">
        <f t="shared" si="2036"/>
        <v>CL$1492</v>
      </c>
      <c r="CN1507" s="78"/>
      <c r="CO1507" s="212" t="str">
        <f t="shared" ref="CO1507:DL1507" si="2037">ADDRESS(ROW(CO1492),COLUMN(CO1492),2)</f>
        <v>CO$1492</v>
      </c>
      <c r="CP1507" s="212" t="str">
        <f t="shared" si="2037"/>
        <v>CP$1492</v>
      </c>
      <c r="CQ1507" s="212" t="str">
        <f t="shared" si="2037"/>
        <v>CQ$1492</v>
      </c>
      <c r="CR1507" s="212" t="str">
        <f t="shared" si="2037"/>
        <v>CR$1492</v>
      </c>
      <c r="CS1507" s="212" t="str">
        <f t="shared" si="2037"/>
        <v>CS$1492</v>
      </c>
      <c r="CT1507" s="212" t="str">
        <f t="shared" si="2037"/>
        <v>CT$1492</v>
      </c>
      <c r="CU1507" s="212" t="str">
        <f t="shared" si="2037"/>
        <v>CU$1492</v>
      </c>
      <c r="CV1507" s="212" t="str">
        <f t="shared" si="2037"/>
        <v>CV$1492</v>
      </c>
      <c r="CW1507" s="212" t="str">
        <f t="shared" si="2037"/>
        <v>CW$1492</v>
      </c>
      <c r="CX1507" s="212" t="str">
        <f t="shared" si="2037"/>
        <v>CX$1492</v>
      </c>
      <c r="CY1507" s="212" t="str">
        <f t="shared" si="2037"/>
        <v>CY$1492</v>
      </c>
      <c r="CZ1507" s="212" t="str">
        <f t="shared" si="2037"/>
        <v>CZ$1492</v>
      </c>
      <c r="DA1507" s="212" t="str">
        <f t="shared" si="2037"/>
        <v>DA$1492</v>
      </c>
      <c r="DB1507" s="212" t="str">
        <f t="shared" si="2037"/>
        <v>DB$1492</v>
      </c>
      <c r="DC1507" s="212" t="str">
        <f t="shared" si="2037"/>
        <v>DC$1492</v>
      </c>
      <c r="DD1507" s="212" t="str">
        <f t="shared" si="2037"/>
        <v>DD$1492</v>
      </c>
      <c r="DE1507" s="212" t="str">
        <f t="shared" si="2037"/>
        <v>DE$1492</v>
      </c>
      <c r="DF1507" s="212" t="str">
        <f t="shared" si="2037"/>
        <v>DF$1492</v>
      </c>
      <c r="DG1507" s="212" t="str">
        <f t="shared" si="2037"/>
        <v>DG$1492</v>
      </c>
      <c r="DH1507" s="212" t="str">
        <f t="shared" si="2037"/>
        <v>DH$1492</v>
      </c>
      <c r="DI1507" s="212" t="str">
        <f t="shared" si="2037"/>
        <v>DI$1492</v>
      </c>
      <c r="DJ1507" s="212" t="str">
        <f t="shared" si="2037"/>
        <v>DJ$1492</v>
      </c>
      <c r="DK1507" s="212" t="str">
        <f t="shared" si="2037"/>
        <v>DK$1492</v>
      </c>
      <c r="DL1507" s="212" t="str">
        <f t="shared" si="2037"/>
        <v>DL$1492</v>
      </c>
    </row>
    <row r="1508" spans="1:116" x14ac:dyDescent="0.4">
      <c r="B1508" s="337" t="s">
        <v>332</v>
      </c>
      <c r="C1508" s="337"/>
      <c r="D1508" s="337" t="s">
        <v>518</v>
      </c>
      <c r="E1508" s="337" t="str">
        <f t="shared" si="2034"/>
        <v>1508 SPLIT-SV-VR</v>
      </c>
      <c r="G1508" s="136" t="str">
        <f>G1468</f>
        <v xml:space="preserve">secondary unit </v>
      </c>
      <c r="K1508" s="53"/>
      <c r="L1508" s="53"/>
      <c r="M1508" s="53"/>
      <c r="N1508" s="53"/>
      <c r="O1508" s="53"/>
      <c r="P1508" s="53"/>
      <c r="R1508" s="24"/>
      <c r="S1508" s="179" t="str">
        <f>S1468</f>
        <v>S$17</v>
      </c>
      <c r="T1508" s="179" t="str">
        <f t="shared" ref="T1508:CE1508" si="2038">T1468</f>
        <v>T$17</v>
      </c>
      <c r="U1508" s="179" t="str">
        <f t="shared" si="2038"/>
        <v>U$17</v>
      </c>
      <c r="V1508" s="179" t="str">
        <f t="shared" si="2038"/>
        <v>V$17</v>
      </c>
      <c r="W1508" s="179" t="str">
        <f t="shared" si="2038"/>
        <v>W$17</v>
      </c>
      <c r="X1508" s="179" t="str">
        <f t="shared" si="2038"/>
        <v>X$17</v>
      </c>
      <c r="Y1508" s="179" t="str">
        <f t="shared" si="2038"/>
        <v>Y$17</v>
      </c>
      <c r="Z1508" s="179" t="str">
        <f t="shared" si="2038"/>
        <v>Z$17</v>
      </c>
      <c r="AA1508" s="179" t="str">
        <f t="shared" si="2038"/>
        <v>AA$17</v>
      </c>
      <c r="AB1508" s="179" t="str">
        <f t="shared" si="2038"/>
        <v>AB$17</v>
      </c>
      <c r="AC1508" s="179" t="str">
        <f t="shared" si="2038"/>
        <v>AC$17</v>
      </c>
      <c r="AD1508" s="179" t="str">
        <f t="shared" si="2038"/>
        <v>AD$17</v>
      </c>
      <c r="AE1508" s="179" t="str">
        <f t="shared" si="2038"/>
        <v>AE$17</v>
      </c>
      <c r="AF1508" s="179" t="str">
        <f t="shared" si="2038"/>
        <v>AF$17</v>
      </c>
      <c r="AG1508" s="179" t="str">
        <f t="shared" si="2038"/>
        <v>AG$17</v>
      </c>
      <c r="AH1508" s="179" t="str">
        <f t="shared" si="2038"/>
        <v>AH$17</v>
      </c>
      <c r="AI1508" s="179" t="str">
        <f t="shared" si="2038"/>
        <v>AI$17</v>
      </c>
      <c r="AJ1508" s="179" t="str">
        <f t="shared" si="2038"/>
        <v>AJ$17</v>
      </c>
      <c r="AK1508" s="179" t="str">
        <f t="shared" si="2038"/>
        <v>AK$17</v>
      </c>
      <c r="AL1508" s="179" t="str">
        <f t="shared" si="2038"/>
        <v>AL$17</v>
      </c>
      <c r="AM1508" s="179" t="str">
        <f t="shared" si="2038"/>
        <v>AM$17</v>
      </c>
      <c r="AN1508" s="179" t="str">
        <f t="shared" si="2038"/>
        <v>AN$17</v>
      </c>
      <c r="AO1508" s="179" t="str">
        <f t="shared" si="2038"/>
        <v>AO$17</v>
      </c>
      <c r="AP1508" s="179" t="str">
        <f t="shared" si="2038"/>
        <v>AP$17</v>
      </c>
      <c r="AQ1508" s="179" t="str">
        <f t="shared" si="2038"/>
        <v>AQ$17</v>
      </c>
      <c r="AR1508" s="179" t="str">
        <f t="shared" si="2038"/>
        <v>AR$17</v>
      </c>
      <c r="AS1508" s="179" t="str">
        <f t="shared" si="2038"/>
        <v>AS$17</v>
      </c>
      <c r="AT1508" s="179" t="str">
        <f t="shared" si="2038"/>
        <v>AT$17</v>
      </c>
      <c r="AU1508" s="179" t="str">
        <f t="shared" si="2038"/>
        <v>AU$17</v>
      </c>
      <c r="AV1508" s="179" t="str">
        <f t="shared" si="2038"/>
        <v>AV$17</v>
      </c>
      <c r="AW1508" s="179" t="str">
        <f t="shared" si="2038"/>
        <v>AW$17</v>
      </c>
      <c r="AX1508" s="179" t="str">
        <f t="shared" si="2038"/>
        <v>AX$17</v>
      </c>
      <c r="AY1508" s="179" t="str">
        <f t="shared" si="2038"/>
        <v>AY$17</v>
      </c>
      <c r="AZ1508" s="179" t="str">
        <f t="shared" si="2038"/>
        <v>AZ$17</v>
      </c>
      <c r="BA1508" s="179" t="str">
        <f t="shared" si="2038"/>
        <v>BA$17</v>
      </c>
      <c r="BB1508" s="179" t="str">
        <f t="shared" si="2038"/>
        <v>BB$17</v>
      </c>
      <c r="BC1508" s="179" t="str">
        <f t="shared" si="2038"/>
        <v>BC$17</v>
      </c>
      <c r="BD1508" s="179" t="str">
        <f t="shared" si="2038"/>
        <v>BD$17</v>
      </c>
      <c r="BE1508" s="179" t="str">
        <f t="shared" si="2038"/>
        <v>BE$17</v>
      </c>
      <c r="BF1508" s="179" t="str">
        <f t="shared" si="2038"/>
        <v>BF$17</v>
      </c>
      <c r="BG1508" s="179" t="str">
        <f t="shared" si="2038"/>
        <v>BG$17</v>
      </c>
      <c r="BH1508" s="179" t="str">
        <f t="shared" si="2038"/>
        <v>BH$17</v>
      </c>
      <c r="BI1508" s="179" t="str">
        <f t="shared" si="2038"/>
        <v>BI$17</v>
      </c>
      <c r="BJ1508" s="179" t="str">
        <f t="shared" si="2038"/>
        <v>BJ$17</v>
      </c>
      <c r="BK1508" s="179" t="str">
        <f t="shared" si="2038"/>
        <v>BK$17</v>
      </c>
      <c r="BL1508" s="179" t="str">
        <f t="shared" si="2038"/>
        <v>BL$17</v>
      </c>
      <c r="BM1508" s="179" t="str">
        <f t="shared" si="2038"/>
        <v>BM$17</v>
      </c>
      <c r="BN1508" s="179" t="str">
        <f t="shared" si="2038"/>
        <v>BN$17</v>
      </c>
      <c r="BO1508" s="179" t="str">
        <f t="shared" si="2038"/>
        <v>BO$17</v>
      </c>
      <c r="BP1508" s="179" t="str">
        <f t="shared" si="2038"/>
        <v>BP$17</v>
      </c>
      <c r="BQ1508" s="179" t="str">
        <f t="shared" si="2038"/>
        <v>BQ$17</v>
      </c>
      <c r="BR1508" s="179" t="str">
        <f t="shared" si="2038"/>
        <v>BR$17</v>
      </c>
      <c r="BS1508" s="179" t="str">
        <f t="shared" si="2038"/>
        <v>BS$17</v>
      </c>
      <c r="BT1508" s="179" t="str">
        <f t="shared" si="2038"/>
        <v>BT$17</v>
      </c>
      <c r="BU1508" s="179" t="str">
        <f t="shared" si="2038"/>
        <v>BU$17</v>
      </c>
      <c r="BV1508" s="179" t="str">
        <f t="shared" si="2038"/>
        <v>BV$17</v>
      </c>
      <c r="BW1508" s="179" t="str">
        <f t="shared" si="2038"/>
        <v>BW$17</v>
      </c>
      <c r="BX1508" s="179" t="str">
        <f t="shared" si="2038"/>
        <v>BX$17</v>
      </c>
      <c r="BY1508" s="179" t="str">
        <f t="shared" si="2038"/>
        <v>BY$17</v>
      </c>
      <c r="BZ1508" s="179" t="str">
        <f t="shared" si="2038"/>
        <v>BZ$17</v>
      </c>
      <c r="CA1508" s="179" t="str">
        <f t="shared" si="2038"/>
        <v>CA$17</v>
      </c>
      <c r="CB1508" s="179" t="str">
        <f t="shared" si="2038"/>
        <v>CB$17</v>
      </c>
      <c r="CC1508" s="179" t="str">
        <f t="shared" si="2038"/>
        <v>CC$17</v>
      </c>
      <c r="CD1508" s="179" t="str">
        <f t="shared" si="2038"/>
        <v>CD$17</v>
      </c>
      <c r="CE1508" s="179" t="str">
        <f t="shared" si="2038"/>
        <v>CE$17</v>
      </c>
      <c r="CF1508" s="179" t="str">
        <f t="shared" ref="CF1508:CL1508" si="2039">CF1468</f>
        <v>CF$17</v>
      </c>
      <c r="CG1508" s="179" t="str">
        <f t="shared" si="2039"/>
        <v>CG$17</v>
      </c>
      <c r="CH1508" s="179" t="str">
        <f t="shared" si="2039"/>
        <v>CH$17</v>
      </c>
      <c r="CI1508" s="179" t="str">
        <f t="shared" si="2039"/>
        <v>CI$17</v>
      </c>
      <c r="CJ1508" s="179" t="str">
        <f t="shared" si="2039"/>
        <v>CJ$17</v>
      </c>
      <c r="CK1508" s="179" t="str">
        <f t="shared" si="2039"/>
        <v>CK$17</v>
      </c>
      <c r="CL1508" s="179" t="str">
        <f t="shared" si="2039"/>
        <v>CL$17</v>
      </c>
      <c r="CO1508" s="179" t="str">
        <f t="shared" ref="CO1508:DL1508" si="2040">CO1468</f>
        <v>CO$17</v>
      </c>
      <c r="CP1508" s="179" t="str">
        <f t="shared" si="2040"/>
        <v>CP$17</v>
      </c>
      <c r="CQ1508" s="179" t="str">
        <f t="shared" si="2040"/>
        <v>CQ$17</v>
      </c>
      <c r="CR1508" s="179" t="str">
        <f t="shared" si="2040"/>
        <v>CR$17</v>
      </c>
      <c r="CS1508" s="179" t="str">
        <f t="shared" si="2040"/>
        <v>CS$17</v>
      </c>
      <c r="CT1508" s="179" t="str">
        <f t="shared" si="2040"/>
        <v>CT$17</v>
      </c>
      <c r="CU1508" s="179" t="str">
        <f t="shared" si="2040"/>
        <v>CU$17</v>
      </c>
      <c r="CV1508" s="179" t="str">
        <f t="shared" si="2040"/>
        <v>CV$17</v>
      </c>
      <c r="CW1508" s="179" t="str">
        <f t="shared" si="2040"/>
        <v>CW$17</v>
      </c>
      <c r="CX1508" s="179" t="str">
        <f t="shared" si="2040"/>
        <v>CX$17</v>
      </c>
      <c r="CY1508" s="179" t="str">
        <f t="shared" si="2040"/>
        <v>CY$17</v>
      </c>
      <c r="CZ1508" s="179" t="str">
        <f t="shared" si="2040"/>
        <v>CZ$17</v>
      </c>
      <c r="DA1508" s="179" t="str">
        <f t="shared" si="2040"/>
        <v>DA$17</v>
      </c>
      <c r="DB1508" s="179" t="str">
        <f t="shared" si="2040"/>
        <v>DB$17</v>
      </c>
      <c r="DC1508" s="179" t="str">
        <f t="shared" si="2040"/>
        <v>DC$17</v>
      </c>
      <c r="DD1508" s="179" t="str">
        <f t="shared" si="2040"/>
        <v>DD$17</v>
      </c>
      <c r="DE1508" s="179" t="str">
        <f t="shared" si="2040"/>
        <v>DE$17</v>
      </c>
      <c r="DF1508" s="179" t="str">
        <f t="shared" si="2040"/>
        <v>DF$17</v>
      </c>
      <c r="DG1508" s="179" t="str">
        <f t="shared" si="2040"/>
        <v>DG$17</v>
      </c>
      <c r="DH1508" s="179" t="str">
        <f t="shared" si="2040"/>
        <v>DH$17</v>
      </c>
      <c r="DI1508" s="179" t="str">
        <f t="shared" si="2040"/>
        <v>DI$17</v>
      </c>
      <c r="DJ1508" s="179" t="str">
        <f t="shared" si="2040"/>
        <v>DJ$17</v>
      </c>
      <c r="DK1508" s="179" t="str">
        <f t="shared" si="2040"/>
        <v>DK$17</v>
      </c>
      <c r="DL1508" s="179" t="str">
        <f t="shared" si="2040"/>
        <v>DL$17</v>
      </c>
    </row>
    <row r="1509" spans="1:116" x14ac:dyDescent="0.4">
      <c r="B1509" s="337" t="s">
        <v>332</v>
      </c>
      <c r="C1509" s="337"/>
      <c r="D1509" s="337" t="s">
        <v>518</v>
      </c>
      <c r="E1509" s="337" t="str">
        <f t="shared" si="2034"/>
        <v>1509 SPLIT-SV-VR</v>
      </c>
      <c r="G1509" s="136" t="str">
        <f>G1469</f>
        <v>Secondary revenue driver</v>
      </c>
      <c r="H1509" s="12"/>
      <c r="I1509" s="60"/>
      <c r="J1509" s="60"/>
      <c r="K1509" s="15"/>
      <c r="L1509" s="15"/>
      <c r="M1509" s="15"/>
      <c r="N1509" s="15"/>
      <c r="O1509" s="15"/>
      <c r="P1509" s="15"/>
      <c r="R1509" s="15"/>
      <c r="S1509" s="80"/>
      <c r="T1509" s="80"/>
      <c r="U1509" s="80"/>
      <c r="V1509" s="80"/>
      <c r="W1509" s="80"/>
      <c r="X1509" s="80"/>
      <c r="Y1509" s="80"/>
      <c r="Z1509" s="80"/>
      <c r="AA1509" s="80"/>
      <c r="AB1509" s="80"/>
      <c r="AC1509" s="80"/>
      <c r="AD1509" s="80"/>
      <c r="AE1509" s="80"/>
      <c r="AF1509" s="80"/>
      <c r="AG1509" s="80"/>
      <c r="AH1509" s="80"/>
      <c r="AI1509" s="80"/>
      <c r="AJ1509" s="80"/>
      <c r="AK1509" s="80"/>
      <c r="AL1509" s="80"/>
      <c r="AM1509" s="80"/>
      <c r="AN1509" s="80"/>
      <c r="AO1509" s="80"/>
      <c r="AP1509" s="80"/>
      <c r="AQ1509" s="80"/>
      <c r="AR1509" s="80"/>
      <c r="AS1509" s="80"/>
      <c r="AT1509" s="80"/>
      <c r="AU1509" s="80"/>
      <c r="AV1509" s="80"/>
      <c r="AW1509" s="80"/>
      <c r="AX1509" s="80"/>
      <c r="AY1509" s="80"/>
      <c r="AZ1509" s="80"/>
      <c r="BA1509" s="80"/>
      <c r="BB1509" s="80"/>
      <c r="BC1509" s="80"/>
      <c r="BD1509" s="80"/>
      <c r="BE1509" s="80"/>
      <c r="BF1509" s="80"/>
      <c r="BG1509" s="80"/>
      <c r="BH1509" s="80"/>
      <c r="BI1509" s="80"/>
      <c r="BJ1509" s="80"/>
      <c r="BK1509" s="80"/>
      <c r="BL1509" s="80"/>
      <c r="BM1509" s="80"/>
      <c r="BN1509" s="80"/>
      <c r="BO1509" s="80"/>
      <c r="BP1509" s="80"/>
      <c r="BQ1509" s="80"/>
      <c r="BR1509" s="80"/>
      <c r="BS1509" s="80"/>
      <c r="BT1509" s="80"/>
      <c r="BU1509" s="80"/>
      <c r="BV1509" s="80"/>
      <c r="BW1509" s="80"/>
      <c r="BX1509" s="80"/>
      <c r="BY1509" s="80"/>
      <c r="BZ1509" s="80"/>
      <c r="CA1509" s="80"/>
      <c r="CB1509" s="80"/>
      <c r="CC1509" s="80"/>
      <c r="CD1509" s="80"/>
      <c r="CE1509" s="80"/>
      <c r="CF1509" s="80"/>
      <c r="CG1509" s="80"/>
      <c r="CH1509" s="80"/>
      <c r="CI1509" s="80"/>
      <c r="CJ1509" s="80"/>
      <c r="CK1509" s="80"/>
      <c r="CL1509" s="80"/>
      <c r="CN1509" s="60"/>
      <c r="CO1509" s="80"/>
      <c r="CP1509" s="80"/>
      <c r="CQ1509" s="80"/>
      <c r="CR1509" s="80"/>
      <c r="CS1509" s="80"/>
      <c r="CT1509" s="80"/>
      <c r="CU1509" s="80"/>
      <c r="CV1509" s="80"/>
      <c r="CW1509" s="80"/>
      <c r="CX1509" s="80"/>
      <c r="CY1509" s="80"/>
      <c r="CZ1509" s="80"/>
      <c r="DA1509" s="80"/>
      <c r="DB1509" s="80"/>
      <c r="DC1509" s="80"/>
      <c r="DD1509" s="80"/>
      <c r="DE1509" s="80"/>
      <c r="DF1509" s="80"/>
      <c r="DG1509" s="80"/>
      <c r="DH1509" s="80"/>
      <c r="DI1509" s="80"/>
      <c r="DJ1509" s="80"/>
      <c r="DK1509" s="80"/>
      <c r="DL1509" s="80"/>
    </row>
    <row r="1510" spans="1:116" x14ac:dyDescent="0.4">
      <c r="B1510" s="337" t="s">
        <v>332</v>
      </c>
      <c r="C1510" s="337"/>
      <c r="D1510" s="337" t="s">
        <v>518</v>
      </c>
      <c r="E1510" s="337" t="str">
        <f t="shared" si="2034"/>
        <v>1510 SPLIT-SV-VR</v>
      </c>
      <c r="G1510" s="136" t="str">
        <f>G1470</f>
        <v>Secondary volume driver</v>
      </c>
      <c r="H1510" s="12"/>
      <c r="I1510" s="60"/>
      <c r="J1510" s="60"/>
      <c r="K1510" s="15"/>
      <c r="L1510" s="15"/>
      <c r="M1510" s="15"/>
      <c r="N1510" s="15"/>
      <c r="O1510" s="15"/>
      <c r="P1510" s="15"/>
      <c r="R1510" s="15"/>
      <c r="S1510" s="179"/>
      <c r="T1510" s="179"/>
      <c r="U1510" s="179"/>
      <c r="V1510" s="179"/>
      <c r="W1510" s="179"/>
      <c r="X1510" s="179"/>
      <c r="Y1510" s="179"/>
      <c r="Z1510" s="179"/>
      <c r="AA1510" s="179"/>
      <c r="AB1510" s="179"/>
      <c r="AC1510" s="179"/>
      <c r="AD1510" s="179"/>
      <c r="AE1510" s="179"/>
      <c r="AF1510" s="179"/>
      <c r="AG1510" s="179"/>
      <c r="AH1510" s="179"/>
      <c r="AI1510" s="179"/>
      <c r="AJ1510" s="179"/>
      <c r="AK1510" s="179"/>
      <c r="AL1510" s="179"/>
      <c r="AM1510" s="179"/>
      <c r="AN1510" s="179"/>
      <c r="AO1510" s="179"/>
      <c r="AP1510" s="179"/>
      <c r="AQ1510" s="179"/>
      <c r="AR1510" s="179"/>
      <c r="AS1510" s="179"/>
      <c r="AT1510" s="179"/>
      <c r="AU1510" s="179"/>
      <c r="AV1510" s="179"/>
      <c r="AW1510" s="179"/>
      <c r="AX1510" s="179"/>
      <c r="AY1510" s="179"/>
      <c r="AZ1510" s="179"/>
      <c r="BA1510" s="179"/>
      <c r="BB1510" s="179"/>
      <c r="BC1510" s="179"/>
      <c r="BD1510" s="179"/>
      <c r="BE1510" s="179"/>
      <c r="BF1510" s="179"/>
      <c r="BG1510" s="179"/>
      <c r="BH1510" s="179"/>
      <c r="BI1510" s="179"/>
      <c r="BJ1510" s="179"/>
      <c r="BK1510" s="179"/>
      <c r="BL1510" s="179"/>
      <c r="BM1510" s="179"/>
      <c r="BN1510" s="179"/>
      <c r="BO1510" s="179"/>
      <c r="BP1510" s="179"/>
      <c r="BQ1510" s="179"/>
      <c r="BR1510" s="179"/>
      <c r="BS1510" s="179"/>
      <c r="BT1510" s="179"/>
      <c r="BU1510" s="179"/>
      <c r="BV1510" s="179"/>
      <c r="BW1510" s="179"/>
      <c r="BX1510" s="179"/>
      <c r="BY1510" s="179"/>
      <c r="BZ1510" s="179"/>
      <c r="CA1510" s="179"/>
      <c r="CB1510" s="179"/>
      <c r="CC1510" s="179"/>
      <c r="CD1510" s="179"/>
      <c r="CE1510" s="179"/>
      <c r="CF1510" s="179"/>
      <c r="CG1510" s="179"/>
      <c r="CH1510" s="179"/>
      <c r="CI1510" s="179"/>
      <c r="CJ1510" s="179"/>
      <c r="CK1510" s="179"/>
      <c r="CL1510" s="179"/>
      <c r="CN1510" s="60"/>
      <c r="CO1510" s="179"/>
      <c r="CP1510" s="179"/>
      <c r="CQ1510" s="179"/>
      <c r="CR1510" s="179"/>
      <c r="CS1510" s="179"/>
      <c r="CT1510" s="179"/>
      <c r="CU1510" s="179"/>
      <c r="CV1510" s="179"/>
      <c r="CW1510" s="179"/>
      <c r="CX1510" s="179"/>
      <c r="CY1510" s="179"/>
      <c r="CZ1510" s="179"/>
      <c r="DA1510" s="179"/>
      <c r="DB1510" s="179"/>
      <c r="DC1510" s="179"/>
      <c r="DD1510" s="179"/>
      <c r="DE1510" s="179"/>
      <c r="DF1510" s="179"/>
      <c r="DG1510" s="179"/>
      <c r="DH1510" s="179"/>
      <c r="DI1510" s="179"/>
      <c r="DJ1510" s="179"/>
      <c r="DK1510" s="179"/>
      <c r="DL1510" s="179"/>
    </row>
    <row r="1511" spans="1:116" x14ac:dyDescent="0.4">
      <c r="H1511" s="12"/>
      <c r="I1511" s="60"/>
      <c r="J1511" s="60"/>
      <c r="K1511" s="15"/>
      <c r="L1511" s="15"/>
      <c r="M1511" s="15"/>
      <c r="N1511" s="15"/>
      <c r="O1511" s="15"/>
      <c r="P1511" s="15"/>
      <c r="R1511" s="15"/>
      <c r="S1511" s="212" t="str">
        <f>ADDRESS(ROW(S1501),COLUMN(S1501),2)</f>
        <v>S$1501</v>
      </c>
      <c r="T1511" s="212" t="str">
        <f t="shared" ref="T1511:CE1511" si="2041">ADDRESS(ROW(T1501),COLUMN(T1501),2)</f>
        <v>T$1501</v>
      </c>
      <c r="U1511" s="212" t="str">
        <f t="shared" si="2041"/>
        <v>U$1501</v>
      </c>
      <c r="V1511" s="212" t="str">
        <f t="shared" si="2041"/>
        <v>V$1501</v>
      </c>
      <c r="W1511" s="212" t="str">
        <f t="shared" si="2041"/>
        <v>W$1501</v>
      </c>
      <c r="X1511" s="212" t="str">
        <f t="shared" si="2041"/>
        <v>X$1501</v>
      </c>
      <c r="Y1511" s="212" t="str">
        <f t="shared" si="2041"/>
        <v>Y$1501</v>
      </c>
      <c r="Z1511" s="212" t="str">
        <f t="shared" si="2041"/>
        <v>Z$1501</v>
      </c>
      <c r="AA1511" s="212" t="str">
        <f t="shared" si="2041"/>
        <v>AA$1501</v>
      </c>
      <c r="AB1511" s="212" t="str">
        <f t="shared" si="2041"/>
        <v>AB$1501</v>
      </c>
      <c r="AC1511" s="212" t="str">
        <f t="shared" si="2041"/>
        <v>AC$1501</v>
      </c>
      <c r="AD1511" s="212" t="str">
        <f t="shared" si="2041"/>
        <v>AD$1501</v>
      </c>
      <c r="AE1511" s="212" t="str">
        <f t="shared" si="2041"/>
        <v>AE$1501</v>
      </c>
      <c r="AF1511" s="212" t="str">
        <f t="shared" si="2041"/>
        <v>AF$1501</v>
      </c>
      <c r="AG1511" s="212" t="str">
        <f t="shared" si="2041"/>
        <v>AG$1501</v>
      </c>
      <c r="AH1511" s="212" t="str">
        <f t="shared" si="2041"/>
        <v>AH$1501</v>
      </c>
      <c r="AI1511" s="212" t="str">
        <f t="shared" si="2041"/>
        <v>AI$1501</v>
      </c>
      <c r="AJ1511" s="212" t="str">
        <f t="shared" si="2041"/>
        <v>AJ$1501</v>
      </c>
      <c r="AK1511" s="212" t="str">
        <f t="shared" si="2041"/>
        <v>AK$1501</v>
      </c>
      <c r="AL1511" s="212" t="str">
        <f t="shared" si="2041"/>
        <v>AL$1501</v>
      </c>
      <c r="AM1511" s="212" t="str">
        <f t="shared" si="2041"/>
        <v>AM$1501</v>
      </c>
      <c r="AN1511" s="212" t="str">
        <f t="shared" si="2041"/>
        <v>AN$1501</v>
      </c>
      <c r="AO1511" s="212" t="str">
        <f t="shared" si="2041"/>
        <v>AO$1501</v>
      </c>
      <c r="AP1511" s="212" t="str">
        <f t="shared" si="2041"/>
        <v>AP$1501</v>
      </c>
      <c r="AQ1511" s="212" t="str">
        <f t="shared" si="2041"/>
        <v>AQ$1501</v>
      </c>
      <c r="AR1511" s="212" t="str">
        <f t="shared" si="2041"/>
        <v>AR$1501</v>
      </c>
      <c r="AS1511" s="212" t="str">
        <f t="shared" si="2041"/>
        <v>AS$1501</v>
      </c>
      <c r="AT1511" s="212" t="str">
        <f t="shared" si="2041"/>
        <v>AT$1501</v>
      </c>
      <c r="AU1511" s="212" t="str">
        <f t="shared" si="2041"/>
        <v>AU$1501</v>
      </c>
      <c r="AV1511" s="212" t="str">
        <f t="shared" si="2041"/>
        <v>AV$1501</v>
      </c>
      <c r="AW1511" s="212" t="str">
        <f t="shared" si="2041"/>
        <v>AW$1501</v>
      </c>
      <c r="AX1511" s="212" t="str">
        <f t="shared" si="2041"/>
        <v>AX$1501</v>
      </c>
      <c r="AY1511" s="212" t="str">
        <f t="shared" si="2041"/>
        <v>AY$1501</v>
      </c>
      <c r="AZ1511" s="212" t="str">
        <f t="shared" si="2041"/>
        <v>AZ$1501</v>
      </c>
      <c r="BA1511" s="212" t="str">
        <f t="shared" si="2041"/>
        <v>BA$1501</v>
      </c>
      <c r="BB1511" s="212" t="str">
        <f t="shared" si="2041"/>
        <v>BB$1501</v>
      </c>
      <c r="BC1511" s="212" t="str">
        <f t="shared" si="2041"/>
        <v>BC$1501</v>
      </c>
      <c r="BD1511" s="212" t="str">
        <f t="shared" si="2041"/>
        <v>BD$1501</v>
      </c>
      <c r="BE1511" s="212" t="str">
        <f t="shared" si="2041"/>
        <v>BE$1501</v>
      </c>
      <c r="BF1511" s="212" t="str">
        <f t="shared" si="2041"/>
        <v>BF$1501</v>
      </c>
      <c r="BG1511" s="212" t="str">
        <f t="shared" si="2041"/>
        <v>BG$1501</v>
      </c>
      <c r="BH1511" s="212" t="str">
        <f t="shared" si="2041"/>
        <v>BH$1501</v>
      </c>
      <c r="BI1511" s="212" t="str">
        <f t="shared" si="2041"/>
        <v>BI$1501</v>
      </c>
      <c r="BJ1511" s="212" t="str">
        <f t="shared" si="2041"/>
        <v>BJ$1501</v>
      </c>
      <c r="BK1511" s="212" t="str">
        <f t="shared" si="2041"/>
        <v>BK$1501</v>
      </c>
      <c r="BL1511" s="212" t="str">
        <f t="shared" si="2041"/>
        <v>BL$1501</v>
      </c>
      <c r="BM1511" s="212" t="str">
        <f t="shared" si="2041"/>
        <v>BM$1501</v>
      </c>
      <c r="BN1511" s="212" t="str">
        <f t="shared" si="2041"/>
        <v>BN$1501</v>
      </c>
      <c r="BO1511" s="212" t="str">
        <f t="shared" si="2041"/>
        <v>BO$1501</v>
      </c>
      <c r="BP1511" s="212" t="str">
        <f t="shared" si="2041"/>
        <v>BP$1501</v>
      </c>
      <c r="BQ1511" s="212" t="str">
        <f t="shared" si="2041"/>
        <v>BQ$1501</v>
      </c>
      <c r="BR1511" s="212" t="str">
        <f t="shared" si="2041"/>
        <v>BR$1501</v>
      </c>
      <c r="BS1511" s="212" t="str">
        <f t="shared" si="2041"/>
        <v>BS$1501</v>
      </c>
      <c r="BT1511" s="212" t="str">
        <f t="shared" si="2041"/>
        <v>BT$1501</v>
      </c>
      <c r="BU1511" s="212" t="str">
        <f t="shared" si="2041"/>
        <v>BU$1501</v>
      </c>
      <c r="BV1511" s="212" t="str">
        <f t="shared" si="2041"/>
        <v>BV$1501</v>
      </c>
      <c r="BW1511" s="212" t="str">
        <f t="shared" si="2041"/>
        <v>BW$1501</v>
      </c>
      <c r="BX1511" s="212" t="str">
        <f t="shared" si="2041"/>
        <v>BX$1501</v>
      </c>
      <c r="BY1511" s="212" t="str">
        <f t="shared" si="2041"/>
        <v>BY$1501</v>
      </c>
      <c r="BZ1511" s="212" t="str">
        <f t="shared" si="2041"/>
        <v>BZ$1501</v>
      </c>
      <c r="CA1511" s="212" t="str">
        <f t="shared" si="2041"/>
        <v>CA$1501</v>
      </c>
      <c r="CB1511" s="212" t="str">
        <f t="shared" si="2041"/>
        <v>CB$1501</v>
      </c>
      <c r="CC1511" s="212" t="str">
        <f t="shared" si="2041"/>
        <v>CC$1501</v>
      </c>
      <c r="CD1511" s="212" t="str">
        <f t="shared" si="2041"/>
        <v>CD$1501</v>
      </c>
      <c r="CE1511" s="212" t="str">
        <f t="shared" si="2041"/>
        <v>CE$1501</v>
      </c>
      <c r="CF1511" s="212" t="str">
        <f t="shared" ref="CF1511:CL1511" si="2042">ADDRESS(ROW(CF1501),COLUMN(CF1501),2)</f>
        <v>CF$1501</v>
      </c>
      <c r="CG1511" s="212" t="str">
        <f t="shared" si="2042"/>
        <v>CG$1501</v>
      </c>
      <c r="CH1511" s="212" t="str">
        <f t="shared" si="2042"/>
        <v>CH$1501</v>
      </c>
      <c r="CI1511" s="212" t="str">
        <f t="shared" si="2042"/>
        <v>CI$1501</v>
      </c>
      <c r="CJ1511" s="212" t="str">
        <f t="shared" si="2042"/>
        <v>CJ$1501</v>
      </c>
      <c r="CK1511" s="212" t="str">
        <f t="shared" si="2042"/>
        <v>CK$1501</v>
      </c>
      <c r="CL1511" s="212" t="str">
        <f t="shared" si="2042"/>
        <v>CL$1501</v>
      </c>
      <c r="CN1511" s="60"/>
      <c r="CO1511" s="212" t="str">
        <f t="shared" ref="CO1511:DL1511" si="2043">ADDRESS(ROW(CO1501),COLUMN(CO1501),2)</f>
        <v>CO$1501</v>
      </c>
      <c r="CP1511" s="212" t="str">
        <f t="shared" si="2043"/>
        <v>CP$1501</v>
      </c>
      <c r="CQ1511" s="212" t="str">
        <f t="shared" si="2043"/>
        <v>CQ$1501</v>
      </c>
      <c r="CR1511" s="212" t="str">
        <f t="shared" si="2043"/>
        <v>CR$1501</v>
      </c>
      <c r="CS1511" s="212" t="str">
        <f t="shared" si="2043"/>
        <v>CS$1501</v>
      </c>
      <c r="CT1511" s="212" t="str">
        <f t="shared" si="2043"/>
        <v>CT$1501</v>
      </c>
      <c r="CU1511" s="212" t="str">
        <f t="shared" si="2043"/>
        <v>CU$1501</v>
      </c>
      <c r="CV1511" s="212" t="str">
        <f t="shared" si="2043"/>
        <v>CV$1501</v>
      </c>
      <c r="CW1511" s="212" t="str">
        <f t="shared" si="2043"/>
        <v>CW$1501</v>
      </c>
      <c r="CX1511" s="212" t="str">
        <f t="shared" si="2043"/>
        <v>CX$1501</v>
      </c>
      <c r="CY1511" s="212" t="str">
        <f t="shared" si="2043"/>
        <v>CY$1501</v>
      </c>
      <c r="CZ1511" s="212" t="str">
        <f t="shared" si="2043"/>
        <v>CZ$1501</v>
      </c>
      <c r="DA1511" s="212" t="str">
        <f t="shared" si="2043"/>
        <v>DA$1501</v>
      </c>
      <c r="DB1511" s="212" t="str">
        <f t="shared" si="2043"/>
        <v>DB$1501</v>
      </c>
      <c r="DC1511" s="212" t="str">
        <f t="shared" si="2043"/>
        <v>DC$1501</v>
      </c>
      <c r="DD1511" s="212" t="str">
        <f t="shared" si="2043"/>
        <v>DD$1501</v>
      </c>
      <c r="DE1511" s="212" t="str">
        <f t="shared" si="2043"/>
        <v>DE$1501</v>
      </c>
      <c r="DF1511" s="212" t="str">
        <f t="shared" si="2043"/>
        <v>DF$1501</v>
      </c>
      <c r="DG1511" s="212" t="str">
        <f t="shared" si="2043"/>
        <v>DG$1501</v>
      </c>
      <c r="DH1511" s="212" t="str">
        <f t="shared" si="2043"/>
        <v>DH$1501</v>
      </c>
      <c r="DI1511" s="212" t="str">
        <f t="shared" si="2043"/>
        <v>DI$1501</v>
      </c>
      <c r="DJ1511" s="212" t="str">
        <f t="shared" si="2043"/>
        <v>DJ$1501</v>
      </c>
      <c r="DK1511" s="212" t="str">
        <f t="shared" si="2043"/>
        <v>DK$1501</v>
      </c>
      <c r="DL1511" s="212" t="str">
        <f t="shared" si="2043"/>
        <v>DL$1501</v>
      </c>
    </row>
    <row r="1512" spans="1:116" customFormat="1" x14ac:dyDescent="0.4">
      <c r="A1512" s="206" t="s">
        <v>537</v>
      </c>
      <c r="B1512" s="27" t="s">
        <v>537</v>
      </c>
      <c r="C1512" s="27" t="s">
        <v>537</v>
      </c>
      <c r="D1512" s="27" t="s">
        <v>537</v>
      </c>
      <c r="E1512" s="27" t="s">
        <v>537</v>
      </c>
      <c r="F1512" s="27" t="s">
        <v>537</v>
      </c>
      <c r="G1512" s="206" t="s">
        <v>537</v>
      </c>
      <c r="H1512" s="12"/>
      <c r="I1512" s="60"/>
      <c r="J1512" s="60"/>
      <c r="K1512" s="15"/>
      <c r="L1512" s="15"/>
      <c r="M1512" s="15"/>
      <c r="N1512" s="15"/>
      <c r="O1512" s="15"/>
      <c r="P1512" s="15"/>
      <c r="R1512" s="15"/>
      <c r="S1512" s="179"/>
      <c r="T1512" s="179"/>
      <c r="U1512" s="179"/>
      <c r="V1512" s="179"/>
      <c r="W1512" s="179"/>
      <c r="X1512" s="179"/>
      <c r="Y1512" s="179"/>
      <c r="Z1512" s="179"/>
      <c r="AA1512" s="179"/>
      <c r="AB1512" s="179"/>
      <c r="AC1512" s="179"/>
      <c r="AD1512" s="179"/>
      <c r="AE1512" s="179"/>
      <c r="AF1512" s="179"/>
      <c r="AG1512" s="179"/>
      <c r="AH1512" s="179"/>
      <c r="AI1512" s="179"/>
      <c r="AJ1512" s="179"/>
      <c r="AK1512" s="179"/>
      <c r="AL1512" s="179"/>
      <c r="AM1512" s="179"/>
      <c r="AN1512" s="179"/>
      <c r="AO1512" s="179"/>
      <c r="AP1512" s="179"/>
      <c r="AQ1512" s="179"/>
      <c r="AR1512" s="179"/>
      <c r="AS1512" s="179"/>
      <c r="AT1512" s="179"/>
      <c r="AU1512" s="179"/>
      <c r="AV1512" s="179"/>
      <c r="AW1512" s="179"/>
      <c r="AX1512" s="179"/>
      <c r="AY1512" s="179"/>
      <c r="AZ1512" s="179"/>
      <c r="BA1512" s="179"/>
      <c r="BB1512" s="179"/>
      <c r="BC1512" s="179"/>
      <c r="BD1512" s="179"/>
      <c r="BE1512" s="179"/>
      <c r="BF1512" s="179"/>
      <c r="BG1512" s="179"/>
      <c r="BH1512" s="179"/>
      <c r="BI1512" s="179"/>
      <c r="BJ1512" s="179"/>
      <c r="BK1512" s="179"/>
      <c r="BL1512" s="179"/>
      <c r="BM1512" s="179"/>
      <c r="BN1512" s="179"/>
      <c r="BO1512" s="179"/>
      <c r="BP1512" s="179"/>
      <c r="BQ1512" s="179"/>
      <c r="BR1512" s="179"/>
      <c r="BS1512" s="179"/>
      <c r="BT1512" s="179"/>
      <c r="BU1512" s="179"/>
      <c r="BV1512" s="179"/>
      <c r="BW1512" s="179"/>
      <c r="BX1512" s="179"/>
      <c r="BY1512" s="179"/>
      <c r="BZ1512" s="179"/>
      <c r="CA1512" s="179"/>
      <c r="CB1512" s="179"/>
      <c r="CC1512" s="179"/>
      <c r="CD1512" s="179"/>
      <c r="CE1512" s="179"/>
      <c r="CF1512" s="179"/>
      <c r="CG1512" s="179"/>
      <c r="CH1512" s="179"/>
      <c r="CI1512" s="179"/>
      <c r="CJ1512" s="179"/>
      <c r="CK1512" s="179"/>
      <c r="CL1512" s="179"/>
      <c r="CN1512" s="60"/>
      <c r="CO1512" s="179"/>
      <c r="CP1512" s="179"/>
      <c r="CQ1512" s="179"/>
      <c r="CR1512" s="179"/>
      <c r="CS1512" s="179"/>
      <c r="CT1512" s="179"/>
      <c r="CU1512" s="179"/>
      <c r="CV1512" s="179"/>
      <c r="CW1512" s="179"/>
      <c r="CX1512" s="179"/>
      <c r="CY1512" s="179"/>
      <c r="CZ1512" s="179"/>
      <c r="DA1512" s="179"/>
      <c r="DB1512" s="179"/>
      <c r="DC1512" s="179"/>
      <c r="DD1512" s="179"/>
      <c r="DE1512" s="179"/>
      <c r="DF1512" s="179"/>
      <c r="DG1512" s="179"/>
      <c r="DH1512" s="179"/>
      <c r="DI1512" s="179"/>
      <c r="DJ1512" s="179"/>
      <c r="DK1512" s="179"/>
      <c r="DL1512" s="179"/>
    </row>
    <row r="1513" spans="1:116" x14ac:dyDescent="0.4">
      <c r="A1513" s="174"/>
      <c r="E1513" s="8"/>
      <c r="G1513" s="175" t="s">
        <v>490</v>
      </c>
    </row>
    <row r="1514" spans="1:116" s="164" customFormat="1" x14ac:dyDescent="0.4">
      <c r="A1514" s="174"/>
      <c r="B1514"/>
      <c r="C1514"/>
      <c r="D1514"/>
      <c r="E1514" s="8"/>
      <c r="F1514"/>
      <c r="G1514" s="175" t="s">
        <v>492</v>
      </c>
      <c r="H1514" s="206" t="s">
        <v>537</v>
      </c>
      <c r="I1514" s="206" t="s">
        <v>537</v>
      </c>
      <c r="J1514" s="206"/>
      <c r="K1514" s="206" t="s">
        <v>537</v>
      </c>
      <c r="L1514" s="206" t="s">
        <v>537</v>
      </c>
      <c r="M1514" s="206" t="s">
        <v>537</v>
      </c>
      <c r="N1514" s="206" t="s">
        <v>537</v>
      </c>
      <c r="O1514" s="206" t="s">
        <v>537</v>
      </c>
      <c r="P1514" s="206" t="s">
        <v>537</v>
      </c>
      <c r="Q1514"/>
      <c r="R1514" s="204"/>
      <c r="S1514" s="204"/>
      <c r="T1514" s="204"/>
      <c r="U1514" s="204"/>
      <c r="V1514" s="204"/>
      <c r="W1514" s="204"/>
      <c r="X1514" s="204"/>
      <c r="Y1514" s="204"/>
      <c r="Z1514" s="204"/>
      <c r="AA1514" s="204"/>
      <c r="AB1514" s="204"/>
      <c r="AC1514" s="204"/>
      <c r="AD1514" s="204"/>
      <c r="AE1514" s="204"/>
      <c r="AF1514" s="204"/>
      <c r="AG1514" s="204"/>
      <c r="AH1514" s="204"/>
      <c r="AI1514" s="204"/>
      <c r="AJ1514" s="204"/>
      <c r="AK1514" s="204"/>
      <c r="AL1514" s="204"/>
      <c r="AM1514" s="204"/>
      <c r="AN1514" s="204"/>
      <c r="AO1514" s="204"/>
      <c r="AP1514" s="204"/>
      <c r="AQ1514" s="204"/>
      <c r="AR1514" s="204"/>
      <c r="AS1514" s="204"/>
      <c r="AT1514" s="204"/>
      <c r="AU1514" s="204"/>
      <c r="AV1514" s="204"/>
      <c r="AW1514" s="204"/>
      <c r="AX1514" s="204"/>
      <c r="AY1514" s="204"/>
      <c r="AZ1514" s="204"/>
      <c r="BA1514" s="204"/>
      <c r="BB1514" s="204"/>
      <c r="BC1514" s="204"/>
      <c r="BD1514" s="204"/>
      <c r="BE1514" s="204"/>
      <c r="BF1514" s="204"/>
      <c r="BG1514" s="204"/>
      <c r="BH1514" s="204"/>
      <c r="BI1514" s="204"/>
      <c r="BJ1514" s="204"/>
      <c r="BK1514" s="204"/>
      <c r="BL1514" s="204"/>
      <c r="BM1514" s="204"/>
      <c r="BN1514" s="204"/>
      <c r="BO1514" s="204"/>
      <c r="BP1514" s="204"/>
      <c r="BQ1514" s="204"/>
      <c r="BR1514" s="204"/>
      <c r="BS1514" s="204"/>
      <c r="BT1514" s="204"/>
      <c r="BU1514" s="204"/>
      <c r="BV1514" s="204"/>
      <c r="BW1514" s="204"/>
      <c r="BX1514" s="204"/>
      <c r="BY1514" s="204"/>
      <c r="BZ1514" s="204"/>
      <c r="CA1514" s="204"/>
      <c r="CB1514" s="204"/>
      <c r="CC1514" s="204"/>
      <c r="CD1514" s="204"/>
      <c r="CE1514" s="204"/>
      <c r="CF1514" s="204"/>
      <c r="CG1514" s="204"/>
      <c r="CH1514" s="204"/>
      <c r="CI1514" s="204"/>
      <c r="CJ1514" s="204"/>
      <c r="CK1514" s="204"/>
      <c r="CL1514" s="204"/>
      <c r="CM1514"/>
      <c r="CN1514" s="206" t="s">
        <v>537</v>
      </c>
    </row>
    <row r="1515" spans="1:116" x14ac:dyDescent="0.4">
      <c r="A1515" s="174"/>
      <c r="E1515" s="8"/>
      <c r="G1515" s="175" t="s">
        <v>461</v>
      </c>
      <c r="H1515" s="174"/>
      <c r="I1515" s="176"/>
      <c r="J1515" s="176"/>
      <c r="K1515" s="197"/>
      <c r="L1515" s="197"/>
      <c r="M1515" s="197"/>
      <c r="N1515" s="197"/>
      <c r="O1515" s="197"/>
      <c r="P1515" s="197"/>
      <c r="R1515" s="198"/>
      <c r="S1515" s="174"/>
      <c r="T1515" s="174"/>
      <c r="U1515" s="174"/>
      <c r="V1515" s="174"/>
      <c r="W1515" s="174"/>
      <c r="X1515" s="174"/>
      <c r="Y1515" s="174"/>
      <c r="Z1515" s="174"/>
      <c r="AA1515" s="174"/>
      <c r="AB1515" s="174"/>
      <c r="AC1515" s="174"/>
      <c r="AD1515" s="174"/>
      <c r="AE1515" s="174"/>
      <c r="AF1515" s="174"/>
      <c r="AG1515" s="174"/>
      <c r="AH1515" s="174"/>
      <c r="AI1515" s="174"/>
      <c r="AJ1515" s="174"/>
      <c r="AK1515" s="174"/>
      <c r="AL1515" s="174"/>
      <c r="AM1515" s="174"/>
      <c r="AN1515" s="174"/>
      <c r="AO1515" s="174"/>
      <c r="AP1515" s="174"/>
      <c r="AQ1515" s="174"/>
      <c r="AR1515" s="174"/>
      <c r="AS1515" s="174"/>
      <c r="AT1515" s="174"/>
      <c r="AU1515" s="174"/>
      <c r="AV1515" s="174"/>
      <c r="AW1515" s="174"/>
      <c r="AX1515" s="174"/>
      <c r="AY1515" s="174"/>
      <c r="AZ1515" s="174"/>
      <c r="BA1515" s="174"/>
      <c r="BB1515" s="174"/>
      <c r="BC1515" s="174"/>
      <c r="BD1515" s="174"/>
      <c r="BE1515" s="174"/>
      <c r="BF1515" s="174"/>
      <c r="BG1515" s="174"/>
      <c r="BH1515" s="174"/>
      <c r="BI1515" s="174"/>
      <c r="BJ1515" s="174"/>
      <c r="BK1515" s="174"/>
      <c r="BL1515" s="174"/>
      <c r="BM1515" s="174"/>
      <c r="BN1515" s="174"/>
      <c r="BO1515" s="174"/>
      <c r="BP1515" s="174"/>
      <c r="BQ1515" s="174"/>
      <c r="BR1515" s="174"/>
      <c r="BS1515" s="174"/>
      <c r="BT1515" s="174"/>
      <c r="BU1515" s="174"/>
      <c r="BV1515" s="174"/>
      <c r="BW1515" s="174"/>
      <c r="BX1515" s="174"/>
      <c r="BY1515" s="174"/>
      <c r="BZ1515" s="174"/>
      <c r="CA1515" s="174"/>
      <c r="CB1515" s="174"/>
      <c r="CC1515" s="174"/>
      <c r="CD1515" s="174"/>
      <c r="CE1515" s="174"/>
      <c r="CF1515" s="174"/>
      <c r="CG1515" s="174"/>
      <c r="CH1515" s="174"/>
      <c r="CI1515" s="174"/>
      <c r="CJ1515" s="174"/>
      <c r="CK1515" s="174"/>
      <c r="CL1515" s="174"/>
      <c r="CN1515" s="176"/>
      <c r="CO1515" s="174"/>
      <c r="CP1515" s="174"/>
      <c r="CQ1515" s="174"/>
      <c r="CR1515" s="174"/>
      <c r="CS1515" s="174"/>
      <c r="CT1515" s="174"/>
      <c r="CU1515" s="174"/>
      <c r="CV1515" s="174"/>
      <c r="CW1515" s="174"/>
      <c r="CX1515" s="174"/>
      <c r="CY1515" s="174"/>
      <c r="CZ1515" s="174"/>
      <c r="DA1515" s="174"/>
      <c r="DB1515" s="174"/>
      <c r="DC1515" s="174"/>
      <c r="DD1515" s="174"/>
      <c r="DE1515" s="174"/>
      <c r="DF1515" s="174"/>
      <c r="DG1515" s="174"/>
      <c r="DH1515" s="174"/>
      <c r="DI1515" s="174"/>
      <c r="DJ1515" s="174"/>
      <c r="DK1515" s="174"/>
      <c r="DL1515" s="174"/>
    </row>
    <row r="1516" spans="1:116" x14ac:dyDescent="0.4">
      <c r="A1516" s="174"/>
      <c r="E1516" s="8"/>
      <c r="G1516" s="175" t="s">
        <v>462</v>
      </c>
      <c r="H1516" s="174"/>
      <c r="I1516" s="176"/>
      <c r="J1516" s="176"/>
      <c r="K1516" s="197"/>
      <c r="L1516" s="197"/>
      <c r="M1516" s="197"/>
      <c r="N1516" s="197"/>
      <c r="O1516" s="197"/>
      <c r="P1516" s="197"/>
      <c r="R1516" s="198"/>
      <c r="S1516" s="174"/>
      <c r="T1516" s="174"/>
      <c r="U1516" s="174"/>
      <c r="V1516" s="174"/>
      <c r="W1516" s="174"/>
      <c r="X1516" s="174"/>
      <c r="Y1516" s="174"/>
      <c r="Z1516" s="174"/>
      <c r="AA1516" s="174"/>
      <c r="AB1516" s="174"/>
      <c r="AC1516" s="174"/>
      <c r="AD1516" s="174"/>
      <c r="AE1516" s="174"/>
      <c r="AF1516" s="174"/>
      <c r="AG1516" s="174"/>
      <c r="AH1516" s="174"/>
      <c r="AI1516" s="174"/>
      <c r="AJ1516" s="174"/>
      <c r="AK1516" s="174"/>
      <c r="AL1516" s="174"/>
      <c r="AM1516" s="174"/>
      <c r="AN1516" s="174"/>
      <c r="AO1516" s="174"/>
      <c r="AP1516" s="174"/>
      <c r="AQ1516" s="174"/>
      <c r="AR1516" s="174"/>
      <c r="AS1516" s="174"/>
      <c r="AT1516" s="174"/>
      <c r="AU1516" s="174"/>
      <c r="AV1516" s="174"/>
      <c r="AW1516" s="174"/>
      <c r="AX1516" s="174"/>
      <c r="AY1516" s="174"/>
      <c r="AZ1516" s="174"/>
      <c r="BA1516" s="174"/>
      <c r="BB1516" s="174"/>
      <c r="BC1516" s="174"/>
      <c r="BD1516" s="174"/>
      <c r="BE1516" s="174"/>
      <c r="BF1516" s="174"/>
      <c r="BG1516" s="174"/>
      <c r="BH1516" s="174"/>
      <c r="BI1516" s="174"/>
      <c r="BJ1516" s="174"/>
      <c r="BK1516" s="174"/>
      <c r="BL1516" s="174"/>
      <c r="BM1516" s="174"/>
      <c r="BN1516" s="174"/>
      <c r="BO1516" s="174"/>
      <c r="BP1516" s="174"/>
      <c r="BQ1516" s="174"/>
      <c r="BR1516" s="174"/>
      <c r="BS1516" s="174"/>
      <c r="BT1516" s="174"/>
      <c r="BU1516" s="174"/>
      <c r="BV1516" s="174"/>
      <c r="BW1516" s="174"/>
      <c r="BX1516" s="174"/>
      <c r="BY1516" s="174"/>
      <c r="BZ1516" s="174"/>
      <c r="CA1516" s="174"/>
      <c r="CB1516" s="174"/>
      <c r="CC1516" s="174"/>
      <c r="CD1516" s="174"/>
      <c r="CE1516" s="174"/>
      <c r="CF1516" s="174"/>
      <c r="CG1516" s="174"/>
      <c r="CH1516" s="174"/>
      <c r="CI1516" s="174"/>
      <c r="CJ1516" s="174"/>
      <c r="CK1516" s="174"/>
      <c r="CL1516" s="174"/>
      <c r="CN1516" s="176"/>
      <c r="CO1516" s="174"/>
      <c r="CP1516" s="174"/>
      <c r="CQ1516" s="174"/>
      <c r="CR1516" s="174"/>
      <c r="CS1516" s="174"/>
      <c r="CT1516" s="174"/>
      <c r="CU1516" s="174"/>
      <c r="CV1516" s="174"/>
      <c r="CW1516" s="174"/>
      <c r="CX1516" s="174"/>
      <c r="CY1516" s="174"/>
      <c r="CZ1516" s="174"/>
      <c r="DA1516" s="174"/>
      <c r="DB1516" s="174"/>
      <c r="DC1516" s="174"/>
      <c r="DD1516" s="174"/>
      <c r="DE1516" s="174"/>
      <c r="DF1516" s="174"/>
      <c r="DG1516" s="174"/>
      <c r="DH1516" s="174"/>
      <c r="DI1516" s="174"/>
      <c r="DJ1516" s="174"/>
      <c r="DK1516" s="174"/>
      <c r="DL1516" s="174"/>
    </row>
    <row r="1517" spans="1:116" x14ac:dyDescent="0.4">
      <c r="A1517" s="174"/>
      <c r="E1517" s="8"/>
      <c r="G1517" s="175" t="s">
        <v>491</v>
      </c>
      <c r="H1517" s="174"/>
      <c r="I1517" s="176"/>
      <c r="J1517" s="176"/>
      <c r="K1517" s="197"/>
      <c r="L1517" s="197"/>
      <c r="M1517" s="197"/>
      <c r="N1517" s="197"/>
      <c r="O1517" s="197"/>
      <c r="P1517" s="197"/>
      <c r="R1517" s="198"/>
      <c r="S1517" s="199" t="str">
        <f t="shared" ref="S1517:AX1517" si="2044">S$20</f>
        <v>S$16</v>
      </c>
      <c r="T1517" s="199" t="str">
        <f t="shared" si="2044"/>
        <v>T$16</v>
      </c>
      <c r="U1517" s="199" t="str">
        <f t="shared" si="2044"/>
        <v>U$16</v>
      </c>
      <c r="V1517" s="199" t="str">
        <f t="shared" si="2044"/>
        <v>V$16</v>
      </c>
      <c r="W1517" s="199" t="str">
        <f t="shared" si="2044"/>
        <v>W$16</v>
      </c>
      <c r="X1517" s="199" t="str">
        <f t="shared" si="2044"/>
        <v>X$16</v>
      </c>
      <c r="Y1517" s="199" t="str">
        <f t="shared" si="2044"/>
        <v>Y$16</v>
      </c>
      <c r="Z1517" s="199" t="str">
        <f t="shared" si="2044"/>
        <v>Z$16</v>
      </c>
      <c r="AA1517" s="199" t="str">
        <f t="shared" si="2044"/>
        <v>AA$16</v>
      </c>
      <c r="AB1517" s="199" t="str">
        <f t="shared" si="2044"/>
        <v>AB$16</v>
      </c>
      <c r="AC1517" s="199" t="str">
        <f t="shared" si="2044"/>
        <v>AC$16</v>
      </c>
      <c r="AD1517" s="199" t="str">
        <f t="shared" si="2044"/>
        <v>AD$16</v>
      </c>
      <c r="AE1517" s="199" t="str">
        <f t="shared" si="2044"/>
        <v>AE$16</v>
      </c>
      <c r="AF1517" s="199" t="str">
        <f t="shared" si="2044"/>
        <v>AF$16</v>
      </c>
      <c r="AG1517" s="199" t="str">
        <f t="shared" si="2044"/>
        <v>AG$16</v>
      </c>
      <c r="AH1517" s="199" t="str">
        <f t="shared" si="2044"/>
        <v>AH$16</v>
      </c>
      <c r="AI1517" s="199" t="str">
        <f t="shared" si="2044"/>
        <v>AI$16</v>
      </c>
      <c r="AJ1517" s="199" t="str">
        <f t="shared" si="2044"/>
        <v>AJ$16</v>
      </c>
      <c r="AK1517" s="199" t="str">
        <f t="shared" si="2044"/>
        <v>AK$16</v>
      </c>
      <c r="AL1517" s="199" t="str">
        <f t="shared" si="2044"/>
        <v>AL$16</v>
      </c>
      <c r="AM1517" s="199" t="str">
        <f t="shared" si="2044"/>
        <v>AM$16</v>
      </c>
      <c r="AN1517" s="199" t="str">
        <f t="shared" si="2044"/>
        <v>AN$16</v>
      </c>
      <c r="AO1517" s="199" t="str">
        <f t="shared" si="2044"/>
        <v>AO$16</v>
      </c>
      <c r="AP1517" s="199" t="str">
        <f t="shared" si="2044"/>
        <v>AP$16</v>
      </c>
      <c r="AQ1517" s="199" t="str">
        <f t="shared" si="2044"/>
        <v>AQ$16</v>
      </c>
      <c r="AR1517" s="199" t="str">
        <f t="shared" si="2044"/>
        <v>AR$16</v>
      </c>
      <c r="AS1517" s="199" t="str">
        <f t="shared" si="2044"/>
        <v>AS$16</v>
      </c>
      <c r="AT1517" s="199" t="str">
        <f t="shared" si="2044"/>
        <v>AT$16</v>
      </c>
      <c r="AU1517" s="199" t="str">
        <f t="shared" si="2044"/>
        <v>AU$16</v>
      </c>
      <c r="AV1517" s="199" t="str">
        <f t="shared" si="2044"/>
        <v>AV$16</v>
      </c>
      <c r="AW1517" s="199" t="str">
        <f t="shared" si="2044"/>
        <v>AW$16</v>
      </c>
      <c r="AX1517" s="199" t="str">
        <f t="shared" si="2044"/>
        <v>AX$16</v>
      </c>
      <c r="AY1517" s="199" t="str">
        <f t="shared" ref="AY1517:CD1517" si="2045">AY$20</f>
        <v>AY$16</v>
      </c>
      <c r="AZ1517" s="199" t="str">
        <f t="shared" si="2045"/>
        <v>AZ$16</v>
      </c>
      <c r="BA1517" s="199" t="str">
        <f t="shared" si="2045"/>
        <v>BA$16</v>
      </c>
      <c r="BB1517" s="199" t="str">
        <f t="shared" si="2045"/>
        <v>BB$16</v>
      </c>
      <c r="BC1517" s="199" t="str">
        <f t="shared" si="2045"/>
        <v>BC$16</v>
      </c>
      <c r="BD1517" s="199" t="str">
        <f t="shared" si="2045"/>
        <v>BD$16</v>
      </c>
      <c r="BE1517" s="199" t="str">
        <f t="shared" si="2045"/>
        <v>BE$16</v>
      </c>
      <c r="BF1517" s="199" t="str">
        <f t="shared" si="2045"/>
        <v>BF$16</v>
      </c>
      <c r="BG1517" s="199" t="str">
        <f t="shared" si="2045"/>
        <v>BG$16</v>
      </c>
      <c r="BH1517" s="199" t="str">
        <f t="shared" si="2045"/>
        <v>BH$16</v>
      </c>
      <c r="BI1517" s="199" t="str">
        <f t="shared" si="2045"/>
        <v>BI$16</v>
      </c>
      <c r="BJ1517" s="199" t="str">
        <f t="shared" si="2045"/>
        <v>BJ$16</v>
      </c>
      <c r="BK1517" s="199" t="str">
        <f t="shared" si="2045"/>
        <v>BK$16</v>
      </c>
      <c r="BL1517" s="199" t="str">
        <f t="shared" si="2045"/>
        <v>BL$16</v>
      </c>
      <c r="BM1517" s="199" t="str">
        <f t="shared" si="2045"/>
        <v>BM$16</v>
      </c>
      <c r="BN1517" s="199" t="str">
        <f t="shared" si="2045"/>
        <v>BN$16</v>
      </c>
      <c r="BO1517" s="199" t="str">
        <f t="shared" si="2045"/>
        <v>BO$16</v>
      </c>
      <c r="BP1517" s="199" t="str">
        <f t="shared" si="2045"/>
        <v>BP$16</v>
      </c>
      <c r="BQ1517" s="199" t="str">
        <f t="shared" si="2045"/>
        <v>BQ$16</v>
      </c>
      <c r="BR1517" s="199" t="str">
        <f t="shared" si="2045"/>
        <v>BR$16</v>
      </c>
      <c r="BS1517" s="199" t="str">
        <f t="shared" si="2045"/>
        <v>BS$16</v>
      </c>
      <c r="BT1517" s="199" t="str">
        <f t="shared" si="2045"/>
        <v>BT$16</v>
      </c>
      <c r="BU1517" s="199" t="str">
        <f t="shared" si="2045"/>
        <v>BU$16</v>
      </c>
      <c r="BV1517" s="199" t="str">
        <f t="shared" si="2045"/>
        <v>BV$16</v>
      </c>
      <c r="BW1517" s="199" t="str">
        <f t="shared" si="2045"/>
        <v>BW$16</v>
      </c>
      <c r="BX1517" s="199" t="str">
        <f t="shared" si="2045"/>
        <v>BX$16</v>
      </c>
      <c r="BY1517" s="199" t="str">
        <f t="shared" si="2045"/>
        <v>BY$16</v>
      </c>
      <c r="BZ1517" s="199" t="str">
        <f t="shared" si="2045"/>
        <v>BZ$16</v>
      </c>
      <c r="CA1517" s="199" t="str">
        <f t="shared" si="2045"/>
        <v>CA$16</v>
      </c>
      <c r="CB1517" s="199" t="str">
        <f t="shared" si="2045"/>
        <v>CB$16</v>
      </c>
      <c r="CC1517" s="199" t="str">
        <f t="shared" si="2045"/>
        <v>CC$16</v>
      </c>
      <c r="CD1517" s="199" t="str">
        <f t="shared" si="2045"/>
        <v>CD$16</v>
      </c>
      <c r="CE1517" s="199" t="str">
        <f t="shared" ref="CE1517:CL1517" si="2046">CE$20</f>
        <v>CE$16</v>
      </c>
      <c r="CF1517" s="199" t="str">
        <f t="shared" si="2046"/>
        <v>CF$16</v>
      </c>
      <c r="CG1517" s="199" t="str">
        <f t="shared" si="2046"/>
        <v>CG$16</v>
      </c>
      <c r="CH1517" s="199" t="str">
        <f t="shared" si="2046"/>
        <v>CH$16</v>
      </c>
      <c r="CI1517" s="199" t="str">
        <f t="shared" si="2046"/>
        <v>CI$16</v>
      </c>
      <c r="CJ1517" s="199" t="str">
        <f t="shared" si="2046"/>
        <v>CJ$16</v>
      </c>
      <c r="CK1517" s="199" t="str">
        <f t="shared" si="2046"/>
        <v>CK$16</v>
      </c>
      <c r="CL1517" s="199" t="str">
        <f t="shared" si="2046"/>
        <v>CL$16</v>
      </c>
      <c r="CN1517" s="176"/>
      <c r="CO1517" s="199" t="str">
        <f t="shared" ref="CO1517:DL1517" si="2047">CO$20</f>
        <v>CO$16</v>
      </c>
      <c r="CP1517" s="199" t="str">
        <f t="shared" si="2047"/>
        <v>CP$16</v>
      </c>
      <c r="CQ1517" s="199" t="str">
        <f t="shared" si="2047"/>
        <v>CQ$16</v>
      </c>
      <c r="CR1517" s="199" t="str">
        <f t="shared" si="2047"/>
        <v>CR$16</v>
      </c>
      <c r="CS1517" s="199" t="str">
        <f t="shared" si="2047"/>
        <v>CS$16</v>
      </c>
      <c r="CT1517" s="199" t="str">
        <f t="shared" si="2047"/>
        <v>CT$16</v>
      </c>
      <c r="CU1517" s="199" t="str">
        <f t="shared" si="2047"/>
        <v>CU$16</v>
      </c>
      <c r="CV1517" s="199" t="str">
        <f t="shared" si="2047"/>
        <v>CV$16</v>
      </c>
      <c r="CW1517" s="199" t="str">
        <f t="shared" si="2047"/>
        <v>CW$16</v>
      </c>
      <c r="CX1517" s="199" t="str">
        <f t="shared" si="2047"/>
        <v>CX$16</v>
      </c>
      <c r="CY1517" s="199" t="str">
        <f t="shared" si="2047"/>
        <v>CY$16</v>
      </c>
      <c r="CZ1517" s="199" t="str">
        <f t="shared" si="2047"/>
        <v>CZ$16</v>
      </c>
      <c r="DA1517" s="199" t="str">
        <f t="shared" si="2047"/>
        <v>DA$16</v>
      </c>
      <c r="DB1517" s="199" t="str">
        <f t="shared" si="2047"/>
        <v>DB$16</v>
      </c>
      <c r="DC1517" s="199" t="str">
        <f t="shared" si="2047"/>
        <v>DC$16</v>
      </c>
      <c r="DD1517" s="199" t="str">
        <f t="shared" si="2047"/>
        <v>DD$16</v>
      </c>
      <c r="DE1517" s="199" t="str">
        <f t="shared" si="2047"/>
        <v>DE$16</v>
      </c>
      <c r="DF1517" s="199" t="str">
        <f t="shared" si="2047"/>
        <v>DF$16</v>
      </c>
      <c r="DG1517" s="199" t="str">
        <f t="shared" si="2047"/>
        <v>DG$16</v>
      </c>
      <c r="DH1517" s="199" t="str">
        <f t="shared" si="2047"/>
        <v>DH$16</v>
      </c>
      <c r="DI1517" s="199" t="str">
        <f t="shared" si="2047"/>
        <v>DI$16</v>
      </c>
      <c r="DJ1517" s="199" t="str">
        <f t="shared" si="2047"/>
        <v>DJ$16</v>
      </c>
      <c r="DK1517" s="199" t="str">
        <f t="shared" si="2047"/>
        <v>DK$16</v>
      </c>
      <c r="DL1517" s="199" t="str">
        <f t="shared" si="2047"/>
        <v>DL$16</v>
      </c>
    </row>
    <row r="1518" spans="1:116" x14ac:dyDescent="0.4">
      <c r="A1518" s="174"/>
      <c r="E1518" s="8"/>
      <c r="G1518" s="175" t="s">
        <v>505</v>
      </c>
      <c r="H1518" s="200"/>
      <c r="I1518" s="201"/>
      <c r="J1518" s="201"/>
      <c r="K1518" s="202"/>
      <c r="L1518" s="202"/>
      <c r="M1518" s="202"/>
      <c r="N1518" s="202"/>
      <c r="O1518" s="202"/>
      <c r="P1518" s="202"/>
      <c r="R1518" s="202"/>
      <c r="S1518" s="199" t="str">
        <f t="shared" ref="S1518:AX1518" si="2048">S$21</f>
        <v>S$17</v>
      </c>
      <c r="T1518" s="199" t="str">
        <f t="shared" si="2048"/>
        <v>T$17</v>
      </c>
      <c r="U1518" s="199" t="str">
        <f t="shared" si="2048"/>
        <v>U$17</v>
      </c>
      <c r="V1518" s="199" t="str">
        <f t="shared" si="2048"/>
        <v>V$17</v>
      </c>
      <c r="W1518" s="199" t="str">
        <f t="shared" si="2048"/>
        <v>W$17</v>
      </c>
      <c r="X1518" s="199" t="str">
        <f t="shared" si="2048"/>
        <v>X$17</v>
      </c>
      <c r="Y1518" s="199" t="str">
        <f t="shared" si="2048"/>
        <v>Y$17</v>
      </c>
      <c r="Z1518" s="199" t="str">
        <f t="shared" si="2048"/>
        <v>Z$17</v>
      </c>
      <c r="AA1518" s="199" t="str">
        <f t="shared" si="2048"/>
        <v>AA$17</v>
      </c>
      <c r="AB1518" s="199" t="str">
        <f t="shared" si="2048"/>
        <v>AB$17</v>
      </c>
      <c r="AC1518" s="199" t="str">
        <f t="shared" si="2048"/>
        <v>AC$17</v>
      </c>
      <c r="AD1518" s="199" t="str">
        <f t="shared" si="2048"/>
        <v>AD$17</v>
      </c>
      <c r="AE1518" s="199" t="str">
        <f t="shared" si="2048"/>
        <v>AE$17</v>
      </c>
      <c r="AF1518" s="199" t="str">
        <f t="shared" si="2048"/>
        <v>AF$17</v>
      </c>
      <c r="AG1518" s="199" t="str">
        <f t="shared" si="2048"/>
        <v>AG$17</v>
      </c>
      <c r="AH1518" s="199" t="str">
        <f t="shared" si="2048"/>
        <v>AH$17</v>
      </c>
      <c r="AI1518" s="199" t="str">
        <f t="shared" si="2048"/>
        <v>AI$17</v>
      </c>
      <c r="AJ1518" s="199" t="str">
        <f t="shared" si="2048"/>
        <v>AJ$17</v>
      </c>
      <c r="AK1518" s="199" t="str">
        <f t="shared" si="2048"/>
        <v>AK$17</v>
      </c>
      <c r="AL1518" s="199" t="str">
        <f t="shared" si="2048"/>
        <v>AL$17</v>
      </c>
      <c r="AM1518" s="199" t="str">
        <f t="shared" si="2048"/>
        <v>AM$17</v>
      </c>
      <c r="AN1518" s="199" t="str">
        <f t="shared" si="2048"/>
        <v>AN$17</v>
      </c>
      <c r="AO1518" s="199" t="str">
        <f t="shared" si="2048"/>
        <v>AO$17</v>
      </c>
      <c r="AP1518" s="199" t="str">
        <f t="shared" si="2048"/>
        <v>AP$17</v>
      </c>
      <c r="AQ1518" s="199" t="str">
        <f t="shared" si="2048"/>
        <v>AQ$17</v>
      </c>
      <c r="AR1518" s="199" t="str">
        <f t="shared" si="2048"/>
        <v>AR$17</v>
      </c>
      <c r="AS1518" s="199" t="str">
        <f t="shared" si="2048"/>
        <v>AS$17</v>
      </c>
      <c r="AT1518" s="199" t="str">
        <f t="shared" si="2048"/>
        <v>AT$17</v>
      </c>
      <c r="AU1518" s="199" t="str">
        <f t="shared" si="2048"/>
        <v>AU$17</v>
      </c>
      <c r="AV1518" s="199" t="str">
        <f t="shared" si="2048"/>
        <v>AV$17</v>
      </c>
      <c r="AW1518" s="199" t="str">
        <f t="shared" si="2048"/>
        <v>AW$17</v>
      </c>
      <c r="AX1518" s="199" t="str">
        <f t="shared" si="2048"/>
        <v>AX$17</v>
      </c>
      <c r="AY1518" s="199" t="str">
        <f t="shared" ref="AY1518:CD1518" si="2049">AY$21</f>
        <v>AY$17</v>
      </c>
      <c r="AZ1518" s="199" t="str">
        <f t="shared" si="2049"/>
        <v>AZ$17</v>
      </c>
      <c r="BA1518" s="199" t="str">
        <f t="shared" si="2049"/>
        <v>BA$17</v>
      </c>
      <c r="BB1518" s="199" t="str">
        <f t="shared" si="2049"/>
        <v>BB$17</v>
      </c>
      <c r="BC1518" s="199" t="str">
        <f t="shared" si="2049"/>
        <v>BC$17</v>
      </c>
      <c r="BD1518" s="199" t="str">
        <f t="shared" si="2049"/>
        <v>BD$17</v>
      </c>
      <c r="BE1518" s="199" t="str">
        <f t="shared" si="2049"/>
        <v>BE$17</v>
      </c>
      <c r="BF1518" s="199" t="str">
        <f t="shared" si="2049"/>
        <v>BF$17</v>
      </c>
      <c r="BG1518" s="199" t="str">
        <f t="shared" si="2049"/>
        <v>BG$17</v>
      </c>
      <c r="BH1518" s="199" t="str">
        <f t="shared" si="2049"/>
        <v>BH$17</v>
      </c>
      <c r="BI1518" s="199" t="str">
        <f t="shared" si="2049"/>
        <v>BI$17</v>
      </c>
      <c r="BJ1518" s="199" t="str">
        <f t="shared" si="2049"/>
        <v>BJ$17</v>
      </c>
      <c r="BK1518" s="199" t="str">
        <f t="shared" si="2049"/>
        <v>BK$17</v>
      </c>
      <c r="BL1518" s="199" t="str">
        <f t="shared" si="2049"/>
        <v>BL$17</v>
      </c>
      <c r="BM1518" s="199" t="str">
        <f t="shared" si="2049"/>
        <v>BM$17</v>
      </c>
      <c r="BN1518" s="199" t="str">
        <f t="shared" si="2049"/>
        <v>BN$17</v>
      </c>
      <c r="BO1518" s="199" t="str">
        <f t="shared" si="2049"/>
        <v>BO$17</v>
      </c>
      <c r="BP1518" s="199" t="str">
        <f t="shared" si="2049"/>
        <v>BP$17</v>
      </c>
      <c r="BQ1518" s="199" t="str">
        <f t="shared" si="2049"/>
        <v>BQ$17</v>
      </c>
      <c r="BR1518" s="199" t="str">
        <f t="shared" si="2049"/>
        <v>BR$17</v>
      </c>
      <c r="BS1518" s="199" t="str">
        <f t="shared" si="2049"/>
        <v>BS$17</v>
      </c>
      <c r="BT1518" s="199" t="str">
        <f t="shared" si="2049"/>
        <v>BT$17</v>
      </c>
      <c r="BU1518" s="199" t="str">
        <f t="shared" si="2049"/>
        <v>BU$17</v>
      </c>
      <c r="BV1518" s="199" t="str">
        <f t="shared" si="2049"/>
        <v>BV$17</v>
      </c>
      <c r="BW1518" s="199" t="str">
        <f t="shared" si="2049"/>
        <v>BW$17</v>
      </c>
      <c r="BX1518" s="199" t="str">
        <f t="shared" si="2049"/>
        <v>BX$17</v>
      </c>
      <c r="BY1518" s="199" t="str">
        <f t="shared" si="2049"/>
        <v>BY$17</v>
      </c>
      <c r="BZ1518" s="199" t="str">
        <f t="shared" si="2049"/>
        <v>BZ$17</v>
      </c>
      <c r="CA1518" s="199" t="str">
        <f t="shared" si="2049"/>
        <v>CA$17</v>
      </c>
      <c r="CB1518" s="199" t="str">
        <f t="shared" si="2049"/>
        <v>CB$17</v>
      </c>
      <c r="CC1518" s="199" t="str">
        <f t="shared" si="2049"/>
        <v>CC$17</v>
      </c>
      <c r="CD1518" s="199" t="str">
        <f t="shared" si="2049"/>
        <v>CD$17</v>
      </c>
      <c r="CE1518" s="199" t="str">
        <f t="shared" ref="CE1518:CL1518" si="2050">CE$21</f>
        <v>CE$17</v>
      </c>
      <c r="CF1518" s="199" t="str">
        <f t="shared" si="2050"/>
        <v>CF$17</v>
      </c>
      <c r="CG1518" s="199" t="str">
        <f t="shared" si="2050"/>
        <v>CG$17</v>
      </c>
      <c r="CH1518" s="199" t="str">
        <f t="shared" si="2050"/>
        <v>CH$17</v>
      </c>
      <c r="CI1518" s="199" t="str">
        <f t="shared" si="2050"/>
        <v>CI$17</v>
      </c>
      <c r="CJ1518" s="199" t="str">
        <f t="shared" si="2050"/>
        <v>CJ$17</v>
      </c>
      <c r="CK1518" s="199" t="str">
        <f t="shared" si="2050"/>
        <v>CK$17</v>
      </c>
      <c r="CL1518" s="199" t="str">
        <f t="shared" si="2050"/>
        <v>CL$17</v>
      </c>
      <c r="CN1518" s="201"/>
      <c r="CO1518" s="199" t="str">
        <f t="shared" ref="CO1518:DL1518" si="2051">CO$21</f>
        <v>CO$17</v>
      </c>
      <c r="CP1518" s="199" t="str">
        <f t="shared" si="2051"/>
        <v>CP$17</v>
      </c>
      <c r="CQ1518" s="199" t="str">
        <f t="shared" si="2051"/>
        <v>CQ$17</v>
      </c>
      <c r="CR1518" s="199" t="str">
        <f t="shared" si="2051"/>
        <v>CR$17</v>
      </c>
      <c r="CS1518" s="199" t="str">
        <f t="shared" si="2051"/>
        <v>CS$17</v>
      </c>
      <c r="CT1518" s="199" t="str">
        <f t="shared" si="2051"/>
        <v>CT$17</v>
      </c>
      <c r="CU1518" s="199" t="str">
        <f t="shared" si="2051"/>
        <v>CU$17</v>
      </c>
      <c r="CV1518" s="199" t="str">
        <f t="shared" si="2051"/>
        <v>CV$17</v>
      </c>
      <c r="CW1518" s="199" t="str">
        <f t="shared" si="2051"/>
        <v>CW$17</v>
      </c>
      <c r="CX1518" s="199" t="str">
        <f t="shared" si="2051"/>
        <v>CX$17</v>
      </c>
      <c r="CY1518" s="199" t="str">
        <f t="shared" si="2051"/>
        <v>CY$17</v>
      </c>
      <c r="CZ1518" s="199" t="str">
        <f t="shared" si="2051"/>
        <v>CZ$17</v>
      </c>
      <c r="DA1518" s="199" t="str">
        <f t="shared" si="2051"/>
        <v>DA$17</v>
      </c>
      <c r="DB1518" s="199" t="str">
        <f t="shared" si="2051"/>
        <v>DB$17</v>
      </c>
      <c r="DC1518" s="199" t="str">
        <f t="shared" si="2051"/>
        <v>DC$17</v>
      </c>
      <c r="DD1518" s="199" t="str">
        <f t="shared" si="2051"/>
        <v>DD$17</v>
      </c>
      <c r="DE1518" s="199" t="str">
        <f t="shared" si="2051"/>
        <v>DE$17</v>
      </c>
      <c r="DF1518" s="199" t="str">
        <f t="shared" si="2051"/>
        <v>DF$17</v>
      </c>
      <c r="DG1518" s="199" t="str">
        <f t="shared" si="2051"/>
        <v>DG$17</v>
      </c>
      <c r="DH1518" s="199" t="str">
        <f t="shared" si="2051"/>
        <v>DH$17</v>
      </c>
      <c r="DI1518" s="199" t="str">
        <f t="shared" si="2051"/>
        <v>DI$17</v>
      </c>
      <c r="DJ1518" s="199" t="str">
        <f t="shared" si="2051"/>
        <v>DJ$17</v>
      </c>
      <c r="DK1518" s="199" t="str">
        <f t="shared" si="2051"/>
        <v>DK$17</v>
      </c>
      <c r="DL1518" s="199" t="str">
        <f t="shared" si="2051"/>
        <v>DL$17</v>
      </c>
    </row>
    <row r="1519" spans="1:116" x14ac:dyDescent="0.4">
      <c r="A1519" s="174"/>
      <c r="E1519" s="8"/>
      <c r="G1519" s="175" t="s">
        <v>463</v>
      </c>
      <c r="H1519" s="200"/>
      <c r="I1519" s="201"/>
      <c r="J1519" s="201"/>
      <c r="K1519" s="202"/>
      <c r="L1519" s="202"/>
      <c r="M1519" s="202"/>
      <c r="N1519" s="202"/>
      <c r="O1519" s="202"/>
      <c r="P1519" s="202"/>
      <c r="R1519" s="202"/>
      <c r="S1519" s="190"/>
      <c r="T1519" s="190"/>
      <c r="U1519" s="190"/>
      <c r="V1519" s="190"/>
      <c r="W1519" s="190"/>
      <c r="X1519" s="190"/>
      <c r="Y1519" s="190"/>
      <c r="Z1519" s="190"/>
      <c r="AA1519" s="190"/>
      <c r="AB1519" s="190"/>
      <c r="AC1519" s="190"/>
      <c r="AD1519" s="190"/>
      <c r="AE1519" s="190"/>
      <c r="AF1519" s="190"/>
      <c r="AG1519" s="190"/>
      <c r="AH1519" s="190"/>
      <c r="AI1519" s="190"/>
      <c r="AJ1519" s="190"/>
      <c r="AK1519" s="190"/>
      <c r="AL1519" s="190"/>
      <c r="AM1519" s="190"/>
      <c r="AN1519" s="190"/>
      <c r="AO1519" s="190"/>
      <c r="AP1519" s="190"/>
      <c r="AQ1519" s="190"/>
      <c r="AR1519" s="190"/>
      <c r="AS1519" s="190"/>
      <c r="AT1519" s="190"/>
      <c r="AU1519" s="190"/>
      <c r="AV1519" s="190"/>
      <c r="AW1519" s="190"/>
      <c r="AX1519" s="190"/>
      <c r="AY1519" s="190"/>
      <c r="AZ1519" s="190"/>
      <c r="BA1519" s="190"/>
      <c r="BB1519" s="190"/>
      <c r="BC1519" s="190"/>
      <c r="BD1519" s="190"/>
      <c r="BE1519" s="190"/>
      <c r="BF1519" s="190"/>
      <c r="BG1519" s="190"/>
      <c r="BH1519" s="190"/>
      <c r="BI1519" s="190"/>
      <c r="BJ1519" s="190"/>
      <c r="BK1519" s="190"/>
      <c r="BL1519" s="190"/>
      <c r="BM1519" s="190"/>
      <c r="BN1519" s="190"/>
      <c r="BO1519" s="190"/>
      <c r="BP1519" s="190"/>
      <c r="BQ1519" s="190"/>
      <c r="BR1519" s="190"/>
      <c r="BS1519" s="190"/>
      <c r="BT1519" s="190"/>
      <c r="BU1519" s="190"/>
      <c r="BV1519" s="190"/>
      <c r="BW1519" s="190"/>
      <c r="BX1519" s="190"/>
      <c r="BY1519" s="190"/>
      <c r="BZ1519" s="190"/>
      <c r="CA1519" s="190"/>
      <c r="CB1519" s="190"/>
      <c r="CC1519" s="190"/>
      <c r="CD1519" s="190"/>
      <c r="CE1519" s="190"/>
      <c r="CF1519" s="190"/>
      <c r="CG1519" s="190"/>
      <c r="CH1519" s="190"/>
      <c r="CI1519" s="190"/>
      <c r="CJ1519" s="190"/>
      <c r="CK1519" s="190"/>
      <c r="CL1519" s="190"/>
      <c r="CN1519" s="201"/>
      <c r="CO1519" s="190"/>
      <c r="CP1519" s="190"/>
      <c r="CQ1519" s="190"/>
      <c r="CR1519" s="190"/>
      <c r="CS1519" s="190"/>
      <c r="CT1519" s="190"/>
      <c r="CU1519" s="190"/>
      <c r="CV1519" s="190"/>
      <c r="CW1519" s="190"/>
      <c r="CX1519" s="190"/>
      <c r="CY1519" s="190"/>
      <c r="CZ1519" s="190"/>
      <c r="DA1519" s="190"/>
      <c r="DB1519" s="190"/>
      <c r="DC1519" s="190"/>
      <c r="DD1519" s="190"/>
      <c r="DE1519" s="190"/>
      <c r="DF1519" s="190"/>
      <c r="DG1519" s="190"/>
      <c r="DH1519" s="190"/>
      <c r="DI1519" s="190"/>
      <c r="DJ1519" s="190"/>
      <c r="DK1519" s="190"/>
      <c r="DL1519" s="190"/>
    </row>
    <row r="1520" spans="1:116" x14ac:dyDescent="0.4">
      <c r="A1520" s="174"/>
      <c r="E1520" s="8"/>
      <c r="G1520" s="175" t="s">
        <v>464</v>
      </c>
      <c r="H1520" s="200"/>
      <c r="I1520" s="201"/>
      <c r="J1520" s="201"/>
      <c r="K1520" s="202"/>
      <c r="L1520" s="202"/>
      <c r="M1520" s="202"/>
      <c r="N1520" s="202"/>
      <c r="O1520" s="202"/>
      <c r="P1520" s="202"/>
      <c r="R1520" s="202"/>
      <c r="S1520" s="190"/>
      <c r="T1520" s="190"/>
      <c r="U1520" s="190"/>
      <c r="V1520" s="190"/>
      <c r="W1520" s="190"/>
      <c r="X1520" s="190"/>
      <c r="Y1520" s="190"/>
      <c r="Z1520" s="190"/>
      <c r="AA1520" s="190"/>
      <c r="AB1520" s="190"/>
      <c r="AC1520" s="190"/>
      <c r="AD1520" s="190"/>
      <c r="AE1520" s="190"/>
      <c r="AF1520" s="190"/>
      <c r="AG1520" s="190"/>
      <c r="AH1520" s="190"/>
      <c r="AI1520" s="190"/>
      <c r="AJ1520" s="190"/>
      <c r="AK1520" s="190"/>
      <c r="AL1520" s="190"/>
      <c r="AM1520" s="190"/>
      <c r="AN1520" s="190"/>
      <c r="AO1520" s="190"/>
      <c r="AP1520" s="190"/>
      <c r="AQ1520" s="190"/>
      <c r="AR1520" s="190"/>
      <c r="AS1520" s="190"/>
      <c r="AT1520" s="190"/>
      <c r="AU1520" s="190"/>
      <c r="AV1520" s="190"/>
      <c r="AW1520" s="190"/>
      <c r="AX1520" s="190"/>
      <c r="AY1520" s="190"/>
      <c r="AZ1520" s="190"/>
      <c r="BA1520" s="190"/>
      <c r="BB1520" s="190"/>
      <c r="BC1520" s="190"/>
      <c r="BD1520" s="190"/>
      <c r="BE1520" s="190"/>
      <c r="BF1520" s="190"/>
      <c r="BG1520" s="190"/>
      <c r="BH1520" s="190"/>
      <c r="BI1520" s="190"/>
      <c r="BJ1520" s="190"/>
      <c r="BK1520" s="190"/>
      <c r="BL1520" s="190"/>
      <c r="BM1520" s="190"/>
      <c r="BN1520" s="190"/>
      <c r="BO1520" s="190"/>
      <c r="BP1520" s="190"/>
      <c r="BQ1520" s="190"/>
      <c r="BR1520" s="190"/>
      <c r="BS1520" s="190"/>
      <c r="BT1520" s="190"/>
      <c r="BU1520" s="190"/>
      <c r="BV1520" s="190"/>
      <c r="BW1520" s="190"/>
      <c r="BX1520" s="190"/>
      <c r="BY1520" s="190"/>
      <c r="BZ1520" s="190"/>
      <c r="CA1520" s="190"/>
      <c r="CB1520" s="190"/>
      <c r="CC1520" s="190"/>
      <c r="CD1520" s="190"/>
      <c r="CE1520" s="190"/>
      <c r="CF1520" s="190"/>
      <c r="CG1520" s="190"/>
      <c r="CH1520" s="190"/>
      <c r="CI1520" s="190"/>
      <c r="CJ1520" s="190"/>
      <c r="CK1520" s="190"/>
      <c r="CL1520" s="190"/>
      <c r="CN1520" s="201"/>
      <c r="CO1520" s="190"/>
      <c r="CP1520" s="190"/>
      <c r="CQ1520" s="190"/>
      <c r="CR1520" s="190"/>
      <c r="CS1520" s="190"/>
      <c r="CT1520" s="190"/>
      <c r="CU1520" s="190"/>
      <c r="CV1520" s="190"/>
      <c r="CW1520" s="190"/>
      <c r="CX1520" s="190"/>
      <c r="CY1520" s="190"/>
      <c r="CZ1520" s="190"/>
      <c r="DA1520" s="190"/>
      <c r="DB1520" s="190"/>
      <c r="DC1520" s="190"/>
      <c r="DD1520" s="190"/>
      <c r="DE1520" s="190"/>
      <c r="DF1520" s="190"/>
      <c r="DG1520" s="190"/>
      <c r="DH1520" s="190"/>
      <c r="DI1520" s="190"/>
      <c r="DJ1520" s="190"/>
      <c r="DK1520" s="190"/>
      <c r="DL1520" s="190"/>
    </row>
    <row r="1521" spans="1:116" x14ac:dyDescent="0.4">
      <c r="A1521" s="31" t="s">
        <v>218</v>
      </c>
      <c r="B1521" s="31" t="s">
        <v>243</v>
      </c>
      <c r="C1521" s="31"/>
      <c r="D1521" t="s">
        <v>529</v>
      </c>
      <c r="E1521" s="8" t="str">
        <f t="shared" ref="E1521:E1530" si="2052">ROW()&amp;" "&amp;D1521</f>
        <v>1521 FCCA-F</v>
      </c>
      <c r="F1521" t="s">
        <v>530</v>
      </c>
      <c r="G1521" s="70" t="s">
        <v>531</v>
      </c>
      <c r="H1521" s="200"/>
      <c r="I1521" s="201"/>
      <c r="J1521" s="201"/>
      <c r="K1521" s="202"/>
      <c r="L1521" s="202"/>
      <c r="M1521" s="202"/>
      <c r="N1521" s="202"/>
      <c r="O1521" s="202"/>
      <c r="P1521" s="202"/>
      <c r="R1521" s="202"/>
      <c r="S1521" s="190" t="str">
        <f t="shared" ref="S1521:AX1521" si="2053">S$22</f>
        <v>S$18</v>
      </c>
      <c r="T1521" s="190" t="str">
        <f t="shared" si="2053"/>
        <v>T$18</v>
      </c>
      <c r="U1521" s="190" t="str">
        <f t="shared" si="2053"/>
        <v>U$18</v>
      </c>
      <c r="V1521" s="190" t="str">
        <f t="shared" si="2053"/>
        <v>V$18</v>
      </c>
      <c r="W1521" s="190" t="str">
        <f t="shared" si="2053"/>
        <v>W$18</v>
      </c>
      <c r="X1521" s="190" t="str">
        <f t="shared" si="2053"/>
        <v>X$18</v>
      </c>
      <c r="Y1521" s="190" t="str">
        <f t="shared" si="2053"/>
        <v>Y$18</v>
      </c>
      <c r="Z1521" s="190" t="str">
        <f t="shared" si="2053"/>
        <v>Z$18</v>
      </c>
      <c r="AA1521" s="190" t="str">
        <f t="shared" si="2053"/>
        <v>AA$18</v>
      </c>
      <c r="AB1521" s="190" t="str">
        <f t="shared" si="2053"/>
        <v>AB$18</v>
      </c>
      <c r="AC1521" s="190" t="str">
        <f t="shared" si="2053"/>
        <v>AC$18</v>
      </c>
      <c r="AD1521" s="190" t="str">
        <f t="shared" si="2053"/>
        <v>AD$18</v>
      </c>
      <c r="AE1521" s="190" t="str">
        <f t="shared" si="2053"/>
        <v>AE$18</v>
      </c>
      <c r="AF1521" s="190" t="str">
        <f t="shared" si="2053"/>
        <v>AF$18</v>
      </c>
      <c r="AG1521" s="190" t="str">
        <f t="shared" si="2053"/>
        <v>AG$18</v>
      </c>
      <c r="AH1521" s="190" t="str">
        <f t="shared" si="2053"/>
        <v>AH$18</v>
      </c>
      <c r="AI1521" s="190" t="str">
        <f t="shared" si="2053"/>
        <v>AI$18</v>
      </c>
      <c r="AJ1521" s="190" t="str">
        <f t="shared" si="2053"/>
        <v>AJ$18</v>
      </c>
      <c r="AK1521" s="190" t="str">
        <f t="shared" si="2053"/>
        <v>AK$18</v>
      </c>
      <c r="AL1521" s="190" t="str">
        <f t="shared" si="2053"/>
        <v>AL$18</v>
      </c>
      <c r="AM1521" s="190" t="str">
        <f t="shared" si="2053"/>
        <v>AM$18</v>
      </c>
      <c r="AN1521" s="190" t="str">
        <f t="shared" si="2053"/>
        <v>AN$18</v>
      </c>
      <c r="AO1521" s="190" t="str">
        <f t="shared" si="2053"/>
        <v>AO$18</v>
      </c>
      <c r="AP1521" s="190" t="str">
        <f t="shared" si="2053"/>
        <v>AP$18</v>
      </c>
      <c r="AQ1521" s="190" t="str">
        <f t="shared" si="2053"/>
        <v>AQ$18</v>
      </c>
      <c r="AR1521" s="190" t="str">
        <f t="shared" si="2053"/>
        <v>AR$18</v>
      </c>
      <c r="AS1521" s="190" t="str">
        <f t="shared" si="2053"/>
        <v>AS$18</v>
      </c>
      <c r="AT1521" s="190" t="str">
        <f t="shared" si="2053"/>
        <v>AT$18</v>
      </c>
      <c r="AU1521" s="190" t="str">
        <f t="shared" si="2053"/>
        <v>AU$18</v>
      </c>
      <c r="AV1521" s="190" t="str">
        <f t="shared" si="2053"/>
        <v>AV$18</v>
      </c>
      <c r="AW1521" s="190" t="str">
        <f t="shared" si="2053"/>
        <v>AW$18</v>
      </c>
      <c r="AX1521" s="190" t="str">
        <f t="shared" si="2053"/>
        <v>AX$18</v>
      </c>
      <c r="AY1521" s="190" t="str">
        <f t="shared" ref="AY1521:CD1521" si="2054">AY$22</f>
        <v>AY$18</v>
      </c>
      <c r="AZ1521" s="190" t="str">
        <f t="shared" si="2054"/>
        <v>AZ$18</v>
      </c>
      <c r="BA1521" s="190" t="str">
        <f t="shared" si="2054"/>
        <v>BA$18</v>
      </c>
      <c r="BB1521" s="190" t="str">
        <f t="shared" si="2054"/>
        <v>BB$18</v>
      </c>
      <c r="BC1521" s="190" t="str">
        <f t="shared" si="2054"/>
        <v>BC$18</v>
      </c>
      <c r="BD1521" s="190" t="str">
        <f t="shared" si="2054"/>
        <v>BD$18</v>
      </c>
      <c r="BE1521" s="190" t="str">
        <f t="shared" si="2054"/>
        <v>BE$18</v>
      </c>
      <c r="BF1521" s="190" t="str">
        <f t="shared" si="2054"/>
        <v>BF$18</v>
      </c>
      <c r="BG1521" s="190" t="str">
        <f t="shared" si="2054"/>
        <v>BG$18</v>
      </c>
      <c r="BH1521" s="190" t="str">
        <f t="shared" si="2054"/>
        <v>BH$18</v>
      </c>
      <c r="BI1521" s="190" t="str">
        <f t="shared" si="2054"/>
        <v>BI$18</v>
      </c>
      <c r="BJ1521" s="190" t="str">
        <f t="shared" si="2054"/>
        <v>BJ$18</v>
      </c>
      <c r="BK1521" s="190" t="str">
        <f t="shared" si="2054"/>
        <v>BK$18</v>
      </c>
      <c r="BL1521" s="190" t="str">
        <f t="shared" si="2054"/>
        <v>BL$18</v>
      </c>
      <c r="BM1521" s="190" t="str">
        <f t="shared" si="2054"/>
        <v>BM$18</v>
      </c>
      <c r="BN1521" s="190" t="str">
        <f t="shared" si="2054"/>
        <v>BN$18</v>
      </c>
      <c r="BO1521" s="190" t="str">
        <f t="shared" si="2054"/>
        <v>BO$18</v>
      </c>
      <c r="BP1521" s="190" t="str">
        <f t="shared" si="2054"/>
        <v>BP$18</v>
      </c>
      <c r="BQ1521" s="190" t="str">
        <f t="shared" si="2054"/>
        <v>BQ$18</v>
      </c>
      <c r="BR1521" s="190" t="str">
        <f t="shared" si="2054"/>
        <v>BR$18</v>
      </c>
      <c r="BS1521" s="190" t="str">
        <f t="shared" si="2054"/>
        <v>BS$18</v>
      </c>
      <c r="BT1521" s="190" t="str">
        <f t="shared" si="2054"/>
        <v>BT$18</v>
      </c>
      <c r="BU1521" s="190" t="str">
        <f t="shared" si="2054"/>
        <v>BU$18</v>
      </c>
      <c r="BV1521" s="190" t="str">
        <f t="shared" si="2054"/>
        <v>BV$18</v>
      </c>
      <c r="BW1521" s="190" t="str">
        <f t="shared" si="2054"/>
        <v>BW$18</v>
      </c>
      <c r="BX1521" s="190" t="str">
        <f t="shared" si="2054"/>
        <v>BX$18</v>
      </c>
      <c r="BY1521" s="190" t="str">
        <f t="shared" si="2054"/>
        <v>BY$18</v>
      </c>
      <c r="BZ1521" s="190" t="str">
        <f t="shared" si="2054"/>
        <v>BZ$18</v>
      </c>
      <c r="CA1521" s="190" t="str">
        <f t="shared" si="2054"/>
        <v>CA$18</v>
      </c>
      <c r="CB1521" s="190" t="str">
        <f t="shared" si="2054"/>
        <v>CB$18</v>
      </c>
      <c r="CC1521" s="190" t="str">
        <f t="shared" si="2054"/>
        <v>CC$18</v>
      </c>
      <c r="CD1521" s="190" t="str">
        <f t="shared" si="2054"/>
        <v>CD$18</v>
      </c>
      <c r="CE1521" s="190" t="str">
        <f t="shared" ref="CE1521:CL1521" si="2055">CE$22</f>
        <v>CE$18</v>
      </c>
      <c r="CF1521" s="190" t="str">
        <f t="shared" si="2055"/>
        <v>CF$18</v>
      </c>
      <c r="CG1521" s="190" t="str">
        <f t="shared" si="2055"/>
        <v>CG$18</v>
      </c>
      <c r="CH1521" s="190" t="str">
        <f t="shared" si="2055"/>
        <v>CH$18</v>
      </c>
      <c r="CI1521" s="190" t="str">
        <f t="shared" si="2055"/>
        <v>CI$18</v>
      </c>
      <c r="CJ1521" s="190" t="str">
        <f t="shared" si="2055"/>
        <v>CJ$18</v>
      </c>
      <c r="CK1521" s="190" t="str">
        <f t="shared" si="2055"/>
        <v>CK$18</v>
      </c>
      <c r="CL1521" s="190" t="str">
        <f t="shared" si="2055"/>
        <v>CL$18</v>
      </c>
      <c r="CN1521" s="201"/>
      <c r="CO1521" s="190" t="str">
        <f t="shared" ref="CO1521:DL1521" si="2056">CO$22</f>
        <v>CO$18</v>
      </c>
      <c r="CP1521" s="190" t="str">
        <f t="shared" si="2056"/>
        <v>CP$18</v>
      </c>
      <c r="CQ1521" s="190" t="str">
        <f t="shared" si="2056"/>
        <v>CQ$18</v>
      </c>
      <c r="CR1521" s="190" t="str">
        <f t="shared" si="2056"/>
        <v>CR$18</v>
      </c>
      <c r="CS1521" s="190" t="str">
        <f t="shared" si="2056"/>
        <v>CS$18</v>
      </c>
      <c r="CT1521" s="190" t="str">
        <f t="shared" si="2056"/>
        <v>CT$18</v>
      </c>
      <c r="CU1521" s="190" t="str">
        <f t="shared" si="2056"/>
        <v>CU$18</v>
      </c>
      <c r="CV1521" s="190" t="str">
        <f t="shared" si="2056"/>
        <v>CV$18</v>
      </c>
      <c r="CW1521" s="190" t="str">
        <f t="shared" si="2056"/>
        <v>CW$18</v>
      </c>
      <c r="CX1521" s="190" t="str">
        <f t="shared" si="2056"/>
        <v>CX$18</v>
      </c>
      <c r="CY1521" s="190" t="str">
        <f t="shared" si="2056"/>
        <v>CY$18</v>
      </c>
      <c r="CZ1521" s="190" t="str">
        <f t="shared" si="2056"/>
        <v>CZ$18</v>
      </c>
      <c r="DA1521" s="190" t="str">
        <f t="shared" si="2056"/>
        <v>DA$18</v>
      </c>
      <c r="DB1521" s="190" t="str">
        <f t="shared" si="2056"/>
        <v>DB$18</v>
      </c>
      <c r="DC1521" s="190" t="str">
        <f t="shared" si="2056"/>
        <v>DC$18</v>
      </c>
      <c r="DD1521" s="190" t="str">
        <f t="shared" si="2056"/>
        <v>DD$18</v>
      </c>
      <c r="DE1521" s="190" t="str">
        <f t="shared" si="2056"/>
        <v>DE$18</v>
      </c>
      <c r="DF1521" s="190" t="str">
        <f t="shared" si="2056"/>
        <v>DF$18</v>
      </c>
      <c r="DG1521" s="190" t="str">
        <f t="shared" si="2056"/>
        <v>DG$18</v>
      </c>
      <c r="DH1521" s="190" t="str">
        <f t="shared" si="2056"/>
        <v>DH$18</v>
      </c>
      <c r="DI1521" s="190" t="str">
        <f t="shared" si="2056"/>
        <v>DI$18</v>
      </c>
      <c r="DJ1521" s="190" t="str">
        <f t="shared" si="2056"/>
        <v>DJ$18</v>
      </c>
      <c r="DK1521" s="190" t="str">
        <f t="shared" si="2056"/>
        <v>DK$18</v>
      </c>
      <c r="DL1521" s="190" t="str">
        <f t="shared" si="2056"/>
        <v>DL$18</v>
      </c>
    </row>
    <row r="1522" spans="1:116" x14ac:dyDescent="0.4">
      <c r="B1522" t="str">
        <f>E1522</f>
        <v>1522 FCCA-F</v>
      </c>
      <c r="C1522" t="s">
        <v>224</v>
      </c>
      <c r="D1522" t="s">
        <v>529</v>
      </c>
      <c r="E1522" s="8" t="str">
        <f t="shared" si="2052"/>
        <v>1522 FCCA-F</v>
      </c>
      <c r="G1522" s="125" t="str">
        <f>"Current asset - "&amp;(SUBSTITUTE(G1521,":",""))</f>
        <v>Current asset - Fixed constant current asset</v>
      </c>
      <c r="H1522" s="200"/>
      <c r="I1522" s="201"/>
      <c r="J1522" s="201"/>
      <c r="K1522" s="202"/>
      <c r="L1522" s="202"/>
      <c r="M1522" s="202"/>
      <c r="N1522" s="202"/>
      <c r="O1522" s="202"/>
      <c r="P1522" s="202"/>
      <c r="R1522" s="202"/>
      <c r="S1522" s="190" t="str">
        <f t="shared" ref="S1522:AX1522" si="2057">S$23</f>
        <v>S$19</v>
      </c>
      <c r="T1522" s="190" t="str">
        <f t="shared" si="2057"/>
        <v>T$19</v>
      </c>
      <c r="U1522" s="190" t="str">
        <f t="shared" si="2057"/>
        <v>U$19</v>
      </c>
      <c r="V1522" s="190" t="str">
        <f t="shared" si="2057"/>
        <v>V$19</v>
      </c>
      <c r="W1522" s="190" t="str">
        <f t="shared" si="2057"/>
        <v>W$19</v>
      </c>
      <c r="X1522" s="190" t="str">
        <f t="shared" si="2057"/>
        <v>X$19</v>
      </c>
      <c r="Y1522" s="190" t="str">
        <f t="shared" si="2057"/>
        <v>Y$19</v>
      </c>
      <c r="Z1522" s="190" t="str">
        <f t="shared" si="2057"/>
        <v>Z$19</v>
      </c>
      <c r="AA1522" s="190" t="str">
        <f t="shared" si="2057"/>
        <v>AA$19</v>
      </c>
      <c r="AB1522" s="190" t="str">
        <f t="shared" si="2057"/>
        <v>AB$19</v>
      </c>
      <c r="AC1522" s="190" t="str">
        <f t="shared" si="2057"/>
        <v>AC$19</v>
      </c>
      <c r="AD1522" s="190" t="str">
        <f t="shared" si="2057"/>
        <v>AD$19</v>
      </c>
      <c r="AE1522" s="190" t="str">
        <f t="shared" si="2057"/>
        <v>AE$19</v>
      </c>
      <c r="AF1522" s="190" t="str">
        <f t="shared" si="2057"/>
        <v>AF$19</v>
      </c>
      <c r="AG1522" s="190" t="str">
        <f t="shared" si="2057"/>
        <v>AG$19</v>
      </c>
      <c r="AH1522" s="190" t="str">
        <f t="shared" si="2057"/>
        <v>AH$19</v>
      </c>
      <c r="AI1522" s="190" t="str">
        <f t="shared" si="2057"/>
        <v>AI$19</v>
      </c>
      <c r="AJ1522" s="190" t="str">
        <f t="shared" si="2057"/>
        <v>AJ$19</v>
      </c>
      <c r="AK1522" s="190" t="str">
        <f t="shared" si="2057"/>
        <v>AK$19</v>
      </c>
      <c r="AL1522" s="190" t="str">
        <f t="shared" si="2057"/>
        <v>AL$19</v>
      </c>
      <c r="AM1522" s="190" t="str">
        <f t="shared" si="2057"/>
        <v>AM$19</v>
      </c>
      <c r="AN1522" s="190" t="str">
        <f t="shared" si="2057"/>
        <v>AN$19</v>
      </c>
      <c r="AO1522" s="190" t="str">
        <f t="shared" si="2057"/>
        <v>AO$19</v>
      </c>
      <c r="AP1522" s="190" t="str">
        <f t="shared" si="2057"/>
        <v>AP$19</v>
      </c>
      <c r="AQ1522" s="190" t="str">
        <f t="shared" si="2057"/>
        <v>AQ$19</v>
      </c>
      <c r="AR1522" s="190" t="str">
        <f t="shared" si="2057"/>
        <v>AR$19</v>
      </c>
      <c r="AS1522" s="190" t="str">
        <f t="shared" si="2057"/>
        <v>AS$19</v>
      </c>
      <c r="AT1522" s="190" t="str">
        <f t="shared" si="2057"/>
        <v>AT$19</v>
      </c>
      <c r="AU1522" s="190" t="str">
        <f t="shared" si="2057"/>
        <v>AU$19</v>
      </c>
      <c r="AV1522" s="190" t="str">
        <f t="shared" si="2057"/>
        <v>AV$19</v>
      </c>
      <c r="AW1522" s="190" t="str">
        <f t="shared" si="2057"/>
        <v>AW$19</v>
      </c>
      <c r="AX1522" s="190" t="str">
        <f t="shared" si="2057"/>
        <v>AX$19</v>
      </c>
      <c r="AY1522" s="190" t="str">
        <f t="shared" ref="AY1522:CD1522" si="2058">AY$23</f>
        <v>AY$19</v>
      </c>
      <c r="AZ1522" s="190" t="str">
        <f t="shared" si="2058"/>
        <v>AZ$19</v>
      </c>
      <c r="BA1522" s="190" t="str">
        <f t="shared" si="2058"/>
        <v>BA$19</v>
      </c>
      <c r="BB1522" s="190" t="str">
        <f t="shared" si="2058"/>
        <v>BB$19</v>
      </c>
      <c r="BC1522" s="190" t="str">
        <f t="shared" si="2058"/>
        <v>BC$19</v>
      </c>
      <c r="BD1522" s="190" t="str">
        <f t="shared" si="2058"/>
        <v>BD$19</v>
      </c>
      <c r="BE1522" s="190" t="str">
        <f t="shared" si="2058"/>
        <v>BE$19</v>
      </c>
      <c r="BF1522" s="190" t="str">
        <f t="shared" si="2058"/>
        <v>BF$19</v>
      </c>
      <c r="BG1522" s="190" t="str">
        <f t="shared" si="2058"/>
        <v>BG$19</v>
      </c>
      <c r="BH1522" s="190" t="str">
        <f t="shared" si="2058"/>
        <v>BH$19</v>
      </c>
      <c r="BI1522" s="190" t="str">
        <f t="shared" si="2058"/>
        <v>BI$19</v>
      </c>
      <c r="BJ1522" s="190" t="str">
        <f t="shared" si="2058"/>
        <v>BJ$19</v>
      </c>
      <c r="BK1522" s="190" t="str">
        <f t="shared" si="2058"/>
        <v>BK$19</v>
      </c>
      <c r="BL1522" s="190" t="str">
        <f t="shared" si="2058"/>
        <v>BL$19</v>
      </c>
      <c r="BM1522" s="190" t="str">
        <f t="shared" si="2058"/>
        <v>BM$19</v>
      </c>
      <c r="BN1522" s="190" t="str">
        <f t="shared" si="2058"/>
        <v>BN$19</v>
      </c>
      <c r="BO1522" s="190" t="str">
        <f t="shared" si="2058"/>
        <v>BO$19</v>
      </c>
      <c r="BP1522" s="190" t="str">
        <f t="shared" si="2058"/>
        <v>BP$19</v>
      </c>
      <c r="BQ1522" s="190" t="str">
        <f t="shared" si="2058"/>
        <v>BQ$19</v>
      </c>
      <c r="BR1522" s="190" t="str">
        <f t="shared" si="2058"/>
        <v>BR$19</v>
      </c>
      <c r="BS1522" s="190" t="str">
        <f t="shared" si="2058"/>
        <v>BS$19</v>
      </c>
      <c r="BT1522" s="190" t="str">
        <f t="shared" si="2058"/>
        <v>BT$19</v>
      </c>
      <c r="BU1522" s="190" t="str">
        <f t="shared" si="2058"/>
        <v>BU$19</v>
      </c>
      <c r="BV1522" s="190" t="str">
        <f t="shared" si="2058"/>
        <v>BV$19</v>
      </c>
      <c r="BW1522" s="190" t="str">
        <f t="shared" si="2058"/>
        <v>BW$19</v>
      </c>
      <c r="BX1522" s="190" t="str">
        <f t="shared" si="2058"/>
        <v>BX$19</v>
      </c>
      <c r="BY1522" s="190" t="str">
        <f t="shared" si="2058"/>
        <v>BY$19</v>
      </c>
      <c r="BZ1522" s="190" t="str">
        <f t="shared" si="2058"/>
        <v>BZ$19</v>
      </c>
      <c r="CA1522" s="190" t="str">
        <f t="shared" si="2058"/>
        <v>CA$19</v>
      </c>
      <c r="CB1522" s="190" t="str">
        <f t="shared" si="2058"/>
        <v>CB$19</v>
      </c>
      <c r="CC1522" s="190" t="str">
        <f t="shared" si="2058"/>
        <v>CC$19</v>
      </c>
      <c r="CD1522" s="190" t="str">
        <f t="shared" si="2058"/>
        <v>CD$19</v>
      </c>
      <c r="CE1522" s="190" t="str">
        <f t="shared" ref="CE1522:CL1522" si="2059">CE$23</f>
        <v>CE$19</v>
      </c>
      <c r="CF1522" s="190" t="str">
        <f t="shared" si="2059"/>
        <v>CF$19</v>
      </c>
      <c r="CG1522" s="190" t="str">
        <f t="shared" si="2059"/>
        <v>CG$19</v>
      </c>
      <c r="CH1522" s="190" t="str">
        <f t="shared" si="2059"/>
        <v>CH$19</v>
      </c>
      <c r="CI1522" s="190" t="str">
        <f t="shared" si="2059"/>
        <v>CI$19</v>
      </c>
      <c r="CJ1522" s="190" t="str">
        <f t="shared" si="2059"/>
        <v>CJ$19</v>
      </c>
      <c r="CK1522" s="190" t="str">
        <f t="shared" si="2059"/>
        <v>CK$19</v>
      </c>
      <c r="CL1522" s="190" t="str">
        <f t="shared" si="2059"/>
        <v>CL$19</v>
      </c>
      <c r="CN1522" s="201"/>
      <c r="CO1522" s="190" t="str">
        <f t="shared" ref="CO1522:DL1522" si="2060">CO$23</f>
        <v>CO$19</v>
      </c>
      <c r="CP1522" s="190" t="str">
        <f t="shared" si="2060"/>
        <v>CP$19</v>
      </c>
      <c r="CQ1522" s="190" t="str">
        <f t="shared" si="2060"/>
        <v>CQ$19</v>
      </c>
      <c r="CR1522" s="190" t="str">
        <f t="shared" si="2060"/>
        <v>CR$19</v>
      </c>
      <c r="CS1522" s="190" t="str">
        <f t="shared" si="2060"/>
        <v>CS$19</v>
      </c>
      <c r="CT1522" s="190" t="str">
        <f t="shared" si="2060"/>
        <v>CT$19</v>
      </c>
      <c r="CU1522" s="190" t="str">
        <f t="shared" si="2060"/>
        <v>CU$19</v>
      </c>
      <c r="CV1522" s="190" t="str">
        <f t="shared" si="2060"/>
        <v>CV$19</v>
      </c>
      <c r="CW1522" s="190" t="str">
        <f t="shared" si="2060"/>
        <v>CW$19</v>
      </c>
      <c r="CX1522" s="190" t="str">
        <f t="shared" si="2060"/>
        <v>CX$19</v>
      </c>
      <c r="CY1522" s="190" t="str">
        <f t="shared" si="2060"/>
        <v>CY$19</v>
      </c>
      <c r="CZ1522" s="190" t="str">
        <f t="shared" si="2060"/>
        <v>CZ$19</v>
      </c>
      <c r="DA1522" s="190" t="str">
        <f t="shared" si="2060"/>
        <v>DA$19</v>
      </c>
      <c r="DB1522" s="190" t="str">
        <f t="shared" si="2060"/>
        <v>DB$19</v>
      </c>
      <c r="DC1522" s="190" t="str">
        <f t="shared" si="2060"/>
        <v>DC$19</v>
      </c>
      <c r="DD1522" s="190" t="str">
        <f t="shared" si="2060"/>
        <v>DD$19</v>
      </c>
      <c r="DE1522" s="190" t="str">
        <f t="shared" si="2060"/>
        <v>DE$19</v>
      </c>
      <c r="DF1522" s="190" t="str">
        <f t="shared" si="2060"/>
        <v>DF$19</v>
      </c>
      <c r="DG1522" s="190" t="str">
        <f t="shared" si="2060"/>
        <v>DG$19</v>
      </c>
      <c r="DH1522" s="190" t="str">
        <f t="shared" si="2060"/>
        <v>DH$19</v>
      </c>
      <c r="DI1522" s="190" t="str">
        <f t="shared" si="2060"/>
        <v>DI$19</v>
      </c>
      <c r="DJ1522" s="190" t="str">
        <f t="shared" si="2060"/>
        <v>DJ$19</v>
      </c>
      <c r="DK1522" s="190" t="str">
        <f t="shared" si="2060"/>
        <v>DK$19</v>
      </c>
      <c r="DL1522" s="190" t="str">
        <f t="shared" si="2060"/>
        <v>DL$19</v>
      </c>
    </row>
    <row r="1523" spans="1:116" x14ac:dyDescent="0.4">
      <c r="D1523" t="s">
        <v>529</v>
      </c>
      <c r="E1523" s="8" t="str">
        <f t="shared" si="2052"/>
        <v>1523 FCCA-F</v>
      </c>
      <c r="G1523" s="126"/>
      <c r="H1523" s="48"/>
      <c r="I1523" s="304"/>
      <c r="J1523" s="304"/>
      <c r="K1523" s="48"/>
      <c r="L1523" s="48"/>
      <c r="M1523" s="48"/>
      <c r="N1523" s="48"/>
      <c r="O1523" s="48"/>
      <c r="P1523" s="48"/>
      <c r="R1523" s="70"/>
      <c r="S1523" s="305"/>
      <c r="T1523" s="305"/>
      <c r="U1523" s="305"/>
      <c r="V1523" s="305"/>
      <c r="W1523" s="305"/>
      <c r="X1523" s="305"/>
      <c r="Y1523" s="305"/>
      <c r="Z1523" s="305"/>
      <c r="AA1523" s="305"/>
      <c r="AB1523" s="305"/>
      <c r="AC1523" s="305"/>
      <c r="AD1523" s="305"/>
      <c r="AE1523" s="305"/>
      <c r="AF1523" s="305"/>
      <c r="AG1523" s="305"/>
      <c r="AH1523" s="305"/>
      <c r="AI1523" s="305"/>
      <c r="AJ1523" s="305"/>
      <c r="AK1523" s="305"/>
      <c r="AL1523" s="305"/>
      <c r="AM1523" s="305"/>
      <c r="AN1523" s="305"/>
      <c r="AO1523" s="305"/>
      <c r="AP1523" s="305"/>
      <c r="AQ1523" s="305"/>
      <c r="AR1523" s="305"/>
      <c r="AS1523" s="305"/>
      <c r="AT1523" s="305"/>
      <c r="AU1523" s="305"/>
      <c r="AV1523" s="305"/>
      <c r="AW1523" s="305"/>
      <c r="AX1523" s="305"/>
      <c r="AY1523" s="305"/>
      <c r="AZ1523" s="305"/>
      <c r="BA1523" s="305"/>
      <c r="BB1523" s="305"/>
      <c r="BC1523" s="305"/>
      <c r="BD1523" s="305"/>
      <c r="BE1523" s="305"/>
      <c r="BF1523" s="305"/>
      <c r="BG1523" s="305"/>
      <c r="BH1523" s="305"/>
      <c r="BI1523" s="305"/>
      <c r="BJ1523" s="305"/>
      <c r="BK1523" s="305"/>
      <c r="BL1523" s="305"/>
      <c r="BM1523" s="305"/>
      <c r="BN1523" s="305"/>
      <c r="BO1523" s="305"/>
      <c r="BP1523" s="305"/>
      <c r="BQ1523" s="305"/>
      <c r="BR1523" s="305"/>
      <c r="BS1523" s="305"/>
      <c r="BT1523" s="305"/>
      <c r="BU1523" s="305"/>
      <c r="BV1523" s="305"/>
      <c r="BW1523" s="305"/>
      <c r="BX1523" s="305"/>
      <c r="BY1523" s="305"/>
      <c r="BZ1523" s="305"/>
      <c r="CA1523" s="305"/>
      <c r="CB1523" s="305"/>
      <c r="CC1523" s="305"/>
      <c r="CD1523" s="305"/>
      <c r="CE1523" s="305"/>
      <c r="CF1523" s="305"/>
      <c r="CG1523" s="305"/>
      <c r="CH1523" s="305"/>
      <c r="CI1523" s="305"/>
      <c r="CJ1523" s="305"/>
      <c r="CK1523" s="305"/>
      <c r="CL1523" s="305"/>
      <c r="CN1523" s="304"/>
      <c r="CO1523" s="305"/>
      <c r="CP1523" s="305"/>
      <c r="CQ1523" s="305"/>
      <c r="CR1523" s="305"/>
      <c r="CS1523" s="305"/>
      <c r="CT1523" s="305"/>
      <c r="CU1523" s="305"/>
      <c r="CV1523" s="305"/>
      <c r="CW1523" s="305"/>
      <c r="CX1523" s="305"/>
      <c r="CY1523" s="305"/>
      <c r="CZ1523" s="305"/>
      <c r="DA1523" s="305"/>
      <c r="DB1523" s="305"/>
      <c r="DC1523" s="305"/>
      <c r="DD1523" s="305"/>
      <c r="DE1523" s="305"/>
      <c r="DF1523" s="305"/>
      <c r="DG1523" s="305"/>
      <c r="DH1523" s="305"/>
      <c r="DI1523" s="305"/>
      <c r="DJ1523" s="305"/>
      <c r="DK1523" s="305"/>
      <c r="DL1523" s="305"/>
    </row>
    <row r="1524" spans="1:116" x14ac:dyDescent="0.4">
      <c r="C1524" t="s">
        <v>234</v>
      </c>
      <c r="D1524" t="s">
        <v>529</v>
      </c>
      <c r="E1524" s="8" t="str">
        <f t="shared" si="2052"/>
        <v>1524 FCCA-F</v>
      </c>
      <c r="G1524" s="125" t="str">
        <f>"Change in "&amp;G1522</f>
        <v>Change in Current asset - Fixed constant current asset</v>
      </c>
      <c r="J1524" s="74">
        <v>1000</v>
      </c>
      <c r="K1524" s="53">
        <f>SUMIF($4:$4,K$2,1520:1520)</f>
        <v>0</v>
      </c>
      <c r="L1524" s="53">
        <f>SUMIF($4:$4,L$2,1520:1520)</f>
        <v>0</v>
      </c>
      <c r="M1524" s="53">
        <f>SUMIF($4:$4,M$2,1520:1520)</f>
        <v>0</v>
      </c>
      <c r="N1524" s="53">
        <f>SUMIF($4:$4,N$2,1520:1520)</f>
        <v>0</v>
      </c>
      <c r="O1524" s="53">
        <f>SUMIF($4:$4,O$2,1520:1520)</f>
        <v>0</v>
      </c>
      <c r="P1524" s="53">
        <f>SUMIF($4:$4,P$2,1520:1520)</f>
        <v>0</v>
      </c>
      <c r="R1524" s="24">
        <f>$J1524</f>
        <v>1000</v>
      </c>
      <c r="S1524" s="80">
        <f>R1524</f>
        <v>1000</v>
      </c>
      <c r="T1524" s="80">
        <f t="shared" ref="T1524:CE1524" si="2061">S1524</f>
        <v>1000</v>
      </c>
      <c r="U1524" s="80">
        <f t="shared" si="2061"/>
        <v>1000</v>
      </c>
      <c r="V1524" s="80">
        <f t="shared" si="2061"/>
        <v>1000</v>
      </c>
      <c r="W1524" s="80">
        <f t="shared" si="2061"/>
        <v>1000</v>
      </c>
      <c r="X1524" s="80">
        <f t="shared" si="2061"/>
        <v>1000</v>
      </c>
      <c r="Y1524" s="80">
        <f t="shared" si="2061"/>
        <v>1000</v>
      </c>
      <c r="Z1524" s="80">
        <f t="shared" si="2061"/>
        <v>1000</v>
      </c>
      <c r="AA1524" s="80">
        <f t="shared" si="2061"/>
        <v>1000</v>
      </c>
      <c r="AB1524" s="80">
        <f t="shared" si="2061"/>
        <v>1000</v>
      </c>
      <c r="AC1524" s="80">
        <f t="shared" si="2061"/>
        <v>1000</v>
      </c>
      <c r="AD1524" s="80">
        <f t="shared" si="2061"/>
        <v>1000</v>
      </c>
      <c r="AE1524" s="80">
        <f t="shared" si="2061"/>
        <v>1000</v>
      </c>
      <c r="AF1524" s="80">
        <f t="shared" si="2061"/>
        <v>1000</v>
      </c>
      <c r="AG1524" s="80">
        <f t="shared" si="2061"/>
        <v>1000</v>
      </c>
      <c r="AH1524" s="80">
        <f t="shared" si="2061"/>
        <v>1000</v>
      </c>
      <c r="AI1524" s="80">
        <f t="shared" si="2061"/>
        <v>1000</v>
      </c>
      <c r="AJ1524" s="80">
        <f t="shared" si="2061"/>
        <v>1000</v>
      </c>
      <c r="AK1524" s="80">
        <f t="shared" si="2061"/>
        <v>1000</v>
      </c>
      <c r="AL1524" s="80">
        <f t="shared" si="2061"/>
        <v>1000</v>
      </c>
      <c r="AM1524" s="80">
        <f t="shared" si="2061"/>
        <v>1000</v>
      </c>
      <c r="AN1524" s="80">
        <f t="shared" si="2061"/>
        <v>1000</v>
      </c>
      <c r="AO1524" s="80">
        <f t="shared" si="2061"/>
        <v>1000</v>
      </c>
      <c r="AP1524" s="80">
        <f t="shared" si="2061"/>
        <v>1000</v>
      </c>
      <c r="AQ1524" s="80">
        <f t="shared" si="2061"/>
        <v>1000</v>
      </c>
      <c r="AR1524" s="80">
        <f t="shared" si="2061"/>
        <v>1000</v>
      </c>
      <c r="AS1524" s="80">
        <f t="shared" si="2061"/>
        <v>1000</v>
      </c>
      <c r="AT1524" s="80">
        <f t="shared" si="2061"/>
        <v>1000</v>
      </c>
      <c r="AU1524" s="80">
        <f t="shared" si="2061"/>
        <v>1000</v>
      </c>
      <c r="AV1524" s="80">
        <f t="shared" si="2061"/>
        <v>1000</v>
      </c>
      <c r="AW1524" s="80">
        <f t="shared" si="2061"/>
        <v>1000</v>
      </c>
      <c r="AX1524" s="80">
        <f t="shared" si="2061"/>
        <v>1000</v>
      </c>
      <c r="AY1524" s="80">
        <f t="shared" si="2061"/>
        <v>1000</v>
      </c>
      <c r="AZ1524" s="80">
        <f t="shared" si="2061"/>
        <v>1000</v>
      </c>
      <c r="BA1524" s="80">
        <f t="shared" si="2061"/>
        <v>1000</v>
      </c>
      <c r="BB1524" s="80">
        <f t="shared" si="2061"/>
        <v>1000</v>
      </c>
      <c r="BC1524" s="80">
        <f t="shared" si="2061"/>
        <v>1000</v>
      </c>
      <c r="BD1524" s="80">
        <f t="shared" si="2061"/>
        <v>1000</v>
      </c>
      <c r="BE1524" s="80">
        <f t="shared" si="2061"/>
        <v>1000</v>
      </c>
      <c r="BF1524" s="80">
        <f t="shared" si="2061"/>
        <v>1000</v>
      </c>
      <c r="BG1524" s="80">
        <f t="shared" si="2061"/>
        <v>1000</v>
      </c>
      <c r="BH1524" s="80">
        <f t="shared" si="2061"/>
        <v>1000</v>
      </c>
      <c r="BI1524" s="80">
        <f t="shared" si="2061"/>
        <v>1000</v>
      </c>
      <c r="BJ1524" s="80">
        <f t="shared" si="2061"/>
        <v>1000</v>
      </c>
      <c r="BK1524" s="80">
        <f t="shared" si="2061"/>
        <v>1000</v>
      </c>
      <c r="BL1524" s="80">
        <f t="shared" si="2061"/>
        <v>1000</v>
      </c>
      <c r="BM1524" s="80">
        <f t="shared" si="2061"/>
        <v>1000</v>
      </c>
      <c r="BN1524" s="80">
        <f t="shared" si="2061"/>
        <v>1000</v>
      </c>
      <c r="BO1524" s="80">
        <f t="shared" si="2061"/>
        <v>1000</v>
      </c>
      <c r="BP1524" s="80">
        <f t="shared" si="2061"/>
        <v>1000</v>
      </c>
      <c r="BQ1524" s="80">
        <f t="shared" si="2061"/>
        <v>1000</v>
      </c>
      <c r="BR1524" s="80">
        <f t="shared" si="2061"/>
        <v>1000</v>
      </c>
      <c r="BS1524" s="80">
        <f t="shared" si="2061"/>
        <v>1000</v>
      </c>
      <c r="BT1524" s="80">
        <f t="shared" si="2061"/>
        <v>1000</v>
      </c>
      <c r="BU1524" s="80">
        <f t="shared" si="2061"/>
        <v>1000</v>
      </c>
      <c r="BV1524" s="80">
        <f t="shared" si="2061"/>
        <v>1000</v>
      </c>
      <c r="BW1524" s="80">
        <f t="shared" si="2061"/>
        <v>1000</v>
      </c>
      <c r="BX1524" s="80">
        <f t="shared" si="2061"/>
        <v>1000</v>
      </c>
      <c r="BY1524" s="80">
        <f t="shared" si="2061"/>
        <v>1000</v>
      </c>
      <c r="BZ1524" s="80">
        <f t="shared" si="2061"/>
        <v>1000</v>
      </c>
      <c r="CA1524" s="80">
        <f t="shared" si="2061"/>
        <v>1000</v>
      </c>
      <c r="CB1524" s="80">
        <f t="shared" si="2061"/>
        <v>1000</v>
      </c>
      <c r="CC1524" s="80">
        <f t="shared" si="2061"/>
        <v>1000</v>
      </c>
      <c r="CD1524" s="80">
        <f t="shared" si="2061"/>
        <v>1000</v>
      </c>
      <c r="CE1524" s="80">
        <f t="shared" si="2061"/>
        <v>1000</v>
      </c>
      <c r="CF1524" s="80">
        <f t="shared" ref="CF1524:CL1524" si="2062">CE1524</f>
        <v>1000</v>
      </c>
      <c r="CG1524" s="80">
        <f t="shared" si="2062"/>
        <v>1000</v>
      </c>
      <c r="CH1524" s="80">
        <f t="shared" si="2062"/>
        <v>1000</v>
      </c>
      <c r="CI1524" s="80">
        <f t="shared" si="2062"/>
        <v>1000</v>
      </c>
      <c r="CJ1524" s="80">
        <f t="shared" si="2062"/>
        <v>1000</v>
      </c>
      <c r="CK1524" s="80">
        <f t="shared" si="2062"/>
        <v>1000</v>
      </c>
      <c r="CL1524" s="80">
        <f t="shared" si="2062"/>
        <v>1000</v>
      </c>
      <c r="CN1524" s="74">
        <f>J1524</f>
        <v>1000</v>
      </c>
      <c r="CO1524" s="80">
        <f t="shared" ref="CO1524" si="2063">CN1524</f>
        <v>1000</v>
      </c>
      <c r="CP1524" s="80">
        <f t="shared" ref="CP1524" si="2064">CO1524</f>
        <v>1000</v>
      </c>
      <c r="CQ1524" s="80">
        <f t="shared" ref="CQ1524" si="2065">CP1524</f>
        <v>1000</v>
      </c>
      <c r="CR1524" s="80">
        <f t="shared" ref="CR1524" si="2066">CQ1524</f>
        <v>1000</v>
      </c>
      <c r="CS1524" s="80">
        <f t="shared" ref="CS1524" si="2067">CR1524</f>
        <v>1000</v>
      </c>
      <c r="CT1524" s="80">
        <f t="shared" ref="CT1524" si="2068">CS1524</f>
        <v>1000</v>
      </c>
      <c r="CU1524" s="80">
        <f t="shared" ref="CU1524" si="2069">CT1524</f>
        <v>1000</v>
      </c>
      <c r="CV1524" s="80">
        <f t="shared" ref="CV1524" si="2070">CU1524</f>
        <v>1000</v>
      </c>
      <c r="CW1524" s="80">
        <f t="shared" ref="CW1524" si="2071">CV1524</f>
        <v>1000</v>
      </c>
      <c r="CX1524" s="80">
        <f t="shared" ref="CX1524" si="2072">CW1524</f>
        <v>1000</v>
      </c>
      <c r="CY1524" s="80">
        <f t="shared" ref="CY1524" si="2073">CX1524</f>
        <v>1000</v>
      </c>
      <c r="CZ1524" s="80">
        <f t="shared" ref="CZ1524" si="2074">CY1524</f>
        <v>1000</v>
      </c>
      <c r="DA1524" s="80">
        <f t="shared" ref="DA1524" si="2075">CZ1524</f>
        <v>1000</v>
      </c>
      <c r="DB1524" s="80">
        <f t="shared" ref="DB1524" si="2076">DA1524</f>
        <v>1000</v>
      </c>
      <c r="DC1524" s="80">
        <f t="shared" ref="DC1524" si="2077">DB1524</f>
        <v>1000</v>
      </c>
      <c r="DD1524" s="80">
        <f t="shared" ref="DD1524" si="2078">DC1524</f>
        <v>1000</v>
      </c>
      <c r="DE1524" s="80">
        <f t="shared" ref="DE1524" si="2079">DD1524</f>
        <v>1000</v>
      </c>
      <c r="DF1524" s="80">
        <f t="shared" ref="DF1524" si="2080">DE1524</f>
        <v>1000</v>
      </c>
      <c r="DG1524" s="80">
        <f t="shared" ref="DG1524" si="2081">DF1524</f>
        <v>1000</v>
      </c>
      <c r="DH1524" s="80">
        <f t="shared" ref="DH1524" si="2082">DG1524</f>
        <v>1000</v>
      </c>
      <c r="DI1524" s="80">
        <f t="shared" ref="DI1524" si="2083">DH1524</f>
        <v>1000</v>
      </c>
      <c r="DJ1524" s="80">
        <f t="shared" ref="DJ1524" si="2084">DI1524</f>
        <v>1000</v>
      </c>
      <c r="DK1524" s="80">
        <f t="shared" ref="DK1524:DL1524" si="2085">DJ1524</f>
        <v>1000</v>
      </c>
      <c r="DL1524" s="80">
        <f t="shared" si="2085"/>
        <v>1000</v>
      </c>
    </row>
    <row r="1525" spans="1:116" x14ac:dyDescent="0.4">
      <c r="D1525" t="s">
        <v>529</v>
      </c>
      <c r="E1525" s="8" t="str">
        <f t="shared" ref="E1525" si="2086">ROW()&amp;" "&amp;D1525</f>
        <v>1525 FCCA-F</v>
      </c>
      <c r="G1525" s="125"/>
      <c r="H1525" s="27"/>
      <c r="I1525" s="77"/>
      <c r="J1525" s="77"/>
      <c r="K1525" s="28"/>
      <c r="L1525" s="28"/>
      <c r="M1525" s="28"/>
      <c r="N1525" s="28"/>
      <c r="O1525" s="28"/>
      <c r="P1525" s="28"/>
      <c r="R1525" s="33"/>
      <c r="S1525" s="77"/>
      <c r="T1525" s="77"/>
      <c r="U1525" s="77"/>
      <c r="V1525" s="77"/>
      <c r="W1525" s="77"/>
      <c r="X1525" s="77"/>
      <c r="Y1525" s="77"/>
      <c r="Z1525" s="77"/>
      <c r="AA1525" s="77"/>
      <c r="AB1525" s="77"/>
      <c r="AC1525" s="77"/>
      <c r="AD1525" s="77"/>
      <c r="AE1525" s="77"/>
      <c r="AF1525" s="77"/>
      <c r="AG1525" s="77"/>
      <c r="AH1525" s="77"/>
      <c r="AI1525" s="77"/>
      <c r="AJ1525" s="77"/>
      <c r="AK1525" s="77"/>
      <c r="AL1525" s="77"/>
      <c r="AM1525" s="77"/>
      <c r="AN1525" s="77"/>
      <c r="AO1525" s="77"/>
      <c r="AP1525" s="77"/>
      <c r="AQ1525" s="77"/>
      <c r="AR1525" s="77"/>
      <c r="AS1525" s="77"/>
      <c r="AT1525" s="77"/>
      <c r="AU1525" s="77"/>
      <c r="AV1525" s="77"/>
      <c r="AW1525" s="77"/>
      <c r="AX1525" s="77"/>
      <c r="AY1525" s="77"/>
      <c r="AZ1525" s="77"/>
      <c r="BA1525" s="77"/>
      <c r="BB1525" s="77"/>
      <c r="BC1525" s="77"/>
      <c r="BD1525" s="77"/>
      <c r="BE1525" s="77"/>
      <c r="BF1525" s="77"/>
      <c r="BG1525" s="77"/>
      <c r="BH1525" s="77"/>
      <c r="BI1525" s="77"/>
      <c r="BJ1525" s="77"/>
      <c r="BK1525" s="77"/>
      <c r="BL1525" s="77"/>
      <c r="BM1525" s="77"/>
      <c r="BN1525" s="77"/>
      <c r="BO1525" s="77"/>
      <c r="BP1525" s="77"/>
      <c r="BQ1525" s="77"/>
      <c r="BR1525" s="77"/>
      <c r="BS1525" s="77"/>
      <c r="BT1525" s="77"/>
      <c r="BU1525" s="77"/>
      <c r="BV1525" s="77"/>
      <c r="BW1525" s="77"/>
      <c r="BX1525" s="77"/>
      <c r="BY1525" s="77"/>
      <c r="BZ1525" s="77"/>
      <c r="CA1525" s="77"/>
      <c r="CB1525" s="77"/>
      <c r="CC1525" s="77"/>
      <c r="CD1525" s="77"/>
      <c r="CE1525" s="77"/>
      <c r="CF1525" s="77"/>
      <c r="CG1525" s="77"/>
      <c r="CH1525" s="77"/>
      <c r="CI1525" s="77"/>
      <c r="CJ1525" s="77"/>
      <c r="CK1525" s="77"/>
      <c r="CL1525" s="77"/>
      <c r="CN1525" s="77"/>
      <c r="CO1525" s="77"/>
      <c r="CP1525" s="77"/>
      <c r="CQ1525" s="77"/>
      <c r="CR1525" s="77"/>
      <c r="CS1525" s="77"/>
      <c r="CT1525" s="77"/>
      <c r="CU1525" s="77"/>
      <c r="CV1525" s="77"/>
      <c r="CW1525" s="77"/>
      <c r="CX1525" s="77"/>
      <c r="CY1525" s="77"/>
      <c r="CZ1525" s="77"/>
      <c r="DA1525" s="77"/>
      <c r="DB1525" s="77"/>
      <c r="DC1525" s="77"/>
      <c r="DD1525" s="77"/>
      <c r="DE1525" s="77"/>
      <c r="DF1525" s="77"/>
      <c r="DG1525" s="77"/>
      <c r="DH1525" s="77"/>
      <c r="DI1525" s="77"/>
      <c r="DJ1525" s="77"/>
      <c r="DK1525" s="77"/>
      <c r="DL1525" s="77"/>
    </row>
    <row r="1526" spans="1:116" x14ac:dyDescent="0.4">
      <c r="B1526" t="s">
        <v>332</v>
      </c>
      <c r="D1526" t="s">
        <v>529</v>
      </c>
      <c r="E1526" s="8" t="str">
        <f t="shared" si="2052"/>
        <v>1526 FCCA-F</v>
      </c>
      <c r="G1526" s="136" t="str">
        <f>G1513</f>
        <v>(Primary label)</v>
      </c>
      <c r="I1526" s="74"/>
      <c r="J1526" s="74"/>
      <c r="K1526" s="53">
        <f>SUMIF($3:$3,K$2,1522:1522)</f>
        <v>0</v>
      </c>
      <c r="L1526" s="53">
        <f>SUMIF($3:$3,L$2,1522:1522)</f>
        <v>0</v>
      </c>
      <c r="M1526" s="53">
        <f>SUMIF($3:$3,M$2,1522:1522)</f>
        <v>0</v>
      </c>
      <c r="N1526" s="53">
        <f>SUMIF($3:$3,N$2,1522:1522)</f>
        <v>0</v>
      </c>
      <c r="O1526" s="53">
        <f>SUMIF($3:$3,O$2,1522:1522)</f>
        <v>0</v>
      </c>
      <c r="P1526" s="53">
        <f>SUMIF($3:$3,P$2,1522:1522)</f>
        <v>0</v>
      </c>
      <c r="R1526" s="24"/>
      <c r="S1526" s="80">
        <f>R1524-S1524</f>
        <v>0</v>
      </c>
      <c r="T1526" s="80">
        <f t="shared" ref="T1526:CE1526" si="2087">S1524-T1524</f>
        <v>0</v>
      </c>
      <c r="U1526" s="80">
        <f t="shared" si="2087"/>
        <v>0</v>
      </c>
      <c r="V1526" s="80">
        <f t="shared" si="2087"/>
        <v>0</v>
      </c>
      <c r="W1526" s="80">
        <f t="shared" si="2087"/>
        <v>0</v>
      </c>
      <c r="X1526" s="80">
        <f t="shared" si="2087"/>
        <v>0</v>
      </c>
      <c r="Y1526" s="80">
        <f t="shared" si="2087"/>
        <v>0</v>
      </c>
      <c r="Z1526" s="80">
        <f t="shared" si="2087"/>
        <v>0</v>
      </c>
      <c r="AA1526" s="80">
        <f t="shared" si="2087"/>
        <v>0</v>
      </c>
      <c r="AB1526" s="80">
        <f t="shared" si="2087"/>
        <v>0</v>
      </c>
      <c r="AC1526" s="80">
        <f t="shared" si="2087"/>
        <v>0</v>
      </c>
      <c r="AD1526" s="80">
        <f t="shared" si="2087"/>
        <v>0</v>
      </c>
      <c r="AE1526" s="80">
        <f t="shared" si="2087"/>
        <v>0</v>
      </c>
      <c r="AF1526" s="80">
        <f t="shared" si="2087"/>
        <v>0</v>
      </c>
      <c r="AG1526" s="80">
        <f t="shared" si="2087"/>
        <v>0</v>
      </c>
      <c r="AH1526" s="80">
        <f t="shared" si="2087"/>
        <v>0</v>
      </c>
      <c r="AI1526" s="80">
        <f t="shared" si="2087"/>
        <v>0</v>
      </c>
      <c r="AJ1526" s="80">
        <f t="shared" si="2087"/>
        <v>0</v>
      </c>
      <c r="AK1526" s="80">
        <f t="shared" si="2087"/>
        <v>0</v>
      </c>
      <c r="AL1526" s="80">
        <f t="shared" si="2087"/>
        <v>0</v>
      </c>
      <c r="AM1526" s="80">
        <f t="shared" si="2087"/>
        <v>0</v>
      </c>
      <c r="AN1526" s="80">
        <f t="shared" si="2087"/>
        <v>0</v>
      </c>
      <c r="AO1526" s="80">
        <f t="shared" si="2087"/>
        <v>0</v>
      </c>
      <c r="AP1526" s="80">
        <f t="shared" si="2087"/>
        <v>0</v>
      </c>
      <c r="AQ1526" s="80">
        <f t="shared" si="2087"/>
        <v>0</v>
      </c>
      <c r="AR1526" s="80">
        <f t="shared" si="2087"/>
        <v>0</v>
      </c>
      <c r="AS1526" s="80">
        <f t="shared" si="2087"/>
        <v>0</v>
      </c>
      <c r="AT1526" s="80">
        <f t="shared" si="2087"/>
        <v>0</v>
      </c>
      <c r="AU1526" s="80">
        <f t="shared" si="2087"/>
        <v>0</v>
      </c>
      <c r="AV1526" s="80">
        <f t="shared" si="2087"/>
        <v>0</v>
      </c>
      <c r="AW1526" s="80">
        <f t="shared" si="2087"/>
        <v>0</v>
      </c>
      <c r="AX1526" s="80">
        <f t="shared" si="2087"/>
        <v>0</v>
      </c>
      <c r="AY1526" s="80">
        <f t="shared" si="2087"/>
        <v>0</v>
      </c>
      <c r="AZ1526" s="80">
        <f t="shared" si="2087"/>
        <v>0</v>
      </c>
      <c r="BA1526" s="80">
        <f t="shared" si="2087"/>
        <v>0</v>
      </c>
      <c r="BB1526" s="80">
        <f t="shared" si="2087"/>
        <v>0</v>
      </c>
      <c r="BC1526" s="80">
        <f t="shared" si="2087"/>
        <v>0</v>
      </c>
      <c r="BD1526" s="80">
        <f t="shared" si="2087"/>
        <v>0</v>
      </c>
      <c r="BE1526" s="80">
        <f t="shared" si="2087"/>
        <v>0</v>
      </c>
      <c r="BF1526" s="80">
        <f t="shared" si="2087"/>
        <v>0</v>
      </c>
      <c r="BG1526" s="80">
        <f t="shared" si="2087"/>
        <v>0</v>
      </c>
      <c r="BH1526" s="80">
        <f t="shared" si="2087"/>
        <v>0</v>
      </c>
      <c r="BI1526" s="80">
        <f t="shared" si="2087"/>
        <v>0</v>
      </c>
      <c r="BJ1526" s="80">
        <f t="shared" si="2087"/>
        <v>0</v>
      </c>
      <c r="BK1526" s="80">
        <f t="shared" si="2087"/>
        <v>0</v>
      </c>
      <c r="BL1526" s="80">
        <f t="shared" si="2087"/>
        <v>0</v>
      </c>
      <c r="BM1526" s="80">
        <f t="shared" si="2087"/>
        <v>0</v>
      </c>
      <c r="BN1526" s="80">
        <f t="shared" si="2087"/>
        <v>0</v>
      </c>
      <c r="BO1526" s="80">
        <f t="shared" si="2087"/>
        <v>0</v>
      </c>
      <c r="BP1526" s="80">
        <f t="shared" si="2087"/>
        <v>0</v>
      </c>
      <c r="BQ1526" s="80">
        <f t="shared" si="2087"/>
        <v>0</v>
      </c>
      <c r="BR1526" s="80">
        <f t="shared" si="2087"/>
        <v>0</v>
      </c>
      <c r="BS1526" s="80">
        <f t="shared" si="2087"/>
        <v>0</v>
      </c>
      <c r="BT1526" s="80">
        <f t="shared" si="2087"/>
        <v>0</v>
      </c>
      <c r="BU1526" s="80">
        <f t="shared" si="2087"/>
        <v>0</v>
      </c>
      <c r="BV1526" s="80">
        <f t="shared" si="2087"/>
        <v>0</v>
      </c>
      <c r="BW1526" s="80">
        <f t="shared" si="2087"/>
        <v>0</v>
      </c>
      <c r="BX1526" s="80">
        <f t="shared" si="2087"/>
        <v>0</v>
      </c>
      <c r="BY1526" s="80">
        <f t="shared" si="2087"/>
        <v>0</v>
      </c>
      <c r="BZ1526" s="80">
        <f t="shared" si="2087"/>
        <v>0</v>
      </c>
      <c r="CA1526" s="80">
        <f t="shared" si="2087"/>
        <v>0</v>
      </c>
      <c r="CB1526" s="80">
        <f t="shared" si="2087"/>
        <v>0</v>
      </c>
      <c r="CC1526" s="80">
        <f t="shared" si="2087"/>
        <v>0</v>
      </c>
      <c r="CD1526" s="80">
        <f t="shared" si="2087"/>
        <v>0</v>
      </c>
      <c r="CE1526" s="80">
        <f t="shared" si="2087"/>
        <v>0</v>
      </c>
      <c r="CF1526" s="80">
        <f t="shared" ref="CF1526:CL1526" si="2088">CE1524-CF1524</f>
        <v>0</v>
      </c>
      <c r="CG1526" s="80">
        <f t="shared" si="2088"/>
        <v>0</v>
      </c>
      <c r="CH1526" s="80">
        <f t="shared" si="2088"/>
        <v>0</v>
      </c>
      <c r="CI1526" s="80">
        <f t="shared" si="2088"/>
        <v>0</v>
      </c>
      <c r="CJ1526" s="80">
        <f t="shared" si="2088"/>
        <v>0</v>
      </c>
      <c r="CK1526" s="80">
        <f t="shared" si="2088"/>
        <v>0</v>
      </c>
      <c r="CL1526" s="80">
        <f t="shared" si="2088"/>
        <v>0</v>
      </c>
      <c r="CN1526" s="74"/>
      <c r="CO1526" s="80">
        <f t="shared" ref="CO1526" si="2089">CN1524-CO1524</f>
        <v>0</v>
      </c>
      <c r="CP1526" s="80">
        <f t="shared" ref="CP1526" si="2090">CO1524-CP1524</f>
        <v>0</v>
      </c>
      <c r="CQ1526" s="80">
        <f t="shared" ref="CQ1526" si="2091">CP1524-CQ1524</f>
        <v>0</v>
      </c>
      <c r="CR1526" s="80">
        <f t="shared" ref="CR1526" si="2092">CQ1524-CR1524</f>
        <v>0</v>
      </c>
      <c r="CS1526" s="80">
        <f t="shared" ref="CS1526" si="2093">CR1524-CS1524</f>
        <v>0</v>
      </c>
      <c r="CT1526" s="80">
        <f t="shared" ref="CT1526" si="2094">CS1524-CT1524</f>
        <v>0</v>
      </c>
      <c r="CU1526" s="80">
        <f t="shared" ref="CU1526" si="2095">CT1524-CU1524</f>
        <v>0</v>
      </c>
      <c r="CV1526" s="80">
        <f t="shared" ref="CV1526" si="2096">CU1524-CV1524</f>
        <v>0</v>
      </c>
      <c r="CW1526" s="80">
        <f t="shared" ref="CW1526" si="2097">CV1524-CW1524</f>
        <v>0</v>
      </c>
      <c r="CX1526" s="80">
        <f t="shared" ref="CX1526" si="2098">CW1524-CX1524</f>
        <v>0</v>
      </c>
      <c r="CY1526" s="80">
        <f t="shared" ref="CY1526" si="2099">CX1524-CY1524</f>
        <v>0</v>
      </c>
      <c r="CZ1526" s="80">
        <f t="shared" ref="CZ1526" si="2100">CY1524-CZ1524</f>
        <v>0</v>
      </c>
      <c r="DA1526" s="80">
        <f t="shared" ref="DA1526" si="2101">CZ1524-DA1524</f>
        <v>0</v>
      </c>
      <c r="DB1526" s="80">
        <f t="shared" ref="DB1526" si="2102">DA1524-DB1524</f>
        <v>0</v>
      </c>
      <c r="DC1526" s="80">
        <f t="shared" ref="DC1526" si="2103">DB1524-DC1524</f>
        <v>0</v>
      </c>
      <c r="DD1526" s="80">
        <f t="shared" ref="DD1526" si="2104">DC1524-DD1524</f>
        <v>0</v>
      </c>
      <c r="DE1526" s="80">
        <f t="shared" ref="DE1526" si="2105">DD1524-DE1524</f>
        <v>0</v>
      </c>
      <c r="DF1526" s="80">
        <f t="shared" ref="DF1526" si="2106">DE1524-DF1524</f>
        <v>0</v>
      </c>
      <c r="DG1526" s="80">
        <f t="shared" ref="DG1526" si="2107">DF1524-DG1524</f>
        <v>0</v>
      </c>
      <c r="DH1526" s="80">
        <f t="shared" ref="DH1526" si="2108">DG1524-DH1524</f>
        <v>0</v>
      </c>
      <c r="DI1526" s="80">
        <f t="shared" ref="DI1526" si="2109">DH1524-DI1524</f>
        <v>0</v>
      </c>
      <c r="DJ1526" s="80">
        <f t="shared" ref="DJ1526" si="2110">DI1524-DJ1524</f>
        <v>0</v>
      </c>
      <c r="DK1526" s="80">
        <f t="shared" ref="DK1526:DL1526" si="2111">DJ1524-DK1524</f>
        <v>0</v>
      </c>
      <c r="DL1526" s="80">
        <f t="shared" si="2111"/>
        <v>0</v>
      </c>
    </row>
    <row r="1527" spans="1:116" x14ac:dyDescent="0.4">
      <c r="B1527" t="s">
        <v>332</v>
      </c>
      <c r="D1527" t="s">
        <v>529</v>
      </c>
      <c r="E1527" s="8" t="str">
        <f t="shared" si="2052"/>
        <v>1527 FCCA-F</v>
      </c>
      <c r="G1527" s="136" t="str">
        <f>G1514</f>
        <v>primary unit</v>
      </c>
      <c r="I1527" s="74"/>
      <c r="J1527" s="74"/>
      <c r="K1527" s="53"/>
      <c r="L1527" s="53"/>
      <c r="M1527" s="53"/>
      <c r="N1527" s="53"/>
      <c r="O1527" s="53"/>
      <c r="P1527" s="53"/>
      <c r="R1527" s="24"/>
      <c r="S1527" s="80"/>
      <c r="T1527" s="80"/>
      <c r="U1527" s="80"/>
      <c r="V1527" s="80"/>
      <c r="W1527" s="80"/>
      <c r="X1527" s="80"/>
      <c r="Y1527" s="80"/>
      <c r="Z1527" s="80"/>
      <c r="AA1527" s="80"/>
      <c r="AB1527" s="80"/>
      <c r="AC1527" s="80"/>
      <c r="AD1527" s="80"/>
      <c r="AE1527" s="80"/>
      <c r="AF1527" s="80"/>
      <c r="AG1527" s="80"/>
      <c r="AH1527" s="80"/>
      <c r="AI1527" s="80"/>
      <c r="AJ1527" s="80"/>
      <c r="AK1527" s="80"/>
      <c r="AL1527" s="80"/>
      <c r="AM1527" s="80"/>
      <c r="AN1527" s="80"/>
      <c r="AO1527" s="80"/>
      <c r="AP1527" s="80"/>
      <c r="AQ1527" s="80"/>
      <c r="AR1527" s="80"/>
      <c r="AS1527" s="80"/>
      <c r="AT1527" s="80"/>
      <c r="AU1527" s="80"/>
      <c r="AV1527" s="80"/>
      <c r="AW1527" s="80"/>
      <c r="AX1527" s="80"/>
      <c r="AY1527" s="80"/>
      <c r="AZ1527" s="80"/>
      <c r="BA1527" s="80"/>
      <c r="BB1527" s="80"/>
      <c r="BC1527" s="80"/>
      <c r="BD1527" s="80"/>
      <c r="BE1527" s="80"/>
      <c r="BF1527" s="80"/>
      <c r="BG1527" s="80"/>
      <c r="BH1527" s="80"/>
      <c r="BI1527" s="80"/>
      <c r="BJ1527" s="80"/>
      <c r="BK1527" s="80"/>
      <c r="BL1527" s="80"/>
      <c r="BM1527" s="80"/>
      <c r="BN1527" s="80"/>
      <c r="BO1527" s="80"/>
      <c r="BP1527" s="80"/>
      <c r="BQ1527" s="80"/>
      <c r="BR1527" s="80"/>
      <c r="BS1527" s="80"/>
      <c r="BT1527" s="80"/>
      <c r="BU1527" s="80"/>
      <c r="BV1527" s="80"/>
      <c r="BW1527" s="80"/>
      <c r="BX1527" s="80"/>
      <c r="BY1527" s="80"/>
      <c r="BZ1527" s="80"/>
      <c r="CA1527" s="80"/>
      <c r="CB1527" s="80"/>
      <c r="CC1527" s="80"/>
      <c r="CD1527" s="80"/>
      <c r="CE1527" s="80"/>
      <c r="CF1527" s="80"/>
      <c r="CG1527" s="80"/>
      <c r="CH1527" s="80"/>
      <c r="CI1527" s="80"/>
      <c r="CJ1527" s="80"/>
      <c r="CK1527" s="80"/>
      <c r="CL1527" s="80"/>
      <c r="CN1527" s="74"/>
      <c r="CO1527" s="80"/>
      <c r="CP1527" s="80"/>
      <c r="CQ1527" s="80"/>
      <c r="CR1527" s="80"/>
      <c r="CS1527" s="80"/>
      <c r="CT1527" s="80"/>
      <c r="CU1527" s="80"/>
      <c r="CV1527" s="80"/>
      <c r="CW1527" s="80"/>
      <c r="CX1527" s="80"/>
      <c r="CY1527" s="80"/>
      <c r="CZ1527" s="80"/>
      <c r="DA1527" s="80"/>
      <c r="DB1527" s="80"/>
      <c r="DC1527" s="80"/>
      <c r="DD1527" s="80"/>
      <c r="DE1527" s="80"/>
      <c r="DF1527" s="80"/>
      <c r="DG1527" s="80"/>
      <c r="DH1527" s="80"/>
      <c r="DI1527" s="80"/>
      <c r="DJ1527" s="80"/>
      <c r="DK1527" s="80"/>
      <c r="DL1527" s="80"/>
    </row>
    <row r="1528" spans="1:116" x14ac:dyDescent="0.4">
      <c r="B1528" t="s">
        <v>332</v>
      </c>
      <c r="D1528" t="s">
        <v>529</v>
      </c>
      <c r="E1528" s="8" t="str">
        <f t="shared" si="2052"/>
        <v>1528 FCCA-F</v>
      </c>
      <c r="G1528" s="136" t="str">
        <f>G1515</f>
        <v>Primary revenue driver</v>
      </c>
      <c r="H1528" s="27"/>
      <c r="I1528" s="78"/>
      <c r="J1528" s="78"/>
      <c r="K1528" s="33"/>
      <c r="L1528" s="33"/>
      <c r="M1528" s="33"/>
      <c r="N1528" s="33"/>
      <c r="O1528" s="33"/>
      <c r="P1528" s="33"/>
      <c r="R1528" s="33"/>
      <c r="S1528" s="77"/>
      <c r="T1528" s="77"/>
      <c r="U1528" s="77"/>
      <c r="V1528" s="77"/>
      <c r="W1528" s="77"/>
      <c r="X1528" s="77"/>
      <c r="Y1528" s="77"/>
      <c r="Z1528" s="77"/>
      <c r="AA1528" s="77"/>
      <c r="AB1528" s="77"/>
      <c r="AC1528" s="77"/>
      <c r="AD1528" s="77"/>
      <c r="AE1528" s="77"/>
      <c r="AF1528" s="77"/>
      <c r="AG1528" s="77"/>
      <c r="AH1528" s="77"/>
      <c r="AI1528" s="77"/>
      <c r="AJ1528" s="77"/>
      <c r="AK1528" s="77"/>
      <c r="AL1528" s="77"/>
      <c r="AM1528" s="77"/>
      <c r="AN1528" s="77"/>
      <c r="AO1528" s="77"/>
      <c r="AP1528" s="77"/>
      <c r="AQ1528" s="77"/>
      <c r="AR1528" s="77"/>
      <c r="AS1528" s="77"/>
      <c r="AT1528" s="77"/>
      <c r="AU1528" s="77"/>
      <c r="AV1528" s="77"/>
      <c r="AW1528" s="77"/>
      <c r="AX1528" s="77"/>
      <c r="AY1528" s="77"/>
      <c r="AZ1528" s="77"/>
      <c r="BA1528" s="77"/>
      <c r="BB1528" s="77"/>
      <c r="BC1528" s="77"/>
      <c r="BD1528" s="77"/>
      <c r="BE1528" s="77"/>
      <c r="BF1528" s="77"/>
      <c r="BG1528" s="77"/>
      <c r="BH1528" s="77"/>
      <c r="BI1528" s="77"/>
      <c r="BJ1528" s="77"/>
      <c r="BK1528" s="77"/>
      <c r="BL1528" s="77"/>
      <c r="BM1528" s="77"/>
      <c r="BN1528" s="77"/>
      <c r="BO1528" s="77"/>
      <c r="BP1528" s="77"/>
      <c r="BQ1528" s="77"/>
      <c r="BR1528" s="77"/>
      <c r="BS1528" s="77"/>
      <c r="BT1528" s="77"/>
      <c r="BU1528" s="77"/>
      <c r="BV1528" s="77"/>
      <c r="BW1528" s="77"/>
      <c r="BX1528" s="77"/>
      <c r="BY1528" s="77"/>
      <c r="BZ1528" s="77"/>
      <c r="CA1528" s="77"/>
      <c r="CB1528" s="77"/>
      <c r="CC1528" s="77"/>
      <c r="CD1528" s="77"/>
      <c r="CE1528" s="77"/>
      <c r="CF1528" s="77"/>
      <c r="CG1528" s="77"/>
      <c r="CH1528" s="77"/>
      <c r="CI1528" s="77"/>
      <c r="CJ1528" s="77"/>
      <c r="CK1528" s="77"/>
      <c r="CL1528" s="77"/>
      <c r="CN1528" s="78"/>
      <c r="CO1528" s="77"/>
      <c r="CP1528" s="77"/>
      <c r="CQ1528" s="77"/>
      <c r="CR1528" s="77"/>
      <c r="CS1528" s="77"/>
      <c r="CT1528" s="77"/>
      <c r="CU1528" s="77"/>
      <c r="CV1528" s="77"/>
      <c r="CW1528" s="77"/>
      <c r="CX1528" s="77"/>
      <c r="CY1528" s="77"/>
      <c r="CZ1528" s="77"/>
      <c r="DA1528" s="77"/>
      <c r="DB1528" s="77"/>
      <c r="DC1528" s="77"/>
      <c r="DD1528" s="77"/>
      <c r="DE1528" s="77"/>
      <c r="DF1528" s="77"/>
      <c r="DG1528" s="77"/>
      <c r="DH1528" s="77"/>
      <c r="DI1528" s="77"/>
      <c r="DJ1528" s="77"/>
      <c r="DK1528" s="77"/>
      <c r="DL1528" s="77"/>
    </row>
    <row r="1529" spans="1:116" x14ac:dyDescent="0.4">
      <c r="B1529" t="s">
        <v>332</v>
      </c>
      <c r="D1529" t="s">
        <v>529</v>
      </c>
      <c r="E1529" s="8" t="str">
        <f t="shared" si="2052"/>
        <v>1529 FCCA-F</v>
      </c>
      <c r="G1529" s="136" t="str">
        <f>G1516</f>
        <v>Primary volume driver</v>
      </c>
      <c r="H1529" s="27"/>
      <c r="I1529" s="78"/>
      <c r="J1529" s="78"/>
      <c r="K1529" s="33"/>
      <c r="L1529" s="33"/>
      <c r="M1529" s="33"/>
      <c r="N1529" s="33"/>
      <c r="O1529" s="33"/>
      <c r="P1529" s="33"/>
      <c r="R1529" s="33"/>
      <c r="S1529" s="77"/>
      <c r="T1529" s="77"/>
      <c r="U1529" s="77"/>
      <c r="V1529" s="77"/>
      <c r="W1529" s="77"/>
      <c r="X1529" s="77"/>
      <c r="Y1529" s="77"/>
      <c r="Z1529" s="77"/>
      <c r="AA1529" s="77"/>
      <c r="AB1529" s="77"/>
      <c r="AC1529" s="77"/>
      <c r="AD1529" s="77"/>
      <c r="AE1529" s="77"/>
      <c r="AF1529" s="77"/>
      <c r="AG1529" s="77"/>
      <c r="AH1529" s="77"/>
      <c r="AI1529" s="77"/>
      <c r="AJ1529" s="77"/>
      <c r="AK1529" s="77"/>
      <c r="AL1529" s="77"/>
      <c r="AM1529" s="77"/>
      <c r="AN1529" s="77"/>
      <c r="AO1529" s="77"/>
      <c r="AP1529" s="77"/>
      <c r="AQ1529" s="77"/>
      <c r="AR1529" s="77"/>
      <c r="AS1529" s="77"/>
      <c r="AT1529" s="77"/>
      <c r="AU1529" s="77"/>
      <c r="AV1529" s="77"/>
      <c r="AW1529" s="77"/>
      <c r="AX1529" s="77"/>
      <c r="AY1529" s="77"/>
      <c r="AZ1529" s="77"/>
      <c r="BA1529" s="77"/>
      <c r="BB1529" s="77"/>
      <c r="BC1529" s="77"/>
      <c r="BD1529" s="77"/>
      <c r="BE1529" s="77"/>
      <c r="BF1529" s="77"/>
      <c r="BG1529" s="77"/>
      <c r="BH1529" s="77"/>
      <c r="BI1529" s="77"/>
      <c r="BJ1529" s="77"/>
      <c r="BK1529" s="77"/>
      <c r="BL1529" s="77"/>
      <c r="BM1529" s="77"/>
      <c r="BN1529" s="77"/>
      <c r="BO1529" s="77"/>
      <c r="BP1529" s="77"/>
      <c r="BQ1529" s="77"/>
      <c r="BR1529" s="77"/>
      <c r="BS1529" s="77"/>
      <c r="BT1529" s="77"/>
      <c r="BU1529" s="77"/>
      <c r="BV1529" s="77"/>
      <c r="BW1529" s="77"/>
      <c r="BX1529" s="77"/>
      <c r="BY1529" s="77"/>
      <c r="BZ1529" s="77"/>
      <c r="CA1529" s="77"/>
      <c r="CB1529" s="77"/>
      <c r="CC1529" s="77"/>
      <c r="CD1529" s="77"/>
      <c r="CE1529" s="77"/>
      <c r="CF1529" s="77"/>
      <c r="CG1529" s="77"/>
      <c r="CH1529" s="77"/>
      <c r="CI1529" s="77"/>
      <c r="CJ1529" s="77"/>
      <c r="CK1529" s="77"/>
      <c r="CL1529" s="77"/>
      <c r="CN1529" s="78"/>
      <c r="CO1529" s="77"/>
      <c r="CP1529" s="77"/>
      <c r="CQ1529" s="77"/>
      <c r="CR1529" s="77"/>
      <c r="CS1529" s="77"/>
      <c r="CT1529" s="77"/>
      <c r="CU1529" s="77"/>
      <c r="CV1529" s="77"/>
      <c r="CW1529" s="77"/>
      <c r="CX1529" s="77"/>
      <c r="CY1529" s="77"/>
      <c r="CZ1529" s="77"/>
      <c r="DA1529" s="77"/>
      <c r="DB1529" s="77"/>
      <c r="DC1529" s="77"/>
      <c r="DD1529" s="77"/>
      <c r="DE1529" s="77"/>
      <c r="DF1529" s="77"/>
      <c r="DG1529" s="77"/>
      <c r="DH1529" s="77"/>
      <c r="DI1529" s="77"/>
      <c r="DJ1529" s="77"/>
      <c r="DK1529" s="77"/>
      <c r="DL1529" s="77"/>
    </row>
    <row r="1530" spans="1:116" x14ac:dyDescent="0.4">
      <c r="B1530" t="s">
        <v>332</v>
      </c>
      <c r="D1530" t="s">
        <v>529</v>
      </c>
      <c r="E1530" s="8" t="str">
        <f t="shared" si="2052"/>
        <v>1530 FCCA-F</v>
      </c>
      <c r="G1530" s="191" t="str">
        <f>G1521</f>
        <v>Fixed constant current asset:</v>
      </c>
      <c r="K1530" s="53"/>
      <c r="L1530" s="53"/>
      <c r="M1530" s="53"/>
      <c r="N1530" s="53"/>
      <c r="O1530" s="53"/>
      <c r="P1530" s="53"/>
      <c r="R1530" s="24"/>
      <c r="S1530" s="179" t="str">
        <f t="shared" ref="S1530:AX1530" si="2112">S1517</f>
        <v>S$16</v>
      </c>
      <c r="T1530" s="179" t="str">
        <f t="shared" si="2112"/>
        <v>T$16</v>
      </c>
      <c r="U1530" s="179" t="str">
        <f t="shared" si="2112"/>
        <v>U$16</v>
      </c>
      <c r="V1530" s="179" t="str">
        <f t="shared" si="2112"/>
        <v>V$16</v>
      </c>
      <c r="W1530" s="179" t="str">
        <f t="shared" si="2112"/>
        <v>W$16</v>
      </c>
      <c r="X1530" s="179" t="str">
        <f t="shared" si="2112"/>
        <v>X$16</v>
      </c>
      <c r="Y1530" s="179" t="str">
        <f t="shared" si="2112"/>
        <v>Y$16</v>
      </c>
      <c r="Z1530" s="179" t="str">
        <f t="shared" si="2112"/>
        <v>Z$16</v>
      </c>
      <c r="AA1530" s="179" t="str">
        <f t="shared" si="2112"/>
        <v>AA$16</v>
      </c>
      <c r="AB1530" s="179" t="str">
        <f t="shared" si="2112"/>
        <v>AB$16</v>
      </c>
      <c r="AC1530" s="179" t="str">
        <f t="shared" si="2112"/>
        <v>AC$16</v>
      </c>
      <c r="AD1530" s="179" t="str">
        <f t="shared" si="2112"/>
        <v>AD$16</v>
      </c>
      <c r="AE1530" s="179" t="str">
        <f t="shared" si="2112"/>
        <v>AE$16</v>
      </c>
      <c r="AF1530" s="179" t="str">
        <f t="shared" si="2112"/>
        <v>AF$16</v>
      </c>
      <c r="AG1530" s="179" t="str">
        <f t="shared" si="2112"/>
        <v>AG$16</v>
      </c>
      <c r="AH1530" s="179" t="str">
        <f t="shared" si="2112"/>
        <v>AH$16</v>
      </c>
      <c r="AI1530" s="179" t="str">
        <f t="shared" si="2112"/>
        <v>AI$16</v>
      </c>
      <c r="AJ1530" s="179" t="str">
        <f t="shared" si="2112"/>
        <v>AJ$16</v>
      </c>
      <c r="AK1530" s="179" t="str">
        <f t="shared" si="2112"/>
        <v>AK$16</v>
      </c>
      <c r="AL1530" s="179" t="str">
        <f t="shared" si="2112"/>
        <v>AL$16</v>
      </c>
      <c r="AM1530" s="179" t="str">
        <f t="shared" si="2112"/>
        <v>AM$16</v>
      </c>
      <c r="AN1530" s="179" t="str">
        <f t="shared" si="2112"/>
        <v>AN$16</v>
      </c>
      <c r="AO1530" s="179" t="str">
        <f t="shared" si="2112"/>
        <v>AO$16</v>
      </c>
      <c r="AP1530" s="179" t="str">
        <f t="shared" si="2112"/>
        <v>AP$16</v>
      </c>
      <c r="AQ1530" s="179" t="str">
        <f t="shared" si="2112"/>
        <v>AQ$16</v>
      </c>
      <c r="AR1530" s="179" t="str">
        <f t="shared" si="2112"/>
        <v>AR$16</v>
      </c>
      <c r="AS1530" s="179" t="str">
        <f t="shared" si="2112"/>
        <v>AS$16</v>
      </c>
      <c r="AT1530" s="179" t="str">
        <f t="shared" si="2112"/>
        <v>AT$16</v>
      </c>
      <c r="AU1530" s="179" t="str">
        <f t="shared" si="2112"/>
        <v>AU$16</v>
      </c>
      <c r="AV1530" s="179" t="str">
        <f t="shared" si="2112"/>
        <v>AV$16</v>
      </c>
      <c r="AW1530" s="179" t="str">
        <f t="shared" si="2112"/>
        <v>AW$16</v>
      </c>
      <c r="AX1530" s="179" t="str">
        <f t="shared" si="2112"/>
        <v>AX$16</v>
      </c>
      <c r="AY1530" s="179" t="str">
        <f t="shared" ref="AY1530:CD1530" si="2113">AY1517</f>
        <v>AY$16</v>
      </c>
      <c r="AZ1530" s="179" t="str">
        <f t="shared" si="2113"/>
        <v>AZ$16</v>
      </c>
      <c r="BA1530" s="179" t="str">
        <f t="shared" si="2113"/>
        <v>BA$16</v>
      </c>
      <c r="BB1530" s="179" t="str">
        <f t="shared" si="2113"/>
        <v>BB$16</v>
      </c>
      <c r="BC1530" s="179" t="str">
        <f t="shared" si="2113"/>
        <v>BC$16</v>
      </c>
      <c r="BD1530" s="179" t="str">
        <f t="shared" si="2113"/>
        <v>BD$16</v>
      </c>
      <c r="BE1530" s="179" t="str">
        <f t="shared" si="2113"/>
        <v>BE$16</v>
      </c>
      <c r="BF1530" s="179" t="str">
        <f t="shared" si="2113"/>
        <v>BF$16</v>
      </c>
      <c r="BG1530" s="179" t="str">
        <f t="shared" si="2113"/>
        <v>BG$16</v>
      </c>
      <c r="BH1530" s="179" t="str">
        <f t="shared" si="2113"/>
        <v>BH$16</v>
      </c>
      <c r="BI1530" s="179" t="str">
        <f t="shared" si="2113"/>
        <v>BI$16</v>
      </c>
      <c r="BJ1530" s="179" t="str">
        <f t="shared" si="2113"/>
        <v>BJ$16</v>
      </c>
      <c r="BK1530" s="179" t="str">
        <f t="shared" si="2113"/>
        <v>BK$16</v>
      </c>
      <c r="BL1530" s="179" t="str">
        <f t="shared" si="2113"/>
        <v>BL$16</v>
      </c>
      <c r="BM1530" s="179" t="str">
        <f t="shared" si="2113"/>
        <v>BM$16</v>
      </c>
      <c r="BN1530" s="179" t="str">
        <f t="shared" si="2113"/>
        <v>BN$16</v>
      </c>
      <c r="BO1530" s="179" t="str">
        <f t="shared" si="2113"/>
        <v>BO$16</v>
      </c>
      <c r="BP1530" s="179" t="str">
        <f t="shared" si="2113"/>
        <v>BP$16</v>
      </c>
      <c r="BQ1530" s="179" t="str">
        <f t="shared" si="2113"/>
        <v>BQ$16</v>
      </c>
      <c r="BR1530" s="179" t="str">
        <f t="shared" si="2113"/>
        <v>BR$16</v>
      </c>
      <c r="BS1530" s="179" t="str">
        <f t="shared" si="2113"/>
        <v>BS$16</v>
      </c>
      <c r="BT1530" s="179" t="str">
        <f t="shared" si="2113"/>
        <v>BT$16</v>
      </c>
      <c r="BU1530" s="179" t="str">
        <f t="shared" si="2113"/>
        <v>BU$16</v>
      </c>
      <c r="BV1530" s="179" t="str">
        <f t="shared" si="2113"/>
        <v>BV$16</v>
      </c>
      <c r="BW1530" s="179" t="str">
        <f t="shared" si="2113"/>
        <v>BW$16</v>
      </c>
      <c r="BX1530" s="179" t="str">
        <f t="shared" si="2113"/>
        <v>BX$16</v>
      </c>
      <c r="BY1530" s="179" t="str">
        <f t="shared" si="2113"/>
        <v>BY$16</v>
      </c>
      <c r="BZ1530" s="179" t="str">
        <f t="shared" si="2113"/>
        <v>BZ$16</v>
      </c>
      <c r="CA1530" s="179" t="str">
        <f t="shared" si="2113"/>
        <v>CA$16</v>
      </c>
      <c r="CB1530" s="179" t="str">
        <f t="shared" si="2113"/>
        <v>CB$16</v>
      </c>
      <c r="CC1530" s="179" t="str">
        <f t="shared" si="2113"/>
        <v>CC$16</v>
      </c>
      <c r="CD1530" s="179" t="str">
        <f t="shared" si="2113"/>
        <v>CD$16</v>
      </c>
      <c r="CE1530" s="179" t="str">
        <f t="shared" ref="CE1530:CL1530" si="2114">CE1517</f>
        <v>CE$16</v>
      </c>
      <c r="CF1530" s="179" t="str">
        <f t="shared" si="2114"/>
        <v>CF$16</v>
      </c>
      <c r="CG1530" s="179" t="str">
        <f t="shared" si="2114"/>
        <v>CG$16</v>
      </c>
      <c r="CH1530" s="179" t="str">
        <f t="shared" si="2114"/>
        <v>CH$16</v>
      </c>
      <c r="CI1530" s="179" t="str">
        <f t="shared" si="2114"/>
        <v>CI$16</v>
      </c>
      <c r="CJ1530" s="179" t="str">
        <f t="shared" si="2114"/>
        <v>CJ$16</v>
      </c>
      <c r="CK1530" s="179" t="str">
        <f t="shared" si="2114"/>
        <v>CK$16</v>
      </c>
      <c r="CL1530" s="179" t="str">
        <f t="shared" si="2114"/>
        <v>CL$16</v>
      </c>
      <c r="CO1530" s="179" t="str">
        <f t="shared" ref="CO1530:DL1530" si="2115">CO1517</f>
        <v>CO$16</v>
      </c>
      <c r="CP1530" s="179" t="str">
        <f t="shared" si="2115"/>
        <v>CP$16</v>
      </c>
      <c r="CQ1530" s="179" t="str">
        <f t="shared" si="2115"/>
        <v>CQ$16</v>
      </c>
      <c r="CR1530" s="179" t="str">
        <f t="shared" si="2115"/>
        <v>CR$16</v>
      </c>
      <c r="CS1530" s="179" t="str">
        <f t="shared" si="2115"/>
        <v>CS$16</v>
      </c>
      <c r="CT1530" s="179" t="str">
        <f t="shared" si="2115"/>
        <v>CT$16</v>
      </c>
      <c r="CU1530" s="179" t="str">
        <f t="shared" si="2115"/>
        <v>CU$16</v>
      </c>
      <c r="CV1530" s="179" t="str">
        <f t="shared" si="2115"/>
        <v>CV$16</v>
      </c>
      <c r="CW1530" s="179" t="str">
        <f t="shared" si="2115"/>
        <v>CW$16</v>
      </c>
      <c r="CX1530" s="179" t="str">
        <f t="shared" si="2115"/>
        <v>CX$16</v>
      </c>
      <c r="CY1530" s="179" t="str">
        <f t="shared" si="2115"/>
        <v>CY$16</v>
      </c>
      <c r="CZ1530" s="179" t="str">
        <f t="shared" si="2115"/>
        <v>CZ$16</v>
      </c>
      <c r="DA1530" s="179" t="str">
        <f t="shared" si="2115"/>
        <v>DA$16</v>
      </c>
      <c r="DB1530" s="179" t="str">
        <f t="shared" si="2115"/>
        <v>DB$16</v>
      </c>
      <c r="DC1530" s="179" t="str">
        <f t="shared" si="2115"/>
        <v>DC$16</v>
      </c>
      <c r="DD1530" s="179" t="str">
        <f t="shared" si="2115"/>
        <v>DD$16</v>
      </c>
      <c r="DE1530" s="179" t="str">
        <f t="shared" si="2115"/>
        <v>DE$16</v>
      </c>
      <c r="DF1530" s="179" t="str">
        <f t="shared" si="2115"/>
        <v>DF$16</v>
      </c>
      <c r="DG1530" s="179" t="str">
        <f t="shared" si="2115"/>
        <v>DG$16</v>
      </c>
      <c r="DH1530" s="179" t="str">
        <f t="shared" si="2115"/>
        <v>DH$16</v>
      </c>
      <c r="DI1530" s="179" t="str">
        <f t="shared" si="2115"/>
        <v>DI$16</v>
      </c>
      <c r="DJ1530" s="179" t="str">
        <f t="shared" si="2115"/>
        <v>DJ$16</v>
      </c>
      <c r="DK1530" s="179" t="str">
        <f t="shared" si="2115"/>
        <v>DK$16</v>
      </c>
      <c r="DL1530" s="179" t="str">
        <f t="shared" si="2115"/>
        <v>DL$16</v>
      </c>
    </row>
    <row r="1531" spans="1:116" x14ac:dyDescent="0.4">
      <c r="B1531" t="s">
        <v>332</v>
      </c>
      <c r="D1531" t="s">
        <v>529</v>
      </c>
      <c r="E1531" s="8" t="str">
        <f t="shared" ref="E1531" si="2116">ROW()&amp;" "&amp;D1531</f>
        <v>1531 FCCA-F</v>
      </c>
      <c r="G1531" s="241" t="str">
        <f>IFERROR(SUBSTITUTE(TRIM(MID(G1521, SEARCH("-", G1521) + 1, LEN(G1521))),":",""),"no unit")</f>
        <v>no unit</v>
      </c>
      <c r="H1531" s="12"/>
      <c r="I1531" s="60"/>
      <c r="J1531" s="60"/>
      <c r="K1531" s="15"/>
      <c r="L1531" s="15"/>
      <c r="M1531" s="15"/>
      <c r="N1531" s="15"/>
      <c r="O1531" s="15"/>
      <c r="P1531" s="15"/>
      <c r="R1531" s="15"/>
      <c r="S1531" s="179" t="str">
        <f t="shared" ref="S1531:AX1531" si="2117">S1518</f>
        <v>S$17</v>
      </c>
      <c r="T1531" s="179" t="str">
        <f t="shared" si="2117"/>
        <v>T$17</v>
      </c>
      <c r="U1531" s="179" t="str">
        <f t="shared" si="2117"/>
        <v>U$17</v>
      </c>
      <c r="V1531" s="179" t="str">
        <f t="shared" si="2117"/>
        <v>V$17</v>
      </c>
      <c r="W1531" s="179" t="str">
        <f t="shared" si="2117"/>
        <v>W$17</v>
      </c>
      <c r="X1531" s="179" t="str">
        <f t="shared" si="2117"/>
        <v>X$17</v>
      </c>
      <c r="Y1531" s="179" t="str">
        <f t="shared" si="2117"/>
        <v>Y$17</v>
      </c>
      <c r="Z1531" s="179" t="str">
        <f t="shared" si="2117"/>
        <v>Z$17</v>
      </c>
      <c r="AA1531" s="179" t="str">
        <f t="shared" si="2117"/>
        <v>AA$17</v>
      </c>
      <c r="AB1531" s="179" t="str">
        <f t="shared" si="2117"/>
        <v>AB$17</v>
      </c>
      <c r="AC1531" s="179" t="str">
        <f t="shared" si="2117"/>
        <v>AC$17</v>
      </c>
      <c r="AD1531" s="179" t="str">
        <f t="shared" si="2117"/>
        <v>AD$17</v>
      </c>
      <c r="AE1531" s="179" t="str">
        <f t="shared" si="2117"/>
        <v>AE$17</v>
      </c>
      <c r="AF1531" s="179" t="str">
        <f t="shared" si="2117"/>
        <v>AF$17</v>
      </c>
      <c r="AG1531" s="179" t="str">
        <f t="shared" si="2117"/>
        <v>AG$17</v>
      </c>
      <c r="AH1531" s="179" t="str">
        <f t="shared" si="2117"/>
        <v>AH$17</v>
      </c>
      <c r="AI1531" s="179" t="str">
        <f t="shared" si="2117"/>
        <v>AI$17</v>
      </c>
      <c r="AJ1531" s="179" t="str">
        <f t="shared" si="2117"/>
        <v>AJ$17</v>
      </c>
      <c r="AK1531" s="179" t="str">
        <f t="shared" si="2117"/>
        <v>AK$17</v>
      </c>
      <c r="AL1531" s="179" t="str">
        <f t="shared" si="2117"/>
        <v>AL$17</v>
      </c>
      <c r="AM1531" s="179" t="str">
        <f t="shared" si="2117"/>
        <v>AM$17</v>
      </c>
      <c r="AN1531" s="179" t="str">
        <f t="shared" si="2117"/>
        <v>AN$17</v>
      </c>
      <c r="AO1531" s="179" t="str">
        <f t="shared" si="2117"/>
        <v>AO$17</v>
      </c>
      <c r="AP1531" s="179" t="str">
        <f t="shared" si="2117"/>
        <v>AP$17</v>
      </c>
      <c r="AQ1531" s="179" t="str">
        <f t="shared" si="2117"/>
        <v>AQ$17</v>
      </c>
      <c r="AR1531" s="179" t="str">
        <f t="shared" si="2117"/>
        <v>AR$17</v>
      </c>
      <c r="AS1531" s="179" t="str">
        <f t="shared" si="2117"/>
        <v>AS$17</v>
      </c>
      <c r="AT1531" s="179" t="str">
        <f t="shared" si="2117"/>
        <v>AT$17</v>
      </c>
      <c r="AU1531" s="179" t="str">
        <f t="shared" si="2117"/>
        <v>AU$17</v>
      </c>
      <c r="AV1531" s="179" t="str">
        <f t="shared" si="2117"/>
        <v>AV$17</v>
      </c>
      <c r="AW1531" s="179" t="str">
        <f t="shared" si="2117"/>
        <v>AW$17</v>
      </c>
      <c r="AX1531" s="179" t="str">
        <f t="shared" si="2117"/>
        <v>AX$17</v>
      </c>
      <c r="AY1531" s="179" t="str">
        <f t="shared" ref="AY1531:CD1531" si="2118">AY1518</f>
        <v>AY$17</v>
      </c>
      <c r="AZ1531" s="179" t="str">
        <f t="shared" si="2118"/>
        <v>AZ$17</v>
      </c>
      <c r="BA1531" s="179" t="str">
        <f t="shared" si="2118"/>
        <v>BA$17</v>
      </c>
      <c r="BB1531" s="179" t="str">
        <f t="shared" si="2118"/>
        <v>BB$17</v>
      </c>
      <c r="BC1531" s="179" t="str">
        <f t="shared" si="2118"/>
        <v>BC$17</v>
      </c>
      <c r="BD1531" s="179" t="str">
        <f t="shared" si="2118"/>
        <v>BD$17</v>
      </c>
      <c r="BE1531" s="179" t="str">
        <f t="shared" si="2118"/>
        <v>BE$17</v>
      </c>
      <c r="BF1531" s="179" t="str">
        <f t="shared" si="2118"/>
        <v>BF$17</v>
      </c>
      <c r="BG1531" s="179" t="str">
        <f t="shared" si="2118"/>
        <v>BG$17</v>
      </c>
      <c r="BH1531" s="179" t="str">
        <f t="shared" si="2118"/>
        <v>BH$17</v>
      </c>
      <c r="BI1531" s="179" t="str">
        <f t="shared" si="2118"/>
        <v>BI$17</v>
      </c>
      <c r="BJ1531" s="179" t="str">
        <f t="shared" si="2118"/>
        <v>BJ$17</v>
      </c>
      <c r="BK1531" s="179" t="str">
        <f t="shared" si="2118"/>
        <v>BK$17</v>
      </c>
      <c r="BL1531" s="179" t="str">
        <f t="shared" si="2118"/>
        <v>BL$17</v>
      </c>
      <c r="BM1531" s="179" t="str">
        <f t="shared" si="2118"/>
        <v>BM$17</v>
      </c>
      <c r="BN1531" s="179" t="str">
        <f t="shared" si="2118"/>
        <v>BN$17</v>
      </c>
      <c r="BO1531" s="179" t="str">
        <f t="shared" si="2118"/>
        <v>BO$17</v>
      </c>
      <c r="BP1531" s="179" t="str">
        <f t="shared" si="2118"/>
        <v>BP$17</v>
      </c>
      <c r="BQ1531" s="179" t="str">
        <f t="shared" si="2118"/>
        <v>BQ$17</v>
      </c>
      <c r="BR1531" s="179" t="str">
        <f t="shared" si="2118"/>
        <v>BR$17</v>
      </c>
      <c r="BS1531" s="179" t="str">
        <f t="shared" si="2118"/>
        <v>BS$17</v>
      </c>
      <c r="BT1531" s="179" t="str">
        <f t="shared" si="2118"/>
        <v>BT$17</v>
      </c>
      <c r="BU1531" s="179" t="str">
        <f t="shared" si="2118"/>
        <v>BU$17</v>
      </c>
      <c r="BV1531" s="179" t="str">
        <f t="shared" si="2118"/>
        <v>BV$17</v>
      </c>
      <c r="BW1531" s="179" t="str">
        <f t="shared" si="2118"/>
        <v>BW$17</v>
      </c>
      <c r="BX1531" s="179" t="str">
        <f t="shared" si="2118"/>
        <v>BX$17</v>
      </c>
      <c r="BY1531" s="179" t="str">
        <f t="shared" si="2118"/>
        <v>BY$17</v>
      </c>
      <c r="BZ1531" s="179" t="str">
        <f t="shared" si="2118"/>
        <v>BZ$17</v>
      </c>
      <c r="CA1531" s="179" t="str">
        <f t="shared" si="2118"/>
        <v>CA$17</v>
      </c>
      <c r="CB1531" s="179" t="str">
        <f t="shared" si="2118"/>
        <v>CB$17</v>
      </c>
      <c r="CC1531" s="179" t="str">
        <f t="shared" si="2118"/>
        <v>CC$17</v>
      </c>
      <c r="CD1531" s="179" t="str">
        <f t="shared" si="2118"/>
        <v>CD$17</v>
      </c>
      <c r="CE1531" s="179" t="str">
        <f t="shared" ref="CE1531:CL1531" si="2119">CE1518</f>
        <v>CE$17</v>
      </c>
      <c r="CF1531" s="179" t="str">
        <f t="shared" si="2119"/>
        <v>CF$17</v>
      </c>
      <c r="CG1531" s="179" t="str">
        <f t="shared" si="2119"/>
        <v>CG$17</v>
      </c>
      <c r="CH1531" s="179" t="str">
        <f t="shared" si="2119"/>
        <v>CH$17</v>
      </c>
      <c r="CI1531" s="179" t="str">
        <f t="shared" si="2119"/>
        <v>CI$17</v>
      </c>
      <c r="CJ1531" s="179" t="str">
        <f t="shared" si="2119"/>
        <v>CJ$17</v>
      </c>
      <c r="CK1531" s="179" t="str">
        <f t="shared" si="2119"/>
        <v>CK$17</v>
      </c>
      <c r="CL1531" s="179" t="str">
        <f t="shared" si="2119"/>
        <v>CL$17</v>
      </c>
      <c r="CN1531" s="60"/>
      <c r="CO1531" s="179" t="str">
        <f t="shared" ref="CO1531:DL1531" si="2120">CO1518</f>
        <v>CO$17</v>
      </c>
      <c r="CP1531" s="179" t="str">
        <f t="shared" si="2120"/>
        <v>CP$17</v>
      </c>
      <c r="CQ1531" s="179" t="str">
        <f t="shared" si="2120"/>
        <v>CQ$17</v>
      </c>
      <c r="CR1531" s="179" t="str">
        <f t="shared" si="2120"/>
        <v>CR$17</v>
      </c>
      <c r="CS1531" s="179" t="str">
        <f t="shared" si="2120"/>
        <v>CS$17</v>
      </c>
      <c r="CT1531" s="179" t="str">
        <f t="shared" si="2120"/>
        <v>CT$17</v>
      </c>
      <c r="CU1531" s="179" t="str">
        <f t="shared" si="2120"/>
        <v>CU$17</v>
      </c>
      <c r="CV1531" s="179" t="str">
        <f t="shared" si="2120"/>
        <v>CV$17</v>
      </c>
      <c r="CW1531" s="179" t="str">
        <f t="shared" si="2120"/>
        <v>CW$17</v>
      </c>
      <c r="CX1531" s="179" t="str">
        <f t="shared" si="2120"/>
        <v>CX$17</v>
      </c>
      <c r="CY1531" s="179" t="str">
        <f t="shared" si="2120"/>
        <v>CY$17</v>
      </c>
      <c r="CZ1531" s="179" t="str">
        <f t="shared" si="2120"/>
        <v>CZ$17</v>
      </c>
      <c r="DA1531" s="179" t="str">
        <f t="shared" si="2120"/>
        <v>DA$17</v>
      </c>
      <c r="DB1531" s="179" t="str">
        <f t="shared" si="2120"/>
        <v>DB$17</v>
      </c>
      <c r="DC1531" s="179" t="str">
        <f t="shared" si="2120"/>
        <v>DC$17</v>
      </c>
      <c r="DD1531" s="179" t="str">
        <f t="shared" si="2120"/>
        <v>DD$17</v>
      </c>
      <c r="DE1531" s="179" t="str">
        <f t="shared" si="2120"/>
        <v>DE$17</v>
      </c>
      <c r="DF1531" s="179" t="str">
        <f t="shared" si="2120"/>
        <v>DF$17</v>
      </c>
      <c r="DG1531" s="179" t="str">
        <f t="shared" si="2120"/>
        <v>DG$17</v>
      </c>
      <c r="DH1531" s="179" t="str">
        <f t="shared" si="2120"/>
        <v>DH$17</v>
      </c>
      <c r="DI1531" s="179" t="str">
        <f t="shared" si="2120"/>
        <v>DI$17</v>
      </c>
      <c r="DJ1531" s="179" t="str">
        <f t="shared" si="2120"/>
        <v>DJ$17</v>
      </c>
      <c r="DK1531" s="179" t="str">
        <f t="shared" si="2120"/>
        <v>DK$17</v>
      </c>
      <c r="DL1531" s="179" t="str">
        <f t="shared" si="2120"/>
        <v>DL$17</v>
      </c>
    </row>
    <row r="1532" spans="1:116" x14ac:dyDescent="0.4">
      <c r="B1532" t="s">
        <v>332</v>
      </c>
      <c r="D1532" t="s">
        <v>529</v>
      </c>
      <c r="E1532" s="8" t="str">
        <f>ROW()&amp;" "&amp;D1532</f>
        <v>1532 FCCA-F</v>
      </c>
      <c r="G1532" s="136" t="str">
        <f>G1519</f>
        <v>Secondary revenue driver</v>
      </c>
      <c r="H1532" s="12"/>
      <c r="I1532" s="60"/>
      <c r="J1532" s="60"/>
      <c r="K1532" s="15"/>
      <c r="L1532" s="15"/>
      <c r="M1532" s="15"/>
      <c r="N1532" s="15"/>
      <c r="O1532" s="15"/>
      <c r="P1532" s="15"/>
      <c r="R1532" s="15"/>
      <c r="S1532" s="179">
        <f t="shared" ref="S1532:AX1532" si="2121">S1519</f>
        <v>0</v>
      </c>
      <c r="T1532" s="179">
        <f t="shared" si="2121"/>
        <v>0</v>
      </c>
      <c r="U1532" s="179">
        <f t="shared" si="2121"/>
        <v>0</v>
      </c>
      <c r="V1532" s="179">
        <f t="shared" si="2121"/>
        <v>0</v>
      </c>
      <c r="W1532" s="179">
        <f t="shared" si="2121"/>
        <v>0</v>
      </c>
      <c r="X1532" s="179">
        <f t="shared" si="2121"/>
        <v>0</v>
      </c>
      <c r="Y1532" s="179">
        <f t="shared" si="2121"/>
        <v>0</v>
      </c>
      <c r="Z1532" s="179">
        <f t="shared" si="2121"/>
        <v>0</v>
      </c>
      <c r="AA1532" s="179">
        <f t="shared" si="2121"/>
        <v>0</v>
      </c>
      <c r="AB1532" s="179">
        <f t="shared" si="2121"/>
        <v>0</v>
      </c>
      <c r="AC1532" s="179">
        <f t="shared" si="2121"/>
        <v>0</v>
      </c>
      <c r="AD1532" s="179">
        <f t="shared" si="2121"/>
        <v>0</v>
      </c>
      <c r="AE1532" s="179">
        <f t="shared" si="2121"/>
        <v>0</v>
      </c>
      <c r="AF1532" s="179">
        <f t="shared" si="2121"/>
        <v>0</v>
      </c>
      <c r="AG1532" s="179">
        <f t="shared" si="2121"/>
        <v>0</v>
      </c>
      <c r="AH1532" s="179">
        <f t="shared" si="2121"/>
        <v>0</v>
      </c>
      <c r="AI1532" s="179">
        <f t="shared" si="2121"/>
        <v>0</v>
      </c>
      <c r="AJ1532" s="179">
        <f t="shared" si="2121"/>
        <v>0</v>
      </c>
      <c r="AK1532" s="179">
        <f t="shared" si="2121"/>
        <v>0</v>
      </c>
      <c r="AL1532" s="179">
        <f t="shared" si="2121"/>
        <v>0</v>
      </c>
      <c r="AM1532" s="179">
        <f t="shared" si="2121"/>
        <v>0</v>
      </c>
      <c r="AN1532" s="179">
        <f t="shared" si="2121"/>
        <v>0</v>
      </c>
      <c r="AO1532" s="179">
        <f t="shared" si="2121"/>
        <v>0</v>
      </c>
      <c r="AP1532" s="179">
        <f t="shared" si="2121"/>
        <v>0</v>
      </c>
      <c r="AQ1532" s="179">
        <f t="shared" si="2121"/>
        <v>0</v>
      </c>
      <c r="AR1532" s="179">
        <f t="shared" si="2121"/>
        <v>0</v>
      </c>
      <c r="AS1532" s="179">
        <f t="shared" si="2121"/>
        <v>0</v>
      </c>
      <c r="AT1532" s="179">
        <f t="shared" si="2121"/>
        <v>0</v>
      </c>
      <c r="AU1532" s="179">
        <f t="shared" si="2121"/>
        <v>0</v>
      </c>
      <c r="AV1532" s="179">
        <f t="shared" si="2121"/>
        <v>0</v>
      </c>
      <c r="AW1532" s="179">
        <f t="shared" si="2121"/>
        <v>0</v>
      </c>
      <c r="AX1532" s="179">
        <f t="shared" si="2121"/>
        <v>0</v>
      </c>
      <c r="AY1532" s="179">
        <f t="shared" ref="AY1532:CD1532" si="2122">AY1519</f>
        <v>0</v>
      </c>
      <c r="AZ1532" s="179">
        <f t="shared" si="2122"/>
        <v>0</v>
      </c>
      <c r="BA1532" s="179">
        <f t="shared" si="2122"/>
        <v>0</v>
      </c>
      <c r="BB1532" s="179">
        <f t="shared" si="2122"/>
        <v>0</v>
      </c>
      <c r="BC1532" s="179">
        <f t="shared" si="2122"/>
        <v>0</v>
      </c>
      <c r="BD1532" s="179">
        <f t="shared" si="2122"/>
        <v>0</v>
      </c>
      <c r="BE1532" s="179">
        <f t="shared" si="2122"/>
        <v>0</v>
      </c>
      <c r="BF1532" s="179">
        <f t="shared" si="2122"/>
        <v>0</v>
      </c>
      <c r="BG1532" s="179">
        <f t="shared" si="2122"/>
        <v>0</v>
      </c>
      <c r="BH1532" s="179">
        <f t="shared" si="2122"/>
        <v>0</v>
      </c>
      <c r="BI1532" s="179">
        <f t="shared" si="2122"/>
        <v>0</v>
      </c>
      <c r="BJ1532" s="179">
        <f t="shared" si="2122"/>
        <v>0</v>
      </c>
      <c r="BK1532" s="179">
        <f t="shared" si="2122"/>
        <v>0</v>
      </c>
      <c r="BL1532" s="179">
        <f t="shared" si="2122"/>
        <v>0</v>
      </c>
      <c r="BM1532" s="179">
        <f t="shared" si="2122"/>
        <v>0</v>
      </c>
      <c r="BN1532" s="179">
        <f t="shared" si="2122"/>
        <v>0</v>
      </c>
      <c r="BO1532" s="179">
        <f t="shared" si="2122"/>
        <v>0</v>
      </c>
      <c r="BP1532" s="179">
        <f t="shared" si="2122"/>
        <v>0</v>
      </c>
      <c r="BQ1532" s="179">
        <f t="shared" si="2122"/>
        <v>0</v>
      </c>
      <c r="BR1532" s="179">
        <f t="shared" si="2122"/>
        <v>0</v>
      </c>
      <c r="BS1532" s="179">
        <f t="shared" si="2122"/>
        <v>0</v>
      </c>
      <c r="BT1532" s="179">
        <f t="shared" si="2122"/>
        <v>0</v>
      </c>
      <c r="BU1532" s="179">
        <f t="shared" si="2122"/>
        <v>0</v>
      </c>
      <c r="BV1532" s="179">
        <f t="shared" si="2122"/>
        <v>0</v>
      </c>
      <c r="BW1532" s="179">
        <f t="shared" si="2122"/>
        <v>0</v>
      </c>
      <c r="BX1532" s="179">
        <f t="shared" si="2122"/>
        <v>0</v>
      </c>
      <c r="BY1532" s="179">
        <f t="shared" si="2122"/>
        <v>0</v>
      </c>
      <c r="BZ1532" s="179">
        <f t="shared" si="2122"/>
        <v>0</v>
      </c>
      <c r="CA1532" s="179">
        <f t="shared" si="2122"/>
        <v>0</v>
      </c>
      <c r="CB1532" s="179">
        <f t="shared" si="2122"/>
        <v>0</v>
      </c>
      <c r="CC1532" s="179">
        <f t="shared" si="2122"/>
        <v>0</v>
      </c>
      <c r="CD1532" s="179">
        <f t="shared" si="2122"/>
        <v>0</v>
      </c>
      <c r="CE1532" s="179">
        <f t="shared" ref="CE1532:CL1532" si="2123">CE1519</f>
        <v>0</v>
      </c>
      <c r="CF1532" s="179">
        <f t="shared" si="2123"/>
        <v>0</v>
      </c>
      <c r="CG1532" s="179">
        <f t="shared" si="2123"/>
        <v>0</v>
      </c>
      <c r="CH1532" s="179">
        <f t="shared" si="2123"/>
        <v>0</v>
      </c>
      <c r="CI1532" s="179">
        <f t="shared" si="2123"/>
        <v>0</v>
      </c>
      <c r="CJ1532" s="179">
        <f t="shared" si="2123"/>
        <v>0</v>
      </c>
      <c r="CK1532" s="179">
        <f t="shared" si="2123"/>
        <v>0</v>
      </c>
      <c r="CL1532" s="179">
        <f t="shared" si="2123"/>
        <v>0</v>
      </c>
      <c r="CN1532" s="60"/>
      <c r="CO1532" s="179">
        <f t="shared" ref="CO1532:DL1532" si="2124">CO1519</f>
        <v>0</v>
      </c>
      <c r="CP1532" s="179">
        <f t="shared" si="2124"/>
        <v>0</v>
      </c>
      <c r="CQ1532" s="179">
        <f t="shared" si="2124"/>
        <v>0</v>
      </c>
      <c r="CR1532" s="179">
        <f t="shared" si="2124"/>
        <v>0</v>
      </c>
      <c r="CS1532" s="179">
        <f t="shared" si="2124"/>
        <v>0</v>
      </c>
      <c r="CT1532" s="179">
        <f t="shared" si="2124"/>
        <v>0</v>
      </c>
      <c r="CU1532" s="179">
        <f t="shared" si="2124"/>
        <v>0</v>
      </c>
      <c r="CV1532" s="179">
        <f t="shared" si="2124"/>
        <v>0</v>
      </c>
      <c r="CW1532" s="179">
        <f t="shared" si="2124"/>
        <v>0</v>
      </c>
      <c r="CX1532" s="179">
        <f t="shared" si="2124"/>
        <v>0</v>
      </c>
      <c r="CY1532" s="179">
        <f t="shared" si="2124"/>
        <v>0</v>
      </c>
      <c r="CZ1532" s="179">
        <f t="shared" si="2124"/>
        <v>0</v>
      </c>
      <c r="DA1532" s="179">
        <f t="shared" si="2124"/>
        <v>0</v>
      </c>
      <c r="DB1532" s="179">
        <f t="shared" si="2124"/>
        <v>0</v>
      </c>
      <c r="DC1532" s="179">
        <f t="shared" si="2124"/>
        <v>0</v>
      </c>
      <c r="DD1532" s="179">
        <f t="shared" si="2124"/>
        <v>0</v>
      </c>
      <c r="DE1532" s="179">
        <f t="shared" si="2124"/>
        <v>0</v>
      </c>
      <c r="DF1532" s="179">
        <f t="shared" si="2124"/>
        <v>0</v>
      </c>
      <c r="DG1532" s="179">
        <f t="shared" si="2124"/>
        <v>0</v>
      </c>
      <c r="DH1532" s="179">
        <f t="shared" si="2124"/>
        <v>0</v>
      </c>
      <c r="DI1532" s="179">
        <f t="shared" si="2124"/>
        <v>0</v>
      </c>
      <c r="DJ1532" s="179">
        <f t="shared" si="2124"/>
        <v>0</v>
      </c>
      <c r="DK1532" s="179">
        <f t="shared" si="2124"/>
        <v>0</v>
      </c>
      <c r="DL1532" s="179">
        <f t="shared" si="2124"/>
        <v>0</v>
      </c>
    </row>
    <row r="1533" spans="1:116" x14ac:dyDescent="0.4">
      <c r="B1533" t="s">
        <v>332</v>
      </c>
      <c r="D1533" t="s">
        <v>529</v>
      </c>
      <c r="E1533" s="8" t="str">
        <f>ROW()&amp;" "&amp;D1533</f>
        <v>1533 FCCA-F</v>
      </c>
      <c r="G1533" s="136" t="str">
        <f>G1520</f>
        <v>Secondary volume driver</v>
      </c>
      <c r="H1533" s="12"/>
      <c r="I1533" s="60"/>
      <c r="J1533" s="60"/>
      <c r="K1533" s="15"/>
      <c r="L1533" s="15"/>
      <c r="M1533" s="15"/>
      <c r="N1533" s="15"/>
      <c r="O1533" s="15"/>
      <c r="P1533" s="15"/>
      <c r="R1533" s="15"/>
      <c r="S1533" s="179"/>
      <c r="T1533" s="179"/>
      <c r="U1533" s="179"/>
      <c r="V1533" s="179"/>
      <c r="W1533" s="179"/>
      <c r="X1533" s="179"/>
      <c r="Y1533" s="179"/>
      <c r="Z1533" s="179"/>
      <c r="AA1533" s="179"/>
      <c r="AB1533" s="179"/>
      <c r="AC1533" s="179"/>
      <c r="AD1533" s="179"/>
      <c r="AE1533" s="179"/>
      <c r="AF1533" s="179"/>
      <c r="AG1533" s="179"/>
      <c r="AH1533" s="179"/>
      <c r="AI1533" s="179"/>
      <c r="AJ1533" s="179"/>
      <c r="AK1533" s="179"/>
      <c r="AL1533" s="179"/>
      <c r="AM1533" s="179"/>
      <c r="AN1533" s="179"/>
      <c r="AO1533" s="179"/>
      <c r="AP1533" s="179"/>
      <c r="AQ1533" s="179"/>
      <c r="AR1533" s="179"/>
      <c r="AS1533" s="179"/>
      <c r="AT1533" s="179"/>
      <c r="AU1533" s="179"/>
      <c r="AV1533" s="179"/>
      <c r="AW1533" s="179"/>
      <c r="AX1533" s="179"/>
      <c r="AY1533" s="179"/>
      <c r="AZ1533" s="179"/>
      <c r="BA1533" s="179"/>
      <c r="BB1533" s="179"/>
      <c r="BC1533" s="179"/>
      <c r="BD1533" s="179"/>
      <c r="BE1533" s="179"/>
      <c r="BF1533" s="179"/>
      <c r="BG1533" s="179"/>
      <c r="BH1533" s="179"/>
      <c r="BI1533" s="179"/>
      <c r="BJ1533" s="179"/>
      <c r="BK1533" s="179"/>
      <c r="BL1533" s="179"/>
      <c r="BM1533" s="179"/>
      <c r="BN1533" s="179"/>
      <c r="BO1533" s="179"/>
      <c r="BP1533" s="179"/>
      <c r="BQ1533" s="179"/>
      <c r="BR1533" s="179"/>
      <c r="BS1533" s="179"/>
      <c r="BT1533" s="179"/>
      <c r="BU1533" s="179"/>
      <c r="BV1533" s="179"/>
      <c r="BW1533" s="179"/>
      <c r="BX1533" s="179"/>
      <c r="BY1533" s="179"/>
      <c r="BZ1533" s="179"/>
      <c r="CA1533" s="179"/>
      <c r="CB1533" s="179"/>
      <c r="CC1533" s="179"/>
      <c r="CD1533" s="179"/>
      <c r="CE1533" s="179"/>
      <c r="CF1533" s="179"/>
      <c r="CG1533" s="179"/>
      <c r="CH1533" s="179"/>
      <c r="CI1533" s="179"/>
      <c r="CJ1533" s="179"/>
      <c r="CK1533" s="179"/>
      <c r="CL1533" s="179"/>
      <c r="CN1533" s="60"/>
      <c r="CO1533" s="179"/>
      <c r="CP1533" s="179"/>
      <c r="CQ1533" s="179"/>
      <c r="CR1533" s="179"/>
      <c r="CS1533" s="179"/>
      <c r="CT1533" s="179"/>
      <c r="CU1533" s="179"/>
      <c r="CV1533" s="179"/>
      <c r="CW1533" s="179"/>
      <c r="CX1533" s="179"/>
      <c r="CY1533" s="179"/>
      <c r="CZ1533" s="179"/>
      <c r="DA1533" s="179"/>
      <c r="DB1533" s="179"/>
      <c r="DC1533" s="179"/>
      <c r="DD1533" s="179"/>
      <c r="DE1533" s="179"/>
      <c r="DF1533" s="179"/>
      <c r="DG1533" s="179"/>
      <c r="DH1533" s="179"/>
      <c r="DI1533" s="179"/>
      <c r="DJ1533" s="179"/>
      <c r="DK1533" s="179"/>
      <c r="DL1533" s="179"/>
    </row>
    <row r="1534" spans="1:116" x14ac:dyDescent="0.4">
      <c r="E1534" s="8"/>
      <c r="G1534" s="136"/>
      <c r="H1534" s="12"/>
      <c r="I1534" s="60"/>
      <c r="J1534" s="60"/>
      <c r="K1534" s="15"/>
      <c r="L1534" s="15"/>
      <c r="M1534" s="15"/>
      <c r="N1534" s="15"/>
      <c r="O1534" s="15"/>
      <c r="P1534" s="15"/>
      <c r="R1534" s="15"/>
      <c r="S1534" s="4" t="str">
        <f t="shared" ref="S1534:AX1534" si="2125">ADDRESS(ROW(S1524),COLUMN(S1524),2)</f>
        <v>S$1524</v>
      </c>
      <c r="T1534" s="4" t="str">
        <f t="shared" si="2125"/>
        <v>T$1524</v>
      </c>
      <c r="U1534" s="4" t="str">
        <f t="shared" si="2125"/>
        <v>U$1524</v>
      </c>
      <c r="V1534" s="4" t="str">
        <f t="shared" si="2125"/>
        <v>V$1524</v>
      </c>
      <c r="W1534" s="4" t="str">
        <f t="shared" si="2125"/>
        <v>W$1524</v>
      </c>
      <c r="X1534" s="4" t="str">
        <f t="shared" si="2125"/>
        <v>X$1524</v>
      </c>
      <c r="Y1534" s="4" t="str">
        <f t="shared" si="2125"/>
        <v>Y$1524</v>
      </c>
      <c r="Z1534" s="4" t="str">
        <f t="shared" si="2125"/>
        <v>Z$1524</v>
      </c>
      <c r="AA1534" s="4" t="str">
        <f t="shared" si="2125"/>
        <v>AA$1524</v>
      </c>
      <c r="AB1534" s="4" t="str">
        <f t="shared" si="2125"/>
        <v>AB$1524</v>
      </c>
      <c r="AC1534" s="4" t="str">
        <f t="shared" si="2125"/>
        <v>AC$1524</v>
      </c>
      <c r="AD1534" s="4" t="str">
        <f t="shared" si="2125"/>
        <v>AD$1524</v>
      </c>
      <c r="AE1534" s="4" t="str">
        <f t="shared" si="2125"/>
        <v>AE$1524</v>
      </c>
      <c r="AF1534" s="4" t="str">
        <f t="shared" si="2125"/>
        <v>AF$1524</v>
      </c>
      <c r="AG1534" s="4" t="str">
        <f t="shared" si="2125"/>
        <v>AG$1524</v>
      </c>
      <c r="AH1534" s="4" t="str">
        <f t="shared" si="2125"/>
        <v>AH$1524</v>
      </c>
      <c r="AI1534" s="4" t="str">
        <f t="shared" si="2125"/>
        <v>AI$1524</v>
      </c>
      <c r="AJ1534" s="4" t="str">
        <f t="shared" si="2125"/>
        <v>AJ$1524</v>
      </c>
      <c r="AK1534" s="4" t="str">
        <f t="shared" si="2125"/>
        <v>AK$1524</v>
      </c>
      <c r="AL1534" s="4" t="str">
        <f t="shared" si="2125"/>
        <v>AL$1524</v>
      </c>
      <c r="AM1534" s="4" t="str">
        <f t="shared" si="2125"/>
        <v>AM$1524</v>
      </c>
      <c r="AN1534" s="4" t="str">
        <f t="shared" si="2125"/>
        <v>AN$1524</v>
      </c>
      <c r="AO1534" s="4" t="str">
        <f t="shared" si="2125"/>
        <v>AO$1524</v>
      </c>
      <c r="AP1534" s="4" t="str">
        <f t="shared" si="2125"/>
        <v>AP$1524</v>
      </c>
      <c r="AQ1534" s="4" t="str">
        <f t="shared" si="2125"/>
        <v>AQ$1524</v>
      </c>
      <c r="AR1534" s="4" t="str">
        <f t="shared" si="2125"/>
        <v>AR$1524</v>
      </c>
      <c r="AS1534" s="4" t="str">
        <f t="shared" si="2125"/>
        <v>AS$1524</v>
      </c>
      <c r="AT1534" s="4" t="str">
        <f t="shared" si="2125"/>
        <v>AT$1524</v>
      </c>
      <c r="AU1534" s="4" t="str">
        <f t="shared" si="2125"/>
        <v>AU$1524</v>
      </c>
      <c r="AV1534" s="4" t="str">
        <f t="shared" si="2125"/>
        <v>AV$1524</v>
      </c>
      <c r="AW1534" s="4" t="str">
        <f t="shared" si="2125"/>
        <v>AW$1524</v>
      </c>
      <c r="AX1534" s="4" t="str">
        <f t="shared" si="2125"/>
        <v>AX$1524</v>
      </c>
      <c r="AY1534" s="4" t="str">
        <f t="shared" ref="AY1534:CD1534" si="2126">ADDRESS(ROW(AY1524),COLUMN(AY1524),2)</f>
        <v>AY$1524</v>
      </c>
      <c r="AZ1534" s="4" t="str">
        <f t="shared" si="2126"/>
        <v>AZ$1524</v>
      </c>
      <c r="BA1534" s="4" t="str">
        <f t="shared" si="2126"/>
        <v>BA$1524</v>
      </c>
      <c r="BB1534" s="4" t="str">
        <f t="shared" si="2126"/>
        <v>BB$1524</v>
      </c>
      <c r="BC1534" s="4" t="str">
        <f t="shared" si="2126"/>
        <v>BC$1524</v>
      </c>
      <c r="BD1534" s="4" t="str">
        <f t="shared" si="2126"/>
        <v>BD$1524</v>
      </c>
      <c r="BE1534" s="4" t="str">
        <f t="shared" si="2126"/>
        <v>BE$1524</v>
      </c>
      <c r="BF1534" s="4" t="str">
        <f t="shared" si="2126"/>
        <v>BF$1524</v>
      </c>
      <c r="BG1534" s="4" t="str">
        <f t="shared" si="2126"/>
        <v>BG$1524</v>
      </c>
      <c r="BH1534" s="4" t="str">
        <f t="shared" si="2126"/>
        <v>BH$1524</v>
      </c>
      <c r="BI1534" s="4" t="str">
        <f t="shared" si="2126"/>
        <v>BI$1524</v>
      </c>
      <c r="BJ1534" s="4" t="str">
        <f t="shared" si="2126"/>
        <v>BJ$1524</v>
      </c>
      <c r="BK1534" s="4" t="str">
        <f t="shared" si="2126"/>
        <v>BK$1524</v>
      </c>
      <c r="BL1534" s="4" t="str">
        <f t="shared" si="2126"/>
        <v>BL$1524</v>
      </c>
      <c r="BM1534" s="4" t="str">
        <f t="shared" si="2126"/>
        <v>BM$1524</v>
      </c>
      <c r="BN1534" s="4" t="str">
        <f t="shared" si="2126"/>
        <v>BN$1524</v>
      </c>
      <c r="BO1534" s="4" t="str">
        <f t="shared" si="2126"/>
        <v>BO$1524</v>
      </c>
      <c r="BP1534" s="4" t="str">
        <f t="shared" si="2126"/>
        <v>BP$1524</v>
      </c>
      <c r="BQ1534" s="4" t="str">
        <f t="shared" si="2126"/>
        <v>BQ$1524</v>
      </c>
      <c r="BR1534" s="4" t="str">
        <f t="shared" si="2126"/>
        <v>BR$1524</v>
      </c>
      <c r="BS1534" s="4" t="str">
        <f t="shared" si="2126"/>
        <v>BS$1524</v>
      </c>
      <c r="BT1534" s="4" t="str">
        <f t="shared" si="2126"/>
        <v>BT$1524</v>
      </c>
      <c r="BU1534" s="4" t="str">
        <f t="shared" si="2126"/>
        <v>BU$1524</v>
      </c>
      <c r="BV1534" s="4" t="str">
        <f t="shared" si="2126"/>
        <v>BV$1524</v>
      </c>
      <c r="BW1534" s="4" t="str">
        <f t="shared" si="2126"/>
        <v>BW$1524</v>
      </c>
      <c r="BX1534" s="4" t="str">
        <f t="shared" si="2126"/>
        <v>BX$1524</v>
      </c>
      <c r="BY1534" s="4" t="str">
        <f t="shared" si="2126"/>
        <v>BY$1524</v>
      </c>
      <c r="BZ1534" s="4" t="str">
        <f t="shared" si="2126"/>
        <v>BZ$1524</v>
      </c>
      <c r="CA1534" s="4" t="str">
        <f t="shared" si="2126"/>
        <v>CA$1524</v>
      </c>
      <c r="CB1534" s="4" t="str">
        <f t="shared" si="2126"/>
        <v>CB$1524</v>
      </c>
      <c r="CC1534" s="4" t="str">
        <f t="shared" si="2126"/>
        <v>CC$1524</v>
      </c>
      <c r="CD1534" s="4" t="str">
        <f t="shared" si="2126"/>
        <v>CD$1524</v>
      </c>
      <c r="CE1534" s="4" t="str">
        <f t="shared" ref="CE1534:CL1534" si="2127">ADDRESS(ROW(CE1524),COLUMN(CE1524),2)</f>
        <v>CE$1524</v>
      </c>
      <c r="CF1534" s="4" t="str">
        <f t="shared" si="2127"/>
        <v>CF$1524</v>
      </c>
      <c r="CG1534" s="4" t="str">
        <f t="shared" si="2127"/>
        <v>CG$1524</v>
      </c>
      <c r="CH1534" s="4" t="str">
        <f t="shared" si="2127"/>
        <v>CH$1524</v>
      </c>
      <c r="CI1534" s="4" t="str">
        <f t="shared" si="2127"/>
        <v>CI$1524</v>
      </c>
      <c r="CJ1534" s="4" t="str">
        <f t="shared" si="2127"/>
        <v>CJ$1524</v>
      </c>
      <c r="CK1534" s="4" t="str">
        <f t="shared" si="2127"/>
        <v>CK$1524</v>
      </c>
      <c r="CL1534" s="4" t="str">
        <f t="shared" si="2127"/>
        <v>CL$1524</v>
      </c>
      <c r="CN1534" s="60"/>
      <c r="CO1534" s="4" t="str">
        <f t="shared" ref="CO1534:DL1534" si="2128">ADDRESS(ROW(CO1524),COLUMN(CO1524),2)</f>
        <v>CO$1524</v>
      </c>
      <c r="CP1534" s="4" t="str">
        <f t="shared" si="2128"/>
        <v>CP$1524</v>
      </c>
      <c r="CQ1534" s="4" t="str">
        <f t="shared" si="2128"/>
        <v>CQ$1524</v>
      </c>
      <c r="CR1534" s="4" t="str">
        <f t="shared" si="2128"/>
        <v>CR$1524</v>
      </c>
      <c r="CS1534" s="4" t="str">
        <f t="shared" si="2128"/>
        <v>CS$1524</v>
      </c>
      <c r="CT1534" s="4" t="str">
        <f t="shared" si="2128"/>
        <v>CT$1524</v>
      </c>
      <c r="CU1534" s="4" t="str">
        <f t="shared" si="2128"/>
        <v>CU$1524</v>
      </c>
      <c r="CV1534" s="4" t="str">
        <f t="shared" si="2128"/>
        <v>CV$1524</v>
      </c>
      <c r="CW1534" s="4" t="str">
        <f t="shared" si="2128"/>
        <v>CW$1524</v>
      </c>
      <c r="CX1534" s="4" t="str">
        <f t="shared" si="2128"/>
        <v>CX$1524</v>
      </c>
      <c r="CY1534" s="4" t="str">
        <f t="shared" si="2128"/>
        <v>CY$1524</v>
      </c>
      <c r="CZ1534" s="4" t="str">
        <f t="shared" si="2128"/>
        <v>CZ$1524</v>
      </c>
      <c r="DA1534" s="4" t="str">
        <f t="shared" si="2128"/>
        <v>DA$1524</v>
      </c>
      <c r="DB1534" s="4" t="str">
        <f t="shared" si="2128"/>
        <v>DB$1524</v>
      </c>
      <c r="DC1534" s="4" t="str">
        <f t="shared" si="2128"/>
        <v>DC$1524</v>
      </c>
      <c r="DD1534" s="4" t="str">
        <f t="shared" si="2128"/>
        <v>DD$1524</v>
      </c>
      <c r="DE1534" s="4" t="str">
        <f t="shared" si="2128"/>
        <v>DE$1524</v>
      </c>
      <c r="DF1534" s="4" t="str">
        <f t="shared" si="2128"/>
        <v>DF$1524</v>
      </c>
      <c r="DG1534" s="4" t="str">
        <f t="shared" si="2128"/>
        <v>DG$1524</v>
      </c>
      <c r="DH1534" s="4" t="str">
        <f t="shared" si="2128"/>
        <v>DH$1524</v>
      </c>
      <c r="DI1534" s="4" t="str">
        <f t="shared" si="2128"/>
        <v>DI$1524</v>
      </c>
      <c r="DJ1534" s="4" t="str">
        <f t="shared" si="2128"/>
        <v>DJ$1524</v>
      </c>
      <c r="DK1534" s="4" t="str">
        <f t="shared" si="2128"/>
        <v>DK$1524</v>
      </c>
      <c r="DL1534" s="4" t="str">
        <f t="shared" si="2128"/>
        <v>DL$1524</v>
      </c>
    </row>
    <row r="1535" spans="1:116" x14ac:dyDescent="0.4">
      <c r="A1535" s="174"/>
      <c r="E1535" s="8"/>
      <c r="G1535" s="175" t="s">
        <v>490</v>
      </c>
      <c r="H1535" s="12"/>
      <c r="I1535" s="60"/>
      <c r="J1535" s="60"/>
      <c r="K1535" s="15"/>
      <c r="L1535" s="15"/>
      <c r="M1535" s="15"/>
      <c r="N1535" s="15"/>
      <c r="O1535" s="15"/>
      <c r="P1535" s="15"/>
      <c r="R1535" s="15"/>
      <c r="S1535" s="179" t="str">
        <f t="shared" ref="S1535:AX1535" si="2129">S1522</f>
        <v>S$19</v>
      </c>
      <c r="T1535" s="179" t="str">
        <f t="shared" si="2129"/>
        <v>T$19</v>
      </c>
      <c r="U1535" s="179" t="str">
        <f t="shared" si="2129"/>
        <v>U$19</v>
      </c>
      <c r="V1535" s="179" t="str">
        <f t="shared" si="2129"/>
        <v>V$19</v>
      </c>
      <c r="W1535" s="179" t="str">
        <f t="shared" si="2129"/>
        <v>W$19</v>
      </c>
      <c r="X1535" s="179" t="str">
        <f t="shared" si="2129"/>
        <v>X$19</v>
      </c>
      <c r="Y1535" s="179" t="str">
        <f t="shared" si="2129"/>
        <v>Y$19</v>
      </c>
      <c r="Z1535" s="179" t="str">
        <f t="shared" si="2129"/>
        <v>Z$19</v>
      </c>
      <c r="AA1535" s="179" t="str">
        <f t="shared" si="2129"/>
        <v>AA$19</v>
      </c>
      <c r="AB1535" s="179" t="str">
        <f t="shared" si="2129"/>
        <v>AB$19</v>
      </c>
      <c r="AC1535" s="179" t="str">
        <f t="shared" si="2129"/>
        <v>AC$19</v>
      </c>
      <c r="AD1535" s="179" t="str">
        <f t="shared" si="2129"/>
        <v>AD$19</v>
      </c>
      <c r="AE1535" s="179" t="str">
        <f t="shared" si="2129"/>
        <v>AE$19</v>
      </c>
      <c r="AF1535" s="179" t="str">
        <f t="shared" si="2129"/>
        <v>AF$19</v>
      </c>
      <c r="AG1535" s="179" t="str">
        <f t="shared" si="2129"/>
        <v>AG$19</v>
      </c>
      <c r="AH1535" s="179" t="str">
        <f t="shared" si="2129"/>
        <v>AH$19</v>
      </c>
      <c r="AI1535" s="179" t="str">
        <f t="shared" si="2129"/>
        <v>AI$19</v>
      </c>
      <c r="AJ1535" s="179" t="str">
        <f t="shared" si="2129"/>
        <v>AJ$19</v>
      </c>
      <c r="AK1535" s="179" t="str">
        <f t="shared" si="2129"/>
        <v>AK$19</v>
      </c>
      <c r="AL1535" s="179" t="str">
        <f t="shared" si="2129"/>
        <v>AL$19</v>
      </c>
      <c r="AM1535" s="179" t="str">
        <f t="shared" si="2129"/>
        <v>AM$19</v>
      </c>
      <c r="AN1535" s="179" t="str">
        <f t="shared" si="2129"/>
        <v>AN$19</v>
      </c>
      <c r="AO1535" s="179" t="str">
        <f t="shared" si="2129"/>
        <v>AO$19</v>
      </c>
      <c r="AP1535" s="179" t="str">
        <f t="shared" si="2129"/>
        <v>AP$19</v>
      </c>
      <c r="AQ1535" s="179" t="str">
        <f t="shared" si="2129"/>
        <v>AQ$19</v>
      </c>
      <c r="AR1535" s="179" t="str">
        <f t="shared" si="2129"/>
        <v>AR$19</v>
      </c>
      <c r="AS1535" s="179" t="str">
        <f t="shared" si="2129"/>
        <v>AS$19</v>
      </c>
      <c r="AT1535" s="179" t="str">
        <f t="shared" si="2129"/>
        <v>AT$19</v>
      </c>
      <c r="AU1535" s="179" t="str">
        <f t="shared" si="2129"/>
        <v>AU$19</v>
      </c>
      <c r="AV1535" s="179" t="str">
        <f t="shared" si="2129"/>
        <v>AV$19</v>
      </c>
      <c r="AW1535" s="179" t="str">
        <f t="shared" si="2129"/>
        <v>AW$19</v>
      </c>
      <c r="AX1535" s="179" t="str">
        <f t="shared" si="2129"/>
        <v>AX$19</v>
      </c>
      <c r="AY1535" s="179" t="str">
        <f t="shared" ref="AY1535:CD1535" si="2130">AY1522</f>
        <v>AY$19</v>
      </c>
      <c r="AZ1535" s="179" t="str">
        <f t="shared" si="2130"/>
        <v>AZ$19</v>
      </c>
      <c r="BA1535" s="179" t="str">
        <f t="shared" si="2130"/>
        <v>BA$19</v>
      </c>
      <c r="BB1535" s="179" t="str">
        <f t="shared" si="2130"/>
        <v>BB$19</v>
      </c>
      <c r="BC1535" s="179" t="str">
        <f t="shared" si="2130"/>
        <v>BC$19</v>
      </c>
      <c r="BD1535" s="179" t="str">
        <f t="shared" si="2130"/>
        <v>BD$19</v>
      </c>
      <c r="BE1535" s="179" t="str">
        <f t="shared" si="2130"/>
        <v>BE$19</v>
      </c>
      <c r="BF1535" s="179" t="str">
        <f t="shared" si="2130"/>
        <v>BF$19</v>
      </c>
      <c r="BG1535" s="179" t="str">
        <f t="shared" si="2130"/>
        <v>BG$19</v>
      </c>
      <c r="BH1535" s="179" t="str">
        <f t="shared" si="2130"/>
        <v>BH$19</v>
      </c>
      <c r="BI1535" s="179" t="str">
        <f t="shared" si="2130"/>
        <v>BI$19</v>
      </c>
      <c r="BJ1535" s="179" t="str">
        <f t="shared" si="2130"/>
        <v>BJ$19</v>
      </c>
      <c r="BK1535" s="179" t="str">
        <f t="shared" si="2130"/>
        <v>BK$19</v>
      </c>
      <c r="BL1535" s="179" t="str">
        <f t="shared" si="2130"/>
        <v>BL$19</v>
      </c>
      <c r="BM1535" s="179" t="str">
        <f t="shared" si="2130"/>
        <v>BM$19</v>
      </c>
      <c r="BN1535" s="179" t="str">
        <f t="shared" si="2130"/>
        <v>BN$19</v>
      </c>
      <c r="BO1535" s="179" t="str">
        <f t="shared" si="2130"/>
        <v>BO$19</v>
      </c>
      <c r="BP1535" s="179" t="str">
        <f t="shared" si="2130"/>
        <v>BP$19</v>
      </c>
      <c r="BQ1535" s="179" t="str">
        <f t="shared" si="2130"/>
        <v>BQ$19</v>
      </c>
      <c r="BR1535" s="179" t="str">
        <f t="shared" si="2130"/>
        <v>BR$19</v>
      </c>
      <c r="BS1535" s="179" t="str">
        <f t="shared" si="2130"/>
        <v>BS$19</v>
      </c>
      <c r="BT1535" s="179" t="str">
        <f t="shared" si="2130"/>
        <v>BT$19</v>
      </c>
      <c r="BU1535" s="179" t="str">
        <f t="shared" si="2130"/>
        <v>BU$19</v>
      </c>
      <c r="BV1535" s="179" t="str">
        <f t="shared" si="2130"/>
        <v>BV$19</v>
      </c>
      <c r="BW1535" s="179" t="str">
        <f t="shared" si="2130"/>
        <v>BW$19</v>
      </c>
      <c r="BX1535" s="179" t="str">
        <f t="shared" si="2130"/>
        <v>BX$19</v>
      </c>
      <c r="BY1535" s="179" t="str">
        <f t="shared" si="2130"/>
        <v>BY$19</v>
      </c>
      <c r="BZ1535" s="179" t="str">
        <f t="shared" si="2130"/>
        <v>BZ$19</v>
      </c>
      <c r="CA1535" s="179" t="str">
        <f t="shared" si="2130"/>
        <v>CA$19</v>
      </c>
      <c r="CB1535" s="179" t="str">
        <f t="shared" si="2130"/>
        <v>CB$19</v>
      </c>
      <c r="CC1535" s="179" t="str">
        <f t="shared" si="2130"/>
        <v>CC$19</v>
      </c>
      <c r="CD1535" s="179" t="str">
        <f t="shared" si="2130"/>
        <v>CD$19</v>
      </c>
      <c r="CE1535" s="179" t="str">
        <f t="shared" ref="CE1535:CL1535" si="2131">CE1522</f>
        <v>CE$19</v>
      </c>
      <c r="CF1535" s="179" t="str">
        <f t="shared" si="2131"/>
        <v>CF$19</v>
      </c>
      <c r="CG1535" s="179" t="str">
        <f t="shared" si="2131"/>
        <v>CG$19</v>
      </c>
      <c r="CH1535" s="179" t="str">
        <f t="shared" si="2131"/>
        <v>CH$19</v>
      </c>
      <c r="CI1535" s="179" t="str">
        <f t="shared" si="2131"/>
        <v>CI$19</v>
      </c>
      <c r="CJ1535" s="179" t="str">
        <f t="shared" si="2131"/>
        <v>CJ$19</v>
      </c>
      <c r="CK1535" s="179" t="str">
        <f t="shared" si="2131"/>
        <v>CK$19</v>
      </c>
      <c r="CL1535" s="179" t="str">
        <f t="shared" si="2131"/>
        <v>CL$19</v>
      </c>
      <c r="CN1535" s="60"/>
      <c r="CO1535" s="179" t="str">
        <f t="shared" ref="CO1535:DL1535" si="2132">CO1522</f>
        <v>CO$19</v>
      </c>
      <c r="CP1535" s="179" t="str">
        <f t="shared" si="2132"/>
        <v>CP$19</v>
      </c>
      <c r="CQ1535" s="179" t="str">
        <f t="shared" si="2132"/>
        <v>CQ$19</v>
      </c>
      <c r="CR1535" s="179" t="str">
        <f t="shared" si="2132"/>
        <v>CR$19</v>
      </c>
      <c r="CS1535" s="179" t="str">
        <f t="shared" si="2132"/>
        <v>CS$19</v>
      </c>
      <c r="CT1535" s="179" t="str">
        <f t="shared" si="2132"/>
        <v>CT$19</v>
      </c>
      <c r="CU1535" s="179" t="str">
        <f t="shared" si="2132"/>
        <v>CU$19</v>
      </c>
      <c r="CV1535" s="179" t="str">
        <f t="shared" si="2132"/>
        <v>CV$19</v>
      </c>
      <c r="CW1535" s="179" t="str">
        <f t="shared" si="2132"/>
        <v>CW$19</v>
      </c>
      <c r="CX1535" s="179" t="str">
        <f t="shared" si="2132"/>
        <v>CX$19</v>
      </c>
      <c r="CY1535" s="179" t="str">
        <f t="shared" si="2132"/>
        <v>CY$19</v>
      </c>
      <c r="CZ1535" s="179" t="str">
        <f t="shared" si="2132"/>
        <v>CZ$19</v>
      </c>
      <c r="DA1535" s="179" t="str">
        <f t="shared" si="2132"/>
        <v>DA$19</v>
      </c>
      <c r="DB1535" s="179" t="str">
        <f t="shared" si="2132"/>
        <v>DB$19</v>
      </c>
      <c r="DC1535" s="179" t="str">
        <f t="shared" si="2132"/>
        <v>DC$19</v>
      </c>
      <c r="DD1535" s="179" t="str">
        <f t="shared" si="2132"/>
        <v>DD$19</v>
      </c>
      <c r="DE1535" s="179" t="str">
        <f t="shared" si="2132"/>
        <v>DE$19</v>
      </c>
      <c r="DF1535" s="179" t="str">
        <f t="shared" si="2132"/>
        <v>DF$19</v>
      </c>
      <c r="DG1535" s="179" t="str">
        <f t="shared" si="2132"/>
        <v>DG$19</v>
      </c>
      <c r="DH1535" s="179" t="str">
        <f t="shared" si="2132"/>
        <v>DH$19</v>
      </c>
      <c r="DI1535" s="179" t="str">
        <f t="shared" si="2132"/>
        <v>DI$19</v>
      </c>
      <c r="DJ1535" s="179" t="str">
        <f t="shared" si="2132"/>
        <v>DJ$19</v>
      </c>
      <c r="DK1535" s="179" t="str">
        <f t="shared" si="2132"/>
        <v>DK$19</v>
      </c>
      <c r="DL1535" s="179" t="str">
        <f t="shared" si="2132"/>
        <v>DL$19</v>
      </c>
    </row>
    <row r="1536" spans="1:116" x14ac:dyDescent="0.4">
      <c r="A1536" s="174"/>
      <c r="E1536" s="8"/>
      <c r="G1536" s="175" t="s">
        <v>492</v>
      </c>
      <c r="H1536" s="12"/>
      <c r="I1536" s="60"/>
      <c r="J1536" s="60"/>
      <c r="K1536" s="15"/>
      <c r="L1536" s="15"/>
      <c r="M1536" s="15"/>
      <c r="N1536" s="15"/>
      <c r="O1536" s="15"/>
      <c r="P1536" s="15"/>
      <c r="R1536" s="15"/>
      <c r="S1536" s="179"/>
      <c r="T1536" s="179"/>
      <c r="U1536" s="179"/>
      <c r="V1536" s="179"/>
      <c r="W1536" s="179"/>
      <c r="X1536" s="179"/>
      <c r="Y1536" s="179"/>
      <c r="Z1536" s="179"/>
      <c r="AA1536" s="179"/>
      <c r="AB1536" s="179"/>
      <c r="AC1536" s="179"/>
      <c r="AD1536" s="179"/>
      <c r="AE1536" s="179"/>
      <c r="AF1536" s="179"/>
      <c r="AG1536" s="179"/>
      <c r="AH1536" s="179"/>
      <c r="AI1536" s="179"/>
      <c r="AJ1536" s="179"/>
      <c r="AK1536" s="179"/>
      <c r="AL1536" s="179"/>
      <c r="AM1536" s="179"/>
      <c r="AN1536" s="179"/>
      <c r="AO1536" s="179"/>
      <c r="AP1536" s="179"/>
      <c r="AQ1536" s="179"/>
      <c r="AR1536" s="179"/>
      <c r="AS1536" s="179"/>
      <c r="AT1536" s="179"/>
      <c r="AU1536" s="179"/>
      <c r="AV1536" s="179"/>
      <c r="AW1536" s="179"/>
      <c r="AX1536" s="179"/>
      <c r="AY1536" s="179"/>
      <c r="AZ1536" s="179"/>
      <c r="BA1536" s="179"/>
      <c r="BB1536" s="179"/>
      <c r="BC1536" s="179"/>
      <c r="BD1536" s="179"/>
      <c r="BE1536" s="179"/>
      <c r="BF1536" s="179"/>
      <c r="BG1536" s="179"/>
      <c r="BH1536" s="179"/>
      <c r="BI1536" s="179"/>
      <c r="BJ1536" s="179"/>
      <c r="BK1536" s="179"/>
      <c r="BL1536" s="179"/>
      <c r="BM1536" s="179"/>
      <c r="BN1536" s="179"/>
      <c r="BO1536" s="179"/>
      <c r="BP1536" s="179"/>
      <c r="BQ1536" s="179"/>
      <c r="BR1536" s="179"/>
      <c r="BS1536" s="179"/>
      <c r="BT1536" s="179"/>
      <c r="BU1536" s="179"/>
      <c r="BV1536" s="179"/>
      <c r="BW1536" s="179"/>
      <c r="BX1536" s="179"/>
      <c r="BY1536" s="179"/>
      <c r="BZ1536" s="179"/>
      <c r="CA1536" s="179"/>
      <c r="CB1536" s="179"/>
      <c r="CC1536" s="179"/>
      <c r="CD1536" s="179"/>
      <c r="CE1536" s="179"/>
      <c r="CF1536" s="179"/>
      <c r="CG1536" s="179"/>
      <c r="CH1536" s="179"/>
      <c r="CI1536" s="179"/>
      <c r="CJ1536" s="179"/>
      <c r="CK1536" s="179"/>
      <c r="CL1536" s="179"/>
      <c r="CN1536" s="60"/>
      <c r="CO1536" s="179"/>
      <c r="CP1536" s="179"/>
      <c r="CQ1536" s="179"/>
      <c r="CR1536" s="179"/>
      <c r="CS1536" s="179"/>
      <c r="CT1536" s="179"/>
      <c r="CU1536" s="179"/>
      <c r="CV1536" s="179"/>
      <c r="CW1536" s="179"/>
      <c r="CX1536" s="179"/>
      <c r="CY1536" s="179"/>
      <c r="CZ1536" s="179"/>
      <c r="DA1536" s="179"/>
      <c r="DB1536" s="179"/>
      <c r="DC1536" s="179"/>
      <c r="DD1536" s="179"/>
      <c r="DE1536" s="179"/>
      <c r="DF1536" s="179"/>
      <c r="DG1536" s="179"/>
      <c r="DH1536" s="179"/>
      <c r="DI1536" s="179"/>
      <c r="DJ1536" s="179"/>
      <c r="DK1536" s="179"/>
      <c r="DL1536" s="179"/>
    </row>
    <row r="1537" spans="1:116" x14ac:dyDescent="0.4">
      <c r="A1537" s="174"/>
      <c r="E1537" s="8"/>
      <c r="G1537" s="175" t="s">
        <v>461</v>
      </c>
      <c r="H1537" s="174"/>
      <c r="I1537" s="176"/>
      <c r="J1537" s="176"/>
      <c r="K1537" s="197"/>
      <c r="L1537" s="197"/>
      <c r="M1537" s="197"/>
      <c r="N1537" s="197"/>
      <c r="O1537" s="197"/>
      <c r="P1537" s="197"/>
      <c r="R1537" s="198"/>
      <c r="S1537" s="174"/>
      <c r="T1537" s="174"/>
      <c r="U1537" s="174"/>
      <c r="V1537" s="174"/>
      <c r="W1537" s="174"/>
      <c r="X1537" s="174"/>
      <c r="Y1537" s="174"/>
      <c r="Z1537" s="174"/>
      <c r="AA1537" s="174"/>
      <c r="AB1537" s="174"/>
      <c r="AC1537" s="174"/>
      <c r="AD1537" s="174"/>
      <c r="AE1537" s="174"/>
      <c r="AF1537" s="174"/>
      <c r="AG1537" s="174"/>
      <c r="AH1537" s="174"/>
      <c r="AI1537" s="174"/>
      <c r="AJ1537" s="174"/>
      <c r="AK1537" s="174"/>
      <c r="AL1537" s="174"/>
      <c r="AM1537" s="174"/>
      <c r="AN1537" s="174"/>
      <c r="AO1537" s="174"/>
      <c r="AP1537" s="174"/>
      <c r="AQ1537" s="174"/>
      <c r="AR1537" s="174"/>
      <c r="AS1537" s="174"/>
      <c r="AT1537" s="174"/>
      <c r="AU1537" s="174"/>
      <c r="AV1537" s="174"/>
      <c r="AW1537" s="174"/>
      <c r="AX1537" s="174"/>
      <c r="AY1537" s="174"/>
      <c r="AZ1537" s="174"/>
      <c r="BA1537" s="174"/>
      <c r="BB1537" s="174"/>
      <c r="BC1537" s="174"/>
      <c r="BD1537" s="174"/>
      <c r="BE1537" s="174"/>
      <c r="BF1537" s="174"/>
      <c r="BG1537" s="174"/>
      <c r="BH1537" s="174"/>
      <c r="BI1537" s="174"/>
      <c r="BJ1537" s="174"/>
      <c r="BK1537" s="174"/>
      <c r="BL1537" s="174"/>
      <c r="BM1537" s="174"/>
      <c r="BN1537" s="174"/>
      <c r="BO1537" s="174"/>
      <c r="BP1537" s="174"/>
      <c r="BQ1537" s="174"/>
      <c r="BR1537" s="174"/>
      <c r="BS1537" s="174"/>
      <c r="BT1537" s="174"/>
      <c r="BU1537" s="174"/>
      <c r="BV1537" s="174"/>
      <c r="BW1537" s="174"/>
      <c r="BX1537" s="174"/>
      <c r="BY1537" s="174"/>
      <c r="BZ1537" s="174"/>
      <c r="CA1537" s="174"/>
      <c r="CB1537" s="174"/>
      <c r="CC1537" s="174"/>
      <c r="CD1537" s="174"/>
      <c r="CE1537" s="174"/>
      <c r="CF1537" s="174"/>
      <c r="CG1537" s="174"/>
      <c r="CH1537" s="174"/>
      <c r="CI1537" s="174"/>
      <c r="CJ1537" s="174"/>
      <c r="CK1537" s="174"/>
      <c r="CL1537" s="174"/>
      <c r="CN1537" s="176"/>
      <c r="CO1537" s="174"/>
      <c r="CP1537" s="174"/>
      <c r="CQ1537" s="174"/>
      <c r="CR1537" s="174"/>
      <c r="CS1537" s="174"/>
      <c r="CT1537" s="174"/>
      <c r="CU1537" s="174"/>
      <c r="CV1537" s="174"/>
      <c r="CW1537" s="174"/>
      <c r="CX1537" s="174"/>
      <c r="CY1537" s="174"/>
      <c r="CZ1537" s="174"/>
      <c r="DA1537" s="174"/>
      <c r="DB1537" s="174"/>
      <c r="DC1537" s="174"/>
      <c r="DD1537" s="174"/>
      <c r="DE1537" s="174"/>
      <c r="DF1537" s="174"/>
      <c r="DG1537" s="174"/>
      <c r="DH1537" s="174"/>
      <c r="DI1537" s="174"/>
      <c r="DJ1537" s="174"/>
      <c r="DK1537" s="174"/>
      <c r="DL1537" s="174"/>
    </row>
    <row r="1538" spans="1:116" x14ac:dyDescent="0.4">
      <c r="A1538" s="174"/>
      <c r="E1538" s="8"/>
      <c r="G1538" s="175" t="s">
        <v>462</v>
      </c>
      <c r="H1538" s="174"/>
      <c r="I1538" s="176"/>
      <c r="J1538" s="176"/>
      <c r="K1538" s="197"/>
      <c r="L1538" s="197"/>
      <c r="M1538" s="197"/>
      <c r="N1538" s="197"/>
      <c r="O1538" s="197"/>
      <c r="P1538" s="197"/>
      <c r="R1538" s="198"/>
      <c r="S1538" s="174"/>
      <c r="T1538" s="174"/>
      <c r="U1538" s="174"/>
      <c r="V1538" s="174"/>
      <c r="W1538" s="174"/>
      <c r="X1538" s="174"/>
      <c r="Y1538" s="174"/>
      <c r="Z1538" s="174"/>
      <c r="AA1538" s="174"/>
      <c r="AB1538" s="174"/>
      <c r="AC1538" s="174"/>
      <c r="AD1538" s="174"/>
      <c r="AE1538" s="174"/>
      <c r="AF1538" s="174"/>
      <c r="AG1538" s="174"/>
      <c r="AH1538" s="174"/>
      <c r="AI1538" s="174"/>
      <c r="AJ1538" s="174"/>
      <c r="AK1538" s="174"/>
      <c r="AL1538" s="174"/>
      <c r="AM1538" s="174"/>
      <c r="AN1538" s="174"/>
      <c r="AO1538" s="174"/>
      <c r="AP1538" s="174"/>
      <c r="AQ1538" s="174"/>
      <c r="AR1538" s="174"/>
      <c r="AS1538" s="174"/>
      <c r="AT1538" s="174"/>
      <c r="AU1538" s="174"/>
      <c r="AV1538" s="174"/>
      <c r="AW1538" s="174"/>
      <c r="AX1538" s="174"/>
      <c r="AY1538" s="174"/>
      <c r="AZ1538" s="174"/>
      <c r="BA1538" s="174"/>
      <c r="BB1538" s="174"/>
      <c r="BC1538" s="174"/>
      <c r="BD1538" s="174"/>
      <c r="BE1538" s="174"/>
      <c r="BF1538" s="174"/>
      <c r="BG1538" s="174"/>
      <c r="BH1538" s="174"/>
      <c r="BI1538" s="174"/>
      <c r="BJ1538" s="174"/>
      <c r="BK1538" s="174"/>
      <c r="BL1538" s="174"/>
      <c r="BM1538" s="174"/>
      <c r="BN1538" s="174"/>
      <c r="BO1538" s="174"/>
      <c r="BP1538" s="174"/>
      <c r="BQ1538" s="174"/>
      <c r="BR1538" s="174"/>
      <c r="BS1538" s="174"/>
      <c r="BT1538" s="174"/>
      <c r="BU1538" s="174"/>
      <c r="BV1538" s="174"/>
      <c r="BW1538" s="174"/>
      <c r="BX1538" s="174"/>
      <c r="BY1538" s="174"/>
      <c r="BZ1538" s="174"/>
      <c r="CA1538" s="174"/>
      <c r="CB1538" s="174"/>
      <c r="CC1538" s="174"/>
      <c r="CD1538" s="174"/>
      <c r="CE1538" s="174"/>
      <c r="CF1538" s="174"/>
      <c r="CG1538" s="174"/>
      <c r="CH1538" s="174"/>
      <c r="CI1538" s="174"/>
      <c r="CJ1538" s="174"/>
      <c r="CK1538" s="174"/>
      <c r="CL1538" s="174"/>
      <c r="CN1538" s="176"/>
      <c r="CO1538" s="174"/>
      <c r="CP1538" s="174"/>
      <c r="CQ1538" s="174"/>
      <c r="CR1538" s="174"/>
      <c r="CS1538" s="174"/>
      <c r="CT1538" s="174"/>
      <c r="CU1538" s="174"/>
      <c r="CV1538" s="174"/>
      <c r="CW1538" s="174"/>
      <c r="CX1538" s="174"/>
      <c r="CY1538" s="174"/>
      <c r="CZ1538" s="174"/>
      <c r="DA1538" s="174"/>
      <c r="DB1538" s="174"/>
      <c r="DC1538" s="174"/>
      <c r="DD1538" s="174"/>
      <c r="DE1538" s="174"/>
      <c r="DF1538" s="174"/>
      <c r="DG1538" s="174"/>
      <c r="DH1538" s="174"/>
      <c r="DI1538" s="174"/>
      <c r="DJ1538" s="174"/>
      <c r="DK1538" s="174"/>
      <c r="DL1538" s="174"/>
    </row>
    <row r="1539" spans="1:116" x14ac:dyDescent="0.4">
      <c r="A1539" s="174"/>
      <c r="E1539" s="8"/>
      <c r="G1539" s="175" t="s">
        <v>491</v>
      </c>
      <c r="H1539" s="174"/>
      <c r="I1539" s="176"/>
      <c r="J1539" s="176"/>
      <c r="K1539" s="197"/>
      <c r="L1539" s="197"/>
      <c r="M1539" s="197"/>
      <c r="N1539" s="197"/>
      <c r="O1539" s="197"/>
      <c r="P1539" s="197"/>
      <c r="R1539" s="198"/>
      <c r="S1539" s="199" t="str">
        <f t="shared" ref="S1539:CD1539" si="2133">S$20</f>
        <v>S$16</v>
      </c>
      <c r="T1539" s="199" t="str">
        <f t="shared" si="2133"/>
        <v>T$16</v>
      </c>
      <c r="U1539" s="199" t="str">
        <f t="shared" si="2133"/>
        <v>U$16</v>
      </c>
      <c r="V1539" s="199" t="str">
        <f t="shared" si="2133"/>
        <v>V$16</v>
      </c>
      <c r="W1539" s="199" t="str">
        <f t="shared" si="2133"/>
        <v>W$16</v>
      </c>
      <c r="X1539" s="199" t="str">
        <f t="shared" si="2133"/>
        <v>X$16</v>
      </c>
      <c r="Y1539" s="199" t="str">
        <f t="shared" si="2133"/>
        <v>Y$16</v>
      </c>
      <c r="Z1539" s="199" t="str">
        <f t="shared" si="2133"/>
        <v>Z$16</v>
      </c>
      <c r="AA1539" s="199" t="str">
        <f t="shared" si="2133"/>
        <v>AA$16</v>
      </c>
      <c r="AB1539" s="199" t="str">
        <f t="shared" si="2133"/>
        <v>AB$16</v>
      </c>
      <c r="AC1539" s="199" t="str">
        <f t="shared" si="2133"/>
        <v>AC$16</v>
      </c>
      <c r="AD1539" s="199" t="str">
        <f t="shared" si="2133"/>
        <v>AD$16</v>
      </c>
      <c r="AE1539" s="199" t="str">
        <f t="shared" si="2133"/>
        <v>AE$16</v>
      </c>
      <c r="AF1539" s="199" t="str">
        <f t="shared" si="2133"/>
        <v>AF$16</v>
      </c>
      <c r="AG1539" s="199" t="str">
        <f t="shared" si="2133"/>
        <v>AG$16</v>
      </c>
      <c r="AH1539" s="199" t="str">
        <f t="shared" si="2133"/>
        <v>AH$16</v>
      </c>
      <c r="AI1539" s="199" t="str">
        <f t="shared" si="2133"/>
        <v>AI$16</v>
      </c>
      <c r="AJ1539" s="199" t="str">
        <f t="shared" si="2133"/>
        <v>AJ$16</v>
      </c>
      <c r="AK1539" s="199" t="str">
        <f t="shared" si="2133"/>
        <v>AK$16</v>
      </c>
      <c r="AL1539" s="199" t="str">
        <f t="shared" si="2133"/>
        <v>AL$16</v>
      </c>
      <c r="AM1539" s="199" t="str">
        <f t="shared" si="2133"/>
        <v>AM$16</v>
      </c>
      <c r="AN1539" s="199" t="str">
        <f t="shared" si="2133"/>
        <v>AN$16</v>
      </c>
      <c r="AO1539" s="199" t="str">
        <f t="shared" si="2133"/>
        <v>AO$16</v>
      </c>
      <c r="AP1539" s="199" t="str">
        <f t="shared" si="2133"/>
        <v>AP$16</v>
      </c>
      <c r="AQ1539" s="199" t="str">
        <f t="shared" si="2133"/>
        <v>AQ$16</v>
      </c>
      <c r="AR1539" s="199" t="str">
        <f t="shared" si="2133"/>
        <v>AR$16</v>
      </c>
      <c r="AS1539" s="199" t="str">
        <f t="shared" si="2133"/>
        <v>AS$16</v>
      </c>
      <c r="AT1539" s="199" t="str">
        <f t="shared" si="2133"/>
        <v>AT$16</v>
      </c>
      <c r="AU1539" s="199" t="str">
        <f t="shared" si="2133"/>
        <v>AU$16</v>
      </c>
      <c r="AV1539" s="199" t="str">
        <f t="shared" si="2133"/>
        <v>AV$16</v>
      </c>
      <c r="AW1539" s="199" t="str">
        <f t="shared" si="2133"/>
        <v>AW$16</v>
      </c>
      <c r="AX1539" s="199" t="str">
        <f t="shared" si="2133"/>
        <v>AX$16</v>
      </c>
      <c r="AY1539" s="199" t="str">
        <f t="shared" si="2133"/>
        <v>AY$16</v>
      </c>
      <c r="AZ1539" s="199" t="str">
        <f t="shared" si="2133"/>
        <v>AZ$16</v>
      </c>
      <c r="BA1539" s="199" t="str">
        <f t="shared" si="2133"/>
        <v>BA$16</v>
      </c>
      <c r="BB1539" s="199" t="str">
        <f t="shared" si="2133"/>
        <v>BB$16</v>
      </c>
      <c r="BC1539" s="199" t="str">
        <f t="shared" si="2133"/>
        <v>BC$16</v>
      </c>
      <c r="BD1539" s="199" t="str">
        <f t="shared" si="2133"/>
        <v>BD$16</v>
      </c>
      <c r="BE1539" s="199" t="str">
        <f t="shared" si="2133"/>
        <v>BE$16</v>
      </c>
      <c r="BF1539" s="199" t="str">
        <f t="shared" si="2133"/>
        <v>BF$16</v>
      </c>
      <c r="BG1539" s="199" t="str">
        <f t="shared" si="2133"/>
        <v>BG$16</v>
      </c>
      <c r="BH1539" s="199" t="str">
        <f t="shared" si="2133"/>
        <v>BH$16</v>
      </c>
      <c r="BI1539" s="199" t="str">
        <f t="shared" si="2133"/>
        <v>BI$16</v>
      </c>
      <c r="BJ1539" s="199" t="str">
        <f t="shared" si="2133"/>
        <v>BJ$16</v>
      </c>
      <c r="BK1539" s="199" t="str">
        <f t="shared" si="2133"/>
        <v>BK$16</v>
      </c>
      <c r="BL1539" s="199" t="str">
        <f t="shared" si="2133"/>
        <v>BL$16</v>
      </c>
      <c r="BM1539" s="199" t="str">
        <f t="shared" si="2133"/>
        <v>BM$16</v>
      </c>
      <c r="BN1539" s="199" t="str">
        <f t="shared" si="2133"/>
        <v>BN$16</v>
      </c>
      <c r="BO1539" s="199" t="str">
        <f t="shared" si="2133"/>
        <v>BO$16</v>
      </c>
      <c r="BP1539" s="199" t="str">
        <f t="shared" si="2133"/>
        <v>BP$16</v>
      </c>
      <c r="BQ1539" s="199" t="str">
        <f t="shared" si="2133"/>
        <v>BQ$16</v>
      </c>
      <c r="BR1539" s="199" t="str">
        <f t="shared" si="2133"/>
        <v>BR$16</v>
      </c>
      <c r="BS1539" s="199" t="str">
        <f t="shared" si="2133"/>
        <v>BS$16</v>
      </c>
      <c r="BT1539" s="199" t="str">
        <f t="shared" si="2133"/>
        <v>BT$16</v>
      </c>
      <c r="BU1539" s="199" t="str">
        <f t="shared" si="2133"/>
        <v>BU$16</v>
      </c>
      <c r="BV1539" s="199" t="str">
        <f t="shared" si="2133"/>
        <v>BV$16</v>
      </c>
      <c r="BW1539" s="199" t="str">
        <f t="shared" si="2133"/>
        <v>BW$16</v>
      </c>
      <c r="BX1539" s="199" t="str">
        <f t="shared" si="2133"/>
        <v>BX$16</v>
      </c>
      <c r="BY1539" s="199" t="str">
        <f t="shared" si="2133"/>
        <v>BY$16</v>
      </c>
      <c r="BZ1539" s="199" t="str">
        <f t="shared" si="2133"/>
        <v>BZ$16</v>
      </c>
      <c r="CA1539" s="199" t="str">
        <f t="shared" si="2133"/>
        <v>CA$16</v>
      </c>
      <c r="CB1539" s="199" t="str">
        <f t="shared" si="2133"/>
        <v>CB$16</v>
      </c>
      <c r="CC1539" s="199" t="str">
        <f t="shared" si="2133"/>
        <v>CC$16</v>
      </c>
      <c r="CD1539" s="199" t="str">
        <f t="shared" si="2133"/>
        <v>CD$16</v>
      </c>
      <c r="CE1539" s="199" t="str">
        <f t="shared" ref="CE1539:CL1539" si="2134">CE$20</f>
        <v>CE$16</v>
      </c>
      <c r="CF1539" s="199" t="str">
        <f t="shared" si="2134"/>
        <v>CF$16</v>
      </c>
      <c r="CG1539" s="199" t="str">
        <f t="shared" si="2134"/>
        <v>CG$16</v>
      </c>
      <c r="CH1539" s="199" t="str">
        <f t="shared" si="2134"/>
        <v>CH$16</v>
      </c>
      <c r="CI1539" s="199" t="str">
        <f t="shared" si="2134"/>
        <v>CI$16</v>
      </c>
      <c r="CJ1539" s="199" t="str">
        <f t="shared" si="2134"/>
        <v>CJ$16</v>
      </c>
      <c r="CK1539" s="199" t="str">
        <f t="shared" si="2134"/>
        <v>CK$16</v>
      </c>
      <c r="CL1539" s="199" t="str">
        <f t="shared" si="2134"/>
        <v>CL$16</v>
      </c>
      <c r="CN1539" s="176"/>
      <c r="CO1539" s="199" t="str">
        <f t="shared" ref="CO1539:DL1539" si="2135">CO$20</f>
        <v>CO$16</v>
      </c>
      <c r="CP1539" s="199" t="str">
        <f t="shared" si="2135"/>
        <v>CP$16</v>
      </c>
      <c r="CQ1539" s="199" t="str">
        <f t="shared" si="2135"/>
        <v>CQ$16</v>
      </c>
      <c r="CR1539" s="199" t="str">
        <f t="shared" si="2135"/>
        <v>CR$16</v>
      </c>
      <c r="CS1539" s="199" t="str">
        <f t="shared" si="2135"/>
        <v>CS$16</v>
      </c>
      <c r="CT1539" s="199" t="str">
        <f t="shared" si="2135"/>
        <v>CT$16</v>
      </c>
      <c r="CU1539" s="199" t="str">
        <f t="shared" si="2135"/>
        <v>CU$16</v>
      </c>
      <c r="CV1539" s="199" t="str">
        <f t="shared" si="2135"/>
        <v>CV$16</v>
      </c>
      <c r="CW1539" s="199" t="str">
        <f t="shared" si="2135"/>
        <v>CW$16</v>
      </c>
      <c r="CX1539" s="199" t="str">
        <f t="shared" si="2135"/>
        <v>CX$16</v>
      </c>
      <c r="CY1539" s="199" t="str">
        <f t="shared" si="2135"/>
        <v>CY$16</v>
      </c>
      <c r="CZ1539" s="199" t="str">
        <f t="shared" si="2135"/>
        <v>CZ$16</v>
      </c>
      <c r="DA1539" s="199" t="str">
        <f t="shared" si="2135"/>
        <v>DA$16</v>
      </c>
      <c r="DB1539" s="199" t="str">
        <f t="shared" si="2135"/>
        <v>DB$16</v>
      </c>
      <c r="DC1539" s="199" t="str">
        <f t="shared" si="2135"/>
        <v>DC$16</v>
      </c>
      <c r="DD1539" s="199" t="str">
        <f t="shared" si="2135"/>
        <v>DD$16</v>
      </c>
      <c r="DE1539" s="199" t="str">
        <f t="shared" si="2135"/>
        <v>DE$16</v>
      </c>
      <c r="DF1539" s="199" t="str">
        <f t="shared" si="2135"/>
        <v>DF$16</v>
      </c>
      <c r="DG1539" s="199" t="str">
        <f t="shared" si="2135"/>
        <v>DG$16</v>
      </c>
      <c r="DH1539" s="199" t="str">
        <f t="shared" si="2135"/>
        <v>DH$16</v>
      </c>
      <c r="DI1539" s="199" t="str">
        <f t="shared" si="2135"/>
        <v>DI$16</v>
      </c>
      <c r="DJ1539" s="199" t="str">
        <f t="shared" si="2135"/>
        <v>DJ$16</v>
      </c>
      <c r="DK1539" s="199" t="str">
        <f t="shared" si="2135"/>
        <v>DK$16</v>
      </c>
      <c r="DL1539" s="199" t="str">
        <f t="shared" si="2135"/>
        <v>DL$16</v>
      </c>
    </row>
    <row r="1540" spans="1:116" x14ac:dyDescent="0.4">
      <c r="A1540" s="174"/>
      <c r="E1540" s="8"/>
      <c r="G1540" s="175" t="s">
        <v>505</v>
      </c>
      <c r="H1540" s="200"/>
      <c r="I1540" s="201"/>
      <c r="J1540" s="201"/>
      <c r="K1540" s="202"/>
      <c r="L1540" s="202"/>
      <c r="M1540" s="202"/>
      <c r="N1540" s="202"/>
      <c r="O1540" s="202"/>
      <c r="P1540" s="202"/>
      <c r="R1540" s="202"/>
      <c r="S1540" s="199" t="str">
        <f t="shared" ref="S1540:CD1540" si="2136">S$21</f>
        <v>S$17</v>
      </c>
      <c r="T1540" s="199" t="str">
        <f t="shared" si="2136"/>
        <v>T$17</v>
      </c>
      <c r="U1540" s="199" t="str">
        <f t="shared" si="2136"/>
        <v>U$17</v>
      </c>
      <c r="V1540" s="199" t="str">
        <f t="shared" si="2136"/>
        <v>V$17</v>
      </c>
      <c r="W1540" s="199" t="str">
        <f t="shared" si="2136"/>
        <v>W$17</v>
      </c>
      <c r="X1540" s="199" t="str">
        <f t="shared" si="2136"/>
        <v>X$17</v>
      </c>
      <c r="Y1540" s="199" t="str">
        <f t="shared" si="2136"/>
        <v>Y$17</v>
      </c>
      <c r="Z1540" s="199" t="str">
        <f t="shared" si="2136"/>
        <v>Z$17</v>
      </c>
      <c r="AA1540" s="199" t="str">
        <f t="shared" si="2136"/>
        <v>AA$17</v>
      </c>
      <c r="AB1540" s="199" t="str">
        <f t="shared" si="2136"/>
        <v>AB$17</v>
      </c>
      <c r="AC1540" s="199" t="str">
        <f t="shared" si="2136"/>
        <v>AC$17</v>
      </c>
      <c r="AD1540" s="199" t="str">
        <f t="shared" si="2136"/>
        <v>AD$17</v>
      </c>
      <c r="AE1540" s="199" t="str">
        <f t="shared" si="2136"/>
        <v>AE$17</v>
      </c>
      <c r="AF1540" s="199" t="str">
        <f t="shared" si="2136"/>
        <v>AF$17</v>
      </c>
      <c r="AG1540" s="199" t="str">
        <f t="shared" si="2136"/>
        <v>AG$17</v>
      </c>
      <c r="AH1540" s="199" t="str">
        <f t="shared" si="2136"/>
        <v>AH$17</v>
      </c>
      <c r="AI1540" s="199" t="str">
        <f t="shared" si="2136"/>
        <v>AI$17</v>
      </c>
      <c r="AJ1540" s="199" t="str">
        <f t="shared" si="2136"/>
        <v>AJ$17</v>
      </c>
      <c r="AK1540" s="199" t="str">
        <f t="shared" si="2136"/>
        <v>AK$17</v>
      </c>
      <c r="AL1540" s="199" t="str">
        <f t="shared" si="2136"/>
        <v>AL$17</v>
      </c>
      <c r="AM1540" s="199" t="str">
        <f t="shared" si="2136"/>
        <v>AM$17</v>
      </c>
      <c r="AN1540" s="199" t="str">
        <f t="shared" si="2136"/>
        <v>AN$17</v>
      </c>
      <c r="AO1540" s="199" t="str">
        <f t="shared" si="2136"/>
        <v>AO$17</v>
      </c>
      <c r="AP1540" s="199" t="str">
        <f t="shared" si="2136"/>
        <v>AP$17</v>
      </c>
      <c r="AQ1540" s="199" t="str">
        <f t="shared" si="2136"/>
        <v>AQ$17</v>
      </c>
      <c r="AR1540" s="199" t="str">
        <f t="shared" si="2136"/>
        <v>AR$17</v>
      </c>
      <c r="AS1540" s="199" t="str">
        <f t="shared" si="2136"/>
        <v>AS$17</v>
      </c>
      <c r="AT1540" s="199" t="str">
        <f t="shared" si="2136"/>
        <v>AT$17</v>
      </c>
      <c r="AU1540" s="199" t="str">
        <f t="shared" si="2136"/>
        <v>AU$17</v>
      </c>
      <c r="AV1540" s="199" t="str">
        <f t="shared" si="2136"/>
        <v>AV$17</v>
      </c>
      <c r="AW1540" s="199" t="str">
        <f t="shared" si="2136"/>
        <v>AW$17</v>
      </c>
      <c r="AX1540" s="199" t="str">
        <f t="shared" si="2136"/>
        <v>AX$17</v>
      </c>
      <c r="AY1540" s="199" t="str">
        <f t="shared" si="2136"/>
        <v>AY$17</v>
      </c>
      <c r="AZ1540" s="199" t="str">
        <f t="shared" si="2136"/>
        <v>AZ$17</v>
      </c>
      <c r="BA1540" s="199" t="str">
        <f t="shared" si="2136"/>
        <v>BA$17</v>
      </c>
      <c r="BB1540" s="199" t="str">
        <f t="shared" si="2136"/>
        <v>BB$17</v>
      </c>
      <c r="BC1540" s="199" t="str">
        <f t="shared" si="2136"/>
        <v>BC$17</v>
      </c>
      <c r="BD1540" s="199" t="str">
        <f t="shared" si="2136"/>
        <v>BD$17</v>
      </c>
      <c r="BE1540" s="199" t="str">
        <f t="shared" si="2136"/>
        <v>BE$17</v>
      </c>
      <c r="BF1540" s="199" t="str">
        <f t="shared" si="2136"/>
        <v>BF$17</v>
      </c>
      <c r="BG1540" s="199" t="str">
        <f t="shared" si="2136"/>
        <v>BG$17</v>
      </c>
      <c r="BH1540" s="199" t="str">
        <f t="shared" si="2136"/>
        <v>BH$17</v>
      </c>
      <c r="BI1540" s="199" t="str">
        <f t="shared" si="2136"/>
        <v>BI$17</v>
      </c>
      <c r="BJ1540" s="199" t="str">
        <f t="shared" si="2136"/>
        <v>BJ$17</v>
      </c>
      <c r="BK1540" s="199" t="str">
        <f t="shared" si="2136"/>
        <v>BK$17</v>
      </c>
      <c r="BL1540" s="199" t="str">
        <f t="shared" si="2136"/>
        <v>BL$17</v>
      </c>
      <c r="BM1540" s="199" t="str">
        <f t="shared" si="2136"/>
        <v>BM$17</v>
      </c>
      <c r="BN1540" s="199" t="str">
        <f t="shared" si="2136"/>
        <v>BN$17</v>
      </c>
      <c r="BO1540" s="199" t="str">
        <f t="shared" si="2136"/>
        <v>BO$17</v>
      </c>
      <c r="BP1540" s="199" t="str">
        <f t="shared" si="2136"/>
        <v>BP$17</v>
      </c>
      <c r="BQ1540" s="199" t="str">
        <f t="shared" si="2136"/>
        <v>BQ$17</v>
      </c>
      <c r="BR1540" s="199" t="str">
        <f t="shared" si="2136"/>
        <v>BR$17</v>
      </c>
      <c r="BS1540" s="199" t="str">
        <f t="shared" si="2136"/>
        <v>BS$17</v>
      </c>
      <c r="BT1540" s="199" t="str">
        <f t="shared" si="2136"/>
        <v>BT$17</v>
      </c>
      <c r="BU1540" s="199" t="str">
        <f t="shared" si="2136"/>
        <v>BU$17</v>
      </c>
      <c r="BV1540" s="199" t="str">
        <f t="shared" si="2136"/>
        <v>BV$17</v>
      </c>
      <c r="BW1540" s="199" t="str">
        <f t="shared" si="2136"/>
        <v>BW$17</v>
      </c>
      <c r="BX1540" s="199" t="str">
        <f t="shared" si="2136"/>
        <v>BX$17</v>
      </c>
      <c r="BY1540" s="199" t="str">
        <f t="shared" si="2136"/>
        <v>BY$17</v>
      </c>
      <c r="BZ1540" s="199" t="str">
        <f t="shared" si="2136"/>
        <v>BZ$17</v>
      </c>
      <c r="CA1540" s="199" t="str">
        <f t="shared" si="2136"/>
        <v>CA$17</v>
      </c>
      <c r="CB1540" s="199" t="str">
        <f t="shared" si="2136"/>
        <v>CB$17</v>
      </c>
      <c r="CC1540" s="199" t="str">
        <f t="shared" si="2136"/>
        <v>CC$17</v>
      </c>
      <c r="CD1540" s="199" t="str">
        <f t="shared" si="2136"/>
        <v>CD$17</v>
      </c>
      <c r="CE1540" s="199" t="str">
        <f t="shared" ref="CE1540:CL1540" si="2137">CE$21</f>
        <v>CE$17</v>
      </c>
      <c r="CF1540" s="199" t="str">
        <f t="shared" si="2137"/>
        <v>CF$17</v>
      </c>
      <c r="CG1540" s="199" t="str">
        <f t="shared" si="2137"/>
        <v>CG$17</v>
      </c>
      <c r="CH1540" s="199" t="str">
        <f t="shared" si="2137"/>
        <v>CH$17</v>
      </c>
      <c r="CI1540" s="199" t="str">
        <f t="shared" si="2137"/>
        <v>CI$17</v>
      </c>
      <c r="CJ1540" s="199" t="str">
        <f t="shared" si="2137"/>
        <v>CJ$17</v>
      </c>
      <c r="CK1540" s="199" t="str">
        <f t="shared" si="2137"/>
        <v>CK$17</v>
      </c>
      <c r="CL1540" s="199" t="str">
        <f t="shared" si="2137"/>
        <v>CL$17</v>
      </c>
      <c r="CN1540" s="201"/>
      <c r="CO1540" s="199" t="str">
        <f t="shared" ref="CO1540:DL1540" si="2138">CO$21</f>
        <v>CO$17</v>
      </c>
      <c r="CP1540" s="199" t="str">
        <f t="shared" si="2138"/>
        <v>CP$17</v>
      </c>
      <c r="CQ1540" s="199" t="str">
        <f t="shared" si="2138"/>
        <v>CQ$17</v>
      </c>
      <c r="CR1540" s="199" t="str">
        <f t="shared" si="2138"/>
        <v>CR$17</v>
      </c>
      <c r="CS1540" s="199" t="str">
        <f t="shared" si="2138"/>
        <v>CS$17</v>
      </c>
      <c r="CT1540" s="199" t="str">
        <f t="shared" si="2138"/>
        <v>CT$17</v>
      </c>
      <c r="CU1540" s="199" t="str">
        <f t="shared" si="2138"/>
        <v>CU$17</v>
      </c>
      <c r="CV1540" s="199" t="str">
        <f t="shared" si="2138"/>
        <v>CV$17</v>
      </c>
      <c r="CW1540" s="199" t="str">
        <f t="shared" si="2138"/>
        <v>CW$17</v>
      </c>
      <c r="CX1540" s="199" t="str">
        <f t="shared" si="2138"/>
        <v>CX$17</v>
      </c>
      <c r="CY1540" s="199" t="str">
        <f t="shared" si="2138"/>
        <v>CY$17</v>
      </c>
      <c r="CZ1540" s="199" t="str">
        <f t="shared" si="2138"/>
        <v>CZ$17</v>
      </c>
      <c r="DA1540" s="199" t="str">
        <f t="shared" si="2138"/>
        <v>DA$17</v>
      </c>
      <c r="DB1540" s="199" t="str">
        <f t="shared" si="2138"/>
        <v>DB$17</v>
      </c>
      <c r="DC1540" s="199" t="str">
        <f t="shared" si="2138"/>
        <v>DC$17</v>
      </c>
      <c r="DD1540" s="199" t="str">
        <f t="shared" si="2138"/>
        <v>DD$17</v>
      </c>
      <c r="DE1540" s="199" t="str">
        <f t="shared" si="2138"/>
        <v>DE$17</v>
      </c>
      <c r="DF1540" s="199" t="str">
        <f t="shared" si="2138"/>
        <v>DF$17</v>
      </c>
      <c r="DG1540" s="199" t="str">
        <f t="shared" si="2138"/>
        <v>DG$17</v>
      </c>
      <c r="DH1540" s="199" t="str">
        <f t="shared" si="2138"/>
        <v>DH$17</v>
      </c>
      <c r="DI1540" s="199" t="str">
        <f t="shared" si="2138"/>
        <v>DI$17</v>
      </c>
      <c r="DJ1540" s="199" t="str">
        <f t="shared" si="2138"/>
        <v>DJ$17</v>
      </c>
      <c r="DK1540" s="199" t="str">
        <f t="shared" si="2138"/>
        <v>DK$17</v>
      </c>
      <c r="DL1540" s="199" t="str">
        <f t="shared" si="2138"/>
        <v>DL$17</v>
      </c>
    </row>
    <row r="1541" spans="1:116" x14ac:dyDescent="0.4">
      <c r="A1541" s="174"/>
      <c r="E1541" s="8"/>
      <c r="G1541" s="175" t="s">
        <v>463</v>
      </c>
      <c r="H1541" s="200"/>
      <c r="I1541" s="201"/>
      <c r="J1541" s="201"/>
      <c r="K1541" s="202"/>
      <c r="L1541" s="202"/>
      <c r="M1541" s="202"/>
      <c r="N1541" s="202"/>
      <c r="O1541" s="202"/>
      <c r="P1541" s="202"/>
      <c r="R1541" s="202"/>
      <c r="S1541" s="190"/>
      <c r="T1541" s="190"/>
      <c r="U1541" s="190"/>
      <c r="V1541" s="190"/>
      <c r="W1541" s="190"/>
      <c r="X1541" s="190"/>
      <c r="Y1541" s="190"/>
      <c r="Z1541" s="190"/>
      <c r="AA1541" s="190"/>
      <c r="AB1541" s="190"/>
      <c r="AC1541" s="190"/>
      <c r="AD1541" s="190"/>
      <c r="AE1541" s="190"/>
      <c r="AF1541" s="190"/>
      <c r="AG1541" s="190"/>
      <c r="AH1541" s="190"/>
      <c r="AI1541" s="190"/>
      <c r="AJ1541" s="190"/>
      <c r="AK1541" s="190"/>
      <c r="AL1541" s="190"/>
      <c r="AM1541" s="190"/>
      <c r="AN1541" s="190"/>
      <c r="AO1541" s="190"/>
      <c r="AP1541" s="190"/>
      <c r="AQ1541" s="190"/>
      <c r="AR1541" s="190"/>
      <c r="AS1541" s="190"/>
      <c r="AT1541" s="190"/>
      <c r="AU1541" s="190"/>
      <c r="AV1541" s="190"/>
      <c r="AW1541" s="190"/>
      <c r="AX1541" s="190"/>
      <c r="AY1541" s="190"/>
      <c r="AZ1541" s="190"/>
      <c r="BA1541" s="190"/>
      <c r="BB1541" s="190"/>
      <c r="BC1541" s="190"/>
      <c r="BD1541" s="190"/>
      <c r="BE1541" s="190"/>
      <c r="BF1541" s="190"/>
      <c r="BG1541" s="190"/>
      <c r="BH1541" s="190"/>
      <c r="BI1541" s="190"/>
      <c r="BJ1541" s="190"/>
      <c r="BK1541" s="190"/>
      <c r="BL1541" s="190"/>
      <c r="BM1541" s="190"/>
      <c r="BN1541" s="190"/>
      <c r="BO1541" s="190"/>
      <c r="BP1541" s="190"/>
      <c r="BQ1541" s="190"/>
      <c r="BR1541" s="190"/>
      <c r="BS1541" s="190"/>
      <c r="BT1541" s="190"/>
      <c r="BU1541" s="190"/>
      <c r="BV1541" s="190"/>
      <c r="BW1541" s="190"/>
      <c r="BX1541" s="190"/>
      <c r="BY1541" s="190"/>
      <c r="BZ1541" s="190"/>
      <c r="CA1541" s="190"/>
      <c r="CB1541" s="190"/>
      <c r="CC1541" s="190"/>
      <c r="CD1541" s="190"/>
      <c r="CE1541" s="190"/>
      <c r="CF1541" s="190"/>
      <c r="CG1541" s="190"/>
      <c r="CH1541" s="190"/>
      <c r="CI1541" s="190"/>
      <c r="CJ1541" s="190"/>
      <c r="CK1541" s="190"/>
      <c r="CL1541" s="190"/>
      <c r="CN1541" s="201"/>
      <c r="CO1541" s="190"/>
      <c r="CP1541" s="190"/>
      <c r="CQ1541" s="190"/>
      <c r="CR1541" s="190"/>
      <c r="CS1541" s="190"/>
      <c r="CT1541" s="190"/>
      <c r="CU1541" s="190"/>
      <c r="CV1541" s="190"/>
      <c r="CW1541" s="190"/>
      <c r="CX1541" s="190"/>
      <c r="CY1541" s="190"/>
      <c r="CZ1541" s="190"/>
      <c r="DA1541" s="190"/>
      <c r="DB1541" s="190"/>
      <c r="DC1541" s="190"/>
      <c r="DD1541" s="190"/>
      <c r="DE1541" s="190"/>
      <c r="DF1541" s="190"/>
      <c r="DG1541" s="190"/>
      <c r="DH1541" s="190"/>
      <c r="DI1541" s="190"/>
      <c r="DJ1541" s="190"/>
      <c r="DK1541" s="190"/>
      <c r="DL1541" s="190"/>
    </row>
    <row r="1542" spans="1:116" x14ac:dyDescent="0.4">
      <c r="A1542" s="174"/>
      <c r="E1542" s="8"/>
      <c r="G1542" s="175" t="s">
        <v>464</v>
      </c>
      <c r="H1542" s="200"/>
      <c r="I1542" s="201"/>
      <c r="J1542" s="201"/>
      <c r="K1542" s="202"/>
      <c r="L1542" s="202"/>
      <c r="M1542" s="202"/>
      <c r="N1542" s="202"/>
      <c r="O1542" s="202"/>
      <c r="P1542" s="202"/>
      <c r="R1542" s="202"/>
      <c r="S1542" s="190"/>
      <c r="T1542" s="190"/>
      <c r="U1542" s="190"/>
      <c r="V1542" s="190"/>
      <c r="W1542" s="190"/>
      <c r="X1542" s="190"/>
      <c r="Y1542" s="190"/>
      <c r="Z1542" s="190"/>
      <c r="AA1542" s="190"/>
      <c r="AB1542" s="190"/>
      <c r="AC1542" s="190"/>
      <c r="AD1542" s="190"/>
      <c r="AE1542" s="190"/>
      <c r="AF1542" s="190"/>
      <c r="AG1542" s="190"/>
      <c r="AH1542" s="190"/>
      <c r="AI1542" s="190"/>
      <c r="AJ1542" s="190"/>
      <c r="AK1542" s="190"/>
      <c r="AL1542" s="190"/>
      <c r="AM1542" s="190"/>
      <c r="AN1542" s="190"/>
      <c r="AO1542" s="190"/>
      <c r="AP1542" s="190"/>
      <c r="AQ1542" s="190"/>
      <c r="AR1542" s="190"/>
      <c r="AS1542" s="190"/>
      <c r="AT1542" s="190"/>
      <c r="AU1542" s="190"/>
      <c r="AV1542" s="190"/>
      <c r="AW1542" s="190"/>
      <c r="AX1542" s="190"/>
      <c r="AY1542" s="190"/>
      <c r="AZ1542" s="190"/>
      <c r="BA1542" s="190"/>
      <c r="BB1542" s="190"/>
      <c r="BC1542" s="190"/>
      <c r="BD1542" s="190"/>
      <c r="BE1542" s="190"/>
      <c r="BF1542" s="190"/>
      <c r="BG1542" s="190"/>
      <c r="BH1542" s="190"/>
      <c r="BI1542" s="190"/>
      <c r="BJ1542" s="190"/>
      <c r="BK1542" s="190"/>
      <c r="BL1542" s="190"/>
      <c r="BM1542" s="190"/>
      <c r="BN1542" s="190"/>
      <c r="BO1542" s="190"/>
      <c r="BP1542" s="190"/>
      <c r="BQ1542" s="190"/>
      <c r="BR1542" s="190"/>
      <c r="BS1542" s="190"/>
      <c r="BT1542" s="190"/>
      <c r="BU1542" s="190"/>
      <c r="BV1542" s="190"/>
      <c r="BW1542" s="190"/>
      <c r="BX1542" s="190"/>
      <c r="BY1542" s="190"/>
      <c r="BZ1542" s="190"/>
      <c r="CA1542" s="190"/>
      <c r="CB1542" s="190"/>
      <c r="CC1542" s="190"/>
      <c r="CD1542" s="190"/>
      <c r="CE1542" s="190"/>
      <c r="CF1542" s="190"/>
      <c r="CG1542" s="190"/>
      <c r="CH1542" s="190"/>
      <c r="CI1542" s="190"/>
      <c r="CJ1542" s="190"/>
      <c r="CK1542" s="190"/>
      <c r="CL1542" s="190"/>
      <c r="CN1542" s="201"/>
      <c r="CO1542" s="190"/>
      <c r="CP1542" s="190"/>
      <c r="CQ1542" s="190"/>
      <c r="CR1542" s="190"/>
      <c r="CS1542" s="190"/>
      <c r="CT1542" s="190"/>
      <c r="CU1542" s="190"/>
      <c r="CV1542" s="190"/>
      <c r="CW1542" s="190"/>
      <c r="CX1542" s="190"/>
      <c r="CY1542" s="190"/>
      <c r="CZ1542" s="190"/>
      <c r="DA1542" s="190"/>
      <c r="DB1542" s="190"/>
      <c r="DC1542" s="190"/>
      <c r="DD1542" s="190"/>
      <c r="DE1542" s="190"/>
      <c r="DF1542" s="190"/>
      <c r="DG1542" s="190"/>
      <c r="DH1542" s="190"/>
      <c r="DI1542" s="190"/>
      <c r="DJ1542" s="190"/>
      <c r="DK1542" s="190"/>
      <c r="DL1542" s="190"/>
    </row>
    <row r="1543" spans="1:116" x14ac:dyDescent="0.4">
      <c r="A1543" s="31" t="s">
        <v>218</v>
      </c>
      <c r="B1543" s="31" t="s">
        <v>243</v>
      </c>
      <c r="C1543" s="31"/>
      <c r="D1543" t="s">
        <v>528</v>
      </c>
      <c r="E1543" s="8" t="str">
        <f t="shared" ref="E1543:E1544" si="2139">ROW()&amp;" "&amp;D1543</f>
        <v>1543 FCCL-F</v>
      </c>
      <c r="F1543" t="s">
        <v>526</v>
      </c>
      <c r="G1543" s="70" t="s">
        <v>527</v>
      </c>
      <c r="H1543" s="200"/>
      <c r="I1543" s="201"/>
      <c r="J1543" s="201"/>
      <c r="K1543" s="202"/>
      <c r="L1543" s="202"/>
      <c r="M1543" s="202"/>
      <c r="N1543" s="202"/>
      <c r="O1543" s="202"/>
      <c r="P1543" s="202"/>
      <c r="R1543" s="202"/>
      <c r="S1543" s="190" t="str">
        <f t="shared" ref="S1543:CD1543" si="2140">S$22</f>
        <v>S$18</v>
      </c>
      <c r="T1543" s="190" t="str">
        <f t="shared" si="2140"/>
        <v>T$18</v>
      </c>
      <c r="U1543" s="190" t="str">
        <f t="shared" si="2140"/>
        <v>U$18</v>
      </c>
      <c r="V1543" s="190" t="str">
        <f t="shared" si="2140"/>
        <v>V$18</v>
      </c>
      <c r="W1543" s="190" t="str">
        <f t="shared" si="2140"/>
        <v>W$18</v>
      </c>
      <c r="X1543" s="190" t="str">
        <f t="shared" si="2140"/>
        <v>X$18</v>
      </c>
      <c r="Y1543" s="190" t="str">
        <f t="shared" si="2140"/>
        <v>Y$18</v>
      </c>
      <c r="Z1543" s="190" t="str">
        <f t="shared" si="2140"/>
        <v>Z$18</v>
      </c>
      <c r="AA1543" s="190" t="str">
        <f t="shared" si="2140"/>
        <v>AA$18</v>
      </c>
      <c r="AB1543" s="190" t="str">
        <f t="shared" si="2140"/>
        <v>AB$18</v>
      </c>
      <c r="AC1543" s="190" t="str">
        <f t="shared" si="2140"/>
        <v>AC$18</v>
      </c>
      <c r="AD1543" s="190" t="str">
        <f t="shared" si="2140"/>
        <v>AD$18</v>
      </c>
      <c r="AE1543" s="190" t="str">
        <f t="shared" si="2140"/>
        <v>AE$18</v>
      </c>
      <c r="AF1543" s="190" t="str">
        <f t="shared" si="2140"/>
        <v>AF$18</v>
      </c>
      <c r="AG1543" s="190" t="str">
        <f t="shared" si="2140"/>
        <v>AG$18</v>
      </c>
      <c r="AH1543" s="190" t="str">
        <f t="shared" si="2140"/>
        <v>AH$18</v>
      </c>
      <c r="AI1543" s="190" t="str">
        <f t="shared" si="2140"/>
        <v>AI$18</v>
      </c>
      <c r="AJ1543" s="190" t="str">
        <f t="shared" si="2140"/>
        <v>AJ$18</v>
      </c>
      <c r="AK1543" s="190" t="str">
        <f t="shared" si="2140"/>
        <v>AK$18</v>
      </c>
      <c r="AL1543" s="190" t="str">
        <f t="shared" si="2140"/>
        <v>AL$18</v>
      </c>
      <c r="AM1543" s="190" t="str">
        <f t="shared" si="2140"/>
        <v>AM$18</v>
      </c>
      <c r="AN1543" s="190" t="str">
        <f t="shared" si="2140"/>
        <v>AN$18</v>
      </c>
      <c r="AO1543" s="190" t="str">
        <f t="shared" si="2140"/>
        <v>AO$18</v>
      </c>
      <c r="AP1543" s="190" t="str">
        <f t="shared" si="2140"/>
        <v>AP$18</v>
      </c>
      <c r="AQ1543" s="190" t="str">
        <f t="shared" si="2140"/>
        <v>AQ$18</v>
      </c>
      <c r="AR1543" s="190" t="str">
        <f t="shared" si="2140"/>
        <v>AR$18</v>
      </c>
      <c r="AS1543" s="190" t="str">
        <f t="shared" si="2140"/>
        <v>AS$18</v>
      </c>
      <c r="AT1543" s="190" t="str">
        <f t="shared" si="2140"/>
        <v>AT$18</v>
      </c>
      <c r="AU1543" s="190" t="str">
        <f t="shared" si="2140"/>
        <v>AU$18</v>
      </c>
      <c r="AV1543" s="190" t="str">
        <f t="shared" si="2140"/>
        <v>AV$18</v>
      </c>
      <c r="AW1543" s="190" t="str">
        <f t="shared" si="2140"/>
        <v>AW$18</v>
      </c>
      <c r="AX1543" s="190" t="str">
        <f t="shared" si="2140"/>
        <v>AX$18</v>
      </c>
      <c r="AY1543" s="190" t="str">
        <f t="shared" si="2140"/>
        <v>AY$18</v>
      </c>
      <c r="AZ1543" s="190" t="str">
        <f t="shared" si="2140"/>
        <v>AZ$18</v>
      </c>
      <c r="BA1543" s="190" t="str">
        <f t="shared" si="2140"/>
        <v>BA$18</v>
      </c>
      <c r="BB1543" s="190" t="str">
        <f t="shared" si="2140"/>
        <v>BB$18</v>
      </c>
      <c r="BC1543" s="190" t="str">
        <f t="shared" si="2140"/>
        <v>BC$18</v>
      </c>
      <c r="BD1543" s="190" t="str">
        <f t="shared" si="2140"/>
        <v>BD$18</v>
      </c>
      <c r="BE1543" s="190" t="str">
        <f t="shared" si="2140"/>
        <v>BE$18</v>
      </c>
      <c r="BF1543" s="190" t="str">
        <f t="shared" si="2140"/>
        <v>BF$18</v>
      </c>
      <c r="BG1543" s="190" t="str">
        <f t="shared" si="2140"/>
        <v>BG$18</v>
      </c>
      <c r="BH1543" s="190" t="str">
        <f t="shared" si="2140"/>
        <v>BH$18</v>
      </c>
      <c r="BI1543" s="190" t="str">
        <f t="shared" si="2140"/>
        <v>BI$18</v>
      </c>
      <c r="BJ1543" s="190" t="str">
        <f t="shared" si="2140"/>
        <v>BJ$18</v>
      </c>
      <c r="BK1543" s="190" t="str">
        <f t="shared" si="2140"/>
        <v>BK$18</v>
      </c>
      <c r="BL1543" s="190" t="str">
        <f t="shared" si="2140"/>
        <v>BL$18</v>
      </c>
      <c r="BM1543" s="190" t="str">
        <f t="shared" si="2140"/>
        <v>BM$18</v>
      </c>
      <c r="BN1543" s="190" t="str">
        <f t="shared" si="2140"/>
        <v>BN$18</v>
      </c>
      <c r="BO1543" s="190" t="str">
        <f t="shared" si="2140"/>
        <v>BO$18</v>
      </c>
      <c r="BP1543" s="190" t="str">
        <f t="shared" si="2140"/>
        <v>BP$18</v>
      </c>
      <c r="BQ1543" s="190" t="str">
        <f t="shared" si="2140"/>
        <v>BQ$18</v>
      </c>
      <c r="BR1543" s="190" t="str">
        <f t="shared" si="2140"/>
        <v>BR$18</v>
      </c>
      <c r="BS1543" s="190" t="str">
        <f t="shared" si="2140"/>
        <v>BS$18</v>
      </c>
      <c r="BT1543" s="190" t="str">
        <f t="shared" si="2140"/>
        <v>BT$18</v>
      </c>
      <c r="BU1543" s="190" t="str">
        <f t="shared" si="2140"/>
        <v>BU$18</v>
      </c>
      <c r="BV1543" s="190" t="str">
        <f t="shared" si="2140"/>
        <v>BV$18</v>
      </c>
      <c r="BW1543" s="190" t="str">
        <f t="shared" si="2140"/>
        <v>BW$18</v>
      </c>
      <c r="BX1543" s="190" t="str">
        <f t="shared" si="2140"/>
        <v>BX$18</v>
      </c>
      <c r="BY1543" s="190" t="str">
        <f t="shared" si="2140"/>
        <v>BY$18</v>
      </c>
      <c r="BZ1543" s="190" t="str">
        <f t="shared" si="2140"/>
        <v>BZ$18</v>
      </c>
      <c r="CA1543" s="190" t="str">
        <f t="shared" si="2140"/>
        <v>CA$18</v>
      </c>
      <c r="CB1543" s="190" t="str">
        <f t="shared" si="2140"/>
        <v>CB$18</v>
      </c>
      <c r="CC1543" s="190" t="str">
        <f t="shared" si="2140"/>
        <v>CC$18</v>
      </c>
      <c r="CD1543" s="190" t="str">
        <f t="shared" si="2140"/>
        <v>CD$18</v>
      </c>
      <c r="CE1543" s="190" t="str">
        <f t="shared" ref="CE1543:CL1543" si="2141">CE$22</f>
        <v>CE$18</v>
      </c>
      <c r="CF1543" s="190" t="str">
        <f t="shared" si="2141"/>
        <v>CF$18</v>
      </c>
      <c r="CG1543" s="190" t="str">
        <f t="shared" si="2141"/>
        <v>CG$18</v>
      </c>
      <c r="CH1543" s="190" t="str">
        <f t="shared" si="2141"/>
        <v>CH$18</v>
      </c>
      <c r="CI1543" s="190" t="str">
        <f t="shared" si="2141"/>
        <v>CI$18</v>
      </c>
      <c r="CJ1543" s="190" t="str">
        <f t="shared" si="2141"/>
        <v>CJ$18</v>
      </c>
      <c r="CK1543" s="190" t="str">
        <f t="shared" si="2141"/>
        <v>CK$18</v>
      </c>
      <c r="CL1543" s="190" t="str">
        <f t="shared" si="2141"/>
        <v>CL$18</v>
      </c>
      <c r="CN1543" s="201"/>
      <c r="CO1543" s="190" t="str">
        <f t="shared" ref="CO1543:DL1543" si="2142">CO$22</f>
        <v>CO$18</v>
      </c>
      <c r="CP1543" s="190" t="str">
        <f t="shared" si="2142"/>
        <v>CP$18</v>
      </c>
      <c r="CQ1543" s="190" t="str">
        <f t="shared" si="2142"/>
        <v>CQ$18</v>
      </c>
      <c r="CR1543" s="190" t="str">
        <f t="shared" si="2142"/>
        <v>CR$18</v>
      </c>
      <c r="CS1543" s="190" t="str">
        <f t="shared" si="2142"/>
        <v>CS$18</v>
      </c>
      <c r="CT1543" s="190" t="str">
        <f t="shared" si="2142"/>
        <v>CT$18</v>
      </c>
      <c r="CU1543" s="190" t="str">
        <f t="shared" si="2142"/>
        <v>CU$18</v>
      </c>
      <c r="CV1543" s="190" t="str">
        <f t="shared" si="2142"/>
        <v>CV$18</v>
      </c>
      <c r="CW1543" s="190" t="str">
        <f t="shared" si="2142"/>
        <v>CW$18</v>
      </c>
      <c r="CX1543" s="190" t="str">
        <f t="shared" si="2142"/>
        <v>CX$18</v>
      </c>
      <c r="CY1543" s="190" t="str">
        <f t="shared" si="2142"/>
        <v>CY$18</v>
      </c>
      <c r="CZ1543" s="190" t="str">
        <f t="shared" si="2142"/>
        <v>CZ$18</v>
      </c>
      <c r="DA1543" s="190" t="str">
        <f t="shared" si="2142"/>
        <v>DA$18</v>
      </c>
      <c r="DB1543" s="190" t="str">
        <f t="shared" si="2142"/>
        <v>DB$18</v>
      </c>
      <c r="DC1543" s="190" t="str">
        <f t="shared" si="2142"/>
        <v>DC$18</v>
      </c>
      <c r="DD1543" s="190" t="str">
        <f t="shared" si="2142"/>
        <v>DD$18</v>
      </c>
      <c r="DE1543" s="190" t="str">
        <f t="shared" si="2142"/>
        <v>DE$18</v>
      </c>
      <c r="DF1543" s="190" t="str">
        <f t="shared" si="2142"/>
        <v>DF$18</v>
      </c>
      <c r="DG1543" s="190" t="str">
        <f t="shared" si="2142"/>
        <v>DG$18</v>
      </c>
      <c r="DH1543" s="190" t="str">
        <f t="shared" si="2142"/>
        <v>DH$18</v>
      </c>
      <c r="DI1543" s="190" t="str">
        <f t="shared" si="2142"/>
        <v>DI$18</v>
      </c>
      <c r="DJ1543" s="190" t="str">
        <f t="shared" si="2142"/>
        <v>DJ$18</v>
      </c>
      <c r="DK1543" s="190" t="str">
        <f t="shared" si="2142"/>
        <v>DK$18</v>
      </c>
      <c r="DL1543" s="190" t="str">
        <f t="shared" si="2142"/>
        <v>DL$18</v>
      </c>
    </row>
    <row r="1544" spans="1:116" x14ac:dyDescent="0.4">
      <c r="B1544" t="str">
        <f>E1544</f>
        <v>1544 FCCL-F</v>
      </c>
      <c r="C1544" t="s">
        <v>232</v>
      </c>
      <c r="D1544" t="s">
        <v>528</v>
      </c>
      <c r="E1544" s="8" t="str">
        <f t="shared" si="2139"/>
        <v>1544 FCCL-F</v>
      </c>
      <c r="G1544" s="125" t="str">
        <f>"Current liability - "&amp;(SUBSTITUTE(G1543,":",""))</f>
        <v>Current liability - Fixed constant current liability</v>
      </c>
      <c r="H1544" s="200"/>
      <c r="I1544" s="201"/>
      <c r="J1544" s="201"/>
      <c r="K1544" s="202"/>
      <c r="L1544" s="202"/>
      <c r="M1544" s="202"/>
      <c r="N1544" s="202"/>
      <c r="O1544" s="202"/>
      <c r="P1544" s="202"/>
      <c r="R1544" s="202"/>
      <c r="S1544" s="190" t="str">
        <f t="shared" ref="S1544:CD1544" si="2143">S$23</f>
        <v>S$19</v>
      </c>
      <c r="T1544" s="190" t="str">
        <f t="shared" si="2143"/>
        <v>T$19</v>
      </c>
      <c r="U1544" s="190" t="str">
        <f t="shared" si="2143"/>
        <v>U$19</v>
      </c>
      <c r="V1544" s="190" t="str">
        <f t="shared" si="2143"/>
        <v>V$19</v>
      </c>
      <c r="W1544" s="190" t="str">
        <f t="shared" si="2143"/>
        <v>W$19</v>
      </c>
      <c r="X1544" s="190" t="str">
        <f t="shared" si="2143"/>
        <v>X$19</v>
      </c>
      <c r="Y1544" s="190" t="str">
        <f t="shared" si="2143"/>
        <v>Y$19</v>
      </c>
      <c r="Z1544" s="190" t="str">
        <f t="shared" si="2143"/>
        <v>Z$19</v>
      </c>
      <c r="AA1544" s="190" t="str">
        <f t="shared" si="2143"/>
        <v>AA$19</v>
      </c>
      <c r="AB1544" s="190" t="str">
        <f t="shared" si="2143"/>
        <v>AB$19</v>
      </c>
      <c r="AC1544" s="190" t="str">
        <f t="shared" si="2143"/>
        <v>AC$19</v>
      </c>
      <c r="AD1544" s="190" t="str">
        <f t="shared" si="2143"/>
        <v>AD$19</v>
      </c>
      <c r="AE1544" s="190" t="str">
        <f t="shared" si="2143"/>
        <v>AE$19</v>
      </c>
      <c r="AF1544" s="190" t="str">
        <f t="shared" si="2143"/>
        <v>AF$19</v>
      </c>
      <c r="AG1544" s="190" t="str">
        <f t="shared" si="2143"/>
        <v>AG$19</v>
      </c>
      <c r="AH1544" s="190" t="str">
        <f t="shared" si="2143"/>
        <v>AH$19</v>
      </c>
      <c r="AI1544" s="190" t="str">
        <f t="shared" si="2143"/>
        <v>AI$19</v>
      </c>
      <c r="AJ1544" s="190" t="str">
        <f t="shared" si="2143"/>
        <v>AJ$19</v>
      </c>
      <c r="AK1544" s="190" t="str">
        <f t="shared" si="2143"/>
        <v>AK$19</v>
      </c>
      <c r="AL1544" s="190" t="str">
        <f t="shared" si="2143"/>
        <v>AL$19</v>
      </c>
      <c r="AM1544" s="190" t="str">
        <f t="shared" si="2143"/>
        <v>AM$19</v>
      </c>
      <c r="AN1544" s="190" t="str">
        <f t="shared" si="2143"/>
        <v>AN$19</v>
      </c>
      <c r="AO1544" s="190" t="str">
        <f t="shared" si="2143"/>
        <v>AO$19</v>
      </c>
      <c r="AP1544" s="190" t="str">
        <f t="shared" si="2143"/>
        <v>AP$19</v>
      </c>
      <c r="AQ1544" s="190" t="str">
        <f t="shared" si="2143"/>
        <v>AQ$19</v>
      </c>
      <c r="AR1544" s="190" t="str">
        <f t="shared" si="2143"/>
        <v>AR$19</v>
      </c>
      <c r="AS1544" s="190" t="str">
        <f t="shared" si="2143"/>
        <v>AS$19</v>
      </c>
      <c r="AT1544" s="190" t="str">
        <f t="shared" si="2143"/>
        <v>AT$19</v>
      </c>
      <c r="AU1544" s="190" t="str">
        <f t="shared" si="2143"/>
        <v>AU$19</v>
      </c>
      <c r="AV1544" s="190" t="str">
        <f t="shared" si="2143"/>
        <v>AV$19</v>
      </c>
      <c r="AW1544" s="190" t="str">
        <f t="shared" si="2143"/>
        <v>AW$19</v>
      </c>
      <c r="AX1544" s="190" t="str">
        <f t="shared" si="2143"/>
        <v>AX$19</v>
      </c>
      <c r="AY1544" s="190" t="str">
        <f t="shared" si="2143"/>
        <v>AY$19</v>
      </c>
      <c r="AZ1544" s="190" t="str">
        <f t="shared" si="2143"/>
        <v>AZ$19</v>
      </c>
      <c r="BA1544" s="190" t="str">
        <f t="shared" si="2143"/>
        <v>BA$19</v>
      </c>
      <c r="BB1544" s="190" t="str">
        <f t="shared" si="2143"/>
        <v>BB$19</v>
      </c>
      <c r="BC1544" s="190" t="str">
        <f t="shared" si="2143"/>
        <v>BC$19</v>
      </c>
      <c r="BD1544" s="190" t="str">
        <f t="shared" si="2143"/>
        <v>BD$19</v>
      </c>
      <c r="BE1544" s="190" t="str">
        <f t="shared" si="2143"/>
        <v>BE$19</v>
      </c>
      <c r="BF1544" s="190" t="str">
        <f t="shared" si="2143"/>
        <v>BF$19</v>
      </c>
      <c r="BG1544" s="190" t="str">
        <f t="shared" si="2143"/>
        <v>BG$19</v>
      </c>
      <c r="BH1544" s="190" t="str">
        <f t="shared" si="2143"/>
        <v>BH$19</v>
      </c>
      <c r="BI1544" s="190" t="str">
        <f t="shared" si="2143"/>
        <v>BI$19</v>
      </c>
      <c r="BJ1544" s="190" t="str">
        <f t="shared" si="2143"/>
        <v>BJ$19</v>
      </c>
      <c r="BK1544" s="190" t="str">
        <f t="shared" si="2143"/>
        <v>BK$19</v>
      </c>
      <c r="BL1544" s="190" t="str">
        <f t="shared" si="2143"/>
        <v>BL$19</v>
      </c>
      <c r="BM1544" s="190" t="str">
        <f t="shared" si="2143"/>
        <v>BM$19</v>
      </c>
      <c r="BN1544" s="190" t="str">
        <f t="shared" si="2143"/>
        <v>BN$19</v>
      </c>
      <c r="BO1544" s="190" t="str">
        <f t="shared" si="2143"/>
        <v>BO$19</v>
      </c>
      <c r="BP1544" s="190" t="str">
        <f t="shared" si="2143"/>
        <v>BP$19</v>
      </c>
      <c r="BQ1544" s="190" t="str">
        <f t="shared" si="2143"/>
        <v>BQ$19</v>
      </c>
      <c r="BR1544" s="190" t="str">
        <f t="shared" si="2143"/>
        <v>BR$19</v>
      </c>
      <c r="BS1544" s="190" t="str">
        <f t="shared" si="2143"/>
        <v>BS$19</v>
      </c>
      <c r="BT1544" s="190" t="str">
        <f t="shared" si="2143"/>
        <v>BT$19</v>
      </c>
      <c r="BU1544" s="190" t="str">
        <f t="shared" si="2143"/>
        <v>BU$19</v>
      </c>
      <c r="BV1544" s="190" t="str">
        <f t="shared" si="2143"/>
        <v>BV$19</v>
      </c>
      <c r="BW1544" s="190" t="str">
        <f t="shared" si="2143"/>
        <v>BW$19</v>
      </c>
      <c r="BX1544" s="190" t="str">
        <f t="shared" si="2143"/>
        <v>BX$19</v>
      </c>
      <c r="BY1544" s="190" t="str">
        <f t="shared" si="2143"/>
        <v>BY$19</v>
      </c>
      <c r="BZ1544" s="190" t="str">
        <f t="shared" si="2143"/>
        <v>BZ$19</v>
      </c>
      <c r="CA1544" s="190" t="str">
        <f t="shared" si="2143"/>
        <v>CA$19</v>
      </c>
      <c r="CB1544" s="190" t="str">
        <f t="shared" si="2143"/>
        <v>CB$19</v>
      </c>
      <c r="CC1544" s="190" t="str">
        <f t="shared" si="2143"/>
        <v>CC$19</v>
      </c>
      <c r="CD1544" s="190" t="str">
        <f t="shared" si="2143"/>
        <v>CD$19</v>
      </c>
      <c r="CE1544" s="190" t="str">
        <f t="shared" ref="CE1544:CL1544" si="2144">CE$23</f>
        <v>CE$19</v>
      </c>
      <c r="CF1544" s="190" t="str">
        <f t="shared" si="2144"/>
        <v>CF$19</v>
      </c>
      <c r="CG1544" s="190" t="str">
        <f t="shared" si="2144"/>
        <v>CG$19</v>
      </c>
      <c r="CH1544" s="190" t="str">
        <f t="shared" si="2144"/>
        <v>CH$19</v>
      </c>
      <c r="CI1544" s="190" t="str">
        <f t="shared" si="2144"/>
        <v>CI$19</v>
      </c>
      <c r="CJ1544" s="190" t="str">
        <f t="shared" si="2144"/>
        <v>CJ$19</v>
      </c>
      <c r="CK1544" s="190" t="str">
        <f t="shared" si="2144"/>
        <v>CK$19</v>
      </c>
      <c r="CL1544" s="190" t="str">
        <f t="shared" si="2144"/>
        <v>CL$19</v>
      </c>
      <c r="CN1544" s="201"/>
      <c r="CO1544" s="190" t="str">
        <f t="shared" ref="CO1544:DL1544" si="2145">CO$23</f>
        <v>CO$19</v>
      </c>
      <c r="CP1544" s="190" t="str">
        <f t="shared" si="2145"/>
        <v>CP$19</v>
      </c>
      <c r="CQ1544" s="190" t="str">
        <f t="shared" si="2145"/>
        <v>CQ$19</v>
      </c>
      <c r="CR1544" s="190" t="str">
        <f t="shared" si="2145"/>
        <v>CR$19</v>
      </c>
      <c r="CS1544" s="190" t="str">
        <f t="shared" si="2145"/>
        <v>CS$19</v>
      </c>
      <c r="CT1544" s="190" t="str">
        <f t="shared" si="2145"/>
        <v>CT$19</v>
      </c>
      <c r="CU1544" s="190" t="str">
        <f t="shared" si="2145"/>
        <v>CU$19</v>
      </c>
      <c r="CV1544" s="190" t="str">
        <f t="shared" si="2145"/>
        <v>CV$19</v>
      </c>
      <c r="CW1544" s="190" t="str">
        <f t="shared" si="2145"/>
        <v>CW$19</v>
      </c>
      <c r="CX1544" s="190" t="str">
        <f t="shared" si="2145"/>
        <v>CX$19</v>
      </c>
      <c r="CY1544" s="190" t="str">
        <f t="shared" si="2145"/>
        <v>CY$19</v>
      </c>
      <c r="CZ1544" s="190" t="str">
        <f t="shared" si="2145"/>
        <v>CZ$19</v>
      </c>
      <c r="DA1544" s="190" t="str">
        <f t="shared" si="2145"/>
        <v>DA$19</v>
      </c>
      <c r="DB1544" s="190" t="str">
        <f t="shared" si="2145"/>
        <v>DB$19</v>
      </c>
      <c r="DC1544" s="190" t="str">
        <f t="shared" si="2145"/>
        <v>DC$19</v>
      </c>
      <c r="DD1544" s="190" t="str">
        <f t="shared" si="2145"/>
        <v>DD$19</v>
      </c>
      <c r="DE1544" s="190" t="str">
        <f t="shared" si="2145"/>
        <v>DE$19</v>
      </c>
      <c r="DF1544" s="190" t="str">
        <f t="shared" si="2145"/>
        <v>DF$19</v>
      </c>
      <c r="DG1544" s="190" t="str">
        <f t="shared" si="2145"/>
        <v>DG$19</v>
      </c>
      <c r="DH1544" s="190" t="str">
        <f t="shared" si="2145"/>
        <v>DH$19</v>
      </c>
      <c r="DI1544" s="190" t="str">
        <f t="shared" si="2145"/>
        <v>DI$19</v>
      </c>
      <c r="DJ1544" s="190" t="str">
        <f t="shared" si="2145"/>
        <v>DJ$19</v>
      </c>
      <c r="DK1544" s="190" t="str">
        <f t="shared" si="2145"/>
        <v>DK$19</v>
      </c>
      <c r="DL1544" s="190" t="str">
        <f t="shared" si="2145"/>
        <v>DL$19</v>
      </c>
    </row>
    <row r="1545" spans="1:116" x14ac:dyDescent="0.4">
      <c r="D1545" t="s">
        <v>528</v>
      </c>
      <c r="E1545" s="8" t="str">
        <f>ROW()&amp;" "&amp;D1545</f>
        <v>1545 FCCL-F</v>
      </c>
      <c r="G1545" s="126"/>
      <c r="H1545" s="48"/>
      <c r="I1545" s="304"/>
      <c r="J1545" s="304"/>
      <c r="K1545" s="48"/>
      <c r="L1545" s="48"/>
      <c r="M1545" s="48"/>
      <c r="N1545" s="48"/>
      <c r="O1545" s="48"/>
      <c r="P1545" s="48"/>
      <c r="R1545" s="70"/>
      <c r="S1545" s="305"/>
      <c r="T1545" s="305"/>
      <c r="U1545" s="305"/>
      <c r="V1545" s="305"/>
      <c r="W1545" s="305"/>
      <c r="X1545" s="305"/>
      <c r="Y1545" s="305"/>
      <c r="Z1545" s="305"/>
      <c r="AA1545" s="305"/>
      <c r="AB1545" s="305"/>
      <c r="AC1545" s="305"/>
      <c r="AD1545" s="305"/>
      <c r="AE1545" s="305"/>
      <c r="AF1545" s="305"/>
      <c r="AG1545" s="305"/>
      <c r="AH1545" s="305"/>
      <c r="AI1545" s="305"/>
      <c r="AJ1545" s="305"/>
      <c r="AK1545" s="305"/>
      <c r="AL1545" s="305"/>
      <c r="AM1545" s="305"/>
      <c r="AN1545" s="305"/>
      <c r="AO1545" s="305"/>
      <c r="AP1545" s="305"/>
      <c r="AQ1545" s="305"/>
      <c r="AR1545" s="305"/>
      <c r="AS1545" s="305"/>
      <c r="AT1545" s="305"/>
      <c r="AU1545" s="305"/>
      <c r="AV1545" s="305"/>
      <c r="AW1545" s="305"/>
      <c r="AX1545" s="305"/>
      <c r="AY1545" s="305"/>
      <c r="AZ1545" s="305"/>
      <c r="BA1545" s="305"/>
      <c r="BB1545" s="305"/>
      <c r="BC1545" s="305"/>
      <c r="BD1545" s="305"/>
      <c r="BE1545" s="305"/>
      <c r="BF1545" s="305"/>
      <c r="BG1545" s="305"/>
      <c r="BH1545" s="305"/>
      <c r="BI1545" s="305"/>
      <c r="BJ1545" s="305"/>
      <c r="BK1545" s="305"/>
      <c r="BL1545" s="305"/>
      <c r="BM1545" s="305"/>
      <c r="BN1545" s="305"/>
      <c r="BO1545" s="305"/>
      <c r="BP1545" s="305"/>
      <c r="BQ1545" s="305"/>
      <c r="BR1545" s="305"/>
      <c r="BS1545" s="305"/>
      <c r="BT1545" s="305"/>
      <c r="BU1545" s="305"/>
      <c r="BV1545" s="305"/>
      <c r="BW1545" s="305"/>
      <c r="BX1545" s="305"/>
      <c r="BY1545" s="305"/>
      <c r="BZ1545" s="305"/>
      <c r="CA1545" s="305"/>
      <c r="CB1545" s="305"/>
      <c r="CC1545" s="305"/>
      <c r="CD1545" s="305"/>
      <c r="CE1545" s="305"/>
      <c r="CF1545" s="305"/>
      <c r="CG1545" s="305"/>
      <c r="CH1545" s="305"/>
      <c r="CI1545" s="305"/>
      <c r="CJ1545" s="305"/>
      <c r="CK1545" s="305"/>
      <c r="CL1545" s="305"/>
      <c r="CN1545" s="304"/>
      <c r="CO1545" s="305"/>
      <c r="CP1545" s="305"/>
      <c r="CQ1545" s="305"/>
      <c r="CR1545" s="305"/>
      <c r="CS1545" s="305"/>
      <c r="CT1545" s="305"/>
      <c r="CU1545" s="305"/>
      <c r="CV1545" s="305"/>
      <c r="CW1545" s="305"/>
      <c r="CX1545" s="305"/>
      <c r="CY1545" s="305"/>
      <c r="CZ1545" s="305"/>
      <c r="DA1545" s="305"/>
      <c r="DB1545" s="305"/>
      <c r="DC1545" s="305"/>
      <c r="DD1545" s="305"/>
      <c r="DE1545" s="305"/>
      <c r="DF1545" s="305"/>
      <c r="DG1545" s="305"/>
      <c r="DH1545" s="305"/>
      <c r="DI1545" s="305"/>
      <c r="DJ1545" s="305"/>
      <c r="DK1545" s="305"/>
      <c r="DL1545" s="305"/>
    </row>
    <row r="1546" spans="1:116" x14ac:dyDescent="0.4">
      <c r="C1546" t="s">
        <v>234</v>
      </c>
      <c r="D1546" t="s">
        <v>528</v>
      </c>
      <c r="E1546" s="8" t="str">
        <f>ROW()&amp;" "&amp;D1546</f>
        <v>1546 FCCL-F</v>
      </c>
      <c r="G1546" s="125" t="str">
        <f>"Change in "&amp;G1544</f>
        <v>Change in Current liability - Fixed constant current liability</v>
      </c>
      <c r="J1546" s="74">
        <v>1000</v>
      </c>
      <c r="K1546" s="53">
        <f>SUMIF($4:$4,K$2,1542:1542)</f>
        <v>0</v>
      </c>
      <c r="L1546" s="53">
        <f>SUMIF($4:$4,L$2,1542:1542)</f>
        <v>0</v>
      </c>
      <c r="M1546" s="53">
        <f>SUMIF($4:$4,M$2,1542:1542)</f>
        <v>0</v>
      </c>
      <c r="N1546" s="53">
        <f>SUMIF($4:$4,N$2,1542:1542)</f>
        <v>0</v>
      </c>
      <c r="O1546" s="53">
        <f>SUMIF($4:$4,O$2,1542:1542)</f>
        <v>0</v>
      </c>
      <c r="P1546" s="53">
        <f>SUMIF($4:$4,P$2,1542:1542)</f>
        <v>0</v>
      </c>
      <c r="R1546" s="24">
        <f>$J1546</f>
        <v>1000</v>
      </c>
      <c r="S1546" s="80">
        <f>R1546</f>
        <v>1000</v>
      </c>
      <c r="T1546" s="80">
        <f t="shared" ref="T1546" si="2146">S1546</f>
        <v>1000</v>
      </c>
      <c r="U1546" s="80">
        <f t="shared" ref="U1546" si="2147">T1546</f>
        <v>1000</v>
      </c>
      <c r="V1546" s="80">
        <f t="shared" ref="V1546" si="2148">U1546</f>
        <v>1000</v>
      </c>
      <c r="W1546" s="80">
        <f t="shared" ref="W1546" si="2149">V1546</f>
        <v>1000</v>
      </c>
      <c r="X1546" s="80">
        <f t="shared" ref="X1546" si="2150">W1546</f>
        <v>1000</v>
      </c>
      <c r="Y1546" s="80">
        <f t="shared" ref="Y1546" si="2151">X1546</f>
        <v>1000</v>
      </c>
      <c r="Z1546" s="80">
        <f t="shared" ref="Z1546" si="2152">Y1546</f>
        <v>1000</v>
      </c>
      <c r="AA1546" s="80">
        <f t="shared" ref="AA1546" si="2153">Z1546</f>
        <v>1000</v>
      </c>
      <c r="AB1546" s="80">
        <f t="shared" ref="AB1546" si="2154">AA1546</f>
        <v>1000</v>
      </c>
      <c r="AC1546" s="80">
        <f t="shared" ref="AC1546" si="2155">AB1546</f>
        <v>1000</v>
      </c>
      <c r="AD1546" s="80">
        <f t="shared" ref="AD1546" si="2156">AC1546</f>
        <v>1000</v>
      </c>
      <c r="AE1546" s="80">
        <f t="shared" ref="AE1546" si="2157">AD1546</f>
        <v>1000</v>
      </c>
      <c r="AF1546" s="80">
        <f t="shared" ref="AF1546" si="2158">AE1546</f>
        <v>1000</v>
      </c>
      <c r="AG1546" s="80">
        <f t="shared" ref="AG1546" si="2159">AF1546</f>
        <v>1000</v>
      </c>
      <c r="AH1546" s="80">
        <f t="shared" ref="AH1546" si="2160">AG1546</f>
        <v>1000</v>
      </c>
      <c r="AI1546" s="80">
        <f t="shared" ref="AI1546" si="2161">AH1546</f>
        <v>1000</v>
      </c>
      <c r="AJ1546" s="80">
        <f t="shared" ref="AJ1546" si="2162">AI1546</f>
        <v>1000</v>
      </c>
      <c r="AK1546" s="80">
        <f t="shared" ref="AK1546" si="2163">AJ1546</f>
        <v>1000</v>
      </c>
      <c r="AL1546" s="80">
        <f t="shared" ref="AL1546" si="2164">AK1546</f>
        <v>1000</v>
      </c>
      <c r="AM1546" s="80">
        <f t="shared" ref="AM1546" si="2165">AL1546</f>
        <v>1000</v>
      </c>
      <c r="AN1546" s="80">
        <f t="shared" ref="AN1546" si="2166">AM1546</f>
        <v>1000</v>
      </c>
      <c r="AO1546" s="80">
        <f t="shared" ref="AO1546" si="2167">AN1546</f>
        <v>1000</v>
      </c>
      <c r="AP1546" s="80">
        <f t="shared" ref="AP1546" si="2168">AO1546</f>
        <v>1000</v>
      </c>
      <c r="AQ1546" s="80">
        <f t="shared" ref="AQ1546" si="2169">AP1546</f>
        <v>1000</v>
      </c>
      <c r="AR1546" s="80">
        <f t="shared" ref="AR1546" si="2170">AQ1546</f>
        <v>1000</v>
      </c>
      <c r="AS1546" s="80">
        <f t="shared" ref="AS1546" si="2171">AR1546</f>
        <v>1000</v>
      </c>
      <c r="AT1546" s="80">
        <f t="shared" ref="AT1546" si="2172">AS1546</f>
        <v>1000</v>
      </c>
      <c r="AU1546" s="80">
        <f t="shared" ref="AU1546" si="2173">AT1546</f>
        <v>1000</v>
      </c>
      <c r="AV1546" s="80">
        <f t="shared" ref="AV1546" si="2174">AU1546</f>
        <v>1000</v>
      </c>
      <c r="AW1546" s="80">
        <f t="shared" ref="AW1546" si="2175">AV1546</f>
        <v>1000</v>
      </c>
      <c r="AX1546" s="80">
        <f t="shared" ref="AX1546" si="2176">AW1546</f>
        <v>1000</v>
      </c>
      <c r="AY1546" s="80">
        <f t="shared" ref="AY1546" si="2177">AX1546</f>
        <v>1000</v>
      </c>
      <c r="AZ1546" s="80">
        <f t="shared" ref="AZ1546" si="2178">AY1546</f>
        <v>1000</v>
      </c>
      <c r="BA1546" s="80">
        <f t="shared" ref="BA1546" si="2179">AZ1546</f>
        <v>1000</v>
      </c>
      <c r="BB1546" s="80">
        <f t="shared" ref="BB1546" si="2180">BA1546</f>
        <v>1000</v>
      </c>
      <c r="BC1546" s="80">
        <f t="shared" ref="BC1546" si="2181">BB1546</f>
        <v>1000</v>
      </c>
      <c r="BD1546" s="80">
        <f t="shared" ref="BD1546" si="2182">BC1546</f>
        <v>1000</v>
      </c>
      <c r="BE1546" s="80">
        <f t="shared" ref="BE1546" si="2183">BD1546</f>
        <v>1000</v>
      </c>
      <c r="BF1546" s="80">
        <f t="shared" ref="BF1546" si="2184">BE1546</f>
        <v>1000</v>
      </c>
      <c r="BG1546" s="80">
        <f t="shared" ref="BG1546" si="2185">BF1546</f>
        <v>1000</v>
      </c>
      <c r="BH1546" s="80">
        <f t="shared" ref="BH1546" si="2186">BG1546</f>
        <v>1000</v>
      </c>
      <c r="BI1546" s="80">
        <f t="shared" ref="BI1546" si="2187">BH1546</f>
        <v>1000</v>
      </c>
      <c r="BJ1546" s="80">
        <f t="shared" ref="BJ1546" si="2188">BI1546</f>
        <v>1000</v>
      </c>
      <c r="BK1546" s="80">
        <f t="shared" ref="BK1546" si="2189">BJ1546</f>
        <v>1000</v>
      </c>
      <c r="BL1546" s="80">
        <f t="shared" ref="BL1546" si="2190">BK1546</f>
        <v>1000</v>
      </c>
      <c r="BM1546" s="80">
        <f t="shared" ref="BM1546" si="2191">BL1546</f>
        <v>1000</v>
      </c>
      <c r="BN1546" s="80">
        <f t="shared" ref="BN1546" si="2192">BM1546</f>
        <v>1000</v>
      </c>
      <c r="BO1546" s="80">
        <f t="shared" ref="BO1546" si="2193">BN1546</f>
        <v>1000</v>
      </c>
      <c r="BP1546" s="80">
        <f t="shared" ref="BP1546" si="2194">BO1546</f>
        <v>1000</v>
      </c>
      <c r="BQ1546" s="80">
        <f t="shared" ref="BQ1546" si="2195">BP1546</f>
        <v>1000</v>
      </c>
      <c r="BR1546" s="80">
        <f t="shared" ref="BR1546" si="2196">BQ1546</f>
        <v>1000</v>
      </c>
      <c r="BS1546" s="80">
        <f t="shared" ref="BS1546" si="2197">BR1546</f>
        <v>1000</v>
      </c>
      <c r="BT1546" s="80">
        <f t="shared" ref="BT1546" si="2198">BS1546</f>
        <v>1000</v>
      </c>
      <c r="BU1546" s="80">
        <f t="shared" ref="BU1546" si="2199">BT1546</f>
        <v>1000</v>
      </c>
      <c r="BV1546" s="80">
        <f t="shared" ref="BV1546" si="2200">BU1546</f>
        <v>1000</v>
      </c>
      <c r="BW1546" s="80">
        <f t="shared" ref="BW1546" si="2201">BV1546</f>
        <v>1000</v>
      </c>
      <c r="BX1546" s="80">
        <f t="shared" ref="BX1546" si="2202">BW1546</f>
        <v>1000</v>
      </c>
      <c r="BY1546" s="80">
        <f t="shared" ref="BY1546" si="2203">BX1546</f>
        <v>1000</v>
      </c>
      <c r="BZ1546" s="80">
        <f t="shared" ref="BZ1546" si="2204">BY1546</f>
        <v>1000</v>
      </c>
      <c r="CA1546" s="80">
        <f t="shared" ref="CA1546" si="2205">BZ1546</f>
        <v>1000</v>
      </c>
      <c r="CB1546" s="80">
        <f t="shared" ref="CB1546" si="2206">CA1546</f>
        <v>1000</v>
      </c>
      <c r="CC1546" s="80">
        <f t="shared" ref="CC1546" si="2207">CB1546</f>
        <v>1000</v>
      </c>
      <c r="CD1546" s="80">
        <f t="shared" ref="CD1546" si="2208">CC1546</f>
        <v>1000</v>
      </c>
      <c r="CE1546" s="80">
        <f t="shared" ref="CE1546" si="2209">CD1546</f>
        <v>1000</v>
      </c>
      <c r="CF1546" s="80">
        <f t="shared" ref="CF1546" si="2210">CE1546</f>
        <v>1000</v>
      </c>
      <c r="CG1546" s="80">
        <f t="shared" ref="CG1546" si="2211">CF1546</f>
        <v>1000</v>
      </c>
      <c r="CH1546" s="80">
        <f t="shared" ref="CH1546" si="2212">CG1546</f>
        <v>1000</v>
      </c>
      <c r="CI1546" s="80">
        <f t="shared" ref="CI1546" si="2213">CH1546</f>
        <v>1000</v>
      </c>
      <c r="CJ1546" s="80">
        <f t="shared" ref="CJ1546" si="2214">CI1546</f>
        <v>1000</v>
      </c>
      <c r="CK1546" s="80">
        <f t="shared" ref="CK1546" si="2215">CJ1546</f>
        <v>1000</v>
      </c>
      <c r="CL1546" s="80">
        <f t="shared" ref="CL1546" si="2216">CK1546</f>
        <v>1000</v>
      </c>
      <c r="CN1546" s="74">
        <f>J1546</f>
        <v>1000</v>
      </c>
      <c r="CO1546" s="80">
        <f t="shared" ref="CO1546" si="2217">CN1546</f>
        <v>1000</v>
      </c>
      <c r="CP1546" s="80">
        <f t="shared" ref="CP1546" si="2218">CO1546</f>
        <v>1000</v>
      </c>
      <c r="CQ1546" s="80">
        <f t="shared" ref="CQ1546" si="2219">CP1546</f>
        <v>1000</v>
      </c>
      <c r="CR1546" s="80">
        <f t="shared" ref="CR1546" si="2220">CQ1546</f>
        <v>1000</v>
      </c>
      <c r="CS1546" s="80">
        <f t="shared" ref="CS1546" si="2221">CR1546</f>
        <v>1000</v>
      </c>
      <c r="CT1546" s="80">
        <f t="shared" ref="CT1546" si="2222">CS1546</f>
        <v>1000</v>
      </c>
      <c r="CU1546" s="80">
        <f t="shared" ref="CU1546" si="2223">CT1546</f>
        <v>1000</v>
      </c>
      <c r="CV1546" s="80">
        <f t="shared" ref="CV1546" si="2224">CU1546</f>
        <v>1000</v>
      </c>
      <c r="CW1546" s="80">
        <f t="shared" ref="CW1546" si="2225">CV1546</f>
        <v>1000</v>
      </c>
      <c r="CX1546" s="80">
        <f t="shared" ref="CX1546" si="2226">CW1546</f>
        <v>1000</v>
      </c>
      <c r="CY1546" s="80">
        <f t="shared" ref="CY1546" si="2227">CX1546</f>
        <v>1000</v>
      </c>
      <c r="CZ1546" s="80">
        <f t="shared" ref="CZ1546" si="2228">CY1546</f>
        <v>1000</v>
      </c>
      <c r="DA1546" s="80">
        <f t="shared" ref="DA1546" si="2229">CZ1546</f>
        <v>1000</v>
      </c>
      <c r="DB1546" s="80">
        <f t="shared" ref="DB1546" si="2230">DA1546</f>
        <v>1000</v>
      </c>
      <c r="DC1546" s="80">
        <f t="shared" ref="DC1546" si="2231">DB1546</f>
        <v>1000</v>
      </c>
      <c r="DD1546" s="80">
        <f t="shared" ref="DD1546" si="2232">DC1546</f>
        <v>1000</v>
      </c>
      <c r="DE1546" s="80">
        <f t="shared" ref="DE1546" si="2233">DD1546</f>
        <v>1000</v>
      </c>
      <c r="DF1546" s="80">
        <f t="shared" ref="DF1546" si="2234">DE1546</f>
        <v>1000</v>
      </c>
      <c r="DG1546" s="80">
        <f t="shared" ref="DG1546" si="2235">DF1546</f>
        <v>1000</v>
      </c>
      <c r="DH1546" s="80">
        <f t="shared" ref="DH1546" si="2236">DG1546</f>
        <v>1000</v>
      </c>
      <c r="DI1546" s="80">
        <f t="shared" ref="DI1546" si="2237">DH1546</f>
        <v>1000</v>
      </c>
      <c r="DJ1546" s="80">
        <f t="shared" ref="DJ1546" si="2238">DI1546</f>
        <v>1000</v>
      </c>
      <c r="DK1546" s="80">
        <f t="shared" ref="DK1546:DL1546" si="2239">DJ1546</f>
        <v>1000</v>
      </c>
      <c r="DL1546" s="80">
        <f t="shared" si="2239"/>
        <v>1000</v>
      </c>
    </row>
    <row r="1547" spans="1:116" x14ac:dyDescent="0.4">
      <c r="D1547" t="s">
        <v>528</v>
      </c>
      <c r="E1547" s="8" t="str">
        <f>ROW()&amp;" "&amp;D1547</f>
        <v>1547 FCCL-F</v>
      </c>
      <c r="G1547" s="125"/>
      <c r="H1547" s="27"/>
      <c r="I1547" s="77"/>
      <c r="J1547" s="77"/>
      <c r="K1547" s="28"/>
      <c r="L1547" s="28"/>
      <c r="M1547" s="28"/>
      <c r="N1547" s="28"/>
      <c r="O1547" s="28"/>
      <c r="P1547" s="28"/>
      <c r="R1547" s="33"/>
      <c r="S1547" s="77"/>
      <c r="T1547" s="77"/>
      <c r="U1547" s="77"/>
      <c r="V1547" s="77"/>
      <c r="W1547" s="77"/>
      <c r="X1547" s="77"/>
      <c r="Y1547" s="77"/>
      <c r="Z1547" s="77"/>
      <c r="AA1547" s="77"/>
      <c r="AB1547" s="77"/>
      <c r="AC1547" s="77"/>
      <c r="AD1547" s="77"/>
      <c r="AE1547" s="77"/>
      <c r="AF1547" s="77"/>
      <c r="AG1547" s="77"/>
      <c r="AH1547" s="77"/>
      <c r="AI1547" s="77"/>
      <c r="AJ1547" s="77"/>
      <c r="AK1547" s="77"/>
      <c r="AL1547" s="77"/>
      <c r="AM1547" s="77"/>
      <c r="AN1547" s="77"/>
      <c r="AO1547" s="77"/>
      <c r="AP1547" s="77"/>
      <c r="AQ1547" s="77"/>
      <c r="AR1547" s="77"/>
      <c r="AS1547" s="77"/>
      <c r="AT1547" s="77"/>
      <c r="AU1547" s="77"/>
      <c r="AV1547" s="77"/>
      <c r="AW1547" s="77"/>
      <c r="AX1547" s="77"/>
      <c r="AY1547" s="77"/>
      <c r="AZ1547" s="77"/>
      <c r="BA1547" s="77"/>
      <c r="BB1547" s="77"/>
      <c r="BC1547" s="77"/>
      <c r="BD1547" s="77"/>
      <c r="BE1547" s="77"/>
      <c r="BF1547" s="77"/>
      <c r="BG1547" s="77"/>
      <c r="BH1547" s="77"/>
      <c r="BI1547" s="77"/>
      <c r="BJ1547" s="77"/>
      <c r="BK1547" s="77"/>
      <c r="BL1547" s="77"/>
      <c r="BM1547" s="77"/>
      <c r="BN1547" s="77"/>
      <c r="BO1547" s="77"/>
      <c r="BP1547" s="77"/>
      <c r="BQ1547" s="77"/>
      <c r="BR1547" s="77"/>
      <c r="BS1547" s="77"/>
      <c r="BT1547" s="77"/>
      <c r="BU1547" s="77"/>
      <c r="BV1547" s="77"/>
      <c r="BW1547" s="77"/>
      <c r="BX1547" s="77"/>
      <c r="BY1547" s="77"/>
      <c r="BZ1547" s="77"/>
      <c r="CA1547" s="77"/>
      <c r="CB1547" s="77"/>
      <c r="CC1547" s="77"/>
      <c r="CD1547" s="77"/>
      <c r="CE1547" s="77"/>
      <c r="CF1547" s="77"/>
      <c r="CG1547" s="77"/>
      <c r="CH1547" s="77"/>
      <c r="CI1547" s="77"/>
      <c r="CJ1547" s="77"/>
      <c r="CK1547" s="77"/>
      <c r="CL1547" s="77"/>
      <c r="CN1547" s="77"/>
      <c r="CO1547" s="77"/>
      <c r="CP1547" s="77"/>
      <c r="CQ1547" s="77"/>
      <c r="CR1547" s="77"/>
      <c r="CS1547" s="77"/>
      <c r="CT1547" s="77"/>
      <c r="CU1547" s="77"/>
      <c r="CV1547" s="77"/>
      <c r="CW1547" s="77"/>
      <c r="CX1547" s="77"/>
      <c r="CY1547" s="77"/>
      <c r="CZ1547" s="77"/>
      <c r="DA1547" s="77"/>
      <c r="DB1547" s="77"/>
      <c r="DC1547" s="77"/>
      <c r="DD1547" s="77"/>
      <c r="DE1547" s="77"/>
      <c r="DF1547" s="77"/>
      <c r="DG1547" s="77"/>
      <c r="DH1547" s="77"/>
      <c r="DI1547" s="77"/>
      <c r="DJ1547" s="77"/>
      <c r="DK1547" s="77"/>
      <c r="DL1547" s="77"/>
    </row>
    <row r="1548" spans="1:116" x14ac:dyDescent="0.4">
      <c r="B1548" t="s">
        <v>332</v>
      </c>
      <c r="D1548" t="s">
        <v>528</v>
      </c>
      <c r="E1548" s="8" t="str">
        <f t="shared" ref="E1548" si="2240">ROW()&amp;" "&amp;D1548</f>
        <v>1548 FCCL-F</v>
      </c>
      <c r="G1548" s="136" t="str">
        <f>G1535</f>
        <v>(Primary label)</v>
      </c>
      <c r="I1548" s="74"/>
      <c r="J1548" s="74"/>
      <c r="K1548" s="53">
        <f>SUMIF($3:$3,K$2,1544:1544)</f>
        <v>0</v>
      </c>
      <c r="L1548" s="53">
        <f>SUMIF($3:$3,L$2,1544:1544)</f>
        <v>0</v>
      </c>
      <c r="M1548" s="53">
        <f>SUMIF($3:$3,M$2,1544:1544)</f>
        <v>0</v>
      </c>
      <c r="N1548" s="53">
        <f>SUMIF($3:$3,N$2,1544:1544)</f>
        <v>0</v>
      </c>
      <c r="O1548" s="53">
        <f>SUMIF($3:$3,O$2,1544:1544)</f>
        <v>0</v>
      </c>
      <c r="P1548" s="53">
        <f>SUMIF($3:$3,P$2,1544:1544)</f>
        <v>0</v>
      </c>
      <c r="R1548" s="24"/>
      <c r="S1548" s="80">
        <f>S1546-R1546</f>
        <v>0</v>
      </c>
      <c r="T1548" s="80">
        <f t="shared" ref="T1548:CE1548" si="2241">T1546-S1546</f>
        <v>0</v>
      </c>
      <c r="U1548" s="80">
        <f t="shared" si="2241"/>
        <v>0</v>
      </c>
      <c r="V1548" s="80">
        <f t="shared" si="2241"/>
        <v>0</v>
      </c>
      <c r="W1548" s="80">
        <f t="shared" si="2241"/>
        <v>0</v>
      </c>
      <c r="X1548" s="80">
        <f t="shared" si="2241"/>
        <v>0</v>
      </c>
      <c r="Y1548" s="80">
        <f t="shared" si="2241"/>
        <v>0</v>
      </c>
      <c r="Z1548" s="80">
        <f t="shared" si="2241"/>
        <v>0</v>
      </c>
      <c r="AA1548" s="80">
        <f t="shared" si="2241"/>
        <v>0</v>
      </c>
      <c r="AB1548" s="80">
        <f t="shared" si="2241"/>
        <v>0</v>
      </c>
      <c r="AC1548" s="80">
        <f t="shared" si="2241"/>
        <v>0</v>
      </c>
      <c r="AD1548" s="80">
        <f t="shared" si="2241"/>
        <v>0</v>
      </c>
      <c r="AE1548" s="80">
        <f t="shared" si="2241"/>
        <v>0</v>
      </c>
      <c r="AF1548" s="80">
        <f t="shared" si="2241"/>
        <v>0</v>
      </c>
      <c r="AG1548" s="80">
        <f t="shared" si="2241"/>
        <v>0</v>
      </c>
      <c r="AH1548" s="80">
        <f t="shared" si="2241"/>
        <v>0</v>
      </c>
      <c r="AI1548" s="80">
        <f t="shared" si="2241"/>
        <v>0</v>
      </c>
      <c r="AJ1548" s="80">
        <f t="shared" si="2241"/>
        <v>0</v>
      </c>
      <c r="AK1548" s="80">
        <f t="shared" si="2241"/>
        <v>0</v>
      </c>
      <c r="AL1548" s="80">
        <f t="shared" si="2241"/>
        <v>0</v>
      </c>
      <c r="AM1548" s="80">
        <f t="shared" si="2241"/>
        <v>0</v>
      </c>
      <c r="AN1548" s="80">
        <f t="shared" si="2241"/>
        <v>0</v>
      </c>
      <c r="AO1548" s="80">
        <f t="shared" si="2241"/>
        <v>0</v>
      </c>
      <c r="AP1548" s="80">
        <f t="shared" si="2241"/>
        <v>0</v>
      </c>
      <c r="AQ1548" s="80">
        <f t="shared" si="2241"/>
        <v>0</v>
      </c>
      <c r="AR1548" s="80">
        <f t="shared" si="2241"/>
        <v>0</v>
      </c>
      <c r="AS1548" s="80">
        <f t="shared" si="2241"/>
        <v>0</v>
      </c>
      <c r="AT1548" s="80">
        <f t="shared" si="2241"/>
        <v>0</v>
      </c>
      <c r="AU1548" s="80">
        <f t="shared" si="2241"/>
        <v>0</v>
      </c>
      <c r="AV1548" s="80">
        <f t="shared" si="2241"/>
        <v>0</v>
      </c>
      <c r="AW1548" s="80">
        <f t="shared" si="2241"/>
        <v>0</v>
      </c>
      <c r="AX1548" s="80">
        <f t="shared" si="2241"/>
        <v>0</v>
      </c>
      <c r="AY1548" s="80">
        <f t="shared" si="2241"/>
        <v>0</v>
      </c>
      <c r="AZ1548" s="80">
        <f t="shared" si="2241"/>
        <v>0</v>
      </c>
      <c r="BA1548" s="80">
        <f t="shared" si="2241"/>
        <v>0</v>
      </c>
      <c r="BB1548" s="80">
        <f t="shared" si="2241"/>
        <v>0</v>
      </c>
      <c r="BC1548" s="80">
        <f t="shared" si="2241"/>
        <v>0</v>
      </c>
      <c r="BD1548" s="80">
        <f t="shared" si="2241"/>
        <v>0</v>
      </c>
      <c r="BE1548" s="80">
        <f t="shared" si="2241"/>
        <v>0</v>
      </c>
      <c r="BF1548" s="80">
        <f t="shared" si="2241"/>
        <v>0</v>
      </c>
      <c r="BG1548" s="80">
        <f t="shared" si="2241"/>
        <v>0</v>
      </c>
      <c r="BH1548" s="80">
        <f t="shared" si="2241"/>
        <v>0</v>
      </c>
      <c r="BI1548" s="80">
        <f t="shared" si="2241"/>
        <v>0</v>
      </c>
      <c r="BJ1548" s="80">
        <f t="shared" si="2241"/>
        <v>0</v>
      </c>
      <c r="BK1548" s="80">
        <f t="shared" si="2241"/>
        <v>0</v>
      </c>
      <c r="BL1548" s="80">
        <f t="shared" si="2241"/>
        <v>0</v>
      </c>
      <c r="BM1548" s="80">
        <f t="shared" si="2241"/>
        <v>0</v>
      </c>
      <c r="BN1548" s="80">
        <f t="shared" si="2241"/>
        <v>0</v>
      </c>
      <c r="BO1548" s="80">
        <f t="shared" si="2241"/>
        <v>0</v>
      </c>
      <c r="BP1548" s="80">
        <f t="shared" si="2241"/>
        <v>0</v>
      </c>
      <c r="BQ1548" s="80">
        <f t="shared" si="2241"/>
        <v>0</v>
      </c>
      <c r="BR1548" s="80">
        <f t="shared" si="2241"/>
        <v>0</v>
      </c>
      <c r="BS1548" s="80">
        <f t="shared" si="2241"/>
        <v>0</v>
      </c>
      <c r="BT1548" s="80">
        <f t="shared" si="2241"/>
        <v>0</v>
      </c>
      <c r="BU1548" s="80">
        <f t="shared" si="2241"/>
        <v>0</v>
      </c>
      <c r="BV1548" s="80">
        <f t="shared" si="2241"/>
        <v>0</v>
      </c>
      <c r="BW1548" s="80">
        <f t="shared" si="2241"/>
        <v>0</v>
      </c>
      <c r="BX1548" s="80">
        <f t="shared" si="2241"/>
        <v>0</v>
      </c>
      <c r="BY1548" s="80">
        <f t="shared" si="2241"/>
        <v>0</v>
      </c>
      <c r="BZ1548" s="80">
        <f t="shared" si="2241"/>
        <v>0</v>
      </c>
      <c r="CA1548" s="80">
        <f t="shared" si="2241"/>
        <v>0</v>
      </c>
      <c r="CB1548" s="80">
        <f t="shared" si="2241"/>
        <v>0</v>
      </c>
      <c r="CC1548" s="80">
        <f t="shared" si="2241"/>
        <v>0</v>
      </c>
      <c r="CD1548" s="80">
        <f t="shared" si="2241"/>
        <v>0</v>
      </c>
      <c r="CE1548" s="80">
        <f t="shared" si="2241"/>
        <v>0</v>
      </c>
      <c r="CF1548" s="80">
        <f t="shared" ref="CF1548:CL1548" si="2242">CF1546-CE1546</f>
        <v>0</v>
      </c>
      <c r="CG1548" s="80">
        <f t="shared" si="2242"/>
        <v>0</v>
      </c>
      <c r="CH1548" s="80">
        <f t="shared" si="2242"/>
        <v>0</v>
      </c>
      <c r="CI1548" s="80">
        <f t="shared" si="2242"/>
        <v>0</v>
      </c>
      <c r="CJ1548" s="80">
        <f t="shared" si="2242"/>
        <v>0</v>
      </c>
      <c r="CK1548" s="80">
        <f t="shared" si="2242"/>
        <v>0</v>
      </c>
      <c r="CL1548" s="80">
        <f t="shared" si="2242"/>
        <v>0</v>
      </c>
      <c r="CN1548" s="74"/>
      <c r="CO1548" s="80">
        <f t="shared" ref="CO1548" si="2243">CN1546-CO1546</f>
        <v>0</v>
      </c>
      <c r="CP1548" s="80">
        <f t="shared" ref="CP1548" si="2244">CO1546-CP1546</f>
        <v>0</v>
      </c>
      <c r="CQ1548" s="80">
        <f t="shared" ref="CQ1548" si="2245">CP1546-CQ1546</f>
        <v>0</v>
      </c>
      <c r="CR1548" s="80">
        <f t="shared" ref="CR1548" si="2246">CQ1546-CR1546</f>
        <v>0</v>
      </c>
      <c r="CS1548" s="80">
        <f t="shared" ref="CS1548" si="2247">CR1546-CS1546</f>
        <v>0</v>
      </c>
      <c r="CT1548" s="80">
        <f t="shared" ref="CT1548" si="2248">CS1546-CT1546</f>
        <v>0</v>
      </c>
      <c r="CU1548" s="80">
        <f t="shared" ref="CU1548" si="2249">CT1546-CU1546</f>
        <v>0</v>
      </c>
      <c r="CV1548" s="80">
        <f t="shared" ref="CV1548" si="2250">CU1546-CV1546</f>
        <v>0</v>
      </c>
      <c r="CW1548" s="80">
        <f t="shared" ref="CW1548" si="2251">CV1546-CW1546</f>
        <v>0</v>
      </c>
      <c r="CX1548" s="80">
        <f t="shared" ref="CX1548" si="2252">CW1546-CX1546</f>
        <v>0</v>
      </c>
      <c r="CY1548" s="80">
        <f t="shared" ref="CY1548" si="2253">CX1546-CY1546</f>
        <v>0</v>
      </c>
      <c r="CZ1548" s="80">
        <f t="shared" ref="CZ1548" si="2254">CY1546-CZ1546</f>
        <v>0</v>
      </c>
      <c r="DA1548" s="80">
        <f t="shared" ref="DA1548" si="2255">CZ1546-DA1546</f>
        <v>0</v>
      </c>
      <c r="DB1548" s="80">
        <f t="shared" ref="DB1548" si="2256">DA1546-DB1546</f>
        <v>0</v>
      </c>
      <c r="DC1548" s="80">
        <f t="shared" ref="DC1548" si="2257">DB1546-DC1546</f>
        <v>0</v>
      </c>
      <c r="DD1548" s="80">
        <f t="shared" ref="DD1548" si="2258">DC1546-DD1546</f>
        <v>0</v>
      </c>
      <c r="DE1548" s="80">
        <f t="shared" ref="DE1548" si="2259">DD1546-DE1546</f>
        <v>0</v>
      </c>
      <c r="DF1548" s="80">
        <f t="shared" ref="DF1548" si="2260">DE1546-DF1546</f>
        <v>0</v>
      </c>
      <c r="DG1548" s="80">
        <f t="shared" ref="DG1548" si="2261">DF1546-DG1546</f>
        <v>0</v>
      </c>
      <c r="DH1548" s="80">
        <f t="shared" ref="DH1548" si="2262">DG1546-DH1546</f>
        <v>0</v>
      </c>
      <c r="DI1548" s="80">
        <f t="shared" ref="DI1548" si="2263">DH1546-DI1546</f>
        <v>0</v>
      </c>
      <c r="DJ1548" s="80">
        <f t="shared" ref="DJ1548" si="2264">DI1546-DJ1546</f>
        <v>0</v>
      </c>
      <c r="DK1548" s="80">
        <f t="shared" ref="DK1548:DL1548" si="2265">DJ1546-DK1546</f>
        <v>0</v>
      </c>
      <c r="DL1548" s="80">
        <f t="shared" si="2265"/>
        <v>0</v>
      </c>
    </row>
    <row r="1549" spans="1:116" x14ac:dyDescent="0.4">
      <c r="B1549" t="s">
        <v>332</v>
      </c>
      <c r="D1549" t="s">
        <v>528</v>
      </c>
      <c r="E1549" s="8" t="str">
        <f>ROW()&amp;" "&amp;D1549</f>
        <v>1549 FCCL-F</v>
      </c>
      <c r="G1549" s="136" t="str">
        <f>G1536</f>
        <v>primary unit</v>
      </c>
      <c r="I1549" s="74"/>
      <c r="J1549" s="74"/>
      <c r="K1549" s="53"/>
      <c r="L1549" s="53"/>
      <c r="M1549" s="53"/>
      <c r="N1549" s="53"/>
      <c r="O1549" s="53"/>
      <c r="P1549" s="53"/>
      <c r="R1549" s="24"/>
      <c r="S1549" s="80"/>
      <c r="T1549" s="80"/>
      <c r="U1549" s="80"/>
      <c r="V1549" s="80"/>
      <c r="W1549" s="80"/>
      <c r="X1549" s="80"/>
      <c r="Y1549" s="80"/>
      <c r="Z1549" s="80"/>
      <c r="AA1549" s="80"/>
      <c r="AB1549" s="80"/>
      <c r="AC1549" s="80"/>
      <c r="AD1549" s="80"/>
      <c r="AE1549" s="80"/>
      <c r="AF1549" s="80"/>
      <c r="AG1549" s="80"/>
      <c r="AH1549" s="80"/>
      <c r="AI1549" s="80"/>
      <c r="AJ1549" s="80"/>
      <c r="AK1549" s="80"/>
      <c r="AL1549" s="80"/>
      <c r="AM1549" s="80"/>
      <c r="AN1549" s="80"/>
      <c r="AO1549" s="80"/>
      <c r="AP1549" s="80"/>
      <c r="AQ1549" s="80"/>
      <c r="AR1549" s="80"/>
      <c r="AS1549" s="80"/>
      <c r="AT1549" s="80"/>
      <c r="AU1549" s="80"/>
      <c r="AV1549" s="80"/>
      <c r="AW1549" s="80"/>
      <c r="AX1549" s="80"/>
      <c r="AY1549" s="80"/>
      <c r="AZ1549" s="80"/>
      <c r="BA1549" s="80"/>
      <c r="BB1549" s="80"/>
      <c r="BC1549" s="80"/>
      <c r="BD1549" s="80"/>
      <c r="BE1549" s="80"/>
      <c r="BF1549" s="80"/>
      <c r="BG1549" s="80"/>
      <c r="BH1549" s="80"/>
      <c r="BI1549" s="80"/>
      <c r="BJ1549" s="80"/>
      <c r="BK1549" s="80"/>
      <c r="BL1549" s="80"/>
      <c r="BM1549" s="80"/>
      <c r="BN1549" s="80"/>
      <c r="BO1549" s="80"/>
      <c r="BP1549" s="80"/>
      <c r="BQ1549" s="80"/>
      <c r="BR1549" s="80"/>
      <c r="BS1549" s="80"/>
      <c r="BT1549" s="80"/>
      <c r="BU1549" s="80"/>
      <c r="BV1549" s="80"/>
      <c r="BW1549" s="80"/>
      <c r="BX1549" s="80"/>
      <c r="BY1549" s="80"/>
      <c r="BZ1549" s="80"/>
      <c r="CA1549" s="80"/>
      <c r="CB1549" s="80"/>
      <c r="CC1549" s="80"/>
      <c r="CD1549" s="80"/>
      <c r="CE1549" s="80"/>
      <c r="CF1549" s="80"/>
      <c r="CG1549" s="80"/>
      <c r="CH1549" s="80"/>
      <c r="CI1549" s="80"/>
      <c r="CJ1549" s="80"/>
      <c r="CK1549" s="80"/>
      <c r="CL1549" s="80"/>
      <c r="CN1549" s="74"/>
      <c r="CO1549" s="80"/>
      <c r="CP1549" s="80"/>
      <c r="CQ1549" s="80"/>
      <c r="CR1549" s="80"/>
      <c r="CS1549" s="80"/>
      <c r="CT1549" s="80"/>
      <c r="CU1549" s="80"/>
      <c r="CV1549" s="80"/>
      <c r="CW1549" s="80"/>
      <c r="CX1549" s="80"/>
      <c r="CY1549" s="80"/>
      <c r="CZ1549" s="80"/>
      <c r="DA1549" s="80"/>
      <c r="DB1549" s="80"/>
      <c r="DC1549" s="80"/>
      <c r="DD1549" s="80"/>
      <c r="DE1549" s="80"/>
      <c r="DF1549" s="80"/>
      <c r="DG1549" s="80"/>
      <c r="DH1549" s="80"/>
      <c r="DI1549" s="80"/>
      <c r="DJ1549" s="80"/>
      <c r="DK1549" s="80"/>
      <c r="DL1549" s="80"/>
    </row>
    <row r="1550" spans="1:116" x14ac:dyDescent="0.4">
      <c r="B1550" t="s">
        <v>332</v>
      </c>
      <c r="D1550" t="s">
        <v>528</v>
      </c>
      <c r="E1550" s="8" t="str">
        <f t="shared" ref="E1550:E1555" si="2266">ROW()&amp;" "&amp;D1550</f>
        <v>1550 FCCL-F</v>
      </c>
      <c r="G1550" s="136" t="str">
        <f>G1537</f>
        <v>Primary revenue driver</v>
      </c>
      <c r="H1550" s="27"/>
      <c r="I1550" s="78"/>
      <c r="J1550" s="78"/>
      <c r="K1550" s="33"/>
      <c r="L1550" s="33"/>
      <c r="M1550" s="33"/>
      <c r="N1550" s="33"/>
      <c r="O1550" s="33"/>
      <c r="P1550" s="33"/>
      <c r="R1550" s="33"/>
      <c r="S1550" s="77"/>
      <c r="T1550" s="77"/>
      <c r="U1550" s="77"/>
      <c r="V1550" s="77"/>
      <c r="W1550" s="77"/>
      <c r="X1550" s="77"/>
      <c r="Y1550" s="77"/>
      <c r="Z1550" s="77"/>
      <c r="AA1550" s="77"/>
      <c r="AB1550" s="77"/>
      <c r="AC1550" s="77"/>
      <c r="AD1550" s="77"/>
      <c r="AE1550" s="77"/>
      <c r="AF1550" s="77"/>
      <c r="AG1550" s="77"/>
      <c r="AH1550" s="77"/>
      <c r="AI1550" s="77"/>
      <c r="AJ1550" s="77"/>
      <c r="AK1550" s="77"/>
      <c r="AL1550" s="77"/>
      <c r="AM1550" s="77"/>
      <c r="AN1550" s="77"/>
      <c r="AO1550" s="77"/>
      <c r="AP1550" s="77"/>
      <c r="AQ1550" s="77"/>
      <c r="AR1550" s="77"/>
      <c r="AS1550" s="77"/>
      <c r="AT1550" s="77"/>
      <c r="AU1550" s="77"/>
      <c r="AV1550" s="77"/>
      <c r="AW1550" s="77"/>
      <c r="AX1550" s="77"/>
      <c r="AY1550" s="77"/>
      <c r="AZ1550" s="77"/>
      <c r="BA1550" s="77"/>
      <c r="BB1550" s="77"/>
      <c r="BC1550" s="77"/>
      <c r="BD1550" s="77"/>
      <c r="BE1550" s="77"/>
      <c r="BF1550" s="77"/>
      <c r="BG1550" s="77"/>
      <c r="BH1550" s="77"/>
      <c r="BI1550" s="77"/>
      <c r="BJ1550" s="77"/>
      <c r="BK1550" s="77"/>
      <c r="BL1550" s="77"/>
      <c r="BM1550" s="77"/>
      <c r="BN1550" s="77"/>
      <c r="BO1550" s="77"/>
      <c r="BP1550" s="77"/>
      <c r="BQ1550" s="77"/>
      <c r="BR1550" s="77"/>
      <c r="BS1550" s="77"/>
      <c r="BT1550" s="77"/>
      <c r="BU1550" s="77"/>
      <c r="BV1550" s="77"/>
      <c r="BW1550" s="77"/>
      <c r="BX1550" s="77"/>
      <c r="BY1550" s="77"/>
      <c r="BZ1550" s="77"/>
      <c r="CA1550" s="77"/>
      <c r="CB1550" s="77"/>
      <c r="CC1550" s="77"/>
      <c r="CD1550" s="77"/>
      <c r="CE1550" s="77"/>
      <c r="CF1550" s="77"/>
      <c r="CG1550" s="77"/>
      <c r="CH1550" s="77"/>
      <c r="CI1550" s="77"/>
      <c r="CJ1550" s="77"/>
      <c r="CK1550" s="77"/>
      <c r="CL1550" s="77"/>
      <c r="CN1550" s="78"/>
      <c r="CO1550" s="77"/>
      <c r="CP1550" s="77"/>
      <c r="CQ1550" s="77"/>
      <c r="CR1550" s="77"/>
      <c r="CS1550" s="77"/>
      <c r="CT1550" s="77"/>
      <c r="CU1550" s="77"/>
      <c r="CV1550" s="77"/>
      <c r="CW1550" s="77"/>
      <c r="CX1550" s="77"/>
      <c r="CY1550" s="77"/>
      <c r="CZ1550" s="77"/>
      <c r="DA1550" s="77"/>
      <c r="DB1550" s="77"/>
      <c r="DC1550" s="77"/>
      <c r="DD1550" s="77"/>
      <c r="DE1550" s="77"/>
      <c r="DF1550" s="77"/>
      <c r="DG1550" s="77"/>
      <c r="DH1550" s="77"/>
      <c r="DI1550" s="77"/>
      <c r="DJ1550" s="77"/>
      <c r="DK1550" s="77"/>
      <c r="DL1550" s="77"/>
    </row>
    <row r="1551" spans="1:116" x14ac:dyDescent="0.4">
      <c r="B1551" t="s">
        <v>332</v>
      </c>
      <c r="D1551" t="s">
        <v>528</v>
      </c>
      <c r="E1551" s="8" t="str">
        <f t="shared" si="2266"/>
        <v>1551 FCCL-F</v>
      </c>
      <c r="G1551" s="136" t="str">
        <f>G1538</f>
        <v>Primary volume driver</v>
      </c>
      <c r="H1551" s="27"/>
      <c r="I1551" s="78"/>
      <c r="J1551" s="78"/>
      <c r="K1551" s="33"/>
      <c r="L1551" s="33"/>
      <c r="M1551" s="33"/>
      <c r="N1551" s="33"/>
      <c r="O1551" s="33"/>
      <c r="P1551" s="33"/>
      <c r="R1551" s="33"/>
      <c r="S1551" s="77"/>
      <c r="T1551" s="77"/>
      <c r="U1551" s="77"/>
      <c r="V1551" s="77"/>
      <c r="W1551" s="77"/>
      <c r="X1551" s="77"/>
      <c r="Y1551" s="77"/>
      <c r="Z1551" s="77"/>
      <c r="AA1551" s="77"/>
      <c r="AB1551" s="77"/>
      <c r="AC1551" s="77"/>
      <c r="AD1551" s="77"/>
      <c r="AE1551" s="77"/>
      <c r="AF1551" s="77"/>
      <c r="AG1551" s="77"/>
      <c r="AH1551" s="77"/>
      <c r="AI1551" s="77"/>
      <c r="AJ1551" s="77"/>
      <c r="AK1551" s="77"/>
      <c r="AL1551" s="77"/>
      <c r="AM1551" s="77"/>
      <c r="AN1551" s="77"/>
      <c r="AO1551" s="77"/>
      <c r="AP1551" s="77"/>
      <c r="AQ1551" s="77"/>
      <c r="AR1551" s="77"/>
      <c r="AS1551" s="77"/>
      <c r="AT1551" s="77"/>
      <c r="AU1551" s="77"/>
      <c r="AV1551" s="77"/>
      <c r="AW1551" s="77"/>
      <c r="AX1551" s="77"/>
      <c r="AY1551" s="77"/>
      <c r="AZ1551" s="77"/>
      <c r="BA1551" s="77"/>
      <c r="BB1551" s="77"/>
      <c r="BC1551" s="77"/>
      <c r="BD1551" s="77"/>
      <c r="BE1551" s="77"/>
      <c r="BF1551" s="77"/>
      <c r="BG1551" s="77"/>
      <c r="BH1551" s="77"/>
      <c r="BI1551" s="77"/>
      <c r="BJ1551" s="77"/>
      <c r="BK1551" s="77"/>
      <c r="BL1551" s="77"/>
      <c r="BM1551" s="77"/>
      <c r="BN1551" s="77"/>
      <c r="BO1551" s="77"/>
      <c r="BP1551" s="77"/>
      <c r="BQ1551" s="77"/>
      <c r="BR1551" s="77"/>
      <c r="BS1551" s="77"/>
      <c r="BT1551" s="77"/>
      <c r="BU1551" s="77"/>
      <c r="BV1551" s="77"/>
      <c r="BW1551" s="77"/>
      <c r="BX1551" s="77"/>
      <c r="BY1551" s="77"/>
      <c r="BZ1551" s="77"/>
      <c r="CA1551" s="77"/>
      <c r="CB1551" s="77"/>
      <c r="CC1551" s="77"/>
      <c r="CD1551" s="77"/>
      <c r="CE1551" s="77"/>
      <c r="CF1551" s="77"/>
      <c r="CG1551" s="77"/>
      <c r="CH1551" s="77"/>
      <c r="CI1551" s="77"/>
      <c r="CJ1551" s="77"/>
      <c r="CK1551" s="77"/>
      <c r="CL1551" s="77"/>
      <c r="CN1551" s="78"/>
      <c r="CO1551" s="77"/>
      <c r="CP1551" s="77"/>
      <c r="CQ1551" s="77"/>
      <c r="CR1551" s="77"/>
      <c r="CS1551" s="77"/>
      <c r="CT1551" s="77"/>
      <c r="CU1551" s="77"/>
      <c r="CV1551" s="77"/>
      <c r="CW1551" s="77"/>
      <c r="CX1551" s="77"/>
      <c r="CY1551" s="77"/>
      <c r="CZ1551" s="77"/>
      <c r="DA1551" s="77"/>
      <c r="DB1551" s="77"/>
      <c r="DC1551" s="77"/>
      <c r="DD1551" s="77"/>
      <c r="DE1551" s="77"/>
      <c r="DF1551" s="77"/>
      <c r="DG1551" s="77"/>
      <c r="DH1551" s="77"/>
      <c r="DI1551" s="77"/>
      <c r="DJ1551" s="77"/>
      <c r="DK1551" s="77"/>
      <c r="DL1551" s="77"/>
    </row>
    <row r="1552" spans="1:116" x14ac:dyDescent="0.4">
      <c r="B1552" t="s">
        <v>332</v>
      </c>
      <c r="D1552" t="s">
        <v>528</v>
      </c>
      <c r="E1552" s="8" t="str">
        <f t="shared" si="2266"/>
        <v>1552 FCCL-F</v>
      </c>
      <c r="G1552" s="191" t="str">
        <f>G1543</f>
        <v>Fixed constant current liability:</v>
      </c>
      <c r="K1552" s="53"/>
      <c r="L1552" s="53"/>
      <c r="M1552" s="53"/>
      <c r="N1552" s="53"/>
      <c r="O1552" s="53"/>
      <c r="P1552" s="53"/>
      <c r="R1552" s="24"/>
      <c r="S1552" s="179" t="str">
        <f t="shared" ref="S1552:AX1552" si="2267">S1539</f>
        <v>S$16</v>
      </c>
      <c r="T1552" s="179" t="str">
        <f t="shared" si="2267"/>
        <v>T$16</v>
      </c>
      <c r="U1552" s="179" t="str">
        <f t="shared" si="2267"/>
        <v>U$16</v>
      </c>
      <c r="V1552" s="179" t="str">
        <f t="shared" si="2267"/>
        <v>V$16</v>
      </c>
      <c r="W1552" s="179" t="str">
        <f t="shared" si="2267"/>
        <v>W$16</v>
      </c>
      <c r="X1552" s="179" t="str">
        <f t="shared" si="2267"/>
        <v>X$16</v>
      </c>
      <c r="Y1552" s="179" t="str">
        <f t="shared" si="2267"/>
        <v>Y$16</v>
      </c>
      <c r="Z1552" s="179" t="str">
        <f t="shared" si="2267"/>
        <v>Z$16</v>
      </c>
      <c r="AA1552" s="179" t="str">
        <f t="shared" si="2267"/>
        <v>AA$16</v>
      </c>
      <c r="AB1552" s="179" t="str">
        <f t="shared" si="2267"/>
        <v>AB$16</v>
      </c>
      <c r="AC1552" s="179" t="str">
        <f t="shared" si="2267"/>
        <v>AC$16</v>
      </c>
      <c r="AD1552" s="179" t="str">
        <f t="shared" si="2267"/>
        <v>AD$16</v>
      </c>
      <c r="AE1552" s="179" t="str">
        <f t="shared" si="2267"/>
        <v>AE$16</v>
      </c>
      <c r="AF1552" s="179" t="str">
        <f t="shared" si="2267"/>
        <v>AF$16</v>
      </c>
      <c r="AG1552" s="179" t="str">
        <f t="shared" si="2267"/>
        <v>AG$16</v>
      </c>
      <c r="AH1552" s="179" t="str">
        <f t="shared" si="2267"/>
        <v>AH$16</v>
      </c>
      <c r="AI1552" s="179" t="str">
        <f t="shared" si="2267"/>
        <v>AI$16</v>
      </c>
      <c r="AJ1552" s="179" t="str">
        <f t="shared" si="2267"/>
        <v>AJ$16</v>
      </c>
      <c r="AK1552" s="179" t="str">
        <f t="shared" si="2267"/>
        <v>AK$16</v>
      </c>
      <c r="AL1552" s="179" t="str">
        <f t="shared" si="2267"/>
        <v>AL$16</v>
      </c>
      <c r="AM1552" s="179" t="str">
        <f t="shared" si="2267"/>
        <v>AM$16</v>
      </c>
      <c r="AN1552" s="179" t="str">
        <f t="shared" si="2267"/>
        <v>AN$16</v>
      </c>
      <c r="AO1552" s="179" t="str">
        <f t="shared" si="2267"/>
        <v>AO$16</v>
      </c>
      <c r="AP1552" s="179" t="str">
        <f t="shared" si="2267"/>
        <v>AP$16</v>
      </c>
      <c r="AQ1552" s="179" t="str">
        <f t="shared" si="2267"/>
        <v>AQ$16</v>
      </c>
      <c r="AR1552" s="179" t="str">
        <f t="shared" si="2267"/>
        <v>AR$16</v>
      </c>
      <c r="AS1552" s="179" t="str">
        <f t="shared" si="2267"/>
        <v>AS$16</v>
      </c>
      <c r="AT1552" s="179" t="str">
        <f t="shared" si="2267"/>
        <v>AT$16</v>
      </c>
      <c r="AU1552" s="179" t="str">
        <f t="shared" si="2267"/>
        <v>AU$16</v>
      </c>
      <c r="AV1552" s="179" t="str">
        <f t="shared" si="2267"/>
        <v>AV$16</v>
      </c>
      <c r="AW1552" s="179" t="str">
        <f t="shared" si="2267"/>
        <v>AW$16</v>
      </c>
      <c r="AX1552" s="179" t="str">
        <f t="shared" si="2267"/>
        <v>AX$16</v>
      </c>
      <c r="AY1552" s="179" t="str">
        <f t="shared" ref="AY1552:CD1552" si="2268">AY1539</f>
        <v>AY$16</v>
      </c>
      <c r="AZ1552" s="179" t="str">
        <f t="shared" si="2268"/>
        <v>AZ$16</v>
      </c>
      <c r="BA1552" s="179" t="str">
        <f t="shared" si="2268"/>
        <v>BA$16</v>
      </c>
      <c r="BB1552" s="179" t="str">
        <f t="shared" si="2268"/>
        <v>BB$16</v>
      </c>
      <c r="BC1552" s="179" t="str">
        <f t="shared" si="2268"/>
        <v>BC$16</v>
      </c>
      <c r="BD1552" s="179" t="str">
        <f t="shared" si="2268"/>
        <v>BD$16</v>
      </c>
      <c r="BE1552" s="179" t="str">
        <f t="shared" si="2268"/>
        <v>BE$16</v>
      </c>
      <c r="BF1552" s="179" t="str">
        <f t="shared" si="2268"/>
        <v>BF$16</v>
      </c>
      <c r="BG1552" s="179" t="str">
        <f t="shared" si="2268"/>
        <v>BG$16</v>
      </c>
      <c r="BH1552" s="179" t="str">
        <f t="shared" si="2268"/>
        <v>BH$16</v>
      </c>
      <c r="BI1552" s="179" t="str">
        <f t="shared" si="2268"/>
        <v>BI$16</v>
      </c>
      <c r="BJ1552" s="179" t="str">
        <f t="shared" si="2268"/>
        <v>BJ$16</v>
      </c>
      <c r="BK1552" s="179" t="str">
        <f t="shared" si="2268"/>
        <v>BK$16</v>
      </c>
      <c r="BL1552" s="179" t="str">
        <f t="shared" si="2268"/>
        <v>BL$16</v>
      </c>
      <c r="BM1552" s="179" t="str">
        <f t="shared" si="2268"/>
        <v>BM$16</v>
      </c>
      <c r="BN1552" s="179" t="str">
        <f t="shared" si="2268"/>
        <v>BN$16</v>
      </c>
      <c r="BO1552" s="179" t="str">
        <f t="shared" si="2268"/>
        <v>BO$16</v>
      </c>
      <c r="BP1552" s="179" t="str">
        <f t="shared" si="2268"/>
        <v>BP$16</v>
      </c>
      <c r="BQ1552" s="179" t="str">
        <f t="shared" si="2268"/>
        <v>BQ$16</v>
      </c>
      <c r="BR1552" s="179" t="str">
        <f t="shared" si="2268"/>
        <v>BR$16</v>
      </c>
      <c r="BS1552" s="179" t="str">
        <f t="shared" si="2268"/>
        <v>BS$16</v>
      </c>
      <c r="BT1552" s="179" t="str">
        <f t="shared" si="2268"/>
        <v>BT$16</v>
      </c>
      <c r="BU1552" s="179" t="str">
        <f t="shared" si="2268"/>
        <v>BU$16</v>
      </c>
      <c r="BV1552" s="179" t="str">
        <f t="shared" si="2268"/>
        <v>BV$16</v>
      </c>
      <c r="BW1552" s="179" t="str">
        <f t="shared" si="2268"/>
        <v>BW$16</v>
      </c>
      <c r="BX1552" s="179" t="str">
        <f t="shared" si="2268"/>
        <v>BX$16</v>
      </c>
      <c r="BY1552" s="179" t="str">
        <f t="shared" si="2268"/>
        <v>BY$16</v>
      </c>
      <c r="BZ1552" s="179" t="str">
        <f t="shared" si="2268"/>
        <v>BZ$16</v>
      </c>
      <c r="CA1552" s="179" t="str">
        <f t="shared" si="2268"/>
        <v>CA$16</v>
      </c>
      <c r="CB1552" s="179" t="str">
        <f t="shared" si="2268"/>
        <v>CB$16</v>
      </c>
      <c r="CC1552" s="179" t="str">
        <f t="shared" si="2268"/>
        <v>CC$16</v>
      </c>
      <c r="CD1552" s="179" t="str">
        <f t="shared" si="2268"/>
        <v>CD$16</v>
      </c>
      <c r="CE1552" s="179" t="str">
        <f t="shared" ref="CE1552:CL1552" si="2269">CE1539</f>
        <v>CE$16</v>
      </c>
      <c r="CF1552" s="179" t="str">
        <f t="shared" si="2269"/>
        <v>CF$16</v>
      </c>
      <c r="CG1552" s="179" t="str">
        <f t="shared" si="2269"/>
        <v>CG$16</v>
      </c>
      <c r="CH1552" s="179" t="str">
        <f t="shared" si="2269"/>
        <v>CH$16</v>
      </c>
      <c r="CI1552" s="179" t="str">
        <f t="shared" si="2269"/>
        <v>CI$16</v>
      </c>
      <c r="CJ1552" s="179" t="str">
        <f t="shared" si="2269"/>
        <v>CJ$16</v>
      </c>
      <c r="CK1552" s="179" t="str">
        <f t="shared" si="2269"/>
        <v>CK$16</v>
      </c>
      <c r="CL1552" s="179" t="str">
        <f t="shared" si="2269"/>
        <v>CL$16</v>
      </c>
      <c r="CO1552" s="179" t="str">
        <f t="shared" ref="CO1552:DL1552" si="2270">CO1539</f>
        <v>CO$16</v>
      </c>
      <c r="CP1552" s="179" t="str">
        <f t="shared" si="2270"/>
        <v>CP$16</v>
      </c>
      <c r="CQ1552" s="179" t="str">
        <f t="shared" si="2270"/>
        <v>CQ$16</v>
      </c>
      <c r="CR1552" s="179" t="str">
        <f t="shared" si="2270"/>
        <v>CR$16</v>
      </c>
      <c r="CS1552" s="179" t="str">
        <f t="shared" si="2270"/>
        <v>CS$16</v>
      </c>
      <c r="CT1552" s="179" t="str">
        <f t="shared" si="2270"/>
        <v>CT$16</v>
      </c>
      <c r="CU1552" s="179" t="str">
        <f t="shared" si="2270"/>
        <v>CU$16</v>
      </c>
      <c r="CV1552" s="179" t="str">
        <f t="shared" si="2270"/>
        <v>CV$16</v>
      </c>
      <c r="CW1552" s="179" t="str">
        <f t="shared" si="2270"/>
        <v>CW$16</v>
      </c>
      <c r="CX1552" s="179" t="str">
        <f t="shared" si="2270"/>
        <v>CX$16</v>
      </c>
      <c r="CY1552" s="179" t="str">
        <f t="shared" si="2270"/>
        <v>CY$16</v>
      </c>
      <c r="CZ1552" s="179" t="str">
        <f t="shared" si="2270"/>
        <v>CZ$16</v>
      </c>
      <c r="DA1552" s="179" t="str">
        <f t="shared" si="2270"/>
        <v>DA$16</v>
      </c>
      <c r="DB1552" s="179" t="str">
        <f t="shared" si="2270"/>
        <v>DB$16</v>
      </c>
      <c r="DC1552" s="179" t="str">
        <f t="shared" si="2270"/>
        <v>DC$16</v>
      </c>
      <c r="DD1552" s="179" t="str">
        <f t="shared" si="2270"/>
        <v>DD$16</v>
      </c>
      <c r="DE1552" s="179" t="str">
        <f t="shared" si="2270"/>
        <v>DE$16</v>
      </c>
      <c r="DF1552" s="179" t="str">
        <f t="shared" si="2270"/>
        <v>DF$16</v>
      </c>
      <c r="DG1552" s="179" t="str">
        <f t="shared" si="2270"/>
        <v>DG$16</v>
      </c>
      <c r="DH1552" s="179" t="str">
        <f t="shared" si="2270"/>
        <v>DH$16</v>
      </c>
      <c r="DI1552" s="179" t="str">
        <f t="shared" si="2270"/>
        <v>DI$16</v>
      </c>
      <c r="DJ1552" s="179" t="str">
        <f t="shared" si="2270"/>
        <v>DJ$16</v>
      </c>
      <c r="DK1552" s="179" t="str">
        <f t="shared" si="2270"/>
        <v>DK$16</v>
      </c>
      <c r="DL1552" s="179" t="str">
        <f t="shared" si="2270"/>
        <v>DL$16</v>
      </c>
    </row>
    <row r="1553" spans="1:116" x14ac:dyDescent="0.4">
      <c r="B1553" t="s">
        <v>332</v>
      </c>
      <c r="D1553" t="s">
        <v>528</v>
      </c>
      <c r="E1553" s="8" t="str">
        <f t="shared" si="2266"/>
        <v>1553 FCCL-F</v>
      </c>
      <c r="G1553" s="241" t="str">
        <f>IFERROR(SUBSTITUTE(TRIM(MID(G1543, SEARCH("-", G1543) + 1, LEN(G1543))),":",""),"no unit")</f>
        <v>no unit</v>
      </c>
      <c r="H1553" s="12"/>
      <c r="I1553" s="60"/>
      <c r="J1553" s="60"/>
      <c r="K1553" s="15"/>
      <c r="L1553" s="15"/>
      <c r="M1553" s="15"/>
      <c r="N1553" s="15"/>
      <c r="O1553" s="15"/>
      <c r="P1553" s="15"/>
      <c r="R1553" s="15"/>
      <c r="S1553" s="179" t="str">
        <f t="shared" ref="S1553:AX1553" si="2271">S1540</f>
        <v>S$17</v>
      </c>
      <c r="T1553" s="179" t="str">
        <f t="shared" si="2271"/>
        <v>T$17</v>
      </c>
      <c r="U1553" s="179" t="str">
        <f t="shared" si="2271"/>
        <v>U$17</v>
      </c>
      <c r="V1553" s="179" t="str">
        <f t="shared" si="2271"/>
        <v>V$17</v>
      </c>
      <c r="W1553" s="179" t="str">
        <f t="shared" si="2271"/>
        <v>W$17</v>
      </c>
      <c r="X1553" s="179" t="str">
        <f t="shared" si="2271"/>
        <v>X$17</v>
      </c>
      <c r="Y1553" s="179" t="str">
        <f t="shared" si="2271"/>
        <v>Y$17</v>
      </c>
      <c r="Z1553" s="179" t="str">
        <f t="shared" si="2271"/>
        <v>Z$17</v>
      </c>
      <c r="AA1553" s="179" t="str">
        <f t="shared" si="2271"/>
        <v>AA$17</v>
      </c>
      <c r="AB1553" s="179" t="str">
        <f t="shared" si="2271"/>
        <v>AB$17</v>
      </c>
      <c r="AC1553" s="179" t="str">
        <f t="shared" si="2271"/>
        <v>AC$17</v>
      </c>
      <c r="AD1553" s="179" t="str">
        <f t="shared" si="2271"/>
        <v>AD$17</v>
      </c>
      <c r="AE1553" s="179" t="str">
        <f t="shared" si="2271"/>
        <v>AE$17</v>
      </c>
      <c r="AF1553" s="179" t="str">
        <f t="shared" si="2271"/>
        <v>AF$17</v>
      </c>
      <c r="AG1553" s="179" t="str">
        <f t="shared" si="2271"/>
        <v>AG$17</v>
      </c>
      <c r="AH1553" s="179" t="str">
        <f t="shared" si="2271"/>
        <v>AH$17</v>
      </c>
      <c r="AI1553" s="179" t="str">
        <f t="shared" si="2271"/>
        <v>AI$17</v>
      </c>
      <c r="AJ1553" s="179" t="str">
        <f t="shared" si="2271"/>
        <v>AJ$17</v>
      </c>
      <c r="AK1553" s="179" t="str">
        <f t="shared" si="2271"/>
        <v>AK$17</v>
      </c>
      <c r="AL1553" s="179" t="str">
        <f t="shared" si="2271"/>
        <v>AL$17</v>
      </c>
      <c r="AM1553" s="179" t="str">
        <f t="shared" si="2271"/>
        <v>AM$17</v>
      </c>
      <c r="AN1553" s="179" t="str">
        <f t="shared" si="2271"/>
        <v>AN$17</v>
      </c>
      <c r="AO1553" s="179" t="str">
        <f t="shared" si="2271"/>
        <v>AO$17</v>
      </c>
      <c r="AP1553" s="179" t="str">
        <f t="shared" si="2271"/>
        <v>AP$17</v>
      </c>
      <c r="AQ1553" s="179" t="str">
        <f t="shared" si="2271"/>
        <v>AQ$17</v>
      </c>
      <c r="AR1553" s="179" t="str">
        <f t="shared" si="2271"/>
        <v>AR$17</v>
      </c>
      <c r="AS1553" s="179" t="str">
        <f t="shared" si="2271"/>
        <v>AS$17</v>
      </c>
      <c r="AT1553" s="179" t="str">
        <f t="shared" si="2271"/>
        <v>AT$17</v>
      </c>
      <c r="AU1553" s="179" t="str">
        <f t="shared" si="2271"/>
        <v>AU$17</v>
      </c>
      <c r="AV1553" s="179" t="str">
        <f t="shared" si="2271"/>
        <v>AV$17</v>
      </c>
      <c r="AW1553" s="179" t="str">
        <f t="shared" si="2271"/>
        <v>AW$17</v>
      </c>
      <c r="AX1553" s="179" t="str">
        <f t="shared" si="2271"/>
        <v>AX$17</v>
      </c>
      <c r="AY1553" s="179" t="str">
        <f t="shared" ref="AY1553:CD1553" si="2272">AY1540</f>
        <v>AY$17</v>
      </c>
      <c r="AZ1553" s="179" t="str">
        <f t="shared" si="2272"/>
        <v>AZ$17</v>
      </c>
      <c r="BA1553" s="179" t="str">
        <f t="shared" si="2272"/>
        <v>BA$17</v>
      </c>
      <c r="BB1553" s="179" t="str">
        <f t="shared" si="2272"/>
        <v>BB$17</v>
      </c>
      <c r="BC1553" s="179" t="str">
        <f t="shared" si="2272"/>
        <v>BC$17</v>
      </c>
      <c r="BD1553" s="179" t="str">
        <f t="shared" si="2272"/>
        <v>BD$17</v>
      </c>
      <c r="BE1553" s="179" t="str">
        <f t="shared" si="2272"/>
        <v>BE$17</v>
      </c>
      <c r="BF1553" s="179" t="str">
        <f t="shared" si="2272"/>
        <v>BF$17</v>
      </c>
      <c r="BG1553" s="179" t="str">
        <f t="shared" si="2272"/>
        <v>BG$17</v>
      </c>
      <c r="BH1553" s="179" t="str">
        <f t="shared" si="2272"/>
        <v>BH$17</v>
      </c>
      <c r="BI1553" s="179" t="str">
        <f t="shared" si="2272"/>
        <v>BI$17</v>
      </c>
      <c r="BJ1553" s="179" t="str">
        <f t="shared" si="2272"/>
        <v>BJ$17</v>
      </c>
      <c r="BK1553" s="179" t="str">
        <f t="shared" si="2272"/>
        <v>BK$17</v>
      </c>
      <c r="BL1553" s="179" t="str">
        <f t="shared" si="2272"/>
        <v>BL$17</v>
      </c>
      <c r="BM1553" s="179" t="str">
        <f t="shared" si="2272"/>
        <v>BM$17</v>
      </c>
      <c r="BN1553" s="179" t="str">
        <f t="shared" si="2272"/>
        <v>BN$17</v>
      </c>
      <c r="BO1553" s="179" t="str">
        <f t="shared" si="2272"/>
        <v>BO$17</v>
      </c>
      <c r="BP1553" s="179" t="str">
        <f t="shared" si="2272"/>
        <v>BP$17</v>
      </c>
      <c r="BQ1553" s="179" t="str">
        <f t="shared" si="2272"/>
        <v>BQ$17</v>
      </c>
      <c r="BR1553" s="179" t="str">
        <f t="shared" si="2272"/>
        <v>BR$17</v>
      </c>
      <c r="BS1553" s="179" t="str">
        <f t="shared" si="2272"/>
        <v>BS$17</v>
      </c>
      <c r="BT1553" s="179" t="str">
        <f t="shared" si="2272"/>
        <v>BT$17</v>
      </c>
      <c r="BU1553" s="179" t="str">
        <f t="shared" si="2272"/>
        <v>BU$17</v>
      </c>
      <c r="BV1553" s="179" t="str">
        <f t="shared" si="2272"/>
        <v>BV$17</v>
      </c>
      <c r="BW1553" s="179" t="str">
        <f t="shared" si="2272"/>
        <v>BW$17</v>
      </c>
      <c r="BX1553" s="179" t="str">
        <f t="shared" si="2272"/>
        <v>BX$17</v>
      </c>
      <c r="BY1553" s="179" t="str">
        <f t="shared" si="2272"/>
        <v>BY$17</v>
      </c>
      <c r="BZ1553" s="179" t="str">
        <f t="shared" si="2272"/>
        <v>BZ$17</v>
      </c>
      <c r="CA1553" s="179" t="str">
        <f t="shared" si="2272"/>
        <v>CA$17</v>
      </c>
      <c r="CB1553" s="179" t="str">
        <f t="shared" si="2272"/>
        <v>CB$17</v>
      </c>
      <c r="CC1553" s="179" t="str">
        <f t="shared" si="2272"/>
        <v>CC$17</v>
      </c>
      <c r="CD1553" s="179" t="str">
        <f t="shared" si="2272"/>
        <v>CD$17</v>
      </c>
      <c r="CE1553" s="179" t="str">
        <f t="shared" ref="CE1553:CL1553" si="2273">CE1540</f>
        <v>CE$17</v>
      </c>
      <c r="CF1553" s="179" t="str">
        <f t="shared" si="2273"/>
        <v>CF$17</v>
      </c>
      <c r="CG1553" s="179" t="str">
        <f t="shared" si="2273"/>
        <v>CG$17</v>
      </c>
      <c r="CH1553" s="179" t="str">
        <f t="shared" si="2273"/>
        <v>CH$17</v>
      </c>
      <c r="CI1553" s="179" t="str">
        <f t="shared" si="2273"/>
        <v>CI$17</v>
      </c>
      <c r="CJ1553" s="179" t="str">
        <f t="shared" si="2273"/>
        <v>CJ$17</v>
      </c>
      <c r="CK1553" s="179" t="str">
        <f t="shared" si="2273"/>
        <v>CK$17</v>
      </c>
      <c r="CL1553" s="179" t="str">
        <f t="shared" si="2273"/>
        <v>CL$17</v>
      </c>
      <c r="CN1553" s="60"/>
      <c r="CO1553" s="179" t="str">
        <f t="shared" ref="CO1553:DL1553" si="2274">CO1540</f>
        <v>CO$17</v>
      </c>
      <c r="CP1553" s="179" t="str">
        <f t="shared" si="2274"/>
        <v>CP$17</v>
      </c>
      <c r="CQ1553" s="179" t="str">
        <f t="shared" si="2274"/>
        <v>CQ$17</v>
      </c>
      <c r="CR1553" s="179" t="str">
        <f t="shared" si="2274"/>
        <v>CR$17</v>
      </c>
      <c r="CS1553" s="179" t="str">
        <f t="shared" si="2274"/>
        <v>CS$17</v>
      </c>
      <c r="CT1553" s="179" t="str">
        <f t="shared" si="2274"/>
        <v>CT$17</v>
      </c>
      <c r="CU1553" s="179" t="str">
        <f t="shared" si="2274"/>
        <v>CU$17</v>
      </c>
      <c r="CV1553" s="179" t="str">
        <f t="shared" si="2274"/>
        <v>CV$17</v>
      </c>
      <c r="CW1553" s="179" t="str">
        <f t="shared" si="2274"/>
        <v>CW$17</v>
      </c>
      <c r="CX1553" s="179" t="str">
        <f t="shared" si="2274"/>
        <v>CX$17</v>
      </c>
      <c r="CY1553" s="179" t="str">
        <f t="shared" si="2274"/>
        <v>CY$17</v>
      </c>
      <c r="CZ1553" s="179" t="str">
        <f t="shared" si="2274"/>
        <v>CZ$17</v>
      </c>
      <c r="DA1553" s="179" t="str">
        <f t="shared" si="2274"/>
        <v>DA$17</v>
      </c>
      <c r="DB1553" s="179" t="str">
        <f t="shared" si="2274"/>
        <v>DB$17</v>
      </c>
      <c r="DC1553" s="179" t="str">
        <f t="shared" si="2274"/>
        <v>DC$17</v>
      </c>
      <c r="DD1553" s="179" t="str">
        <f t="shared" si="2274"/>
        <v>DD$17</v>
      </c>
      <c r="DE1553" s="179" t="str">
        <f t="shared" si="2274"/>
        <v>DE$17</v>
      </c>
      <c r="DF1553" s="179" t="str">
        <f t="shared" si="2274"/>
        <v>DF$17</v>
      </c>
      <c r="DG1553" s="179" t="str">
        <f t="shared" si="2274"/>
        <v>DG$17</v>
      </c>
      <c r="DH1553" s="179" t="str">
        <f t="shared" si="2274"/>
        <v>DH$17</v>
      </c>
      <c r="DI1553" s="179" t="str">
        <f t="shared" si="2274"/>
        <v>DI$17</v>
      </c>
      <c r="DJ1553" s="179" t="str">
        <f t="shared" si="2274"/>
        <v>DJ$17</v>
      </c>
      <c r="DK1553" s="179" t="str">
        <f t="shared" si="2274"/>
        <v>DK$17</v>
      </c>
      <c r="DL1553" s="179" t="str">
        <f t="shared" si="2274"/>
        <v>DL$17</v>
      </c>
    </row>
    <row r="1554" spans="1:116" x14ac:dyDescent="0.4">
      <c r="B1554" t="s">
        <v>332</v>
      </c>
      <c r="D1554" t="s">
        <v>528</v>
      </c>
      <c r="E1554" s="8" t="str">
        <f t="shared" si="2266"/>
        <v>1554 FCCL-F</v>
      </c>
      <c r="G1554" s="136" t="str">
        <f>G1541</f>
        <v>Secondary revenue driver</v>
      </c>
      <c r="H1554" s="12"/>
      <c r="I1554" s="60"/>
      <c r="J1554" s="60"/>
      <c r="K1554" s="15"/>
      <c r="L1554" s="15"/>
      <c r="M1554" s="15"/>
      <c r="N1554" s="15"/>
      <c r="O1554" s="15"/>
      <c r="P1554" s="15"/>
      <c r="R1554" s="15"/>
      <c r="S1554" s="179">
        <f t="shared" ref="S1554:AX1554" si="2275">S1541</f>
        <v>0</v>
      </c>
      <c r="T1554" s="179">
        <f t="shared" si="2275"/>
        <v>0</v>
      </c>
      <c r="U1554" s="179">
        <f t="shared" si="2275"/>
        <v>0</v>
      </c>
      <c r="V1554" s="179">
        <f t="shared" si="2275"/>
        <v>0</v>
      </c>
      <c r="W1554" s="179">
        <f t="shared" si="2275"/>
        <v>0</v>
      </c>
      <c r="X1554" s="179">
        <f t="shared" si="2275"/>
        <v>0</v>
      </c>
      <c r="Y1554" s="179">
        <f t="shared" si="2275"/>
        <v>0</v>
      </c>
      <c r="Z1554" s="179">
        <f t="shared" si="2275"/>
        <v>0</v>
      </c>
      <c r="AA1554" s="179">
        <f t="shared" si="2275"/>
        <v>0</v>
      </c>
      <c r="AB1554" s="179">
        <f t="shared" si="2275"/>
        <v>0</v>
      </c>
      <c r="AC1554" s="179">
        <f t="shared" si="2275"/>
        <v>0</v>
      </c>
      <c r="AD1554" s="179">
        <f t="shared" si="2275"/>
        <v>0</v>
      </c>
      <c r="AE1554" s="179">
        <f t="shared" si="2275"/>
        <v>0</v>
      </c>
      <c r="AF1554" s="179">
        <f t="shared" si="2275"/>
        <v>0</v>
      </c>
      <c r="AG1554" s="179">
        <f t="shared" si="2275"/>
        <v>0</v>
      </c>
      <c r="AH1554" s="179">
        <f t="shared" si="2275"/>
        <v>0</v>
      </c>
      <c r="AI1554" s="179">
        <f t="shared" si="2275"/>
        <v>0</v>
      </c>
      <c r="AJ1554" s="179">
        <f t="shared" si="2275"/>
        <v>0</v>
      </c>
      <c r="AK1554" s="179">
        <f t="shared" si="2275"/>
        <v>0</v>
      </c>
      <c r="AL1554" s="179">
        <f t="shared" si="2275"/>
        <v>0</v>
      </c>
      <c r="AM1554" s="179">
        <f t="shared" si="2275"/>
        <v>0</v>
      </c>
      <c r="AN1554" s="179">
        <f t="shared" si="2275"/>
        <v>0</v>
      </c>
      <c r="AO1554" s="179">
        <f t="shared" si="2275"/>
        <v>0</v>
      </c>
      <c r="AP1554" s="179">
        <f t="shared" si="2275"/>
        <v>0</v>
      </c>
      <c r="AQ1554" s="179">
        <f t="shared" si="2275"/>
        <v>0</v>
      </c>
      <c r="AR1554" s="179">
        <f t="shared" si="2275"/>
        <v>0</v>
      </c>
      <c r="AS1554" s="179">
        <f t="shared" si="2275"/>
        <v>0</v>
      </c>
      <c r="AT1554" s="179">
        <f t="shared" si="2275"/>
        <v>0</v>
      </c>
      <c r="AU1554" s="179">
        <f t="shared" si="2275"/>
        <v>0</v>
      </c>
      <c r="AV1554" s="179">
        <f t="shared" si="2275"/>
        <v>0</v>
      </c>
      <c r="AW1554" s="179">
        <f t="shared" si="2275"/>
        <v>0</v>
      </c>
      <c r="AX1554" s="179">
        <f t="shared" si="2275"/>
        <v>0</v>
      </c>
      <c r="AY1554" s="179">
        <f t="shared" ref="AY1554:CD1554" si="2276">AY1541</f>
        <v>0</v>
      </c>
      <c r="AZ1554" s="179">
        <f t="shared" si="2276"/>
        <v>0</v>
      </c>
      <c r="BA1554" s="179">
        <f t="shared" si="2276"/>
        <v>0</v>
      </c>
      <c r="BB1554" s="179">
        <f t="shared" si="2276"/>
        <v>0</v>
      </c>
      <c r="BC1554" s="179">
        <f t="shared" si="2276"/>
        <v>0</v>
      </c>
      <c r="BD1554" s="179">
        <f t="shared" si="2276"/>
        <v>0</v>
      </c>
      <c r="BE1554" s="179">
        <f t="shared" si="2276"/>
        <v>0</v>
      </c>
      <c r="BF1554" s="179">
        <f t="shared" si="2276"/>
        <v>0</v>
      </c>
      <c r="BG1554" s="179">
        <f t="shared" si="2276"/>
        <v>0</v>
      </c>
      <c r="BH1554" s="179">
        <f t="shared" si="2276"/>
        <v>0</v>
      </c>
      <c r="BI1554" s="179">
        <f t="shared" si="2276"/>
        <v>0</v>
      </c>
      <c r="BJ1554" s="179">
        <f t="shared" si="2276"/>
        <v>0</v>
      </c>
      <c r="BK1554" s="179">
        <f t="shared" si="2276"/>
        <v>0</v>
      </c>
      <c r="BL1554" s="179">
        <f t="shared" si="2276"/>
        <v>0</v>
      </c>
      <c r="BM1554" s="179">
        <f t="shared" si="2276"/>
        <v>0</v>
      </c>
      <c r="BN1554" s="179">
        <f t="shared" si="2276"/>
        <v>0</v>
      </c>
      <c r="BO1554" s="179">
        <f t="shared" si="2276"/>
        <v>0</v>
      </c>
      <c r="BP1554" s="179">
        <f t="shared" si="2276"/>
        <v>0</v>
      </c>
      <c r="BQ1554" s="179">
        <f t="shared" si="2276"/>
        <v>0</v>
      </c>
      <c r="BR1554" s="179">
        <f t="shared" si="2276"/>
        <v>0</v>
      </c>
      <c r="BS1554" s="179">
        <f t="shared" si="2276"/>
        <v>0</v>
      </c>
      <c r="BT1554" s="179">
        <f t="shared" si="2276"/>
        <v>0</v>
      </c>
      <c r="BU1554" s="179">
        <f t="shared" si="2276"/>
        <v>0</v>
      </c>
      <c r="BV1554" s="179">
        <f t="shared" si="2276"/>
        <v>0</v>
      </c>
      <c r="BW1554" s="179">
        <f t="shared" si="2276"/>
        <v>0</v>
      </c>
      <c r="BX1554" s="179">
        <f t="shared" si="2276"/>
        <v>0</v>
      </c>
      <c r="BY1554" s="179">
        <f t="shared" si="2276"/>
        <v>0</v>
      </c>
      <c r="BZ1554" s="179">
        <f t="shared" si="2276"/>
        <v>0</v>
      </c>
      <c r="CA1554" s="179">
        <f t="shared" si="2276"/>
        <v>0</v>
      </c>
      <c r="CB1554" s="179">
        <f t="shared" si="2276"/>
        <v>0</v>
      </c>
      <c r="CC1554" s="179">
        <f t="shared" si="2276"/>
        <v>0</v>
      </c>
      <c r="CD1554" s="179">
        <f t="shared" si="2276"/>
        <v>0</v>
      </c>
      <c r="CE1554" s="179">
        <f t="shared" ref="CE1554:CL1554" si="2277">CE1541</f>
        <v>0</v>
      </c>
      <c r="CF1554" s="179">
        <f t="shared" si="2277"/>
        <v>0</v>
      </c>
      <c r="CG1554" s="179">
        <f t="shared" si="2277"/>
        <v>0</v>
      </c>
      <c r="CH1554" s="179">
        <f t="shared" si="2277"/>
        <v>0</v>
      </c>
      <c r="CI1554" s="179">
        <f t="shared" si="2277"/>
        <v>0</v>
      </c>
      <c r="CJ1554" s="179">
        <f t="shared" si="2277"/>
        <v>0</v>
      </c>
      <c r="CK1554" s="179">
        <f t="shared" si="2277"/>
        <v>0</v>
      </c>
      <c r="CL1554" s="179">
        <f t="shared" si="2277"/>
        <v>0</v>
      </c>
      <c r="CN1554" s="60"/>
      <c r="CO1554" s="179">
        <f t="shared" ref="CO1554:DL1554" si="2278">CO1541</f>
        <v>0</v>
      </c>
      <c r="CP1554" s="179">
        <f t="shared" si="2278"/>
        <v>0</v>
      </c>
      <c r="CQ1554" s="179">
        <f t="shared" si="2278"/>
        <v>0</v>
      </c>
      <c r="CR1554" s="179">
        <f t="shared" si="2278"/>
        <v>0</v>
      </c>
      <c r="CS1554" s="179">
        <f t="shared" si="2278"/>
        <v>0</v>
      </c>
      <c r="CT1554" s="179">
        <f t="shared" si="2278"/>
        <v>0</v>
      </c>
      <c r="CU1554" s="179">
        <f t="shared" si="2278"/>
        <v>0</v>
      </c>
      <c r="CV1554" s="179">
        <f t="shared" si="2278"/>
        <v>0</v>
      </c>
      <c r="CW1554" s="179">
        <f t="shared" si="2278"/>
        <v>0</v>
      </c>
      <c r="CX1554" s="179">
        <f t="shared" si="2278"/>
        <v>0</v>
      </c>
      <c r="CY1554" s="179">
        <f t="shared" si="2278"/>
        <v>0</v>
      </c>
      <c r="CZ1554" s="179">
        <f t="shared" si="2278"/>
        <v>0</v>
      </c>
      <c r="DA1554" s="179">
        <f t="shared" si="2278"/>
        <v>0</v>
      </c>
      <c r="DB1554" s="179">
        <f t="shared" si="2278"/>
        <v>0</v>
      </c>
      <c r="DC1554" s="179">
        <f t="shared" si="2278"/>
        <v>0</v>
      </c>
      <c r="DD1554" s="179">
        <f t="shared" si="2278"/>
        <v>0</v>
      </c>
      <c r="DE1554" s="179">
        <f t="shared" si="2278"/>
        <v>0</v>
      </c>
      <c r="DF1554" s="179">
        <f t="shared" si="2278"/>
        <v>0</v>
      </c>
      <c r="DG1554" s="179">
        <f t="shared" si="2278"/>
        <v>0</v>
      </c>
      <c r="DH1554" s="179">
        <f t="shared" si="2278"/>
        <v>0</v>
      </c>
      <c r="DI1554" s="179">
        <f t="shared" si="2278"/>
        <v>0</v>
      </c>
      <c r="DJ1554" s="179">
        <f t="shared" si="2278"/>
        <v>0</v>
      </c>
      <c r="DK1554" s="179">
        <f t="shared" si="2278"/>
        <v>0</v>
      </c>
      <c r="DL1554" s="179">
        <f t="shared" si="2278"/>
        <v>0</v>
      </c>
    </row>
    <row r="1555" spans="1:116" x14ac:dyDescent="0.4">
      <c r="B1555" t="s">
        <v>332</v>
      </c>
      <c r="D1555" t="s">
        <v>528</v>
      </c>
      <c r="E1555" s="8" t="str">
        <f t="shared" si="2266"/>
        <v>1555 FCCL-F</v>
      </c>
      <c r="G1555" s="136" t="str">
        <f>G1542</f>
        <v>Secondary volume driver</v>
      </c>
      <c r="H1555" s="12"/>
      <c r="I1555" s="60"/>
      <c r="J1555" s="60"/>
      <c r="K1555" s="15"/>
      <c r="L1555" s="15"/>
      <c r="M1555" s="15"/>
      <c r="N1555" s="15"/>
      <c r="O1555" s="15"/>
      <c r="P1555" s="15"/>
      <c r="R1555" s="15"/>
      <c r="S1555" s="179"/>
      <c r="T1555" s="179"/>
      <c r="U1555" s="179"/>
      <c r="V1555" s="179"/>
      <c r="W1555" s="179"/>
      <c r="X1555" s="179"/>
      <c r="Y1555" s="179"/>
      <c r="Z1555" s="179"/>
      <c r="AA1555" s="179"/>
      <c r="AB1555" s="179"/>
      <c r="AC1555" s="179"/>
      <c r="AD1555" s="179"/>
      <c r="AE1555" s="179"/>
      <c r="AF1555" s="179"/>
      <c r="AG1555" s="179"/>
      <c r="AH1555" s="179"/>
      <c r="AI1555" s="179"/>
      <c r="AJ1555" s="179"/>
      <c r="AK1555" s="179"/>
      <c r="AL1555" s="179"/>
      <c r="AM1555" s="179"/>
      <c r="AN1555" s="179"/>
      <c r="AO1555" s="179"/>
      <c r="AP1555" s="179"/>
      <c r="AQ1555" s="179"/>
      <c r="AR1555" s="179"/>
      <c r="AS1555" s="179"/>
      <c r="AT1555" s="179"/>
      <c r="AU1555" s="179"/>
      <c r="AV1555" s="179"/>
      <c r="AW1555" s="179"/>
      <c r="AX1555" s="179"/>
      <c r="AY1555" s="179"/>
      <c r="AZ1555" s="179"/>
      <c r="BA1555" s="179"/>
      <c r="BB1555" s="179"/>
      <c r="BC1555" s="179"/>
      <c r="BD1555" s="179"/>
      <c r="BE1555" s="179"/>
      <c r="BF1555" s="179"/>
      <c r="BG1555" s="179"/>
      <c r="BH1555" s="179"/>
      <c r="BI1555" s="179"/>
      <c r="BJ1555" s="179"/>
      <c r="BK1555" s="179"/>
      <c r="BL1555" s="179"/>
      <c r="BM1555" s="179"/>
      <c r="BN1555" s="179"/>
      <c r="BO1555" s="179"/>
      <c r="BP1555" s="179"/>
      <c r="BQ1555" s="179"/>
      <c r="BR1555" s="179"/>
      <c r="BS1555" s="179"/>
      <c r="BT1555" s="179"/>
      <c r="BU1555" s="179"/>
      <c r="BV1555" s="179"/>
      <c r="BW1555" s="179"/>
      <c r="BX1555" s="179"/>
      <c r="BY1555" s="179"/>
      <c r="BZ1555" s="179"/>
      <c r="CA1555" s="179"/>
      <c r="CB1555" s="179"/>
      <c r="CC1555" s="179"/>
      <c r="CD1555" s="179"/>
      <c r="CE1555" s="179"/>
      <c r="CF1555" s="179"/>
      <c r="CG1555" s="179"/>
      <c r="CH1555" s="179"/>
      <c r="CI1555" s="179"/>
      <c r="CJ1555" s="179"/>
      <c r="CK1555" s="179"/>
      <c r="CL1555" s="179"/>
      <c r="CN1555" s="60"/>
      <c r="CO1555" s="179"/>
      <c r="CP1555" s="179"/>
      <c r="CQ1555" s="179"/>
      <c r="CR1555" s="179"/>
      <c r="CS1555" s="179"/>
      <c r="CT1555" s="179"/>
      <c r="CU1555" s="179"/>
      <c r="CV1555" s="179"/>
      <c r="CW1555" s="179"/>
      <c r="CX1555" s="179"/>
      <c r="CY1555" s="179"/>
      <c r="CZ1555" s="179"/>
      <c r="DA1555" s="179"/>
      <c r="DB1555" s="179"/>
      <c r="DC1555" s="179"/>
      <c r="DD1555" s="179"/>
      <c r="DE1555" s="179"/>
      <c r="DF1555" s="179"/>
      <c r="DG1555" s="179"/>
      <c r="DH1555" s="179"/>
      <c r="DI1555" s="179"/>
      <c r="DJ1555" s="179"/>
      <c r="DK1555" s="179"/>
      <c r="DL1555" s="179"/>
    </row>
    <row r="1556" spans="1:116" x14ac:dyDescent="0.4">
      <c r="E1556" s="8"/>
      <c r="G1556" s="136"/>
      <c r="H1556" s="12"/>
      <c r="I1556" s="60"/>
      <c r="J1556" s="60"/>
      <c r="K1556" s="15"/>
      <c r="L1556" s="15"/>
      <c r="M1556" s="15"/>
      <c r="N1556" s="15"/>
      <c r="O1556" s="15"/>
      <c r="P1556" s="15"/>
      <c r="R1556" s="15"/>
      <c r="S1556" s="4" t="str">
        <f t="shared" ref="S1556:AX1556" si="2279">ADDRESS(ROW(S1546),COLUMN(S1546),2)</f>
        <v>S$1546</v>
      </c>
      <c r="T1556" s="4" t="str">
        <f t="shared" si="2279"/>
        <v>T$1546</v>
      </c>
      <c r="U1556" s="4" t="str">
        <f t="shared" si="2279"/>
        <v>U$1546</v>
      </c>
      <c r="V1556" s="4" t="str">
        <f t="shared" si="2279"/>
        <v>V$1546</v>
      </c>
      <c r="W1556" s="4" t="str">
        <f t="shared" si="2279"/>
        <v>W$1546</v>
      </c>
      <c r="X1556" s="4" t="str">
        <f t="shared" si="2279"/>
        <v>X$1546</v>
      </c>
      <c r="Y1556" s="4" t="str">
        <f t="shared" si="2279"/>
        <v>Y$1546</v>
      </c>
      <c r="Z1556" s="4" t="str">
        <f t="shared" si="2279"/>
        <v>Z$1546</v>
      </c>
      <c r="AA1556" s="4" t="str">
        <f t="shared" si="2279"/>
        <v>AA$1546</v>
      </c>
      <c r="AB1556" s="4" t="str">
        <f t="shared" si="2279"/>
        <v>AB$1546</v>
      </c>
      <c r="AC1556" s="4" t="str">
        <f t="shared" si="2279"/>
        <v>AC$1546</v>
      </c>
      <c r="AD1556" s="4" t="str">
        <f t="shared" si="2279"/>
        <v>AD$1546</v>
      </c>
      <c r="AE1556" s="4" t="str">
        <f t="shared" si="2279"/>
        <v>AE$1546</v>
      </c>
      <c r="AF1556" s="4" t="str">
        <f t="shared" si="2279"/>
        <v>AF$1546</v>
      </c>
      <c r="AG1556" s="4" t="str">
        <f t="shared" si="2279"/>
        <v>AG$1546</v>
      </c>
      <c r="AH1556" s="4" t="str">
        <f t="shared" si="2279"/>
        <v>AH$1546</v>
      </c>
      <c r="AI1556" s="4" t="str">
        <f t="shared" si="2279"/>
        <v>AI$1546</v>
      </c>
      <c r="AJ1556" s="4" t="str">
        <f t="shared" si="2279"/>
        <v>AJ$1546</v>
      </c>
      <c r="AK1556" s="4" t="str">
        <f t="shared" si="2279"/>
        <v>AK$1546</v>
      </c>
      <c r="AL1556" s="4" t="str">
        <f t="shared" si="2279"/>
        <v>AL$1546</v>
      </c>
      <c r="AM1556" s="4" t="str">
        <f t="shared" si="2279"/>
        <v>AM$1546</v>
      </c>
      <c r="AN1556" s="4" t="str">
        <f t="shared" si="2279"/>
        <v>AN$1546</v>
      </c>
      <c r="AO1556" s="4" t="str">
        <f t="shared" si="2279"/>
        <v>AO$1546</v>
      </c>
      <c r="AP1556" s="4" t="str">
        <f t="shared" si="2279"/>
        <v>AP$1546</v>
      </c>
      <c r="AQ1556" s="4" t="str">
        <f t="shared" si="2279"/>
        <v>AQ$1546</v>
      </c>
      <c r="AR1556" s="4" t="str">
        <f t="shared" si="2279"/>
        <v>AR$1546</v>
      </c>
      <c r="AS1556" s="4" t="str">
        <f t="shared" si="2279"/>
        <v>AS$1546</v>
      </c>
      <c r="AT1556" s="4" t="str">
        <f t="shared" si="2279"/>
        <v>AT$1546</v>
      </c>
      <c r="AU1556" s="4" t="str">
        <f t="shared" si="2279"/>
        <v>AU$1546</v>
      </c>
      <c r="AV1556" s="4" t="str">
        <f t="shared" si="2279"/>
        <v>AV$1546</v>
      </c>
      <c r="AW1556" s="4" t="str">
        <f t="shared" si="2279"/>
        <v>AW$1546</v>
      </c>
      <c r="AX1556" s="4" t="str">
        <f t="shared" si="2279"/>
        <v>AX$1546</v>
      </c>
      <c r="AY1556" s="4" t="str">
        <f t="shared" ref="AY1556:CD1556" si="2280">ADDRESS(ROW(AY1546),COLUMN(AY1546),2)</f>
        <v>AY$1546</v>
      </c>
      <c r="AZ1556" s="4" t="str">
        <f t="shared" si="2280"/>
        <v>AZ$1546</v>
      </c>
      <c r="BA1556" s="4" t="str">
        <f t="shared" si="2280"/>
        <v>BA$1546</v>
      </c>
      <c r="BB1556" s="4" t="str">
        <f t="shared" si="2280"/>
        <v>BB$1546</v>
      </c>
      <c r="BC1556" s="4" t="str">
        <f t="shared" si="2280"/>
        <v>BC$1546</v>
      </c>
      <c r="BD1556" s="4" t="str">
        <f t="shared" si="2280"/>
        <v>BD$1546</v>
      </c>
      <c r="BE1556" s="4" t="str">
        <f t="shared" si="2280"/>
        <v>BE$1546</v>
      </c>
      <c r="BF1556" s="4" t="str">
        <f t="shared" si="2280"/>
        <v>BF$1546</v>
      </c>
      <c r="BG1556" s="4" t="str">
        <f t="shared" si="2280"/>
        <v>BG$1546</v>
      </c>
      <c r="BH1556" s="4" t="str">
        <f t="shared" si="2280"/>
        <v>BH$1546</v>
      </c>
      <c r="BI1556" s="4" t="str">
        <f t="shared" si="2280"/>
        <v>BI$1546</v>
      </c>
      <c r="BJ1556" s="4" t="str">
        <f t="shared" si="2280"/>
        <v>BJ$1546</v>
      </c>
      <c r="BK1556" s="4" t="str">
        <f t="shared" si="2280"/>
        <v>BK$1546</v>
      </c>
      <c r="BL1556" s="4" t="str">
        <f t="shared" si="2280"/>
        <v>BL$1546</v>
      </c>
      <c r="BM1556" s="4" t="str">
        <f t="shared" si="2280"/>
        <v>BM$1546</v>
      </c>
      <c r="BN1556" s="4" t="str">
        <f t="shared" si="2280"/>
        <v>BN$1546</v>
      </c>
      <c r="BO1556" s="4" t="str">
        <f t="shared" si="2280"/>
        <v>BO$1546</v>
      </c>
      <c r="BP1556" s="4" t="str">
        <f t="shared" si="2280"/>
        <v>BP$1546</v>
      </c>
      <c r="BQ1556" s="4" t="str">
        <f t="shared" si="2280"/>
        <v>BQ$1546</v>
      </c>
      <c r="BR1556" s="4" t="str">
        <f t="shared" si="2280"/>
        <v>BR$1546</v>
      </c>
      <c r="BS1556" s="4" t="str">
        <f t="shared" si="2280"/>
        <v>BS$1546</v>
      </c>
      <c r="BT1556" s="4" t="str">
        <f t="shared" si="2280"/>
        <v>BT$1546</v>
      </c>
      <c r="BU1556" s="4" t="str">
        <f t="shared" si="2280"/>
        <v>BU$1546</v>
      </c>
      <c r="BV1556" s="4" t="str">
        <f t="shared" si="2280"/>
        <v>BV$1546</v>
      </c>
      <c r="BW1556" s="4" t="str">
        <f t="shared" si="2280"/>
        <v>BW$1546</v>
      </c>
      <c r="BX1556" s="4" t="str">
        <f t="shared" si="2280"/>
        <v>BX$1546</v>
      </c>
      <c r="BY1556" s="4" t="str">
        <f t="shared" si="2280"/>
        <v>BY$1546</v>
      </c>
      <c r="BZ1556" s="4" t="str">
        <f t="shared" si="2280"/>
        <v>BZ$1546</v>
      </c>
      <c r="CA1556" s="4" t="str">
        <f t="shared" si="2280"/>
        <v>CA$1546</v>
      </c>
      <c r="CB1556" s="4" t="str">
        <f t="shared" si="2280"/>
        <v>CB$1546</v>
      </c>
      <c r="CC1556" s="4" t="str">
        <f t="shared" si="2280"/>
        <v>CC$1546</v>
      </c>
      <c r="CD1556" s="4" t="str">
        <f t="shared" si="2280"/>
        <v>CD$1546</v>
      </c>
      <c r="CE1556" s="4" t="str">
        <f t="shared" ref="CE1556:CL1556" si="2281">ADDRESS(ROW(CE1546),COLUMN(CE1546),2)</f>
        <v>CE$1546</v>
      </c>
      <c r="CF1556" s="4" t="str">
        <f t="shared" si="2281"/>
        <v>CF$1546</v>
      </c>
      <c r="CG1556" s="4" t="str">
        <f t="shared" si="2281"/>
        <v>CG$1546</v>
      </c>
      <c r="CH1556" s="4" t="str">
        <f t="shared" si="2281"/>
        <v>CH$1546</v>
      </c>
      <c r="CI1556" s="4" t="str">
        <f t="shared" si="2281"/>
        <v>CI$1546</v>
      </c>
      <c r="CJ1556" s="4" t="str">
        <f t="shared" si="2281"/>
        <v>CJ$1546</v>
      </c>
      <c r="CK1556" s="4" t="str">
        <f t="shared" si="2281"/>
        <v>CK$1546</v>
      </c>
      <c r="CL1556" s="4" t="str">
        <f t="shared" si="2281"/>
        <v>CL$1546</v>
      </c>
      <c r="CN1556" s="60"/>
      <c r="CO1556" s="4" t="str">
        <f t="shared" ref="CO1556:DL1556" si="2282">ADDRESS(ROW(CO1546),COLUMN(CO1546),2)</f>
        <v>CO$1546</v>
      </c>
      <c r="CP1556" s="4" t="str">
        <f t="shared" si="2282"/>
        <v>CP$1546</v>
      </c>
      <c r="CQ1556" s="4" t="str">
        <f t="shared" si="2282"/>
        <v>CQ$1546</v>
      </c>
      <c r="CR1556" s="4" t="str">
        <f t="shared" si="2282"/>
        <v>CR$1546</v>
      </c>
      <c r="CS1556" s="4" t="str">
        <f t="shared" si="2282"/>
        <v>CS$1546</v>
      </c>
      <c r="CT1556" s="4" t="str">
        <f t="shared" si="2282"/>
        <v>CT$1546</v>
      </c>
      <c r="CU1556" s="4" t="str">
        <f t="shared" si="2282"/>
        <v>CU$1546</v>
      </c>
      <c r="CV1556" s="4" t="str">
        <f t="shared" si="2282"/>
        <v>CV$1546</v>
      </c>
      <c r="CW1556" s="4" t="str">
        <f t="shared" si="2282"/>
        <v>CW$1546</v>
      </c>
      <c r="CX1556" s="4" t="str">
        <f t="shared" si="2282"/>
        <v>CX$1546</v>
      </c>
      <c r="CY1556" s="4" t="str">
        <f t="shared" si="2282"/>
        <v>CY$1546</v>
      </c>
      <c r="CZ1556" s="4" t="str">
        <f t="shared" si="2282"/>
        <v>CZ$1546</v>
      </c>
      <c r="DA1556" s="4" t="str">
        <f t="shared" si="2282"/>
        <v>DA$1546</v>
      </c>
      <c r="DB1556" s="4" t="str">
        <f t="shared" si="2282"/>
        <v>DB$1546</v>
      </c>
      <c r="DC1556" s="4" t="str">
        <f t="shared" si="2282"/>
        <v>DC$1546</v>
      </c>
      <c r="DD1556" s="4" t="str">
        <f t="shared" si="2282"/>
        <v>DD$1546</v>
      </c>
      <c r="DE1556" s="4" t="str">
        <f t="shared" si="2282"/>
        <v>DE$1546</v>
      </c>
      <c r="DF1556" s="4" t="str">
        <f t="shared" si="2282"/>
        <v>DF$1546</v>
      </c>
      <c r="DG1556" s="4" t="str">
        <f t="shared" si="2282"/>
        <v>DG$1546</v>
      </c>
      <c r="DH1556" s="4" t="str">
        <f t="shared" si="2282"/>
        <v>DH$1546</v>
      </c>
      <c r="DI1556" s="4" t="str">
        <f t="shared" si="2282"/>
        <v>DI$1546</v>
      </c>
      <c r="DJ1556" s="4" t="str">
        <f t="shared" si="2282"/>
        <v>DJ$1546</v>
      </c>
      <c r="DK1556" s="4" t="str">
        <f t="shared" si="2282"/>
        <v>DK$1546</v>
      </c>
      <c r="DL1556" s="4" t="str">
        <f t="shared" si="2282"/>
        <v>DL$1546</v>
      </c>
    </row>
    <row r="1557" spans="1:116" x14ac:dyDescent="0.4">
      <c r="A1557" s="174"/>
      <c r="E1557" s="8"/>
      <c r="G1557" s="175" t="s">
        <v>490</v>
      </c>
      <c r="H1557" s="12"/>
      <c r="I1557" s="60"/>
      <c r="J1557" s="60"/>
      <c r="K1557" s="15"/>
      <c r="L1557" s="15"/>
      <c r="M1557" s="15"/>
      <c r="N1557" s="15"/>
      <c r="O1557" s="15"/>
      <c r="P1557" s="15"/>
      <c r="R1557" s="15"/>
      <c r="S1557" s="179" t="str">
        <f t="shared" ref="S1557:AX1557" si="2283">S1544</f>
        <v>S$19</v>
      </c>
      <c r="T1557" s="179" t="str">
        <f t="shared" si="2283"/>
        <v>T$19</v>
      </c>
      <c r="U1557" s="179" t="str">
        <f t="shared" si="2283"/>
        <v>U$19</v>
      </c>
      <c r="V1557" s="179" t="str">
        <f t="shared" si="2283"/>
        <v>V$19</v>
      </c>
      <c r="W1557" s="179" t="str">
        <f t="shared" si="2283"/>
        <v>W$19</v>
      </c>
      <c r="X1557" s="179" t="str">
        <f t="shared" si="2283"/>
        <v>X$19</v>
      </c>
      <c r="Y1557" s="179" t="str">
        <f t="shared" si="2283"/>
        <v>Y$19</v>
      </c>
      <c r="Z1557" s="179" t="str">
        <f t="shared" si="2283"/>
        <v>Z$19</v>
      </c>
      <c r="AA1557" s="179" t="str">
        <f t="shared" si="2283"/>
        <v>AA$19</v>
      </c>
      <c r="AB1557" s="179" t="str">
        <f t="shared" si="2283"/>
        <v>AB$19</v>
      </c>
      <c r="AC1557" s="179" t="str">
        <f t="shared" si="2283"/>
        <v>AC$19</v>
      </c>
      <c r="AD1557" s="179" t="str">
        <f t="shared" si="2283"/>
        <v>AD$19</v>
      </c>
      <c r="AE1557" s="179" t="str">
        <f t="shared" si="2283"/>
        <v>AE$19</v>
      </c>
      <c r="AF1557" s="179" t="str">
        <f t="shared" si="2283"/>
        <v>AF$19</v>
      </c>
      <c r="AG1557" s="179" t="str">
        <f t="shared" si="2283"/>
        <v>AG$19</v>
      </c>
      <c r="AH1557" s="179" t="str">
        <f t="shared" si="2283"/>
        <v>AH$19</v>
      </c>
      <c r="AI1557" s="179" t="str">
        <f t="shared" si="2283"/>
        <v>AI$19</v>
      </c>
      <c r="AJ1557" s="179" t="str">
        <f t="shared" si="2283"/>
        <v>AJ$19</v>
      </c>
      <c r="AK1557" s="179" t="str">
        <f t="shared" si="2283"/>
        <v>AK$19</v>
      </c>
      <c r="AL1557" s="179" t="str">
        <f t="shared" si="2283"/>
        <v>AL$19</v>
      </c>
      <c r="AM1557" s="179" t="str">
        <f t="shared" si="2283"/>
        <v>AM$19</v>
      </c>
      <c r="AN1557" s="179" t="str">
        <f t="shared" si="2283"/>
        <v>AN$19</v>
      </c>
      <c r="AO1557" s="179" t="str">
        <f t="shared" si="2283"/>
        <v>AO$19</v>
      </c>
      <c r="AP1557" s="179" t="str">
        <f t="shared" si="2283"/>
        <v>AP$19</v>
      </c>
      <c r="AQ1557" s="179" t="str">
        <f t="shared" si="2283"/>
        <v>AQ$19</v>
      </c>
      <c r="AR1557" s="179" t="str">
        <f t="shared" si="2283"/>
        <v>AR$19</v>
      </c>
      <c r="AS1557" s="179" t="str">
        <f t="shared" si="2283"/>
        <v>AS$19</v>
      </c>
      <c r="AT1557" s="179" t="str">
        <f t="shared" si="2283"/>
        <v>AT$19</v>
      </c>
      <c r="AU1557" s="179" t="str">
        <f t="shared" si="2283"/>
        <v>AU$19</v>
      </c>
      <c r="AV1557" s="179" t="str">
        <f t="shared" si="2283"/>
        <v>AV$19</v>
      </c>
      <c r="AW1557" s="179" t="str">
        <f t="shared" si="2283"/>
        <v>AW$19</v>
      </c>
      <c r="AX1557" s="179" t="str">
        <f t="shared" si="2283"/>
        <v>AX$19</v>
      </c>
      <c r="AY1557" s="179" t="str">
        <f t="shared" ref="AY1557:CD1557" si="2284">AY1544</f>
        <v>AY$19</v>
      </c>
      <c r="AZ1557" s="179" t="str">
        <f t="shared" si="2284"/>
        <v>AZ$19</v>
      </c>
      <c r="BA1557" s="179" t="str">
        <f t="shared" si="2284"/>
        <v>BA$19</v>
      </c>
      <c r="BB1557" s="179" t="str">
        <f t="shared" si="2284"/>
        <v>BB$19</v>
      </c>
      <c r="BC1557" s="179" t="str">
        <f t="shared" si="2284"/>
        <v>BC$19</v>
      </c>
      <c r="BD1557" s="179" t="str">
        <f t="shared" si="2284"/>
        <v>BD$19</v>
      </c>
      <c r="BE1557" s="179" t="str">
        <f t="shared" si="2284"/>
        <v>BE$19</v>
      </c>
      <c r="BF1557" s="179" t="str">
        <f t="shared" si="2284"/>
        <v>BF$19</v>
      </c>
      <c r="BG1557" s="179" t="str">
        <f t="shared" si="2284"/>
        <v>BG$19</v>
      </c>
      <c r="BH1557" s="179" t="str">
        <f t="shared" si="2284"/>
        <v>BH$19</v>
      </c>
      <c r="BI1557" s="179" t="str">
        <f t="shared" si="2284"/>
        <v>BI$19</v>
      </c>
      <c r="BJ1557" s="179" t="str">
        <f t="shared" si="2284"/>
        <v>BJ$19</v>
      </c>
      <c r="BK1557" s="179" t="str">
        <f t="shared" si="2284"/>
        <v>BK$19</v>
      </c>
      <c r="BL1557" s="179" t="str">
        <f t="shared" si="2284"/>
        <v>BL$19</v>
      </c>
      <c r="BM1557" s="179" t="str">
        <f t="shared" si="2284"/>
        <v>BM$19</v>
      </c>
      <c r="BN1557" s="179" t="str">
        <f t="shared" si="2284"/>
        <v>BN$19</v>
      </c>
      <c r="BO1557" s="179" t="str">
        <f t="shared" si="2284"/>
        <v>BO$19</v>
      </c>
      <c r="BP1557" s="179" t="str">
        <f t="shared" si="2284"/>
        <v>BP$19</v>
      </c>
      <c r="BQ1557" s="179" t="str">
        <f t="shared" si="2284"/>
        <v>BQ$19</v>
      </c>
      <c r="BR1557" s="179" t="str">
        <f t="shared" si="2284"/>
        <v>BR$19</v>
      </c>
      <c r="BS1557" s="179" t="str">
        <f t="shared" si="2284"/>
        <v>BS$19</v>
      </c>
      <c r="BT1557" s="179" t="str">
        <f t="shared" si="2284"/>
        <v>BT$19</v>
      </c>
      <c r="BU1557" s="179" t="str">
        <f t="shared" si="2284"/>
        <v>BU$19</v>
      </c>
      <c r="BV1557" s="179" t="str">
        <f t="shared" si="2284"/>
        <v>BV$19</v>
      </c>
      <c r="BW1557" s="179" t="str">
        <f t="shared" si="2284"/>
        <v>BW$19</v>
      </c>
      <c r="BX1557" s="179" t="str">
        <f t="shared" si="2284"/>
        <v>BX$19</v>
      </c>
      <c r="BY1557" s="179" t="str">
        <f t="shared" si="2284"/>
        <v>BY$19</v>
      </c>
      <c r="BZ1557" s="179" t="str">
        <f t="shared" si="2284"/>
        <v>BZ$19</v>
      </c>
      <c r="CA1557" s="179" t="str">
        <f t="shared" si="2284"/>
        <v>CA$19</v>
      </c>
      <c r="CB1557" s="179" t="str">
        <f t="shared" si="2284"/>
        <v>CB$19</v>
      </c>
      <c r="CC1557" s="179" t="str">
        <f t="shared" si="2284"/>
        <v>CC$19</v>
      </c>
      <c r="CD1557" s="179" t="str">
        <f t="shared" si="2284"/>
        <v>CD$19</v>
      </c>
      <c r="CE1557" s="179" t="str">
        <f t="shared" ref="CE1557:CL1557" si="2285">CE1544</f>
        <v>CE$19</v>
      </c>
      <c r="CF1557" s="179" t="str">
        <f t="shared" si="2285"/>
        <v>CF$19</v>
      </c>
      <c r="CG1557" s="179" t="str">
        <f t="shared" si="2285"/>
        <v>CG$19</v>
      </c>
      <c r="CH1557" s="179" t="str">
        <f t="shared" si="2285"/>
        <v>CH$19</v>
      </c>
      <c r="CI1557" s="179" t="str">
        <f t="shared" si="2285"/>
        <v>CI$19</v>
      </c>
      <c r="CJ1557" s="179" t="str">
        <f t="shared" si="2285"/>
        <v>CJ$19</v>
      </c>
      <c r="CK1557" s="179" t="str">
        <f t="shared" si="2285"/>
        <v>CK$19</v>
      </c>
      <c r="CL1557" s="179" t="str">
        <f t="shared" si="2285"/>
        <v>CL$19</v>
      </c>
      <c r="CN1557" s="60"/>
      <c r="CO1557" s="179" t="str">
        <f t="shared" ref="CO1557:DL1557" si="2286">CO1544</f>
        <v>CO$19</v>
      </c>
      <c r="CP1557" s="179" t="str">
        <f t="shared" si="2286"/>
        <v>CP$19</v>
      </c>
      <c r="CQ1557" s="179" t="str">
        <f t="shared" si="2286"/>
        <v>CQ$19</v>
      </c>
      <c r="CR1557" s="179" t="str">
        <f t="shared" si="2286"/>
        <v>CR$19</v>
      </c>
      <c r="CS1557" s="179" t="str">
        <f t="shared" si="2286"/>
        <v>CS$19</v>
      </c>
      <c r="CT1557" s="179" t="str">
        <f t="shared" si="2286"/>
        <v>CT$19</v>
      </c>
      <c r="CU1557" s="179" t="str">
        <f t="shared" si="2286"/>
        <v>CU$19</v>
      </c>
      <c r="CV1557" s="179" t="str">
        <f t="shared" si="2286"/>
        <v>CV$19</v>
      </c>
      <c r="CW1557" s="179" t="str">
        <f t="shared" si="2286"/>
        <v>CW$19</v>
      </c>
      <c r="CX1557" s="179" t="str">
        <f t="shared" si="2286"/>
        <v>CX$19</v>
      </c>
      <c r="CY1557" s="179" t="str">
        <f t="shared" si="2286"/>
        <v>CY$19</v>
      </c>
      <c r="CZ1557" s="179" t="str">
        <f t="shared" si="2286"/>
        <v>CZ$19</v>
      </c>
      <c r="DA1557" s="179" t="str">
        <f t="shared" si="2286"/>
        <v>DA$19</v>
      </c>
      <c r="DB1557" s="179" t="str">
        <f t="shared" si="2286"/>
        <v>DB$19</v>
      </c>
      <c r="DC1557" s="179" t="str">
        <f t="shared" si="2286"/>
        <v>DC$19</v>
      </c>
      <c r="DD1557" s="179" t="str">
        <f t="shared" si="2286"/>
        <v>DD$19</v>
      </c>
      <c r="DE1557" s="179" t="str">
        <f t="shared" si="2286"/>
        <v>DE$19</v>
      </c>
      <c r="DF1557" s="179" t="str">
        <f t="shared" si="2286"/>
        <v>DF$19</v>
      </c>
      <c r="DG1557" s="179" t="str">
        <f t="shared" si="2286"/>
        <v>DG$19</v>
      </c>
      <c r="DH1557" s="179" t="str">
        <f t="shared" si="2286"/>
        <v>DH$19</v>
      </c>
      <c r="DI1557" s="179" t="str">
        <f t="shared" si="2286"/>
        <v>DI$19</v>
      </c>
      <c r="DJ1557" s="179" t="str">
        <f t="shared" si="2286"/>
        <v>DJ$19</v>
      </c>
      <c r="DK1557" s="179" t="str">
        <f t="shared" si="2286"/>
        <v>DK$19</v>
      </c>
      <c r="DL1557" s="179" t="str">
        <f t="shared" si="2286"/>
        <v>DL$19</v>
      </c>
    </row>
    <row r="1558" spans="1:116" x14ac:dyDescent="0.4">
      <c r="A1558" s="174"/>
      <c r="E1558" s="8"/>
      <c r="G1558" s="175" t="s">
        <v>492</v>
      </c>
      <c r="H1558" s="12"/>
      <c r="I1558" s="60"/>
      <c r="J1558" s="60"/>
      <c r="K1558" s="15"/>
      <c r="L1558" s="15"/>
      <c r="M1558" s="15"/>
      <c r="N1558" s="15"/>
      <c r="O1558" s="15"/>
      <c r="P1558" s="15"/>
      <c r="R1558" s="15"/>
      <c r="S1558" s="179"/>
      <c r="T1558" s="179"/>
      <c r="U1558" s="179"/>
      <c r="V1558" s="179"/>
      <c r="W1558" s="179"/>
      <c r="X1558" s="179"/>
      <c r="Y1558" s="179"/>
      <c r="Z1558" s="179"/>
      <c r="AA1558" s="179"/>
      <c r="AB1558" s="179"/>
      <c r="AC1558" s="179"/>
      <c r="AD1558" s="179"/>
      <c r="AE1558" s="179"/>
      <c r="AF1558" s="179"/>
      <c r="AG1558" s="179"/>
      <c r="AH1558" s="179"/>
      <c r="AI1558" s="179"/>
      <c r="AJ1558" s="179"/>
      <c r="AK1558" s="179"/>
      <c r="AL1558" s="179"/>
      <c r="AM1558" s="179"/>
      <c r="AN1558" s="179"/>
      <c r="AO1558" s="179"/>
      <c r="AP1558" s="179"/>
      <c r="AQ1558" s="179"/>
      <c r="AR1558" s="179"/>
      <c r="AS1558" s="179"/>
      <c r="AT1558" s="179"/>
      <c r="AU1558" s="179"/>
      <c r="AV1558" s="179"/>
      <c r="AW1558" s="179"/>
      <c r="AX1558" s="179"/>
      <c r="AY1558" s="179"/>
      <c r="AZ1558" s="179"/>
      <c r="BA1558" s="179"/>
      <c r="BB1558" s="179"/>
      <c r="BC1558" s="179"/>
      <c r="BD1558" s="179"/>
      <c r="BE1558" s="179"/>
      <c r="BF1558" s="179"/>
      <c r="BG1558" s="179"/>
      <c r="BH1558" s="179"/>
      <c r="BI1558" s="179"/>
      <c r="BJ1558" s="179"/>
      <c r="BK1558" s="179"/>
      <c r="BL1558" s="179"/>
      <c r="BM1558" s="179"/>
      <c r="BN1558" s="179"/>
      <c r="BO1558" s="179"/>
      <c r="BP1558" s="179"/>
      <c r="BQ1558" s="179"/>
      <c r="BR1558" s="179"/>
      <c r="BS1558" s="179"/>
      <c r="BT1558" s="179"/>
      <c r="BU1558" s="179"/>
      <c r="BV1558" s="179"/>
      <c r="BW1558" s="179"/>
      <c r="BX1558" s="179"/>
      <c r="BY1558" s="179"/>
      <c r="BZ1558" s="179"/>
      <c r="CA1558" s="179"/>
      <c r="CB1558" s="179"/>
      <c r="CC1558" s="179"/>
      <c r="CD1558" s="179"/>
      <c r="CE1558" s="179"/>
      <c r="CF1558" s="179"/>
      <c r="CG1558" s="179"/>
      <c r="CH1558" s="179"/>
      <c r="CI1558" s="179"/>
      <c r="CJ1558" s="179"/>
      <c r="CK1558" s="179"/>
      <c r="CL1558" s="179"/>
      <c r="CN1558" s="60"/>
      <c r="CO1558" s="179"/>
      <c r="CP1558" s="179"/>
      <c r="CQ1558" s="179"/>
      <c r="CR1558" s="179"/>
      <c r="CS1558" s="179"/>
      <c r="CT1558" s="179"/>
      <c r="CU1558" s="179"/>
      <c r="CV1558" s="179"/>
      <c r="CW1558" s="179"/>
      <c r="CX1558" s="179"/>
      <c r="CY1558" s="179"/>
      <c r="CZ1558" s="179"/>
      <c r="DA1558" s="179"/>
      <c r="DB1558" s="179"/>
      <c r="DC1558" s="179"/>
      <c r="DD1558" s="179"/>
      <c r="DE1558" s="179"/>
      <c r="DF1558" s="179"/>
      <c r="DG1558" s="179"/>
      <c r="DH1558" s="179"/>
      <c r="DI1558" s="179"/>
      <c r="DJ1558" s="179"/>
      <c r="DK1558" s="179"/>
      <c r="DL1558" s="179"/>
    </row>
    <row r="1559" spans="1:116" x14ac:dyDescent="0.4">
      <c r="A1559" s="174"/>
      <c r="E1559" s="8"/>
      <c r="G1559" s="175" t="s">
        <v>461</v>
      </c>
      <c r="H1559" s="174"/>
      <c r="I1559" s="176"/>
      <c r="J1559" s="176"/>
      <c r="K1559" s="197"/>
      <c r="L1559" s="197"/>
      <c r="M1559" s="197"/>
      <c r="N1559" s="197"/>
      <c r="O1559" s="197"/>
      <c r="P1559" s="197"/>
      <c r="R1559" s="198"/>
      <c r="S1559" s="174"/>
      <c r="T1559" s="174"/>
      <c r="U1559" s="174"/>
      <c r="V1559" s="174"/>
      <c r="W1559" s="174"/>
      <c r="X1559" s="174"/>
      <c r="Y1559" s="174"/>
      <c r="Z1559" s="174"/>
      <c r="AA1559" s="174"/>
      <c r="AB1559" s="174"/>
      <c r="AC1559" s="174"/>
      <c r="AD1559" s="174"/>
      <c r="AE1559" s="174"/>
      <c r="AF1559" s="174"/>
      <c r="AG1559" s="174"/>
      <c r="AH1559" s="174"/>
      <c r="AI1559" s="174"/>
      <c r="AJ1559" s="174"/>
      <c r="AK1559" s="174"/>
      <c r="AL1559" s="174"/>
      <c r="AM1559" s="174"/>
      <c r="AN1559" s="174"/>
      <c r="AO1559" s="174"/>
      <c r="AP1559" s="174"/>
      <c r="AQ1559" s="174"/>
      <c r="AR1559" s="174"/>
      <c r="AS1559" s="174"/>
      <c r="AT1559" s="174"/>
      <c r="AU1559" s="174"/>
      <c r="AV1559" s="174"/>
      <c r="AW1559" s="174"/>
      <c r="AX1559" s="174"/>
      <c r="AY1559" s="174"/>
      <c r="AZ1559" s="174"/>
      <c r="BA1559" s="174"/>
      <c r="BB1559" s="174"/>
      <c r="BC1559" s="174"/>
      <c r="BD1559" s="174"/>
      <c r="BE1559" s="174"/>
      <c r="BF1559" s="174"/>
      <c r="BG1559" s="174"/>
      <c r="BH1559" s="174"/>
      <c r="BI1559" s="174"/>
      <c r="BJ1559" s="174"/>
      <c r="BK1559" s="174"/>
      <c r="BL1559" s="174"/>
      <c r="BM1559" s="174"/>
      <c r="BN1559" s="174"/>
      <c r="BO1559" s="174"/>
      <c r="BP1559" s="174"/>
      <c r="BQ1559" s="174"/>
      <c r="BR1559" s="174"/>
      <c r="BS1559" s="174"/>
      <c r="BT1559" s="174"/>
      <c r="BU1559" s="174"/>
      <c r="BV1559" s="174"/>
      <c r="BW1559" s="174"/>
      <c r="BX1559" s="174"/>
      <c r="BY1559" s="174"/>
      <c r="BZ1559" s="174"/>
      <c r="CA1559" s="174"/>
      <c r="CB1559" s="174"/>
      <c r="CC1559" s="174"/>
      <c r="CD1559" s="174"/>
      <c r="CE1559" s="174"/>
      <c r="CF1559" s="174"/>
      <c r="CG1559" s="174"/>
      <c r="CH1559" s="174"/>
      <c r="CI1559" s="174"/>
      <c r="CJ1559" s="174"/>
      <c r="CK1559" s="174"/>
      <c r="CL1559" s="174"/>
      <c r="CN1559" s="176"/>
      <c r="CO1559" s="174"/>
      <c r="CP1559" s="174"/>
      <c r="CQ1559" s="174"/>
      <c r="CR1559" s="174"/>
      <c r="CS1559" s="174"/>
      <c r="CT1559" s="174"/>
      <c r="CU1559" s="174"/>
      <c r="CV1559" s="174"/>
      <c r="CW1559" s="174"/>
      <c r="CX1559" s="174"/>
      <c r="CY1559" s="174"/>
      <c r="CZ1559" s="174"/>
      <c r="DA1559" s="174"/>
      <c r="DB1559" s="174"/>
      <c r="DC1559" s="174"/>
      <c r="DD1559" s="174"/>
      <c r="DE1559" s="174"/>
      <c r="DF1559" s="174"/>
      <c r="DG1559" s="174"/>
      <c r="DH1559" s="174"/>
      <c r="DI1559" s="174"/>
      <c r="DJ1559" s="174"/>
      <c r="DK1559" s="174"/>
      <c r="DL1559" s="174"/>
    </row>
    <row r="1560" spans="1:116" x14ac:dyDescent="0.4">
      <c r="A1560" s="174"/>
      <c r="E1560" s="8"/>
      <c r="G1560" s="175" t="s">
        <v>462</v>
      </c>
      <c r="H1560" s="174"/>
      <c r="I1560" s="176"/>
      <c r="J1560" s="176"/>
      <c r="K1560" s="197"/>
      <c r="L1560" s="197"/>
      <c r="M1560" s="197"/>
      <c r="N1560" s="197"/>
      <c r="O1560" s="197"/>
      <c r="P1560" s="197"/>
      <c r="R1560" s="198"/>
      <c r="S1560" s="174"/>
      <c r="T1560" s="174"/>
      <c r="U1560" s="174"/>
      <c r="V1560" s="174"/>
      <c r="W1560" s="174"/>
      <c r="X1560" s="174"/>
      <c r="Y1560" s="174"/>
      <c r="Z1560" s="174"/>
      <c r="AA1560" s="174"/>
      <c r="AB1560" s="174"/>
      <c r="AC1560" s="174"/>
      <c r="AD1560" s="174"/>
      <c r="AE1560" s="174"/>
      <c r="AF1560" s="174"/>
      <c r="AG1560" s="174"/>
      <c r="AH1560" s="174"/>
      <c r="AI1560" s="174"/>
      <c r="AJ1560" s="174"/>
      <c r="AK1560" s="174"/>
      <c r="AL1560" s="174"/>
      <c r="AM1560" s="174"/>
      <c r="AN1560" s="174"/>
      <c r="AO1560" s="174"/>
      <c r="AP1560" s="174"/>
      <c r="AQ1560" s="174"/>
      <c r="AR1560" s="174"/>
      <c r="AS1560" s="174"/>
      <c r="AT1560" s="174"/>
      <c r="AU1560" s="174"/>
      <c r="AV1560" s="174"/>
      <c r="AW1560" s="174"/>
      <c r="AX1560" s="174"/>
      <c r="AY1560" s="174"/>
      <c r="AZ1560" s="174"/>
      <c r="BA1560" s="174"/>
      <c r="BB1560" s="174"/>
      <c r="BC1560" s="174"/>
      <c r="BD1560" s="174"/>
      <c r="BE1560" s="174"/>
      <c r="BF1560" s="174"/>
      <c r="BG1560" s="174"/>
      <c r="BH1560" s="174"/>
      <c r="BI1560" s="174"/>
      <c r="BJ1560" s="174"/>
      <c r="BK1560" s="174"/>
      <c r="BL1560" s="174"/>
      <c r="BM1560" s="174"/>
      <c r="BN1560" s="174"/>
      <c r="BO1560" s="174"/>
      <c r="BP1560" s="174"/>
      <c r="BQ1560" s="174"/>
      <c r="BR1560" s="174"/>
      <c r="BS1560" s="174"/>
      <c r="BT1560" s="174"/>
      <c r="BU1560" s="174"/>
      <c r="BV1560" s="174"/>
      <c r="BW1560" s="174"/>
      <c r="BX1560" s="174"/>
      <c r="BY1560" s="174"/>
      <c r="BZ1560" s="174"/>
      <c r="CA1560" s="174"/>
      <c r="CB1560" s="174"/>
      <c r="CC1560" s="174"/>
      <c r="CD1560" s="174"/>
      <c r="CE1560" s="174"/>
      <c r="CF1560" s="174"/>
      <c r="CG1560" s="174"/>
      <c r="CH1560" s="174"/>
      <c r="CI1560" s="174"/>
      <c r="CJ1560" s="174"/>
      <c r="CK1560" s="174"/>
      <c r="CL1560" s="174"/>
      <c r="CN1560" s="176"/>
      <c r="CO1560" s="174"/>
      <c r="CP1560" s="174"/>
      <c r="CQ1560" s="174"/>
      <c r="CR1560" s="174"/>
      <c r="CS1560" s="174"/>
      <c r="CT1560" s="174"/>
      <c r="CU1560" s="174"/>
      <c r="CV1560" s="174"/>
      <c r="CW1560" s="174"/>
      <c r="CX1560" s="174"/>
      <c r="CY1560" s="174"/>
      <c r="CZ1560" s="174"/>
      <c r="DA1560" s="174"/>
      <c r="DB1560" s="174"/>
      <c r="DC1560" s="174"/>
      <c r="DD1560" s="174"/>
      <c r="DE1560" s="174"/>
      <c r="DF1560" s="174"/>
      <c r="DG1560" s="174"/>
      <c r="DH1560" s="174"/>
      <c r="DI1560" s="174"/>
      <c r="DJ1560" s="174"/>
      <c r="DK1560" s="174"/>
      <c r="DL1560" s="174"/>
    </row>
    <row r="1561" spans="1:116" x14ac:dyDescent="0.4">
      <c r="A1561" s="174"/>
      <c r="E1561" s="8"/>
      <c r="G1561" s="175" t="s">
        <v>491</v>
      </c>
      <c r="H1561" s="174"/>
      <c r="I1561" s="176"/>
      <c r="J1561" s="176"/>
      <c r="K1561" s="197"/>
      <c r="L1561" s="197"/>
      <c r="M1561" s="197"/>
      <c r="N1561" s="197"/>
      <c r="O1561" s="197"/>
      <c r="P1561" s="197"/>
      <c r="R1561" s="198"/>
      <c r="S1561" s="199" t="str">
        <f t="shared" ref="S1561:CD1561" si="2287">S$20</f>
        <v>S$16</v>
      </c>
      <c r="T1561" s="199" t="str">
        <f t="shared" si="2287"/>
        <v>T$16</v>
      </c>
      <c r="U1561" s="199" t="str">
        <f t="shared" si="2287"/>
        <v>U$16</v>
      </c>
      <c r="V1561" s="199" t="str">
        <f t="shared" si="2287"/>
        <v>V$16</v>
      </c>
      <c r="W1561" s="199" t="str">
        <f t="shared" si="2287"/>
        <v>W$16</v>
      </c>
      <c r="X1561" s="199" t="str">
        <f t="shared" si="2287"/>
        <v>X$16</v>
      </c>
      <c r="Y1561" s="199" t="str">
        <f t="shared" si="2287"/>
        <v>Y$16</v>
      </c>
      <c r="Z1561" s="199" t="str">
        <f t="shared" si="2287"/>
        <v>Z$16</v>
      </c>
      <c r="AA1561" s="199" t="str">
        <f t="shared" si="2287"/>
        <v>AA$16</v>
      </c>
      <c r="AB1561" s="199" t="str">
        <f t="shared" si="2287"/>
        <v>AB$16</v>
      </c>
      <c r="AC1561" s="199" t="str">
        <f t="shared" si="2287"/>
        <v>AC$16</v>
      </c>
      <c r="AD1561" s="199" t="str">
        <f t="shared" si="2287"/>
        <v>AD$16</v>
      </c>
      <c r="AE1561" s="199" t="str">
        <f t="shared" si="2287"/>
        <v>AE$16</v>
      </c>
      <c r="AF1561" s="199" t="str">
        <f t="shared" si="2287"/>
        <v>AF$16</v>
      </c>
      <c r="AG1561" s="199" t="str">
        <f t="shared" si="2287"/>
        <v>AG$16</v>
      </c>
      <c r="AH1561" s="199" t="str">
        <f t="shared" si="2287"/>
        <v>AH$16</v>
      </c>
      <c r="AI1561" s="199" t="str">
        <f t="shared" si="2287"/>
        <v>AI$16</v>
      </c>
      <c r="AJ1561" s="199" t="str">
        <f t="shared" si="2287"/>
        <v>AJ$16</v>
      </c>
      <c r="AK1561" s="199" t="str">
        <f t="shared" si="2287"/>
        <v>AK$16</v>
      </c>
      <c r="AL1561" s="199" t="str">
        <f t="shared" si="2287"/>
        <v>AL$16</v>
      </c>
      <c r="AM1561" s="199" t="str">
        <f t="shared" si="2287"/>
        <v>AM$16</v>
      </c>
      <c r="AN1561" s="199" t="str">
        <f t="shared" si="2287"/>
        <v>AN$16</v>
      </c>
      <c r="AO1561" s="199" t="str">
        <f t="shared" si="2287"/>
        <v>AO$16</v>
      </c>
      <c r="AP1561" s="199" t="str">
        <f t="shared" si="2287"/>
        <v>AP$16</v>
      </c>
      <c r="AQ1561" s="199" t="str">
        <f t="shared" si="2287"/>
        <v>AQ$16</v>
      </c>
      <c r="AR1561" s="199" t="str">
        <f t="shared" si="2287"/>
        <v>AR$16</v>
      </c>
      <c r="AS1561" s="199" t="str">
        <f t="shared" si="2287"/>
        <v>AS$16</v>
      </c>
      <c r="AT1561" s="199" t="str">
        <f t="shared" si="2287"/>
        <v>AT$16</v>
      </c>
      <c r="AU1561" s="199" t="str">
        <f t="shared" si="2287"/>
        <v>AU$16</v>
      </c>
      <c r="AV1561" s="199" t="str">
        <f t="shared" si="2287"/>
        <v>AV$16</v>
      </c>
      <c r="AW1561" s="199" t="str">
        <f t="shared" si="2287"/>
        <v>AW$16</v>
      </c>
      <c r="AX1561" s="199" t="str">
        <f t="shared" si="2287"/>
        <v>AX$16</v>
      </c>
      <c r="AY1561" s="199" t="str">
        <f t="shared" si="2287"/>
        <v>AY$16</v>
      </c>
      <c r="AZ1561" s="199" t="str">
        <f t="shared" si="2287"/>
        <v>AZ$16</v>
      </c>
      <c r="BA1561" s="199" t="str">
        <f t="shared" si="2287"/>
        <v>BA$16</v>
      </c>
      <c r="BB1561" s="199" t="str">
        <f t="shared" si="2287"/>
        <v>BB$16</v>
      </c>
      <c r="BC1561" s="199" t="str">
        <f t="shared" si="2287"/>
        <v>BC$16</v>
      </c>
      <c r="BD1561" s="199" t="str">
        <f t="shared" si="2287"/>
        <v>BD$16</v>
      </c>
      <c r="BE1561" s="199" t="str">
        <f t="shared" si="2287"/>
        <v>BE$16</v>
      </c>
      <c r="BF1561" s="199" t="str">
        <f t="shared" si="2287"/>
        <v>BF$16</v>
      </c>
      <c r="BG1561" s="199" t="str">
        <f t="shared" si="2287"/>
        <v>BG$16</v>
      </c>
      <c r="BH1561" s="199" t="str">
        <f t="shared" si="2287"/>
        <v>BH$16</v>
      </c>
      <c r="BI1561" s="199" t="str">
        <f t="shared" si="2287"/>
        <v>BI$16</v>
      </c>
      <c r="BJ1561" s="199" t="str">
        <f t="shared" si="2287"/>
        <v>BJ$16</v>
      </c>
      <c r="BK1561" s="199" t="str">
        <f t="shared" si="2287"/>
        <v>BK$16</v>
      </c>
      <c r="BL1561" s="199" t="str">
        <f t="shared" si="2287"/>
        <v>BL$16</v>
      </c>
      <c r="BM1561" s="199" t="str">
        <f t="shared" si="2287"/>
        <v>BM$16</v>
      </c>
      <c r="BN1561" s="199" t="str">
        <f t="shared" si="2287"/>
        <v>BN$16</v>
      </c>
      <c r="BO1561" s="199" t="str">
        <f t="shared" si="2287"/>
        <v>BO$16</v>
      </c>
      <c r="BP1561" s="199" t="str">
        <f t="shared" si="2287"/>
        <v>BP$16</v>
      </c>
      <c r="BQ1561" s="199" t="str">
        <f t="shared" si="2287"/>
        <v>BQ$16</v>
      </c>
      <c r="BR1561" s="199" t="str">
        <f t="shared" si="2287"/>
        <v>BR$16</v>
      </c>
      <c r="BS1561" s="199" t="str">
        <f t="shared" si="2287"/>
        <v>BS$16</v>
      </c>
      <c r="BT1561" s="199" t="str">
        <f t="shared" si="2287"/>
        <v>BT$16</v>
      </c>
      <c r="BU1561" s="199" t="str">
        <f t="shared" si="2287"/>
        <v>BU$16</v>
      </c>
      <c r="BV1561" s="199" t="str">
        <f t="shared" si="2287"/>
        <v>BV$16</v>
      </c>
      <c r="BW1561" s="199" t="str">
        <f t="shared" si="2287"/>
        <v>BW$16</v>
      </c>
      <c r="BX1561" s="199" t="str">
        <f t="shared" si="2287"/>
        <v>BX$16</v>
      </c>
      <c r="BY1561" s="199" t="str">
        <f t="shared" si="2287"/>
        <v>BY$16</v>
      </c>
      <c r="BZ1561" s="199" t="str">
        <f t="shared" si="2287"/>
        <v>BZ$16</v>
      </c>
      <c r="CA1561" s="199" t="str">
        <f t="shared" si="2287"/>
        <v>CA$16</v>
      </c>
      <c r="CB1561" s="199" t="str">
        <f t="shared" si="2287"/>
        <v>CB$16</v>
      </c>
      <c r="CC1561" s="199" t="str">
        <f t="shared" si="2287"/>
        <v>CC$16</v>
      </c>
      <c r="CD1561" s="199" t="str">
        <f t="shared" si="2287"/>
        <v>CD$16</v>
      </c>
      <c r="CE1561" s="199" t="str">
        <f t="shared" ref="CE1561:CL1561" si="2288">CE$20</f>
        <v>CE$16</v>
      </c>
      <c r="CF1561" s="199" t="str">
        <f t="shared" si="2288"/>
        <v>CF$16</v>
      </c>
      <c r="CG1561" s="199" t="str">
        <f t="shared" si="2288"/>
        <v>CG$16</v>
      </c>
      <c r="CH1561" s="199" t="str">
        <f t="shared" si="2288"/>
        <v>CH$16</v>
      </c>
      <c r="CI1561" s="199" t="str">
        <f t="shared" si="2288"/>
        <v>CI$16</v>
      </c>
      <c r="CJ1561" s="199" t="str">
        <f t="shared" si="2288"/>
        <v>CJ$16</v>
      </c>
      <c r="CK1561" s="199" t="str">
        <f t="shared" si="2288"/>
        <v>CK$16</v>
      </c>
      <c r="CL1561" s="199" t="str">
        <f t="shared" si="2288"/>
        <v>CL$16</v>
      </c>
      <c r="CN1561" s="176"/>
      <c r="CO1561" s="199" t="str">
        <f t="shared" ref="CO1561:DL1561" si="2289">CO$20</f>
        <v>CO$16</v>
      </c>
      <c r="CP1561" s="199" t="str">
        <f t="shared" si="2289"/>
        <v>CP$16</v>
      </c>
      <c r="CQ1561" s="199" t="str">
        <f t="shared" si="2289"/>
        <v>CQ$16</v>
      </c>
      <c r="CR1561" s="199" t="str">
        <f t="shared" si="2289"/>
        <v>CR$16</v>
      </c>
      <c r="CS1561" s="199" t="str">
        <f t="shared" si="2289"/>
        <v>CS$16</v>
      </c>
      <c r="CT1561" s="199" t="str">
        <f t="shared" si="2289"/>
        <v>CT$16</v>
      </c>
      <c r="CU1561" s="199" t="str">
        <f t="shared" si="2289"/>
        <v>CU$16</v>
      </c>
      <c r="CV1561" s="199" t="str">
        <f t="shared" si="2289"/>
        <v>CV$16</v>
      </c>
      <c r="CW1561" s="199" t="str">
        <f t="shared" si="2289"/>
        <v>CW$16</v>
      </c>
      <c r="CX1561" s="199" t="str">
        <f t="shared" si="2289"/>
        <v>CX$16</v>
      </c>
      <c r="CY1561" s="199" t="str">
        <f t="shared" si="2289"/>
        <v>CY$16</v>
      </c>
      <c r="CZ1561" s="199" t="str">
        <f t="shared" si="2289"/>
        <v>CZ$16</v>
      </c>
      <c r="DA1561" s="199" t="str">
        <f t="shared" si="2289"/>
        <v>DA$16</v>
      </c>
      <c r="DB1561" s="199" t="str">
        <f t="shared" si="2289"/>
        <v>DB$16</v>
      </c>
      <c r="DC1561" s="199" t="str">
        <f t="shared" si="2289"/>
        <v>DC$16</v>
      </c>
      <c r="DD1561" s="199" t="str">
        <f t="shared" si="2289"/>
        <v>DD$16</v>
      </c>
      <c r="DE1561" s="199" t="str">
        <f t="shared" si="2289"/>
        <v>DE$16</v>
      </c>
      <c r="DF1561" s="199" t="str">
        <f t="shared" si="2289"/>
        <v>DF$16</v>
      </c>
      <c r="DG1561" s="199" t="str">
        <f t="shared" si="2289"/>
        <v>DG$16</v>
      </c>
      <c r="DH1561" s="199" t="str">
        <f t="shared" si="2289"/>
        <v>DH$16</v>
      </c>
      <c r="DI1561" s="199" t="str">
        <f t="shared" si="2289"/>
        <v>DI$16</v>
      </c>
      <c r="DJ1561" s="199" t="str">
        <f t="shared" si="2289"/>
        <v>DJ$16</v>
      </c>
      <c r="DK1561" s="199" t="str">
        <f t="shared" si="2289"/>
        <v>DK$16</v>
      </c>
      <c r="DL1561" s="199" t="str">
        <f t="shared" si="2289"/>
        <v>DL$16</v>
      </c>
    </row>
    <row r="1562" spans="1:116" x14ac:dyDescent="0.4">
      <c r="A1562" s="174"/>
      <c r="E1562" s="8"/>
      <c r="G1562" s="175" t="s">
        <v>505</v>
      </c>
      <c r="H1562" s="200"/>
      <c r="I1562" s="201"/>
      <c r="J1562" s="201"/>
      <c r="K1562" s="202"/>
      <c r="L1562" s="202"/>
      <c r="M1562" s="202"/>
      <c r="N1562" s="202"/>
      <c r="O1562" s="202"/>
      <c r="P1562" s="202"/>
      <c r="R1562" s="202"/>
      <c r="S1562" s="199" t="str">
        <f t="shared" ref="S1562:CD1562" si="2290">S$21</f>
        <v>S$17</v>
      </c>
      <c r="T1562" s="199" t="str">
        <f t="shared" si="2290"/>
        <v>T$17</v>
      </c>
      <c r="U1562" s="199" t="str">
        <f t="shared" si="2290"/>
        <v>U$17</v>
      </c>
      <c r="V1562" s="199" t="str">
        <f t="shared" si="2290"/>
        <v>V$17</v>
      </c>
      <c r="W1562" s="199" t="str">
        <f t="shared" si="2290"/>
        <v>W$17</v>
      </c>
      <c r="X1562" s="199" t="str">
        <f t="shared" si="2290"/>
        <v>X$17</v>
      </c>
      <c r="Y1562" s="199" t="str">
        <f t="shared" si="2290"/>
        <v>Y$17</v>
      </c>
      <c r="Z1562" s="199" t="str">
        <f t="shared" si="2290"/>
        <v>Z$17</v>
      </c>
      <c r="AA1562" s="199" t="str">
        <f t="shared" si="2290"/>
        <v>AA$17</v>
      </c>
      <c r="AB1562" s="199" t="str">
        <f t="shared" si="2290"/>
        <v>AB$17</v>
      </c>
      <c r="AC1562" s="199" t="str">
        <f t="shared" si="2290"/>
        <v>AC$17</v>
      </c>
      <c r="AD1562" s="199" t="str">
        <f t="shared" si="2290"/>
        <v>AD$17</v>
      </c>
      <c r="AE1562" s="199" t="str">
        <f t="shared" si="2290"/>
        <v>AE$17</v>
      </c>
      <c r="AF1562" s="199" t="str">
        <f t="shared" si="2290"/>
        <v>AF$17</v>
      </c>
      <c r="AG1562" s="199" t="str">
        <f t="shared" si="2290"/>
        <v>AG$17</v>
      </c>
      <c r="AH1562" s="199" t="str">
        <f t="shared" si="2290"/>
        <v>AH$17</v>
      </c>
      <c r="AI1562" s="199" t="str">
        <f t="shared" si="2290"/>
        <v>AI$17</v>
      </c>
      <c r="AJ1562" s="199" t="str">
        <f t="shared" si="2290"/>
        <v>AJ$17</v>
      </c>
      <c r="AK1562" s="199" t="str">
        <f t="shared" si="2290"/>
        <v>AK$17</v>
      </c>
      <c r="AL1562" s="199" t="str">
        <f t="shared" si="2290"/>
        <v>AL$17</v>
      </c>
      <c r="AM1562" s="199" t="str">
        <f t="shared" si="2290"/>
        <v>AM$17</v>
      </c>
      <c r="AN1562" s="199" t="str">
        <f t="shared" si="2290"/>
        <v>AN$17</v>
      </c>
      <c r="AO1562" s="199" t="str">
        <f t="shared" si="2290"/>
        <v>AO$17</v>
      </c>
      <c r="AP1562" s="199" t="str">
        <f t="shared" si="2290"/>
        <v>AP$17</v>
      </c>
      <c r="AQ1562" s="199" t="str">
        <f t="shared" si="2290"/>
        <v>AQ$17</v>
      </c>
      <c r="AR1562" s="199" t="str">
        <f t="shared" si="2290"/>
        <v>AR$17</v>
      </c>
      <c r="AS1562" s="199" t="str">
        <f t="shared" si="2290"/>
        <v>AS$17</v>
      </c>
      <c r="AT1562" s="199" t="str">
        <f t="shared" si="2290"/>
        <v>AT$17</v>
      </c>
      <c r="AU1562" s="199" t="str">
        <f t="shared" si="2290"/>
        <v>AU$17</v>
      </c>
      <c r="AV1562" s="199" t="str">
        <f t="shared" si="2290"/>
        <v>AV$17</v>
      </c>
      <c r="AW1562" s="199" t="str">
        <f t="shared" si="2290"/>
        <v>AW$17</v>
      </c>
      <c r="AX1562" s="199" t="str">
        <f t="shared" si="2290"/>
        <v>AX$17</v>
      </c>
      <c r="AY1562" s="199" t="str">
        <f t="shared" si="2290"/>
        <v>AY$17</v>
      </c>
      <c r="AZ1562" s="199" t="str">
        <f t="shared" si="2290"/>
        <v>AZ$17</v>
      </c>
      <c r="BA1562" s="199" t="str">
        <f t="shared" si="2290"/>
        <v>BA$17</v>
      </c>
      <c r="BB1562" s="199" t="str">
        <f t="shared" si="2290"/>
        <v>BB$17</v>
      </c>
      <c r="BC1562" s="199" t="str">
        <f t="shared" si="2290"/>
        <v>BC$17</v>
      </c>
      <c r="BD1562" s="199" t="str">
        <f t="shared" si="2290"/>
        <v>BD$17</v>
      </c>
      <c r="BE1562" s="199" t="str">
        <f t="shared" si="2290"/>
        <v>BE$17</v>
      </c>
      <c r="BF1562" s="199" t="str">
        <f t="shared" si="2290"/>
        <v>BF$17</v>
      </c>
      <c r="BG1562" s="199" t="str">
        <f t="shared" si="2290"/>
        <v>BG$17</v>
      </c>
      <c r="BH1562" s="199" t="str">
        <f t="shared" si="2290"/>
        <v>BH$17</v>
      </c>
      <c r="BI1562" s="199" t="str">
        <f t="shared" si="2290"/>
        <v>BI$17</v>
      </c>
      <c r="BJ1562" s="199" t="str">
        <f t="shared" si="2290"/>
        <v>BJ$17</v>
      </c>
      <c r="BK1562" s="199" t="str">
        <f t="shared" si="2290"/>
        <v>BK$17</v>
      </c>
      <c r="BL1562" s="199" t="str">
        <f t="shared" si="2290"/>
        <v>BL$17</v>
      </c>
      <c r="BM1562" s="199" t="str">
        <f t="shared" si="2290"/>
        <v>BM$17</v>
      </c>
      <c r="BN1562" s="199" t="str">
        <f t="shared" si="2290"/>
        <v>BN$17</v>
      </c>
      <c r="BO1562" s="199" t="str">
        <f t="shared" si="2290"/>
        <v>BO$17</v>
      </c>
      <c r="BP1562" s="199" t="str">
        <f t="shared" si="2290"/>
        <v>BP$17</v>
      </c>
      <c r="BQ1562" s="199" t="str">
        <f t="shared" si="2290"/>
        <v>BQ$17</v>
      </c>
      <c r="BR1562" s="199" t="str">
        <f t="shared" si="2290"/>
        <v>BR$17</v>
      </c>
      <c r="BS1562" s="199" t="str">
        <f t="shared" si="2290"/>
        <v>BS$17</v>
      </c>
      <c r="BT1562" s="199" t="str">
        <f t="shared" si="2290"/>
        <v>BT$17</v>
      </c>
      <c r="BU1562" s="199" t="str">
        <f t="shared" si="2290"/>
        <v>BU$17</v>
      </c>
      <c r="BV1562" s="199" t="str">
        <f t="shared" si="2290"/>
        <v>BV$17</v>
      </c>
      <c r="BW1562" s="199" t="str">
        <f t="shared" si="2290"/>
        <v>BW$17</v>
      </c>
      <c r="BX1562" s="199" t="str">
        <f t="shared" si="2290"/>
        <v>BX$17</v>
      </c>
      <c r="BY1562" s="199" t="str">
        <f t="shared" si="2290"/>
        <v>BY$17</v>
      </c>
      <c r="BZ1562" s="199" t="str">
        <f t="shared" si="2290"/>
        <v>BZ$17</v>
      </c>
      <c r="CA1562" s="199" t="str">
        <f t="shared" si="2290"/>
        <v>CA$17</v>
      </c>
      <c r="CB1562" s="199" t="str">
        <f t="shared" si="2290"/>
        <v>CB$17</v>
      </c>
      <c r="CC1562" s="199" t="str">
        <f t="shared" si="2290"/>
        <v>CC$17</v>
      </c>
      <c r="CD1562" s="199" t="str">
        <f t="shared" si="2290"/>
        <v>CD$17</v>
      </c>
      <c r="CE1562" s="199" t="str">
        <f t="shared" ref="CE1562:CL1562" si="2291">CE$21</f>
        <v>CE$17</v>
      </c>
      <c r="CF1562" s="199" t="str">
        <f t="shared" si="2291"/>
        <v>CF$17</v>
      </c>
      <c r="CG1562" s="199" t="str">
        <f t="shared" si="2291"/>
        <v>CG$17</v>
      </c>
      <c r="CH1562" s="199" t="str">
        <f t="shared" si="2291"/>
        <v>CH$17</v>
      </c>
      <c r="CI1562" s="199" t="str">
        <f t="shared" si="2291"/>
        <v>CI$17</v>
      </c>
      <c r="CJ1562" s="199" t="str">
        <f t="shared" si="2291"/>
        <v>CJ$17</v>
      </c>
      <c r="CK1562" s="199" t="str">
        <f t="shared" si="2291"/>
        <v>CK$17</v>
      </c>
      <c r="CL1562" s="199" t="str">
        <f t="shared" si="2291"/>
        <v>CL$17</v>
      </c>
      <c r="CN1562" s="201"/>
      <c r="CO1562" s="199" t="str">
        <f t="shared" ref="CO1562:DL1562" si="2292">CO$21</f>
        <v>CO$17</v>
      </c>
      <c r="CP1562" s="199" t="str">
        <f t="shared" si="2292"/>
        <v>CP$17</v>
      </c>
      <c r="CQ1562" s="199" t="str">
        <f t="shared" si="2292"/>
        <v>CQ$17</v>
      </c>
      <c r="CR1562" s="199" t="str">
        <f t="shared" si="2292"/>
        <v>CR$17</v>
      </c>
      <c r="CS1562" s="199" t="str">
        <f t="shared" si="2292"/>
        <v>CS$17</v>
      </c>
      <c r="CT1562" s="199" t="str">
        <f t="shared" si="2292"/>
        <v>CT$17</v>
      </c>
      <c r="CU1562" s="199" t="str">
        <f t="shared" si="2292"/>
        <v>CU$17</v>
      </c>
      <c r="CV1562" s="199" t="str">
        <f t="shared" si="2292"/>
        <v>CV$17</v>
      </c>
      <c r="CW1562" s="199" t="str">
        <f t="shared" si="2292"/>
        <v>CW$17</v>
      </c>
      <c r="CX1562" s="199" t="str">
        <f t="shared" si="2292"/>
        <v>CX$17</v>
      </c>
      <c r="CY1562" s="199" t="str">
        <f t="shared" si="2292"/>
        <v>CY$17</v>
      </c>
      <c r="CZ1562" s="199" t="str">
        <f t="shared" si="2292"/>
        <v>CZ$17</v>
      </c>
      <c r="DA1562" s="199" t="str">
        <f t="shared" si="2292"/>
        <v>DA$17</v>
      </c>
      <c r="DB1562" s="199" t="str">
        <f t="shared" si="2292"/>
        <v>DB$17</v>
      </c>
      <c r="DC1562" s="199" t="str">
        <f t="shared" si="2292"/>
        <v>DC$17</v>
      </c>
      <c r="DD1562" s="199" t="str">
        <f t="shared" si="2292"/>
        <v>DD$17</v>
      </c>
      <c r="DE1562" s="199" t="str">
        <f t="shared" si="2292"/>
        <v>DE$17</v>
      </c>
      <c r="DF1562" s="199" t="str">
        <f t="shared" si="2292"/>
        <v>DF$17</v>
      </c>
      <c r="DG1562" s="199" t="str">
        <f t="shared" si="2292"/>
        <v>DG$17</v>
      </c>
      <c r="DH1562" s="199" t="str">
        <f t="shared" si="2292"/>
        <v>DH$17</v>
      </c>
      <c r="DI1562" s="199" t="str">
        <f t="shared" si="2292"/>
        <v>DI$17</v>
      </c>
      <c r="DJ1562" s="199" t="str">
        <f t="shared" si="2292"/>
        <v>DJ$17</v>
      </c>
      <c r="DK1562" s="199" t="str">
        <f t="shared" si="2292"/>
        <v>DK$17</v>
      </c>
      <c r="DL1562" s="199" t="str">
        <f t="shared" si="2292"/>
        <v>DL$17</v>
      </c>
    </row>
    <row r="1563" spans="1:116" x14ac:dyDescent="0.4">
      <c r="A1563" s="174"/>
      <c r="E1563" s="8"/>
      <c r="G1563" s="175" t="s">
        <v>463</v>
      </c>
      <c r="H1563" s="200"/>
      <c r="I1563" s="201"/>
      <c r="J1563" s="201"/>
      <c r="K1563" s="202"/>
      <c r="L1563" s="202"/>
      <c r="M1563" s="202"/>
      <c r="N1563" s="202"/>
      <c r="O1563" s="202"/>
      <c r="P1563" s="202"/>
      <c r="R1563" s="202"/>
      <c r="S1563" s="190"/>
      <c r="T1563" s="190"/>
      <c r="U1563" s="190"/>
      <c r="V1563" s="190"/>
      <c r="W1563" s="190"/>
      <c r="X1563" s="190"/>
      <c r="Y1563" s="190"/>
      <c r="Z1563" s="190"/>
      <c r="AA1563" s="190"/>
      <c r="AB1563" s="190"/>
      <c r="AC1563" s="190"/>
      <c r="AD1563" s="190"/>
      <c r="AE1563" s="190"/>
      <c r="AF1563" s="190"/>
      <c r="AG1563" s="190"/>
      <c r="AH1563" s="190"/>
      <c r="AI1563" s="190"/>
      <c r="AJ1563" s="190"/>
      <c r="AK1563" s="190"/>
      <c r="AL1563" s="190"/>
      <c r="AM1563" s="190"/>
      <c r="AN1563" s="190"/>
      <c r="AO1563" s="190"/>
      <c r="AP1563" s="190"/>
      <c r="AQ1563" s="190"/>
      <c r="AR1563" s="190"/>
      <c r="AS1563" s="190"/>
      <c r="AT1563" s="190"/>
      <c r="AU1563" s="190"/>
      <c r="AV1563" s="190"/>
      <c r="AW1563" s="190"/>
      <c r="AX1563" s="190"/>
      <c r="AY1563" s="190"/>
      <c r="AZ1563" s="190"/>
      <c r="BA1563" s="190"/>
      <c r="BB1563" s="190"/>
      <c r="BC1563" s="190"/>
      <c r="BD1563" s="190"/>
      <c r="BE1563" s="190"/>
      <c r="BF1563" s="190"/>
      <c r="BG1563" s="190"/>
      <c r="BH1563" s="190"/>
      <c r="BI1563" s="190"/>
      <c r="BJ1563" s="190"/>
      <c r="BK1563" s="190"/>
      <c r="BL1563" s="190"/>
      <c r="BM1563" s="190"/>
      <c r="BN1563" s="190"/>
      <c r="BO1563" s="190"/>
      <c r="BP1563" s="190"/>
      <c r="BQ1563" s="190"/>
      <c r="BR1563" s="190"/>
      <c r="BS1563" s="190"/>
      <c r="BT1563" s="190"/>
      <c r="BU1563" s="190"/>
      <c r="BV1563" s="190"/>
      <c r="BW1563" s="190"/>
      <c r="BX1563" s="190"/>
      <c r="BY1563" s="190"/>
      <c r="BZ1563" s="190"/>
      <c r="CA1563" s="190"/>
      <c r="CB1563" s="190"/>
      <c r="CC1563" s="190"/>
      <c r="CD1563" s="190"/>
      <c r="CE1563" s="190"/>
      <c r="CF1563" s="190"/>
      <c r="CG1563" s="190"/>
      <c r="CH1563" s="190"/>
      <c r="CI1563" s="190"/>
      <c r="CJ1563" s="190"/>
      <c r="CK1563" s="190"/>
      <c r="CL1563" s="190"/>
      <c r="CN1563" s="201"/>
      <c r="CO1563" s="190"/>
      <c r="CP1563" s="190"/>
      <c r="CQ1563" s="190"/>
      <c r="CR1563" s="190"/>
      <c r="CS1563" s="190"/>
      <c r="CT1563" s="190"/>
      <c r="CU1563" s="190"/>
      <c r="CV1563" s="190"/>
      <c r="CW1563" s="190"/>
      <c r="CX1563" s="190"/>
      <c r="CY1563" s="190"/>
      <c r="CZ1563" s="190"/>
      <c r="DA1563" s="190"/>
      <c r="DB1563" s="190"/>
      <c r="DC1563" s="190"/>
      <c r="DD1563" s="190"/>
      <c r="DE1563" s="190"/>
      <c r="DF1563" s="190"/>
      <c r="DG1563" s="190"/>
      <c r="DH1563" s="190"/>
      <c r="DI1563" s="190"/>
      <c r="DJ1563" s="190"/>
      <c r="DK1563" s="190"/>
      <c r="DL1563" s="190"/>
    </row>
    <row r="1564" spans="1:116" x14ac:dyDescent="0.4">
      <c r="A1564" s="174"/>
      <c r="E1564" s="8"/>
      <c r="G1564" s="175" t="s">
        <v>464</v>
      </c>
      <c r="H1564" s="200"/>
      <c r="I1564" s="201"/>
      <c r="J1564" s="201"/>
      <c r="K1564" s="202"/>
      <c r="L1564" s="202"/>
      <c r="M1564" s="202"/>
      <c r="N1564" s="202"/>
      <c r="O1564" s="202"/>
      <c r="P1564" s="202"/>
      <c r="R1564" s="202"/>
      <c r="S1564" s="190"/>
      <c r="T1564" s="190"/>
      <c r="U1564" s="190"/>
      <c r="V1564" s="190"/>
      <c r="W1564" s="190"/>
      <c r="X1564" s="190"/>
      <c r="Y1564" s="190"/>
      <c r="Z1564" s="190"/>
      <c r="AA1564" s="190"/>
      <c r="AB1564" s="190"/>
      <c r="AC1564" s="190"/>
      <c r="AD1564" s="190"/>
      <c r="AE1564" s="190"/>
      <c r="AF1564" s="190"/>
      <c r="AG1564" s="190"/>
      <c r="AH1564" s="190"/>
      <c r="AI1564" s="190"/>
      <c r="AJ1564" s="190"/>
      <c r="AK1564" s="190"/>
      <c r="AL1564" s="190"/>
      <c r="AM1564" s="190"/>
      <c r="AN1564" s="190"/>
      <c r="AO1564" s="190"/>
      <c r="AP1564" s="190"/>
      <c r="AQ1564" s="190"/>
      <c r="AR1564" s="190"/>
      <c r="AS1564" s="190"/>
      <c r="AT1564" s="190"/>
      <c r="AU1564" s="190"/>
      <c r="AV1564" s="190"/>
      <c r="AW1564" s="190"/>
      <c r="AX1564" s="190"/>
      <c r="AY1564" s="190"/>
      <c r="AZ1564" s="190"/>
      <c r="BA1564" s="190"/>
      <c r="BB1564" s="190"/>
      <c r="BC1564" s="190"/>
      <c r="BD1564" s="190"/>
      <c r="BE1564" s="190"/>
      <c r="BF1564" s="190"/>
      <c r="BG1564" s="190"/>
      <c r="BH1564" s="190"/>
      <c r="BI1564" s="190"/>
      <c r="BJ1564" s="190"/>
      <c r="BK1564" s="190"/>
      <c r="BL1564" s="190"/>
      <c r="BM1564" s="190"/>
      <c r="BN1564" s="190"/>
      <c r="BO1564" s="190"/>
      <c r="BP1564" s="190"/>
      <c r="BQ1564" s="190"/>
      <c r="BR1564" s="190"/>
      <c r="BS1564" s="190"/>
      <c r="BT1564" s="190"/>
      <c r="BU1564" s="190"/>
      <c r="BV1564" s="190"/>
      <c r="BW1564" s="190"/>
      <c r="BX1564" s="190"/>
      <c r="BY1564" s="190"/>
      <c r="BZ1564" s="190"/>
      <c r="CA1564" s="190"/>
      <c r="CB1564" s="190"/>
      <c r="CC1564" s="190"/>
      <c r="CD1564" s="190"/>
      <c r="CE1564" s="190"/>
      <c r="CF1564" s="190"/>
      <c r="CG1564" s="190"/>
      <c r="CH1564" s="190"/>
      <c r="CI1564" s="190"/>
      <c r="CJ1564" s="190"/>
      <c r="CK1564" s="190"/>
      <c r="CL1564" s="190"/>
      <c r="CN1564" s="201"/>
      <c r="CO1564" s="190"/>
      <c r="CP1564" s="190"/>
      <c r="CQ1564" s="190"/>
      <c r="CR1564" s="190"/>
      <c r="CS1564" s="190"/>
      <c r="CT1564" s="190"/>
      <c r="CU1564" s="190"/>
      <c r="CV1564" s="190"/>
      <c r="CW1564" s="190"/>
      <c r="CX1564" s="190"/>
      <c r="CY1564" s="190"/>
      <c r="CZ1564" s="190"/>
      <c r="DA1564" s="190"/>
      <c r="DB1564" s="190"/>
      <c r="DC1564" s="190"/>
      <c r="DD1564" s="190"/>
      <c r="DE1564" s="190"/>
      <c r="DF1564" s="190"/>
      <c r="DG1564" s="190"/>
      <c r="DH1564" s="190"/>
      <c r="DI1564" s="190"/>
      <c r="DJ1564" s="190"/>
      <c r="DK1564" s="190"/>
      <c r="DL1564" s="190"/>
    </row>
    <row r="1565" spans="1:116" x14ac:dyDescent="0.4">
      <c r="A1565" s="31" t="s">
        <v>218</v>
      </c>
      <c r="B1565" s="31" t="s">
        <v>243</v>
      </c>
      <c r="C1565" s="31"/>
      <c r="D1565" t="s">
        <v>532</v>
      </c>
      <c r="E1565" s="8" t="str">
        <f t="shared" ref="E1565:E1566" si="2293">ROW()&amp;" "&amp;D1565</f>
        <v>1565 FCLTA-F</v>
      </c>
      <c r="F1565" t="s">
        <v>536</v>
      </c>
      <c r="G1565" s="70" t="s">
        <v>531</v>
      </c>
      <c r="H1565" s="200"/>
      <c r="I1565" s="201"/>
      <c r="J1565" s="201"/>
      <c r="K1565" s="202"/>
      <c r="L1565" s="202"/>
      <c r="M1565" s="202"/>
      <c r="N1565" s="202"/>
      <c r="O1565" s="202"/>
      <c r="P1565" s="202"/>
      <c r="R1565" s="202"/>
      <c r="S1565" s="190" t="str">
        <f t="shared" ref="S1565:CD1565" si="2294">S$22</f>
        <v>S$18</v>
      </c>
      <c r="T1565" s="190" t="str">
        <f t="shared" si="2294"/>
        <v>T$18</v>
      </c>
      <c r="U1565" s="190" t="str">
        <f t="shared" si="2294"/>
        <v>U$18</v>
      </c>
      <c r="V1565" s="190" t="str">
        <f t="shared" si="2294"/>
        <v>V$18</v>
      </c>
      <c r="W1565" s="190" t="str">
        <f t="shared" si="2294"/>
        <v>W$18</v>
      </c>
      <c r="X1565" s="190" t="str">
        <f t="shared" si="2294"/>
        <v>X$18</v>
      </c>
      <c r="Y1565" s="190" t="str">
        <f t="shared" si="2294"/>
        <v>Y$18</v>
      </c>
      <c r="Z1565" s="190" t="str">
        <f t="shared" si="2294"/>
        <v>Z$18</v>
      </c>
      <c r="AA1565" s="190" t="str">
        <f t="shared" si="2294"/>
        <v>AA$18</v>
      </c>
      <c r="AB1565" s="190" t="str">
        <f t="shared" si="2294"/>
        <v>AB$18</v>
      </c>
      <c r="AC1565" s="190" t="str">
        <f t="shared" si="2294"/>
        <v>AC$18</v>
      </c>
      <c r="AD1565" s="190" t="str">
        <f t="shared" si="2294"/>
        <v>AD$18</v>
      </c>
      <c r="AE1565" s="190" t="str">
        <f t="shared" si="2294"/>
        <v>AE$18</v>
      </c>
      <c r="AF1565" s="190" t="str">
        <f t="shared" si="2294"/>
        <v>AF$18</v>
      </c>
      <c r="AG1565" s="190" t="str">
        <f t="shared" si="2294"/>
        <v>AG$18</v>
      </c>
      <c r="AH1565" s="190" t="str">
        <f t="shared" si="2294"/>
        <v>AH$18</v>
      </c>
      <c r="AI1565" s="190" t="str">
        <f t="shared" si="2294"/>
        <v>AI$18</v>
      </c>
      <c r="AJ1565" s="190" t="str">
        <f t="shared" si="2294"/>
        <v>AJ$18</v>
      </c>
      <c r="AK1565" s="190" t="str">
        <f t="shared" si="2294"/>
        <v>AK$18</v>
      </c>
      <c r="AL1565" s="190" t="str">
        <f t="shared" si="2294"/>
        <v>AL$18</v>
      </c>
      <c r="AM1565" s="190" t="str">
        <f t="shared" si="2294"/>
        <v>AM$18</v>
      </c>
      <c r="AN1565" s="190" t="str">
        <f t="shared" si="2294"/>
        <v>AN$18</v>
      </c>
      <c r="AO1565" s="190" t="str">
        <f t="shared" si="2294"/>
        <v>AO$18</v>
      </c>
      <c r="AP1565" s="190" t="str">
        <f t="shared" si="2294"/>
        <v>AP$18</v>
      </c>
      <c r="AQ1565" s="190" t="str">
        <f t="shared" si="2294"/>
        <v>AQ$18</v>
      </c>
      <c r="AR1565" s="190" t="str">
        <f t="shared" si="2294"/>
        <v>AR$18</v>
      </c>
      <c r="AS1565" s="190" t="str">
        <f t="shared" si="2294"/>
        <v>AS$18</v>
      </c>
      <c r="AT1565" s="190" t="str">
        <f t="shared" si="2294"/>
        <v>AT$18</v>
      </c>
      <c r="AU1565" s="190" t="str">
        <f t="shared" si="2294"/>
        <v>AU$18</v>
      </c>
      <c r="AV1565" s="190" t="str">
        <f t="shared" si="2294"/>
        <v>AV$18</v>
      </c>
      <c r="AW1565" s="190" t="str">
        <f t="shared" si="2294"/>
        <v>AW$18</v>
      </c>
      <c r="AX1565" s="190" t="str">
        <f t="shared" si="2294"/>
        <v>AX$18</v>
      </c>
      <c r="AY1565" s="190" t="str">
        <f t="shared" si="2294"/>
        <v>AY$18</v>
      </c>
      <c r="AZ1565" s="190" t="str">
        <f t="shared" si="2294"/>
        <v>AZ$18</v>
      </c>
      <c r="BA1565" s="190" t="str">
        <f t="shared" si="2294"/>
        <v>BA$18</v>
      </c>
      <c r="BB1565" s="190" t="str">
        <f t="shared" si="2294"/>
        <v>BB$18</v>
      </c>
      <c r="BC1565" s="190" t="str">
        <f t="shared" si="2294"/>
        <v>BC$18</v>
      </c>
      <c r="BD1565" s="190" t="str">
        <f t="shared" si="2294"/>
        <v>BD$18</v>
      </c>
      <c r="BE1565" s="190" t="str">
        <f t="shared" si="2294"/>
        <v>BE$18</v>
      </c>
      <c r="BF1565" s="190" t="str">
        <f t="shared" si="2294"/>
        <v>BF$18</v>
      </c>
      <c r="BG1565" s="190" t="str">
        <f t="shared" si="2294"/>
        <v>BG$18</v>
      </c>
      <c r="BH1565" s="190" t="str">
        <f t="shared" si="2294"/>
        <v>BH$18</v>
      </c>
      <c r="BI1565" s="190" t="str">
        <f t="shared" si="2294"/>
        <v>BI$18</v>
      </c>
      <c r="BJ1565" s="190" t="str">
        <f t="shared" si="2294"/>
        <v>BJ$18</v>
      </c>
      <c r="BK1565" s="190" t="str">
        <f t="shared" si="2294"/>
        <v>BK$18</v>
      </c>
      <c r="BL1565" s="190" t="str">
        <f t="shared" si="2294"/>
        <v>BL$18</v>
      </c>
      <c r="BM1565" s="190" t="str">
        <f t="shared" si="2294"/>
        <v>BM$18</v>
      </c>
      <c r="BN1565" s="190" t="str">
        <f t="shared" si="2294"/>
        <v>BN$18</v>
      </c>
      <c r="BO1565" s="190" t="str">
        <f t="shared" si="2294"/>
        <v>BO$18</v>
      </c>
      <c r="BP1565" s="190" t="str">
        <f t="shared" si="2294"/>
        <v>BP$18</v>
      </c>
      <c r="BQ1565" s="190" t="str">
        <f t="shared" si="2294"/>
        <v>BQ$18</v>
      </c>
      <c r="BR1565" s="190" t="str">
        <f t="shared" si="2294"/>
        <v>BR$18</v>
      </c>
      <c r="BS1565" s="190" t="str">
        <f t="shared" si="2294"/>
        <v>BS$18</v>
      </c>
      <c r="BT1565" s="190" t="str">
        <f t="shared" si="2294"/>
        <v>BT$18</v>
      </c>
      <c r="BU1565" s="190" t="str">
        <f t="shared" si="2294"/>
        <v>BU$18</v>
      </c>
      <c r="BV1565" s="190" t="str">
        <f t="shared" si="2294"/>
        <v>BV$18</v>
      </c>
      <c r="BW1565" s="190" t="str">
        <f t="shared" si="2294"/>
        <v>BW$18</v>
      </c>
      <c r="BX1565" s="190" t="str">
        <f t="shared" si="2294"/>
        <v>BX$18</v>
      </c>
      <c r="BY1565" s="190" t="str">
        <f t="shared" si="2294"/>
        <v>BY$18</v>
      </c>
      <c r="BZ1565" s="190" t="str">
        <f t="shared" si="2294"/>
        <v>BZ$18</v>
      </c>
      <c r="CA1565" s="190" t="str">
        <f t="shared" si="2294"/>
        <v>CA$18</v>
      </c>
      <c r="CB1565" s="190" t="str">
        <f t="shared" si="2294"/>
        <v>CB$18</v>
      </c>
      <c r="CC1565" s="190" t="str">
        <f t="shared" si="2294"/>
        <v>CC$18</v>
      </c>
      <c r="CD1565" s="190" t="str">
        <f t="shared" si="2294"/>
        <v>CD$18</v>
      </c>
      <c r="CE1565" s="190" t="str">
        <f t="shared" ref="CE1565:CL1565" si="2295">CE$22</f>
        <v>CE$18</v>
      </c>
      <c r="CF1565" s="190" t="str">
        <f t="shared" si="2295"/>
        <v>CF$18</v>
      </c>
      <c r="CG1565" s="190" t="str">
        <f t="shared" si="2295"/>
        <v>CG$18</v>
      </c>
      <c r="CH1565" s="190" t="str">
        <f t="shared" si="2295"/>
        <v>CH$18</v>
      </c>
      <c r="CI1565" s="190" t="str">
        <f t="shared" si="2295"/>
        <v>CI$18</v>
      </c>
      <c r="CJ1565" s="190" t="str">
        <f t="shared" si="2295"/>
        <v>CJ$18</v>
      </c>
      <c r="CK1565" s="190" t="str">
        <f t="shared" si="2295"/>
        <v>CK$18</v>
      </c>
      <c r="CL1565" s="190" t="str">
        <f t="shared" si="2295"/>
        <v>CL$18</v>
      </c>
      <c r="CN1565" s="201"/>
      <c r="CO1565" s="190" t="str">
        <f t="shared" ref="CO1565:DL1565" si="2296">CO$22</f>
        <v>CO$18</v>
      </c>
      <c r="CP1565" s="190" t="str">
        <f t="shared" si="2296"/>
        <v>CP$18</v>
      </c>
      <c r="CQ1565" s="190" t="str">
        <f t="shared" si="2296"/>
        <v>CQ$18</v>
      </c>
      <c r="CR1565" s="190" t="str">
        <f t="shared" si="2296"/>
        <v>CR$18</v>
      </c>
      <c r="CS1565" s="190" t="str">
        <f t="shared" si="2296"/>
        <v>CS$18</v>
      </c>
      <c r="CT1565" s="190" t="str">
        <f t="shared" si="2296"/>
        <v>CT$18</v>
      </c>
      <c r="CU1565" s="190" t="str">
        <f t="shared" si="2296"/>
        <v>CU$18</v>
      </c>
      <c r="CV1565" s="190" t="str">
        <f t="shared" si="2296"/>
        <v>CV$18</v>
      </c>
      <c r="CW1565" s="190" t="str">
        <f t="shared" si="2296"/>
        <v>CW$18</v>
      </c>
      <c r="CX1565" s="190" t="str">
        <f t="shared" si="2296"/>
        <v>CX$18</v>
      </c>
      <c r="CY1565" s="190" t="str">
        <f t="shared" si="2296"/>
        <v>CY$18</v>
      </c>
      <c r="CZ1565" s="190" t="str">
        <f t="shared" si="2296"/>
        <v>CZ$18</v>
      </c>
      <c r="DA1565" s="190" t="str">
        <f t="shared" si="2296"/>
        <v>DA$18</v>
      </c>
      <c r="DB1565" s="190" t="str">
        <f t="shared" si="2296"/>
        <v>DB$18</v>
      </c>
      <c r="DC1565" s="190" t="str">
        <f t="shared" si="2296"/>
        <v>DC$18</v>
      </c>
      <c r="DD1565" s="190" t="str">
        <f t="shared" si="2296"/>
        <v>DD$18</v>
      </c>
      <c r="DE1565" s="190" t="str">
        <f t="shared" si="2296"/>
        <v>DE$18</v>
      </c>
      <c r="DF1565" s="190" t="str">
        <f t="shared" si="2296"/>
        <v>DF$18</v>
      </c>
      <c r="DG1565" s="190" t="str">
        <f t="shared" si="2296"/>
        <v>DG$18</v>
      </c>
      <c r="DH1565" s="190" t="str">
        <f t="shared" si="2296"/>
        <v>DH$18</v>
      </c>
      <c r="DI1565" s="190" t="str">
        <f t="shared" si="2296"/>
        <v>DI$18</v>
      </c>
      <c r="DJ1565" s="190" t="str">
        <f t="shared" si="2296"/>
        <v>DJ$18</v>
      </c>
      <c r="DK1565" s="190" t="str">
        <f t="shared" si="2296"/>
        <v>DK$18</v>
      </c>
      <c r="DL1565" s="190" t="str">
        <f t="shared" si="2296"/>
        <v>DL$18</v>
      </c>
    </row>
    <row r="1566" spans="1:116" x14ac:dyDescent="0.4">
      <c r="B1566" t="str">
        <f>E1566</f>
        <v>1566 FCLTA-F</v>
      </c>
      <c r="C1566" t="s">
        <v>240</v>
      </c>
      <c r="D1566" t="s">
        <v>532</v>
      </c>
      <c r="E1566" s="8" t="str">
        <f t="shared" si="2293"/>
        <v>1566 FCLTA-F</v>
      </c>
      <c r="G1566" s="125" t="str">
        <f>"Net fixed asset - "&amp;(SUBSTITUTE(G1565,":",""))</f>
        <v>Net fixed asset - Fixed constant current asset</v>
      </c>
      <c r="H1566" s="200"/>
      <c r="I1566" s="201"/>
      <c r="J1566" s="201"/>
      <c r="K1566" s="202"/>
      <c r="L1566" s="202"/>
      <c r="M1566" s="202"/>
      <c r="N1566" s="202"/>
      <c r="O1566" s="202"/>
      <c r="P1566" s="202"/>
      <c r="R1566" s="202"/>
      <c r="S1566" s="190" t="str">
        <f t="shared" ref="S1566:CD1566" si="2297">S$23</f>
        <v>S$19</v>
      </c>
      <c r="T1566" s="190" t="str">
        <f t="shared" si="2297"/>
        <v>T$19</v>
      </c>
      <c r="U1566" s="190" t="str">
        <f t="shared" si="2297"/>
        <v>U$19</v>
      </c>
      <c r="V1566" s="190" t="str">
        <f t="shared" si="2297"/>
        <v>V$19</v>
      </c>
      <c r="W1566" s="190" t="str">
        <f t="shared" si="2297"/>
        <v>W$19</v>
      </c>
      <c r="X1566" s="190" t="str">
        <f t="shared" si="2297"/>
        <v>X$19</v>
      </c>
      <c r="Y1566" s="190" t="str">
        <f t="shared" si="2297"/>
        <v>Y$19</v>
      </c>
      <c r="Z1566" s="190" t="str">
        <f t="shared" si="2297"/>
        <v>Z$19</v>
      </c>
      <c r="AA1566" s="190" t="str">
        <f t="shared" si="2297"/>
        <v>AA$19</v>
      </c>
      <c r="AB1566" s="190" t="str">
        <f t="shared" si="2297"/>
        <v>AB$19</v>
      </c>
      <c r="AC1566" s="190" t="str">
        <f t="shared" si="2297"/>
        <v>AC$19</v>
      </c>
      <c r="AD1566" s="190" t="str">
        <f t="shared" si="2297"/>
        <v>AD$19</v>
      </c>
      <c r="AE1566" s="190" t="str">
        <f t="shared" si="2297"/>
        <v>AE$19</v>
      </c>
      <c r="AF1566" s="190" t="str">
        <f t="shared" si="2297"/>
        <v>AF$19</v>
      </c>
      <c r="AG1566" s="190" t="str">
        <f t="shared" si="2297"/>
        <v>AG$19</v>
      </c>
      <c r="AH1566" s="190" t="str">
        <f t="shared" si="2297"/>
        <v>AH$19</v>
      </c>
      <c r="AI1566" s="190" t="str">
        <f t="shared" si="2297"/>
        <v>AI$19</v>
      </c>
      <c r="AJ1566" s="190" t="str">
        <f t="shared" si="2297"/>
        <v>AJ$19</v>
      </c>
      <c r="AK1566" s="190" t="str">
        <f t="shared" si="2297"/>
        <v>AK$19</v>
      </c>
      <c r="AL1566" s="190" t="str">
        <f t="shared" si="2297"/>
        <v>AL$19</v>
      </c>
      <c r="AM1566" s="190" t="str">
        <f t="shared" si="2297"/>
        <v>AM$19</v>
      </c>
      <c r="AN1566" s="190" t="str">
        <f t="shared" si="2297"/>
        <v>AN$19</v>
      </c>
      <c r="AO1566" s="190" t="str">
        <f t="shared" si="2297"/>
        <v>AO$19</v>
      </c>
      <c r="AP1566" s="190" t="str">
        <f t="shared" si="2297"/>
        <v>AP$19</v>
      </c>
      <c r="AQ1566" s="190" t="str">
        <f t="shared" si="2297"/>
        <v>AQ$19</v>
      </c>
      <c r="AR1566" s="190" t="str">
        <f t="shared" si="2297"/>
        <v>AR$19</v>
      </c>
      <c r="AS1566" s="190" t="str">
        <f t="shared" si="2297"/>
        <v>AS$19</v>
      </c>
      <c r="AT1566" s="190" t="str">
        <f t="shared" si="2297"/>
        <v>AT$19</v>
      </c>
      <c r="AU1566" s="190" t="str">
        <f t="shared" si="2297"/>
        <v>AU$19</v>
      </c>
      <c r="AV1566" s="190" t="str">
        <f t="shared" si="2297"/>
        <v>AV$19</v>
      </c>
      <c r="AW1566" s="190" t="str">
        <f t="shared" si="2297"/>
        <v>AW$19</v>
      </c>
      <c r="AX1566" s="190" t="str">
        <f t="shared" si="2297"/>
        <v>AX$19</v>
      </c>
      <c r="AY1566" s="190" t="str">
        <f t="shared" si="2297"/>
        <v>AY$19</v>
      </c>
      <c r="AZ1566" s="190" t="str">
        <f t="shared" si="2297"/>
        <v>AZ$19</v>
      </c>
      <c r="BA1566" s="190" t="str">
        <f t="shared" si="2297"/>
        <v>BA$19</v>
      </c>
      <c r="BB1566" s="190" t="str">
        <f t="shared" si="2297"/>
        <v>BB$19</v>
      </c>
      <c r="BC1566" s="190" t="str">
        <f t="shared" si="2297"/>
        <v>BC$19</v>
      </c>
      <c r="BD1566" s="190" t="str">
        <f t="shared" si="2297"/>
        <v>BD$19</v>
      </c>
      <c r="BE1566" s="190" t="str">
        <f t="shared" si="2297"/>
        <v>BE$19</v>
      </c>
      <c r="BF1566" s="190" t="str">
        <f t="shared" si="2297"/>
        <v>BF$19</v>
      </c>
      <c r="BG1566" s="190" t="str">
        <f t="shared" si="2297"/>
        <v>BG$19</v>
      </c>
      <c r="BH1566" s="190" t="str">
        <f t="shared" si="2297"/>
        <v>BH$19</v>
      </c>
      <c r="BI1566" s="190" t="str">
        <f t="shared" si="2297"/>
        <v>BI$19</v>
      </c>
      <c r="BJ1566" s="190" t="str">
        <f t="shared" si="2297"/>
        <v>BJ$19</v>
      </c>
      <c r="BK1566" s="190" t="str">
        <f t="shared" si="2297"/>
        <v>BK$19</v>
      </c>
      <c r="BL1566" s="190" t="str">
        <f t="shared" si="2297"/>
        <v>BL$19</v>
      </c>
      <c r="BM1566" s="190" t="str">
        <f t="shared" si="2297"/>
        <v>BM$19</v>
      </c>
      <c r="BN1566" s="190" t="str">
        <f t="shared" si="2297"/>
        <v>BN$19</v>
      </c>
      <c r="BO1566" s="190" t="str">
        <f t="shared" si="2297"/>
        <v>BO$19</v>
      </c>
      <c r="BP1566" s="190" t="str">
        <f t="shared" si="2297"/>
        <v>BP$19</v>
      </c>
      <c r="BQ1566" s="190" t="str">
        <f t="shared" si="2297"/>
        <v>BQ$19</v>
      </c>
      <c r="BR1566" s="190" t="str">
        <f t="shared" si="2297"/>
        <v>BR$19</v>
      </c>
      <c r="BS1566" s="190" t="str">
        <f t="shared" si="2297"/>
        <v>BS$19</v>
      </c>
      <c r="BT1566" s="190" t="str">
        <f t="shared" si="2297"/>
        <v>BT$19</v>
      </c>
      <c r="BU1566" s="190" t="str">
        <f t="shared" si="2297"/>
        <v>BU$19</v>
      </c>
      <c r="BV1566" s="190" t="str">
        <f t="shared" si="2297"/>
        <v>BV$19</v>
      </c>
      <c r="BW1566" s="190" t="str">
        <f t="shared" si="2297"/>
        <v>BW$19</v>
      </c>
      <c r="BX1566" s="190" t="str">
        <f t="shared" si="2297"/>
        <v>BX$19</v>
      </c>
      <c r="BY1566" s="190" t="str">
        <f t="shared" si="2297"/>
        <v>BY$19</v>
      </c>
      <c r="BZ1566" s="190" t="str">
        <f t="shared" si="2297"/>
        <v>BZ$19</v>
      </c>
      <c r="CA1566" s="190" t="str">
        <f t="shared" si="2297"/>
        <v>CA$19</v>
      </c>
      <c r="CB1566" s="190" t="str">
        <f t="shared" si="2297"/>
        <v>CB$19</v>
      </c>
      <c r="CC1566" s="190" t="str">
        <f t="shared" si="2297"/>
        <v>CC$19</v>
      </c>
      <c r="CD1566" s="190" t="str">
        <f t="shared" si="2297"/>
        <v>CD$19</v>
      </c>
      <c r="CE1566" s="190" t="str">
        <f t="shared" ref="CE1566:CL1566" si="2298">CE$23</f>
        <v>CE$19</v>
      </c>
      <c r="CF1566" s="190" t="str">
        <f t="shared" si="2298"/>
        <v>CF$19</v>
      </c>
      <c r="CG1566" s="190" t="str">
        <f t="shared" si="2298"/>
        <v>CG$19</v>
      </c>
      <c r="CH1566" s="190" t="str">
        <f t="shared" si="2298"/>
        <v>CH$19</v>
      </c>
      <c r="CI1566" s="190" t="str">
        <f t="shared" si="2298"/>
        <v>CI$19</v>
      </c>
      <c r="CJ1566" s="190" t="str">
        <f t="shared" si="2298"/>
        <v>CJ$19</v>
      </c>
      <c r="CK1566" s="190" t="str">
        <f t="shared" si="2298"/>
        <v>CK$19</v>
      </c>
      <c r="CL1566" s="190" t="str">
        <f t="shared" si="2298"/>
        <v>CL$19</v>
      </c>
      <c r="CN1566" s="201"/>
      <c r="CO1566" s="190" t="str">
        <f t="shared" ref="CO1566:DL1566" si="2299">CO$23</f>
        <v>CO$19</v>
      </c>
      <c r="CP1566" s="190" t="str">
        <f t="shared" si="2299"/>
        <v>CP$19</v>
      </c>
      <c r="CQ1566" s="190" t="str">
        <f t="shared" si="2299"/>
        <v>CQ$19</v>
      </c>
      <c r="CR1566" s="190" t="str">
        <f t="shared" si="2299"/>
        <v>CR$19</v>
      </c>
      <c r="CS1566" s="190" t="str">
        <f t="shared" si="2299"/>
        <v>CS$19</v>
      </c>
      <c r="CT1566" s="190" t="str">
        <f t="shared" si="2299"/>
        <v>CT$19</v>
      </c>
      <c r="CU1566" s="190" t="str">
        <f t="shared" si="2299"/>
        <v>CU$19</v>
      </c>
      <c r="CV1566" s="190" t="str">
        <f t="shared" si="2299"/>
        <v>CV$19</v>
      </c>
      <c r="CW1566" s="190" t="str">
        <f t="shared" si="2299"/>
        <v>CW$19</v>
      </c>
      <c r="CX1566" s="190" t="str">
        <f t="shared" si="2299"/>
        <v>CX$19</v>
      </c>
      <c r="CY1566" s="190" t="str">
        <f t="shared" si="2299"/>
        <v>CY$19</v>
      </c>
      <c r="CZ1566" s="190" t="str">
        <f t="shared" si="2299"/>
        <v>CZ$19</v>
      </c>
      <c r="DA1566" s="190" t="str">
        <f t="shared" si="2299"/>
        <v>DA$19</v>
      </c>
      <c r="DB1566" s="190" t="str">
        <f t="shared" si="2299"/>
        <v>DB$19</v>
      </c>
      <c r="DC1566" s="190" t="str">
        <f t="shared" si="2299"/>
        <v>DC$19</v>
      </c>
      <c r="DD1566" s="190" t="str">
        <f t="shared" si="2299"/>
        <v>DD$19</v>
      </c>
      <c r="DE1566" s="190" t="str">
        <f t="shared" si="2299"/>
        <v>DE$19</v>
      </c>
      <c r="DF1566" s="190" t="str">
        <f t="shared" si="2299"/>
        <v>DF$19</v>
      </c>
      <c r="DG1566" s="190" t="str">
        <f t="shared" si="2299"/>
        <v>DG$19</v>
      </c>
      <c r="DH1566" s="190" t="str">
        <f t="shared" si="2299"/>
        <v>DH$19</v>
      </c>
      <c r="DI1566" s="190" t="str">
        <f t="shared" si="2299"/>
        <v>DI$19</v>
      </c>
      <c r="DJ1566" s="190" t="str">
        <f t="shared" si="2299"/>
        <v>DJ$19</v>
      </c>
      <c r="DK1566" s="190" t="str">
        <f t="shared" si="2299"/>
        <v>DK$19</v>
      </c>
      <c r="DL1566" s="190" t="str">
        <f t="shared" si="2299"/>
        <v>DL$19</v>
      </c>
    </row>
    <row r="1567" spans="1:116" x14ac:dyDescent="0.4">
      <c r="D1567" t="s">
        <v>532</v>
      </c>
      <c r="E1567" s="8" t="str">
        <f>ROW()&amp;" "&amp;D1567</f>
        <v>1567 FCLTA-F</v>
      </c>
      <c r="G1567" s="126"/>
      <c r="H1567" s="48"/>
      <c r="I1567" s="304"/>
      <c r="J1567" s="304"/>
      <c r="K1567" s="48"/>
      <c r="L1567" s="48"/>
      <c r="M1567" s="48"/>
      <c r="N1567" s="48"/>
      <c r="O1567" s="48"/>
      <c r="P1567" s="48"/>
      <c r="R1567" s="70"/>
      <c r="S1567" s="305"/>
      <c r="T1567" s="305"/>
      <c r="U1567" s="305"/>
      <c r="V1567" s="305"/>
      <c r="W1567" s="305"/>
      <c r="X1567" s="305"/>
      <c r="Y1567" s="305"/>
      <c r="Z1567" s="305"/>
      <c r="AA1567" s="305"/>
      <c r="AB1567" s="305"/>
      <c r="AC1567" s="305"/>
      <c r="AD1567" s="305"/>
      <c r="AE1567" s="305"/>
      <c r="AF1567" s="305"/>
      <c r="AG1567" s="305"/>
      <c r="AH1567" s="305"/>
      <c r="AI1567" s="305"/>
      <c r="AJ1567" s="305"/>
      <c r="AK1567" s="305"/>
      <c r="AL1567" s="305"/>
      <c r="AM1567" s="305"/>
      <c r="AN1567" s="305"/>
      <c r="AO1567" s="305"/>
      <c r="AP1567" s="305"/>
      <c r="AQ1567" s="305"/>
      <c r="AR1567" s="305"/>
      <c r="AS1567" s="305"/>
      <c r="AT1567" s="305"/>
      <c r="AU1567" s="305"/>
      <c r="AV1567" s="305"/>
      <c r="AW1567" s="305"/>
      <c r="AX1567" s="305"/>
      <c r="AY1567" s="305"/>
      <c r="AZ1567" s="305"/>
      <c r="BA1567" s="305"/>
      <c r="BB1567" s="305"/>
      <c r="BC1567" s="305"/>
      <c r="BD1567" s="305"/>
      <c r="BE1567" s="305"/>
      <c r="BF1567" s="305"/>
      <c r="BG1567" s="305"/>
      <c r="BH1567" s="305"/>
      <c r="BI1567" s="305"/>
      <c r="BJ1567" s="305"/>
      <c r="BK1567" s="305"/>
      <c r="BL1567" s="305"/>
      <c r="BM1567" s="305"/>
      <c r="BN1567" s="305"/>
      <c r="BO1567" s="305"/>
      <c r="BP1567" s="305"/>
      <c r="BQ1567" s="305"/>
      <c r="BR1567" s="305"/>
      <c r="BS1567" s="305"/>
      <c r="BT1567" s="305"/>
      <c r="BU1567" s="305"/>
      <c r="BV1567" s="305"/>
      <c r="BW1567" s="305"/>
      <c r="BX1567" s="305"/>
      <c r="BY1567" s="305"/>
      <c r="BZ1567" s="305"/>
      <c r="CA1567" s="305"/>
      <c r="CB1567" s="305"/>
      <c r="CC1567" s="305"/>
      <c r="CD1567" s="305"/>
      <c r="CE1567" s="305"/>
      <c r="CF1567" s="305"/>
      <c r="CG1567" s="305"/>
      <c r="CH1567" s="305"/>
      <c r="CI1567" s="305"/>
      <c r="CJ1567" s="305"/>
      <c r="CK1567" s="305"/>
      <c r="CL1567" s="305"/>
      <c r="CN1567" s="304"/>
      <c r="CO1567" s="305"/>
      <c r="CP1567" s="305"/>
      <c r="CQ1567" s="305"/>
      <c r="CR1567" s="305"/>
      <c r="CS1567" s="305"/>
      <c r="CT1567" s="305"/>
      <c r="CU1567" s="305"/>
      <c r="CV1567" s="305"/>
      <c r="CW1567" s="305"/>
      <c r="CX1567" s="305"/>
      <c r="CY1567" s="305"/>
      <c r="CZ1567" s="305"/>
      <c r="DA1567" s="305"/>
      <c r="DB1567" s="305"/>
      <c r="DC1567" s="305"/>
      <c r="DD1567" s="305"/>
      <c r="DE1567" s="305"/>
      <c r="DF1567" s="305"/>
      <c r="DG1567" s="305"/>
      <c r="DH1567" s="305"/>
      <c r="DI1567" s="305"/>
      <c r="DJ1567" s="305"/>
      <c r="DK1567" s="305"/>
      <c r="DL1567" s="305"/>
    </row>
    <row r="1568" spans="1:116" x14ac:dyDescent="0.4">
      <c r="C1568" t="s">
        <v>235</v>
      </c>
      <c r="D1568" t="s">
        <v>532</v>
      </c>
      <c r="E1568" s="8" t="str">
        <f>ROW()&amp;" "&amp;D1568</f>
        <v>1568 FCLTA-F</v>
      </c>
      <c r="G1568" s="125" t="str">
        <f>"Sale/(purchase) of "&amp;G1566</f>
        <v>Sale/(purchase) of Net fixed asset - Fixed constant current asset</v>
      </c>
      <c r="J1568" s="74">
        <v>1000</v>
      </c>
      <c r="K1568" s="53">
        <f>SUMIF($4:$4,K$2,1564:1564)</f>
        <v>0</v>
      </c>
      <c r="L1568" s="53">
        <f>SUMIF($4:$4,L$2,1564:1564)</f>
        <v>0</v>
      </c>
      <c r="M1568" s="53">
        <f>SUMIF($4:$4,M$2,1564:1564)</f>
        <v>0</v>
      </c>
      <c r="N1568" s="53">
        <f>SUMIF($4:$4,N$2,1564:1564)</f>
        <v>0</v>
      </c>
      <c r="O1568" s="53">
        <f>SUMIF($4:$4,O$2,1564:1564)</f>
        <v>0</v>
      </c>
      <c r="P1568" s="53">
        <f>SUMIF($4:$4,P$2,1564:1564)</f>
        <v>0</v>
      </c>
      <c r="R1568" s="24">
        <f>$J1568</f>
        <v>1000</v>
      </c>
      <c r="S1568" s="80">
        <f>R1568</f>
        <v>1000</v>
      </c>
      <c r="T1568" s="80">
        <f t="shared" ref="T1568" si="2300">S1568</f>
        <v>1000</v>
      </c>
      <c r="U1568" s="80">
        <f t="shared" ref="U1568" si="2301">T1568</f>
        <v>1000</v>
      </c>
      <c r="V1568" s="80">
        <f t="shared" ref="V1568" si="2302">U1568</f>
        <v>1000</v>
      </c>
      <c r="W1568" s="80">
        <f t="shared" ref="W1568" si="2303">V1568</f>
        <v>1000</v>
      </c>
      <c r="X1568" s="80">
        <f t="shared" ref="X1568" si="2304">W1568</f>
        <v>1000</v>
      </c>
      <c r="Y1568" s="80">
        <f t="shared" ref="Y1568" si="2305">X1568</f>
        <v>1000</v>
      </c>
      <c r="Z1568" s="80">
        <f t="shared" ref="Z1568" si="2306">Y1568</f>
        <v>1000</v>
      </c>
      <c r="AA1568" s="80">
        <f t="shared" ref="AA1568" si="2307">Z1568</f>
        <v>1000</v>
      </c>
      <c r="AB1568" s="80">
        <f t="shared" ref="AB1568" si="2308">AA1568</f>
        <v>1000</v>
      </c>
      <c r="AC1568" s="80">
        <f t="shared" ref="AC1568" si="2309">AB1568</f>
        <v>1000</v>
      </c>
      <c r="AD1568" s="80">
        <f t="shared" ref="AD1568" si="2310">AC1568</f>
        <v>1000</v>
      </c>
      <c r="AE1568" s="80">
        <f t="shared" ref="AE1568" si="2311">AD1568</f>
        <v>1000</v>
      </c>
      <c r="AF1568" s="80">
        <f t="shared" ref="AF1568" si="2312">AE1568</f>
        <v>1000</v>
      </c>
      <c r="AG1568" s="80">
        <f t="shared" ref="AG1568" si="2313">AF1568</f>
        <v>1000</v>
      </c>
      <c r="AH1568" s="80">
        <f t="shared" ref="AH1568" si="2314">AG1568</f>
        <v>1000</v>
      </c>
      <c r="AI1568" s="80">
        <f t="shared" ref="AI1568" si="2315">AH1568</f>
        <v>1000</v>
      </c>
      <c r="AJ1568" s="80">
        <f t="shared" ref="AJ1568" si="2316">AI1568</f>
        <v>1000</v>
      </c>
      <c r="AK1568" s="80">
        <f t="shared" ref="AK1568" si="2317">AJ1568</f>
        <v>1000</v>
      </c>
      <c r="AL1568" s="80">
        <f t="shared" ref="AL1568" si="2318">AK1568</f>
        <v>1000</v>
      </c>
      <c r="AM1568" s="80">
        <f t="shared" ref="AM1568" si="2319">AL1568</f>
        <v>1000</v>
      </c>
      <c r="AN1568" s="80">
        <f t="shared" ref="AN1568" si="2320">AM1568</f>
        <v>1000</v>
      </c>
      <c r="AO1568" s="80">
        <f t="shared" ref="AO1568" si="2321">AN1568</f>
        <v>1000</v>
      </c>
      <c r="AP1568" s="80">
        <f t="shared" ref="AP1568" si="2322">AO1568</f>
        <v>1000</v>
      </c>
      <c r="AQ1568" s="80">
        <f t="shared" ref="AQ1568" si="2323">AP1568</f>
        <v>1000</v>
      </c>
      <c r="AR1568" s="80">
        <f t="shared" ref="AR1568" si="2324">AQ1568</f>
        <v>1000</v>
      </c>
      <c r="AS1568" s="80">
        <f t="shared" ref="AS1568" si="2325">AR1568</f>
        <v>1000</v>
      </c>
      <c r="AT1568" s="80">
        <f t="shared" ref="AT1568" si="2326">AS1568</f>
        <v>1000</v>
      </c>
      <c r="AU1568" s="80">
        <f t="shared" ref="AU1568" si="2327">AT1568</f>
        <v>1000</v>
      </c>
      <c r="AV1568" s="80">
        <f t="shared" ref="AV1568" si="2328">AU1568</f>
        <v>1000</v>
      </c>
      <c r="AW1568" s="80">
        <f t="shared" ref="AW1568" si="2329">AV1568</f>
        <v>1000</v>
      </c>
      <c r="AX1568" s="80">
        <f t="shared" ref="AX1568" si="2330">AW1568</f>
        <v>1000</v>
      </c>
      <c r="AY1568" s="80">
        <f t="shared" ref="AY1568" si="2331">AX1568</f>
        <v>1000</v>
      </c>
      <c r="AZ1568" s="80">
        <f t="shared" ref="AZ1568" si="2332">AY1568</f>
        <v>1000</v>
      </c>
      <c r="BA1568" s="80">
        <f t="shared" ref="BA1568" si="2333">AZ1568</f>
        <v>1000</v>
      </c>
      <c r="BB1568" s="80">
        <f t="shared" ref="BB1568" si="2334">BA1568</f>
        <v>1000</v>
      </c>
      <c r="BC1568" s="80">
        <f t="shared" ref="BC1568" si="2335">BB1568</f>
        <v>1000</v>
      </c>
      <c r="BD1568" s="80">
        <f t="shared" ref="BD1568" si="2336">BC1568</f>
        <v>1000</v>
      </c>
      <c r="BE1568" s="80">
        <f t="shared" ref="BE1568" si="2337">BD1568</f>
        <v>1000</v>
      </c>
      <c r="BF1568" s="80">
        <f t="shared" ref="BF1568" si="2338">BE1568</f>
        <v>1000</v>
      </c>
      <c r="BG1568" s="80">
        <f t="shared" ref="BG1568" si="2339">BF1568</f>
        <v>1000</v>
      </c>
      <c r="BH1568" s="80">
        <f t="shared" ref="BH1568" si="2340">BG1568</f>
        <v>1000</v>
      </c>
      <c r="BI1568" s="80">
        <f t="shared" ref="BI1568" si="2341">BH1568</f>
        <v>1000</v>
      </c>
      <c r="BJ1568" s="80">
        <f t="shared" ref="BJ1568" si="2342">BI1568</f>
        <v>1000</v>
      </c>
      <c r="BK1568" s="80">
        <f t="shared" ref="BK1568" si="2343">BJ1568</f>
        <v>1000</v>
      </c>
      <c r="BL1568" s="80">
        <f t="shared" ref="BL1568" si="2344">BK1568</f>
        <v>1000</v>
      </c>
      <c r="BM1568" s="80">
        <f t="shared" ref="BM1568" si="2345">BL1568</f>
        <v>1000</v>
      </c>
      <c r="BN1568" s="80">
        <f t="shared" ref="BN1568" si="2346">BM1568</f>
        <v>1000</v>
      </c>
      <c r="BO1568" s="80">
        <f t="shared" ref="BO1568" si="2347">BN1568</f>
        <v>1000</v>
      </c>
      <c r="BP1568" s="80">
        <f t="shared" ref="BP1568" si="2348">BO1568</f>
        <v>1000</v>
      </c>
      <c r="BQ1568" s="80">
        <f t="shared" ref="BQ1568" si="2349">BP1568</f>
        <v>1000</v>
      </c>
      <c r="BR1568" s="80">
        <f t="shared" ref="BR1568" si="2350">BQ1568</f>
        <v>1000</v>
      </c>
      <c r="BS1568" s="80">
        <f t="shared" ref="BS1568" si="2351">BR1568</f>
        <v>1000</v>
      </c>
      <c r="BT1568" s="80">
        <f t="shared" ref="BT1568" si="2352">BS1568</f>
        <v>1000</v>
      </c>
      <c r="BU1568" s="80">
        <f t="shared" ref="BU1568" si="2353">BT1568</f>
        <v>1000</v>
      </c>
      <c r="BV1568" s="80">
        <f t="shared" ref="BV1568" si="2354">BU1568</f>
        <v>1000</v>
      </c>
      <c r="BW1568" s="80">
        <f t="shared" ref="BW1568" si="2355">BV1568</f>
        <v>1000</v>
      </c>
      <c r="BX1568" s="80">
        <f t="shared" ref="BX1568" si="2356">BW1568</f>
        <v>1000</v>
      </c>
      <c r="BY1568" s="80">
        <f t="shared" ref="BY1568" si="2357">BX1568</f>
        <v>1000</v>
      </c>
      <c r="BZ1568" s="80">
        <f t="shared" ref="BZ1568" si="2358">BY1568</f>
        <v>1000</v>
      </c>
      <c r="CA1568" s="80">
        <f t="shared" ref="CA1568" si="2359">BZ1568</f>
        <v>1000</v>
      </c>
      <c r="CB1568" s="80">
        <f t="shared" ref="CB1568" si="2360">CA1568</f>
        <v>1000</v>
      </c>
      <c r="CC1568" s="80">
        <f t="shared" ref="CC1568" si="2361">CB1568</f>
        <v>1000</v>
      </c>
      <c r="CD1568" s="80">
        <f t="shared" ref="CD1568" si="2362">CC1568</f>
        <v>1000</v>
      </c>
      <c r="CE1568" s="80">
        <f t="shared" ref="CE1568" si="2363">CD1568</f>
        <v>1000</v>
      </c>
      <c r="CF1568" s="80">
        <f t="shared" ref="CF1568" si="2364">CE1568</f>
        <v>1000</v>
      </c>
      <c r="CG1568" s="80">
        <f t="shared" ref="CG1568" si="2365">CF1568</f>
        <v>1000</v>
      </c>
      <c r="CH1568" s="80">
        <f t="shared" ref="CH1568" si="2366">CG1568</f>
        <v>1000</v>
      </c>
      <c r="CI1568" s="80">
        <f t="shared" ref="CI1568" si="2367">CH1568</f>
        <v>1000</v>
      </c>
      <c r="CJ1568" s="80">
        <f t="shared" ref="CJ1568" si="2368">CI1568</f>
        <v>1000</v>
      </c>
      <c r="CK1568" s="80">
        <f t="shared" ref="CK1568" si="2369">CJ1568</f>
        <v>1000</v>
      </c>
      <c r="CL1568" s="80">
        <f t="shared" ref="CL1568" si="2370">CK1568</f>
        <v>1000</v>
      </c>
      <c r="CN1568" s="74">
        <f>J1568</f>
        <v>1000</v>
      </c>
      <c r="CO1568" s="80">
        <f t="shared" ref="CO1568" si="2371">CN1568</f>
        <v>1000</v>
      </c>
      <c r="CP1568" s="80">
        <f t="shared" ref="CP1568" si="2372">CO1568</f>
        <v>1000</v>
      </c>
      <c r="CQ1568" s="80">
        <f t="shared" ref="CQ1568" si="2373">CP1568</f>
        <v>1000</v>
      </c>
      <c r="CR1568" s="80">
        <f t="shared" ref="CR1568" si="2374">CQ1568</f>
        <v>1000</v>
      </c>
      <c r="CS1568" s="80">
        <f t="shared" ref="CS1568" si="2375">CR1568</f>
        <v>1000</v>
      </c>
      <c r="CT1568" s="80">
        <f t="shared" ref="CT1568" si="2376">CS1568</f>
        <v>1000</v>
      </c>
      <c r="CU1568" s="80">
        <f t="shared" ref="CU1568" si="2377">CT1568</f>
        <v>1000</v>
      </c>
      <c r="CV1568" s="80">
        <f t="shared" ref="CV1568" si="2378">CU1568</f>
        <v>1000</v>
      </c>
      <c r="CW1568" s="80">
        <f t="shared" ref="CW1568" si="2379">CV1568</f>
        <v>1000</v>
      </c>
      <c r="CX1568" s="80">
        <f t="shared" ref="CX1568" si="2380">CW1568</f>
        <v>1000</v>
      </c>
      <c r="CY1568" s="80">
        <f t="shared" ref="CY1568" si="2381">CX1568</f>
        <v>1000</v>
      </c>
      <c r="CZ1568" s="80">
        <f t="shared" ref="CZ1568" si="2382">CY1568</f>
        <v>1000</v>
      </c>
      <c r="DA1568" s="80">
        <f t="shared" ref="DA1568" si="2383">CZ1568</f>
        <v>1000</v>
      </c>
      <c r="DB1568" s="80">
        <f t="shared" ref="DB1568" si="2384">DA1568</f>
        <v>1000</v>
      </c>
      <c r="DC1568" s="80">
        <f t="shared" ref="DC1568" si="2385">DB1568</f>
        <v>1000</v>
      </c>
      <c r="DD1568" s="80">
        <f t="shared" ref="DD1568" si="2386">DC1568</f>
        <v>1000</v>
      </c>
      <c r="DE1568" s="80">
        <f t="shared" ref="DE1568" si="2387">DD1568</f>
        <v>1000</v>
      </c>
      <c r="DF1568" s="80">
        <f t="shared" ref="DF1568" si="2388">DE1568</f>
        <v>1000</v>
      </c>
      <c r="DG1568" s="80">
        <f t="shared" ref="DG1568" si="2389">DF1568</f>
        <v>1000</v>
      </c>
      <c r="DH1568" s="80">
        <f t="shared" ref="DH1568" si="2390">DG1568</f>
        <v>1000</v>
      </c>
      <c r="DI1568" s="80">
        <f t="shared" ref="DI1568" si="2391">DH1568</f>
        <v>1000</v>
      </c>
      <c r="DJ1568" s="80">
        <f t="shared" ref="DJ1568" si="2392">DI1568</f>
        <v>1000</v>
      </c>
      <c r="DK1568" s="80">
        <f t="shared" ref="DK1568:DL1568" si="2393">DJ1568</f>
        <v>1000</v>
      </c>
      <c r="DL1568" s="80">
        <f t="shared" si="2393"/>
        <v>1000</v>
      </c>
    </row>
    <row r="1569" spans="1:116" x14ac:dyDescent="0.4">
      <c r="B1569" t="s">
        <v>332</v>
      </c>
      <c r="D1569" t="s">
        <v>532</v>
      </c>
      <c r="E1569" s="8" t="str">
        <f t="shared" ref="E1569" si="2394">ROW()&amp;" "&amp;D1569</f>
        <v>1569 FCLTA-F</v>
      </c>
      <c r="G1569" s="136" t="str">
        <f>G1557</f>
        <v>(Primary label)</v>
      </c>
      <c r="H1569" s="27"/>
      <c r="I1569" s="77"/>
      <c r="J1569" s="77"/>
      <c r="K1569" s="28"/>
      <c r="L1569" s="28"/>
      <c r="M1569" s="28"/>
      <c r="N1569" s="28"/>
      <c r="O1569" s="28"/>
      <c r="P1569" s="28"/>
      <c r="R1569" s="33"/>
      <c r="S1569" s="77"/>
      <c r="T1569" s="77"/>
      <c r="U1569" s="77"/>
      <c r="V1569" s="77"/>
      <c r="W1569" s="77"/>
      <c r="X1569" s="77"/>
      <c r="Y1569" s="77"/>
      <c r="Z1569" s="77"/>
      <c r="AA1569" s="77"/>
      <c r="AB1569" s="77"/>
      <c r="AC1569" s="77"/>
      <c r="AD1569" s="77"/>
      <c r="AE1569" s="77"/>
      <c r="AF1569" s="77"/>
      <c r="AG1569" s="77"/>
      <c r="AH1569" s="77"/>
      <c r="AI1569" s="77"/>
      <c r="AJ1569" s="77"/>
      <c r="AK1569" s="77"/>
      <c r="AL1569" s="77"/>
      <c r="AM1569" s="77"/>
      <c r="AN1569" s="77"/>
      <c r="AO1569" s="77"/>
      <c r="AP1569" s="77"/>
      <c r="AQ1569" s="77"/>
      <c r="AR1569" s="77"/>
      <c r="AS1569" s="77"/>
      <c r="AT1569" s="77"/>
      <c r="AU1569" s="77"/>
      <c r="AV1569" s="77"/>
      <c r="AW1569" s="77"/>
      <c r="AX1569" s="77"/>
      <c r="AY1569" s="77"/>
      <c r="AZ1569" s="77"/>
      <c r="BA1569" s="77"/>
      <c r="BB1569" s="77"/>
      <c r="BC1569" s="77"/>
      <c r="BD1569" s="77"/>
      <c r="BE1569" s="77"/>
      <c r="BF1569" s="77"/>
      <c r="BG1569" s="77"/>
      <c r="BH1569" s="77"/>
      <c r="BI1569" s="77"/>
      <c r="BJ1569" s="77"/>
      <c r="BK1569" s="77"/>
      <c r="BL1569" s="77"/>
      <c r="BM1569" s="77"/>
      <c r="BN1569" s="77"/>
      <c r="BO1569" s="77"/>
      <c r="BP1569" s="77"/>
      <c r="BQ1569" s="77"/>
      <c r="BR1569" s="77"/>
      <c r="BS1569" s="77"/>
      <c r="BT1569" s="77"/>
      <c r="BU1569" s="77"/>
      <c r="BV1569" s="77"/>
      <c r="BW1569" s="77"/>
      <c r="BX1569" s="77"/>
      <c r="BY1569" s="77"/>
      <c r="BZ1569" s="77"/>
      <c r="CA1569" s="77"/>
      <c r="CB1569" s="77"/>
      <c r="CC1569" s="77"/>
      <c r="CD1569" s="77"/>
      <c r="CE1569" s="77"/>
      <c r="CF1569" s="77"/>
      <c r="CG1569" s="77"/>
      <c r="CH1569" s="77"/>
      <c r="CI1569" s="77"/>
      <c r="CJ1569" s="77"/>
      <c r="CK1569" s="77"/>
      <c r="CL1569" s="77"/>
      <c r="CN1569" s="77"/>
      <c r="CO1569" s="77"/>
      <c r="CP1569" s="77"/>
      <c r="CQ1569" s="77"/>
      <c r="CR1569" s="77"/>
      <c r="CS1569" s="77"/>
      <c r="CT1569" s="77"/>
      <c r="CU1569" s="77"/>
      <c r="CV1569" s="77"/>
      <c r="CW1569" s="77"/>
      <c r="CX1569" s="77"/>
      <c r="CY1569" s="77"/>
      <c r="CZ1569" s="77"/>
      <c r="DA1569" s="77"/>
      <c r="DB1569" s="77"/>
      <c r="DC1569" s="77"/>
      <c r="DD1569" s="77"/>
      <c r="DE1569" s="77"/>
      <c r="DF1569" s="77"/>
      <c r="DG1569" s="77"/>
      <c r="DH1569" s="77"/>
      <c r="DI1569" s="77"/>
      <c r="DJ1569" s="77"/>
      <c r="DK1569" s="77"/>
      <c r="DL1569" s="77"/>
    </row>
    <row r="1570" spans="1:116" x14ac:dyDescent="0.4">
      <c r="B1570" t="s">
        <v>332</v>
      </c>
      <c r="D1570" t="s">
        <v>532</v>
      </c>
      <c r="E1570" s="8" t="str">
        <f>ROW()&amp;" "&amp;D1570</f>
        <v>1570 FCLTA-F</v>
      </c>
      <c r="G1570" s="136" t="str">
        <f>G1558</f>
        <v>primary unit</v>
      </c>
      <c r="I1570" s="74"/>
      <c r="J1570" s="74"/>
      <c r="K1570" s="53">
        <f>SUMIF($3:$3,K$2,1566:1566)</f>
        <v>0</v>
      </c>
      <c r="L1570" s="53">
        <f>SUMIF($3:$3,L$2,1566:1566)</f>
        <v>0</v>
      </c>
      <c r="M1570" s="53">
        <f>SUMIF($3:$3,M$2,1566:1566)</f>
        <v>0</v>
      </c>
      <c r="N1570" s="53">
        <f>SUMIF($3:$3,N$2,1566:1566)</f>
        <v>0</v>
      </c>
      <c r="O1570" s="53">
        <f>SUMIF($3:$3,O$2,1566:1566)</f>
        <v>0</v>
      </c>
      <c r="P1570" s="53">
        <f>SUMIF($3:$3,P$2,1566:1566)</f>
        <v>0</v>
      </c>
      <c r="R1570" s="24"/>
      <c r="S1570" s="80">
        <f>R1568-S1568</f>
        <v>0</v>
      </c>
      <c r="T1570" s="80">
        <f t="shared" ref="T1570" si="2395">S1568-T1568</f>
        <v>0</v>
      </c>
      <c r="U1570" s="80">
        <f t="shared" ref="U1570" si="2396">T1568-U1568</f>
        <v>0</v>
      </c>
      <c r="V1570" s="80">
        <f t="shared" ref="V1570" si="2397">U1568-V1568</f>
        <v>0</v>
      </c>
      <c r="W1570" s="80">
        <f t="shared" ref="W1570" si="2398">V1568-W1568</f>
        <v>0</v>
      </c>
      <c r="X1570" s="80">
        <f t="shared" ref="X1570" si="2399">W1568-X1568</f>
        <v>0</v>
      </c>
      <c r="Y1570" s="80">
        <f t="shared" ref="Y1570" si="2400">X1568-Y1568</f>
        <v>0</v>
      </c>
      <c r="Z1570" s="80">
        <f t="shared" ref="Z1570" si="2401">Y1568-Z1568</f>
        <v>0</v>
      </c>
      <c r="AA1570" s="80">
        <f t="shared" ref="AA1570" si="2402">Z1568-AA1568</f>
        <v>0</v>
      </c>
      <c r="AB1570" s="80">
        <f t="shared" ref="AB1570" si="2403">AA1568-AB1568</f>
        <v>0</v>
      </c>
      <c r="AC1570" s="80">
        <f t="shared" ref="AC1570" si="2404">AB1568-AC1568</f>
        <v>0</v>
      </c>
      <c r="AD1570" s="80">
        <f t="shared" ref="AD1570" si="2405">AC1568-AD1568</f>
        <v>0</v>
      </c>
      <c r="AE1570" s="80">
        <f t="shared" ref="AE1570" si="2406">AD1568-AE1568</f>
        <v>0</v>
      </c>
      <c r="AF1570" s="80">
        <f t="shared" ref="AF1570" si="2407">AE1568-AF1568</f>
        <v>0</v>
      </c>
      <c r="AG1570" s="80">
        <f t="shared" ref="AG1570" si="2408">AF1568-AG1568</f>
        <v>0</v>
      </c>
      <c r="AH1570" s="80">
        <f t="shared" ref="AH1570" si="2409">AG1568-AH1568</f>
        <v>0</v>
      </c>
      <c r="AI1570" s="80">
        <f t="shared" ref="AI1570" si="2410">AH1568-AI1568</f>
        <v>0</v>
      </c>
      <c r="AJ1570" s="80">
        <f t="shared" ref="AJ1570" si="2411">AI1568-AJ1568</f>
        <v>0</v>
      </c>
      <c r="AK1570" s="80">
        <f t="shared" ref="AK1570" si="2412">AJ1568-AK1568</f>
        <v>0</v>
      </c>
      <c r="AL1570" s="80">
        <f t="shared" ref="AL1570" si="2413">AK1568-AL1568</f>
        <v>0</v>
      </c>
      <c r="AM1570" s="80">
        <f t="shared" ref="AM1570" si="2414">AL1568-AM1568</f>
        <v>0</v>
      </c>
      <c r="AN1570" s="80">
        <f t="shared" ref="AN1570" si="2415">AM1568-AN1568</f>
        <v>0</v>
      </c>
      <c r="AO1570" s="80">
        <f t="shared" ref="AO1570" si="2416">AN1568-AO1568</f>
        <v>0</v>
      </c>
      <c r="AP1570" s="80">
        <f t="shared" ref="AP1570" si="2417">AO1568-AP1568</f>
        <v>0</v>
      </c>
      <c r="AQ1570" s="80">
        <f t="shared" ref="AQ1570" si="2418">AP1568-AQ1568</f>
        <v>0</v>
      </c>
      <c r="AR1570" s="80">
        <f t="shared" ref="AR1570" si="2419">AQ1568-AR1568</f>
        <v>0</v>
      </c>
      <c r="AS1570" s="80">
        <f t="shared" ref="AS1570" si="2420">AR1568-AS1568</f>
        <v>0</v>
      </c>
      <c r="AT1570" s="80">
        <f t="shared" ref="AT1570" si="2421">AS1568-AT1568</f>
        <v>0</v>
      </c>
      <c r="AU1570" s="80">
        <f t="shared" ref="AU1570" si="2422">AT1568-AU1568</f>
        <v>0</v>
      </c>
      <c r="AV1570" s="80">
        <f t="shared" ref="AV1570" si="2423">AU1568-AV1568</f>
        <v>0</v>
      </c>
      <c r="AW1570" s="80">
        <f t="shared" ref="AW1570" si="2424">AV1568-AW1568</f>
        <v>0</v>
      </c>
      <c r="AX1570" s="80">
        <f t="shared" ref="AX1570" si="2425">AW1568-AX1568</f>
        <v>0</v>
      </c>
      <c r="AY1570" s="80">
        <f t="shared" ref="AY1570" si="2426">AX1568-AY1568</f>
        <v>0</v>
      </c>
      <c r="AZ1570" s="80">
        <f t="shared" ref="AZ1570" si="2427">AY1568-AZ1568</f>
        <v>0</v>
      </c>
      <c r="BA1570" s="80">
        <f t="shared" ref="BA1570" si="2428">AZ1568-BA1568</f>
        <v>0</v>
      </c>
      <c r="BB1570" s="80">
        <f t="shared" ref="BB1570" si="2429">BA1568-BB1568</f>
        <v>0</v>
      </c>
      <c r="BC1570" s="80">
        <f t="shared" ref="BC1570" si="2430">BB1568-BC1568</f>
        <v>0</v>
      </c>
      <c r="BD1570" s="80">
        <f t="shared" ref="BD1570" si="2431">BC1568-BD1568</f>
        <v>0</v>
      </c>
      <c r="BE1570" s="80">
        <f t="shared" ref="BE1570" si="2432">BD1568-BE1568</f>
        <v>0</v>
      </c>
      <c r="BF1570" s="80">
        <f t="shared" ref="BF1570" si="2433">BE1568-BF1568</f>
        <v>0</v>
      </c>
      <c r="BG1570" s="80">
        <f t="shared" ref="BG1570" si="2434">BF1568-BG1568</f>
        <v>0</v>
      </c>
      <c r="BH1570" s="80">
        <f t="shared" ref="BH1570" si="2435">BG1568-BH1568</f>
        <v>0</v>
      </c>
      <c r="BI1570" s="80">
        <f t="shared" ref="BI1570" si="2436">BH1568-BI1568</f>
        <v>0</v>
      </c>
      <c r="BJ1570" s="80">
        <f t="shared" ref="BJ1570" si="2437">BI1568-BJ1568</f>
        <v>0</v>
      </c>
      <c r="BK1570" s="80">
        <f t="shared" ref="BK1570" si="2438">BJ1568-BK1568</f>
        <v>0</v>
      </c>
      <c r="BL1570" s="80">
        <f t="shared" ref="BL1570" si="2439">BK1568-BL1568</f>
        <v>0</v>
      </c>
      <c r="BM1570" s="80">
        <f t="shared" ref="BM1570" si="2440">BL1568-BM1568</f>
        <v>0</v>
      </c>
      <c r="BN1570" s="80">
        <f t="shared" ref="BN1570" si="2441">BM1568-BN1568</f>
        <v>0</v>
      </c>
      <c r="BO1570" s="80">
        <f t="shared" ref="BO1570" si="2442">BN1568-BO1568</f>
        <v>0</v>
      </c>
      <c r="BP1570" s="80">
        <f t="shared" ref="BP1570" si="2443">BO1568-BP1568</f>
        <v>0</v>
      </c>
      <c r="BQ1570" s="80">
        <f t="shared" ref="BQ1570" si="2444">BP1568-BQ1568</f>
        <v>0</v>
      </c>
      <c r="BR1570" s="80">
        <f t="shared" ref="BR1570" si="2445">BQ1568-BR1568</f>
        <v>0</v>
      </c>
      <c r="BS1570" s="80">
        <f t="shared" ref="BS1570" si="2446">BR1568-BS1568</f>
        <v>0</v>
      </c>
      <c r="BT1570" s="80">
        <f t="shared" ref="BT1570" si="2447">BS1568-BT1568</f>
        <v>0</v>
      </c>
      <c r="BU1570" s="80">
        <f t="shared" ref="BU1570" si="2448">BT1568-BU1568</f>
        <v>0</v>
      </c>
      <c r="BV1570" s="80">
        <f t="shared" ref="BV1570" si="2449">BU1568-BV1568</f>
        <v>0</v>
      </c>
      <c r="BW1570" s="80">
        <f t="shared" ref="BW1570" si="2450">BV1568-BW1568</f>
        <v>0</v>
      </c>
      <c r="BX1570" s="80">
        <f t="shared" ref="BX1570" si="2451">BW1568-BX1568</f>
        <v>0</v>
      </c>
      <c r="BY1570" s="80">
        <f t="shared" ref="BY1570" si="2452">BX1568-BY1568</f>
        <v>0</v>
      </c>
      <c r="BZ1570" s="80">
        <f t="shared" ref="BZ1570" si="2453">BY1568-BZ1568</f>
        <v>0</v>
      </c>
      <c r="CA1570" s="80">
        <f t="shared" ref="CA1570" si="2454">BZ1568-CA1568</f>
        <v>0</v>
      </c>
      <c r="CB1570" s="80">
        <f t="shared" ref="CB1570" si="2455">CA1568-CB1568</f>
        <v>0</v>
      </c>
      <c r="CC1570" s="80">
        <f t="shared" ref="CC1570" si="2456">CB1568-CC1568</f>
        <v>0</v>
      </c>
      <c r="CD1570" s="80">
        <f t="shared" ref="CD1570" si="2457">CC1568-CD1568</f>
        <v>0</v>
      </c>
      <c r="CE1570" s="80">
        <f t="shared" ref="CE1570" si="2458">CD1568-CE1568</f>
        <v>0</v>
      </c>
      <c r="CF1570" s="80">
        <f t="shared" ref="CF1570" si="2459">CE1568-CF1568</f>
        <v>0</v>
      </c>
      <c r="CG1570" s="80">
        <f t="shared" ref="CG1570" si="2460">CF1568-CG1568</f>
        <v>0</v>
      </c>
      <c r="CH1570" s="80">
        <f t="shared" ref="CH1570" si="2461">CG1568-CH1568</f>
        <v>0</v>
      </c>
      <c r="CI1570" s="80">
        <f t="shared" ref="CI1570" si="2462">CH1568-CI1568</f>
        <v>0</v>
      </c>
      <c r="CJ1570" s="80">
        <f t="shared" ref="CJ1570" si="2463">CI1568-CJ1568</f>
        <v>0</v>
      </c>
      <c r="CK1570" s="80">
        <f t="shared" ref="CK1570" si="2464">CJ1568-CK1568</f>
        <v>0</v>
      </c>
      <c r="CL1570" s="80">
        <f t="shared" ref="CL1570" si="2465">CK1568-CL1568</f>
        <v>0</v>
      </c>
      <c r="CN1570" s="74"/>
      <c r="CO1570" s="80">
        <f t="shared" ref="CO1570" si="2466">CN1568-CO1568</f>
        <v>0</v>
      </c>
      <c r="CP1570" s="80">
        <f t="shared" ref="CP1570" si="2467">CO1568-CP1568</f>
        <v>0</v>
      </c>
      <c r="CQ1570" s="80">
        <f t="shared" ref="CQ1570" si="2468">CP1568-CQ1568</f>
        <v>0</v>
      </c>
      <c r="CR1570" s="80">
        <f t="shared" ref="CR1570" si="2469">CQ1568-CR1568</f>
        <v>0</v>
      </c>
      <c r="CS1570" s="80">
        <f t="shared" ref="CS1570" si="2470">CR1568-CS1568</f>
        <v>0</v>
      </c>
      <c r="CT1570" s="80">
        <f t="shared" ref="CT1570" si="2471">CS1568-CT1568</f>
        <v>0</v>
      </c>
      <c r="CU1570" s="80">
        <f t="shared" ref="CU1570" si="2472">CT1568-CU1568</f>
        <v>0</v>
      </c>
      <c r="CV1570" s="80">
        <f t="shared" ref="CV1570" si="2473">CU1568-CV1568</f>
        <v>0</v>
      </c>
      <c r="CW1570" s="80">
        <f t="shared" ref="CW1570" si="2474">CV1568-CW1568</f>
        <v>0</v>
      </c>
      <c r="CX1570" s="80">
        <f t="shared" ref="CX1570" si="2475">CW1568-CX1568</f>
        <v>0</v>
      </c>
      <c r="CY1570" s="80">
        <f t="shared" ref="CY1570" si="2476">CX1568-CY1568</f>
        <v>0</v>
      </c>
      <c r="CZ1570" s="80">
        <f t="shared" ref="CZ1570" si="2477">CY1568-CZ1568</f>
        <v>0</v>
      </c>
      <c r="DA1570" s="80">
        <f t="shared" ref="DA1570" si="2478">CZ1568-DA1568</f>
        <v>0</v>
      </c>
      <c r="DB1570" s="80">
        <f t="shared" ref="DB1570" si="2479">DA1568-DB1568</f>
        <v>0</v>
      </c>
      <c r="DC1570" s="80">
        <f t="shared" ref="DC1570" si="2480">DB1568-DC1568</f>
        <v>0</v>
      </c>
      <c r="DD1570" s="80">
        <f t="shared" ref="DD1570" si="2481">DC1568-DD1568</f>
        <v>0</v>
      </c>
      <c r="DE1570" s="80">
        <f t="shared" ref="DE1570" si="2482">DD1568-DE1568</f>
        <v>0</v>
      </c>
      <c r="DF1570" s="80">
        <f t="shared" ref="DF1570" si="2483">DE1568-DF1568</f>
        <v>0</v>
      </c>
      <c r="DG1570" s="80">
        <f t="shared" ref="DG1570" si="2484">DF1568-DG1568</f>
        <v>0</v>
      </c>
      <c r="DH1570" s="80">
        <f t="shared" ref="DH1570" si="2485">DG1568-DH1568</f>
        <v>0</v>
      </c>
      <c r="DI1570" s="80">
        <f t="shared" ref="DI1570" si="2486">DH1568-DI1568</f>
        <v>0</v>
      </c>
      <c r="DJ1570" s="80">
        <f t="shared" ref="DJ1570" si="2487">DI1568-DJ1568</f>
        <v>0</v>
      </c>
      <c r="DK1570" s="80">
        <f t="shared" ref="DK1570:DL1570" si="2488">DJ1568-DK1568</f>
        <v>0</v>
      </c>
      <c r="DL1570" s="80">
        <f t="shared" si="2488"/>
        <v>0</v>
      </c>
    </row>
    <row r="1571" spans="1:116" x14ac:dyDescent="0.4">
      <c r="B1571" t="s">
        <v>332</v>
      </c>
      <c r="D1571" t="s">
        <v>532</v>
      </c>
      <c r="E1571" s="8" t="str">
        <f t="shared" ref="E1571:E1576" si="2489">ROW()&amp;" "&amp;D1571</f>
        <v>1571 FCLTA-F</v>
      </c>
      <c r="G1571" s="136" t="str">
        <f>G1559</f>
        <v>Primary revenue driver</v>
      </c>
      <c r="H1571" s="27"/>
      <c r="I1571" s="78"/>
      <c r="J1571" s="78"/>
      <c r="K1571" s="33"/>
      <c r="L1571" s="33"/>
      <c r="M1571" s="33"/>
      <c r="N1571" s="33"/>
      <c r="O1571" s="33"/>
      <c r="P1571" s="33"/>
      <c r="R1571" s="33"/>
      <c r="S1571" s="77"/>
      <c r="T1571" s="77"/>
      <c r="U1571" s="77"/>
      <c r="V1571" s="77"/>
      <c r="W1571" s="77"/>
      <c r="X1571" s="77"/>
      <c r="Y1571" s="77"/>
      <c r="Z1571" s="77"/>
      <c r="AA1571" s="77"/>
      <c r="AB1571" s="77"/>
      <c r="AC1571" s="77"/>
      <c r="AD1571" s="77"/>
      <c r="AE1571" s="77"/>
      <c r="AF1571" s="77"/>
      <c r="AG1571" s="77"/>
      <c r="AH1571" s="77"/>
      <c r="AI1571" s="77"/>
      <c r="AJ1571" s="77"/>
      <c r="AK1571" s="77"/>
      <c r="AL1571" s="77"/>
      <c r="AM1571" s="77"/>
      <c r="AN1571" s="77"/>
      <c r="AO1571" s="77"/>
      <c r="AP1571" s="77"/>
      <c r="AQ1571" s="77"/>
      <c r="AR1571" s="77"/>
      <c r="AS1571" s="77"/>
      <c r="AT1571" s="77"/>
      <c r="AU1571" s="77"/>
      <c r="AV1571" s="77"/>
      <c r="AW1571" s="77"/>
      <c r="AX1571" s="77"/>
      <c r="AY1571" s="77"/>
      <c r="AZ1571" s="77"/>
      <c r="BA1571" s="77"/>
      <c r="BB1571" s="77"/>
      <c r="BC1571" s="77"/>
      <c r="BD1571" s="77"/>
      <c r="BE1571" s="77"/>
      <c r="BF1571" s="77"/>
      <c r="BG1571" s="77"/>
      <c r="BH1571" s="77"/>
      <c r="BI1571" s="77"/>
      <c r="BJ1571" s="77"/>
      <c r="BK1571" s="77"/>
      <c r="BL1571" s="77"/>
      <c r="BM1571" s="77"/>
      <c r="BN1571" s="77"/>
      <c r="BO1571" s="77"/>
      <c r="BP1571" s="77"/>
      <c r="BQ1571" s="77"/>
      <c r="BR1571" s="77"/>
      <c r="BS1571" s="77"/>
      <c r="BT1571" s="77"/>
      <c r="BU1571" s="77"/>
      <c r="BV1571" s="77"/>
      <c r="BW1571" s="77"/>
      <c r="BX1571" s="77"/>
      <c r="BY1571" s="77"/>
      <c r="BZ1571" s="77"/>
      <c r="CA1571" s="77"/>
      <c r="CB1571" s="77"/>
      <c r="CC1571" s="77"/>
      <c r="CD1571" s="77"/>
      <c r="CE1571" s="77"/>
      <c r="CF1571" s="77"/>
      <c r="CG1571" s="77"/>
      <c r="CH1571" s="77"/>
      <c r="CI1571" s="77"/>
      <c r="CJ1571" s="77"/>
      <c r="CK1571" s="77"/>
      <c r="CL1571" s="77"/>
      <c r="CN1571" s="78"/>
      <c r="CO1571" s="77"/>
      <c r="CP1571" s="77"/>
      <c r="CQ1571" s="77"/>
      <c r="CR1571" s="77"/>
      <c r="CS1571" s="77"/>
      <c r="CT1571" s="77"/>
      <c r="CU1571" s="77"/>
      <c r="CV1571" s="77"/>
      <c r="CW1571" s="77"/>
      <c r="CX1571" s="77"/>
      <c r="CY1571" s="77"/>
      <c r="CZ1571" s="77"/>
      <c r="DA1571" s="77"/>
      <c r="DB1571" s="77"/>
      <c r="DC1571" s="77"/>
      <c r="DD1571" s="77"/>
      <c r="DE1571" s="77"/>
      <c r="DF1571" s="77"/>
      <c r="DG1571" s="77"/>
      <c r="DH1571" s="77"/>
      <c r="DI1571" s="77"/>
      <c r="DJ1571" s="77"/>
      <c r="DK1571" s="77"/>
      <c r="DL1571" s="77"/>
    </row>
    <row r="1572" spans="1:116" x14ac:dyDescent="0.4">
      <c r="B1572" t="s">
        <v>332</v>
      </c>
      <c r="D1572" t="s">
        <v>532</v>
      </c>
      <c r="E1572" s="8" t="str">
        <f t="shared" si="2489"/>
        <v>1572 FCLTA-F</v>
      </c>
      <c r="G1572" s="136" t="str">
        <f>G1560</f>
        <v>Primary volume driver</v>
      </c>
      <c r="H1572" s="27"/>
      <c r="I1572" s="78"/>
      <c r="J1572" s="78"/>
      <c r="K1572" s="33"/>
      <c r="L1572" s="33"/>
      <c r="M1572" s="33"/>
      <c r="N1572" s="33"/>
      <c r="O1572" s="33"/>
      <c r="P1572" s="33"/>
      <c r="R1572" s="33"/>
      <c r="S1572" s="77"/>
      <c r="T1572" s="77"/>
      <c r="U1572" s="77"/>
      <c r="V1572" s="77"/>
      <c r="W1572" s="77"/>
      <c r="X1572" s="77"/>
      <c r="Y1572" s="77"/>
      <c r="Z1572" s="77"/>
      <c r="AA1572" s="77"/>
      <c r="AB1572" s="77"/>
      <c r="AC1572" s="77"/>
      <c r="AD1572" s="77"/>
      <c r="AE1572" s="77"/>
      <c r="AF1572" s="77"/>
      <c r="AG1572" s="77"/>
      <c r="AH1572" s="77"/>
      <c r="AI1572" s="77"/>
      <c r="AJ1572" s="77"/>
      <c r="AK1572" s="77"/>
      <c r="AL1572" s="77"/>
      <c r="AM1572" s="77"/>
      <c r="AN1572" s="77"/>
      <c r="AO1572" s="77"/>
      <c r="AP1572" s="77"/>
      <c r="AQ1572" s="77"/>
      <c r="AR1572" s="77"/>
      <c r="AS1572" s="77"/>
      <c r="AT1572" s="77"/>
      <c r="AU1572" s="77"/>
      <c r="AV1572" s="77"/>
      <c r="AW1572" s="77"/>
      <c r="AX1572" s="77"/>
      <c r="AY1572" s="77"/>
      <c r="AZ1572" s="77"/>
      <c r="BA1572" s="77"/>
      <c r="BB1572" s="77"/>
      <c r="BC1572" s="77"/>
      <c r="BD1572" s="77"/>
      <c r="BE1572" s="77"/>
      <c r="BF1572" s="77"/>
      <c r="BG1572" s="77"/>
      <c r="BH1572" s="77"/>
      <c r="BI1572" s="77"/>
      <c r="BJ1572" s="77"/>
      <c r="BK1572" s="77"/>
      <c r="BL1572" s="77"/>
      <c r="BM1572" s="77"/>
      <c r="BN1572" s="77"/>
      <c r="BO1572" s="77"/>
      <c r="BP1572" s="77"/>
      <c r="BQ1572" s="77"/>
      <c r="BR1572" s="77"/>
      <c r="BS1572" s="77"/>
      <c r="BT1572" s="77"/>
      <c r="BU1572" s="77"/>
      <c r="BV1572" s="77"/>
      <c r="BW1572" s="77"/>
      <c r="BX1572" s="77"/>
      <c r="BY1572" s="77"/>
      <c r="BZ1572" s="77"/>
      <c r="CA1572" s="77"/>
      <c r="CB1572" s="77"/>
      <c r="CC1572" s="77"/>
      <c r="CD1572" s="77"/>
      <c r="CE1572" s="77"/>
      <c r="CF1572" s="77"/>
      <c r="CG1572" s="77"/>
      <c r="CH1572" s="77"/>
      <c r="CI1572" s="77"/>
      <c r="CJ1572" s="77"/>
      <c r="CK1572" s="77"/>
      <c r="CL1572" s="77"/>
      <c r="CN1572" s="78"/>
      <c r="CO1572" s="77"/>
      <c r="CP1572" s="77"/>
      <c r="CQ1572" s="77"/>
      <c r="CR1572" s="77"/>
      <c r="CS1572" s="77"/>
      <c r="CT1572" s="77"/>
      <c r="CU1572" s="77"/>
      <c r="CV1572" s="77"/>
      <c r="CW1572" s="77"/>
      <c r="CX1572" s="77"/>
      <c r="CY1572" s="77"/>
      <c r="CZ1572" s="77"/>
      <c r="DA1572" s="77"/>
      <c r="DB1572" s="77"/>
      <c r="DC1572" s="77"/>
      <c r="DD1572" s="77"/>
      <c r="DE1572" s="77"/>
      <c r="DF1572" s="77"/>
      <c r="DG1572" s="77"/>
      <c r="DH1572" s="77"/>
      <c r="DI1572" s="77"/>
      <c r="DJ1572" s="77"/>
      <c r="DK1572" s="77"/>
      <c r="DL1572" s="77"/>
    </row>
    <row r="1573" spans="1:116" x14ac:dyDescent="0.4">
      <c r="B1573" t="s">
        <v>332</v>
      </c>
      <c r="D1573" t="s">
        <v>532</v>
      </c>
      <c r="E1573" s="8" t="str">
        <f t="shared" si="2489"/>
        <v>1573 FCLTA-F</v>
      </c>
      <c r="G1573" s="191" t="str">
        <f>G1565</f>
        <v>Fixed constant current asset:</v>
      </c>
      <c r="K1573" s="53"/>
      <c r="L1573" s="53"/>
      <c r="M1573" s="53"/>
      <c r="N1573" s="53"/>
      <c r="O1573" s="53"/>
      <c r="P1573" s="53"/>
      <c r="R1573" s="24"/>
      <c r="S1573" s="179" t="str">
        <f t="shared" ref="S1573:AX1573" si="2490">S1561</f>
        <v>S$16</v>
      </c>
      <c r="T1573" s="179" t="str">
        <f t="shared" si="2490"/>
        <v>T$16</v>
      </c>
      <c r="U1573" s="179" t="str">
        <f t="shared" si="2490"/>
        <v>U$16</v>
      </c>
      <c r="V1573" s="179" t="str">
        <f t="shared" si="2490"/>
        <v>V$16</v>
      </c>
      <c r="W1573" s="179" t="str">
        <f t="shared" si="2490"/>
        <v>W$16</v>
      </c>
      <c r="X1573" s="179" t="str">
        <f t="shared" si="2490"/>
        <v>X$16</v>
      </c>
      <c r="Y1573" s="179" t="str">
        <f t="shared" si="2490"/>
        <v>Y$16</v>
      </c>
      <c r="Z1573" s="179" t="str">
        <f t="shared" si="2490"/>
        <v>Z$16</v>
      </c>
      <c r="AA1573" s="179" t="str">
        <f t="shared" si="2490"/>
        <v>AA$16</v>
      </c>
      <c r="AB1573" s="179" t="str">
        <f t="shared" si="2490"/>
        <v>AB$16</v>
      </c>
      <c r="AC1573" s="179" t="str">
        <f t="shared" si="2490"/>
        <v>AC$16</v>
      </c>
      <c r="AD1573" s="179" t="str">
        <f t="shared" si="2490"/>
        <v>AD$16</v>
      </c>
      <c r="AE1573" s="179" t="str">
        <f t="shared" si="2490"/>
        <v>AE$16</v>
      </c>
      <c r="AF1573" s="179" t="str">
        <f t="shared" si="2490"/>
        <v>AF$16</v>
      </c>
      <c r="AG1573" s="179" t="str">
        <f t="shared" si="2490"/>
        <v>AG$16</v>
      </c>
      <c r="AH1573" s="179" t="str">
        <f t="shared" si="2490"/>
        <v>AH$16</v>
      </c>
      <c r="AI1573" s="179" t="str">
        <f t="shared" si="2490"/>
        <v>AI$16</v>
      </c>
      <c r="AJ1573" s="179" t="str">
        <f t="shared" si="2490"/>
        <v>AJ$16</v>
      </c>
      <c r="AK1573" s="179" t="str">
        <f t="shared" si="2490"/>
        <v>AK$16</v>
      </c>
      <c r="AL1573" s="179" t="str">
        <f t="shared" si="2490"/>
        <v>AL$16</v>
      </c>
      <c r="AM1573" s="179" t="str">
        <f t="shared" si="2490"/>
        <v>AM$16</v>
      </c>
      <c r="AN1573" s="179" t="str">
        <f t="shared" si="2490"/>
        <v>AN$16</v>
      </c>
      <c r="AO1573" s="179" t="str">
        <f t="shared" si="2490"/>
        <v>AO$16</v>
      </c>
      <c r="AP1573" s="179" t="str">
        <f t="shared" si="2490"/>
        <v>AP$16</v>
      </c>
      <c r="AQ1573" s="179" t="str">
        <f t="shared" si="2490"/>
        <v>AQ$16</v>
      </c>
      <c r="AR1573" s="179" t="str">
        <f t="shared" si="2490"/>
        <v>AR$16</v>
      </c>
      <c r="AS1573" s="179" t="str">
        <f t="shared" si="2490"/>
        <v>AS$16</v>
      </c>
      <c r="AT1573" s="179" t="str">
        <f t="shared" si="2490"/>
        <v>AT$16</v>
      </c>
      <c r="AU1573" s="179" t="str">
        <f t="shared" si="2490"/>
        <v>AU$16</v>
      </c>
      <c r="AV1573" s="179" t="str">
        <f t="shared" si="2490"/>
        <v>AV$16</v>
      </c>
      <c r="AW1573" s="179" t="str">
        <f t="shared" si="2490"/>
        <v>AW$16</v>
      </c>
      <c r="AX1573" s="179" t="str">
        <f t="shared" si="2490"/>
        <v>AX$16</v>
      </c>
      <c r="AY1573" s="179" t="str">
        <f t="shared" ref="AY1573:CD1573" si="2491">AY1561</f>
        <v>AY$16</v>
      </c>
      <c r="AZ1573" s="179" t="str">
        <f t="shared" si="2491"/>
        <v>AZ$16</v>
      </c>
      <c r="BA1573" s="179" t="str">
        <f t="shared" si="2491"/>
        <v>BA$16</v>
      </c>
      <c r="BB1573" s="179" t="str">
        <f t="shared" si="2491"/>
        <v>BB$16</v>
      </c>
      <c r="BC1573" s="179" t="str">
        <f t="shared" si="2491"/>
        <v>BC$16</v>
      </c>
      <c r="BD1573" s="179" t="str">
        <f t="shared" si="2491"/>
        <v>BD$16</v>
      </c>
      <c r="BE1573" s="179" t="str">
        <f t="shared" si="2491"/>
        <v>BE$16</v>
      </c>
      <c r="BF1573" s="179" t="str">
        <f t="shared" si="2491"/>
        <v>BF$16</v>
      </c>
      <c r="BG1573" s="179" t="str">
        <f t="shared" si="2491"/>
        <v>BG$16</v>
      </c>
      <c r="BH1573" s="179" t="str">
        <f t="shared" si="2491"/>
        <v>BH$16</v>
      </c>
      <c r="BI1573" s="179" t="str">
        <f t="shared" si="2491"/>
        <v>BI$16</v>
      </c>
      <c r="BJ1573" s="179" t="str">
        <f t="shared" si="2491"/>
        <v>BJ$16</v>
      </c>
      <c r="BK1573" s="179" t="str">
        <f t="shared" si="2491"/>
        <v>BK$16</v>
      </c>
      <c r="BL1573" s="179" t="str">
        <f t="shared" si="2491"/>
        <v>BL$16</v>
      </c>
      <c r="BM1573" s="179" t="str">
        <f t="shared" si="2491"/>
        <v>BM$16</v>
      </c>
      <c r="BN1573" s="179" t="str">
        <f t="shared" si="2491"/>
        <v>BN$16</v>
      </c>
      <c r="BO1573" s="179" t="str">
        <f t="shared" si="2491"/>
        <v>BO$16</v>
      </c>
      <c r="BP1573" s="179" t="str">
        <f t="shared" si="2491"/>
        <v>BP$16</v>
      </c>
      <c r="BQ1573" s="179" t="str">
        <f t="shared" si="2491"/>
        <v>BQ$16</v>
      </c>
      <c r="BR1573" s="179" t="str">
        <f t="shared" si="2491"/>
        <v>BR$16</v>
      </c>
      <c r="BS1573" s="179" t="str">
        <f t="shared" si="2491"/>
        <v>BS$16</v>
      </c>
      <c r="BT1573" s="179" t="str">
        <f t="shared" si="2491"/>
        <v>BT$16</v>
      </c>
      <c r="BU1573" s="179" t="str">
        <f t="shared" si="2491"/>
        <v>BU$16</v>
      </c>
      <c r="BV1573" s="179" t="str">
        <f t="shared" si="2491"/>
        <v>BV$16</v>
      </c>
      <c r="BW1573" s="179" t="str">
        <f t="shared" si="2491"/>
        <v>BW$16</v>
      </c>
      <c r="BX1573" s="179" t="str">
        <f t="shared" si="2491"/>
        <v>BX$16</v>
      </c>
      <c r="BY1573" s="179" t="str">
        <f t="shared" si="2491"/>
        <v>BY$16</v>
      </c>
      <c r="BZ1573" s="179" t="str">
        <f t="shared" si="2491"/>
        <v>BZ$16</v>
      </c>
      <c r="CA1573" s="179" t="str">
        <f t="shared" si="2491"/>
        <v>CA$16</v>
      </c>
      <c r="CB1573" s="179" t="str">
        <f t="shared" si="2491"/>
        <v>CB$16</v>
      </c>
      <c r="CC1573" s="179" t="str">
        <f t="shared" si="2491"/>
        <v>CC$16</v>
      </c>
      <c r="CD1573" s="179" t="str">
        <f t="shared" si="2491"/>
        <v>CD$16</v>
      </c>
      <c r="CE1573" s="179" t="str">
        <f t="shared" ref="CE1573:CL1573" si="2492">CE1561</f>
        <v>CE$16</v>
      </c>
      <c r="CF1573" s="179" t="str">
        <f t="shared" si="2492"/>
        <v>CF$16</v>
      </c>
      <c r="CG1573" s="179" t="str">
        <f t="shared" si="2492"/>
        <v>CG$16</v>
      </c>
      <c r="CH1573" s="179" t="str">
        <f t="shared" si="2492"/>
        <v>CH$16</v>
      </c>
      <c r="CI1573" s="179" t="str">
        <f t="shared" si="2492"/>
        <v>CI$16</v>
      </c>
      <c r="CJ1573" s="179" t="str">
        <f t="shared" si="2492"/>
        <v>CJ$16</v>
      </c>
      <c r="CK1573" s="179" t="str">
        <f t="shared" si="2492"/>
        <v>CK$16</v>
      </c>
      <c r="CL1573" s="179" t="str">
        <f t="shared" si="2492"/>
        <v>CL$16</v>
      </c>
      <c r="CO1573" s="179" t="str">
        <f t="shared" ref="CO1573:DL1573" si="2493">CO1561</f>
        <v>CO$16</v>
      </c>
      <c r="CP1573" s="179" t="str">
        <f t="shared" si="2493"/>
        <v>CP$16</v>
      </c>
      <c r="CQ1573" s="179" t="str">
        <f t="shared" si="2493"/>
        <v>CQ$16</v>
      </c>
      <c r="CR1573" s="179" t="str">
        <f t="shared" si="2493"/>
        <v>CR$16</v>
      </c>
      <c r="CS1573" s="179" t="str">
        <f t="shared" si="2493"/>
        <v>CS$16</v>
      </c>
      <c r="CT1573" s="179" t="str">
        <f t="shared" si="2493"/>
        <v>CT$16</v>
      </c>
      <c r="CU1573" s="179" t="str">
        <f t="shared" si="2493"/>
        <v>CU$16</v>
      </c>
      <c r="CV1573" s="179" t="str">
        <f t="shared" si="2493"/>
        <v>CV$16</v>
      </c>
      <c r="CW1573" s="179" t="str">
        <f t="shared" si="2493"/>
        <v>CW$16</v>
      </c>
      <c r="CX1573" s="179" t="str">
        <f t="shared" si="2493"/>
        <v>CX$16</v>
      </c>
      <c r="CY1573" s="179" t="str">
        <f t="shared" si="2493"/>
        <v>CY$16</v>
      </c>
      <c r="CZ1573" s="179" t="str">
        <f t="shared" si="2493"/>
        <v>CZ$16</v>
      </c>
      <c r="DA1573" s="179" t="str">
        <f t="shared" si="2493"/>
        <v>DA$16</v>
      </c>
      <c r="DB1573" s="179" t="str">
        <f t="shared" si="2493"/>
        <v>DB$16</v>
      </c>
      <c r="DC1573" s="179" t="str">
        <f t="shared" si="2493"/>
        <v>DC$16</v>
      </c>
      <c r="DD1573" s="179" t="str">
        <f t="shared" si="2493"/>
        <v>DD$16</v>
      </c>
      <c r="DE1573" s="179" t="str">
        <f t="shared" si="2493"/>
        <v>DE$16</v>
      </c>
      <c r="DF1573" s="179" t="str">
        <f t="shared" si="2493"/>
        <v>DF$16</v>
      </c>
      <c r="DG1573" s="179" t="str">
        <f t="shared" si="2493"/>
        <v>DG$16</v>
      </c>
      <c r="DH1573" s="179" t="str">
        <f t="shared" si="2493"/>
        <v>DH$16</v>
      </c>
      <c r="DI1573" s="179" t="str">
        <f t="shared" si="2493"/>
        <v>DI$16</v>
      </c>
      <c r="DJ1573" s="179" t="str">
        <f t="shared" si="2493"/>
        <v>DJ$16</v>
      </c>
      <c r="DK1573" s="179" t="str">
        <f t="shared" si="2493"/>
        <v>DK$16</v>
      </c>
      <c r="DL1573" s="179" t="str">
        <f t="shared" si="2493"/>
        <v>DL$16</v>
      </c>
    </row>
    <row r="1574" spans="1:116" x14ac:dyDescent="0.4">
      <c r="B1574" t="s">
        <v>332</v>
      </c>
      <c r="D1574" t="s">
        <v>532</v>
      </c>
      <c r="E1574" s="8" t="str">
        <f t="shared" si="2489"/>
        <v>1574 FCLTA-F</v>
      </c>
      <c r="G1574" s="241" t="str">
        <f>IFERROR(SUBSTITUTE(TRIM(MID(G1565, SEARCH("-", G1565) + 1, LEN(G1565))),":",""),"no unit")</f>
        <v>no unit</v>
      </c>
      <c r="H1574" s="12"/>
      <c r="I1574" s="60"/>
      <c r="J1574" s="60"/>
      <c r="K1574" s="15"/>
      <c r="L1574" s="15"/>
      <c r="M1574" s="15"/>
      <c r="N1574" s="15"/>
      <c r="O1574" s="15"/>
      <c r="P1574" s="15"/>
      <c r="R1574" s="15"/>
      <c r="S1574" s="179" t="str">
        <f t="shared" ref="S1574:AX1574" si="2494">S1562</f>
        <v>S$17</v>
      </c>
      <c r="T1574" s="179" t="str">
        <f t="shared" si="2494"/>
        <v>T$17</v>
      </c>
      <c r="U1574" s="179" t="str">
        <f t="shared" si="2494"/>
        <v>U$17</v>
      </c>
      <c r="V1574" s="179" t="str">
        <f t="shared" si="2494"/>
        <v>V$17</v>
      </c>
      <c r="W1574" s="179" t="str">
        <f t="shared" si="2494"/>
        <v>W$17</v>
      </c>
      <c r="X1574" s="179" t="str">
        <f t="shared" si="2494"/>
        <v>X$17</v>
      </c>
      <c r="Y1574" s="179" t="str">
        <f t="shared" si="2494"/>
        <v>Y$17</v>
      </c>
      <c r="Z1574" s="179" t="str">
        <f t="shared" si="2494"/>
        <v>Z$17</v>
      </c>
      <c r="AA1574" s="179" t="str">
        <f t="shared" si="2494"/>
        <v>AA$17</v>
      </c>
      <c r="AB1574" s="179" t="str">
        <f t="shared" si="2494"/>
        <v>AB$17</v>
      </c>
      <c r="AC1574" s="179" t="str">
        <f t="shared" si="2494"/>
        <v>AC$17</v>
      </c>
      <c r="AD1574" s="179" t="str">
        <f t="shared" si="2494"/>
        <v>AD$17</v>
      </c>
      <c r="AE1574" s="179" t="str">
        <f t="shared" si="2494"/>
        <v>AE$17</v>
      </c>
      <c r="AF1574" s="179" t="str">
        <f t="shared" si="2494"/>
        <v>AF$17</v>
      </c>
      <c r="AG1574" s="179" t="str">
        <f t="shared" si="2494"/>
        <v>AG$17</v>
      </c>
      <c r="AH1574" s="179" t="str">
        <f t="shared" si="2494"/>
        <v>AH$17</v>
      </c>
      <c r="AI1574" s="179" t="str">
        <f t="shared" si="2494"/>
        <v>AI$17</v>
      </c>
      <c r="AJ1574" s="179" t="str">
        <f t="shared" si="2494"/>
        <v>AJ$17</v>
      </c>
      <c r="AK1574" s="179" t="str">
        <f t="shared" si="2494"/>
        <v>AK$17</v>
      </c>
      <c r="AL1574" s="179" t="str">
        <f t="shared" si="2494"/>
        <v>AL$17</v>
      </c>
      <c r="AM1574" s="179" t="str">
        <f t="shared" si="2494"/>
        <v>AM$17</v>
      </c>
      <c r="AN1574" s="179" t="str">
        <f t="shared" si="2494"/>
        <v>AN$17</v>
      </c>
      <c r="AO1574" s="179" t="str">
        <f t="shared" si="2494"/>
        <v>AO$17</v>
      </c>
      <c r="AP1574" s="179" t="str">
        <f t="shared" si="2494"/>
        <v>AP$17</v>
      </c>
      <c r="AQ1574" s="179" t="str">
        <f t="shared" si="2494"/>
        <v>AQ$17</v>
      </c>
      <c r="AR1574" s="179" t="str">
        <f t="shared" si="2494"/>
        <v>AR$17</v>
      </c>
      <c r="AS1574" s="179" t="str">
        <f t="shared" si="2494"/>
        <v>AS$17</v>
      </c>
      <c r="AT1574" s="179" t="str">
        <f t="shared" si="2494"/>
        <v>AT$17</v>
      </c>
      <c r="AU1574" s="179" t="str">
        <f t="shared" si="2494"/>
        <v>AU$17</v>
      </c>
      <c r="AV1574" s="179" t="str">
        <f t="shared" si="2494"/>
        <v>AV$17</v>
      </c>
      <c r="AW1574" s="179" t="str">
        <f t="shared" si="2494"/>
        <v>AW$17</v>
      </c>
      <c r="AX1574" s="179" t="str">
        <f t="shared" si="2494"/>
        <v>AX$17</v>
      </c>
      <c r="AY1574" s="179" t="str">
        <f t="shared" ref="AY1574:CD1574" si="2495">AY1562</f>
        <v>AY$17</v>
      </c>
      <c r="AZ1574" s="179" t="str">
        <f t="shared" si="2495"/>
        <v>AZ$17</v>
      </c>
      <c r="BA1574" s="179" t="str">
        <f t="shared" si="2495"/>
        <v>BA$17</v>
      </c>
      <c r="BB1574" s="179" t="str">
        <f t="shared" si="2495"/>
        <v>BB$17</v>
      </c>
      <c r="BC1574" s="179" t="str">
        <f t="shared" si="2495"/>
        <v>BC$17</v>
      </c>
      <c r="BD1574" s="179" t="str">
        <f t="shared" si="2495"/>
        <v>BD$17</v>
      </c>
      <c r="BE1574" s="179" t="str">
        <f t="shared" si="2495"/>
        <v>BE$17</v>
      </c>
      <c r="BF1574" s="179" t="str">
        <f t="shared" si="2495"/>
        <v>BF$17</v>
      </c>
      <c r="BG1574" s="179" t="str">
        <f t="shared" si="2495"/>
        <v>BG$17</v>
      </c>
      <c r="BH1574" s="179" t="str">
        <f t="shared" si="2495"/>
        <v>BH$17</v>
      </c>
      <c r="BI1574" s="179" t="str">
        <f t="shared" si="2495"/>
        <v>BI$17</v>
      </c>
      <c r="BJ1574" s="179" t="str">
        <f t="shared" si="2495"/>
        <v>BJ$17</v>
      </c>
      <c r="BK1574" s="179" t="str">
        <f t="shared" si="2495"/>
        <v>BK$17</v>
      </c>
      <c r="BL1574" s="179" t="str">
        <f t="shared" si="2495"/>
        <v>BL$17</v>
      </c>
      <c r="BM1574" s="179" t="str">
        <f t="shared" si="2495"/>
        <v>BM$17</v>
      </c>
      <c r="BN1574" s="179" t="str">
        <f t="shared" si="2495"/>
        <v>BN$17</v>
      </c>
      <c r="BO1574" s="179" t="str">
        <f t="shared" si="2495"/>
        <v>BO$17</v>
      </c>
      <c r="BP1574" s="179" t="str">
        <f t="shared" si="2495"/>
        <v>BP$17</v>
      </c>
      <c r="BQ1574" s="179" t="str">
        <f t="shared" si="2495"/>
        <v>BQ$17</v>
      </c>
      <c r="BR1574" s="179" t="str">
        <f t="shared" si="2495"/>
        <v>BR$17</v>
      </c>
      <c r="BS1574" s="179" t="str">
        <f t="shared" si="2495"/>
        <v>BS$17</v>
      </c>
      <c r="BT1574" s="179" t="str">
        <f t="shared" si="2495"/>
        <v>BT$17</v>
      </c>
      <c r="BU1574" s="179" t="str">
        <f t="shared" si="2495"/>
        <v>BU$17</v>
      </c>
      <c r="BV1574" s="179" t="str">
        <f t="shared" si="2495"/>
        <v>BV$17</v>
      </c>
      <c r="BW1574" s="179" t="str">
        <f t="shared" si="2495"/>
        <v>BW$17</v>
      </c>
      <c r="BX1574" s="179" t="str">
        <f t="shared" si="2495"/>
        <v>BX$17</v>
      </c>
      <c r="BY1574" s="179" t="str">
        <f t="shared" si="2495"/>
        <v>BY$17</v>
      </c>
      <c r="BZ1574" s="179" t="str">
        <f t="shared" si="2495"/>
        <v>BZ$17</v>
      </c>
      <c r="CA1574" s="179" t="str">
        <f t="shared" si="2495"/>
        <v>CA$17</v>
      </c>
      <c r="CB1574" s="179" t="str">
        <f t="shared" si="2495"/>
        <v>CB$17</v>
      </c>
      <c r="CC1574" s="179" t="str">
        <f t="shared" si="2495"/>
        <v>CC$17</v>
      </c>
      <c r="CD1574" s="179" t="str">
        <f t="shared" si="2495"/>
        <v>CD$17</v>
      </c>
      <c r="CE1574" s="179" t="str">
        <f t="shared" ref="CE1574:CL1574" si="2496">CE1562</f>
        <v>CE$17</v>
      </c>
      <c r="CF1574" s="179" t="str">
        <f t="shared" si="2496"/>
        <v>CF$17</v>
      </c>
      <c r="CG1574" s="179" t="str">
        <f t="shared" si="2496"/>
        <v>CG$17</v>
      </c>
      <c r="CH1574" s="179" t="str">
        <f t="shared" si="2496"/>
        <v>CH$17</v>
      </c>
      <c r="CI1574" s="179" t="str">
        <f t="shared" si="2496"/>
        <v>CI$17</v>
      </c>
      <c r="CJ1574" s="179" t="str">
        <f t="shared" si="2496"/>
        <v>CJ$17</v>
      </c>
      <c r="CK1574" s="179" t="str">
        <f t="shared" si="2496"/>
        <v>CK$17</v>
      </c>
      <c r="CL1574" s="179" t="str">
        <f t="shared" si="2496"/>
        <v>CL$17</v>
      </c>
      <c r="CN1574" s="60"/>
      <c r="CO1574" s="179" t="str">
        <f t="shared" ref="CO1574:DL1574" si="2497">CO1562</f>
        <v>CO$17</v>
      </c>
      <c r="CP1574" s="179" t="str">
        <f t="shared" si="2497"/>
        <v>CP$17</v>
      </c>
      <c r="CQ1574" s="179" t="str">
        <f t="shared" si="2497"/>
        <v>CQ$17</v>
      </c>
      <c r="CR1574" s="179" t="str">
        <f t="shared" si="2497"/>
        <v>CR$17</v>
      </c>
      <c r="CS1574" s="179" t="str">
        <f t="shared" si="2497"/>
        <v>CS$17</v>
      </c>
      <c r="CT1574" s="179" t="str">
        <f t="shared" si="2497"/>
        <v>CT$17</v>
      </c>
      <c r="CU1574" s="179" t="str">
        <f t="shared" si="2497"/>
        <v>CU$17</v>
      </c>
      <c r="CV1574" s="179" t="str">
        <f t="shared" si="2497"/>
        <v>CV$17</v>
      </c>
      <c r="CW1574" s="179" t="str">
        <f t="shared" si="2497"/>
        <v>CW$17</v>
      </c>
      <c r="CX1574" s="179" t="str">
        <f t="shared" si="2497"/>
        <v>CX$17</v>
      </c>
      <c r="CY1574" s="179" t="str">
        <f t="shared" si="2497"/>
        <v>CY$17</v>
      </c>
      <c r="CZ1574" s="179" t="str">
        <f t="shared" si="2497"/>
        <v>CZ$17</v>
      </c>
      <c r="DA1574" s="179" t="str">
        <f t="shared" si="2497"/>
        <v>DA$17</v>
      </c>
      <c r="DB1574" s="179" t="str">
        <f t="shared" si="2497"/>
        <v>DB$17</v>
      </c>
      <c r="DC1574" s="179" t="str">
        <f t="shared" si="2497"/>
        <v>DC$17</v>
      </c>
      <c r="DD1574" s="179" t="str">
        <f t="shared" si="2497"/>
        <v>DD$17</v>
      </c>
      <c r="DE1574" s="179" t="str">
        <f t="shared" si="2497"/>
        <v>DE$17</v>
      </c>
      <c r="DF1574" s="179" t="str">
        <f t="shared" si="2497"/>
        <v>DF$17</v>
      </c>
      <c r="DG1574" s="179" t="str">
        <f t="shared" si="2497"/>
        <v>DG$17</v>
      </c>
      <c r="DH1574" s="179" t="str">
        <f t="shared" si="2497"/>
        <v>DH$17</v>
      </c>
      <c r="DI1574" s="179" t="str">
        <f t="shared" si="2497"/>
        <v>DI$17</v>
      </c>
      <c r="DJ1574" s="179" t="str">
        <f t="shared" si="2497"/>
        <v>DJ$17</v>
      </c>
      <c r="DK1574" s="179" t="str">
        <f t="shared" si="2497"/>
        <v>DK$17</v>
      </c>
      <c r="DL1574" s="179" t="str">
        <f t="shared" si="2497"/>
        <v>DL$17</v>
      </c>
    </row>
    <row r="1575" spans="1:116" x14ac:dyDescent="0.4">
      <c r="B1575" t="s">
        <v>332</v>
      </c>
      <c r="D1575" t="s">
        <v>532</v>
      </c>
      <c r="E1575" s="8" t="str">
        <f t="shared" si="2489"/>
        <v>1575 FCLTA-F</v>
      </c>
      <c r="G1575" s="136" t="str">
        <f>G1563</f>
        <v>Secondary revenue driver</v>
      </c>
      <c r="H1575" s="12"/>
      <c r="I1575" s="60"/>
      <c r="J1575" s="60"/>
      <c r="K1575" s="15"/>
      <c r="L1575" s="15"/>
      <c r="M1575" s="15"/>
      <c r="N1575" s="15"/>
      <c r="O1575" s="15"/>
      <c r="P1575" s="15"/>
      <c r="R1575" s="15"/>
      <c r="S1575" s="179">
        <f t="shared" ref="S1575:AX1575" si="2498">S1563</f>
        <v>0</v>
      </c>
      <c r="T1575" s="179">
        <f t="shared" si="2498"/>
        <v>0</v>
      </c>
      <c r="U1575" s="179">
        <f t="shared" si="2498"/>
        <v>0</v>
      </c>
      <c r="V1575" s="179">
        <f t="shared" si="2498"/>
        <v>0</v>
      </c>
      <c r="W1575" s="179">
        <f t="shared" si="2498"/>
        <v>0</v>
      </c>
      <c r="X1575" s="179">
        <f t="shared" si="2498"/>
        <v>0</v>
      </c>
      <c r="Y1575" s="179">
        <f t="shared" si="2498"/>
        <v>0</v>
      </c>
      <c r="Z1575" s="179">
        <f t="shared" si="2498"/>
        <v>0</v>
      </c>
      <c r="AA1575" s="179">
        <f t="shared" si="2498"/>
        <v>0</v>
      </c>
      <c r="AB1575" s="179">
        <f t="shared" si="2498"/>
        <v>0</v>
      </c>
      <c r="AC1575" s="179">
        <f t="shared" si="2498"/>
        <v>0</v>
      </c>
      <c r="AD1575" s="179">
        <f t="shared" si="2498"/>
        <v>0</v>
      </c>
      <c r="AE1575" s="179">
        <f t="shared" si="2498"/>
        <v>0</v>
      </c>
      <c r="AF1575" s="179">
        <f t="shared" si="2498"/>
        <v>0</v>
      </c>
      <c r="AG1575" s="179">
        <f t="shared" si="2498"/>
        <v>0</v>
      </c>
      <c r="AH1575" s="179">
        <f t="shared" si="2498"/>
        <v>0</v>
      </c>
      <c r="AI1575" s="179">
        <f t="shared" si="2498"/>
        <v>0</v>
      </c>
      <c r="AJ1575" s="179">
        <f t="shared" si="2498"/>
        <v>0</v>
      </c>
      <c r="AK1575" s="179">
        <f t="shared" si="2498"/>
        <v>0</v>
      </c>
      <c r="AL1575" s="179">
        <f t="shared" si="2498"/>
        <v>0</v>
      </c>
      <c r="AM1575" s="179">
        <f t="shared" si="2498"/>
        <v>0</v>
      </c>
      <c r="AN1575" s="179">
        <f t="shared" si="2498"/>
        <v>0</v>
      </c>
      <c r="AO1575" s="179">
        <f t="shared" si="2498"/>
        <v>0</v>
      </c>
      <c r="AP1575" s="179">
        <f t="shared" si="2498"/>
        <v>0</v>
      </c>
      <c r="AQ1575" s="179">
        <f t="shared" si="2498"/>
        <v>0</v>
      </c>
      <c r="AR1575" s="179">
        <f t="shared" si="2498"/>
        <v>0</v>
      </c>
      <c r="AS1575" s="179">
        <f t="shared" si="2498"/>
        <v>0</v>
      </c>
      <c r="AT1575" s="179">
        <f t="shared" si="2498"/>
        <v>0</v>
      </c>
      <c r="AU1575" s="179">
        <f t="shared" si="2498"/>
        <v>0</v>
      </c>
      <c r="AV1575" s="179">
        <f t="shared" si="2498"/>
        <v>0</v>
      </c>
      <c r="AW1575" s="179">
        <f t="shared" si="2498"/>
        <v>0</v>
      </c>
      <c r="AX1575" s="179">
        <f t="shared" si="2498"/>
        <v>0</v>
      </c>
      <c r="AY1575" s="179">
        <f t="shared" ref="AY1575:CD1575" si="2499">AY1563</f>
        <v>0</v>
      </c>
      <c r="AZ1575" s="179">
        <f t="shared" si="2499"/>
        <v>0</v>
      </c>
      <c r="BA1575" s="179">
        <f t="shared" si="2499"/>
        <v>0</v>
      </c>
      <c r="BB1575" s="179">
        <f t="shared" si="2499"/>
        <v>0</v>
      </c>
      <c r="BC1575" s="179">
        <f t="shared" si="2499"/>
        <v>0</v>
      </c>
      <c r="BD1575" s="179">
        <f t="shared" si="2499"/>
        <v>0</v>
      </c>
      <c r="BE1575" s="179">
        <f t="shared" si="2499"/>
        <v>0</v>
      </c>
      <c r="BF1575" s="179">
        <f t="shared" si="2499"/>
        <v>0</v>
      </c>
      <c r="BG1575" s="179">
        <f t="shared" si="2499"/>
        <v>0</v>
      </c>
      <c r="BH1575" s="179">
        <f t="shared" si="2499"/>
        <v>0</v>
      </c>
      <c r="BI1575" s="179">
        <f t="shared" si="2499"/>
        <v>0</v>
      </c>
      <c r="BJ1575" s="179">
        <f t="shared" si="2499"/>
        <v>0</v>
      </c>
      <c r="BK1575" s="179">
        <f t="shared" si="2499"/>
        <v>0</v>
      </c>
      <c r="BL1575" s="179">
        <f t="shared" si="2499"/>
        <v>0</v>
      </c>
      <c r="BM1575" s="179">
        <f t="shared" si="2499"/>
        <v>0</v>
      </c>
      <c r="BN1575" s="179">
        <f t="shared" si="2499"/>
        <v>0</v>
      </c>
      <c r="BO1575" s="179">
        <f t="shared" si="2499"/>
        <v>0</v>
      </c>
      <c r="BP1575" s="179">
        <f t="shared" si="2499"/>
        <v>0</v>
      </c>
      <c r="BQ1575" s="179">
        <f t="shared" si="2499"/>
        <v>0</v>
      </c>
      <c r="BR1575" s="179">
        <f t="shared" si="2499"/>
        <v>0</v>
      </c>
      <c r="BS1575" s="179">
        <f t="shared" si="2499"/>
        <v>0</v>
      </c>
      <c r="BT1575" s="179">
        <f t="shared" si="2499"/>
        <v>0</v>
      </c>
      <c r="BU1575" s="179">
        <f t="shared" si="2499"/>
        <v>0</v>
      </c>
      <c r="BV1575" s="179">
        <f t="shared" si="2499"/>
        <v>0</v>
      </c>
      <c r="BW1575" s="179">
        <f t="shared" si="2499"/>
        <v>0</v>
      </c>
      <c r="BX1575" s="179">
        <f t="shared" si="2499"/>
        <v>0</v>
      </c>
      <c r="BY1575" s="179">
        <f t="shared" si="2499"/>
        <v>0</v>
      </c>
      <c r="BZ1575" s="179">
        <f t="shared" si="2499"/>
        <v>0</v>
      </c>
      <c r="CA1575" s="179">
        <f t="shared" si="2499"/>
        <v>0</v>
      </c>
      <c r="CB1575" s="179">
        <f t="shared" si="2499"/>
        <v>0</v>
      </c>
      <c r="CC1575" s="179">
        <f t="shared" si="2499"/>
        <v>0</v>
      </c>
      <c r="CD1575" s="179">
        <f t="shared" si="2499"/>
        <v>0</v>
      </c>
      <c r="CE1575" s="179">
        <f t="shared" ref="CE1575:CL1575" si="2500">CE1563</f>
        <v>0</v>
      </c>
      <c r="CF1575" s="179">
        <f t="shared" si="2500"/>
        <v>0</v>
      </c>
      <c r="CG1575" s="179">
        <f t="shared" si="2500"/>
        <v>0</v>
      </c>
      <c r="CH1575" s="179">
        <f t="shared" si="2500"/>
        <v>0</v>
      </c>
      <c r="CI1575" s="179">
        <f t="shared" si="2500"/>
        <v>0</v>
      </c>
      <c r="CJ1575" s="179">
        <f t="shared" si="2500"/>
        <v>0</v>
      </c>
      <c r="CK1575" s="179">
        <f t="shared" si="2500"/>
        <v>0</v>
      </c>
      <c r="CL1575" s="179">
        <f t="shared" si="2500"/>
        <v>0</v>
      </c>
      <c r="CN1575" s="60"/>
      <c r="CO1575" s="179">
        <f t="shared" ref="CO1575:DL1575" si="2501">CO1563</f>
        <v>0</v>
      </c>
      <c r="CP1575" s="179">
        <f t="shared" si="2501"/>
        <v>0</v>
      </c>
      <c r="CQ1575" s="179">
        <f t="shared" si="2501"/>
        <v>0</v>
      </c>
      <c r="CR1575" s="179">
        <f t="shared" si="2501"/>
        <v>0</v>
      </c>
      <c r="CS1575" s="179">
        <f t="shared" si="2501"/>
        <v>0</v>
      </c>
      <c r="CT1575" s="179">
        <f t="shared" si="2501"/>
        <v>0</v>
      </c>
      <c r="CU1575" s="179">
        <f t="shared" si="2501"/>
        <v>0</v>
      </c>
      <c r="CV1575" s="179">
        <f t="shared" si="2501"/>
        <v>0</v>
      </c>
      <c r="CW1575" s="179">
        <f t="shared" si="2501"/>
        <v>0</v>
      </c>
      <c r="CX1575" s="179">
        <f t="shared" si="2501"/>
        <v>0</v>
      </c>
      <c r="CY1575" s="179">
        <f t="shared" si="2501"/>
        <v>0</v>
      </c>
      <c r="CZ1575" s="179">
        <f t="shared" si="2501"/>
        <v>0</v>
      </c>
      <c r="DA1575" s="179">
        <f t="shared" si="2501"/>
        <v>0</v>
      </c>
      <c r="DB1575" s="179">
        <f t="shared" si="2501"/>
        <v>0</v>
      </c>
      <c r="DC1575" s="179">
        <f t="shared" si="2501"/>
        <v>0</v>
      </c>
      <c r="DD1575" s="179">
        <f t="shared" si="2501"/>
        <v>0</v>
      </c>
      <c r="DE1575" s="179">
        <f t="shared" si="2501"/>
        <v>0</v>
      </c>
      <c r="DF1575" s="179">
        <f t="shared" si="2501"/>
        <v>0</v>
      </c>
      <c r="DG1575" s="179">
        <f t="shared" si="2501"/>
        <v>0</v>
      </c>
      <c r="DH1575" s="179">
        <f t="shared" si="2501"/>
        <v>0</v>
      </c>
      <c r="DI1575" s="179">
        <f t="shared" si="2501"/>
        <v>0</v>
      </c>
      <c r="DJ1575" s="179">
        <f t="shared" si="2501"/>
        <v>0</v>
      </c>
      <c r="DK1575" s="179">
        <f t="shared" si="2501"/>
        <v>0</v>
      </c>
      <c r="DL1575" s="179">
        <f t="shared" si="2501"/>
        <v>0</v>
      </c>
    </row>
    <row r="1576" spans="1:116" x14ac:dyDescent="0.4">
      <c r="B1576" t="s">
        <v>332</v>
      </c>
      <c r="D1576" t="s">
        <v>532</v>
      </c>
      <c r="E1576" s="8" t="str">
        <f t="shared" si="2489"/>
        <v>1576 FCLTA-F</v>
      </c>
      <c r="G1576" s="136" t="str">
        <f>G1564</f>
        <v>Secondary volume driver</v>
      </c>
      <c r="H1576" s="12"/>
      <c r="I1576" s="60"/>
      <c r="J1576" s="60"/>
      <c r="K1576" s="15"/>
      <c r="L1576" s="15"/>
      <c r="M1576" s="15"/>
      <c r="N1576" s="15"/>
      <c r="O1576" s="15"/>
      <c r="P1576" s="15"/>
      <c r="R1576" s="15"/>
      <c r="S1576" s="179"/>
      <c r="T1576" s="179"/>
      <c r="U1576" s="179"/>
      <c r="V1576" s="179"/>
      <c r="W1576" s="179"/>
      <c r="X1576" s="179"/>
      <c r="Y1576" s="179"/>
      <c r="Z1576" s="179"/>
      <c r="AA1576" s="179"/>
      <c r="AB1576" s="179"/>
      <c r="AC1576" s="179"/>
      <c r="AD1576" s="179"/>
      <c r="AE1576" s="179"/>
      <c r="AF1576" s="179"/>
      <c r="AG1576" s="179"/>
      <c r="AH1576" s="179"/>
      <c r="AI1576" s="179"/>
      <c r="AJ1576" s="179"/>
      <c r="AK1576" s="179"/>
      <c r="AL1576" s="179"/>
      <c r="AM1576" s="179"/>
      <c r="AN1576" s="179"/>
      <c r="AO1576" s="179"/>
      <c r="AP1576" s="179"/>
      <c r="AQ1576" s="179"/>
      <c r="AR1576" s="179"/>
      <c r="AS1576" s="179"/>
      <c r="AT1576" s="179"/>
      <c r="AU1576" s="179"/>
      <c r="AV1576" s="179"/>
      <c r="AW1576" s="179"/>
      <c r="AX1576" s="179"/>
      <c r="AY1576" s="179"/>
      <c r="AZ1576" s="179"/>
      <c r="BA1576" s="179"/>
      <c r="BB1576" s="179"/>
      <c r="BC1576" s="179"/>
      <c r="BD1576" s="179"/>
      <c r="BE1576" s="179"/>
      <c r="BF1576" s="179"/>
      <c r="BG1576" s="179"/>
      <c r="BH1576" s="179"/>
      <c r="BI1576" s="179"/>
      <c r="BJ1576" s="179"/>
      <c r="BK1576" s="179"/>
      <c r="BL1576" s="179"/>
      <c r="BM1576" s="179"/>
      <c r="BN1576" s="179"/>
      <c r="BO1576" s="179"/>
      <c r="BP1576" s="179"/>
      <c r="BQ1576" s="179"/>
      <c r="BR1576" s="179"/>
      <c r="BS1576" s="179"/>
      <c r="BT1576" s="179"/>
      <c r="BU1576" s="179"/>
      <c r="BV1576" s="179"/>
      <c r="BW1576" s="179"/>
      <c r="BX1576" s="179"/>
      <c r="BY1576" s="179"/>
      <c r="BZ1576" s="179"/>
      <c r="CA1576" s="179"/>
      <c r="CB1576" s="179"/>
      <c r="CC1576" s="179"/>
      <c r="CD1576" s="179"/>
      <c r="CE1576" s="179"/>
      <c r="CF1576" s="179"/>
      <c r="CG1576" s="179"/>
      <c r="CH1576" s="179"/>
      <c r="CI1576" s="179"/>
      <c r="CJ1576" s="179"/>
      <c r="CK1576" s="179"/>
      <c r="CL1576" s="179"/>
      <c r="CN1576" s="60"/>
      <c r="CO1576" s="179"/>
      <c r="CP1576" s="179"/>
      <c r="CQ1576" s="179"/>
      <c r="CR1576" s="179"/>
      <c r="CS1576" s="179"/>
      <c r="CT1576" s="179"/>
      <c r="CU1576" s="179"/>
      <c r="CV1576" s="179"/>
      <c r="CW1576" s="179"/>
      <c r="CX1576" s="179"/>
      <c r="CY1576" s="179"/>
      <c r="CZ1576" s="179"/>
      <c r="DA1576" s="179"/>
      <c r="DB1576" s="179"/>
      <c r="DC1576" s="179"/>
      <c r="DD1576" s="179"/>
      <c r="DE1576" s="179"/>
      <c r="DF1576" s="179"/>
      <c r="DG1576" s="179"/>
      <c r="DH1576" s="179"/>
      <c r="DI1576" s="179"/>
      <c r="DJ1576" s="179"/>
      <c r="DK1576" s="179"/>
      <c r="DL1576" s="179"/>
    </row>
    <row r="1577" spans="1:116" x14ac:dyDescent="0.4">
      <c r="E1577" s="8"/>
      <c r="G1577" s="136"/>
      <c r="H1577" s="12"/>
      <c r="I1577" s="60"/>
      <c r="J1577" s="60"/>
      <c r="K1577" s="15"/>
      <c r="L1577" s="15"/>
      <c r="M1577" s="15"/>
      <c r="N1577" s="15"/>
      <c r="O1577" s="15"/>
      <c r="P1577" s="15"/>
      <c r="R1577" s="15"/>
      <c r="S1577" s="4" t="str">
        <f t="shared" ref="S1577:AX1577" si="2502">ADDRESS(ROW(S1568),COLUMN(S1568),2)</f>
        <v>S$1568</v>
      </c>
      <c r="T1577" s="4" t="str">
        <f t="shared" si="2502"/>
        <v>T$1568</v>
      </c>
      <c r="U1577" s="4" t="str">
        <f t="shared" si="2502"/>
        <v>U$1568</v>
      </c>
      <c r="V1577" s="4" t="str">
        <f t="shared" si="2502"/>
        <v>V$1568</v>
      </c>
      <c r="W1577" s="4" t="str">
        <f t="shared" si="2502"/>
        <v>W$1568</v>
      </c>
      <c r="X1577" s="4" t="str">
        <f t="shared" si="2502"/>
        <v>X$1568</v>
      </c>
      <c r="Y1577" s="4" t="str">
        <f t="shared" si="2502"/>
        <v>Y$1568</v>
      </c>
      <c r="Z1577" s="4" t="str">
        <f t="shared" si="2502"/>
        <v>Z$1568</v>
      </c>
      <c r="AA1577" s="4" t="str">
        <f t="shared" si="2502"/>
        <v>AA$1568</v>
      </c>
      <c r="AB1577" s="4" t="str">
        <f t="shared" si="2502"/>
        <v>AB$1568</v>
      </c>
      <c r="AC1577" s="4" t="str">
        <f t="shared" si="2502"/>
        <v>AC$1568</v>
      </c>
      <c r="AD1577" s="4" t="str">
        <f t="shared" si="2502"/>
        <v>AD$1568</v>
      </c>
      <c r="AE1577" s="4" t="str">
        <f t="shared" si="2502"/>
        <v>AE$1568</v>
      </c>
      <c r="AF1577" s="4" t="str">
        <f t="shared" si="2502"/>
        <v>AF$1568</v>
      </c>
      <c r="AG1577" s="4" t="str">
        <f t="shared" si="2502"/>
        <v>AG$1568</v>
      </c>
      <c r="AH1577" s="4" t="str">
        <f t="shared" si="2502"/>
        <v>AH$1568</v>
      </c>
      <c r="AI1577" s="4" t="str">
        <f t="shared" si="2502"/>
        <v>AI$1568</v>
      </c>
      <c r="AJ1577" s="4" t="str">
        <f t="shared" si="2502"/>
        <v>AJ$1568</v>
      </c>
      <c r="AK1577" s="4" t="str">
        <f t="shared" si="2502"/>
        <v>AK$1568</v>
      </c>
      <c r="AL1577" s="4" t="str">
        <f t="shared" si="2502"/>
        <v>AL$1568</v>
      </c>
      <c r="AM1577" s="4" t="str">
        <f t="shared" si="2502"/>
        <v>AM$1568</v>
      </c>
      <c r="AN1577" s="4" t="str">
        <f t="shared" si="2502"/>
        <v>AN$1568</v>
      </c>
      <c r="AO1577" s="4" t="str">
        <f t="shared" si="2502"/>
        <v>AO$1568</v>
      </c>
      <c r="AP1577" s="4" t="str">
        <f t="shared" si="2502"/>
        <v>AP$1568</v>
      </c>
      <c r="AQ1577" s="4" t="str">
        <f t="shared" si="2502"/>
        <v>AQ$1568</v>
      </c>
      <c r="AR1577" s="4" t="str">
        <f t="shared" si="2502"/>
        <v>AR$1568</v>
      </c>
      <c r="AS1577" s="4" t="str">
        <f t="shared" si="2502"/>
        <v>AS$1568</v>
      </c>
      <c r="AT1577" s="4" t="str">
        <f t="shared" si="2502"/>
        <v>AT$1568</v>
      </c>
      <c r="AU1577" s="4" t="str">
        <f t="shared" si="2502"/>
        <v>AU$1568</v>
      </c>
      <c r="AV1577" s="4" t="str">
        <f t="shared" si="2502"/>
        <v>AV$1568</v>
      </c>
      <c r="AW1577" s="4" t="str">
        <f t="shared" si="2502"/>
        <v>AW$1568</v>
      </c>
      <c r="AX1577" s="4" t="str">
        <f t="shared" si="2502"/>
        <v>AX$1568</v>
      </c>
      <c r="AY1577" s="4" t="str">
        <f t="shared" ref="AY1577:CD1577" si="2503">ADDRESS(ROW(AY1568),COLUMN(AY1568),2)</f>
        <v>AY$1568</v>
      </c>
      <c r="AZ1577" s="4" t="str">
        <f t="shared" si="2503"/>
        <v>AZ$1568</v>
      </c>
      <c r="BA1577" s="4" t="str">
        <f t="shared" si="2503"/>
        <v>BA$1568</v>
      </c>
      <c r="BB1577" s="4" t="str">
        <f t="shared" si="2503"/>
        <v>BB$1568</v>
      </c>
      <c r="BC1577" s="4" t="str">
        <f t="shared" si="2503"/>
        <v>BC$1568</v>
      </c>
      <c r="BD1577" s="4" t="str">
        <f t="shared" si="2503"/>
        <v>BD$1568</v>
      </c>
      <c r="BE1577" s="4" t="str">
        <f t="shared" si="2503"/>
        <v>BE$1568</v>
      </c>
      <c r="BF1577" s="4" t="str">
        <f t="shared" si="2503"/>
        <v>BF$1568</v>
      </c>
      <c r="BG1577" s="4" t="str">
        <f t="shared" si="2503"/>
        <v>BG$1568</v>
      </c>
      <c r="BH1577" s="4" t="str">
        <f t="shared" si="2503"/>
        <v>BH$1568</v>
      </c>
      <c r="BI1577" s="4" t="str">
        <f t="shared" si="2503"/>
        <v>BI$1568</v>
      </c>
      <c r="BJ1577" s="4" t="str">
        <f t="shared" si="2503"/>
        <v>BJ$1568</v>
      </c>
      <c r="BK1577" s="4" t="str">
        <f t="shared" si="2503"/>
        <v>BK$1568</v>
      </c>
      <c r="BL1577" s="4" t="str">
        <f t="shared" si="2503"/>
        <v>BL$1568</v>
      </c>
      <c r="BM1577" s="4" t="str">
        <f t="shared" si="2503"/>
        <v>BM$1568</v>
      </c>
      <c r="BN1577" s="4" t="str">
        <f t="shared" si="2503"/>
        <v>BN$1568</v>
      </c>
      <c r="BO1577" s="4" t="str">
        <f t="shared" si="2503"/>
        <v>BO$1568</v>
      </c>
      <c r="BP1577" s="4" t="str">
        <f t="shared" si="2503"/>
        <v>BP$1568</v>
      </c>
      <c r="BQ1577" s="4" t="str">
        <f t="shared" si="2503"/>
        <v>BQ$1568</v>
      </c>
      <c r="BR1577" s="4" t="str">
        <f t="shared" si="2503"/>
        <v>BR$1568</v>
      </c>
      <c r="BS1577" s="4" t="str">
        <f t="shared" si="2503"/>
        <v>BS$1568</v>
      </c>
      <c r="BT1577" s="4" t="str">
        <f t="shared" si="2503"/>
        <v>BT$1568</v>
      </c>
      <c r="BU1577" s="4" t="str">
        <f t="shared" si="2503"/>
        <v>BU$1568</v>
      </c>
      <c r="BV1577" s="4" t="str">
        <f t="shared" si="2503"/>
        <v>BV$1568</v>
      </c>
      <c r="BW1577" s="4" t="str">
        <f t="shared" si="2503"/>
        <v>BW$1568</v>
      </c>
      <c r="BX1577" s="4" t="str">
        <f t="shared" si="2503"/>
        <v>BX$1568</v>
      </c>
      <c r="BY1577" s="4" t="str">
        <f t="shared" si="2503"/>
        <v>BY$1568</v>
      </c>
      <c r="BZ1577" s="4" t="str">
        <f t="shared" si="2503"/>
        <v>BZ$1568</v>
      </c>
      <c r="CA1577" s="4" t="str">
        <f t="shared" si="2503"/>
        <v>CA$1568</v>
      </c>
      <c r="CB1577" s="4" t="str">
        <f t="shared" si="2503"/>
        <v>CB$1568</v>
      </c>
      <c r="CC1577" s="4" t="str">
        <f t="shared" si="2503"/>
        <v>CC$1568</v>
      </c>
      <c r="CD1577" s="4" t="str">
        <f t="shared" si="2503"/>
        <v>CD$1568</v>
      </c>
      <c r="CE1577" s="4" t="str">
        <f t="shared" ref="CE1577:CL1577" si="2504">ADDRESS(ROW(CE1568),COLUMN(CE1568),2)</f>
        <v>CE$1568</v>
      </c>
      <c r="CF1577" s="4" t="str">
        <f t="shared" si="2504"/>
        <v>CF$1568</v>
      </c>
      <c r="CG1577" s="4" t="str">
        <f t="shared" si="2504"/>
        <v>CG$1568</v>
      </c>
      <c r="CH1577" s="4" t="str">
        <f t="shared" si="2504"/>
        <v>CH$1568</v>
      </c>
      <c r="CI1577" s="4" t="str">
        <f t="shared" si="2504"/>
        <v>CI$1568</v>
      </c>
      <c r="CJ1577" s="4" t="str">
        <f t="shared" si="2504"/>
        <v>CJ$1568</v>
      </c>
      <c r="CK1577" s="4" t="str">
        <f t="shared" si="2504"/>
        <v>CK$1568</v>
      </c>
      <c r="CL1577" s="4" t="str">
        <f t="shared" si="2504"/>
        <v>CL$1568</v>
      </c>
      <c r="CN1577" s="60"/>
      <c r="CO1577" s="4" t="str">
        <f t="shared" ref="CO1577:DL1577" si="2505">ADDRESS(ROW(CO1568),COLUMN(CO1568),2)</f>
        <v>CO$1568</v>
      </c>
      <c r="CP1577" s="4" t="str">
        <f t="shared" si="2505"/>
        <v>CP$1568</v>
      </c>
      <c r="CQ1577" s="4" t="str">
        <f t="shared" si="2505"/>
        <v>CQ$1568</v>
      </c>
      <c r="CR1577" s="4" t="str">
        <f t="shared" si="2505"/>
        <v>CR$1568</v>
      </c>
      <c r="CS1577" s="4" t="str">
        <f t="shared" si="2505"/>
        <v>CS$1568</v>
      </c>
      <c r="CT1577" s="4" t="str">
        <f t="shared" si="2505"/>
        <v>CT$1568</v>
      </c>
      <c r="CU1577" s="4" t="str">
        <f t="shared" si="2505"/>
        <v>CU$1568</v>
      </c>
      <c r="CV1577" s="4" t="str">
        <f t="shared" si="2505"/>
        <v>CV$1568</v>
      </c>
      <c r="CW1577" s="4" t="str">
        <f t="shared" si="2505"/>
        <v>CW$1568</v>
      </c>
      <c r="CX1577" s="4" t="str">
        <f t="shared" si="2505"/>
        <v>CX$1568</v>
      </c>
      <c r="CY1577" s="4" t="str">
        <f t="shared" si="2505"/>
        <v>CY$1568</v>
      </c>
      <c r="CZ1577" s="4" t="str">
        <f t="shared" si="2505"/>
        <v>CZ$1568</v>
      </c>
      <c r="DA1577" s="4" t="str">
        <f t="shared" si="2505"/>
        <v>DA$1568</v>
      </c>
      <c r="DB1577" s="4" t="str">
        <f t="shared" si="2505"/>
        <v>DB$1568</v>
      </c>
      <c r="DC1577" s="4" t="str">
        <f t="shared" si="2505"/>
        <v>DC$1568</v>
      </c>
      <c r="DD1577" s="4" t="str">
        <f t="shared" si="2505"/>
        <v>DD$1568</v>
      </c>
      <c r="DE1577" s="4" t="str">
        <f t="shared" si="2505"/>
        <v>DE$1568</v>
      </c>
      <c r="DF1577" s="4" t="str">
        <f t="shared" si="2505"/>
        <v>DF$1568</v>
      </c>
      <c r="DG1577" s="4" t="str">
        <f t="shared" si="2505"/>
        <v>DG$1568</v>
      </c>
      <c r="DH1577" s="4" t="str">
        <f t="shared" si="2505"/>
        <v>DH$1568</v>
      </c>
      <c r="DI1577" s="4" t="str">
        <f t="shared" si="2505"/>
        <v>DI$1568</v>
      </c>
      <c r="DJ1577" s="4" t="str">
        <f t="shared" si="2505"/>
        <v>DJ$1568</v>
      </c>
      <c r="DK1577" s="4" t="str">
        <f t="shared" si="2505"/>
        <v>DK$1568</v>
      </c>
      <c r="DL1577" s="4" t="str">
        <f t="shared" si="2505"/>
        <v>DL$1568</v>
      </c>
    </row>
    <row r="1578" spans="1:116" x14ac:dyDescent="0.4">
      <c r="A1578" s="174"/>
      <c r="E1578" s="8"/>
      <c r="G1578" s="175" t="s">
        <v>490</v>
      </c>
      <c r="H1578" s="12"/>
      <c r="I1578" s="60"/>
      <c r="J1578" s="60"/>
      <c r="K1578" s="15"/>
      <c r="L1578" s="15"/>
      <c r="M1578" s="15"/>
      <c r="N1578" s="15"/>
      <c r="O1578" s="15"/>
      <c r="P1578" s="15"/>
      <c r="R1578" s="15"/>
      <c r="S1578" s="179" t="str">
        <f t="shared" ref="S1578:AX1578" si="2506">S1566</f>
        <v>S$19</v>
      </c>
      <c r="T1578" s="179" t="str">
        <f t="shared" si="2506"/>
        <v>T$19</v>
      </c>
      <c r="U1578" s="179" t="str">
        <f t="shared" si="2506"/>
        <v>U$19</v>
      </c>
      <c r="V1578" s="179" t="str">
        <f t="shared" si="2506"/>
        <v>V$19</v>
      </c>
      <c r="W1578" s="179" t="str">
        <f t="shared" si="2506"/>
        <v>W$19</v>
      </c>
      <c r="X1578" s="179" t="str">
        <f t="shared" si="2506"/>
        <v>X$19</v>
      </c>
      <c r="Y1578" s="179" t="str">
        <f t="shared" si="2506"/>
        <v>Y$19</v>
      </c>
      <c r="Z1578" s="179" t="str">
        <f t="shared" si="2506"/>
        <v>Z$19</v>
      </c>
      <c r="AA1578" s="179" t="str">
        <f t="shared" si="2506"/>
        <v>AA$19</v>
      </c>
      <c r="AB1578" s="179" t="str">
        <f t="shared" si="2506"/>
        <v>AB$19</v>
      </c>
      <c r="AC1578" s="179" t="str">
        <f t="shared" si="2506"/>
        <v>AC$19</v>
      </c>
      <c r="AD1578" s="179" t="str">
        <f t="shared" si="2506"/>
        <v>AD$19</v>
      </c>
      <c r="AE1578" s="179" t="str">
        <f t="shared" si="2506"/>
        <v>AE$19</v>
      </c>
      <c r="AF1578" s="179" t="str">
        <f t="shared" si="2506"/>
        <v>AF$19</v>
      </c>
      <c r="AG1578" s="179" t="str">
        <f t="shared" si="2506"/>
        <v>AG$19</v>
      </c>
      <c r="AH1578" s="179" t="str">
        <f t="shared" si="2506"/>
        <v>AH$19</v>
      </c>
      <c r="AI1578" s="179" t="str">
        <f t="shared" si="2506"/>
        <v>AI$19</v>
      </c>
      <c r="AJ1578" s="179" t="str">
        <f t="shared" si="2506"/>
        <v>AJ$19</v>
      </c>
      <c r="AK1578" s="179" t="str">
        <f t="shared" si="2506"/>
        <v>AK$19</v>
      </c>
      <c r="AL1578" s="179" t="str">
        <f t="shared" si="2506"/>
        <v>AL$19</v>
      </c>
      <c r="AM1578" s="179" t="str">
        <f t="shared" si="2506"/>
        <v>AM$19</v>
      </c>
      <c r="AN1578" s="179" t="str">
        <f t="shared" si="2506"/>
        <v>AN$19</v>
      </c>
      <c r="AO1578" s="179" t="str">
        <f t="shared" si="2506"/>
        <v>AO$19</v>
      </c>
      <c r="AP1578" s="179" t="str">
        <f t="shared" si="2506"/>
        <v>AP$19</v>
      </c>
      <c r="AQ1578" s="179" t="str">
        <f t="shared" si="2506"/>
        <v>AQ$19</v>
      </c>
      <c r="AR1578" s="179" t="str">
        <f t="shared" si="2506"/>
        <v>AR$19</v>
      </c>
      <c r="AS1578" s="179" t="str">
        <f t="shared" si="2506"/>
        <v>AS$19</v>
      </c>
      <c r="AT1578" s="179" t="str">
        <f t="shared" si="2506"/>
        <v>AT$19</v>
      </c>
      <c r="AU1578" s="179" t="str">
        <f t="shared" si="2506"/>
        <v>AU$19</v>
      </c>
      <c r="AV1578" s="179" t="str">
        <f t="shared" si="2506"/>
        <v>AV$19</v>
      </c>
      <c r="AW1578" s="179" t="str">
        <f t="shared" si="2506"/>
        <v>AW$19</v>
      </c>
      <c r="AX1578" s="179" t="str">
        <f t="shared" si="2506"/>
        <v>AX$19</v>
      </c>
      <c r="AY1578" s="179" t="str">
        <f t="shared" ref="AY1578:CD1578" si="2507">AY1566</f>
        <v>AY$19</v>
      </c>
      <c r="AZ1578" s="179" t="str">
        <f t="shared" si="2507"/>
        <v>AZ$19</v>
      </c>
      <c r="BA1578" s="179" t="str">
        <f t="shared" si="2507"/>
        <v>BA$19</v>
      </c>
      <c r="BB1578" s="179" t="str">
        <f t="shared" si="2507"/>
        <v>BB$19</v>
      </c>
      <c r="BC1578" s="179" t="str">
        <f t="shared" si="2507"/>
        <v>BC$19</v>
      </c>
      <c r="BD1578" s="179" t="str">
        <f t="shared" si="2507"/>
        <v>BD$19</v>
      </c>
      <c r="BE1578" s="179" t="str">
        <f t="shared" si="2507"/>
        <v>BE$19</v>
      </c>
      <c r="BF1578" s="179" t="str">
        <f t="shared" si="2507"/>
        <v>BF$19</v>
      </c>
      <c r="BG1578" s="179" t="str">
        <f t="shared" si="2507"/>
        <v>BG$19</v>
      </c>
      <c r="BH1578" s="179" t="str">
        <f t="shared" si="2507"/>
        <v>BH$19</v>
      </c>
      <c r="BI1578" s="179" t="str">
        <f t="shared" si="2507"/>
        <v>BI$19</v>
      </c>
      <c r="BJ1578" s="179" t="str">
        <f t="shared" si="2507"/>
        <v>BJ$19</v>
      </c>
      <c r="BK1578" s="179" t="str">
        <f t="shared" si="2507"/>
        <v>BK$19</v>
      </c>
      <c r="BL1578" s="179" t="str">
        <f t="shared" si="2507"/>
        <v>BL$19</v>
      </c>
      <c r="BM1578" s="179" t="str">
        <f t="shared" si="2507"/>
        <v>BM$19</v>
      </c>
      <c r="BN1578" s="179" t="str">
        <f t="shared" si="2507"/>
        <v>BN$19</v>
      </c>
      <c r="BO1578" s="179" t="str">
        <f t="shared" si="2507"/>
        <v>BO$19</v>
      </c>
      <c r="BP1578" s="179" t="str">
        <f t="shared" si="2507"/>
        <v>BP$19</v>
      </c>
      <c r="BQ1578" s="179" t="str">
        <f t="shared" si="2507"/>
        <v>BQ$19</v>
      </c>
      <c r="BR1578" s="179" t="str">
        <f t="shared" si="2507"/>
        <v>BR$19</v>
      </c>
      <c r="BS1578" s="179" t="str">
        <f t="shared" si="2507"/>
        <v>BS$19</v>
      </c>
      <c r="BT1578" s="179" t="str">
        <f t="shared" si="2507"/>
        <v>BT$19</v>
      </c>
      <c r="BU1578" s="179" t="str">
        <f t="shared" si="2507"/>
        <v>BU$19</v>
      </c>
      <c r="BV1578" s="179" t="str">
        <f t="shared" si="2507"/>
        <v>BV$19</v>
      </c>
      <c r="BW1578" s="179" t="str">
        <f t="shared" si="2507"/>
        <v>BW$19</v>
      </c>
      <c r="BX1578" s="179" t="str">
        <f t="shared" si="2507"/>
        <v>BX$19</v>
      </c>
      <c r="BY1578" s="179" t="str">
        <f t="shared" si="2507"/>
        <v>BY$19</v>
      </c>
      <c r="BZ1578" s="179" t="str">
        <f t="shared" si="2507"/>
        <v>BZ$19</v>
      </c>
      <c r="CA1578" s="179" t="str">
        <f t="shared" si="2507"/>
        <v>CA$19</v>
      </c>
      <c r="CB1578" s="179" t="str">
        <f t="shared" si="2507"/>
        <v>CB$19</v>
      </c>
      <c r="CC1578" s="179" t="str">
        <f t="shared" si="2507"/>
        <v>CC$19</v>
      </c>
      <c r="CD1578" s="179" t="str">
        <f t="shared" si="2507"/>
        <v>CD$19</v>
      </c>
      <c r="CE1578" s="179" t="str">
        <f t="shared" ref="CE1578:CL1578" si="2508">CE1566</f>
        <v>CE$19</v>
      </c>
      <c r="CF1578" s="179" t="str">
        <f t="shared" si="2508"/>
        <v>CF$19</v>
      </c>
      <c r="CG1578" s="179" t="str">
        <f t="shared" si="2508"/>
        <v>CG$19</v>
      </c>
      <c r="CH1578" s="179" t="str">
        <f t="shared" si="2508"/>
        <v>CH$19</v>
      </c>
      <c r="CI1578" s="179" t="str">
        <f t="shared" si="2508"/>
        <v>CI$19</v>
      </c>
      <c r="CJ1578" s="179" t="str">
        <f t="shared" si="2508"/>
        <v>CJ$19</v>
      </c>
      <c r="CK1578" s="179" t="str">
        <f t="shared" si="2508"/>
        <v>CK$19</v>
      </c>
      <c r="CL1578" s="179" t="str">
        <f t="shared" si="2508"/>
        <v>CL$19</v>
      </c>
      <c r="CN1578" s="60"/>
      <c r="CO1578" s="179" t="str">
        <f t="shared" ref="CO1578:DL1578" si="2509">CO1566</f>
        <v>CO$19</v>
      </c>
      <c r="CP1578" s="179" t="str">
        <f t="shared" si="2509"/>
        <v>CP$19</v>
      </c>
      <c r="CQ1578" s="179" t="str">
        <f t="shared" si="2509"/>
        <v>CQ$19</v>
      </c>
      <c r="CR1578" s="179" t="str">
        <f t="shared" si="2509"/>
        <v>CR$19</v>
      </c>
      <c r="CS1578" s="179" t="str">
        <f t="shared" si="2509"/>
        <v>CS$19</v>
      </c>
      <c r="CT1578" s="179" t="str">
        <f t="shared" si="2509"/>
        <v>CT$19</v>
      </c>
      <c r="CU1578" s="179" t="str">
        <f t="shared" si="2509"/>
        <v>CU$19</v>
      </c>
      <c r="CV1578" s="179" t="str">
        <f t="shared" si="2509"/>
        <v>CV$19</v>
      </c>
      <c r="CW1578" s="179" t="str">
        <f t="shared" si="2509"/>
        <v>CW$19</v>
      </c>
      <c r="CX1578" s="179" t="str">
        <f t="shared" si="2509"/>
        <v>CX$19</v>
      </c>
      <c r="CY1578" s="179" t="str">
        <f t="shared" si="2509"/>
        <v>CY$19</v>
      </c>
      <c r="CZ1578" s="179" t="str">
        <f t="shared" si="2509"/>
        <v>CZ$19</v>
      </c>
      <c r="DA1578" s="179" t="str">
        <f t="shared" si="2509"/>
        <v>DA$19</v>
      </c>
      <c r="DB1578" s="179" t="str">
        <f t="shared" si="2509"/>
        <v>DB$19</v>
      </c>
      <c r="DC1578" s="179" t="str">
        <f t="shared" si="2509"/>
        <v>DC$19</v>
      </c>
      <c r="DD1578" s="179" t="str">
        <f t="shared" si="2509"/>
        <v>DD$19</v>
      </c>
      <c r="DE1578" s="179" t="str">
        <f t="shared" si="2509"/>
        <v>DE$19</v>
      </c>
      <c r="DF1578" s="179" t="str">
        <f t="shared" si="2509"/>
        <v>DF$19</v>
      </c>
      <c r="DG1578" s="179" t="str">
        <f t="shared" si="2509"/>
        <v>DG$19</v>
      </c>
      <c r="DH1578" s="179" t="str">
        <f t="shared" si="2509"/>
        <v>DH$19</v>
      </c>
      <c r="DI1578" s="179" t="str">
        <f t="shared" si="2509"/>
        <v>DI$19</v>
      </c>
      <c r="DJ1578" s="179" t="str">
        <f t="shared" si="2509"/>
        <v>DJ$19</v>
      </c>
      <c r="DK1578" s="179" t="str">
        <f t="shared" si="2509"/>
        <v>DK$19</v>
      </c>
      <c r="DL1578" s="179" t="str">
        <f t="shared" si="2509"/>
        <v>DL$19</v>
      </c>
    </row>
    <row r="1579" spans="1:116" x14ac:dyDescent="0.4">
      <c r="A1579" s="174"/>
      <c r="E1579" s="8"/>
      <c r="G1579" s="175" t="s">
        <v>492</v>
      </c>
      <c r="H1579" s="12"/>
      <c r="I1579" s="60"/>
      <c r="J1579" s="60"/>
      <c r="K1579" s="15"/>
      <c r="L1579" s="15"/>
      <c r="M1579" s="15"/>
      <c r="N1579" s="15"/>
      <c r="O1579" s="15"/>
      <c r="P1579" s="15"/>
      <c r="R1579" s="15"/>
      <c r="S1579" s="179"/>
      <c r="T1579" s="179"/>
      <c r="U1579" s="179"/>
      <c r="V1579" s="179"/>
      <c r="W1579" s="179"/>
      <c r="X1579" s="179"/>
      <c r="Y1579" s="179"/>
      <c r="Z1579" s="179"/>
      <c r="AA1579" s="179"/>
      <c r="AB1579" s="179"/>
      <c r="AC1579" s="179"/>
      <c r="AD1579" s="179"/>
      <c r="AE1579" s="179"/>
      <c r="AF1579" s="179"/>
      <c r="AG1579" s="179"/>
      <c r="AH1579" s="179"/>
      <c r="AI1579" s="179"/>
      <c r="AJ1579" s="179"/>
      <c r="AK1579" s="179"/>
      <c r="AL1579" s="179"/>
      <c r="AM1579" s="179"/>
      <c r="AN1579" s="179"/>
      <c r="AO1579" s="179"/>
      <c r="AP1579" s="179"/>
      <c r="AQ1579" s="179"/>
      <c r="AR1579" s="179"/>
      <c r="AS1579" s="179"/>
      <c r="AT1579" s="179"/>
      <c r="AU1579" s="179"/>
      <c r="AV1579" s="179"/>
      <c r="AW1579" s="179"/>
      <c r="AX1579" s="179"/>
      <c r="AY1579" s="179"/>
      <c r="AZ1579" s="179"/>
      <c r="BA1579" s="179"/>
      <c r="BB1579" s="179"/>
      <c r="BC1579" s="179"/>
      <c r="BD1579" s="179"/>
      <c r="BE1579" s="179"/>
      <c r="BF1579" s="179"/>
      <c r="BG1579" s="179"/>
      <c r="BH1579" s="179"/>
      <c r="BI1579" s="179"/>
      <c r="BJ1579" s="179"/>
      <c r="BK1579" s="179"/>
      <c r="BL1579" s="179"/>
      <c r="BM1579" s="179"/>
      <c r="BN1579" s="179"/>
      <c r="BO1579" s="179"/>
      <c r="BP1579" s="179"/>
      <c r="BQ1579" s="179"/>
      <c r="BR1579" s="179"/>
      <c r="BS1579" s="179"/>
      <c r="BT1579" s="179"/>
      <c r="BU1579" s="179"/>
      <c r="BV1579" s="179"/>
      <c r="BW1579" s="179"/>
      <c r="BX1579" s="179"/>
      <c r="BY1579" s="179"/>
      <c r="BZ1579" s="179"/>
      <c r="CA1579" s="179"/>
      <c r="CB1579" s="179"/>
      <c r="CC1579" s="179"/>
      <c r="CD1579" s="179"/>
      <c r="CE1579" s="179"/>
      <c r="CF1579" s="179"/>
      <c r="CG1579" s="179"/>
      <c r="CH1579" s="179"/>
      <c r="CI1579" s="179"/>
      <c r="CJ1579" s="179"/>
      <c r="CK1579" s="179"/>
      <c r="CL1579" s="179"/>
      <c r="CN1579" s="60"/>
      <c r="CO1579" s="179"/>
      <c r="CP1579" s="179"/>
      <c r="CQ1579" s="179"/>
      <c r="CR1579" s="179"/>
      <c r="CS1579" s="179"/>
      <c r="CT1579" s="179"/>
      <c r="CU1579" s="179"/>
      <c r="CV1579" s="179"/>
      <c r="CW1579" s="179"/>
      <c r="CX1579" s="179"/>
      <c r="CY1579" s="179"/>
      <c r="CZ1579" s="179"/>
      <c r="DA1579" s="179"/>
      <c r="DB1579" s="179"/>
      <c r="DC1579" s="179"/>
      <c r="DD1579" s="179"/>
      <c r="DE1579" s="179"/>
      <c r="DF1579" s="179"/>
      <c r="DG1579" s="179"/>
      <c r="DH1579" s="179"/>
      <c r="DI1579" s="179"/>
      <c r="DJ1579" s="179"/>
      <c r="DK1579" s="179"/>
      <c r="DL1579" s="179"/>
    </row>
    <row r="1580" spans="1:116" x14ac:dyDescent="0.4">
      <c r="A1580" s="174"/>
      <c r="E1580" s="8"/>
      <c r="G1580" s="175" t="s">
        <v>461</v>
      </c>
      <c r="H1580" s="174"/>
      <c r="I1580" s="176"/>
      <c r="J1580" s="176"/>
      <c r="K1580" s="197"/>
      <c r="L1580" s="197"/>
      <c r="M1580" s="197"/>
      <c r="N1580" s="197"/>
      <c r="O1580" s="197"/>
      <c r="P1580" s="197"/>
      <c r="R1580" s="198"/>
      <c r="S1580" s="174"/>
      <c r="T1580" s="174"/>
      <c r="U1580" s="174"/>
      <c r="V1580" s="174"/>
      <c r="W1580" s="174"/>
      <c r="X1580" s="174"/>
      <c r="Y1580" s="174"/>
      <c r="Z1580" s="174"/>
      <c r="AA1580" s="174"/>
      <c r="AB1580" s="174"/>
      <c r="AC1580" s="174"/>
      <c r="AD1580" s="174"/>
      <c r="AE1580" s="174"/>
      <c r="AF1580" s="174"/>
      <c r="AG1580" s="174"/>
      <c r="AH1580" s="174"/>
      <c r="AI1580" s="174"/>
      <c r="AJ1580" s="174"/>
      <c r="AK1580" s="174"/>
      <c r="AL1580" s="174"/>
      <c r="AM1580" s="174"/>
      <c r="AN1580" s="174"/>
      <c r="AO1580" s="174"/>
      <c r="AP1580" s="174"/>
      <c r="AQ1580" s="174"/>
      <c r="AR1580" s="174"/>
      <c r="AS1580" s="174"/>
      <c r="AT1580" s="174"/>
      <c r="AU1580" s="174"/>
      <c r="AV1580" s="174"/>
      <c r="AW1580" s="174"/>
      <c r="AX1580" s="174"/>
      <c r="AY1580" s="174"/>
      <c r="AZ1580" s="174"/>
      <c r="BA1580" s="174"/>
      <c r="BB1580" s="174"/>
      <c r="BC1580" s="174"/>
      <c r="BD1580" s="174"/>
      <c r="BE1580" s="174"/>
      <c r="BF1580" s="174"/>
      <c r="BG1580" s="174"/>
      <c r="BH1580" s="174"/>
      <c r="BI1580" s="174"/>
      <c r="BJ1580" s="174"/>
      <c r="BK1580" s="174"/>
      <c r="BL1580" s="174"/>
      <c r="BM1580" s="174"/>
      <c r="BN1580" s="174"/>
      <c r="BO1580" s="174"/>
      <c r="BP1580" s="174"/>
      <c r="BQ1580" s="174"/>
      <c r="BR1580" s="174"/>
      <c r="BS1580" s="174"/>
      <c r="BT1580" s="174"/>
      <c r="BU1580" s="174"/>
      <c r="BV1580" s="174"/>
      <c r="BW1580" s="174"/>
      <c r="BX1580" s="174"/>
      <c r="BY1580" s="174"/>
      <c r="BZ1580" s="174"/>
      <c r="CA1580" s="174"/>
      <c r="CB1580" s="174"/>
      <c r="CC1580" s="174"/>
      <c r="CD1580" s="174"/>
      <c r="CE1580" s="174"/>
      <c r="CF1580" s="174"/>
      <c r="CG1580" s="174"/>
      <c r="CH1580" s="174"/>
      <c r="CI1580" s="174"/>
      <c r="CJ1580" s="174"/>
      <c r="CK1580" s="174"/>
      <c r="CL1580" s="174"/>
      <c r="CN1580" s="176"/>
      <c r="CO1580" s="174"/>
      <c r="CP1580" s="174"/>
      <c r="CQ1580" s="174"/>
      <c r="CR1580" s="174"/>
      <c r="CS1580" s="174"/>
      <c r="CT1580" s="174"/>
      <c r="CU1580" s="174"/>
      <c r="CV1580" s="174"/>
      <c r="CW1580" s="174"/>
      <c r="CX1580" s="174"/>
      <c r="CY1580" s="174"/>
      <c r="CZ1580" s="174"/>
      <c r="DA1580" s="174"/>
      <c r="DB1580" s="174"/>
      <c r="DC1580" s="174"/>
      <c r="DD1580" s="174"/>
      <c r="DE1580" s="174"/>
      <c r="DF1580" s="174"/>
      <c r="DG1580" s="174"/>
      <c r="DH1580" s="174"/>
      <c r="DI1580" s="174"/>
      <c r="DJ1580" s="174"/>
      <c r="DK1580" s="174"/>
      <c r="DL1580" s="174"/>
    </row>
    <row r="1581" spans="1:116" x14ac:dyDescent="0.4">
      <c r="A1581" s="174"/>
      <c r="E1581" s="8"/>
      <c r="G1581" s="175" t="s">
        <v>462</v>
      </c>
      <c r="H1581" s="174"/>
      <c r="I1581" s="176"/>
      <c r="J1581" s="176"/>
      <c r="K1581" s="197"/>
      <c r="L1581" s="197"/>
      <c r="M1581" s="197"/>
      <c r="N1581" s="197"/>
      <c r="O1581" s="197"/>
      <c r="P1581" s="197"/>
      <c r="R1581" s="198"/>
      <c r="S1581" s="174"/>
      <c r="T1581" s="174"/>
      <c r="U1581" s="174"/>
      <c r="V1581" s="174"/>
      <c r="W1581" s="174"/>
      <c r="X1581" s="174"/>
      <c r="Y1581" s="174"/>
      <c r="Z1581" s="174"/>
      <c r="AA1581" s="174"/>
      <c r="AB1581" s="174"/>
      <c r="AC1581" s="174"/>
      <c r="AD1581" s="174"/>
      <c r="AE1581" s="174"/>
      <c r="AF1581" s="174"/>
      <c r="AG1581" s="174"/>
      <c r="AH1581" s="174"/>
      <c r="AI1581" s="174"/>
      <c r="AJ1581" s="174"/>
      <c r="AK1581" s="174"/>
      <c r="AL1581" s="174"/>
      <c r="AM1581" s="174"/>
      <c r="AN1581" s="174"/>
      <c r="AO1581" s="174"/>
      <c r="AP1581" s="174"/>
      <c r="AQ1581" s="174"/>
      <c r="AR1581" s="174"/>
      <c r="AS1581" s="174"/>
      <c r="AT1581" s="174"/>
      <c r="AU1581" s="174"/>
      <c r="AV1581" s="174"/>
      <c r="AW1581" s="174"/>
      <c r="AX1581" s="174"/>
      <c r="AY1581" s="174"/>
      <c r="AZ1581" s="174"/>
      <c r="BA1581" s="174"/>
      <c r="BB1581" s="174"/>
      <c r="BC1581" s="174"/>
      <c r="BD1581" s="174"/>
      <c r="BE1581" s="174"/>
      <c r="BF1581" s="174"/>
      <c r="BG1581" s="174"/>
      <c r="BH1581" s="174"/>
      <c r="BI1581" s="174"/>
      <c r="BJ1581" s="174"/>
      <c r="BK1581" s="174"/>
      <c r="BL1581" s="174"/>
      <c r="BM1581" s="174"/>
      <c r="BN1581" s="174"/>
      <c r="BO1581" s="174"/>
      <c r="BP1581" s="174"/>
      <c r="BQ1581" s="174"/>
      <c r="BR1581" s="174"/>
      <c r="BS1581" s="174"/>
      <c r="BT1581" s="174"/>
      <c r="BU1581" s="174"/>
      <c r="BV1581" s="174"/>
      <c r="BW1581" s="174"/>
      <c r="BX1581" s="174"/>
      <c r="BY1581" s="174"/>
      <c r="BZ1581" s="174"/>
      <c r="CA1581" s="174"/>
      <c r="CB1581" s="174"/>
      <c r="CC1581" s="174"/>
      <c r="CD1581" s="174"/>
      <c r="CE1581" s="174"/>
      <c r="CF1581" s="174"/>
      <c r="CG1581" s="174"/>
      <c r="CH1581" s="174"/>
      <c r="CI1581" s="174"/>
      <c r="CJ1581" s="174"/>
      <c r="CK1581" s="174"/>
      <c r="CL1581" s="174"/>
      <c r="CN1581" s="176"/>
      <c r="CO1581" s="174"/>
      <c r="CP1581" s="174"/>
      <c r="CQ1581" s="174"/>
      <c r="CR1581" s="174"/>
      <c r="CS1581" s="174"/>
      <c r="CT1581" s="174"/>
      <c r="CU1581" s="174"/>
      <c r="CV1581" s="174"/>
      <c r="CW1581" s="174"/>
      <c r="CX1581" s="174"/>
      <c r="CY1581" s="174"/>
      <c r="CZ1581" s="174"/>
      <c r="DA1581" s="174"/>
      <c r="DB1581" s="174"/>
      <c r="DC1581" s="174"/>
      <c r="DD1581" s="174"/>
      <c r="DE1581" s="174"/>
      <c r="DF1581" s="174"/>
      <c r="DG1581" s="174"/>
      <c r="DH1581" s="174"/>
      <c r="DI1581" s="174"/>
      <c r="DJ1581" s="174"/>
      <c r="DK1581" s="174"/>
      <c r="DL1581" s="174"/>
    </row>
    <row r="1582" spans="1:116" x14ac:dyDescent="0.4">
      <c r="A1582" s="174"/>
      <c r="E1582" s="8"/>
      <c r="G1582" s="175" t="s">
        <v>491</v>
      </c>
      <c r="H1582" s="174"/>
      <c r="I1582" s="176"/>
      <c r="J1582" s="176"/>
      <c r="K1582" s="197"/>
      <c r="L1582" s="197"/>
      <c r="M1582" s="197"/>
      <c r="N1582" s="197"/>
      <c r="O1582" s="197"/>
      <c r="P1582" s="197"/>
      <c r="R1582" s="198"/>
      <c r="S1582" s="199" t="str">
        <f t="shared" ref="S1582:CD1582" si="2510">S$20</f>
        <v>S$16</v>
      </c>
      <c r="T1582" s="199" t="str">
        <f t="shared" si="2510"/>
        <v>T$16</v>
      </c>
      <c r="U1582" s="199" t="str">
        <f t="shared" si="2510"/>
        <v>U$16</v>
      </c>
      <c r="V1582" s="199" t="str">
        <f t="shared" si="2510"/>
        <v>V$16</v>
      </c>
      <c r="W1582" s="199" t="str">
        <f t="shared" si="2510"/>
        <v>W$16</v>
      </c>
      <c r="X1582" s="199" t="str">
        <f t="shared" si="2510"/>
        <v>X$16</v>
      </c>
      <c r="Y1582" s="199" t="str">
        <f t="shared" si="2510"/>
        <v>Y$16</v>
      </c>
      <c r="Z1582" s="199" t="str">
        <f t="shared" si="2510"/>
        <v>Z$16</v>
      </c>
      <c r="AA1582" s="199" t="str">
        <f t="shared" si="2510"/>
        <v>AA$16</v>
      </c>
      <c r="AB1582" s="199" t="str">
        <f t="shared" si="2510"/>
        <v>AB$16</v>
      </c>
      <c r="AC1582" s="199" t="str">
        <f t="shared" si="2510"/>
        <v>AC$16</v>
      </c>
      <c r="AD1582" s="199" t="str">
        <f t="shared" si="2510"/>
        <v>AD$16</v>
      </c>
      <c r="AE1582" s="199" t="str">
        <f t="shared" si="2510"/>
        <v>AE$16</v>
      </c>
      <c r="AF1582" s="199" t="str">
        <f t="shared" si="2510"/>
        <v>AF$16</v>
      </c>
      <c r="AG1582" s="199" t="str">
        <f t="shared" si="2510"/>
        <v>AG$16</v>
      </c>
      <c r="AH1582" s="199" t="str">
        <f t="shared" si="2510"/>
        <v>AH$16</v>
      </c>
      <c r="AI1582" s="199" t="str">
        <f t="shared" si="2510"/>
        <v>AI$16</v>
      </c>
      <c r="AJ1582" s="199" t="str">
        <f t="shared" si="2510"/>
        <v>AJ$16</v>
      </c>
      <c r="AK1582" s="199" t="str">
        <f t="shared" si="2510"/>
        <v>AK$16</v>
      </c>
      <c r="AL1582" s="199" t="str">
        <f t="shared" si="2510"/>
        <v>AL$16</v>
      </c>
      <c r="AM1582" s="199" t="str">
        <f t="shared" si="2510"/>
        <v>AM$16</v>
      </c>
      <c r="AN1582" s="199" t="str">
        <f t="shared" si="2510"/>
        <v>AN$16</v>
      </c>
      <c r="AO1582" s="199" t="str">
        <f t="shared" si="2510"/>
        <v>AO$16</v>
      </c>
      <c r="AP1582" s="199" t="str">
        <f t="shared" si="2510"/>
        <v>AP$16</v>
      </c>
      <c r="AQ1582" s="199" t="str">
        <f t="shared" si="2510"/>
        <v>AQ$16</v>
      </c>
      <c r="AR1582" s="199" t="str">
        <f t="shared" si="2510"/>
        <v>AR$16</v>
      </c>
      <c r="AS1582" s="199" t="str">
        <f t="shared" si="2510"/>
        <v>AS$16</v>
      </c>
      <c r="AT1582" s="199" t="str">
        <f t="shared" si="2510"/>
        <v>AT$16</v>
      </c>
      <c r="AU1582" s="199" t="str">
        <f t="shared" si="2510"/>
        <v>AU$16</v>
      </c>
      <c r="AV1582" s="199" t="str">
        <f t="shared" si="2510"/>
        <v>AV$16</v>
      </c>
      <c r="AW1582" s="199" t="str">
        <f t="shared" si="2510"/>
        <v>AW$16</v>
      </c>
      <c r="AX1582" s="199" t="str">
        <f t="shared" si="2510"/>
        <v>AX$16</v>
      </c>
      <c r="AY1582" s="199" t="str">
        <f t="shared" si="2510"/>
        <v>AY$16</v>
      </c>
      <c r="AZ1582" s="199" t="str">
        <f t="shared" si="2510"/>
        <v>AZ$16</v>
      </c>
      <c r="BA1582" s="199" t="str">
        <f t="shared" si="2510"/>
        <v>BA$16</v>
      </c>
      <c r="BB1582" s="199" t="str">
        <f t="shared" si="2510"/>
        <v>BB$16</v>
      </c>
      <c r="BC1582" s="199" t="str">
        <f t="shared" si="2510"/>
        <v>BC$16</v>
      </c>
      <c r="BD1582" s="199" t="str">
        <f t="shared" si="2510"/>
        <v>BD$16</v>
      </c>
      <c r="BE1582" s="199" t="str">
        <f t="shared" si="2510"/>
        <v>BE$16</v>
      </c>
      <c r="BF1582" s="199" t="str">
        <f t="shared" si="2510"/>
        <v>BF$16</v>
      </c>
      <c r="BG1582" s="199" t="str">
        <f t="shared" si="2510"/>
        <v>BG$16</v>
      </c>
      <c r="BH1582" s="199" t="str">
        <f t="shared" si="2510"/>
        <v>BH$16</v>
      </c>
      <c r="BI1582" s="199" t="str">
        <f t="shared" si="2510"/>
        <v>BI$16</v>
      </c>
      <c r="BJ1582" s="199" t="str">
        <f t="shared" si="2510"/>
        <v>BJ$16</v>
      </c>
      <c r="BK1582" s="199" t="str">
        <f t="shared" si="2510"/>
        <v>BK$16</v>
      </c>
      <c r="BL1582" s="199" t="str">
        <f t="shared" si="2510"/>
        <v>BL$16</v>
      </c>
      <c r="BM1582" s="199" t="str">
        <f t="shared" si="2510"/>
        <v>BM$16</v>
      </c>
      <c r="BN1582" s="199" t="str">
        <f t="shared" si="2510"/>
        <v>BN$16</v>
      </c>
      <c r="BO1582" s="199" t="str">
        <f t="shared" si="2510"/>
        <v>BO$16</v>
      </c>
      <c r="BP1582" s="199" t="str">
        <f t="shared" si="2510"/>
        <v>BP$16</v>
      </c>
      <c r="BQ1582" s="199" t="str">
        <f t="shared" si="2510"/>
        <v>BQ$16</v>
      </c>
      <c r="BR1582" s="199" t="str">
        <f t="shared" si="2510"/>
        <v>BR$16</v>
      </c>
      <c r="BS1582" s="199" t="str">
        <f t="shared" si="2510"/>
        <v>BS$16</v>
      </c>
      <c r="BT1582" s="199" t="str">
        <f t="shared" si="2510"/>
        <v>BT$16</v>
      </c>
      <c r="BU1582" s="199" t="str">
        <f t="shared" si="2510"/>
        <v>BU$16</v>
      </c>
      <c r="BV1582" s="199" t="str">
        <f t="shared" si="2510"/>
        <v>BV$16</v>
      </c>
      <c r="BW1582" s="199" t="str">
        <f t="shared" si="2510"/>
        <v>BW$16</v>
      </c>
      <c r="BX1582" s="199" t="str">
        <f t="shared" si="2510"/>
        <v>BX$16</v>
      </c>
      <c r="BY1582" s="199" t="str">
        <f t="shared" si="2510"/>
        <v>BY$16</v>
      </c>
      <c r="BZ1582" s="199" t="str">
        <f t="shared" si="2510"/>
        <v>BZ$16</v>
      </c>
      <c r="CA1582" s="199" t="str">
        <f t="shared" si="2510"/>
        <v>CA$16</v>
      </c>
      <c r="CB1582" s="199" t="str">
        <f t="shared" si="2510"/>
        <v>CB$16</v>
      </c>
      <c r="CC1582" s="199" t="str">
        <f t="shared" si="2510"/>
        <v>CC$16</v>
      </c>
      <c r="CD1582" s="199" t="str">
        <f t="shared" si="2510"/>
        <v>CD$16</v>
      </c>
      <c r="CE1582" s="199" t="str">
        <f t="shared" ref="CE1582:CL1582" si="2511">CE$20</f>
        <v>CE$16</v>
      </c>
      <c r="CF1582" s="199" t="str">
        <f t="shared" si="2511"/>
        <v>CF$16</v>
      </c>
      <c r="CG1582" s="199" t="str">
        <f t="shared" si="2511"/>
        <v>CG$16</v>
      </c>
      <c r="CH1582" s="199" t="str">
        <f t="shared" si="2511"/>
        <v>CH$16</v>
      </c>
      <c r="CI1582" s="199" t="str">
        <f t="shared" si="2511"/>
        <v>CI$16</v>
      </c>
      <c r="CJ1582" s="199" t="str">
        <f t="shared" si="2511"/>
        <v>CJ$16</v>
      </c>
      <c r="CK1582" s="199" t="str">
        <f t="shared" si="2511"/>
        <v>CK$16</v>
      </c>
      <c r="CL1582" s="199" t="str">
        <f t="shared" si="2511"/>
        <v>CL$16</v>
      </c>
      <c r="CN1582" s="176"/>
      <c r="CO1582" s="199" t="str">
        <f t="shared" ref="CO1582:DL1582" si="2512">CO$20</f>
        <v>CO$16</v>
      </c>
      <c r="CP1582" s="199" t="str">
        <f t="shared" si="2512"/>
        <v>CP$16</v>
      </c>
      <c r="CQ1582" s="199" t="str">
        <f t="shared" si="2512"/>
        <v>CQ$16</v>
      </c>
      <c r="CR1582" s="199" t="str">
        <f t="shared" si="2512"/>
        <v>CR$16</v>
      </c>
      <c r="CS1582" s="199" t="str">
        <f t="shared" si="2512"/>
        <v>CS$16</v>
      </c>
      <c r="CT1582" s="199" t="str">
        <f t="shared" si="2512"/>
        <v>CT$16</v>
      </c>
      <c r="CU1582" s="199" t="str">
        <f t="shared" si="2512"/>
        <v>CU$16</v>
      </c>
      <c r="CV1582" s="199" t="str">
        <f t="shared" si="2512"/>
        <v>CV$16</v>
      </c>
      <c r="CW1582" s="199" t="str">
        <f t="shared" si="2512"/>
        <v>CW$16</v>
      </c>
      <c r="CX1582" s="199" t="str">
        <f t="shared" si="2512"/>
        <v>CX$16</v>
      </c>
      <c r="CY1582" s="199" t="str">
        <f t="shared" si="2512"/>
        <v>CY$16</v>
      </c>
      <c r="CZ1582" s="199" t="str">
        <f t="shared" si="2512"/>
        <v>CZ$16</v>
      </c>
      <c r="DA1582" s="199" t="str">
        <f t="shared" si="2512"/>
        <v>DA$16</v>
      </c>
      <c r="DB1582" s="199" t="str">
        <f t="shared" si="2512"/>
        <v>DB$16</v>
      </c>
      <c r="DC1582" s="199" t="str">
        <f t="shared" si="2512"/>
        <v>DC$16</v>
      </c>
      <c r="DD1582" s="199" t="str">
        <f t="shared" si="2512"/>
        <v>DD$16</v>
      </c>
      <c r="DE1582" s="199" t="str">
        <f t="shared" si="2512"/>
        <v>DE$16</v>
      </c>
      <c r="DF1582" s="199" t="str">
        <f t="shared" si="2512"/>
        <v>DF$16</v>
      </c>
      <c r="DG1582" s="199" t="str">
        <f t="shared" si="2512"/>
        <v>DG$16</v>
      </c>
      <c r="DH1582" s="199" t="str">
        <f t="shared" si="2512"/>
        <v>DH$16</v>
      </c>
      <c r="DI1582" s="199" t="str">
        <f t="shared" si="2512"/>
        <v>DI$16</v>
      </c>
      <c r="DJ1582" s="199" t="str">
        <f t="shared" si="2512"/>
        <v>DJ$16</v>
      </c>
      <c r="DK1582" s="199" t="str">
        <f t="shared" si="2512"/>
        <v>DK$16</v>
      </c>
      <c r="DL1582" s="199" t="str">
        <f t="shared" si="2512"/>
        <v>DL$16</v>
      </c>
    </row>
    <row r="1583" spans="1:116" x14ac:dyDescent="0.4">
      <c r="A1583" s="174"/>
      <c r="E1583" s="8"/>
      <c r="G1583" s="175" t="s">
        <v>505</v>
      </c>
      <c r="H1583" s="200"/>
      <c r="I1583" s="201"/>
      <c r="J1583" s="201"/>
      <c r="K1583" s="202"/>
      <c r="L1583" s="202"/>
      <c r="M1583" s="202"/>
      <c r="N1583" s="202"/>
      <c r="O1583" s="202"/>
      <c r="P1583" s="202"/>
      <c r="R1583" s="202"/>
      <c r="S1583" s="199" t="str">
        <f t="shared" ref="S1583:CD1583" si="2513">S$21</f>
        <v>S$17</v>
      </c>
      <c r="T1583" s="199" t="str">
        <f t="shared" si="2513"/>
        <v>T$17</v>
      </c>
      <c r="U1583" s="199" t="str">
        <f t="shared" si="2513"/>
        <v>U$17</v>
      </c>
      <c r="V1583" s="199" t="str">
        <f t="shared" si="2513"/>
        <v>V$17</v>
      </c>
      <c r="W1583" s="199" t="str">
        <f t="shared" si="2513"/>
        <v>W$17</v>
      </c>
      <c r="X1583" s="199" t="str">
        <f t="shared" si="2513"/>
        <v>X$17</v>
      </c>
      <c r="Y1583" s="199" t="str">
        <f t="shared" si="2513"/>
        <v>Y$17</v>
      </c>
      <c r="Z1583" s="199" t="str">
        <f t="shared" si="2513"/>
        <v>Z$17</v>
      </c>
      <c r="AA1583" s="199" t="str">
        <f t="shared" si="2513"/>
        <v>AA$17</v>
      </c>
      <c r="AB1583" s="199" t="str">
        <f t="shared" si="2513"/>
        <v>AB$17</v>
      </c>
      <c r="AC1583" s="199" t="str">
        <f t="shared" si="2513"/>
        <v>AC$17</v>
      </c>
      <c r="AD1583" s="199" t="str">
        <f t="shared" si="2513"/>
        <v>AD$17</v>
      </c>
      <c r="AE1583" s="199" t="str">
        <f t="shared" si="2513"/>
        <v>AE$17</v>
      </c>
      <c r="AF1583" s="199" t="str">
        <f t="shared" si="2513"/>
        <v>AF$17</v>
      </c>
      <c r="AG1583" s="199" t="str">
        <f t="shared" si="2513"/>
        <v>AG$17</v>
      </c>
      <c r="AH1583" s="199" t="str">
        <f t="shared" si="2513"/>
        <v>AH$17</v>
      </c>
      <c r="AI1583" s="199" t="str">
        <f t="shared" si="2513"/>
        <v>AI$17</v>
      </c>
      <c r="AJ1583" s="199" t="str">
        <f t="shared" si="2513"/>
        <v>AJ$17</v>
      </c>
      <c r="AK1583" s="199" t="str">
        <f t="shared" si="2513"/>
        <v>AK$17</v>
      </c>
      <c r="AL1583" s="199" t="str">
        <f t="shared" si="2513"/>
        <v>AL$17</v>
      </c>
      <c r="AM1583" s="199" t="str">
        <f t="shared" si="2513"/>
        <v>AM$17</v>
      </c>
      <c r="AN1583" s="199" t="str">
        <f t="shared" si="2513"/>
        <v>AN$17</v>
      </c>
      <c r="AO1583" s="199" t="str">
        <f t="shared" si="2513"/>
        <v>AO$17</v>
      </c>
      <c r="AP1583" s="199" t="str">
        <f t="shared" si="2513"/>
        <v>AP$17</v>
      </c>
      <c r="AQ1583" s="199" t="str">
        <f t="shared" si="2513"/>
        <v>AQ$17</v>
      </c>
      <c r="AR1583" s="199" t="str">
        <f t="shared" si="2513"/>
        <v>AR$17</v>
      </c>
      <c r="AS1583" s="199" t="str">
        <f t="shared" si="2513"/>
        <v>AS$17</v>
      </c>
      <c r="AT1583" s="199" t="str">
        <f t="shared" si="2513"/>
        <v>AT$17</v>
      </c>
      <c r="AU1583" s="199" t="str">
        <f t="shared" si="2513"/>
        <v>AU$17</v>
      </c>
      <c r="AV1583" s="199" t="str">
        <f t="shared" si="2513"/>
        <v>AV$17</v>
      </c>
      <c r="AW1583" s="199" t="str">
        <f t="shared" si="2513"/>
        <v>AW$17</v>
      </c>
      <c r="AX1583" s="199" t="str">
        <f t="shared" si="2513"/>
        <v>AX$17</v>
      </c>
      <c r="AY1583" s="199" t="str">
        <f t="shared" si="2513"/>
        <v>AY$17</v>
      </c>
      <c r="AZ1583" s="199" t="str">
        <f t="shared" si="2513"/>
        <v>AZ$17</v>
      </c>
      <c r="BA1583" s="199" t="str">
        <f t="shared" si="2513"/>
        <v>BA$17</v>
      </c>
      <c r="BB1583" s="199" t="str">
        <f t="shared" si="2513"/>
        <v>BB$17</v>
      </c>
      <c r="BC1583" s="199" t="str">
        <f t="shared" si="2513"/>
        <v>BC$17</v>
      </c>
      <c r="BD1583" s="199" t="str">
        <f t="shared" si="2513"/>
        <v>BD$17</v>
      </c>
      <c r="BE1583" s="199" t="str">
        <f t="shared" si="2513"/>
        <v>BE$17</v>
      </c>
      <c r="BF1583" s="199" t="str">
        <f t="shared" si="2513"/>
        <v>BF$17</v>
      </c>
      <c r="BG1583" s="199" t="str">
        <f t="shared" si="2513"/>
        <v>BG$17</v>
      </c>
      <c r="BH1583" s="199" t="str">
        <f t="shared" si="2513"/>
        <v>BH$17</v>
      </c>
      <c r="BI1583" s="199" t="str">
        <f t="shared" si="2513"/>
        <v>BI$17</v>
      </c>
      <c r="BJ1583" s="199" t="str">
        <f t="shared" si="2513"/>
        <v>BJ$17</v>
      </c>
      <c r="BK1583" s="199" t="str">
        <f t="shared" si="2513"/>
        <v>BK$17</v>
      </c>
      <c r="BL1583" s="199" t="str">
        <f t="shared" si="2513"/>
        <v>BL$17</v>
      </c>
      <c r="BM1583" s="199" t="str">
        <f t="shared" si="2513"/>
        <v>BM$17</v>
      </c>
      <c r="BN1583" s="199" t="str">
        <f t="shared" si="2513"/>
        <v>BN$17</v>
      </c>
      <c r="BO1583" s="199" t="str">
        <f t="shared" si="2513"/>
        <v>BO$17</v>
      </c>
      <c r="BP1583" s="199" t="str">
        <f t="shared" si="2513"/>
        <v>BP$17</v>
      </c>
      <c r="BQ1583" s="199" t="str">
        <f t="shared" si="2513"/>
        <v>BQ$17</v>
      </c>
      <c r="BR1583" s="199" t="str">
        <f t="shared" si="2513"/>
        <v>BR$17</v>
      </c>
      <c r="BS1583" s="199" t="str">
        <f t="shared" si="2513"/>
        <v>BS$17</v>
      </c>
      <c r="BT1583" s="199" t="str">
        <f t="shared" si="2513"/>
        <v>BT$17</v>
      </c>
      <c r="BU1583" s="199" t="str">
        <f t="shared" si="2513"/>
        <v>BU$17</v>
      </c>
      <c r="BV1583" s="199" t="str">
        <f t="shared" si="2513"/>
        <v>BV$17</v>
      </c>
      <c r="BW1583" s="199" t="str">
        <f t="shared" si="2513"/>
        <v>BW$17</v>
      </c>
      <c r="BX1583" s="199" t="str">
        <f t="shared" si="2513"/>
        <v>BX$17</v>
      </c>
      <c r="BY1583" s="199" t="str">
        <f t="shared" si="2513"/>
        <v>BY$17</v>
      </c>
      <c r="BZ1583" s="199" t="str">
        <f t="shared" si="2513"/>
        <v>BZ$17</v>
      </c>
      <c r="CA1583" s="199" t="str">
        <f t="shared" si="2513"/>
        <v>CA$17</v>
      </c>
      <c r="CB1583" s="199" t="str">
        <f t="shared" si="2513"/>
        <v>CB$17</v>
      </c>
      <c r="CC1583" s="199" t="str">
        <f t="shared" si="2513"/>
        <v>CC$17</v>
      </c>
      <c r="CD1583" s="199" t="str">
        <f t="shared" si="2513"/>
        <v>CD$17</v>
      </c>
      <c r="CE1583" s="199" t="str">
        <f t="shared" ref="CE1583:CL1583" si="2514">CE$21</f>
        <v>CE$17</v>
      </c>
      <c r="CF1583" s="199" t="str">
        <f t="shared" si="2514"/>
        <v>CF$17</v>
      </c>
      <c r="CG1583" s="199" t="str">
        <f t="shared" si="2514"/>
        <v>CG$17</v>
      </c>
      <c r="CH1583" s="199" t="str">
        <f t="shared" si="2514"/>
        <v>CH$17</v>
      </c>
      <c r="CI1583" s="199" t="str">
        <f t="shared" si="2514"/>
        <v>CI$17</v>
      </c>
      <c r="CJ1583" s="199" t="str">
        <f t="shared" si="2514"/>
        <v>CJ$17</v>
      </c>
      <c r="CK1583" s="199" t="str">
        <f t="shared" si="2514"/>
        <v>CK$17</v>
      </c>
      <c r="CL1583" s="199" t="str">
        <f t="shared" si="2514"/>
        <v>CL$17</v>
      </c>
      <c r="CN1583" s="201"/>
      <c r="CO1583" s="199" t="str">
        <f t="shared" ref="CO1583:DL1583" si="2515">CO$21</f>
        <v>CO$17</v>
      </c>
      <c r="CP1583" s="199" t="str">
        <f t="shared" si="2515"/>
        <v>CP$17</v>
      </c>
      <c r="CQ1583" s="199" t="str">
        <f t="shared" si="2515"/>
        <v>CQ$17</v>
      </c>
      <c r="CR1583" s="199" t="str">
        <f t="shared" si="2515"/>
        <v>CR$17</v>
      </c>
      <c r="CS1583" s="199" t="str">
        <f t="shared" si="2515"/>
        <v>CS$17</v>
      </c>
      <c r="CT1583" s="199" t="str">
        <f t="shared" si="2515"/>
        <v>CT$17</v>
      </c>
      <c r="CU1583" s="199" t="str">
        <f t="shared" si="2515"/>
        <v>CU$17</v>
      </c>
      <c r="CV1583" s="199" t="str">
        <f t="shared" si="2515"/>
        <v>CV$17</v>
      </c>
      <c r="CW1583" s="199" t="str">
        <f t="shared" si="2515"/>
        <v>CW$17</v>
      </c>
      <c r="CX1583" s="199" t="str">
        <f t="shared" si="2515"/>
        <v>CX$17</v>
      </c>
      <c r="CY1583" s="199" t="str">
        <f t="shared" si="2515"/>
        <v>CY$17</v>
      </c>
      <c r="CZ1583" s="199" t="str">
        <f t="shared" si="2515"/>
        <v>CZ$17</v>
      </c>
      <c r="DA1583" s="199" t="str">
        <f t="shared" si="2515"/>
        <v>DA$17</v>
      </c>
      <c r="DB1583" s="199" t="str">
        <f t="shared" si="2515"/>
        <v>DB$17</v>
      </c>
      <c r="DC1583" s="199" t="str">
        <f t="shared" si="2515"/>
        <v>DC$17</v>
      </c>
      <c r="DD1583" s="199" t="str">
        <f t="shared" si="2515"/>
        <v>DD$17</v>
      </c>
      <c r="DE1583" s="199" t="str">
        <f t="shared" si="2515"/>
        <v>DE$17</v>
      </c>
      <c r="DF1583" s="199" t="str">
        <f t="shared" si="2515"/>
        <v>DF$17</v>
      </c>
      <c r="DG1583" s="199" t="str">
        <f t="shared" si="2515"/>
        <v>DG$17</v>
      </c>
      <c r="DH1583" s="199" t="str">
        <f t="shared" si="2515"/>
        <v>DH$17</v>
      </c>
      <c r="DI1583" s="199" t="str">
        <f t="shared" si="2515"/>
        <v>DI$17</v>
      </c>
      <c r="DJ1583" s="199" t="str">
        <f t="shared" si="2515"/>
        <v>DJ$17</v>
      </c>
      <c r="DK1583" s="199" t="str">
        <f t="shared" si="2515"/>
        <v>DK$17</v>
      </c>
      <c r="DL1583" s="199" t="str">
        <f t="shared" si="2515"/>
        <v>DL$17</v>
      </c>
    </row>
    <row r="1584" spans="1:116" x14ac:dyDescent="0.4">
      <c r="A1584" s="174"/>
      <c r="E1584" s="8"/>
      <c r="G1584" s="175" t="s">
        <v>463</v>
      </c>
      <c r="H1584" s="200"/>
      <c r="I1584" s="201"/>
      <c r="J1584" s="201"/>
      <c r="K1584" s="202"/>
      <c r="L1584" s="202"/>
      <c r="M1584" s="202"/>
      <c r="N1584" s="202"/>
      <c r="O1584" s="202"/>
      <c r="P1584" s="202"/>
      <c r="R1584" s="202"/>
      <c r="S1584" s="190"/>
      <c r="T1584" s="190"/>
      <c r="U1584" s="190"/>
      <c r="V1584" s="190"/>
      <c r="W1584" s="190"/>
      <c r="X1584" s="190"/>
      <c r="Y1584" s="190"/>
      <c r="Z1584" s="190"/>
      <c r="AA1584" s="190"/>
      <c r="AB1584" s="190"/>
      <c r="AC1584" s="190"/>
      <c r="AD1584" s="190"/>
      <c r="AE1584" s="190"/>
      <c r="AF1584" s="190"/>
      <c r="AG1584" s="190"/>
      <c r="AH1584" s="190"/>
      <c r="AI1584" s="190"/>
      <c r="AJ1584" s="190"/>
      <c r="AK1584" s="190"/>
      <c r="AL1584" s="190"/>
      <c r="AM1584" s="190"/>
      <c r="AN1584" s="190"/>
      <c r="AO1584" s="190"/>
      <c r="AP1584" s="190"/>
      <c r="AQ1584" s="190"/>
      <c r="AR1584" s="190"/>
      <c r="AS1584" s="190"/>
      <c r="AT1584" s="190"/>
      <c r="AU1584" s="190"/>
      <c r="AV1584" s="190"/>
      <c r="AW1584" s="190"/>
      <c r="AX1584" s="190"/>
      <c r="AY1584" s="190"/>
      <c r="AZ1584" s="190"/>
      <c r="BA1584" s="190"/>
      <c r="BB1584" s="190"/>
      <c r="BC1584" s="190"/>
      <c r="BD1584" s="190"/>
      <c r="BE1584" s="190"/>
      <c r="BF1584" s="190"/>
      <c r="BG1584" s="190"/>
      <c r="BH1584" s="190"/>
      <c r="BI1584" s="190"/>
      <c r="BJ1584" s="190"/>
      <c r="BK1584" s="190"/>
      <c r="BL1584" s="190"/>
      <c r="BM1584" s="190"/>
      <c r="BN1584" s="190"/>
      <c r="BO1584" s="190"/>
      <c r="BP1584" s="190"/>
      <c r="BQ1584" s="190"/>
      <c r="BR1584" s="190"/>
      <c r="BS1584" s="190"/>
      <c r="BT1584" s="190"/>
      <c r="BU1584" s="190"/>
      <c r="BV1584" s="190"/>
      <c r="BW1584" s="190"/>
      <c r="BX1584" s="190"/>
      <c r="BY1584" s="190"/>
      <c r="BZ1584" s="190"/>
      <c r="CA1584" s="190"/>
      <c r="CB1584" s="190"/>
      <c r="CC1584" s="190"/>
      <c r="CD1584" s="190"/>
      <c r="CE1584" s="190"/>
      <c r="CF1584" s="190"/>
      <c r="CG1584" s="190"/>
      <c r="CH1584" s="190"/>
      <c r="CI1584" s="190"/>
      <c r="CJ1584" s="190"/>
      <c r="CK1584" s="190"/>
      <c r="CL1584" s="190"/>
      <c r="CN1584" s="201"/>
      <c r="CO1584" s="190"/>
      <c r="CP1584" s="190"/>
      <c r="CQ1584" s="190"/>
      <c r="CR1584" s="190"/>
      <c r="CS1584" s="190"/>
      <c r="CT1584" s="190"/>
      <c r="CU1584" s="190"/>
      <c r="CV1584" s="190"/>
      <c r="CW1584" s="190"/>
      <c r="CX1584" s="190"/>
      <c r="CY1584" s="190"/>
      <c r="CZ1584" s="190"/>
      <c r="DA1584" s="190"/>
      <c r="DB1584" s="190"/>
      <c r="DC1584" s="190"/>
      <c r="DD1584" s="190"/>
      <c r="DE1584" s="190"/>
      <c r="DF1584" s="190"/>
      <c r="DG1584" s="190"/>
      <c r="DH1584" s="190"/>
      <c r="DI1584" s="190"/>
      <c r="DJ1584" s="190"/>
      <c r="DK1584" s="190"/>
      <c r="DL1584" s="190"/>
    </row>
    <row r="1585" spans="1:116" x14ac:dyDescent="0.4">
      <c r="A1585" s="174"/>
      <c r="E1585" s="8"/>
      <c r="G1585" s="175" t="s">
        <v>464</v>
      </c>
      <c r="H1585" s="200"/>
      <c r="I1585" s="201"/>
      <c r="J1585" s="201"/>
      <c r="K1585" s="202"/>
      <c r="L1585" s="202"/>
      <c r="M1585" s="202"/>
      <c r="N1585" s="202"/>
      <c r="O1585" s="202"/>
      <c r="P1585" s="202"/>
      <c r="R1585" s="202"/>
      <c r="S1585" s="190"/>
      <c r="T1585" s="190"/>
      <c r="U1585" s="190"/>
      <c r="V1585" s="190"/>
      <c r="W1585" s="190"/>
      <c r="X1585" s="190"/>
      <c r="Y1585" s="190"/>
      <c r="Z1585" s="190"/>
      <c r="AA1585" s="190"/>
      <c r="AB1585" s="190"/>
      <c r="AC1585" s="190"/>
      <c r="AD1585" s="190"/>
      <c r="AE1585" s="190"/>
      <c r="AF1585" s="190"/>
      <c r="AG1585" s="190"/>
      <c r="AH1585" s="190"/>
      <c r="AI1585" s="190"/>
      <c r="AJ1585" s="190"/>
      <c r="AK1585" s="190"/>
      <c r="AL1585" s="190"/>
      <c r="AM1585" s="190"/>
      <c r="AN1585" s="190"/>
      <c r="AO1585" s="190"/>
      <c r="AP1585" s="190"/>
      <c r="AQ1585" s="190"/>
      <c r="AR1585" s="190"/>
      <c r="AS1585" s="190"/>
      <c r="AT1585" s="190"/>
      <c r="AU1585" s="190"/>
      <c r="AV1585" s="190"/>
      <c r="AW1585" s="190"/>
      <c r="AX1585" s="190"/>
      <c r="AY1585" s="190"/>
      <c r="AZ1585" s="190"/>
      <c r="BA1585" s="190"/>
      <c r="BB1585" s="190"/>
      <c r="BC1585" s="190"/>
      <c r="BD1585" s="190"/>
      <c r="BE1585" s="190"/>
      <c r="BF1585" s="190"/>
      <c r="BG1585" s="190"/>
      <c r="BH1585" s="190"/>
      <c r="BI1585" s="190"/>
      <c r="BJ1585" s="190"/>
      <c r="BK1585" s="190"/>
      <c r="BL1585" s="190"/>
      <c r="BM1585" s="190"/>
      <c r="BN1585" s="190"/>
      <c r="BO1585" s="190"/>
      <c r="BP1585" s="190"/>
      <c r="BQ1585" s="190"/>
      <c r="BR1585" s="190"/>
      <c r="BS1585" s="190"/>
      <c r="BT1585" s="190"/>
      <c r="BU1585" s="190"/>
      <c r="BV1585" s="190"/>
      <c r="BW1585" s="190"/>
      <c r="BX1585" s="190"/>
      <c r="BY1585" s="190"/>
      <c r="BZ1585" s="190"/>
      <c r="CA1585" s="190"/>
      <c r="CB1585" s="190"/>
      <c r="CC1585" s="190"/>
      <c r="CD1585" s="190"/>
      <c r="CE1585" s="190"/>
      <c r="CF1585" s="190"/>
      <c r="CG1585" s="190"/>
      <c r="CH1585" s="190"/>
      <c r="CI1585" s="190"/>
      <c r="CJ1585" s="190"/>
      <c r="CK1585" s="190"/>
      <c r="CL1585" s="190"/>
      <c r="CN1585" s="201"/>
      <c r="CO1585" s="190"/>
      <c r="CP1585" s="190"/>
      <c r="CQ1585" s="190"/>
      <c r="CR1585" s="190"/>
      <c r="CS1585" s="190"/>
      <c r="CT1585" s="190"/>
      <c r="CU1585" s="190"/>
      <c r="CV1585" s="190"/>
      <c r="CW1585" s="190"/>
      <c r="CX1585" s="190"/>
      <c r="CY1585" s="190"/>
      <c r="CZ1585" s="190"/>
      <c r="DA1585" s="190"/>
      <c r="DB1585" s="190"/>
      <c r="DC1585" s="190"/>
      <c r="DD1585" s="190"/>
      <c r="DE1585" s="190"/>
      <c r="DF1585" s="190"/>
      <c r="DG1585" s="190"/>
      <c r="DH1585" s="190"/>
      <c r="DI1585" s="190"/>
      <c r="DJ1585" s="190"/>
      <c r="DK1585" s="190"/>
      <c r="DL1585" s="190"/>
    </row>
    <row r="1586" spans="1:116" x14ac:dyDescent="0.4">
      <c r="A1586" s="31" t="s">
        <v>218</v>
      </c>
      <c r="B1586" s="31" t="s">
        <v>243</v>
      </c>
      <c r="C1586" s="31"/>
      <c r="D1586" t="s">
        <v>533</v>
      </c>
      <c r="E1586" s="8" t="str">
        <f t="shared" ref="E1586:E1587" si="2516">ROW()&amp;" "&amp;D1586</f>
        <v>1586 FCLTL-F</v>
      </c>
      <c r="F1586" t="s">
        <v>535</v>
      </c>
      <c r="G1586" s="70" t="s">
        <v>534</v>
      </c>
      <c r="H1586" s="200"/>
      <c r="I1586" s="201"/>
      <c r="J1586" s="201"/>
      <c r="K1586" s="202"/>
      <c r="L1586" s="202"/>
      <c r="M1586" s="202"/>
      <c r="N1586" s="202"/>
      <c r="O1586" s="202"/>
      <c r="P1586" s="202"/>
      <c r="R1586" s="202"/>
      <c r="S1586" s="190" t="str">
        <f t="shared" ref="S1586:CD1586" si="2517">S$22</f>
        <v>S$18</v>
      </c>
      <c r="T1586" s="190" t="str">
        <f t="shared" si="2517"/>
        <v>T$18</v>
      </c>
      <c r="U1586" s="190" t="str">
        <f t="shared" si="2517"/>
        <v>U$18</v>
      </c>
      <c r="V1586" s="190" t="str">
        <f t="shared" si="2517"/>
        <v>V$18</v>
      </c>
      <c r="W1586" s="190" t="str">
        <f t="shared" si="2517"/>
        <v>W$18</v>
      </c>
      <c r="X1586" s="190" t="str">
        <f t="shared" si="2517"/>
        <v>X$18</v>
      </c>
      <c r="Y1586" s="190" t="str">
        <f t="shared" si="2517"/>
        <v>Y$18</v>
      </c>
      <c r="Z1586" s="190" t="str">
        <f t="shared" si="2517"/>
        <v>Z$18</v>
      </c>
      <c r="AA1586" s="190" t="str">
        <f t="shared" si="2517"/>
        <v>AA$18</v>
      </c>
      <c r="AB1586" s="190" t="str">
        <f t="shared" si="2517"/>
        <v>AB$18</v>
      </c>
      <c r="AC1586" s="190" t="str">
        <f t="shared" si="2517"/>
        <v>AC$18</v>
      </c>
      <c r="AD1586" s="190" t="str">
        <f t="shared" si="2517"/>
        <v>AD$18</v>
      </c>
      <c r="AE1586" s="190" t="str">
        <f t="shared" si="2517"/>
        <v>AE$18</v>
      </c>
      <c r="AF1586" s="190" t="str">
        <f t="shared" si="2517"/>
        <v>AF$18</v>
      </c>
      <c r="AG1586" s="190" t="str">
        <f t="shared" si="2517"/>
        <v>AG$18</v>
      </c>
      <c r="AH1586" s="190" t="str">
        <f t="shared" si="2517"/>
        <v>AH$18</v>
      </c>
      <c r="AI1586" s="190" t="str">
        <f t="shared" si="2517"/>
        <v>AI$18</v>
      </c>
      <c r="AJ1586" s="190" t="str">
        <f t="shared" si="2517"/>
        <v>AJ$18</v>
      </c>
      <c r="AK1586" s="190" t="str">
        <f t="shared" si="2517"/>
        <v>AK$18</v>
      </c>
      <c r="AL1586" s="190" t="str">
        <f t="shared" si="2517"/>
        <v>AL$18</v>
      </c>
      <c r="AM1586" s="190" t="str">
        <f t="shared" si="2517"/>
        <v>AM$18</v>
      </c>
      <c r="AN1586" s="190" t="str">
        <f t="shared" si="2517"/>
        <v>AN$18</v>
      </c>
      <c r="AO1586" s="190" t="str">
        <f t="shared" si="2517"/>
        <v>AO$18</v>
      </c>
      <c r="AP1586" s="190" t="str">
        <f t="shared" si="2517"/>
        <v>AP$18</v>
      </c>
      <c r="AQ1586" s="190" t="str">
        <f t="shared" si="2517"/>
        <v>AQ$18</v>
      </c>
      <c r="AR1586" s="190" t="str">
        <f t="shared" si="2517"/>
        <v>AR$18</v>
      </c>
      <c r="AS1586" s="190" t="str">
        <f t="shared" si="2517"/>
        <v>AS$18</v>
      </c>
      <c r="AT1586" s="190" t="str">
        <f t="shared" si="2517"/>
        <v>AT$18</v>
      </c>
      <c r="AU1586" s="190" t="str">
        <f t="shared" si="2517"/>
        <v>AU$18</v>
      </c>
      <c r="AV1586" s="190" t="str">
        <f t="shared" si="2517"/>
        <v>AV$18</v>
      </c>
      <c r="AW1586" s="190" t="str">
        <f t="shared" si="2517"/>
        <v>AW$18</v>
      </c>
      <c r="AX1586" s="190" t="str">
        <f t="shared" si="2517"/>
        <v>AX$18</v>
      </c>
      <c r="AY1586" s="190" t="str">
        <f t="shared" si="2517"/>
        <v>AY$18</v>
      </c>
      <c r="AZ1586" s="190" t="str">
        <f t="shared" si="2517"/>
        <v>AZ$18</v>
      </c>
      <c r="BA1586" s="190" t="str">
        <f t="shared" si="2517"/>
        <v>BA$18</v>
      </c>
      <c r="BB1586" s="190" t="str">
        <f t="shared" si="2517"/>
        <v>BB$18</v>
      </c>
      <c r="BC1586" s="190" t="str">
        <f t="shared" si="2517"/>
        <v>BC$18</v>
      </c>
      <c r="BD1586" s="190" t="str">
        <f t="shared" si="2517"/>
        <v>BD$18</v>
      </c>
      <c r="BE1586" s="190" t="str">
        <f t="shared" si="2517"/>
        <v>BE$18</v>
      </c>
      <c r="BF1586" s="190" t="str">
        <f t="shared" si="2517"/>
        <v>BF$18</v>
      </c>
      <c r="BG1586" s="190" t="str">
        <f t="shared" si="2517"/>
        <v>BG$18</v>
      </c>
      <c r="BH1586" s="190" t="str">
        <f t="shared" si="2517"/>
        <v>BH$18</v>
      </c>
      <c r="BI1586" s="190" t="str">
        <f t="shared" si="2517"/>
        <v>BI$18</v>
      </c>
      <c r="BJ1586" s="190" t="str">
        <f t="shared" si="2517"/>
        <v>BJ$18</v>
      </c>
      <c r="BK1586" s="190" t="str">
        <f t="shared" si="2517"/>
        <v>BK$18</v>
      </c>
      <c r="BL1586" s="190" t="str">
        <f t="shared" si="2517"/>
        <v>BL$18</v>
      </c>
      <c r="BM1586" s="190" t="str">
        <f t="shared" si="2517"/>
        <v>BM$18</v>
      </c>
      <c r="BN1586" s="190" t="str">
        <f t="shared" si="2517"/>
        <v>BN$18</v>
      </c>
      <c r="BO1586" s="190" t="str">
        <f t="shared" si="2517"/>
        <v>BO$18</v>
      </c>
      <c r="BP1586" s="190" t="str">
        <f t="shared" si="2517"/>
        <v>BP$18</v>
      </c>
      <c r="BQ1586" s="190" t="str">
        <f t="shared" si="2517"/>
        <v>BQ$18</v>
      </c>
      <c r="BR1586" s="190" t="str">
        <f t="shared" si="2517"/>
        <v>BR$18</v>
      </c>
      <c r="BS1586" s="190" t="str">
        <f t="shared" si="2517"/>
        <v>BS$18</v>
      </c>
      <c r="BT1586" s="190" t="str">
        <f t="shared" si="2517"/>
        <v>BT$18</v>
      </c>
      <c r="BU1586" s="190" t="str">
        <f t="shared" si="2517"/>
        <v>BU$18</v>
      </c>
      <c r="BV1586" s="190" t="str">
        <f t="shared" si="2517"/>
        <v>BV$18</v>
      </c>
      <c r="BW1586" s="190" t="str">
        <f t="shared" si="2517"/>
        <v>BW$18</v>
      </c>
      <c r="BX1586" s="190" t="str">
        <f t="shared" si="2517"/>
        <v>BX$18</v>
      </c>
      <c r="BY1586" s="190" t="str">
        <f t="shared" si="2517"/>
        <v>BY$18</v>
      </c>
      <c r="BZ1586" s="190" t="str">
        <f t="shared" si="2517"/>
        <v>BZ$18</v>
      </c>
      <c r="CA1586" s="190" t="str">
        <f t="shared" si="2517"/>
        <v>CA$18</v>
      </c>
      <c r="CB1586" s="190" t="str">
        <f t="shared" si="2517"/>
        <v>CB$18</v>
      </c>
      <c r="CC1586" s="190" t="str">
        <f t="shared" si="2517"/>
        <v>CC$18</v>
      </c>
      <c r="CD1586" s="190" t="str">
        <f t="shared" si="2517"/>
        <v>CD$18</v>
      </c>
      <c r="CE1586" s="190" t="str">
        <f t="shared" ref="CE1586:CL1586" si="2518">CE$22</f>
        <v>CE$18</v>
      </c>
      <c r="CF1586" s="190" t="str">
        <f t="shared" si="2518"/>
        <v>CF$18</v>
      </c>
      <c r="CG1586" s="190" t="str">
        <f t="shared" si="2518"/>
        <v>CG$18</v>
      </c>
      <c r="CH1586" s="190" t="str">
        <f t="shared" si="2518"/>
        <v>CH$18</v>
      </c>
      <c r="CI1586" s="190" t="str">
        <f t="shared" si="2518"/>
        <v>CI$18</v>
      </c>
      <c r="CJ1586" s="190" t="str">
        <f t="shared" si="2518"/>
        <v>CJ$18</v>
      </c>
      <c r="CK1586" s="190" t="str">
        <f t="shared" si="2518"/>
        <v>CK$18</v>
      </c>
      <c r="CL1586" s="190" t="str">
        <f t="shared" si="2518"/>
        <v>CL$18</v>
      </c>
      <c r="CN1586" s="201"/>
      <c r="CO1586" s="190" t="str">
        <f t="shared" ref="CO1586:DL1586" si="2519">CO$22</f>
        <v>CO$18</v>
      </c>
      <c r="CP1586" s="190" t="str">
        <f t="shared" si="2519"/>
        <v>CP$18</v>
      </c>
      <c r="CQ1586" s="190" t="str">
        <f t="shared" si="2519"/>
        <v>CQ$18</v>
      </c>
      <c r="CR1586" s="190" t="str">
        <f t="shared" si="2519"/>
        <v>CR$18</v>
      </c>
      <c r="CS1586" s="190" t="str">
        <f t="shared" si="2519"/>
        <v>CS$18</v>
      </c>
      <c r="CT1586" s="190" t="str">
        <f t="shared" si="2519"/>
        <v>CT$18</v>
      </c>
      <c r="CU1586" s="190" t="str">
        <f t="shared" si="2519"/>
        <v>CU$18</v>
      </c>
      <c r="CV1586" s="190" t="str">
        <f t="shared" si="2519"/>
        <v>CV$18</v>
      </c>
      <c r="CW1586" s="190" t="str">
        <f t="shared" si="2519"/>
        <v>CW$18</v>
      </c>
      <c r="CX1586" s="190" t="str">
        <f t="shared" si="2519"/>
        <v>CX$18</v>
      </c>
      <c r="CY1586" s="190" t="str">
        <f t="shared" si="2519"/>
        <v>CY$18</v>
      </c>
      <c r="CZ1586" s="190" t="str">
        <f t="shared" si="2519"/>
        <v>CZ$18</v>
      </c>
      <c r="DA1586" s="190" t="str">
        <f t="shared" si="2519"/>
        <v>DA$18</v>
      </c>
      <c r="DB1586" s="190" t="str">
        <f t="shared" si="2519"/>
        <v>DB$18</v>
      </c>
      <c r="DC1586" s="190" t="str">
        <f t="shared" si="2519"/>
        <v>DC$18</v>
      </c>
      <c r="DD1586" s="190" t="str">
        <f t="shared" si="2519"/>
        <v>DD$18</v>
      </c>
      <c r="DE1586" s="190" t="str">
        <f t="shared" si="2519"/>
        <v>DE$18</v>
      </c>
      <c r="DF1586" s="190" t="str">
        <f t="shared" si="2519"/>
        <v>DF$18</v>
      </c>
      <c r="DG1586" s="190" t="str">
        <f t="shared" si="2519"/>
        <v>DG$18</v>
      </c>
      <c r="DH1586" s="190" t="str">
        <f t="shared" si="2519"/>
        <v>DH$18</v>
      </c>
      <c r="DI1586" s="190" t="str">
        <f t="shared" si="2519"/>
        <v>DI$18</v>
      </c>
      <c r="DJ1586" s="190" t="str">
        <f t="shared" si="2519"/>
        <v>DJ$18</v>
      </c>
      <c r="DK1586" s="190" t="str">
        <f t="shared" si="2519"/>
        <v>DK$18</v>
      </c>
      <c r="DL1586" s="190" t="str">
        <f t="shared" si="2519"/>
        <v>DL$18</v>
      </c>
    </row>
    <row r="1587" spans="1:116" x14ac:dyDescent="0.4">
      <c r="B1587" t="str">
        <f>E1587</f>
        <v>1587 FCLTL-F</v>
      </c>
      <c r="C1587" t="s">
        <v>237</v>
      </c>
      <c r="D1587" t="s">
        <v>533</v>
      </c>
      <c r="E1587" s="8" t="str">
        <f t="shared" si="2516"/>
        <v>1587 FCLTL-F</v>
      </c>
      <c r="G1587" s="125" t="str">
        <f>"Long-term libaility - "&amp;(SUBSTITUTE(G1586,":",""))</f>
        <v>Long-term libaility - Fixed constant long-term liability</v>
      </c>
      <c r="H1587" s="200"/>
      <c r="I1587" s="201"/>
      <c r="J1587" s="201"/>
      <c r="K1587" s="202"/>
      <c r="L1587" s="202"/>
      <c r="M1587" s="202"/>
      <c r="N1587" s="202"/>
      <c r="O1587" s="202"/>
      <c r="P1587" s="202"/>
      <c r="R1587" s="202"/>
      <c r="S1587" s="190" t="str">
        <f t="shared" ref="S1587:CD1587" si="2520">S$23</f>
        <v>S$19</v>
      </c>
      <c r="T1587" s="190" t="str">
        <f t="shared" si="2520"/>
        <v>T$19</v>
      </c>
      <c r="U1587" s="190" t="str">
        <f t="shared" si="2520"/>
        <v>U$19</v>
      </c>
      <c r="V1587" s="190" t="str">
        <f t="shared" si="2520"/>
        <v>V$19</v>
      </c>
      <c r="W1587" s="190" t="str">
        <f t="shared" si="2520"/>
        <v>W$19</v>
      </c>
      <c r="X1587" s="190" t="str">
        <f t="shared" si="2520"/>
        <v>X$19</v>
      </c>
      <c r="Y1587" s="190" t="str">
        <f t="shared" si="2520"/>
        <v>Y$19</v>
      </c>
      <c r="Z1587" s="190" t="str">
        <f t="shared" si="2520"/>
        <v>Z$19</v>
      </c>
      <c r="AA1587" s="190" t="str">
        <f t="shared" si="2520"/>
        <v>AA$19</v>
      </c>
      <c r="AB1587" s="190" t="str">
        <f t="shared" si="2520"/>
        <v>AB$19</v>
      </c>
      <c r="AC1587" s="190" t="str">
        <f t="shared" si="2520"/>
        <v>AC$19</v>
      </c>
      <c r="AD1587" s="190" t="str">
        <f t="shared" si="2520"/>
        <v>AD$19</v>
      </c>
      <c r="AE1587" s="190" t="str">
        <f t="shared" si="2520"/>
        <v>AE$19</v>
      </c>
      <c r="AF1587" s="190" t="str">
        <f t="shared" si="2520"/>
        <v>AF$19</v>
      </c>
      <c r="AG1587" s="190" t="str">
        <f t="shared" si="2520"/>
        <v>AG$19</v>
      </c>
      <c r="AH1587" s="190" t="str">
        <f t="shared" si="2520"/>
        <v>AH$19</v>
      </c>
      <c r="AI1587" s="190" t="str">
        <f t="shared" si="2520"/>
        <v>AI$19</v>
      </c>
      <c r="AJ1587" s="190" t="str">
        <f t="shared" si="2520"/>
        <v>AJ$19</v>
      </c>
      <c r="AK1587" s="190" t="str">
        <f t="shared" si="2520"/>
        <v>AK$19</v>
      </c>
      <c r="AL1587" s="190" t="str">
        <f t="shared" si="2520"/>
        <v>AL$19</v>
      </c>
      <c r="AM1587" s="190" t="str">
        <f t="shared" si="2520"/>
        <v>AM$19</v>
      </c>
      <c r="AN1587" s="190" t="str">
        <f t="shared" si="2520"/>
        <v>AN$19</v>
      </c>
      <c r="AO1587" s="190" t="str">
        <f t="shared" si="2520"/>
        <v>AO$19</v>
      </c>
      <c r="AP1587" s="190" t="str">
        <f t="shared" si="2520"/>
        <v>AP$19</v>
      </c>
      <c r="AQ1587" s="190" t="str">
        <f t="shared" si="2520"/>
        <v>AQ$19</v>
      </c>
      <c r="AR1587" s="190" t="str">
        <f t="shared" si="2520"/>
        <v>AR$19</v>
      </c>
      <c r="AS1587" s="190" t="str">
        <f t="shared" si="2520"/>
        <v>AS$19</v>
      </c>
      <c r="AT1587" s="190" t="str">
        <f t="shared" si="2520"/>
        <v>AT$19</v>
      </c>
      <c r="AU1587" s="190" t="str">
        <f t="shared" si="2520"/>
        <v>AU$19</v>
      </c>
      <c r="AV1587" s="190" t="str">
        <f t="shared" si="2520"/>
        <v>AV$19</v>
      </c>
      <c r="AW1587" s="190" t="str">
        <f t="shared" si="2520"/>
        <v>AW$19</v>
      </c>
      <c r="AX1587" s="190" t="str">
        <f t="shared" si="2520"/>
        <v>AX$19</v>
      </c>
      <c r="AY1587" s="190" t="str">
        <f t="shared" si="2520"/>
        <v>AY$19</v>
      </c>
      <c r="AZ1587" s="190" t="str">
        <f t="shared" si="2520"/>
        <v>AZ$19</v>
      </c>
      <c r="BA1587" s="190" t="str">
        <f t="shared" si="2520"/>
        <v>BA$19</v>
      </c>
      <c r="BB1587" s="190" t="str">
        <f t="shared" si="2520"/>
        <v>BB$19</v>
      </c>
      <c r="BC1587" s="190" t="str">
        <f t="shared" si="2520"/>
        <v>BC$19</v>
      </c>
      <c r="BD1587" s="190" t="str">
        <f t="shared" si="2520"/>
        <v>BD$19</v>
      </c>
      <c r="BE1587" s="190" t="str">
        <f t="shared" si="2520"/>
        <v>BE$19</v>
      </c>
      <c r="BF1587" s="190" t="str">
        <f t="shared" si="2520"/>
        <v>BF$19</v>
      </c>
      <c r="BG1587" s="190" t="str">
        <f t="shared" si="2520"/>
        <v>BG$19</v>
      </c>
      <c r="BH1587" s="190" t="str">
        <f t="shared" si="2520"/>
        <v>BH$19</v>
      </c>
      <c r="BI1587" s="190" t="str">
        <f t="shared" si="2520"/>
        <v>BI$19</v>
      </c>
      <c r="BJ1587" s="190" t="str">
        <f t="shared" si="2520"/>
        <v>BJ$19</v>
      </c>
      <c r="BK1587" s="190" t="str">
        <f t="shared" si="2520"/>
        <v>BK$19</v>
      </c>
      <c r="BL1587" s="190" t="str">
        <f t="shared" si="2520"/>
        <v>BL$19</v>
      </c>
      <c r="BM1587" s="190" t="str">
        <f t="shared" si="2520"/>
        <v>BM$19</v>
      </c>
      <c r="BN1587" s="190" t="str">
        <f t="shared" si="2520"/>
        <v>BN$19</v>
      </c>
      <c r="BO1587" s="190" t="str">
        <f t="shared" si="2520"/>
        <v>BO$19</v>
      </c>
      <c r="BP1587" s="190" t="str">
        <f t="shared" si="2520"/>
        <v>BP$19</v>
      </c>
      <c r="BQ1587" s="190" t="str">
        <f t="shared" si="2520"/>
        <v>BQ$19</v>
      </c>
      <c r="BR1587" s="190" t="str">
        <f t="shared" si="2520"/>
        <v>BR$19</v>
      </c>
      <c r="BS1587" s="190" t="str">
        <f t="shared" si="2520"/>
        <v>BS$19</v>
      </c>
      <c r="BT1587" s="190" t="str">
        <f t="shared" si="2520"/>
        <v>BT$19</v>
      </c>
      <c r="BU1587" s="190" t="str">
        <f t="shared" si="2520"/>
        <v>BU$19</v>
      </c>
      <c r="BV1587" s="190" t="str">
        <f t="shared" si="2520"/>
        <v>BV$19</v>
      </c>
      <c r="BW1587" s="190" t="str">
        <f t="shared" si="2520"/>
        <v>BW$19</v>
      </c>
      <c r="BX1587" s="190" t="str">
        <f t="shared" si="2520"/>
        <v>BX$19</v>
      </c>
      <c r="BY1587" s="190" t="str">
        <f t="shared" si="2520"/>
        <v>BY$19</v>
      </c>
      <c r="BZ1587" s="190" t="str">
        <f t="shared" si="2520"/>
        <v>BZ$19</v>
      </c>
      <c r="CA1587" s="190" t="str">
        <f t="shared" si="2520"/>
        <v>CA$19</v>
      </c>
      <c r="CB1587" s="190" t="str">
        <f t="shared" si="2520"/>
        <v>CB$19</v>
      </c>
      <c r="CC1587" s="190" t="str">
        <f t="shared" si="2520"/>
        <v>CC$19</v>
      </c>
      <c r="CD1587" s="190" t="str">
        <f t="shared" si="2520"/>
        <v>CD$19</v>
      </c>
      <c r="CE1587" s="190" t="str">
        <f t="shared" ref="CE1587:CL1587" si="2521">CE$23</f>
        <v>CE$19</v>
      </c>
      <c r="CF1587" s="190" t="str">
        <f t="shared" si="2521"/>
        <v>CF$19</v>
      </c>
      <c r="CG1587" s="190" t="str">
        <f t="shared" si="2521"/>
        <v>CG$19</v>
      </c>
      <c r="CH1587" s="190" t="str">
        <f t="shared" si="2521"/>
        <v>CH$19</v>
      </c>
      <c r="CI1587" s="190" t="str">
        <f t="shared" si="2521"/>
        <v>CI$19</v>
      </c>
      <c r="CJ1587" s="190" t="str">
        <f t="shared" si="2521"/>
        <v>CJ$19</v>
      </c>
      <c r="CK1587" s="190" t="str">
        <f t="shared" si="2521"/>
        <v>CK$19</v>
      </c>
      <c r="CL1587" s="190" t="str">
        <f t="shared" si="2521"/>
        <v>CL$19</v>
      </c>
      <c r="CN1587" s="201"/>
      <c r="CO1587" s="190" t="str">
        <f t="shared" ref="CO1587:DL1587" si="2522">CO$23</f>
        <v>CO$19</v>
      </c>
      <c r="CP1587" s="190" t="str">
        <f t="shared" si="2522"/>
        <v>CP$19</v>
      </c>
      <c r="CQ1587" s="190" t="str">
        <f t="shared" si="2522"/>
        <v>CQ$19</v>
      </c>
      <c r="CR1587" s="190" t="str">
        <f t="shared" si="2522"/>
        <v>CR$19</v>
      </c>
      <c r="CS1587" s="190" t="str">
        <f t="shared" si="2522"/>
        <v>CS$19</v>
      </c>
      <c r="CT1587" s="190" t="str">
        <f t="shared" si="2522"/>
        <v>CT$19</v>
      </c>
      <c r="CU1587" s="190" t="str">
        <f t="shared" si="2522"/>
        <v>CU$19</v>
      </c>
      <c r="CV1587" s="190" t="str">
        <f t="shared" si="2522"/>
        <v>CV$19</v>
      </c>
      <c r="CW1587" s="190" t="str">
        <f t="shared" si="2522"/>
        <v>CW$19</v>
      </c>
      <c r="CX1587" s="190" t="str">
        <f t="shared" si="2522"/>
        <v>CX$19</v>
      </c>
      <c r="CY1587" s="190" t="str">
        <f t="shared" si="2522"/>
        <v>CY$19</v>
      </c>
      <c r="CZ1587" s="190" t="str">
        <f t="shared" si="2522"/>
        <v>CZ$19</v>
      </c>
      <c r="DA1587" s="190" t="str">
        <f t="shared" si="2522"/>
        <v>DA$19</v>
      </c>
      <c r="DB1587" s="190" t="str">
        <f t="shared" si="2522"/>
        <v>DB$19</v>
      </c>
      <c r="DC1587" s="190" t="str">
        <f t="shared" si="2522"/>
        <v>DC$19</v>
      </c>
      <c r="DD1587" s="190" t="str">
        <f t="shared" si="2522"/>
        <v>DD$19</v>
      </c>
      <c r="DE1587" s="190" t="str">
        <f t="shared" si="2522"/>
        <v>DE$19</v>
      </c>
      <c r="DF1587" s="190" t="str">
        <f t="shared" si="2522"/>
        <v>DF$19</v>
      </c>
      <c r="DG1587" s="190" t="str">
        <f t="shared" si="2522"/>
        <v>DG$19</v>
      </c>
      <c r="DH1587" s="190" t="str">
        <f t="shared" si="2522"/>
        <v>DH$19</v>
      </c>
      <c r="DI1587" s="190" t="str">
        <f t="shared" si="2522"/>
        <v>DI$19</v>
      </c>
      <c r="DJ1587" s="190" t="str">
        <f t="shared" si="2522"/>
        <v>DJ$19</v>
      </c>
      <c r="DK1587" s="190" t="str">
        <f t="shared" si="2522"/>
        <v>DK$19</v>
      </c>
      <c r="DL1587" s="190" t="str">
        <f t="shared" si="2522"/>
        <v>DL$19</v>
      </c>
    </row>
    <row r="1588" spans="1:116" x14ac:dyDescent="0.4">
      <c r="D1588" t="s">
        <v>533</v>
      </c>
      <c r="E1588" s="8" t="str">
        <f>ROW()&amp;" "&amp;D1588</f>
        <v>1588 FCLTL-F</v>
      </c>
      <c r="G1588" s="126"/>
      <c r="H1588" s="48"/>
      <c r="I1588" s="304"/>
      <c r="J1588" s="304"/>
      <c r="K1588" s="48"/>
      <c r="L1588" s="48"/>
      <c r="M1588" s="48"/>
      <c r="N1588" s="48"/>
      <c r="O1588" s="48"/>
      <c r="P1588" s="48"/>
      <c r="R1588" s="70"/>
      <c r="S1588" s="305"/>
      <c r="T1588" s="305"/>
      <c r="U1588" s="305"/>
      <c r="V1588" s="305"/>
      <c r="W1588" s="305"/>
      <c r="X1588" s="305"/>
      <c r="Y1588" s="305"/>
      <c r="Z1588" s="305"/>
      <c r="AA1588" s="305"/>
      <c r="AB1588" s="305"/>
      <c r="AC1588" s="305"/>
      <c r="AD1588" s="305"/>
      <c r="AE1588" s="305"/>
      <c r="AF1588" s="305"/>
      <c r="AG1588" s="305"/>
      <c r="AH1588" s="305"/>
      <c r="AI1588" s="305"/>
      <c r="AJ1588" s="305"/>
      <c r="AK1588" s="305"/>
      <c r="AL1588" s="305"/>
      <c r="AM1588" s="305"/>
      <c r="AN1588" s="305"/>
      <c r="AO1588" s="305"/>
      <c r="AP1588" s="305"/>
      <c r="AQ1588" s="305"/>
      <c r="AR1588" s="305"/>
      <c r="AS1588" s="305"/>
      <c r="AT1588" s="305"/>
      <c r="AU1588" s="305"/>
      <c r="AV1588" s="305"/>
      <c r="AW1588" s="305"/>
      <c r="AX1588" s="305"/>
      <c r="AY1588" s="305"/>
      <c r="AZ1588" s="305"/>
      <c r="BA1588" s="305"/>
      <c r="BB1588" s="305"/>
      <c r="BC1588" s="305"/>
      <c r="BD1588" s="305"/>
      <c r="BE1588" s="305"/>
      <c r="BF1588" s="305"/>
      <c r="BG1588" s="305"/>
      <c r="BH1588" s="305"/>
      <c r="BI1588" s="305"/>
      <c r="BJ1588" s="305"/>
      <c r="BK1588" s="305"/>
      <c r="BL1588" s="305"/>
      <c r="BM1588" s="305"/>
      <c r="BN1588" s="305"/>
      <c r="BO1588" s="305"/>
      <c r="BP1588" s="305"/>
      <c r="BQ1588" s="305"/>
      <c r="BR1588" s="305"/>
      <c r="BS1588" s="305"/>
      <c r="BT1588" s="305"/>
      <c r="BU1588" s="305"/>
      <c r="BV1588" s="305"/>
      <c r="BW1588" s="305"/>
      <c r="BX1588" s="305"/>
      <c r="BY1588" s="305"/>
      <c r="BZ1588" s="305"/>
      <c r="CA1588" s="305"/>
      <c r="CB1588" s="305"/>
      <c r="CC1588" s="305"/>
      <c r="CD1588" s="305"/>
      <c r="CE1588" s="305"/>
      <c r="CF1588" s="305"/>
      <c r="CG1588" s="305"/>
      <c r="CH1588" s="305"/>
      <c r="CI1588" s="305"/>
      <c r="CJ1588" s="305"/>
      <c r="CK1588" s="305"/>
      <c r="CL1588" s="305"/>
      <c r="CN1588" s="304"/>
      <c r="CO1588" s="305"/>
      <c r="CP1588" s="305"/>
      <c r="CQ1588" s="305"/>
      <c r="CR1588" s="305"/>
      <c r="CS1588" s="305"/>
      <c r="CT1588" s="305"/>
      <c r="CU1588" s="305"/>
      <c r="CV1588" s="305"/>
      <c r="CW1588" s="305"/>
      <c r="CX1588" s="305"/>
      <c r="CY1588" s="305"/>
      <c r="CZ1588" s="305"/>
      <c r="DA1588" s="305"/>
      <c r="DB1588" s="305"/>
      <c r="DC1588" s="305"/>
      <c r="DD1588" s="305"/>
      <c r="DE1588" s="305"/>
      <c r="DF1588" s="305"/>
      <c r="DG1588" s="305"/>
      <c r="DH1588" s="305"/>
      <c r="DI1588" s="305"/>
      <c r="DJ1588" s="305"/>
      <c r="DK1588" s="305"/>
      <c r="DL1588" s="305"/>
    </row>
    <row r="1589" spans="1:116" x14ac:dyDescent="0.4">
      <c r="C1589" t="s">
        <v>236</v>
      </c>
      <c r="D1589" t="s">
        <v>533</v>
      </c>
      <c r="E1589" s="8" t="str">
        <f>ROW()&amp;" "&amp;D1589</f>
        <v>1589 FCLTL-F</v>
      </c>
      <c r="G1589" s="125" t="str">
        <f>"Net proceeds/(repayment) of "&amp;SUBSTITUTE(G1587,":","")</f>
        <v>Net proceeds/(repayment) of Long-term libaility - Fixed constant long-term liability</v>
      </c>
      <c r="J1589" s="74">
        <v>1000</v>
      </c>
      <c r="K1589" s="53">
        <f>SUMIF($4:$4,K$2,1585:1585)</f>
        <v>0</v>
      </c>
      <c r="L1589" s="53">
        <f>SUMIF($4:$4,L$2,1585:1585)</f>
        <v>0</v>
      </c>
      <c r="M1589" s="53">
        <f>SUMIF($4:$4,M$2,1585:1585)</f>
        <v>0</v>
      </c>
      <c r="N1589" s="53">
        <f>SUMIF($4:$4,N$2,1585:1585)</f>
        <v>0</v>
      </c>
      <c r="O1589" s="53">
        <f>SUMIF($4:$4,O$2,1585:1585)</f>
        <v>0</v>
      </c>
      <c r="P1589" s="53">
        <f>SUMIF($4:$4,P$2,1585:1585)</f>
        <v>0</v>
      </c>
      <c r="R1589" s="24">
        <f>$J1589</f>
        <v>1000</v>
      </c>
      <c r="S1589" s="80">
        <f>R1589</f>
        <v>1000</v>
      </c>
      <c r="T1589" s="80">
        <f t="shared" ref="T1589" si="2523">S1589</f>
        <v>1000</v>
      </c>
      <c r="U1589" s="80">
        <f t="shared" ref="U1589" si="2524">T1589</f>
        <v>1000</v>
      </c>
      <c r="V1589" s="80">
        <f t="shared" ref="V1589" si="2525">U1589</f>
        <v>1000</v>
      </c>
      <c r="W1589" s="80">
        <f t="shared" ref="W1589" si="2526">V1589</f>
        <v>1000</v>
      </c>
      <c r="X1589" s="80">
        <f t="shared" ref="X1589" si="2527">W1589</f>
        <v>1000</v>
      </c>
      <c r="Y1589" s="80">
        <f t="shared" ref="Y1589" si="2528">X1589</f>
        <v>1000</v>
      </c>
      <c r="Z1589" s="80">
        <f t="shared" ref="Z1589" si="2529">Y1589</f>
        <v>1000</v>
      </c>
      <c r="AA1589" s="80">
        <f t="shared" ref="AA1589" si="2530">Z1589</f>
        <v>1000</v>
      </c>
      <c r="AB1589" s="80">
        <f t="shared" ref="AB1589" si="2531">AA1589</f>
        <v>1000</v>
      </c>
      <c r="AC1589" s="80">
        <f t="shared" ref="AC1589" si="2532">AB1589</f>
        <v>1000</v>
      </c>
      <c r="AD1589" s="80">
        <f t="shared" ref="AD1589" si="2533">AC1589</f>
        <v>1000</v>
      </c>
      <c r="AE1589" s="80">
        <f t="shared" ref="AE1589" si="2534">AD1589</f>
        <v>1000</v>
      </c>
      <c r="AF1589" s="80">
        <f t="shared" ref="AF1589" si="2535">AE1589</f>
        <v>1000</v>
      </c>
      <c r="AG1589" s="80">
        <f t="shared" ref="AG1589" si="2536">AF1589</f>
        <v>1000</v>
      </c>
      <c r="AH1589" s="80">
        <f t="shared" ref="AH1589" si="2537">AG1589</f>
        <v>1000</v>
      </c>
      <c r="AI1589" s="80">
        <f t="shared" ref="AI1589" si="2538">AH1589</f>
        <v>1000</v>
      </c>
      <c r="AJ1589" s="80">
        <f t="shared" ref="AJ1589" si="2539">AI1589</f>
        <v>1000</v>
      </c>
      <c r="AK1589" s="80">
        <f t="shared" ref="AK1589" si="2540">AJ1589</f>
        <v>1000</v>
      </c>
      <c r="AL1589" s="80">
        <f t="shared" ref="AL1589" si="2541">AK1589</f>
        <v>1000</v>
      </c>
      <c r="AM1589" s="80">
        <f t="shared" ref="AM1589" si="2542">AL1589</f>
        <v>1000</v>
      </c>
      <c r="AN1589" s="80">
        <f t="shared" ref="AN1589" si="2543">AM1589</f>
        <v>1000</v>
      </c>
      <c r="AO1589" s="80">
        <f t="shared" ref="AO1589" si="2544">AN1589</f>
        <v>1000</v>
      </c>
      <c r="AP1589" s="80">
        <f t="shared" ref="AP1589" si="2545">AO1589</f>
        <v>1000</v>
      </c>
      <c r="AQ1589" s="80">
        <f t="shared" ref="AQ1589" si="2546">AP1589</f>
        <v>1000</v>
      </c>
      <c r="AR1589" s="80">
        <f t="shared" ref="AR1589" si="2547">AQ1589</f>
        <v>1000</v>
      </c>
      <c r="AS1589" s="80">
        <f t="shared" ref="AS1589" si="2548">AR1589</f>
        <v>1000</v>
      </c>
      <c r="AT1589" s="80">
        <f t="shared" ref="AT1589" si="2549">AS1589</f>
        <v>1000</v>
      </c>
      <c r="AU1589" s="80">
        <f t="shared" ref="AU1589" si="2550">AT1589</f>
        <v>1000</v>
      </c>
      <c r="AV1589" s="80">
        <f t="shared" ref="AV1589" si="2551">AU1589</f>
        <v>1000</v>
      </c>
      <c r="AW1589" s="80">
        <f t="shared" ref="AW1589" si="2552">AV1589</f>
        <v>1000</v>
      </c>
      <c r="AX1589" s="80">
        <f t="shared" ref="AX1589" si="2553">AW1589</f>
        <v>1000</v>
      </c>
      <c r="AY1589" s="80">
        <f t="shared" ref="AY1589" si="2554">AX1589</f>
        <v>1000</v>
      </c>
      <c r="AZ1589" s="80">
        <f t="shared" ref="AZ1589" si="2555">AY1589</f>
        <v>1000</v>
      </c>
      <c r="BA1589" s="80">
        <f t="shared" ref="BA1589" si="2556">AZ1589</f>
        <v>1000</v>
      </c>
      <c r="BB1589" s="80">
        <f t="shared" ref="BB1589" si="2557">BA1589</f>
        <v>1000</v>
      </c>
      <c r="BC1589" s="80">
        <f t="shared" ref="BC1589" si="2558">BB1589</f>
        <v>1000</v>
      </c>
      <c r="BD1589" s="80">
        <f t="shared" ref="BD1589" si="2559">BC1589</f>
        <v>1000</v>
      </c>
      <c r="BE1589" s="80">
        <f t="shared" ref="BE1589" si="2560">BD1589</f>
        <v>1000</v>
      </c>
      <c r="BF1589" s="80">
        <f t="shared" ref="BF1589" si="2561">BE1589</f>
        <v>1000</v>
      </c>
      <c r="BG1589" s="80">
        <f t="shared" ref="BG1589" si="2562">BF1589</f>
        <v>1000</v>
      </c>
      <c r="BH1589" s="80">
        <f t="shared" ref="BH1589" si="2563">BG1589</f>
        <v>1000</v>
      </c>
      <c r="BI1589" s="80">
        <f t="shared" ref="BI1589" si="2564">BH1589</f>
        <v>1000</v>
      </c>
      <c r="BJ1589" s="80">
        <f t="shared" ref="BJ1589" si="2565">BI1589</f>
        <v>1000</v>
      </c>
      <c r="BK1589" s="80">
        <f t="shared" ref="BK1589" si="2566">BJ1589</f>
        <v>1000</v>
      </c>
      <c r="BL1589" s="80">
        <f t="shared" ref="BL1589" si="2567">BK1589</f>
        <v>1000</v>
      </c>
      <c r="BM1589" s="80">
        <f t="shared" ref="BM1589" si="2568">BL1589</f>
        <v>1000</v>
      </c>
      <c r="BN1589" s="80">
        <f t="shared" ref="BN1589" si="2569">BM1589</f>
        <v>1000</v>
      </c>
      <c r="BO1589" s="80">
        <f t="shared" ref="BO1589" si="2570">BN1589</f>
        <v>1000</v>
      </c>
      <c r="BP1589" s="80">
        <f t="shared" ref="BP1589" si="2571">BO1589</f>
        <v>1000</v>
      </c>
      <c r="BQ1589" s="80">
        <f t="shared" ref="BQ1589" si="2572">BP1589</f>
        <v>1000</v>
      </c>
      <c r="BR1589" s="80">
        <f t="shared" ref="BR1589" si="2573">BQ1589</f>
        <v>1000</v>
      </c>
      <c r="BS1589" s="80">
        <f t="shared" ref="BS1589" si="2574">BR1589</f>
        <v>1000</v>
      </c>
      <c r="BT1589" s="80">
        <f t="shared" ref="BT1589" si="2575">BS1589</f>
        <v>1000</v>
      </c>
      <c r="BU1589" s="80">
        <f t="shared" ref="BU1589" si="2576">BT1589</f>
        <v>1000</v>
      </c>
      <c r="BV1589" s="80">
        <f t="shared" ref="BV1589" si="2577">BU1589</f>
        <v>1000</v>
      </c>
      <c r="BW1589" s="80">
        <f t="shared" ref="BW1589" si="2578">BV1589</f>
        <v>1000</v>
      </c>
      <c r="BX1589" s="80">
        <f t="shared" ref="BX1589" si="2579">BW1589</f>
        <v>1000</v>
      </c>
      <c r="BY1589" s="80">
        <f t="shared" ref="BY1589" si="2580">BX1589</f>
        <v>1000</v>
      </c>
      <c r="BZ1589" s="80">
        <f t="shared" ref="BZ1589" si="2581">BY1589</f>
        <v>1000</v>
      </c>
      <c r="CA1589" s="80">
        <f t="shared" ref="CA1589" si="2582">BZ1589</f>
        <v>1000</v>
      </c>
      <c r="CB1589" s="80">
        <f t="shared" ref="CB1589" si="2583">CA1589</f>
        <v>1000</v>
      </c>
      <c r="CC1589" s="80">
        <f t="shared" ref="CC1589" si="2584">CB1589</f>
        <v>1000</v>
      </c>
      <c r="CD1589" s="80">
        <f t="shared" ref="CD1589" si="2585">CC1589</f>
        <v>1000</v>
      </c>
      <c r="CE1589" s="80">
        <f t="shared" ref="CE1589" si="2586">CD1589</f>
        <v>1000</v>
      </c>
      <c r="CF1589" s="80">
        <f t="shared" ref="CF1589" si="2587">CE1589</f>
        <v>1000</v>
      </c>
      <c r="CG1589" s="80">
        <f t="shared" ref="CG1589" si="2588">CF1589</f>
        <v>1000</v>
      </c>
      <c r="CH1589" s="80">
        <f t="shared" ref="CH1589" si="2589">CG1589</f>
        <v>1000</v>
      </c>
      <c r="CI1589" s="80">
        <f t="shared" ref="CI1589" si="2590">CH1589</f>
        <v>1000</v>
      </c>
      <c r="CJ1589" s="80">
        <f t="shared" ref="CJ1589" si="2591">CI1589</f>
        <v>1000</v>
      </c>
      <c r="CK1589" s="80">
        <f t="shared" ref="CK1589" si="2592">CJ1589</f>
        <v>1000</v>
      </c>
      <c r="CL1589" s="80">
        <f t="shared" ref="CL1589" si="2593">CK1589</f>
        <v>1000</v>
      </c>
      <c r="CN1589" s="74">
        <v>1000</v>
      </c>
      <c r="CO1589" s="80">
        <f t="shared" ref="CO1589" si="2594">CN1589</f>
        <v>1000</v>
      </c>
      <c r="CP1589" s="80">
        <f t="shared" ref="CP1589" si="2595">CO1589</f>
        <v>1000</v>
      </c>
      <c r="CQ1589" s="80">
        <f t="shared" ref="CQ1589" si="2596">CP1589</f>
        <v>1000</v>
      </c>
      <c r="CR1589" s="80">
        <f t="shared" ref="CR1589" si="2597">CQ1589</f>
        <v>1000</v>
      </c>
      <c r="CS1589" s="80">
        <f t="shared" ref="CS1589" si="2598">CR1589</f>
        <v>1000</v>
      </c>
      <c r="CT1589" s="80">
        <f t="shared" ref="CT1589" si="2599">CS1589</f>
        <v>1000</v>
      </c>
      <c r="CU1589" s="80">
        <f t="shared" ref="CU1589" si="2600">CT1589</f>
        <v>1000</v>
      </c>
      <c r="CV1589" s="80">
        <f t="shared" ref="CV1589" si="2601">CU1589</f>
        <v>1000</v>
      </c>
      <c r="CW1589" s="80">
        <f t="shared" ref="CW1589" si="2602">CV1589</f>
        <v>1000</v>
      </c>
      <c r="CX1589" s="80">
        <f t="shared" ref="CX1589" si="2603">CW1589</f>
        <v>1000</v>
      </c>
      <c r="CY1589" s="80">
        <f t="shared" ref="CY1589" si="2604">CX1589</f>
        <v>1000</v>
      </c>
      <c r="CZ1589" s="80">
        <f t="shared" ref="CZ1589" si="2605">CY1589</f>
        <v>1000</v>
      </c>
      <c r="DA1589" s="80">
        <f t="shared" ref="DA1589" si="2606">CZ1589</f>
        <v>1000</v>
      </c>
      <c r="DB1589" s="80">
        <f t="shared" ref="DB1589" si="2607">DA1589</f>
        <v>1000</v>
      </c>
      <c r="DC1589" s="80">
        <f t="shared" ref="DC1589" si="2608">DB1589</f>
        <v>1000</v>
      </c>
      <c r="DD1589" s="80">
        <f t="shared" ref="DD1589" si="2609">DC1589</f>
        <v>1000</v>
      </c>
      <c r="DE1589" s="80">
        <f t="shared" ref="DE1589" si="2610">DD1589</f>
        <v>1000</v>
      </c>
      <c r="DF1589" s="80">
        <f t="shared" ref="DF1589" si="2611">DE1589</f>
        <v>1000</v>
      </c>
      <c r="DG1589" s="80">
        <f t="shared" ref="DG1589" si="2612">DF1589</f>
        <v>1000</v>
      </c>
      <c r="DH1589" s="80">
        <f t="shared" ref="DH1589" si="2613">DG1589</f>
        <v>1000</v>
      </c>
      <c r="DI1589" s="80">
        <f t="shared" ref="DI1589" si="2614">DH1589</f>
        <v>1000</v>
      </c>
      <c r="DJ1589" s="80">
        <f t="shared" ref="DJ1589" si="2615">DI1589</f>
        <v>1000</v>
      </c>
      <c r="DK1589" s="80">
        <f t="shared" ref="DK1589:DL1589" si="2616">DJ1589</f>
        <v>1000</v>
      </c>
      <c r="DL1589" s="80">
        <f t="shared" si="2616"/>
        <v>1000</v>
      </c>
    </row>
    <row r="1590" spans="1:116" x14ac:dyDescent="0.4">
      <c r="D1590" t="s">
        <v>533</v>
      </c>
      <c r="E1590" s="8" t="str">
        <f>ROW()&amp;" "&amp;D1590</f>
        <v>1590 FCLTL-F</v>
      </c>
      <c r="G1590" s="125"/>
      <c r="H1590" s="27"/>
      <c r="I1590" s="77"/>
      <c r="J1590" s="77"/>
      <c r="K1590" s="28"/>
      <c r="L1590" s="28"/>
      <c r="M1590" s="28"/>
      <c r="N1590" s="28"/>
      <c r="O1590" s="28"/>
      <c r="P1590" s="28"/>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7"/>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533</v>
      </c>
      <c r="E1591" s="8" t="str">
        <f t="shared" ref="E1591" si="2617">ROW()&amp;" "&amp;D1591</f>
        <v>1591 FCLTL-F</v>
      </c>
      <c r="G1591" s="136" t="str">
        <f>G1578</f>
        <v>(Primary label)</v>
      </c>
      <c r="I1591" s="74"/>
      <c r="J1591" s="74"/>
      <c r="K1591" s="53">
        <f>SUMIF($3:$3,K$2,1587:1587)</f>
        <v>0</v>
      </c>
      <c r="L1591" s="53">
        <f>SUMIF($3:$3,L$2,1587:1587)</f>
        <v>0</v>
      </c>
      <c r="M1591" s="53">
        <f>SUMIF($3:$3,M$2,1587:1587)</f>
        <v>0</v>
      </c>
      <c r="N1591" s="53">
        <f>SUMIF($3:$3,N$2,1587:1587)</f>
        <v>0</v>
      </c>
      <c r="O1591" s="53">
        <f>SUMIF($3:$3,O$2,1587:1587)</f>
        <v>0</v>
      </c>
      <c r="P1591" s="53">
        <f>SUMIF($3:$3,P$2,1587:1587)</f>
        <v>0</v>
      </c>
      <c r="R1591" s="24"/>
      <c r="S1591" s="80">
        <f>S1589-R1589</f>
        <v>0</v>
      </c>
      <c r="T1591" s="80">
        <f t="shared" ref="T1591:CE1591" si="2618">T1589-S1589</f>
        <v>0</v>
      </c>
      <c r="U1591" s="80">
        <f t="shared" si="2618"/>
        <v>0</v>
      </c>
      <c r="V1591" s="80">
        <f t="shared" si="2618"/>
        <v>0</v>
      </c>
      <c r="W1591" s="80">
        <f t="shared" si="2618"/>
        <v>0</v>
      </c>
      <c r="X1591" s="80">
        <f t="shared" si="2618"/>
        <v>0</v>
      </c>
      <c r="Y1591" s="80">
        <f t="shared" si="2618"/>
        <v>0</v>
      </c>
      <c r="Z1591" s="80">
        <f t="shared" si="2618"/>
        <v>0</v>
      </c>
      <c r="AA1591" s="80">
        <f t="shared" si="2618"/>
        <v>0</v>
      </c>
      <c r="AB1591" s="80">
        <f t="shared" si="2618"/>
        <v>0</v>
      </c>
      <c r="AC1591" s="80">
        <f t="shared" si="2618"/>
        <v>0</v>
      </c>
      <c r="AD1591" s="80">
        <f t="shared" si="2618"/>
        <v>0</v>
      </c>
      <c r="AE1591" s="80">
        <f t="shared" si="2618"/>
        <v>0</v>
      </c>
      <c r="AF1591" s="80">
        <f t="shared" si="2618"/>
        <v>0</v>
      </c>
      <c r="AG1591" s="80">
        <f t="shared" si="2618"/>
        <v>0</v>
      </c>
      <c r="AH1591" s="80">
        <f t="shared" si="2618"/>
        <v>0</v>
      </c>
      <c r="AI1591" s="80">
        <f t="shared" si="2618"/>
        <v>0</v>
      </c>
      <c r="AJ1591" s="80">
        <f t="shared" si="2618"/>
        <v>0</v>
      </c>
      <c r="AK1591" s="80">
        <f t="shared" si="2618"/>
        <v>0</v>
      </c>
      <c r="AL1591" s="80">
        <f t="shared" si="2618"/>
        <v>0</v>
      </c>
      <c r="AM1591" s="80">
        <f t="shared" si="2618"/>
        <v>0</v>
      </c>
      <c r="AN1591" s="80">
        <f t="shared" si="2618"/>
        <v>0</v>
      </c>
      <c r="AO1591" s="80">
        <f t="shared" si="2618"/>
        <v>0</v>
      </c>
      <c r="AP1591" s="80">
        <f t="shared" si="2618"/>
        <v>0</v>
      </c>
      <c r="AQ1591" s="80">
        <f t="shared" si="2618"/>
        <v>0</v>
      </c>
      <c r="AR1591" s="80">
        <f t="shared" si="2618"/>
        <v>0</v>
      </c>
      <c r="AS1591" s="80">
        <f t="shared" si="2618"/>
        <v>0</v>
      </c>
      <c r="AT1591" s="80">
        <f t="shared" si="2618"/>
        <v>0</v>
      </c>
      <c r="AU1591" s="80">
        <f t="shared" si="2618"/>
        <v>0</v>
      </c>
      <c r="AV1591" s="80">
        <f t="shared" si="2618"/>
        <v>0</v>
      </c>
      <c r="AW1591" s="80">
        <f t="shared" si="2618"/>
        <v>0</v>
      </c>
      <c r="AX1591" s="80">
        <f t="shared" si="2618"/>
        <v>0</v>
      </c>
      <c r="AY1591" s="80">
        <f t="shared" si="2618"/>
        <v>0</v>
      </c>
      <c r="AZ1591" s="80">
        <f t="shared" si="2618"/>
        <v>0</v>
      </c>
      <c r="BA1591" s="80">
        <f t="shared" si="2618"/>
        <v>0</v>
      </c>
      <c r="BB1591" s="80">
        <f t="shared" si="2618"/>
        <v>0</v>
      </c>
      <c r="BC1591" s="80">
        <f t="shared" si="2618"/>
        <v>0</v>
      </c>
      <c r="BD1591" s="80">
        <f t="shared" si="2618"/>
        <v>0</v>
      </c>
      <c r="BE1591" s="80">
        <f t="shared" si="2618"/>
        <v>0</v>
      </c>
      <c r="BF1591" s="80">
        <f t="shared" si="2618"/>
        <v>0</v>
      </c>
      <c r="BG1591" s="80">
        <f t="shared" si="2618"/>
        <v>0</v>
      </c>
      <c r="BH1591" s="80">
        <f t="shared" si="2618"/>
        <v>0</v>
      </c>
      <c r="BI1591" s="80">
        <f t="shared" si="2618"/>
        <v>0</v>
      </c>
      <c r="BJ1591" s="80">
        <f t="shared" si="2618"/>
        <v>0</v>
      </c>
      <c r="BK1591" s="80">
        <f t="shared" si="2618"/>
        <v>0</v>
      </c>
      <c r="BL1591" s="80">
        <f t="shared" si="2618"/>
        <v>0</v>
      </c>
      <c r="BM1591" s="80">
        <f t="shared" si="2618"/>
        <v>0</v>
      </c>
      <c r="BN1591" s="80">
        <f t="shared" si="2618"/>
        <v>0</v>
      </c>
      <c r="BO1591" s="80">
        <f t="shared" si="2618"/>
        <v>0</v>
      </c>
      <c r="BP1591" s="80">
        <f t="shared" si="2618"/>
        <v>0</v>
      </c>
      <c r="BQ1591" s="80">
        <f t="shared" si="2618"/>
        <v>0</v>
      </c>
      <c r="BR1591" s="80">
        <f t="shared" si="2618"/>
        <v>0</v>
      </c>
      <c r="BS1591" s="80">
        <f t="shared" si="2618"/>
        <v>0</v>
      </c>
      <c r="BT1591" s="80">
        <f t="shared" si="2618"/>
        <v>0</v>
      </c>
      <c r="BU1591" s="80">
        <f t="shared" si="2618"/>
        <v>0</v>
      </c>
      <c r="BV1591" s="80">
        <f t="shared" si="2618"/>
        <v>0</v>
      </c>
      <c r="BW1591" s="80">
        <f t="shared" si="2618"/>
        <v>0</v>
      </c>
      <c r="BX1591" s="80">
        <f t="shared" si="2618"/>
        <v>0</v>
      </c>
      <c r="BY1591" s="80">
        <f t="shared" si="2618"/>
        <v>0</v>
      </c>
      <c r="BZ1591" s="80">
        <f t="shared" si="2618"/>
        <v>0</v>
      </c>
      <c r="CA1591" s="80">
        <f t="shared" si="2618"/>
        <v>0</v>
      </c>
      <c r="CB1591" s="80">
        <f t="shared" si="2618"/>
        <v>0</v>
      </c>
      <c r="CC1591" s="80">
        <f t="shared" si="2618"/>
        <v>0</v>
      </c>
      <c r="CD1591" s="80">
        <f t="shared" si="2618"/>
        <v>0</v>
      </c>
      <c r="CE1591" s="80">
        <f t="shared" si="2618"/>
        <v>0</v>
      </c>
      <c r="CF1591" s="80">
        <f t="shared" ref="CF1591:CL1591" si="2619">CF1589-CE1589</f>
        <v>0</v>
      </c>
      <c r="CG1591" s="80">
        <f t="shared" si="2619"/>
        <v>0</v>
      </c>
      <c r="CH1591" s="80">
        <f t="shared" si="2619"/>
        <v>0</v>
      </c>
      <c r="CI1591" s="80">
        <f t="shared" si="2619"/>
        <v>0</v>
      </c>
      <c r="CJ1591" s="80">
        <f t="shared" si="2619"/>
        <v>0</v>
      </c>
      <c r="CK1591" s="80">
        <f t="shared" si="2619"/>
        <v>0</v>
      </c>
      <c r="CL1591" s="80">
        <f t="shared" si="2619"/>
        <v>0</v>
      </c>
      <c r="CN1591" s="74"/>
      <c r="CO1591" s="80">
        <f t="shared" ref="CO1591" si="2620">CN1589-CO1589</f>
        <v>0</v>
      </c>
      <c r="CP1591" s="80">
        <f t="shared" ref="CP1591" si="2621">CO1589-CP1589</f>
        <v>0</v>
      </c>
      <c r="CQ1591" s="80">
        <f t="shared" ref="CQ1591" si="2622">CP1589-CQ1589</f>
        <v>0</v>
      </c>
      <c r="CR1591" s="80">
        <f t="shared" ref="CR1591" si="2623">CQ1589-CR1589</f>
        <v>0</v>
      </c>
      <c r="CS1591" s="80">
        <f t="shared" ref="CS1591" si="2624">CR1589-CS1589</f>
        <v>0</v>
      </c>
      <c r="CT1591" s="80">
        <f t="shared" ref="CT1591" si="2625">CS1589-CT1589</f>
        <v>0</v>
      </c>
      <c r="CU1591" s="80">
        <f t="shared" ref="CU1591" si="2626">CT1589-CU1589</f>
        <v>0</v>
      </c>
      <c r="CV1591" s="80">
        <f t="shared" ref="CV1591" si="2627">CU1589-CV1589</f>
        <v>0</v>
      </c>
      <c r="CW1591" s="80">
        <f t="shared" ref="CW1591" si="2628">CV1589-CW1589</f>
        <v>0</v>
      </c>
      <c r="CX1591" s="80">
        <f t="shared" ref="CX1591" si="2629">CW1589-CX1589</f>
        <v>0</v>
      </c>
      <c r="CY1591" s="80">
        <f t="shared" ref="CY1591" si="2630">CX1589-CY1589</f>
        <v>0</v>
      </c>
      <c r="CZ1591" s="80">
        <f t="shared" ref="CZ1591" si="2631">CY1589-CZ1589</f>
        <v>0</v>
      </c>
      <c r="DA1591" s="80">
        <f t="shared" ref="DA1591" si="2632">CZ1589-DA1589</f>
        <v>0</v>
      </c>
      <c r="DB1591" s="80">
        <f t="shared" ref="DB1591" si="2633">DA1589-DB1589</f>
        <v>0</v>
      </c>
      <c r="DC1591" s="80">
        <f t="shared" ref="DC1591" si="2634">DB1589-DC1589</f>
        <v>0</v>
      </c>
      <c r="DD1591" s="80">
        <f t="shared" ref="DD1591" si="2635">DC1589-DD1589</f>
        <v>0</v>
      </c>
      <c r="DE1591" s="80">
        <f t="shared" ref="DE1591" si="2636">DD1589-DE1589</f>
        <v>0</v>
      </c>
      <c r="DF1591" s="80">
        <f t="shared" ref="DF1591" si="2637">DE1589-DF1589</f>
        <v>0</v>
      </c>
      <c r="DG1591" s="80">
        <f t="shared" ref="DG1591" si="2638">DF1589-DG1589</f>
        <v>0</v>
      </c>
      <c r="DH1591" s="80">
        <f t="shared" ref="DH1591" si="2639">DG1589-DH1589</f>
        <v>0</v>
      </c>
      <c r="DI1591" s="80">
        <f t="shared" ref="DI1591" si="2640">DH1589-DI1589</f>
        <v>0</v>
      </c>
      <c r="DJ1591" s="80">
        <f t="shared" ref="DJ1591" si="2641">DI1589-DJ1589</f>
        <v>0</v>
      </c>
      <c r="DK1591" s="80">
        <f t="shared" ref="DK1591:DL1591" si="2642">DJ1589-DK1589</f>
        <v>0</v>
      </c>
      <c r="DL1591" s="80">
        <f t="shared" si="2642"/>
        <v>0</v>
      </c>
    </row>
    <row r="1592" spans="1:116" x14ac:dyDescent="0.4">
      <c r="B1592" t="s">
        <v>332</v>
      </c>
      <c r="D1592" t="s">
        <v>533</v>
      </c>
      <c r="E1592" s="8" t="str">
        <f>ROW()&amp;" "&amp;D1592</f>
        <v>1592 FCLTL-F</v>
      </c>
      <c r="G1592" s="136" t="str">
        <f>G1579</f>
        <v>primary unit</v>
      </c>
      <c r="I1592" s="74"/>
      <c r="J1592" s="74"/>
      <c r="K1592" s="53"/>
      <c r="L1592" s="53"/>
      <c r="M1592" s="53"/>
      <c r="N1592" s="53"/>
      <c r="O1592" s="53"/>
      <c r="P1592" s="53"/>
      <c r="R1592" s="24"/>
      <c r="S1592" s="80"/>
      <c r="T1592" s="80"/>
      <c r="U1592" s="80"/>
      <c r="V1592" s="80"/>
      <c r="W1592" s="80"/>
      <c r="X1592" s="80"/>
      <c r="Y1592" s="80"/>
      <c r="Z1592" s="80"/>
      <c r="AA1592" s="80"/>
      <c r="AB1592" s="80"/>
      <c r="AC1592" s="80"/>
      <c r="AD1592" s="80"/>
      <c r="AE1592" s="80"/>
      <c r="AF1592" s="80"/>
      <c r="AG1592" s="80"/>
      <c r="AH1592" s="80"/>
      <c r="AI1592" s="80"/>
      <c r="AJ1592" s="80"/>
      <c r="AK1592" s="80"/>
      <c r="AL1592" s="80"/>
      <c r="AM1592" s="80"/>
      <c r="AN1592" s="80"/>
      <c r="AO1592" s="80"/>
      <c r="AP1592" s="80"/>
      <c r="AQ1592" s="80"/>
      <c r="AR1592" s="80"/>
      <c r="AS1592" s="80"/>
      <c r="AT1592" s="80"/>
      <c r="AU1592" s="80"/>
      <c r="AV1592" s="80"/>
      <c r="AW1592" s="80"/>
      <c r="AX1592" s="80"/>
      <c r="AY1592" s="80"/>
      <c r="AZ1592" s="80"/>
      <c r="BA1592" s="80"/>
      <c r="BB1592" s="80"/>
      <c r="BC1592" s="80"/>
      <c r="BD1592" s="80"/>
      <c r="BE1592" s="80"/>
      <c r="BF1592" s="80"/>
      <c r="BG1592" s="80"/>
      <c r="BH1592" s="80"/>
      <c r="BI1592" s="80"/>
      <c r="BJ1592" s="80"/>
      <c r="BK1592" s="80"/>
      <c r="BL1592" s="80"/>
      <c r="BM1592" s="80"/>
      <c r="BN1592" s="80"/>
      <c r="BO1592" s="80"/>
      <c r="BP1592" s="80"/>
      <c r="BQ1592" s="80"/>
      <c r="BR1592" s="80"/>
      <c r="BS1592" s="80"/>
      <c r="BT1592" s="80"/>
      <c r="BU1592" s="80"/>
      <c r="BV1592" s="80"/>
      <c r="BW1592" s="80"/>
      <c r="BX1592" s="80"/>
      <c r="BY1592" s="80"/>
      <c r="BZ1592" s="80"/>
      <c r="CA1592" s="80"/>
      <c r="CB1592" s="80"/>
      <c r="CC1592" s="80"/>
      <c r="CD1592" s="80"/>
      <c r="CE1592" s="80"/>
      <c r="CF1592" s="80"/>
      <c r="CG1592" s="80"/>
      <c r="CH1592" s="80"/>
      <c r="CI1592" s="80"/>
      <c r="CJ1592" s="80"/>
      <c r="CK1592" s="80"/>
      <c r="CL1592" s="80"/>
      <c r="CN1592" s="74"/>
      <c r="CO1592" s="80"/>
      <c r="CP1592" s="80"/>
      <c r="CQ1592" s="80"/>
      <c r="CR1592" s="80"/>
      <c r="CS1592" s="80"/>
      <c r="CT1592" s="80"/>
      <c r="CU1592" s="80"/>
      <c r="CV1592" s="80"/>
      <c r="CW1592" s="80"/>
      <c r="CX1592" s="80"/>
      <c r="CY1592" s="80"/>
      <c r="CZ1592" s="80"/>
      <c r="DA1592" s="80"/>
      <c r="DB1592" s="80"/>
      <c r="DC1592" s="80"/>
      <c r="DD1592" s="80"/>
      <c r="DE1592" s="80"/>
      <c r="DF1592" s="80"/>
      <c r="DG1592" s="80"/>
      <c r="DH1592" s="80"/>
      <c r="DI1592" s="80"/>
      <c r="DJ1592" s="80"/>
      <c r="DK1592" s="80"/>
      <c r="DL1592" s="80"/>
    </row>
    <row r="1593" spans="1:116" x14ac:dyDescent="0.4">
      <c r="B1593" t="s">
        <v>332</v>
      </c>
      <c r="D1593" t="s">
        <v>533</v>
      </c>
      <c r="E1593" s="8" t="str">
        <f t="shared" ref="E1593:E1598" si="2643">ROW()&amp;" "&amp;D1593</f>
        <v>1593 FCLTL-F</v>
      </c>
      <c r="G1593" s="136" t="str">
        <f>G1580</f>
        <v>Primary revenue driver</v>
      </c>
      <c r="H1593" s="27"/>
      <c r="I1593" s="78"/>
      <c r="J1593" s="78"/>
      <c r="K1593" s="33"/>
      <c r="L1593" s="33"/>
      <c r="M1593" s="33"/>
      <c r="N1593" s="33"/>
      <c r="O1593" s="33"/>
      <c r="P1593" s="33"/>
      <c r="R1593" s="33"/>
      <c r="S1593" s="77"/>
      <c r="T1593" s="77"/>
      <c r="U1593" s="77"/>
      <c r="V1593" s="77"/>
      <c r="W1593" s="77"/>
      <c r="X1593" s="77"/>
      <c r="Y1593" s="77"/>
      <c r="Z1593" s="77"/>
      <c r="AA1593" s="77"/>
      <c r="AB1593" s="77"/>
      <c r="AC1593" s="77"/>
      <c r="AD1593" s="77"/>
      <c r="AE1593" s="77"/>
      <c r="AF1593" s="77"/>
      <c r="AG1593" s="77"/>
      <c r="AH1593" s="77"/>
      <c r="AI1593" s="77"/>
      <c r="AJ1593" s="77"/>
      <c r="AK1593" s="77"/>
      <c r="AL1593" s="77"/>
      <c r="AM1593" s="77"/>
      <c r="AN1593" s="77"/>
      <c r="AO1593" s="77"/>
      <c r="AP1593" s="77"/>
      <c r="AQ1593" s="77"/>
      <c r="AR1593" s="77"/>
      <c r="AS1593" s="77"/>
      <c r="AT1593" s="77"/>
      <c r="AU1593" s="77"/>
      <c r="AV1593" s="77"/>
      <c r="AW1593" s="77"/>
      <c r="AX1593" s="77"/>
      <c r="AY1593" s="77"/>
      <c r="AZ1593" s="77"/>
      <c r="BA1593" s="77"/>
      <c r="BB1593" s="77"/>
      <c r="BC1593" s="77"/>
      <c r="BD1593" s="77"/>
      <c r="BE1593" s="77"/>
      <c r="BF1593" s="77"/>
      <c r="BG1593" s="77"/>
      <c r="BH1593" s="77"/>
      <c r="BI1593" s="77"/>
      <c r="BJ1593" s="77"/>
      <c r="BK1593" s="77"/>
      <c r="BL1593" s="77"/>
      <c r="BM1593" s="77"/>
      <c r="BN1593" s="77"/>
      <c r="BO1593" s="77"/>
      <c r="BP1593" s="77"/>
      <c r="BQ1593" s="77"/>
      <c r="BR1593" s="77"/>
      <c r="BS1593" s="77"/>
      <c r="BT1593" s="77"/>
      <c r="BU1593" s="77"/>
      <c r="BV1593" s="77"/>
      <c r="BW1593" s="77"/>
      <c r="BX1593" s="77"/>
      <c r="BY1593" s="77"/>
      <c r="BZ1593" s="77"/>
      <c r="CA1593" s="77"/>
      <c r="CB1593" s="77"/>
      <c r="CC1593" s="77"/>
      <c r="CD1593" s="77"/>
      <c r="CE1593" s="77"/>
      <c r="CF1593" s="77"/>
      <c r="CG1593" s="77"/>
      <c r="CH1593" s="77"/>
      <c r="CI1593" s="77"/>
      <c r="CJ1593" s="77"/>
      <c r="CK1593" s="77"/>
      <c r="CL1593" s="77"/>
      <c r="CN1593" s="78"/>
      <c r="CO1593" s="77"/>
      <c r="CP1593" s="77"/>
      <c r="CQ1593" s="77"/>
      <c r="CR1593" s="77"/>
      <c r="CS1593" s="77"/>
      <c r="CT1593" s="77"/>
      <c r="CU1593" s="77"/>
      <c r="CV1593" s="77"/>
      <c r="CW1593" s="77"/>
      <c r="CX1593" s="77"/>
      <c r="CY1593" s="77"/>
      <c r="CZ1593" s="77"/>
      <c r="DA1593" s="77"/>
      <c r="DB1593" s="77"/>
      <c r="DC1593" s="77"/>
      <c r="DD1593" s="77"/>
      <c r="DE1593" s="77"/>
      <c r="DF1593" s="77"/>
      <c r="DG1593" s="77"/>
      <c r="DH1593" s="77"/>
      <c r="DI1593" s="77"/>
      <c r="DJ1593" s="77"/>
      <c r="DK1593" s="77"/>
      <c r="DL1593" s="77"/>
    </row>
    <row r="1594" spans="1:116" x14ac:dyDescent="0.4">
      <c r="B1594" t="s">
        <v>332</v>
      </c>
      <c r="D1594" t="s">
        <v>533</v>
      </c>
      <c r="E1594" s="8" t="str">
        <f t="shared" si="2643"/>
        <v>1594 FCLTL-F</v>
      </c>
      <c r="G1594" s="136" t="str">
        <f>G1581</f>
        <v>Primary volume driver</v>
      </c>
      <c r="H1594" s="27"/>
      <c r="I1594" s="78"/>
      <c r="J1594" s="78"/>
      <c r="K1594" s="33"/>
      <c r="L1594" s="33"/>
      <c r="M1594" s="33"/>
      <c r="N1594" s="33"/>
      <c r="O1594" s="33"/>
      <c r="P1594" s="33"/>
      <c r="R1594" s="33"/>
      <c r="S1594" s="77"/>
      <c r="T1594" s="77"/>
      <c r="U1594" s="77"/>
      <c r="V1594" s="77"/>
      <c r="W1594" s="77"/>
      <c r="X1594" s="77"/>
      <c r="Y1594" s="77"/>
      <c r="Z1594" s="77"/>
      <c r="AA1594" s="77"/>
      <c r="AB1594" s="77"/>
      <c r="AC1594" s="77"/>
      <c r="AD1594" s="77"/>
      <c r="AE1594" s="77"/>
      <c r="AF1594" s="77"/>
      <c r="AG1594" s="77"/>
      <c r="AH1594" s="77"/>
      <c r="AI1594" s="77"/>
      <c r="AJ1594" s="77"/>
      <c r="AK1594" s="77"/>
      <c r="AL1594" s="77"/>
      <c r="AM1594" s="77"/>
      <c r="AN1594" s="77"/>
      <c r="AO1594" s="77"/>
      <c r="AP1594" s="77"/>
      <c r="AQ1594" s="77"/>
      <c r="AR1594" s="77"/>
      <c r="AS1594" s="77"/>
      <c r="AT1594" s="77"/>
      <c r="AU1594" s="77"/>
      <c r="AV1594" s="77"/>
      <c r="AW1594" s="77"/>
      <c r="AX1594" s="77"/>
      <c r="AY1594" s="77"/>
      <c r="AZ1594" s="77"/>
      <c r="BA1594" s="77"/>
      <c r="BB1594" s="77"/>
      <c r="BC1594" s="77"/>
      <c r="BD1594" s="77"/>
      <c r="BE1594" s="77"/>
      <c r="BF1594" s="77"/>
      <c r="BG1594" s="77"/>
      <c r="BH1594" s="77"/>
      <c r="BI1594" s="77"/>
      <c r="BJ1594" s="77"/>
      <c r="BK1594" s="77"/>
      <c r="BL1594" s="77"/>
      <c r="BM1594" s="77"/>
      <c r="BN1594" s="77"/>
      <c r="BO1594" s="77"/>
      <c r="BP1594" s="77"/>
      <c r="BQ1594" s="77"/>
      <c r="BR1594" s="77"/>
      <c r="BS1594" s="77"/>
      <c r="BT1594" s="77"/>
      <c r="BU1594" s="77"/>
      <c r="BV1594" s="77"/>
      <c r="BW1594" s="77"/>
      <c r="BX1594" s="77"/>
      <c r="BY1594" s="77"/>
      <c r="BZ1594" s="77"/>
      <c r="CA1594" s="77"/>
      <c r="CB1594" s="77"/>
      <c r="CC1594" s="77"/>
      <c r="CD1594" s="77"/>
      <c r="CE1594" s="77"/>
      <c r="CF1594" s="77"/>
      <c r="CG1594" s="77"/>
      <c r="CH1594" s="77"/>
      <c r="CI1594" s="77"/>
      <c r="CJ1594" s="77"/>
      <c r="CK1594" s="77"/>
      <c r="CL1594" s="77"/>
      <c r="CN1594" s="78"/>
      <c r="CO1594" s="77"/>
      <c r="CP1594" s="77"/>
      <c r="CQ1594" s="77"/>
      <c r="CR1594" s="77"/>
      <c r="CS1594" s="77"/>
      <c r="CT1594" s="77"/>
      <c r="CU1594" s="77"/>
      <c r="CV1594" s="77"/>
      <c r="CW1594" s="77"/>
      <c r="CX1594" s="77"/>
      <c r="CY1594" s="77"/>
      <c r="CZ1594" s="77"/>
      <c r="DA1594" s="77"/>
      <c r="DB1594" s="77"/>
      <c r="DC1594" s="77"/>
      <c r="DD1594" s="77"/>
      <c r="DE1594" s="77"/>
      <c r="DF1594" s="77"/>
      <c r="DG1594" s="77"/>
      <c r="DH1594" s="77"/>
      <c r="DI1594" s="77"/>
      <c r="DJ1594" s="77"/>
      <c r="DK1594" s="77"/>
      <c r="DL1594" s="77"/>
    </row>
    <row r="1595" spans="1:116" x14ac:dyDescent="0.4">
      <c r="B1595" t="s">
        <v>332</v>
      </c>
      <c r="D1595" t="s">
        <v>533</v>
      </c>
      <c r="E1595" s="8" t="str">
        <f t="shared" si="2643"/>
        <v>1595 FCLTL-F</v>
      </c>
      <c r="G1595" s="191" t="str">
        <f>G1586</f>
        <v>Fixed constant long-term liability:</v>
      </c>
      <c r="K1595" s="53"/>
      <c r="L1595" s="53"/>
      <c r="M1595" s="53"/>
      <c r="N1595" s="53"/>
      <c r="O1595" s="53"/>
      <c r="P1595" s="53"/>
      <c r="R1595" s="24"/>
      <c r="S1595" s="179" t="str">
        <f t="shared" ref="S1595:AX1595" si="2644">S1582</f>
        <v>S$16</v>
      </c>
      <c r="T1595" s="179" t="str">
        <f t="shared" si="2644"/>
        <v>T$16</v>
      </c>
      <c r="U1595" s="179" t="str">
        <f t="shared" si="2644"/>
        <v>U$16</v>
      </c>
      <c r="V1595" s="179" t="str">
        <f t="shared" si="2644"/>
        <v>V$16</v>
      </c>
      <c r="W1595" s="179" t="str">
        <f t="shared" si="2644"/>
        <v>W$16</v>
      </c>
      <c r="X1595" s="179" t="str">
        <f t="shared" si="2644"/>
        <v>X$16</v>
      </c>
      <c r="Y1595" s="179" t="str">
        <f t="shared" si="2644"/>
        <v>Y$16</v>
      </c>
      <c r="Z1595" s="179" t="str">
        <f t="shared" si="2644"/>
        <v>Z$16</v>
      </c>
      <c r="AA1595" s="179" t="str">
        <f t="shared" si="2644"/>
        <v>AA$16</v>
      </c>
      <c r="AB1595" s="179" t="str">
        <f t="shared" si="2644"/>
        <v>AB$16</v>
      </c>
      <c r="AC1595" s="179" t="str">
        <f t="shared" si="2644"/>
        <v>AC$16</v>
      </c>
      <c r="AD1595" s="179" t="str">
        <f t="shared" si="2644"/>
        <v>AD$16</v>
      </c>
      <c r="AE1595" s="179" t="str">
        <f t="shared" si="2644"/>
        <v>AE$16</v>
      </c>
      <c r="AF1595" s="179" t="str">
        <f t="shared" si="2644"/>
        <v>AF$16</v>
      </c>
      <c r="AG1595" s="179" t="str">
        <f t="shared" si="2644"/>
        <v>AG$16</v>
      </c>
      <c r="AH1595" s="179" t="str">
        <f t="shared" si="2644"/>
        <v>AH$16</v>
      </c>
      <c r="AI1595" s="179" t="str">
        <f t="shared" si="2644"/>
        <v>AI$16</v>
      </c>
      <c r="AJ1595" s="179" t="str">
        <f t="shared" si="2644"/>
        <v>AJ$16</v>
      </c>
      <c r="AK1595" s="179" t="str">
        <f t="shared" si="2644"/>
        <v>AK$16</v>
      </c>
      <c r="AL1595" s="179" t="str">
        <f t="shared" si="2644"/>
        <v>AL$16</v>
      </c>
      <c r="AM1595" s="179" t="str">
        <f t="shared" si="2644"/>
        <v>AM$16</v>
      </c>
      <c r="AN1595" s="179" t="str">
        <f t="shared" si="2644"/>
        <v>AN$16</v>
      </c>
      <c r="AO1595" s="179" t="str">
        <f t="shared" si="2644"/>
        <v>AO$16</v>
      </c>
      <c r="AP1595" s="179" t="str">
        <f t="shared" si="2644"/>
        <v>AP$16</v>
      </c>
      <c r="AQ1595" s="179" t="str">
        <f t="shared" si="2644"/>
        <v>AQ$16</v>
      </c>
      <c r="AR1595" s="179" t="str">
        <f t="shared" si="2644"/>
        <v>AR$16</v>
      </c>
      <c r="AS1595" s="179" t="str">
        <f t="shared" si="2644"/>
        <v>AS$16</v>
      </c>
      <c r="AT1595" s="179" t="str">
        <f t="shared" si="2644"/>
        <v>AT$16</v>
      </c>
      <c r="AU1595" s="179" t="str">
        <f t="shared" si="2644"/>
        <v>AU$16</v>
      </c>
      <c r="AV1595" s="179" t="str">
        <f t="shared" si="2644"/>
        <v>AV$16</v>
      </c>
      <c r="AW1595" s="179" t="str">
        <f t="shared" si="2644"/>
        <v>AW$16</v>
      </c>
      <c r="AX1595" s="179" t="str">
        <f t="shared" si="2644"/>
        <v>AX$16</v>
      </c>
      <c r="AY1595" s="179" t="str">
        <f t="shared" ref="AY1595:CD1595" si="2645">AY1582</f>
        <v>AY$16</v>
      </c>
      <c r="AZ1595" s="179" t="str">
        <f t="shared" si="2645"/>
        <v>AZ$16</v>
      </c>
      <c r="BA1595" s="179" t="str">
        <f t="shared" si="2645"/>
        <v>BA$16</v>
      </c>
      <c r="BB1595" s="179" t="str">
        <f t="shared" si="2645"/>
        <v>BB$16</v>
      </c>
      <c r="BC1595" s="179" t="str">
        <f t="shared" si="2645"/>
        <v>BC$16</v>
      </c>
      <c r="BD1595" s="179" t="str">
        <f t="shared" si="2645"/>
        <v>BD$16</v>
      </c>
      <c r="BE1595" s="179" t="str">
        <f t="shared" si="2645"/>
        <v>BE$16</v>
      </c>
      <c r="BF1595" s="179" t="str">
        <f t="shared" si="2645"/>
        <v>BF$16</v>
      </c>
      <c r="BG1595" s="179" t="str">
        <f t="shared" si="2645"/>
        <v>BG$16</v>
      </c>
      <c r="BH1595" s="179" t="str">
        <f t="shared" si="2645"/>
        <v>BH$16</v>
      </c>
      <c r="BI1595" s="179" t="str">
        <f t="shared" si="2645"/>
        <v>BI$16</v>
      </c>
      <c r="BJ1595" s="179" t="str">
        <f t="shared" si="2645"/>
        <v>BJ$16</v>
      </c>
      <c r="BK1595" s="179" t="str">
        <f t="shared" si="2645"/>
        <v>BK$16</v>
      </c>
      <c r="BL1595" s="179" t="str">
        <f t="shared" si="2645"/>
        <v>BL$16</v>
      </c>
      <c r="BM1595" s="179" t="str">
        <f t="shared" si="2645"/>
        <v>BM$16</v>
      </c>
      <c r="BN1595" s="179" t="str">
        <f t="shared" si="2645"/>
        <v>BN$16</v>
      </c>
      <c r="BO1595" s="179" t="str">
        <f t="shared" si="2645"/>
        <v>BO$16</v>
      </c>
      <c r="BP1595" s="179" t="str">
        <f t="shared" si="2645"/>
        <v>BP$16</v>
      </c>
      <c r="BQ1595" s="179" t="str">
        <f t="shared" si="2645"/>
        <v>BQ$16</v>
      </c>
      <c r="BR1595" s="179" t="str">
        <f t="shared" si="2645"/>
        <v>BR$16</v>
      </c>
      <c r="BS1595" s="179" t="str">
        <f t="shared" si="2645"/>
        <v>BS$16</v>
      </c>
      <c r="BT1595" s="179" t="str">
        <f t="shared" si="2645"/>
        <v>BT$16</v>
      </c>
      <c r="BU1595" s="179" t="str">
        <f t="shared" si="2645"/>
        <v>BU$16</v>
      </c>
      <c r="BV1595" s="179" t="str">
        <f t="shared" si="2645"/>
        <v>BV$16</v>
      </c>
      <c r="BW1595" s="179" t="str">
        <f t="shared" si="2645"/>
        <v>BW$16</v>
      </c>
      <c r="BX1595" s="179" t="str">
        <f t="shared" si="2645"/>
        <v>BX$16</v>
      </c>
      <c r="BY1595" s="179" t="str">
        <f t="shared" si="2645"/>
        <v>BY$16</v>
      </c>
      <c r="BZ1595" s="179" t="str">
        <f t="shared" si="2645"/>
        <v>BZ$16</v>
      </c>
      <c r="CA1595" s="179" t="str">
        <f t="shared" si="2645"/>
        <v>CA$16</v>
      </c>
      <c r="CB1595" s="179" t="str">
        <f t="shared" si="2645"/>
        <v>CB$16</v>
      </c>
      <c r="CC1595" s="179" t="str">
        <f t="shared" si="2645"/>
        <v>CC$16</v>
      </c>
      <c r="CD1595" s="179" t="str">
        <f t="shared" si="2645"/>
        <v>CD$16</v>
      </c>
      <c r="CE1595" s="179" t="str">
        <f t="shared" ref="CE1595:CL1595" si="2646">CE1582</f>
        <v>CE$16</v>
      </c>
      <c r="CF1595" s="179" t="str">
        <f t="shared" si="2646"/>
        <v>CF$16</v>
      </c>
      <c r="CG1595" s="179" t="str">
        <f t="shared" si="2646"/>
        <v>CG$16</v>
      </c>
      <c r="CH1595" s="179" t="str">
        <f t="shared" si="2646"/>
        <v>CH$16</v>
      </c>
      <c r="CI1595" s="179" t="str">
        <f t="shared" si="2646"/>
        <v>CI$16</v>
      </c>
      <c r="CJ1595" s="179" t="str">
        <f t="shared" si="2646"/>
        <v>CJ$16</v>
      </c>
      <c r="CK1595" s="179" t="str">
        <f t="shared" si="2646"/>
        <v>CK$16</v>
      </c>
      <c r="CL1595" s="179" t="str">
        <f t="shared" si="2646"/>
        <v>CL$16</v>
      </c>
      <c r="CO1595" s="179" t="str">
        <f t="shared" ref="CO1595:DL1595" si="2647">CO1582</f>
        <v>CO$16</v>
      </c>
      <c r="CP1595" s="179" t="str">
        <f t="shared" si="2647"/>
        <v>CP$16</v>
      </c>
      <c r="CQ1595" s="179" t="str">
        <f t="shared" si="2647"/>
        <v>CQ$16</v>
      </c>
      <c r="CR1595" s="179" t="str">
        <f t="shared" si="2647"/>
        <v>CR$16</v>
      </c>
      <c r="CS1595" s="179" t="str">
        <f t="shared" si="2647"/>
        <v>CS$16</v>
      </c>
      <c r="CT1595" s="179" t="str">
        <f t="shared" si="2647"/>
        <v>CT$16</v>
      </c>
      <c r="CU1595" s="179" t="str">
        <f t="shared" si="2647"/>
        <v>CU$16</v>
      </c>
      <c r="CV1595" s="179" t="str">
        <f t="shared" si="2647"/>
        <v>CV$16</v>
      </c>
      <c r="CW1595" s="179" t="str">
        <f t="shared" si="2647"/>
        <v>CW$16</v>
      </c>
      <c r="CX1595" s="179" t="str">
        <f t="shared" si="2647"/>
        <v>CX$16</v>
      </c>
      <c r="CY1595" s="179" t="str">
        <f t="shared" si="2647"/>
        <v>CY$16</v>
      </c>
      <c r="CZ1595" s="179" t="str">
        <f t="shared" si="2647"/>
        <v>CZ$16</v>
      </c>
      <c r="DA1595" s="179" t="str">
        <f t="shared" si="2647"/>
        <v>DA$16</v>
      </c>
      <c r="DB1595" s="179" t="str">
        <f t="shared" si="2647"/>
        <v>DB$16</v>
      </c>
      <c r="DC1595" s="179" t="str">
        <f t="shared" si="2647"/>
        <v>DC$16</v>
      </c>
      <c r="DD1595" s="179" t="str">
        <f t="shared" si="2647"/>
        <v>DD$16</v>
      </c>
      <c r="DE1595" s="179" t="str">
        <f t="shared" si="2647"/>
        <v>DE$16</v>
      </c>
      <c r="DF1595" s="179" t="str">
        <f t="shared" si="2647"/>
        <v>DF$16</v>
      </c>
      <c r="DG1595" s="179" t="str">
        <f t="shared" si="2647"/>
        <v>DG$16</v>
      </c>
      <c r="DH1595" s="179" t="str">
        <f t="shared" si="2647"/>
        <v>DH$16</v>
      </c>
      <c r="DI1595" s="179" t="str">
        <f t="shared" si="2647"/>
        <v>DI$16</v>
      </c>
      <c r="DJ1595" s="179" t="str">
        <f t="shared" si="2647"/>
        <v>DJ$16</v>
      </c>
      <c r="DK1595" s="179" t="str">
        <f t="shared" si="2647"/>
        <v>DK$16</v>
      </c>
      <c r="DL1595" s="179" t="str">
        <f t="shared" si="2647"/>
        <v>DL$16</v>
      </c>
    </row>
    <row r="1596" spans="1:116" x14ac:dyDescent="0.4">
      <c r="B1596" t="s">
        <v>332</v>
      </c>
      <c r="D1596" t="s">
        <v>533</v>
      </c>
      <c r="E1596" s="8" t="str">
        <f t="shared" si="2643"/>
        <v>1596 FCLTL-F</v>
      </c>
      <c r="G1596" s="241" t="str">
        <f>IFERROR(SUBSTITUTE(TRIM(MID(G1586, SEARCH("-", G1586) + 1, LEN(G1586))),":",""),"no unit")</f>
        <v>term liability</v>
      </c>
      <c r="H1596" s="12"/>
      <c r="I1596" s="60"/>
      <c r="J1596" s="60"/>
      <c r="K1596" s="15"/>
      <c r="L1596" s="15"/>
      <c r="M1596" s="15"/>
      <c r="N1596" s="15"/>
      <c r="O1596" s="15"/>
      <c r="P1596" s="15"/>
      <c r="R1596" s="15"/>
      <c r="S1596" s="179" t="str">
        <f t="shared" ref="S1596:AX1596" si="2648">S1583</f>
        <v>S$17</v>
      </c>
      <c r="T1596" s="179" t="str">
        <f t="shared" si="2648"/>
        <v>T$17</v>
      </c>
      <c r="U1596" s="179" t="str">
        <f t="shared" si="2648"/>
        <v>U$17</v>
      </c>
      <c r="V1596" s="179" t="str">
        <f t="shared" si="2648"/>
        <v>V$17</v>
      </c>
      <c r="W1596" s="179" t="str">
        <f t="shared" si="2648"/>
        <v>W$17</v>
      </c>
      <c r="X1596" s="179" t="str">
        <f t="shared" si="2648"/>
        <v>X$17</v>
      </c>
      <c r="Y1596" s="179" t="str">
        <f t="shared" si="2648"/>
        <v>Y$17</v>
      </c>
      <c r="Z1596" s="179" t="str">
        <f t="shared" si="2648"/>
        <v>Z$17</v>
      </c>
      <c r="AA1596" s="179" t="str">
        <f t="shared" si="2648"/>
        <v>AA$17</v>
      </c>
      <c r="AB1596" s="179" t="str">
        <f t="shared" si="2648"/>
        <v>AB$17</v>
      </c>
      <c r="AC1596" s="179" t="str">
        <f t="shared" si="2648"/>
        <v>AC$17</v>
      </c>
      <c r="AD1596" s="179" t="str">
        <f t="shared" si="2648"/>
        <v>AD$17</v>
      </c>
      <c r="AE1596" s="179" t="str">
        <f t="shared" si="2648"/>
        <v>AE$17</v>
      </c>
      <c r="AF1596" s="179" t="str">
        <f t="shared" si="2648"/>
        <v>AF$17</v>
      </c>
      <c r="AG1596" s="179" t="str">
        <f t="shared" si="2648"/>
        <v>AG$17</v>
      </c>
      <c r="AH1596" s="179" t="str">
        <f t="shared" si="2648"/>
        <v>AH$17</v>
      </c>
      <c r="AI1596" s="179" t="str">
        <f t="shared" si="2648"/>
        <v>AI$17</v>
      </c>
      <c r="AJ1596" s="179" t="str">
        <f t="shared" si="2648"/>
        <v>AJ$17</v>
      </c>
      <c r="AK1596" s="179" t="str">
        <f t="shared" si="2648"/>
        <v>AK$17</v>
      </c>
      <c r="AL1596" s="179" t="str">
        <f t="shared" si="2648"/>
        <v>AL$17</v>
      </c>
      <c r="AM1596" s="179" t="str">
        <f t="shared" si="2648"/>
        <v>AM$17</v>
      </c>
      <c r="AN1596" s="179" t="str">
        <f t="shared" si="2648"/>
        <v>AN$17</v>
      </c>
      <c r="AO1596" s="179" t="str">
        <f t="shared" si="2648"/>
        <v>AO$17</v>
      </c>
      <c r="AP1596" s="179" t="str">
        <f t="shared" si="2648"/>
        <v>AP$17</v>
      </c>
      <c r="AQ1596" s="179" t="str">
        <f t="shared" si="2648"/>
        <v>AQ$17</v>
      </c>
      <c r="AR1596" s="179" t="str">
        <f t="shared" si="2648"/>
        <v>AR$17</v>
      </c>
      <c r="AS1596" s="179" t="str">
        <f t="shared" si="2648"/>
        <v>AS$17</v>
      </c>
      <c r="AT1596" s="179" t="str">
        <f t="shared" si="2648"/>
        <v>AT$17</v>
      </c>
      <c r="AU1596" s="179" t="str">
        <f t="shared" si="2648"/>
        <v>AU$17</v>
      </c>
      <c r="AV1596" s="179" t="str">
        <f t="shared" si="2648"/>
        <v>AV$17</v>
      </c>
      <c r="AW1596" s="179" t="str">
        <f t="shared" si="2648"/>
        <v>AW$17</v>
      </c>
      <c r="AX1596" s="179" t="str">
        <f t="shared" si="2648"/>
        <v>AX$17</v>
      </c>
      <c r="AY1596" s="179" t="str">
        <f t="shared" ref="AY1596:CD1596" si="2649">AY1583</f>
        <v>AY$17</v>
      </c>
      <c r="AZ1596" s="179" t="str">
        <f t="shared" si="2649"/>
        <v>AZ$17</v>
      </c>
      <c r="BA1596" s="179" t="str">
        <f t="shared" si="2649"/>
        <v>BA$17</v>
      </c>
      <c r="BB1596" s="179" t="str">
        <f t="shared" si="2649"/>
        <v>BB$17</v>
      </c>
      <c r="BC1596" s="179" t="str">
        <f t="shared" si="2649"/>
        <v>BC$17</v>
      </c>
      <c r="BD1596" s="179" t="str">
        <f t="shared" si="2649"/>
        <v>BD$17</v>
      </c>
      <c r="BE1596" s="179" t="str">
        <f t="shared" si="2649"/>
        <v>BE$17</v>
      </c>
      <c r="BF1596" s="179" t="str">
        <f t="shared" si="2649"/>
        <v>BF$17</v>
      </c>
      <c r="BG1596" s="179" t="str">
        <f t="shared" si="2649"/>
        <v>BG$17</v>
      </c>
      <c r="BH1596" s="179" t="str">
        <f t="shared" si="2649"/>
        <v>BH$17</v>
      </c>
      <c r="BI1596" s="179" t="str">
        <f t="shared" si="2649"/>
        <v>BI$17</v>
      </c>
      <c r="BJ1596" s="179" t="str">
        <f t="shared" si="2649"/>
        <v>BJ$17</v>
      </c>
      <c r="BK1596" s="179" t="str">
        <f t="shared" si="2649"/>
        <v>BK$17</v>
      </c>
      <c r="BL1596" s="179" t="str">
        <f t="shared" si="2649"/>
        <v>BL$17</v>
      </c>
      <c r="BM1596" s="179" t="str">
        <f t="shared" si="2649"/>
        <v>BM$17</v>
      </c>
      <c r="BN1596" s="179" t="str">
        <f t="shared" si="2649"/>
        <v>BN$17</v>
      </c>
      <c r="BO1596" s="179" t="str">
        <f t="shared" si="2649"/>
        <v>BO$17</v>
      </c>
      <c r="BP1596" s="179" t="str">
        <f t="shared" si="2649"/>
        <v>BP$17</v>
      </c>
      <c r="BQ1596" s="179" t="str">
        <f t="shared" si="2649"/>
        <v>BQ$17</v>
      </c>
      <c r="BR1596" s="179" t="str">
        <f t="shared" si="2649"/>
        <v>BR$17</v>
      </c>
      <c r="BS1596" s="179" t="str">
        <f t="shared" si="2649"/>
        <v>BS$17</v>
      </c>
      <c r="BT1596" s="179" t="str">
        <f t="shared" si="2649"/>
        <v>BT$17</v>
      </c>
      <c r="BU1596" s="179" t="str">
        <f t="shared" si="2649"/>
        <v>BU$17</v>
      </c>
      <c r="BV1596" s="179" t="str">
        <f t="shared" si="2649"/>
        <v>BV$17</v>
      </c>
      <c r="BW1596" s="179" t="str">
        <f t="shared" si="2649"/>
        <v>BW$17</v>
      </c>
      <c r="BX1596" s="179" t="str">
        <f t="shared" si="2649"/>
        <v>BX$17</v>
      </c>
      <c r="BY1596" s="179" t="str">
        <f t="shared" si="2649"/>
        <v>BY$17</v>
      </c>
      <c r="BZ1596" s="179" t="str">
        <f t="shared" si="2649"/>
        <v>BZ$17</v>
      </c>
      <c r="CA1596" s="179" t="str">
        <f t="shared" si="2649"/>
        <v>CA$17</v>
      </c>
      <c r="CB1596" s="179" t="str">
        <f t="shared" si="2649"/>
        <v>CB$17</v>
      </c>
      <c r="CC1596" s="179" t="str">
        <f t="shared" si="2649"/>
        <v>CC$17</v>
      </c>
      <c r="CD1596" s="179" t="str">
        <f t="shared" si="2649"/>
        <v>CD$17</v>
      </c>
      <c r="CE1596" s="179" t="str">
        <f t="shared" ref="CE1596:CL1596" si="2650">CE1583</f>
        <v>CE$17</v>
      </c>
      <c r="CF1596" s="179" t="str">
        <f t="shared" si="2650"/>
        <v>CF$17</v>
      </c>
      <c r="CG1596" s="179" t="str">
        <f t="shared" si="2650"/>
        <v>CG$17</v>
      </c>
      <c r="CH1596" s="179" t="str">
        <f t="shared" si="2650"/>
        <v>CH$17</v>
      </c>
      <c r="CI1596" s="179" t="str">
        <f t="shared" si="2650"/>
        <v>CI$17</v>
      </c>
      <c r="CJ1596" s="179" t="str">
        <f t="shared" si="2650"/>
        <v>CJ$17</v>
      </c>
      <c r="CK1596" s="179" t="str">
        <f t="shared" si="2650"/>
        <v>CK$17</v>
      </c>
      <c r="CL1596" s="179" t="str">
        <f t="shared" si="2650"/>
        <v>CL$17</v>
      </c>
      <c r="CN1596" s="60"/>
      <c r="CO1596" s="179" t="str">
        <f t="shared" ref="CO1596:DL1596" si="2651">CO1583</f>
        <v>CO$17</v>
      </c>
      <c r="CP1596" s="179" t="str">
        <f t="shared" si="2651"/>
        <v>CP$17</v>
      </c>
      <c r="CQ1596" s="179" t="str">
        <f t="shared" si="2651"/>
        <v>CQ$17</v>
      </c>
      <c r="CR1596" s="179" t="str">
        <f t="shared" si="2651"/>
        <v>CR$17</v>
      </c>
      <c r="CS1596" s="179" t="str">
        <f t="shared" si="2651"/>
        <v>CS$17</v>
      </c>
      <c r="CT1596" s="179" t="str">
        <f t="shared" si="2651"/>
        <v>CT$17</v>
      </c>
      <c r="CU1596" s="179" t="str">
        <f t="shared" si="2651"/>
        <v>CU$17</v>
      </c>
      <c r="CV1596" s="179" t="str">
        <f t="shared" si="2651"/>
        <v>CV$17</v>
      </c>
      <c r="CW1596" s="179" t="str">
        <f t="shared" si="2651"/>
        <v>CW$17</v>
      </c>
      <c r="CX1596" s="179" t="str">
        <f t="shared" si="2651"/>
        <v>CX$17</v>
      </c>
      <c r="CY1596" s="179" t="str">
        <f t="shared" si="2651"/>
        <v>CY$17</v>
      </c>
      <c r="CZ1596" s="179" t="str">
        <f t="shared" si="2651"/>
        <v>CZ$17</v>
      </c>
      <c r="DA1596" s="179" t="str">
        <f t="shared" si="2651"/>
        <v>DA$17</v>
      </c>
      <c r="DB1596" s="179" t="str">
        <f t="shared" si="2651"/>
        <v>DB$17</v>
      </c>
      <c r="DC1596" s="179" t="str">
        <f t="shared" si="2651"/>
        <v>DC$17</v>
      </c>
      <c r="DD1596" s="179" t="str">
        <f t="shared" si="2651"/>
        <v>DD$17</v>
      </c>
      <c r="DE1596" s="179" t="str">
        <f t="shared" si="2651"/>
        <v>DE$17</v>
      </c>
      <c r="DF1596" s="179" t="str">
        <f t="shared" si="2651"/>
        <v>DF$17</v>
      </c>
      <c r="DG1596" s="179" t="str">
        <f t="shared" si="2651"/>
        <v>DG$17</v>
      </c>
      <c r="DH1596" s="179" t="str">
        <f t="shared" si="2651"/>
        <v>DH$17</v>
      </c>
      <c r="DI1596" s="179" t="str">
        <f t="shared" si="2651"/>
        <v>DI$17</v>
      </c>
      <c r="DJ1596" s="179" t="str">
        <f t="shared" si="2651"/>
        <v>DJ$17</v>
      </c>
      <c r="DK1596" s="179" t="str">
        <f t="shared" si="2651"/>
        <v>DK$17</v>
      </c>
      <c r="DL1596" s="179" t="str">
        <f t="shared" si="2651"/>
        <v>DL$17</v>
      </c>
    </row>
    <row r="1597" spans="1:116" x14ac:dyDescent="0.4">
      <c r="B1597" t="s">
        <v>332</v>
      </c>
      <c r="D1597" t="s">
        <v>533</v>
      </c>
      <c r="E1597" s="8" t="str">
        <f t="shared" si="2643"/>
        <v>1597 FCLTL-F</v>
      </c>
      <c r="G1597" s="136" t="str">
        <f>G1584</f>
        <v>Secondary revenue driver</v>
      </c>
      <c r="H1597" s="12"/>
      <c r="I1597" s="60"/>
      <c r="J1597" s="60"/>
      <c r="K1597" s="15"/>
      <c r="L1597" s="15"/>
      <c r="M1597" s="15"/>
      <c r="N1597" s="15"/>
      <c r="O1597" s="15"/>
      <c r="P1597" s="15"/>
      <c r="R1597" s="15"/>
      <c r="S1597" s="179">
        <f t="shared" ref="S1597:AX1597" si="2652">S1584</f>
        <v>0</v>
      </c>
      <c r="T1597" s="179">
        <f t="shared" si="2652"/>
        <v>0</v>
      </c>
      <c r="U1597" s="179">
        <f t="shared" si="2652"/>
        <v>0</v>
      </c>
      <c r="V1597" s="179">
        <f t="shared" si="2652"/>
        <v>0</v>
      </c>
      <c r="W1597" s="179">
        <f t="shared" si="2652"/>
        <v>0</v>
      </c>
      <c r="X1597" s="179">
        <f t="shared" si="2652"/>
        <v>0</v>
      </c>
      <c r="Y1597" s="179">
        <f t="shared" si="2652"/>
        <v>0</v>
      </c>
      <c r="Z1597" s="179">
        <f t="shared" si="2652"/>
        <v>0</v>
      </c>
      <c r="AA1597" s="179">
        <f t="shared" si="2652"/>
        <v>0</v>
      </c>
      <c r="AB1597" s="179">
        <f t="shared" si="2652"/>
        <v>0</v>
      </c>
      <c r="AC1597" s="179">
        <f t="shared" si="2652"/>
        <v>0</v>
      </c>
      <c r="AD1597" s="179">
        <f t="shared" si="2652"/>
        <v>0</v>
      </c>
      <c r="AE1597" s="179">
        <f t="shared" si="2652"/>
        <v>0</v>
      </c>
      <c r="AF1597" s="179">
        <f t="shared" si="2652"/>
        <v>0</v>
      </c>
      <c r="AG1597" s="179">
        <f t="shared" si="2652"/>
        <v>0</v>
      </c>
      <c r="AH1597" s="179">
        <f t="shared" si="2652"/>
        <v>0</v>
      </c>
      <c r="AI1597" s="179">
        <f t="shared" si="2652"/>
        <v>0</v>
      </c>
      <c r="AJ1597" s="179">
        <f t="shared" si="2652"/>
        <v>0</v>
      </c>
      <c r="AK1597" s="179">
        <f t="shared" si="2652"/>
        <v>0</v>
      </c>
      <c r="AL1597" s="179">
        <f t="shared" si="2652"/>
        <v>0</v>
      </c>
      <c r="AM1597" s="179">
        <f t="shared" si="2652"/>
        <v>0</v>
      </c>
      <c r="AN1597" s="179">
        <f t="shared" si="2652"/>
        <v>0</v>
      </c>
      <c r="AO1597" s="179">
        <f t="shared" si="2652"/>
        <v>0</v>
      </c>
      <c r="AP1597" s="179">
        <f t="shared" si="2652"/>
        <v>0</v>
      </c>
      <c r="AQ1597" s="179">
        <f t="shared" si="2652"/>
        <v>0</v>
      </c>
      <c r="AR1597" s="179">
        <f t="shared" si="2652"/>
        <v>0</v>
      </c>
      <c r="AS1597" s="179">
        <f t="shared" si="2652"/>
        <v>0</v>
      </c>
      <c r="AT1597" s="179">
        <f t="shared" si="2652"/>
        <v>0</v>
      </c>
      <c r="AU1597" s="179">
        <f t="shared" si="2652"/>
        <v>0</v>
      </c>
      <c r="AV1597" s="179">
        <f t="shared" si="2652"/>
        <v>0</v>
      </c>
      <c r="AW1597" s="179">
        <f t="shared" si="2652"/>
        <v>0</v>
      </c>
      <c r="AX1597" s="179">
        <f t="shared" si="2652"/>
        <v>0</v>
      </c>
      <c r="AY1597" s="179">
        <f t="shared" ref="AY1597:CD1597" si="2653">AY1584</f>
        <v>0</v>
      </c>
      <c r="AZ1597" s="179">
        <f t="shared" si="2653"/>
        <v>0</v>
      </c>
      <c r="BA1597" s="179">
        <f t="shared" si="2653"/>
        <v>0</v>
      </c>
      <c r="BB1597" s="179">
        <f t="shared" si="2653"/>
        <v>0</v>
      </c>
      <c r="BC1597" s="179">
        <f t="shared" si="2653"/>
        <v>0</v>
      </c>
      <c r="BD1597" s="179">
        <f t="shared" si="2653"/>
        <v>0</v>
      </c>
      <c r="BE1597" s="179">
        <f t="shared" si="2653"/>
        <v>0</v>
      </c>
      <c r="BF1597" s="179">
        <f t="shared" si="2653"/>
        <v>0</v>
      </c>
      <c r="BG1597" s="179">
        <f t="shared" si="2653"/>
        <v>0</v>
      </c>
      <c r="BH1597" s="179">
        <f t="shared" si="2653"/>
        <v>0</v>
      </c>
      <c r="BI1597" s="179">
        <f t="shared" si="2653"/>
        <v>0</v>
      </c>
      <c r="BJ1597" s="179">
        <f t="shared" si="2653"/>
        <v>0</v>
      </c>
      <c r="BK1597" s="179">
        <f t="shared" si="2653"/>
        <v>0</v>
      </c>
      <c r="BL1597" s="179">
        <f t="shared" si="2653"/>
        <v>0</v>
      </c>
      <c r="BM1597" s="179">
        <f t="shared" si="2653"/>
        <v>0</v>
      </c>
      <c r="BN1597" s="179">
        <f t="shared" si="2653"/>
        <v>0</v>
      </c>
      <c r="BO1597" s="179">
        <f t="shared" si="2653"/>
        <v>0</v>
      </c>
      <c r="BP1597" s="179">
        <f t="shared" si="2653"/>
        <v>0</v>
      </c>
      <c r="BQ1597" s="179">
        <f t="shared" si="2653"/>
        <v>0</v>
      </c>
      <c r="BR1597" s="179">
        <f t="shared" si="2653"/>
        <v>0</v>
      </c>
      <c r="BS1597" s="179">
        <f t="shared" si="2653"/>
        <v>0</v>
      </c>
      <c r="BT1597" s="179">
        <f t="shared" si="2653"/>
        <v>0</v>
      </c>
      <c r="BU1597" s="179">
        <f t="shared" si="2653"/>
        <v>0</v>
      </c>
      <c r="BV1597" s="179">
        <f t="shared" si="2653"/>
        <v>0</v>
      </c>
      <c r="BW1597" s="179">
        <f t="shared" si="2653"/>
        <v>0</v>
      </c>
      <c r="BX1597" s="179">
        <f t="shared" si="2653"/>
        <v>0</v>
      </c>
      <c r="BY1597" s="179">
        <f t="shared" si="2653"/>
        <v>0</v>
      </c>
      <c r="BZ1597" s="179">
        <f t="shared" si="2653"/>
        <v>0</v>
      </c>
      <c r="CA1597" s="179">
        <f t="shared" si="2653"/>
        <v>0</v>
      </c>
      <c r="CB1597" s="179">
        <f t="shared" si="2653"/>
        <v>0</v>
      </c>
      <c r="CC1597" s="179">
        <f t="shared" si="2653"/>
        <v>0</v>
      </c>
      <c r="CD1597" s="179">
        <f t="shared" si="2653"/>
        <v>0</v>
      </c>
      <c r="CE1597" s="179">
        <f t="shared" ref="CE1597:CL1597" si="2654">CE1584</f>
        <v>0</v>
      </c>
      <c r="CF1597" s="179">
        <f t="shared" si="2654"/>
        <v>0</v>
      </c>
      <c r="CG1597" s="179">
        <f t="shared" si="2654"/>
        <v>0</v>
      </c>
      <c r="CH1597" s="179">
        <f t="shared" si="2654"/>
        <v>0</v>
      </c>
      <c r="CI1597" s="179">
        <f t="shared" si="2654"/>
        <v>0</v>
      </c>
      <c r="CJ1597" s="179">
        <f t="shared" si="2654"/>
        <v>0</v>
      </c>
      <c r="CK1597" s="179">
        <f t="shared" si="2654"/>
        <v>0</v>
      </c>
      <c r="CL1597" s="179">
        <f t="shared" si="2654"/>
        <v>0</v>
      </c>
      <c r="CN1597" s="60"/>
      <c r="CO1597" s="179">
        <f t="shared" ref="CO1597:DL1597" si="2655">CO1584</f>
        <v>0</v>
      </c>
      <c r="CP1597" s="179">
        <f t="shared" si="2655"/>
        <v>0</v>
      </c>
      <c r="CQ1597" s="179">
        <f t="shared" si="2655"/>
        <v>0</v>
      </c>
      <c r="CR1597" s="179">
        <f t="shared" si="2655"/>
        <v>0</v>
      </c>
      <c r="CS1597" s="179">
        <f t="shared" si="2655"/>
        <v>0</v>
      </c>
      <c r="CT1597" s="179">
        <f t="shared" si="2655"/>
        <v>0</v>
      </c>
      <c r="CU1597" s="179">
        <f t="shared" si="2655"/>
        <v>0</v>
      </c>
      <c r="CV1597" s="179">
        <f t="shared" si="2655"/>
        <v>0</v>
      </c>
      <c r="CW1597" s="179">
        <f t="shared" si="2655"/>
        <v>0</v>
      </c>
      <c r="CX1597" s="179">
        <f t="shared" si="2655"/>
        <v>0</v>
      </c>
      <c r="CY1597" s="179">
        <f t="shared" si="2655"/>
        <v>0</v>
      </c>
      <c r="CZ1597" s="179">
        <f t="shared" si="2655"/>
        <v>0</v>
      </c>
      <c r="DA1597" s="179">
        <f t="shared" si="2655"/>
        <v>0</v>
      </c>
      <c r="DB1597" s="179">
        <f t="shared" si="2655"/>
        <v>0</v>
      </c>
      <c r="DC1597" s="179">
        <f t="shared" si="2655"/>
        <v>0</v>
      </c>
      <c r="DD1597" s="179">
        <f t="shared" si="2655"/>
        <v>0</v>
      </c>
      <c r="DE1597" s="179">
        <f t="shared" si="2655"/>
        <v>0</v>
      </c>
      <c r="DF1597" s="179">
        <f t="shared" si="2655"/>
        <v>0</v>
      </c>
      <c r="DG1597" s="179">
        <f t="shared" si="2655"/>
        <v>0</v>
      </c>
      <c r="DH1597" s="179">
        <f t="shared" si="2655"/>
        <v>0</v>
      </c>
      <c r="DI1597" s="179">
        <f t="shared" si="2655"/>
        <v>0</v>
      </c>
      <c r="DJ1597" s="179">
        <f t="shared" si="2655"/>
        <v>0</v>
      </c>
      <c r="DK1597" s="179">
        <f t="shared" si="2655"/>
        <v>0</v>
      </c>
      <c r="DL1597" s="179">
        <f t="shared" si="2655"/>
        <v>0</v>
      </c>
    </row>
    <row r="1598" spans="1:116" x14ac:dyDescent="0.4">
      <c r="B1598" t="s">
        <v>332</v>
      </c>
      <c r="D1598" t="s">
        <v>533</v>
      </c>
      <c r="E1598" s="8" t="str">
        <f t="shared" si="2643"/>
        <v>1598 FCLTL-F</v>
      </c>
      <c r="G1598" s="136" t="str">
        <f>G1585</f>
        <v>Secondary volume driver</v>
      </c>
      <c r="H1598" s="12"/>
      <c r="I1598" s="60"/>
      <c r="J1598" s="60"/>
      <c r="K1598" s="15"/>
      <c r="L1598" s="15"/>
      <c r="M1598" s="15"/>
      <c r="N1598" s="15"/>
      <c r="O1598" s="15"/>
      <c r="P1598" s="15"/>
      <c r="R1598" s="15"/>
      <c r="S1598" s="179"/>
      <c r="T1598" s="179"/>
      <c r="U1598" s="179"/>
      <c r="V1598" s="179"/>
      <c r="W1598" s="179"/>
      <c r="X1598" s="179"/>
      <c r="Y1598" s="179"/>
      <c r="Z1598" s="179"/>
      <c r="AA1598" s="179"/>
      <c r="AB1598" s="179"/>
      <c r="AC1598" s="179"/>
      <c r="AD1598" s="179"/>
      <c r="AE1598" s="179"/>
      <c r="AF1598" s="179"/>
      <c r="AG1598" s="179"/>
      <c r="AH1598" s="179"/>
      <c r="AI1598" s="179"/>
      <c r="AJ1598" s="179"/>
      <c r="AK1598" s="179"/>
      <c r="AL1598" s="179"/>
      <c r="AM1598" s="179"/>
      <c r="AN1598" s="179"/>
      <c r="AO1598" s="179"/>
      <c r="AP1598" s="179"/>
      <c r="AQ1598" s="179"/>
      <c r="AR1598" s="179"/>
      <c r="AS1598" s="179"/>
      <c r="AT1598" s="179"/>
      <c r="AU1598" s="179"/>
      <c r="AV1598" s="179"/>
      <c r="AW1598" s="179"/>
      <c r="AX1598" s="179"/>
      <c r="AY1598" s="179"/>
      <c r="AZ1598" s="179"/>
      <c r="BA1598" s="179"/>
      <c r="BB1598" s="179"/>
      <c r="BC1598" s="179"/>
      <c r="BD1598" s="179"/>
      <c r="BE1598" s="179"/>
      <c r="BF1598" s="179"/>
      <c r="BG1598" s="179"/>
      <c r="BH1598" s="179"/>
      <c r="BI1598" s="179"/>
      <c r="BJ1598" s="179"/>
      <c r="BK1598" s="179"/>
      <c r="BL1598" s="179"/>
      <c r="BM1598" s="179"/>
      <c r="BN1598" s="179"/>
      <c r="BO1598" s="179"/>
      <c r="BP1598" s="179"/>
      <c r="BQ1598" s="179"/>
      <c r="BR1598" s="179"/>
      <c r="BS1598" s="179"/>
      <c r="BT1598" s="179"/>
      <c r="BU1598" s="179"/>
      <c r="BV1598" s="179"/>
      <c r="BW1598" s="179"/>
      <c r="BX1598" s="179"/>
      <c r="BY1598" s="179"/>
      <c r="BZ1598" s="179"/>
      <c r="CA1598" s="179"/>
      <c r="CB1598" s="179"/>
      <c r="CC1598" s="179"/>
      <c r="CD1598" s="179"/>
      <c r="CE1598" s="179"/>
      <c r="CF1598" s="179"/>
      <c r="CG1598" s="179"/>
      <c r="CH1598" s="179"/>
      <c r="CI1598" s="179"/>
      <c r="CJ1598" s="179"/>
      <c r="CK1598" s="179"/>
      <c r="CL1598" s="179"/>
      <c r="CN1598" s="60"/>
      <c r="CO1598" s="179"/>
      <c r="CP1598" s="179"/>
      <c r="CQ1598" s="179"/>
      <c r="CR1598" s="179"/>
      <c r="CS1598" s="179"/>
      <c r="CT1598" s="179"/>
      <c r="CU1598" s="179"/>
      <c r="CV1598" s="179"/>
      <c r="CW1598" s="179"/>
      <c r="CX1598" s="179"/>
      <c r="CY1598" s="179"/>
      <c r="CZ1598" s="179"/>
      <c r="DA1598" s="179"/>
      <c r="DB1598" s="179"/>
      <c r="DC1598" s="179"/>
      <c r="DD1598" s="179"/>
      <c r="DE1598" s="179"/>
      <c r="DF1598" s="179"/>
      <c r="DG1598" s="179"/>
      <c r="DH1598" s="179"/>
      <c r="DI1598" s="179"/>
      <c r="DJ1598" s="179"/>
      <c r="DK1598" s="179"/>
      <c r="DL1598" s="179"/>
    </row>
    <row r="1599" spans="1:116" x14ac:dyDescent="0.4">
      <c r="A1599" s="27"/>
      <c r="B1599" s="27"/>
      <c r="C1599" s="27"/>
      <c r="D1599" s="27"/>
      <c r="E1599" s="27"/>
      <c r="F1599" s="27"/>
      <c r="G1599" s="27"/>
      <c r="H1599" s="12"/>
      <c r="I1599" s="60"/>
      <c r="J1599" s="60"/>
      <c r="K1599" s="15"/>
      <c r="L1599" s="15"/>
      <c r="M1599" s="15"/>
      <c r="N1599" s="15"/>
      <c r="O1599" s="15"/>
      <c r="P1599" s="15"/>
      <c r="R1599" s="15"/>
      <c r="S1599" s="4" t="str">
        <f t="shared" ref="S1599:AX1599" si="2656">ADDRESS(ROW(S1589),COLUMN(S1589),2)</f>
        <v>S$1589</v>
      </c>
      <c r="T1599" s="4" t="str">
        <f t="shared" si="2656"/>
        <v>T$1589</v>
      </c>
      <c r="U1599" s="4" t="str">
        <f t="shared" si="2656"/>
        <v>U$1589</v>
      </c>
      <c r="V1599" s="4" t="str">
        <f t="shared" si="2656"/>
        <v>V$1589</v>
      </c>
      <c r="W1599" s="4" t="str">
        <f t="shared" si="2656"/>
        <v>W$1589</v>
      </c>
      <c r="X1599" s="4" t="str">
        <f t="shared" si="2656"/>
        <v>X$1589</v>
      </c>
      <c r="Y1599" s="4" t="str">
        <f t="shared" si="2656"/>
        <v>Y$1589</v>
      </c>
      <c r="Z1599" s="4" t="str">
        <f t="shared" si="2656"/>
        <v>Z$1589</v>
      </c>
      <c r="AA1599" s="4" t="str">
        <f t="shared" si="2656"/>
        <v>AA$1589</v>
      </c>
      <c r="AB1599" s="4" t="str">
        <f t="shared" si="2656"/>
        <v>AB$1589</v>
      </c>
      <c r="AC1599" s="4" t="str">
        <f t="shared" si="2656"/>
        <v>AC$1589</v>
      </c>
      <c r="AD1599" s="4" t="str">
        <f t="shared" si="2656"/>
        <v>AD$1589</v>
      </c>
      <c r="AE1599" s="4" t="str">
        <f t="shared" si="2656"/>
        <v>AE$1589</v>
      </c>
      <c r="AF1599" s="4" t="str">
        <f t="shared" si="2656"/>
        <v>AF$1589</v>
      </c>
      <c r="AG1599" s="4" t="str">
        <f t="shared" si="2656"/>
        <v>AG$1589</v>
      </c>
      <c r="AH1599" s="4" t="str">
        <f t="shared" si="2656"/>
        <v>AH$1589</v>
      </c>
      <c r="AI1599" s="4" t="str">
        <f t="shared" si="2656"/>
        <v>AI$1589</v>
      </c>
      <c r="AJ1599" s="4" t="str">
        <f t="shared" si="2656"/>
        <v>AJ$1589</v>
      </c>
      <c r="AK1599" s="4" t="str">
        <f t="shared" si="2656"/>
        <v>AK$1589</v>
      </c>
      <c r="AL1599" s="4" t="str">
        <f t="shared" si="2656"/>
        <v>AL$1589</v>
      </c>
      <c r="AM1599" s="4" t="str">
        <f t="shared" si="2656"/>
        <v>AM$1589</v>
      </c>
      <c r="AN1599" s="4" t="str">
        <f t="shared" si="2656"/>
        <v>AN$1589</v>
      </c>
      <c r="AO1599" s="4" t="str">
        <f t="shared" si="2656"/>
        <v>AO$1589</v>
      </c>
      <c r="AP1599" s="4" t="str">
        <f t="shared" si="2656"/>
        <v>AP$1589</v>
      </c>
      <c r="AQ1599" s="4" t="str">
        <f t="shared" si="2656"/>
        <v>AQ$1589</v>
      </c>
      <c r="AR1599" s="4" t="str">
        <f t="shared" si="2656"/>
        <v>AR$1589</v>
      </c>
      <c r="AS1599" s="4" t="str">
        <f t="shared" si="2656"/>
        <v>AS$1589</v>
      </c>
      <c r="AT1599" s="4" t="str">
        <f t="shared" si="2656"/>
        <v>AT$1589</v>
      </c>
      <c r="AU1599" s="4" t="str">
        <f t="shared" si="2656"/>
        <v>AU$1589</v>
      </c>
      <c r="AV1599" s="4" t="str">
        <f t="shared" si="2656"/>
        <v>AV$1589</v>
      </c>
      <c r="AW1599" s="4" t="str">
        <f t="shared" si="2656"/>
        <v>AW$1589</v>
      </c>
      <c r="AX1599" s="4" t="str">
        <f t="shared" si="2656"/>
        <v>AX$1589</v>
      </c>
      <c r="AY1599" s="4" t="str">
        <f t="shared" ref="AY1599:CD1599" si="2657">ADDRESS(ROW(AY1589),COLUMN(AY1589),2)</f>
        <v>AY$1589</v>
      </c>
      <c r="AZ1599" s="4" t="str">
        <f t="shared" si="2657"/>
        <v>AZ$1589</v>
      </c>
      <c r="BA1599" s="4" t="str">
        <f t="shared" si="2657"/>
        <v>BA$1589</v>
      </c>
      <c r="BB1599" s="4" t="str">
        <f t="shared" si="2657"/>
        <v>BB$1589</v>
      </c>
      <c r="BC1599" s="4" t="str">
        <f t="shared" si="2657"/>
        <v>BC$1589</v>
      </c>
      <c r="BD1599" s="4" t="str">
        <f t="shared" si="2657"/>
        <v>BD$1589</v>
      </c>
      <c r="BE1599" s="4" t="str">
        <f t="shared" si="2657"/>
        <v>BE$1589</v>
      </c>
      <c r="BF1599" s="4" t="str">
        <f t="shared" si="2657"/>
        <v>BF$1589</v>
      </c>
      <c r="BG1599" s="4" t="str">
        <f t="shared" si="2657"/>
        <v>BG$1589</v>
      </c>
      <c r="BH1599" s="4" t="str">
        <f t="shared" si="2657"/>
        <v>BH$1589</v>
      </c>
      <c r="BI1599" s="4" t="str">
        <f t="shared" si="2657"/>
        <v>BI$1589</v>
      </c>
      <c r="BJ1599" s="4" t="str">
        <f t="shared" si="2657"/>
        <v>BJ$1589</v>
      </c>
      <c r="BK1599" s="4" t="str">
        <f t="shared" si="2657"/>
        <v>BK$1589</v>
      </c>
      <c r="BL1599" s="4" t="str">
        <f t="shared" si="2657"/>
        <v>BL$1589</v>
      </c>
      <c r="BM1599" s="4" t="str">
        <f t="shared" si="2657"/>
        <v>BM$1589</v>
      </c>
      <c r="BN1599" s="4" t="str">
        <f t="shared" si="2657"/>
        <v>BN$1589</v>
      </c>
      <c r="BO1599" s="4" t="str">
        <f t="shared" si="2657"/>
        <v>BO$1589</v>
      </c>
      <c r="BP1599" s="4" t="str">
        <f t="shared" si="2657"/>
        <v>BP$1589</v>
      </c>
      <c r="BQ1599" s="4" t="str">
        <f t="shared" si="2657"/>
        <v>BQ$1589</v>
      </c>
      <c r="BR1599" s="4" t="str">
        <f t="shared" si="2657"/>
        <v>BR$1589</v>
      </c>
      <c r="BS1599" s="4" t="str">
        <f t="shared" si="2657"/>
        <v>BS$1589</v>
      </c>
      <c r="BT1599" s="4" t="str">
        <f t="shared" si="2657"/>
        <v>BT$1589</v>
      </c>
      <c r="BU1599" s="4" t="str">
        <f t="shared" si="2657"/>
        <v>BU$1589</v>
      </c>
      <c r="BV1599" s="4" t="str">
        <f t="shared" si="2657"/>
        <v>BV$1589</v>
      </c>
      <c r="BW1599" s="4" t="str">
        <f t="shared" si="2657"/>
        <v>BW$1589</v>
      </c>
      <c r="BX1599" s="4" t="str">
        <f t="shared" si="2657"/>
        <v>BX$1589</v>
      </c>
      <c r="BY1599" s="4" t="str">
        <f t="shared" si="2657"/>
        <v>BY$1589</v>
      </c>
      <c r="BZ1599" s="4" t="str">
        <f t="shared" si="2657"/>
        <v>BZ$1589</v>
      </c>
      <c r="CA1599" s="4" t="str">
        <f t="shared" si="2657"/>
        <v>CA$1589</v>
      </c>
      <c r="CB1599" s="4" t="str">
        <f t="shared" si="2657"/>
        <v>CB$1589</v>
      </c>
      <c r="CC1599" s="4" t="str">
        <f t="shared" si="2657"/>
        <v>CC$1589</v>
      </c>
      <c r="CD1599" s="4" t="str">
        <f t="shared" si="2657"/>
        <v>CD$1589</v>
      </c>
      <c r="CE1599" s="4" t="str">
        <f t="shared" ref="CE1599:CL1599" si="2658">ADDRESS(ROW(CE1589),COLUMN(CE1589),2)</f>
        <v>CE$1589</v>
      </c>
      <c r="CF1599" s="4" t="str">
        <f t="shared" si="2658"/>
        <v>CF$1589</v>
      </c>
      <c r="CG1599" s="4" t="str">
        <f t="shared" si="2658"/>
        <v>CG$1589</v>
      </c>
      <c r="CH1599" s="4" t="str">
        <f t="shared" si="2658"/>
        <v>CH$1589</v>
      </c>
      <c r="CI1599" s="4" t="str">
        <f t="shared" si="2658"/>
        <v>CI$1589</v>
      </c>
      <c r="CJ1599" s="4" t="str">
        <f t="shared" si="2658"/>
        <v>CJ$1589</v>
      </c>
      <c r="CK1599" s="4" t="str">
        <f t="shared" si="2658"/>
        <v>CK$1589</v>
      </c>
      <c r="CL1599" s="4" t="str">
        <f t="shared" si="2658"/>
        <v>CL$1589</v>
      </c>
      <c r="CN1599" s="60"/>
      <c r="CO1599" s="4" t="str">
        <f t="shared" ref="CO1599:DL1599" si="2659">ADDRESS(ROW(CO1589),COLUMN(CO1589),2)</f>
        <v>CO$1589</v>
      </c>
      <c r="CP1599" s="4" t="str">
        <f t="shared" si="2659"/>
        <v>CP$1589</v>
      </c>
      <c r="CQ1599" s="4" t="str">
        <f t="shared" si="2659"/>
        <v>CQ$1589</v>
      </c>
      <c r="CR1599" s="4" t="str">
        <f t="shared" si="2659"/>
        <v>CR$1589</v>
      </c>
      <c r="CS1599" s="4" t="str">
        <f t="shared" si="2659"/>
        <v>CS$1589</v>
      </c>
      <c r="CT1599" s="4" t="str">
        <f t="shared" si="2659"/>
        <v>CT$1589</v>
      </c>
      <c r="CU1599" s="4" t="str">
        <f t="shared" si="2659"/>
        <v>CU$1589</v>
      </c>
      <c r="CV1599" s="4" t="str">
        <f t="shared" si="2659"/>
        <v>CV$1589</v>
      </c>
      <c r="CW1599" s="4" t="str">
        <f t="shared" si="2659"/>
        <v>CW$1589</v>
      </c>
      <c r="CX1599" s="4" t="str">
        <f t="shared" si="2659"/>
        <v>CX$1589</v>
      </c>
      <c r="CY1599" s="4" t="str">
        <f t="shared" si="2659"/>
        <v>CY$1589</v>
      </c>
      <c r="CZ1599" s="4" t="str">
        <f t="shared" si="2659"/>
        <v>CZ$1589</v>
      </c>
      <c r="DA1599" s="4" t="str">
        <f t="shared" si="2659"/>
        <v>DA$1589</v>
      </c>
      <c r="DB1599" s="4" t="str">
        <f t="shared" si="2659"/>
        <v>DB$1589</v>
      </c>
      <c r="DC1599" s="4" t="str">
        <f t="shared" si="2659"/>
        <v>DC$1589</v>
      </c>
      <c r="DD1599" s="4" t="str">
        <f t="shared" si="2659"/>
        <v>DD$1589</v>
      </c>
      <c r="DE1599" s="4" t="str">
        <f t="shared" si="2659"/>
        <v>DE$1589</v>
      </c>
      <c r="DF1599" s="4" t="str">
        <f t="shared" si="2659"/>
        <v>DF$1589</v>
      </c>
      <c r="DG1599" s="4" t="str">
        <f t="shared" si="2659"/>
        <v>DG$1589</v>
      </c>
      <c r="DH1599" s="4" t="str">
        <f t="shared" si="2659"/>
        <v>DH$1589</v>
      </c>
      <c r="DI1599" s="4" t="str">
        <f t="shared" si="2659"/>
        <v>DI$1589</v>
      </c>
      <c r="DJ1599" s="4" t="str">
        <f t="shared" si="2659"/>
        <v>DJ$1589</v>
      </c>
      <c r="DK1599" s="4" t="str">
        <f t="shared" si="2659"/>
        <v>DK$1589</v>
      </c>
      <c r="DL1599" s="4" t="str">
        <f t="shared" si="2659"/>
        <v>DL$1589</v>
      </c>
    </row>
    <row r="1600" spans="1:116" x14ac:dyDescent="0.4">
      <c r="A1600" s="174"/>
      <c r="E1600" s="8"/>
      <c r="G1600" s="175" t="s">
        <v>490</v>
      </c>
      <c r="H1600" s="12"/>
      <c r="I1600" s="60"/>
      <c r="J1600" s="60"/>
      <c r="K1600" s="15"/>
      <c r="L1600" s="15"/>
      <c r="M1600" s="15"/>
      <c r="N1600" s="15"/>
      <c r="O1600" s="15"/>
      <c r="P1600" s="15"/>
      <c r="R1600" s="15"/>
      <c r="S1600" s="179" t="str">
        <f t="shared" ref="S1600:AX1600" si="2660">S1587</f>
        <v>S$19</v>
      </c>
      <c r="T1600" s="179" t="str">
        <f t="shared" si="2660"/>
        <v>T$19</v>
      </c>
      <c r="U1600" s="179" t="str">
        <f t="shared" si="2660"/>
        <v>U$19</v>
      </c>
      <c r="V1600" s="179" t="str">
        <f t="shared" si="2660"/>
        <v>V$19</v>
      </c>
      <c r="W1600" s="179" t="str">
        <f t="shared" si="2660"/>
        <v>W$19</v>
      </c>
      <c r="X1600" s="179" t="str">
        <f t="shared" si="2660"/>
        <v>X$19</v>
      </c>
      <c r="Y1600" s="179" t="str">
        <f t="shared" si="2660"/>
        <v>Y$19</v>
      </c>
      <c r="Z1600" s="179" t="str">
        <f t="shared" si="2660"/>
        <v>Z$19</v>
      </c>
      <c r="AA1600" s="179" t="str">
        <f t="shared" si="2660"/>
        <v>AA$19</v>
      </c>
      <c r="AB1600" s="179" t="str">
        <f t="shared" si="2660"/>
        <v>AB$19</v>
      </c>
      <c r="AC1600" s="179" t="str">
        <f t="shared" si="2660"/>
        <v>AC$19</v>
      </c>
      <c r="AD1600" s="179" t="str">
        <f t="shared" si="2660"/>
        <v>AD$19</v>
      </c>
      <c r="AE1600" s="179" t="str">
        <f t="shared" si="2660"/>
        <v>AE$19</v>
      </c>
      <c r="AF1600" s="179" t="str">
        <f t="shared" si="2660"/>
        <v>AF$19</v>
      </c>
      <c r="AG1600" s="179" t="str">
        <f t="shared" si="2660"/>
        <v>AG$19</v>
      </c>
      <c r="AH1600" s="179" t="str">
        <f t="shared" si="2660"/>
        <v>AH$19</v>
      </c>
      <c r="AI1600" s="179" t="str">
        <f t="shared" si="2660"/>
        <v>AI$19</v>
      </c>
      <c r="AJ1600" s="179" t="str">
        <f t="shared" si="2660"/>
        <v>AJ$19</v>
      </c>
      <c r="AK1600" s="179" t="str">
        <f t="shared" si="2660"/>
        <v>AK$19</v>
      </c>
      <c r="AL1600" s="179" t="str">
        <f t="shared" si="2660"/>
        <v>AL$19</v>
      </c>
      <c r="AM1600" s="179" t="str">
        <f t="shared" si="2660"/>
        <v>AM$19</v>
      </c>
      <c r="AN1600" s="179" t="str">
        <f t="shared" si="2660"/>
        <v>AN$19</v>
      </c>
      <c r="AO1600" s="179" t="str">
        <f t="shared" si="2660"/>
        <v>AO$19</v>
      </c>
      <c r="AP1600" s="179" t="str">
        <f t="shared" si="2660"/>
        <v>AP$19</v>
      </c>
      <c r="AQ1600" s="179" t="str">
        <f t="shared" si="2660"/>
        <v>AQ$19</v>
      </c>
      <c r="AR1600" s="179" t="str">
        <f t="shared" si="2660"/>
        <v>AR$19</v>
      </c>
      <c r="AS1600" s="179" t="str">
        <f t="shared" si="2660"/>
        <v>AS$19</v>
      </c>
      <c r="AT1600" s="179" t="str">
        <f t="shared" si="2660"/>
        <v>AT$19</v>
      </c>
      <c r="AU1600" s="179" t="str">
        <f t="shared" si="2660"/>
        <v>AU$19</v>
      </c>
      <c r="AV1600" s="179" t="str">
        <f t="shared" si="2660"/>
        <v>AV$19</v>
      </c>
      <c r="AW1600" s="179" t="str">
        <f t="shared" si="2660"/>
        <v>AW$19</v>
      </c>
      <c r="AX1600" s="179" t="str">
        <f t="shared" si="2660"/>
        <v>AX$19</v>
      </c>
      <c r="AY1600" s="179" t="str">
        <f t="shared" ref="AY1600:CD1600" si="2661">AY1587</f>
        <v>AY$19</v>
      </c>
      <c r="AZ1600" s="179" t="str">
        <f t="shared" si="2661"/>
        <v>AZ$19</v>
      </c>
      <c r="BA1600" s="179" t="str">
        <f t="shared" si="2661"/>
        <v>BA$19</v>
      </c>
      <c r="BB1600" s="179" t="str">
        <f t="shared" si="2661"/>
        <v>BB$19</v>
      </c>
      <c r="BC1600" s="179" t="str">
        <f t="shared" si="2661"/>
        <v>BC$19</v>
      </c>
      <c r="BD1600" s="179" t="str">
        <f t="shared" si="2661"/>
        <v>BD$19</v>
      </c>
      <c r="BE1600" s="179" t="str">
        <f t="shared" si="2661"/>
        <v>BE$19</v>
      </c>
      <c r="BF1600" s="179" t="str">
        <f t="shared" si="2661"/>
        <v>BF$19</v>
      </c>
      <c r="BG1600" s="179" t="str">
        <f t="shared" si="2661"/>
        <v>BG$19</v>
      </c>
      <c r="BH1600" s="179" t="str">
        <f t="shared" si="2661"/>
        <v>BH$19</v>
      </c>
      <c r="BI1600" s="179" t="str">
        <f t="shared" si="2661"/>
        <v>BI$19</v>
      </c>
      <c r="BJ1600" s="179" t="str">
        <f t="shared" si="2661"/>
        <v>BJ$19</v>
      </c>
      <c r="BK1600" s="179" t="str">
        <f t="shared" si="2661"/>
        <v>BK$19</v>
      </c>
      <c r="BL1600" s="179" t="str">
        <f t="shared" si="2661"/>
        <v>BL$19</v>
      </c>
      <c r="BM1600" s="179" t="str">
        <f t="shared" si="2661"/>
        <v>BM$19</v>
      </c>
      <c r="BN1600" s="179" t="str">
        <f t="shared" si="2661"/>
        <v>BN$19</v>
      </c>
      <c r="BO1600" s="179" t="str">
        <f t="shared" si="2661"/>
        <v>BO$19</v>
      </c>
      <c r="BP1600" s="179" t="str">
        <f t="shared" si="2661"/>
        <v>BP$19</v>
      </c>
      <c r="BQ1600" s="179" t="str">
        <f t="shared" si="2661"/>
        <v>BQ$19</v>
      </c>
      <c r="BR1600" s="179" t="str">
        <f t="shared" si="2661"/>
        <v>BR$19</v>
      </c>
      <c r="BS1600" s="179" t="str">
        <f t="shared" si="2661"/>
        <v>BS$19</v>
      </c>
      <c r="BT1600" s="179" t="str">
        <f t="shared" si="2661"/>
        <v>BT$19</v>
      </c>
      <c r="BU1600" s="179" t="str">
        <f t="shared" si="2661"/>
        <v>BU$19</v>
      </c>
      <c r="BV1600" s="179" t="str">
        <f t="shared" si="2661"/>
        <v>BV$19</v>
      </c>
      <c r="BW1600" s="179" t="str">
        <f t="shared" si="2661"/>
        <v>BW$19</v>
      </c>
      <c r="BX1600" s="179" t="str">
        <f t="shared" si="2661"/>
        <v>BX$19</v>
      </c>
      <c r="BY1600" s="179" t="str">
        <f t="shared" si="2661"/>
        <v>BY$19</v>
      </c>
      <c r="BZ1600" s="179" t="str">
        <f t="shared" si="2661"/>
        <v>BZ$19</v>
      </c>
      <c r="CA1600" s="179" t="str">
        <f t="shared" si="2661"/>
        <v>CA$19</v>
      </c>
      <c r="CB1600" s="179" t="str">
        <f t="shared" si="2661"/>
        <v>CB$19</v>
      </c>
      <c r="CC1600" s="179" t="str">
        <f t="shared" si="2661"/>
        <v>CC$19</v>
      </c>
      <c r="CD1600" s="179" t="str">
        <f t="shared" si="2661"/>
        <v>CD$19</v>
      </c>
      <c r="CE1600" s="179" t="str">
        <f t="shared" ref="CE1600:CL1600" si="2662">CE1587</f>
        <v>CE$19</v>
      </c>
      <c r="CF1600" s="179" t="str">
        <f t="shared" si="2662"/>
        <v>CF$19</v>
      </c>
      <c r="CG1600" s="179" t="str">
        <f t="shared" si="2662"/>
        <v>CG$19</v>
      </c>
      <c r="CH1600" s="179" t="str">
        <f t="shared" si="2662"/>
        <v>CH$19</v>
      </c>
      <c r="CI1600" s="179" t="str">
        <f t="shared" si="2662"/>
        <v>CI$19</v>
      </c>
      <c r="CJ1600" s="179" t="str">
        <f t="shared" si="2662"/>
        <v>CJ$19</v>
      </c>
      <c r="CK1600" s="179" t="str">
        <f t="shared" si="2662"/>
        <v>CK$19</v>
      </c>
      <c r="CL1600" s="179" t="str">
        <f t="shared" si="2662"/>
        <v>CL$19</v>
      </c>
      <c r="CN1600" s="60"/>
      <c r="CO1600" s="179" t="str">
        <f t="shared" ref="CO1600:DL1600" si="2663">CO1587</f>
        <v>CO$19</v>
      </c>
      <c r="CP1600" s="179" t="str">
        <f t="shared" si="2663"/>
        <v>CP$19</v>
      </c>
      <c r="CQ1600" s="179" t="str">
        <f t="shared" si="2663"/>
        <v>CQ$19</v>
      </c>
      <c r="CR1600" s="179" t="str">
        <f t="shared" si="2663"/>
        <v>CR$19</v>
      </c>
      <c r="CS1600" s="179" t="str">
        <f t="shared" si="2663"/>
        <v>CS$19</v>
      </c>
      <c r="CT1600" s="179" t="str">
        <f t="shared" si="2663"/>
        <v>CT$19</v>
      </c>
      <c r="CU1600" s="179" t="str">
        <f t="shared" si="2663"/>
        <v>CU$19</v>
      </c>
      <c r="CV1600" s="179" t="str">
        <f t="shared" si="2663"/>
        <v>CV$19</v>
      </c>
      <c r="CW1600" s="179" t="str">
        <f t="shared" si="2663"/>
        <v>CW$19</v>
      </c>
      <c r="CX1600" s="179" t="str">
        <f t="shared" si="2663"/>
        <v>CX$19</v>
      </c>
      <c r="CY1600" s="179" t="str">
        <f t="shared" si="2663"/>
        <v>CY$19</v>
      </c>
      <c r="CZ1600" s="179" t="str">
        <f t="shared" si="2663"/>
        <v>CZ$19</v>
      </c>
      <c r="DA1600" s="179" t="str">
        <f t="shared" si="2663"/>
        <v>DA$19</v>
      </c>
      <c r="DB1600" s="179" t="str">
        <f t="shared" si="2663"/>
        <v>DB$19</v>
      </c>
      <c r="DC1600" s="179" t="str">
        <f t="shared" si="2663"/>
        <v>DC$19</v>
      </c>
      <c r="DD1600" s="179" t="str">
        <f t="shared" si="2663"/>
        <v>DD$19</v>
      </c>
      <c r="DE1600" s="179" t="str">
        <f t="shared" si="2663"/>
        <v>DE$19</v>
      </c>
      <c r="DF1600" s="179" t="str">
        <f t="shared" si="2663"/>
        <v>DF$19</v>
      </c>
      <c r="DG1600" s="179" t="str">
        <f t="shared" si="2663"/>
        <v>DG$19</v>
      </c>
      <c r="DH1600" s="179" t="str">
        <f t="shared" si="2663"/>
        <v>DH$19</v>
      </c>
      <c r="DI1600" s="179" t="str">
        <f t="shared" si="2663"/>
        <v>DI$19</v>
      </c>
      <c r="DJ1600" s="179" t="str">
        <f t="shared" si="2663"/>
        <v>DJ$19</v>
      </c>
      <c r="DK1600" s="179" t="str">
        <f t="shared" si="2663"/>
        <v>DK$19</v>
      </c>
      <c r="DL1600" s="179" t="str">
        <f t="shared" si="2663"/>
        <v>DL$19</v>
      </c>
    </row>
    <row r="1601" spans="1:116" x14ac:dyDescent="0.4">
      <c r="A1601" s="174"/>
      <c r="E1601" s="8"/>
      <c r="G1601" s="175" t="s">
        <v>492</v>
      </c>
      <c r="H1601" s="27"/>
      <c r="I1601" s="27"/>
      <c r="J1601" s="27"/>
      <c r="K1601" s="27"/>
      <c r="L1601" s="27"/>
      <c r="M1601" s="27"/>
      <c r="N1601" s="27"/>
      <c r="O1601" s="27"/>
      <c r="P1601" s="27"/>
      <c r="CN1601" s="27"/>
    </row>
    <row r="1602" spans="1:116" x14ac:dyDescent="0.4">
      <c r="A1602" s="174"/>
      <c r="E1602" s="8"/>
      <c r="G1602" s="175" t="s">
        <v>461</v>
      </c>
      <c r="H1602" s="174"/>
      <c r="I1602" s="176"/>
      <c r="J1602" s="176"/>
      <c r="K1602" s="197"/>
      <c r="L1602" s="197"/>
      <c r="M1602" s="197"/>
      <c r="N1602" s="197"/>
      <c r="O1602" s="197"/>
      <c r="P1602" s="197"/>
      <c r="R1602" s="198"/>
      <c r="S1602" s="174"/>
      <c r="T1602" s="174"/>
      <c r="U1602" s="174"/>
      <c r="V1602" s="174"/>
      <c r="W1602" s="174"/>
      <c r="X1602" s="174"/>
      <c r="Y1602" s="174"/>
      <c r="Z1602" s="174"/>
      <c r="AA1602" s="174"/>
      <c r="AB1602" s="174"/>
      <c r="AC1602" s="174"/>
      <c r="AD1602" s="174"/>
      <c r="AE1602" s="174"/>
      <c r="AF1602" s="174"/>
      <c r="AG1602" s="174"/>
      <c r="AH1602" s="174"/>
      <c r="AI1602" s="174"/>
      <c r="AJ1602" s="174"/>
      <c r="AK1602" s="174"/>
      <c r="AL1602" s="174"/>
      <c r="AM1602" s="174"/>
      <c r="AN1602" s="174"/>
      <c r="AO1602" s="174"/>
      <c r="AP1602" s="174"/>
      <c r="AQ1602" s="174"/>
      <c r="AR1602" s="174"/>
      <c r="AS1602" s="174"/>
      <c r="AT1602" s="174"/>
      <c r="AU1602" s="174"/>
      <c r="AV1602" s="174"/>
      <c r="AW1602" s="174"/>
      <c r="AX1602" s="174"/>
      <c r="AY1602" s="174"/>
      <c r="AZ1602" s="174"/>
      <c r="BA1602" s="174"/>
      <c r="BB1602" s="174"/>
      <c r="BC1602" s="174"/>
      <c r="BD1602" s="174"/>
      <c r="BE1602" s="174"/>
      <c r="BF1602" s="174"/>
      <c r="BG1602" s="174"/>
      <c r="BH1602" s="174"/>
      <c r="BI1602" s="174"/>
      <c r="BJ1602" s="174"/>
      <c r="BK1602" s="174"/>
      <c r="BL1602" s="174"/>
      <c r="BM1602" s="174"/>
      <c r="BN1602" s="174"/>
      <c r="BO1602" s="174"/>
      <c r="BP1602" s="174"/>
      <c r="BQ1602" s="174"/>
      <c r="BR1602" s="174"/>
      <c r="BS1602" s="174"/>
      <c r="BT1602" s="174"/>
      <c r="BU1602" s="174"/>
      <c r="BV1602" s="174"/>
      <c r="BW1602" s="174"/>
      <c r="BX1602" s="174"/>
      <c r="BY1602" s="174"/>
      <c r="BZ1602" s="174"/>
      <c r="CA1602" s="174"/>
      <c r="CB1602" s="174"/>
      <c r="CC1602" s="174"/>
      <c r="CD1602" s="174"/>
      <c r="CE1602" s="174"/>
      <c r="CF1602" s="174"/>
      <c r="CG1602" s="174"/>
      <c r="CH1602" s="174"/>
      <c r="CI1602" s="174"/>
      <c r="CJ1602" s="174"/>
      <c r="CK1602" s="174"/>
      <c r="CL1602" s="174"/>
      <c r="CN1602" s="176"/>
      <c r="CO1602" s="174"/>
      <c r="CP1602" s="174"/>
      <c r="CQ1602" s="174"/>
      <c r="CR1602" s="174"/>
      <c r="CS1602" s="174"/>
      <c r="CT1602" s="174"/>
      <c r="CU1602" s="174"/>
      <c r="CV1602" s="174"/>
      <c r="CW1602" s="174"/>
      <c r="CX1602" s="174"/>
      <c r="CY1602" s="174"/>
      <c r="CZ1602" s="174"/>
      <c r="DA1602" s="174"/>
      <c r="DB1602" s="174"/>
      <c r="DC1602" s="174"/>
      <c r="DD1602" s="174"/>
      <c r="DE1602" s="174"/>
      <c r="DF1602" s="174"/>
      <c r="DG1602" s="174"/>
      <c r="DH1602" s="174"/>
      <c r="DI1602" s="174"/>
      <c r="DJ1602" s="174"/>
      <c r="DK1602" s="174"/>
      <c r="DL1602" s="174"/>
    </row>
    <row r="1603" spans="1:116" x14ac:dyDescent="0.4">
      <c r="A1603" s="174"/>
      <c r="E1603" s="8"/>
      <c r="G1603" s="175" t="s">
        <v>462</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491</v>
      </c>
      <c r="H1604" s="174"/>
      <c r="I1604" s="176"/>
      <c r="J1604" s="176"/>
      <c r="K1604" s="197"/>
      <c r="L1604" s="197"/>
      <c r="M1604" s="197"/>
      <c r="N1604" s="197"/>
      <c r="O1604" s="197"/>
      <c r="P1604" s="197"/>
      <c r="R1604" s="198"/>
      <c r="S1604" s="199" t="str">
        <f t="shared" ref="S1604:AX1604" si="2664">S$20</f>
        <v>S$16</v>
      </c>
      <c r="T1604" s="199" t="str">
        <f t="shared" si="2664"/>
        <v>T$16</v>
      </c>
      <c r="U1604" s="199" t="str">
        <f t="shared" si="2664"/>
        <v>U$16</v>
      </c>
      <c r="V1604" s="199" t="str">
        <f t="shared" si="2664"/>
        <v>V$16</v>
      </c>
      <c r="W1604" s="199" t="str">
        <f t="shared" si="2664"/>
        <v>W$16</v>
      </c>
      <c r="X1604" s="199" t="str">
        <f t="shared" si="2664"/>
        <v>X$16</v>
      </c>
      <c r="Y1604" s="199" t="str">
        <f t="shared" si="2664"/>
        <v>Y$16</v>
      </c>
      <c r="Z1604" s="199" t="str">
        <f t="shared" si="2664"/>
        <v>Z$16</v>
      </c>
      <c r="AA1604" s="199" t="str">
        <f t="shared" si="2664"/>
        <v>AA$16</v>
      </c>
      <c r="AB1604" s="199" t="str">
        <f t="shared" si="2664"/>
        <v>AB$16</v>
      </c>
      <c r="AC1604" s="199" t="str">
        <f t="shared" si="2664"/>
        <v>AC$16</v>
      </c>
      <c r="AD1604" s="199" t="str">
        <f t="shared" si="2664"/>
        <v>AD$16</v>
      </c>
      <c r="AE1604" s="199" t="str">
        <f t="shared" si="2664"/>
        <v>AE$16</v>
      </c>
      <c r="AF1604" s="199" t="str">
        <f t="shared" si="2664"/>
        <v>AF$16</v>
      </c>
      <c r="AG1604" s="199" t="str">
        <f t="shared" si="2664"/>
        <v>AG$16</v>
      </c>
      <c r="AH1604" s="199" t="str">
        <f t="shared" si="2664"/>
        <v>AH$16</v>
      </c>
      <c r="AI1604" s="199" t="str">
        <f t="shared" si="2664"/>
        <v>AI$16</v>
      </c>
      <c r="AJ1604" s="199" t="str">
        <f t="shared" si="2664"/>
        <v>AJ$16</v>
      </c>
      <c r="AK1604" s="199" t="str">
        <f t="shared" si="2664"/>
        <v>AK$16</v>
      </c>
      <c r="AL1604" s="199" t="str">
        <f t="shared" si="2664"/>
        <v>AL$16</v>
      </c>
      <c r="AM1604" s="199" t="str">
        <f t="shared" si="2664"/>
        <v>AM$16</v>
      </c>
      <c r="AN1604" s="199" t="str">
        <f t="shared" si="2664"/>
        <v>AN$16</v>
      </c>
      <c r="AO1604" s="199" t="str">
        <f t="shared" si="2664"/>
        <v>AO$16</v>
      </c>
      <c r="AP1604" s="199" t="str">
        <f t="shared" si="2664"/>
        <v>AP$16</v>
      </c>
      <c r="AQ1604" s="199" t="str">
        <f t="shared" si="2664"/>
        <v>AQ$16</v>
      </c>
      <c r="AR1604" s="199" t="str">
        <f t="shared" si="2664"/>
        <v>AR$16</v>
      </c>
      <c r="AS1604" s="199" t="str">
        <f t="shared" si="2664"/>
        <v>AS$16</v>
      </c>
      <c r="AT1604" s="199" t="str">
        <f t="shared" si="2664"/>
        <v>AT$16</v>
      </c>
      <c r="AU1604" s="199" t="str">
        <f t="shared" si="2664"/>
        <v>AU$16</v>
      </c>
      <c r="AV1604" s="199" t="str">
        <f t="shared" si="2664"/>
        <v>AV$16</v>
      </c>
      <c r="AW1604" s="199" t="str">
        <f t="shared" si="2664"/>
        <v>AW$16</v>
      </c>
      <c r="AX1604" s="199" t="str">
        <f t="shared" si="2664"/>
        <v>AX$16</v>
      </c>
      <c r="AY1604" s="199" t="str">
        <f t="shared" ref="AY1604:CD1604" si="2665">AY$20</f>
        <v>AY$16</v>
      </c>
      <c r="AZ1604" s="199" t="str">
        <f t="shared" si="2665"/>
        <v>AZ$16</v>
      </c>
      <c r="BA1604" s="199" t="str">
        <f t="shared" si="2665"/>
        <v>BA$16</v>
      </c>
      <c r="BB1604" s="199" t="str">
        <f t="shared" si="2665"/>
        <v>BB$16</v>
      </c>
      <c r="BC1604" s="199" t="str">
        <f t="shared" si="2665"/>
        <v>BC$16</v>
      </c>
      <c r="BD1604" s="199" t="str">
        <f t="shared" si="2665"/>
        <v>BD$16</v>
      </c>
      <c r="BE1604" s="199" t="str">
        <f t="shared" si="2665"/>
        <v>BE$16</v>
      </c>
      <c r="BF1604" s="199" t="str">
        <f t="shared" si="2665"/>
        <v>BF$16</v>
      </c>
      <c r="BG1604" s="199" t="str">
        <f t="shared" si="2665"/>
        <v>BG$16</v>
      </c>
      <c r="BH1604" s="199" t="str">
        <f t="shared" si="2665"/>
        <v>BH$16</v>
      </c>
      <c r="BI1604" s="199" t="str">
        <f t="shared" si="2665"/>
        <v>BI$16</v>
      </c>
      <c r="BJ1604" s="199" t="str">
        <f t="shared" si="2665"/>
        <v>BJ$16</v>
      </c>
      <c r="BK1604" s="199" t="str">
        <f t="shared" si="2665"/>
        <v>BK$16</v>
      </c>
      <c r="BL1604" s="199" t="str">
        <f t="shared" si="2665"/>
        <v>BL$16</v>
      </c>
      <c r="BM1604" s="199" t="str">
        <f t="shared" si="2665"/>
        <v>BM$16</v>
      </c>
      <c r="BN1604" s="199" t="str">
        <f t="shared" si="2665"/>
        <v>BN$16</v>
      </c>
      <c r="BO1604" s="199" t="str">
        <f t="shared" si="2665"/>
        <v>BO$16</v>
      </c>
      <c r="BP1604" s="199" t="str">
        <f t="shared" si="2665"/>
        <v>BP$16</v>
      </c>
      <c r="BQ1604" s="199" t="str">
        <f t="shared" si="2665"/>
        <v>BQ$16</v>
      </c>
      <c r="BR1604" s="199" t="str">
        <f t="shared" si="2665"/>
        <v>BR$16</v>
      </c>
      <c r="BS1604" s="199" t="str">
        <f t="shared" si="2665"/>
        <v>BS$16</v>
      </c>
      <c r="BT1604" s="199" t="str">
        <f t="shared" si="2665"/>
        <v>BT$16</v>
      </c>
      <c r="BU1604" s="199" t="str">
        <f t="shared" si="2665"/>
        <v>BU$16</v>
      </c>
      <c r="BV1604" s="199" t="str">
        <f t="shared" si="2665"/>
        <v>BV$16</v>
      </c>
      <c r="BW1604" s="199" t="str">
        <f t="shared" si="2665"/>
        <v>BW$16</v>
      </c>
      <c r="BX1604" s="199" t="str">
        <f t="shared" si="2665"/>
        <v>BX$16</v>
      </c>
      <c r="BY1604" s="199" t="str">
        <f t="shared" si="2665"/>
        <v>BY$16</v>
      </c>
      <c r="BZ1604" s="199" t="str">
        <f t="shared" si="2665"/>
        <v>BZ$16</v>
      </c>
      <c r="CA1604" s="199" t="str">
        <f t="shared" si="2665"/>
        <v>CA$16</v>
      </c>
      <c r="CB1604" s="199" t="str">
        <f t="shared" si="2665"/>
        <v>CB$16</v>
      </c>
      <c r="CC1604" s="199" t="str">
        <f t="shared" si="2665"/>
        <v>CC$16</v>
      </c>
      <c r="CD1604" s="199" t="str">
        <f t="shared" si="2665"/>
        <v>CD$16</v>
      </c>
      <c r="CE1604" s="199" t="str">
        <f t="shared" ref="CE1604:CL1604" si="2666">CE$20</f>
        <v>CE$16</v>
      </c>
      <c r="CF1604" s="199" t="str">
        <f t="shared" si="2666"/>
        <v>CF$16</v>
      </c>
      <c r="CG1604" s="199" t="str">
        <f t="shared" si="2666"/>
        <v>CG$16</v>
      </c>
      <c r="CH1604" s="199" t="str">
        <f t="shared" si="2666"/>
        <v>CH$16</v>
      </c>
      <c r="CI1604" s="199" t="str">
        <f t="shared" si="2666"/>
        <v>CI$16</v>
      </c>
      <c r="CJ1604" s="199" t="str">
        <f t="shared" si="2666"/>
        <v>CJ$16</v>
      </c>
      <c r="CK1604" s="199" t="str">
        <f t="shared" si="2666"/>
        <v>CK$16</v>
      </c>
      <c r="CL1604" s="199" t="str">
        <f t="shared" si="2666"/>
        <v>CL$16</v>
      </c>
      <c r="CN1604" s="176"/>
      <c r="CO1604" s="199" t="str">
        <f t="shared" ref="CO1604:DL1604" si="2667">CO$20</f>
        <v>CO$16</v>
      </c>
      <c r="CP1604" s="199" t="str">
        <f t="shared" si="2667"/>
        <v>CP$16</v>
      </c>
      <c r="CQ1604" s="199" t="str">
        <f t="shared" si="2667"/>
        <v>CQ$16</v>
      </c>
      <c r="CR1604" s="199" t="str">
        <f t="shared" si="2667"/>
        <v>CR$16</v>
      </c>
      <c r="CS1604" s="199" t="str">
        <f t="shared" si="2667"/>
        <v>CS$16</v>
      </c>
      <c r="CT1604" s="199" t="str">
        <f t="shared" si="2667"/>
        <v>CT$16</v>
      </c>
      <c r="CU1604" s="199" t="str">
        <f t="shared" si="2667"/>
        <v>CU$16</v>
      </c>
      <c r="CV1604" s="199" t="str">
        <f t="shared" si="2667"/>
        <v>CV$16</v>
      </c>
      <c r="CW1604" s="199" t="str">
        <f t="shared" si="2667"/>
        <v>CW$16</v>
      </c>
      <c r="CX1604" s="199" t="str">
        <f t="shared" si="2667"/>
        <v>CX$16</v>
      </c>
      <c r="CY1604" s="199" t="str">
        <f t="shared" si="2667"/>
        <v>CY$16</v>
      </c>
      <c r="CZ1604" s="199" t="str">
        <f t="shared" si="2667"/>
        <v>CZ$16</v>
      </c>
      <c r="DA1604" s="199" t="str">
        <f t="shared" si="2667"/>
        <v>DA$16</v>
      </c>
      <c r="DB1604" s="199" t="str">
        <f t="shared" si="2667"/>
        <v>DB$16</v>
      </c>
      <c r="DC1604" s="199" t="str">
        <f t="shared" si="2667"/>
        <v>DC$16</v>
      </c>
      <c r="DD1604" s="199" t="str">
        <f t="shared" si="2667"/>
        <v>DD$16</v>
      </c>
      <c r="DE1604" s="199" t="str">
        <f t="shared" si="2667"/>
        <v>DE$16</v>
      </c>
      <c r="DF1604" s="199" t="str">
        <f t="shared" si="2667"/>
        <v>DF$16</v>
      </c>
      <c r="DG1604" s="199" t="str">
        <f t="shared" si="2667"/>
        <v>DG$16</v>
      </c>
      <c r="DH1604" s="199" t="str">
        <f t="shared" si="2667"/>
        <v>DH$16</v>
      </c>
      <c r="DI1604" s="199" t="str">
        <f t="shared" si="2667"/>
        <v>DI$16</v>
      </c>
      <c r="DJ1604" s="199" t="str">
        <f t="shared" si="2667"/>
        <v>DJ$16</v>
      </c>
      <c r="DK1604" s="199" t="str">
        <f t="shared" si="2667"/>
        <v>DK$16</v>
      </c>
      <c r="DL1604" s="199" t="str">
        <f t="shared" si="2667"/>
        <v>DL$16</v>
      </c>
    </row>
    <row r="1605" spans="1:116" x14ac:dyDescent="0.4">
      <c r="A1605" s="174"/>
      <c r="E1605" s="8"/>
      <c r="G1605" s="175" t="s">
        <v>505</v>
      </c>
      <c r="H1605" s="200"/>
      <c r="I1605" s="201"/>
      <c r="J1605" s="201"/>
      <c r="K1605" s="202"/>
      <c r="L1605" s="202"/>
      <c r="M1605" s="202"/>
      <c r="N1605" s="202"/>
      <c r="O1605" s="202"/>
      <c r="P1605" s="202"/>
      <c r="R1605" s="202"/>
      <c r="S1605" s="199" t="str">
        <f t="shared" ref="S1605:AX1605" si="2668">S$21</f>
        <v>S$17</v>
      </c>
      <c r="T1605" s="199" t="str">
        <f t="shared" si="2668"/>
        <v>T$17</v>
      </c>
      <c r="U1605" s="199" t="str">
        <f t="shared" si="2668"/>
        <v>U$17</v>
      </c>
      <c r="V1605" s="199" t="str">
        <f t="shared" si="2668"/>
        <v>V$17</v>
      </c>
      <c r="W1605" s="199" t="str">
        <f t="shared" si="2668"/>
        <v>W$17</v>
      </c>
      <c r="X1605" s="199" t="str">
        <f t="shared" si="2668"/>
        <v>X$17</v>
      </c>
      <c r="Y1605" s="199" t="str">
        <f t="shared" si="2668"/>
        <v>Y$17</v>
      </c>
      <c r="Z1605" s="199" t="str">
        <f t="shared" si="2668"/>
        <v>Z$17</v>
      </c>
      <c r="AA1605" s="199" t="str">
        <f t="shared" si="2668"/>
        <v>AA$17</v>
      </c>
      <c r="AB1605" s="199" t="str">
        <f t="shared" si="2668"/>
        <v>AB$17</v>
      </c>
      <c r="AC1605" s="199" t="str">
        <f t="shared" si="2668"/>
        <v>AC$17</v>
      </c>
      <c r="AD1605" s="199" t="str">
        <f t="shared" si="2668"/>
        <v>AD$17</v>
      </c>
      <c r="AE1605" s="199" t="str">
        <f t="shared" si="2668"/>
        <v>AE$17</v>
      </c>
      <c r="AF1605" s="199" t="str">
        <f t="shared" si="2668"/>
        <v>AF$17</v>
      </c>
      <c r="AG1605" s="199" t="str">
        <f t="shared" si="2668"/>
        <v>AG$17</v>
      </c>
      <c r="AH1605" s="199" t="str">
        <f t="shared" si="2668"/>
        <v>AH$17</v>
      </c>
      <c r="AI1605" s="199" t="str">
        <f t="shared" si="2668"/>
        <v>AI$17</v>
      </c>
      <c r="AJ1605" s="199" t="str">
        <f t="shared" si="2668"/>
        <v>AJ$17</v>
      </c>
      <c r="AK1605" s="199" t="str">
        <f t="shared" si="2668"/>
        <v>AK$17</v>
      </c>
      <c r="AL1605" s="199" t="str">
        <f t="shared" si="2668"/>
        <v>AL$17</v>
      </c>
      <c r="AM1605" s="199" t="str">
        <f t="shared" si="2668"/>
        <v>AM$17</v>
      </c>
      <c r="AN1605" s="199" t="str">
        <f t="shared" si="2668"/>
        <v>AN$17</v>
      </c>
      <c r="AO1605" s="199" t="str">
        <f t="shared" si="2668"/>
        <v>AO$17</v>
      </c>
      <c r="AP1605" s="199" t="str">
        <f t="shared" si="2668"/>
        <v>AP$17</v>
      </c>
      <c r="AQ1605" s="199" t="str">
        <f t="shared" si="2668"/>
        <v>AQ$17</v>
      </c>
      <c r="AR1605" s="199" t="str">
        <f t="shared" si="2668"/>
        <v>AR$17</v>
      </c>
      <c r="AS1605" s="199" t="str">
        <f t="shared" si="2668"/>
        <v>AS$17</v>
      </c>
      <c r="AT1605" s="199" t="str">
        <f t="shared" si="2668"/>
        <v>AT$17</v>
      </c>
      <c r="AU1605" s="199" t="str">
        <f t="shared" si="2668"/>
        <v>AU$17</v>
      </c>
      <c r="AV1605" s="199" t="str">
        <f t="shared" si="2668"/>
        <v>AV$17</v>
      </c>
      <c r="AW1605" s="199" t="str">
        <f t="shared" si="2668"/>
        <v>AW$17</v>
      </c>
      <c r="AX1605" s="199" t="str">
        <f t="shared" si="2668"/>
        <v>AX$17</v>
      </c>
      <c r="AY1605" s="199" t="str">
        <f t="shared" ref="AY1605:CD1605" si="2669">AY$21</f>
        <v>AY$17</v>
      </c>
      <c r="AZ1605" s="199" t="str">
        <f t="shared" si="2669"/>
        <v>AZ$17</v>
      </c>
      <c r="BA1605" s="199" t="str">
        <f t="shared" si="2669"/>
        <v>BA$17</v>
      </c>
      <c r="BB1605" s="199" t="str">
        <f t="shared" si="2669"/>
        <v>BB$17</v>
      </c>
      <c r="BC1605" s="199" t="str">
        <f t="shared" si="2669"/>
        <v>BC$17</v>
      </c>
      <c r="BD1605" s="199" t="str">
        <f t="shared" si="2669"/>
        <v>BD$17</v>
      </c>
      <c r="BE1605" s="199" t="str">
        <f t="shared" si="2669"/>
        <v>BE$17</v>
      </c>
      <c r="BF1605" s="199" t="str">
        <f t="shared" si="2669"/>
        <v>BF$17</v>
      </c>
      <c r="BG1605" s="199" t="str">
        <f t="shared" si="2669"/>
        <v>BG$17</v>
      </c>
      <c r="BH1605" s="199" t="str">
        <f t="shared" si="2669"/>
        <v>BH$17</v>
      </c>
      <c r="BI1605" s="199" t="str">
        <f t="shared" si="2669"/>
        <v>BI$17</v>
      </c>
      <c r="BJ1605" s="199" t="str">
        <f t="shared" si="2669"/>
        <v>BJ$17</v>
      </c>
      <c r="BK1605" s="199" t="str">
        <f t="shared" si="2669"/>
        <v>BK$17</v>
      </c>
      <c r="BL1605" s="199" t="str">
        <f t="shared" si="2669"/>
        <v>BL$17</v>
      </c>
      <c r="BM1605" s="199" t="str">
        <f t="shared" si="2669"/>
        <v>BM$17</v>
      </c>
      <c r="BN1605" s="199" t="str">
        <f t="shared" si="2669"/>
        <v>BN$17</v>
      </c>
      <c r="BO1605" s="199" t="str">
        <f t="shared" si="2669"/>
        <v>BO$17</v>
      </c>
      <c r="BP1605" s="199" t="str">
        <f t="shared" si="2669"/>
        <v>BP$17</v>
      </c>
      <c r="BQ1605" s="199" t="str">
        <f t="shared" si="2669"/>
        <v>BQ$17</v>
      </c>
      <c r="BR1605" s="199" t="str">
        <f t="shared" si="2669"/>
        <v>BR$17</v>
      </c>
      <c r="BS1605" s="199" t="str">
        <f t="shared" si="2669"/>
        <v>BS$17</v>
      </c>
      <c r="BT1605" s="199" t="str">
        <f t="shared" si="2669"/>
        <v>BT$17</v>
      </c>
      <c r="BU1605" s="199" t="str">
        <f t="shared" si="2669"/>
        <v>BU$17</v>
      </c>
      <c r="BV1605" s="199" t="str">
        <f t="shared" si="2669"/>
        <v>BV$17</v>
      </c>
      <c r="BW1605" s="199" t="str">
        <f t="shared" si="2669"/>
        <v>BW$17</v>
      </c>
      <c r="BX1605" s="199" t="str">
        <f t="shared" si="2669"/>
        <v>BX$17</v>
      </c>
      <c r="BY1605" s="199" t="str">
        <f t="shared" si="2669"/>
        <v>BY$17</v>
      </c>
      <c r="BZ1605" s="199" t="str">
        <f t="shared" si="2669"/>
        <v>BZ$17</v>
      </c>
      <c r="CA1605" s="199" t="str">
        <f t="shared" si="2669"/>
        <v>CA$17</v>
      </c>
      <c r="CB1605" s="199" t="str">
        <f t="shared" si="2669"/>
        <v>CB$17</v>
      </c>
      <c r="CC1605" s="199" t="str">
        <f t="shared" si="2669"/>
        <v>CC$17</v>
      </c>
      <c r="CD1605" s="199" t="str">
        <f t="shared" si="2669"/>
        <v>CD$17</v>
      </c>
      <c r="CE1605" s="199" t="str">
        <f t="shared" ref="CE1605:CL1605" si="2670">CE$21</f>
        <v>CE$17</v>
      </c>
      <c r="CF1605" s="199" t="str">
        <f t="shared" si="2670"/>
        <v>CF$17</v>
      </c>
      <c r="CG1605" s="199" t="str">
        <f t="shared" si="2670"/>
        <v>CG$17</v>
      </c>
      <c r="CH1605" s="199" t="str">
        <f t="shared" si="2670"/>
        <v>CH$17</v>
      </c>
      <c r="CI1605" s="199" t="str">
        <f t="shared" si="2670"/>
        <v>CI$17</v>
      </c>
      <c r="CJ1605" s="199" t="str">
        <f t="shared" si="2670"/>
        <v>CJ$17</v>
      </c>
      <c r="CK1605" s="199" t="str">
        <f t="shared" si="2670"/>
        <v>CK$17</v>
      </c>
      <c r="CL1605" s="199" t="str">
        <f t="shared" si="2670"/>
        <v>CL$17</v>
      </c>
      <c r="CN1605" s="201"/>
      <c r="CO1605" s="199" t="str">
        <f t="shared" ref="CO1605:DL1605" si="2671">CO$21</f>
        <v>CO$17</v>
      </c>
      <c r="CP1605" s="199" t="str">
        <f t="shared" si="2671"/>
        <v>CP$17</v>
      </c>
      <c r="CQ1605" s="199" t="str">
        <f t="shared" si="2671"/>
        <v>CQ$17</v>
      </c>
      <c r="CR1605" s="199" t="str">
        <f t="shared" si="2671"/>
        <v>CR$17</v>
      </c>
      <c r="CS1605" s="199" t="str">
        <f t="shared" si="2671"/>
        <v>CS$17</v>
      </c>
      <c r="CT1605" s="199" t="str">
        <f t="shared" si="2671"/>
        <v>CT$17</v>
      </c>
      <c r="CU1605" s="199" t="str">
        <f t="shared" si="2671"/>
        <v>CU$17</v>
      </c>
      <c r="CV1605" s="199" t="str">
        <f t="shared" si="2671"/>
        <v>CV$17</v>
      </c>
      <c r="CW1605" s="199" t="str">
        <f t="shared" si="2671"/>
        <v>CW$17</v>
      </c>
      <c r="CX1605" s="199" t="str">
        <f t="shared" si="2671"/>
        <v>CX$17</v>
      </c>
      <c r="CY1605" s="199" t="str">
        <f t="shared" si="2671"/>
        <v>CY$17</v>
      </c>
      <c r="CZ1605" s="199" t="str">
        <f t="shared" si="2671"/>
        <v>CZ$17</v>
      </c>
      <c r="DA1605" s="199" t="str">
        <f t="shared" si="2671"/>
        <v>DA$17</v>
      </c>
      <c r="DB1605" s="199" t="str">
        <f t="shared" si="2671"/>
        <v>DB$17</v>
      </c>
      <c r="DC1605" s="199" t="str">
        <f t="shared" si="2671"/>
        <v>DC$17</v>
      </c>
      <c r="DD1605" s="199" t="str">
        <f t="shared" si="2671"/>
        <v>DD$17</v>
      </c>
      <c r="DE1605" s="199" t="str">
        <f t="shared" si="2671"/>
        <v>DE$17</v>
      </c>
      <c r="DF1605" s="199" t="str">
        <f t="shared" si="2671"/>
        <v>DF$17</v>
      </c>
      <c r="DG1605" s="199" t="str">
        <f t="shared" si="2671"/>
        <v>DG$17</v>
      </c>
      <c r="DH1605" s="199" t="str">
        <f t="shared" si="2671"/>
        <v>DH$17</v>
      </c>
      <c r="DI1605" s="199" t="str">
        <f t="shared" si="2671"/>
        <v>DI$17</v>
      </c>
      <c r="DJ1605" s="199" t="str">
        <f t="shared" si="2671"/>
        <v>DJ$17</v>
      </c>
      <c r="DK1605" s="199" t="str">
        <f t="shared" si="2671"/>
        <v>DK$17</v>
      </c>
      <c r="DL1605" s="199" t="str">
        <f t="shared" si="2671"/>
        <v>DL$17</v>
      </c>
    </row>
    <row r="1606" spans="1:116" x14ac:dyDescent="0.4">
      <c r="A1606" s="174"/>
      <c r="E1606" s="8"/>
      <c r="G1606" s="175" t="s">
        <v>463</v>
      </c>
      <c r="H1606" s="200"/>
      <c r="I1606" s="201"/>
      <c r="J1606" s="201"/>
      <c r="K1606" s="202"/>
      <c r="L1606" s="202"/>
      <c r="M1606" s="202"/>
      <c r="N1606" s="202"/>
      <c r="O1606" s="202"/>
      <c r="P1606" s="202"/>
      <c r="R1606" s="202"/>
      <c r="S1606" s="190"/>
      <c r="T1606" s="190"/>
      <c r="U1606" s="190"/>
      <c r="V1606" s="190"/>
      <c r="W1606" s="190"/>
      <c r="X1606" s="190"/>
      <c r="Y1606" s="190"/>
      <c r="Z1606" s="190"/>
      <c r="AA1606" s="190"/>
      <c r="AB1606" s="190"/>
      <c r="AC1606" s="190"/>
      <c r="AD1606" s="190"/>
      <c r="AE1606" s="190"/>
      <c r="AF1606" s="190"/>
      <c r="AG1606" s="190"/>
      <c r="AH1606" s="190"/>
      <c r="AI1606" s="190"/>
      <c r="AJ1606" s="190"/>
      <c r="AK1606" s="190"/>
      <c r="AL1606" s="190"/>
      <c r="AM1606" s="190"/>
      <c r="AN1606" s="190"/>
      <c r="AO1606" s="190"/>
      <c r="AP1606" s="190"/>
      <c r="AQ1606" s="190"/>
      <c r="AR1606" s="190"/>
      <c r="AS1606" s="190"/>
      <c r="AT1606" s="190"/>
      <c r="AU1606" s="190"/>
      <c r="AV1606" s="190"/>
      <c r="AW1606" s="190"/>
      <c r="AX1606" s="190"/>
      <c r="AY1606" s="190"/>
      <c r="AZ1606" s="190"/>
      <c r="BA1606" s="190"/>
      <c r="BB1606" s="190"/>
      <c r="BC1606" s="190"/>
      <c r="BD1606" s="190"/>
      <c r="BE1606" s="190"/>
      <c r="BF1606" s="190"/>
      <c r="BG1606" s="190"/>
      <c r="BH1606" s="190"/>
      <c r="BI1606" s="190"/>
      <c r="BJ1606" s="190"/>
      <c r="BK1606" s="190"/>
      <c r="BL1606" s="190"/>
      <c r="BM1606" s="190"/>
      <c r="BN1606" s="190"/>
      <c r="BO1606" s="190"/>
      <c r="BP1606" s="190"/>
      <c r="BQ1606" s="190"/>
      <c r="BR1606" s="190"/>
      <c r="BS1606" s="190"/>
      <c r="BT1606" s="190"/>
      <c r="BU1606" s="190"/>
      <c r="BV1606" s="190"/>
      <c r="BW1606" s="190"/>
      <c r="BX1606" s="190"/>
      <c r="BY1606" s="190"/>
      <c r="BZ1606" s="190"/>
      <c r="CA1606" s="190"/>
      <c r="CB1606" s="190"/>
      <c r="CC1606" s="190"/>
      <c r="CD1606" s="190"/>
      <c r="CE1606" s="190"/>
      <c r="CF1606" s="190"/>
      <c r="CG1606" s="190"/>
      <c r="CH1606" s="190"/>
      <c r="CI1606" s="190"/>
      <c r="CJ1606" s="190"/>
      <c r="CK1606" s="190"/>
      <c r="CL1606" s="190"/>
      <c r="CN1606" s="201"/>
      <c r="CO1606" s="190"/>
      <c r="CP1606" s="190"/>
      <c r="CQ1606" s="190"/>
      <c r="CR1606" s="190"/>
      <c r="CS1606" s="190"/>
      <c r="CT1606" s="190"/>
      <c r="CU1606" s="190"/>
      <c r="CV1606" s="190"/>
      <c r="CW1606" s="190"/>
      <c r="CX1606" s="190"/>
      <c r="CY1606" s="190"/>
      <c r="CZ1606" s="190"/>
      <c r="DA1606" s="190"/>
      <c r="DB1606" s="190"/>
      <c r="DC1606" s="190"/>
      <c r="DD1606" s="190"/>
      <c r="DE1606" s="190"/>
      <c r="DF1606" s="190"/>
      <c r="DG1606" s="190"/>
      <c r="DH1606" s="190"/>
      <c r="DI1606" s="190"/>
      <c r="DJ1606" s="190"/>
      <c r="DK1606" s="190"/>
      <c r="DL1606" s="190"/>
    </row>
    <row r="1607" spans="1:116" x14ac:dyDescent="0.4">
      <c r="A1607" s="174"/>
      <c r="E1607" s="8"/>
      <c r="G1607" s="175" t="s">
        <v>464</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31" t="s">
        <v>218</v>
      </c>
      <c r="B1608" s="31" t="s">
        <v>243</v>
      </c>
      <c r="C1608" s="31"/>
      <c r="D1608" t="s">
        <v>426</v>
      </c>
      <c r="E1608" s="8" t="str">
        <f t="shared" ref="E1608:E1634" si="2672">ROW()&amp;" "&amp;D1608</f>
        <v>1608 DAMORT-F</v>
      </c>
      <c r="F1608" t="s">
        <v>349</v>
      </c>
      <c r="G1608" s="70" t="s">
        <v>286</v>
      </c>
      <c r="H1608" s="200"/>
      <c r="I1608" s="201"/>
      <c r="J1608" s="201"/>
      <c r="K1608" s="202"/>
      <c r="L1608" s="202"/>
      <c r="M1608" s="202"/>
      <c r="N1608" s="202"/>
      <c r="O1608" s="202"/>
      <c r="P1608" s="202"/>
      <c r="R1608" s="202"/>
      <c r="S1608" s="190" t="str">
        <f t="shared" ref="S1608:AX1608" si="2673">S$22</f>
        <v>S$18</v>
      </c>
      <c r="T1608" s="190" t="str">
        <f t="shared" si="2673"/>
        <v>T$18</v>
      </c>
      <c r="U1608" s="190" t="str">
        <f t="shared" si="2673"/>
        <v>U$18</v>
      </c>
      <c r="V1608" s="190" t="str">
        <f t="shared" si="2673"/>
        <v>V$18</v>
      </c>
      <c r="W1608" s="190" t="str">
        <f t="shared" si="2673"/>
        <v>W$18</v>
      </c>
      <c r="X1608" s="190" t="str">
        <f t="shared" si="2673"/>
        <v>X$18</v>
      </c>
      <c r="Y1608" s="190" t="str">
        <f t="shared" si="2673"/>
        <v>Y$18</v>
      </c>
      <c r="Z1608" s="190" t="str">
        <f t="shared" si="2673"/>
        <v>Z$18</v>
      </c>
      <c r="AA1608" s="190" t="str">
        <f t="shared" si="2673"/>
        <v>AA$18</v>
      </c>
      <c r="AB1608" s="190" t="str">
        <f t="shared" si="2673"/>
        <v>AB$18</v>
      </c>
      <c r="AC1608" s="190" t="str">
        <f t="shared" si="2673"/>
        <v>AC$18</v>
      </c>
      <c r="AD1608" s="190" t="str">
        <f t="shared" si="2673"/>
        <v>AD$18</v>
      </c>
      <c r="AE1608" s="190" t="str">
        <f t="shared" si="2673"/>
        <v>AE$18</v>
      </c>
      <c r="AF1608" s="190" t="str">
        <f t="shared" si="2673"/>
        <v>AF$18</v>
      </c>
      <c r="AG1608" s="190" t="str">
        <f t="shared" si="2673"/>
        <v>AG$18</v>
      </c>
      <c r="AH1608" s="190" t="str">
        <f t="shared" si="2673"/>
        <v>AH$18</v>
      </c>
      <c r="AI1608" s="190" t="str">
        <f t="shared" si="2673"/>
        <v>AI$18</v>
      </c>
      <c r="AJ1608" s="190" t="str">
        <f t="shared" si="2673"/>
        <v>AJ$18</v>
      </c>
      <c r="AK1608" s="190" t="str">
        <f t="shared" si="2673"/>
        <v>AK$18</v>
      </c>
      <c r="AL1608" s="190" t="str">
        <f t="shared" si="2673"/>
        <v>AL$18</v>
      </c>
      <c r="AM1608" s="190" t="str">
        <f t="shared" si="2673"/>
        <v>AM$18</v>
      </c>
      <c r="AN1608" s="190" t="str">
        <f t="shared" si="2673"/>
        <v>AN$18</v>
      </c>
      <c r="AO1608" s="190" t="str">
        <f t="shared" si="2673"/>
        <v>AO$18</v>
      </c>
      <c r="AP1608" s="190" t="str">
        <f t="shared" si="2673"/>
        <v>AP$18</v>
      </c>
      <c r="AQ1608" s="190" t="str">
        <f t="shared" si="2673"/>
        <v>AQ$18</v>
      </c>
      <c r="AR1608" s="190" t="str">
        <f t="shared" si="2673"/>
        <v>AR$18</v>
      </c>
      <c r="AS1608" s="190" t="str">
        <f t="shared" si="2673"/>
        <v>AS$18</v>
      </c>
      <c r="AT1608" s="190" t="str">
        <f t="shared" si="2673"/>
        <v>AT$18</v>
      </c>
      <c r="AU1608" s="190" t="str">
        <f t="shared" si="2673"/>
        <v>AU$18</v>
      </c>
      <c r="AV1608" s="190" t="str">
        <f t="shared" si="2673"/>
        <v>AV$18</v>
      </c>
      <c r="AW1608" s="190" t="str">
        <f t="shared" si="2673"/>
        <v>AW$18</v>
      </c>
      <c r="AX1608" s="190" t="str">
        <f t="shared" si="2673"/>
        <v>AX$18</v>
      </c>
      <c r="AY1608" s="190" t="str">
        <f t="shared" ref="AY1608:CD1608" si="2674">AY$22</f>
        <v>AY$18</v>
      </c>
      <c r="AZ1608" s="190" t="str">
        <f t="shared" si="2674"/>
        <v>AZ$18</v>
      </c>
      <c r="BA1608" s="190" t="str">
        <f t="shared" si="2674"/>
        <v>BA$18</v>
      </c>
      <c r="BB1608" s="190" t="str">
        <f t="shared" si="2674"/>
        <v>BB$18</v>
      </c>
      <c r="BC1608" s="190" t="str">
        <f t="shared" si="2674"/>
        <v>BC$18</v>
      </c>
      <c r="BD1608" s="190" t="str">
        <f t="shared" si="2674"/>
        <v>BD$18</v>
      </c>
      <c r="BE1608" s="190" t="str">
        <f t="shared" si="2674"/>
        <v>BE$18</v>
      </c>
      <c r="BF1608" s="190" t="str">
        <f t="shared" si="2674"/>
        <v>BF$18</v>
      </c>
      <c r="BG1608" s="190" t="str">
        <f t="shared" si="2674"/>
        <v>BG$18</v>
      </c>
      <c r="BH1608" s="190" t="str">
        <f t="shared" si="2674"/>
        <v>BH$18</v>
      </c>
      <c r="BI1608" s="190" t="str">
        <f t="shared" si="2674"/>
        <v>BI$18</v>
      </c>
      <c r="BJ1608" s="190" t="str">
        <f t="shared" si="2674"/>
        <v>BJ$18</v>
      </c>
      <c r="BK1608" s="190" t="str">
        <f t="shared" si="2674"/>
        <v>BK$18</v>
      </c>
      <c r="BL1608" s="190" t="str">
        <f t="shared" si="2674"/>
        <v>BL$18</v>
      </c>
      <c r="BM1608" s="190" t="str">
        <f t="shared" si="2674"/>
        <v>BM$18</v>
      </c>
      <c r="BN1608" s="190" t="str">
        <f t="shared" si="2674"/>
        <v>BN$18</v>
      </c>
      <c r="BO1608" s="190" t="str">
        <f t="shared" si="2674"/>
        <v>BO$18</v>
      </c>
      <c r="BP1608" s="190" t="str">
        <f t="shared" si="2674"/>
        <v>BP$18</v>
      </c>
      <c r="BQ1608" s="190" t="str">
        <f t="shared" si="2674"/>
        <v>BQ$18</v>
      </c>
      <c r="BR1608" s="190" t="str">
        <f t="shared" si="2674"/>
        <v>BR$18</v>
      </c>
      <c r="BS1608" s="190" t="str">
        <f t="shared" si="2674"/>
        <v>BS$18</v>
      </c>
      <c r="BT1608" s="190" t="str">
        <f t="shared" si="2674"/>
        <v>BT$18</v>
      </c>
      <c r="BU1608" s="190" t="str">
        <f t="shared" si="2674"/>
        <v>BU$18</v>
      </c>
      <c r="BV1608" s="190" t="str">
        <f t="shared" si="2674"/>
        <v>BV$18</v>
      </c>
      <c r="BW1608" s="190" t="str">
        <f t="shared" si="2674"/>
        <v>BW$18</v>
      </c>
      <c r="BX1608" s="190" t="str">
        <f t="shared" si="2674"/>
        <v>BX$18</v>
      </c>
      <c r="BY1608" s="190" t="str">
        <f t="shared" si="2674"/>
        <v>BY$18</v>
      </c>
      <c r="BZ1608" s="190" t="str">
        <f t="shared" si="2674"/>
        <v>BZ$18</v>
      </c>
      <c r="CA1608" s="190" t="str">
        <f t="shared" si="2674"/>
        <v>CA$18</v>
      </c>
      <c r="CB1608" s="190" t="str">
        <f t="shared" si="2674"/>
        <v>CB$18</v>
      </c>
      <c r="CC1608" s="190" t="str">
        <f t="shared" si="2674"/>
        <v>CC$18</v>
      </c>
      <c r="CD1608" s="190" t="str">
        <f t="shared" si="2674"/>
        <v>CD$18</v>
      </c>
      <c r="CE1608" s="190" t="str">
        <f t="shared" ref="CE1608:CL1608" si="2675">CE$22</f>
        <v>CE$18</v>
      </c>
      <c r="CF1608" s="190" t="str">
        <f t="shared" si="2675"/>
        <v>CF$18</v>
      </c>
      <c r="CG1608" s="190" t="str">
        <f t="shared" si="2675"/>
        <v>CG$18</v>
      </c>
      <c r="CH1608" s="190" t="str">
        <f t="shared" si="2675"/>
        <v>CH$18</v>
      </c>
      <c r="CI1608" s="190" t="str">
        <f t="shared" si="2675"/>
        <v>CI$18</v>
      </c>
      <c r="CJ1608" s="190" t="str">
        <f t="shared" si="2675"/>
        <v>CJ$18</v>
      </c>
      <c r="CK1608" s="190" t="str">
        <f t="shared" si="2675"/>
        <v>CK$18</v>
      </c>
      <c r="CL1608" s="190" t="str">
        <f t="shared" si="2675"/>
        <v>CL$18</v>
      </c>
      <c r="CN1608" s="201"/>
      <c r="CO1608" s="190" t="str">
        <f t="shared" ref="CO1608:DL1608" si="2676">CO$22</f>
        <v>CO$18</v>
      </c>
      <c r="CP1608" s="190" t="str">
        <f t="shared" si="2676"/>
        <v>CP$18</v>
      </c>
      <c r="CQ1608" s="190" t="str">
        <f t="shared" si="2676"/>
        <v>CQ$18</v>
      </c>
      <c r="CR1608" s="190" t="str">
        <f t="shared" si="2676"/>
        <v>CR$18</v>
      </c>
      <c r="CS1608" s="190" t="str">
        <f t="shared" si="2676"/>
        <v>CS$18</v>
      </c>
      <c r="CT1608" s="190" t="str">
        <f t="shared" si="2676"/>
        <v>CT$18</v>
      </c>
      <c r="CU1608" s="190" t="str">
        <f t="shared" si="2676"/>
        <v>CU$18</v>
      </c>
      <c r="CV1608" s="190" t="str">
        <f t="shared" si="2676"/>
        <v>CV$18</v>
      </c>
      <c r="CW1608" s="190" t="str">
        <f t="shared" si="2676"/>
        <v>CW$18</v>
      </c>
      <c r="CX1608" s="190" t="str">
        <f t="shared" si="2676"/>
        <v>CX$18</v>
      </c>
      <c r="CY1608" s="190" t="str">
        <f t="shared" si="2676"/>
        <v>CY$18</v>
      </c>
      <c r="CZ1608" s="190" t="str">
        <f t="shared" si="2676"/>
        <v>CZ$18</v>
      </c>
      <c r="DA1608" s="190" t="str">
        <f t="shared" si="2676"/>
        <v>DA$18</v>
      </c>
      <c r="DB1608" s="190" t="str">
        <f t="shared" si="2676"/>
        <v>DB$18</v>
      </c>
      <c r="DC1608" s="190" t="str">
        <f t="shared" si="2676"/>
        <v>DC$18</v>
      </c>
      <c r="DD1608" s="190" t="str">
        <f t="shared" si="2676"/>
        <v>DD$18</v>
      </c>
      <c r="DE1608" s="190" t="str">
        <f t="shared" si="2676"/>
        <v>DE$18</v>
      </c>
      <c r="DF1608" s="190" t="str">
        <f t="shared" si="2676"/>
        <v>DF$18</v>
      </c>
      <c r="DG1608" s="190" t="str">
        <f t="shared" si="2676"/>
        <v>DG$18</v>
      </c>
      <c r="DH1608" s="190" t="str">
        <f t="shared" si="2676"/>
        <v>DH$18</v>
      </c>
      <c r="DI1608" s="190" t="str">
        <f t="shared" si="2676"/>
        <v>DI$18</v>
      </c>
      <c r="DJ1608" s="190" t="str">
        <f t="shared" si="2676"/>
        <v>DJ$18</v>
      </c>
      <c r="DK1608" s="190" t="str">
        <f t="shared" si="2676"/>
        <v>DK$18</v>
      </c>
      <c r="DL1608" s="190" t="str">
        <f t="shared" si="2676"/>
        <v>DL$18</v>
      </c>
    </row>
    <row r="1609" spans="1:116" x14ac:dyDescent="0.4">
      <c r="B1609" t="str">
        <f>E1609</f>
        <v>1609 DAMORT-F</v>
      </c>
      <c r="D1609" t="s">
        <v>426</v>
      </c>
      <c r="E1609" s="12" t="str">
        <f t="shared" ref="E1609" si="2677">ROW()&amp;" "&amp;D1609</f>
        <v>1609 DAMORT-F</v>
      </c>
      <c r="G1609" s="95" t="str">
        <f>"Assumptions - "&amp;G1608</f>
        <v>Assumptions - Simple amortizing debt:</v>
      </c>
      <c r="H1609" s="200"/>
      <c r="I1609" s="201"/>
      <c r="J1609" s="201"/>
      <c r="K1609" s="202"/>
      <c r="L1609" s="202"/>
      <c r="M1609" s="202"/>
      <c r="N1609" s="202"/>
      <c r="O1609" s="202"/>
      <c r="P1609" s="202"/>
      <c r="R1609" s="202"/>
      <c r="S1609" s="190" t="str">
        <f t="shared" ref="S1609:AX1609" si="2678">S$23</f>
        <v>S$19</v>
      </c>
      <c r="T1609" s="190" t="str">
        <f t="shared" si="2678"/>
        <v>T$19</v>
      </c>
      <c r="U1609" s="190" t="str">
        <f t="shared" si="2678"/>
        <v>U$19</v>
      </c>
      <c r="V1609" s="190" t="str">
        <f t="shared" si="2678"/>
        <v>V$19</v>
      </c>
      <c r="W1609" s="190" t="str">
        <f t="shared" si="2678"/>
        <v>W$19</v>
      </c>
      <c r="X1609" s="190" t="str">
        <f t="shared" si="2678"/>
        <v>X$19</v>
      </c>
      <c r="Y1609" s="190" t="str">
        <f t="shared" si="2678"/>
        <v>Y$19</v>
      </c>
      <c r="Z1609" s="190" t="str">
        <f t="shared" si="2678"/>
        <v>Z$19</v>
      </c>
      <c r="AA1609" s="190" t="str">
        <f t="shared" si="2678"/>
        <v>AA$19</v>
      </c>
      <c r="AB1609" s="190" t="str">
        <f t="shared" si="2678"/>
        <v>AB$19</v>
      </c>
      <c r="AC1609" s="190" t="str">
        <f t="shared" si="2678"/>
        <v>AC$19</v>
      </c>
      <c r="AD1609" s="190" t="str">
        <f t="shared" si="2678"/>
        <v>AD$19</v>
      </c>
      <c r="AE1609" s="190" t="str">
        <f t="shared" si="2678"/>
        <v>AE$19</v>
      </c>
      <c r="AF1609" s="190" t="str">
        <f t="shared" si="2678"/>
        <v>AF$19</v>
      </c>
      <c r="AG1609" s="190" t="str">
        <f t="shared" si="2678"/>
        <v>AG$19</v>
      </c>
      <c r="AH1609" s="190" t="str">
        <f t="shared" si="2678"/>
        <v>AH$19</v>
      </c>
      <c r="AI1609" s="190" t="str">
        <f t="shared" si="2678"/>
        <v>AI$19</v>
      </c>
      <c r="AJ1609" s="190" t="str">
        <f t="shared" si="2678"/>
        <v>AJ$19</v>
      </c>
      <c r="AK1609" s="190" t="str">
        <f t="shared" si="2678"/>
        <v>AK$19</v>
      </c>
      <c r="AL1609" s="190" t="str">
        <f t="shared" si="2678"/>
        <v>AL$19</v>
      </c>
      <c r="AM1609" s="190" t="str">
        <f t="shared" si="2678"/>
        <v>AM$19</v>
      </c>
      <c r="AN1609" s="190" t="str">
        <f t="shared" si="2678"/>
        <v>AN$19</v>
      </c>
      <c r="AO1609" s="190" t="str">
        <f t="shared" si="2678"/>
        <v>AO$19</v>
      </c>
      <c r="AP1609" s="190" t="str">
        <f t="shared" si="2678"/>
        <v>AP$19</v>
      </c>
      <c r="AQ1609" s="190" t="str">
        <f t="shared" si="2678"/>
        <v>AQ$19</v>
      </c>
      <c r="AR1609" s="190" t="str">
        <f t="shared" si="2678"/>
        <v>AR$19</v>
      </c>
      <c r="AS1609" s="190" t="str">
        <f t="shared" si="2678"/>
        <v>AS$19</v>
      </c>
      <c r="AT1609" s="190" t="str">
        <f t="shared" si="2678"/>
        <v>AT$19</v>
      </c>
      <c r="AU1609" s="190" t="str">
        <f t="shared" si="2678"/>
        <v>AU$19</v>
      </c>
      <c r="AV1609" s="190" t="str">
        <f t="shared" si="2678"/>
        <v>AV$19</v>
      </c>
      <c r="AW1609" s="190" t="str">
        <f t="shared" si="2678"/>
        <v>AW$19</v>
      </c>
      <c r="AX1609" s="190" t="str">
        <f t="shared" si="2678"/>
        <v>AX$19</v>
      </c>
      <c r="AY1609" s="190" t="str">
        <f t="shared" ref="AY1609:CD1609" si="2679">AY$23</f>
        <v>AY$19</v>
      </c>
      <c r="AZ1609" s="190" t="str">
        <f t="shared" si="2679"/>
        <v>AZ$19</v>
      </c>
      <c r="BA1609" s="190" t="str">
        <f t="shared" si="2679"/>
        <v>BA$19</v>
      </c>
      <c r="BB1609" s="190" t="str">
        <f t="shared" si="2679"/>
        <v>BB$19</v>
      </c>
      <c r="BC1609" s="190" t="str">
        <f t="shared" si="2679"/>
        <v>BC$19</v>
      </c>
      <c r="BD1609" s="190" t="str">
        <f t="shared" si="2679"/>
        <v>BD$19</v>
      </c>
      <c r="BE1609" s="190" t="str">
        <f t="shared" si="2679"/>
        <v>BE$19</v>
      </c>
      <c r="BF1609" s="190" t="str">
        <f t="shared" si="2679"/>
        <v>BF$19</v>
      </c>
      <c r="BG1609" s="190" t="str">
        <f t="shared" si="2679"/>
        <v>BG$19</v>
      </c>
      <c r="BH1609" s="190" t="str">
        <f t="shared" si="2679"/>
        <v>BH$19</v>
      </c>
      <c r="BI1609" s="190" t="str">
        <f t="shared" si="2679"/>
        <v>BI$19</v>
      </c>
      <c r="BJ1609" s="190" t="str">
        <f t="shared" si="2679"/>
        <v>BJ$19</v>
      </c>
      <c r="BK1609" s="190" t="str">
        <f t="shared" si="2679"/>
        <v>BK$19</v>
      </c>
      <c r="BL1609" s="190" t="str">
        <f t="shared" si="2679"/>
        <v>BL$19</v>
      </c>
      <c r="BM1609" s="190" t="str">
        <f t="shared" si="2679"/>
        <v>BM$19</v>
      </c>
      <c r="BN1609" s="190" t="str">
        <f t="shared" si="2679"/>
        <v>BN$19</v>
      </c>
      <c r="BO1609" s="190" t="str">
        <f t="shared" si="2679"/>
        <v>BO$19</v>
      </c>
      <c r="BP1609" s="190" t="str">
        <f t="shared" si="2679"/>
        <v>BP$19</v>
      </c>
      <c r="BQ1609" s="190" t="str">
        <f t="shared" si="2679"/>
        <v>BQ$19</v>
      </c>
      <c r="BR1609" s="190" t="str">
        <f t="shared" si="2679"/>
        <v>BR$19</v>
      </c>
      <c r="BS1609" s="190" t="str">
        <f t="shared" si="2679"/>
        <v>BS$19</v>
      </c>
      <c r="BT1609" s="190" t="str">
        <f t="shared" si="2679"/>
        <v>BT$19</v>
      </c>
      <c r="BU1609" s="190" t="str">
        <f t="shared" si="2679"/>
        <v>BU$19</v>
      </c>
      <c r="BV1609" s="190" t="str">
        <f t="shared" si="2679"/>
        <v>BV$19</v>
      </c>
      <c r="BW1609" s="190" t="str">
        <f t="shared" si="2679"/>
        <v>BW$19</v>
      </c>
      <c r="BX1609" s="190" t="str">
        <f t="shared" si="2679"/>
        <v>BX$19</v>
      </c>
      <c r="BY1609" s="190" t="str">
        <f t="shared" si="2679"/>
        <v>BY$19</v>
      </c>
      <c r="BZ1609" s="190" t="str">
        <f t="shared" si="2679"/>
        <v>BZ$19</v>
      </c>
      <c r="CA1609" s="190" t="str">
        <f t="shared" si="2679"/>
        <v>CA$19</v>
      </c>
      <c r="CB1609" s="190" t="str">
        <f t="shared" si="2679"/>
        <v>CB$19</v>
      </c>
      <c r="CC1609" s="190" t="str">
        <f t="shared" si="2679"/>
        <v>CC$19</v>
      </c>
      <c r="CD1609" s="190" t="str">
        <f t="shared" si="2679"/>
        <v>CD$19</v>
      </c>
      <c r="CE1609" s="190" t="str">
        <f t="shared" ref="CE1609:CL1609" si="2680">CE$23</f>
        <v>CE$19</v>
      </c>
      <c r="CF1609" s="190" t="str">
        <f t="shared" si="2680"/>
        <v>CF$19</v>
      </c>
      <c r="CG1609" s="190" t="str">
        <f t="shared" si="2680"/>
        <v>CG$19</v>
      </c>
      <c r="CH1609" s="190" t="str">
        <f t="shared" si="2680"/>
        <v>CH$19</v>
      </c>
      <c r="CI1609" s="190" t="str">
        <f t="shared" si="2680"/>
        <v>CI$19</v>
      </c>
      <c r="CJ1609" s="190" t="str">
        <f t="shared" si="2680"/>
        <v>CJ$19</v>
      </c>
      <c r="CK1609" s="190" t="str">
        <f t="shared" si="2680"/>
        <v>CK$19</v>
      </c>
      <c r="CL1609" s="190" t="str">
        <f t="shared" si="2680"/>
        <v>CL$19</v>
      </c>
      <c r="CN1609" s="201"/>
      <c r="CO1609" s="190" t="str">
        <f t="shared" ref="CO1609:DL1609" si="2681">CO$23</f>
        <v>CO$19</v>
      </c>
      <c r="CP1609" s="190" t="str">
        <f t="shared" si="2681"/>
        <v>CP$19</v>
      </c>
      <c r="CQ1609" s="190" t="str">
        <f t="shared" si="2681"/>
        <v>CQ$19</v>
      </c>
      <c r="CR1609" s="190" t="str">
        <f t="shared" si="2681"/>
        <v>CR$19</v>
      </c>
      <c r="CS1609" s="190" t="str">
        <f t="shared" si="2681"/>
        <v>CS$19</v>
      </c>
      <c r="CT1609" s="190" t="str">
        <f t="shared" si="2681"/>
        <v>CT$19</v>
      </c>
      <c r="CU1609" s="190" t="str">
        <f t="shared" si="2681"/>
        <v>CU$19</v>
      </c>
      <c r="CV1609" s="190" t="str">
        <f t="shared" si="2681"/>
        <v>CV$19</v>
      </c>
      <c r="CW1609" s="190" t="str">
        <f t="shared" si="2681"/>
        <v>CW$19</v>
      </c>
      <c r="CX1609" s="190" t="str">
        <f t="shared" si="2681"/>
        <v>CX$19</v>
      </c>
      <c r="CY1609" s="190" t="str">
        <f t="shared" si="2681"/>
        <v>CY$19</v>
      </c>
      <c r="CZ1609" s="190" t="str">
        <f t="shared" si="2681"/>
        <v>CZ$19</v>
      </c>
      <c r="DA1609" s="190" t="str">
        <f t="shared" si="2681"/>
        <v>DA$19</v>
      </c>
      <c r="DB1609" s="190" t="str">
        <f t="shared" si="2681"/>
        <v>DB$19</v>
      </c>
      <c r="DC1609" s="190" t="str">
        <f t="shared" si="2681"/>
        <v>DC$19</v>
      </c>
      <c r="DD1609" s="190" t="str">
        <f t="shared" si="2681"/>
        <v>DD$19</v>
      </c>
      <c r="DE1609" s="190" t="str">
        <f t="shared" si="2681"/>
        <v>DE$19</v>
      </c>
      <c r="DF1609" s="190" t="str">
        <f t="shared" si="2681"/>
        <v>DF$19</v>
      </c>
      <c r="DG1609" s="190" t="str">
        <f t="shared" si="2681"/>
        <v>DG$19</v>
      </c>
      <c r="DH1609" s="190" t="str">
        <f t="shared" si="2681"/>
        <v>DH$19</v>
      </c>
      <c r="DI1609" s="190" t="str">
        <f t="shared" si="2681"/>
        <v>DI$19</v>
      </c>
      <c r="DJ1609" s="190" t="str">
        <f t="shared" si="2681"/>
        <v>DJ$19</v>
      </c>
      <c r="DK1609" s="190" t="str">
        <f t="shared" si="2681"/>
        <v>DK$19</v>
      </c>
      <c r="DL1609" s="190" t="str">
        <f t="shared" si="2681"/>
        <v>DL$19</v>
      </c>
    </row>
    <row r="1610" spans="1:116" x14ac:dyDescent="0.4">
      <c r="A1610" s="31"/>
      <c r="B1610" t="str">
        <f>E1610</f>
        <v>1610 DAMORT-F</v>
      </c>
      <c r="D1610" t="s">
        <v>426</v>
      </c>
      <c r="E1610" s="12" t="str">
        <f t="shared" si="2672"/>
        <v>1610 DAMORT-F</v>
      </c>
      <c r="F1610" s="31"/>
      <c r="G1610" s="159" t="s">
        <v>287</v>
      </c>
      <c r="H1610" s="48"/>
      <c r="I1610" s="304"/>
      <c r="J1610" s="304"/>
      <c r="K1610" s="48"/>
      <c r="L1610" s="48"/>
      <c r="M1610" s="48"/>
      <c r="N1610" s="48"/>
      <c r="O1610" s="48"/>
      <c r="P1610" s="48"/>
      <c r="R1610" s="70"/>
      <c r="S1610" s="305"/>
      <c r="T1610" s="305"/>
      <c r="U1610" s="305"/>
      <c r="V1610" s="305"/>
      <c r="W1610" s="305"/>
      <c r="X1610" s="305"/>
      <c r="Y1610" s="305"/>
      <c r="Z1610" s="305"/>
      <c r="AA1610" s="305"/>
      <c r="AB1610" s="305"/>
      <c r="AC1610" s="305"/>
      <c r="AD1610" s="305"/>
      <c r="AE1610" s="305"/>
      <c r="AF1610" s="305"/>
      <c r="AG1610" s="305"/>
      <c r="AH1610" s="305"/>
      <c r="AI1610" s="305"/>
      <c r="AJ1610" s="305"/>
      <c r="AK1610" s="305"/>
      <c r="AL1610" s="305"/>
      <c r="AM1610" s="305"/>
      <c r="AN1610" s="305"/>
      <c r="AO1610" s="305"/>
      <c r="AP1610" s="305"/>
      <c r="AQ1610" s="305"/>
      <c r="AR1610" s="305"/>
      <c r="AS1610" s="305"/>
      <c r="AT1610" s="305"/>
      <c r="AU1610" s="305"/>
      <c r="AV1610" s="305"/>
      <c r="AW1610" s="305"/>
      <c r="AX1610" s="305"/>
      <c r="AY1610" s="305"/>
      <c r="AZ1610" s="305"/>
      <c r="BA1610" s="305"/>
      <c r="BB1610" s="305"/>
      <c r="BC1610" s="305"/>
      <c r="BD1610" s="305"/>
      <c r="BE1610" s="305"/>
      <c r="BF1610" s="305"/>
      <c r="BG1610" s="305"/>
      <c r="BH1610" s="305"/>
      <c r="BI1610" s="305"/>
      <c r="BJ1610" s="305"/>
      <c r="BK1610" s="305"/>
      <c r="BL1610" s="305"/>
      <c r="BM1610" s="305"/>
      <c r="BN1610" s="305"/>
      <c r="BO1610" s="305"/>
      <c r="BP1610" s="305"/>
      <c r="BQ1610" s="305"/>
      <c r="BR1610" s="305"/>
      <c r="BS1610" s="305"/>
      <c r="BT1610" s="305"/>
      <c r="BU1610" s="305"/>
      <c r="BV1610" s="305"/>
      <c r="BW1610" s="305"/>
      <c r="BX1610" s="305"/>
      <c r="BY1610" s="305"/>
      <c r="BZ1610" s="305"/>
      <c r="CA1610" s="305"/>
      <c r="CB1610" s="305"/>
      <c r="CC1610" s="305"/>
      <c r="CD1610" s="305"/>
      <c r="CE1610" s="305"/>
      <c r="CF1610" s="305"/>
      <c r="CG1610" s="305"/>
      <c r="CH1610" s="305"/>
      <c r="CI1610" s="305"/>
      <c r="CJ1610" s="305"/>
      <c r="CK1610" s="305"/>
      <c r="CL1610" s="305"/>
      <c r="CN1610" s="304"/>
      <c r="CO1610" s="305"/>
      <c r="CP1610" s="305"/>
      <c r="CQ1610" s="305"/>
      <c r="CR1610" s="305"/>
      <c r="CS1610" s="305"/>
      <c r="CT1610" s="305"/>
      <c r="CU1610" s="305"/>
      <c r="CV1610" s="305"/>
      <c r="CW1610" s="305"/>
      <c r="CX1610" s="305"/>
      <c r="CY1610" s="305"/>
      <c r="CZ1610" s="305"/>
      <c r="DA1610" s="305"/>
      <c r="DB1610" s="305"/>
      <c r="DC1610" s="305"/>
      <c r="DD1610" s="305"/>
      <c r="DE1610" s="305"/>
      <c r="DF1610" s="305"/>
      <c r="DG1610" s="305"/>
      <c r="DH1610" s="305"/>
      <c r="DI1610" s="305"/>
      <c r="DJ1610" s="305"/>
      <c r="DK1610" s="305"/>
      <c r="DL1610" s="305"/>
    </row>
    <row r="1611" spans="1:116" x14ac:dyDescent="0.4">
      <c r="A1611" s="31"/>
      <c r="B1611" t="str">
        <f>E1611</f>
        <v>1611 DAMORT-F</v>
      </c>
      <c r="D1611" t="s">
        <v>426</v>
      </c>
      <c r="E1611" s="12" t="str">
        <f t="shared" si="2672"/>
        <v>1611 DAMORT-F</v>
      </c>
      <c r="F1611" s="31"/>
      <c r="G1611" s="159" t="s">
        <v>288</v>
      </c>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1:116" x14ac:dyDescent="0.4">
      <c r="A1612" s="31"/>
      <c r="B1612" t="str">
        <f>E1612</f>
        <v>1612 DAMORT-F</v>
      </c>
      <c r="D1612" t="s">
        <v>426</v>
      </c>
      <c r="E1612" s="12" t="str">
        <f t="shared" si="2672"/>
        <v>1612 DAMORT-F</v>
      </c>
      <c r="F1612" s="31"/>
      <c r="G1612" s="160" t="s">
        <v>289</v>
      </c>
      <c r="H1612" s="57">
        <v>36</v>
      </c>
      <c r="I1612" s="31"/>
      <c r="J1612" s="31"/>
      <c r="K1612" s="31"/>
      <c r="L1612" s="31"/>
      <c r="M1612" s="31"/>
      <c r="N1612" s="31"/>
      <c r="O1612" s="31"/>
      <c r="P1612" s="31"/>
      <c r="R1612" s="31"/>
      <c r="S1612" s="73"/>
      <c r="T1612" s="73"/>
      <c r="U1612" s="73"/>
      <c r="V1612" s="73"/>
      <c r="W1612" s="73"/>
      <c r="X1612" s="73"/>
      <c r="Y1612" s="73"/>
      <c r="Z1612" s="73"/>
      <c r="AA1612" s="73"/>
      <c r="AB1612" s="73"/>
      <c r="AC1612" s="73"/>
      <c r="AD1612" s="73"/>
      <c r="AE1612" s="73"/>
      <c r="AF1612" s="73"/>
      <c r="AG1612" s="73"/>
      <c r="AH1612" s="73"/>
      <c r="AI1612" s="73"/>
      <c r="AJ1612" s="73"/>
      <c r="AK1612" s="73"/>
      <c r="AL1612" s="73"/>
      <c r="AM1612" s="73"/>
      <c r="AN1612" s="73"/>
      <c r="AO1612" s="73"/>
      <c r="AP1612" s="73"/>
      <c r="AQ1612" s="73"/>
      <c r="AR1612" s="73"/>
      <c r="AS1612" s="73"/>
      <c r="AT1612" s="73"/>
      <c r="AU1612" s="73"/>
      <c r="AV1612" s="73"/>
      <c r="AW1612" s="73"/>
      <c r="AX1612" s="73"/>
      <c r="AY1612" s="73"/>
      <c r="AZ1612" s="73"/>
      <c r="BA1612" s="73"/>
      <c r="BB1612" s="73"/>
      <c r="BC1612" s="73"/>
      <c r="BD1612" s="73"/>
      <c r="BE1612" s="73"/>
      <c r="BF1612" s="73"/>
      <c r="BG1612" s="73"/>
      <c r="BH1612" s="73"/>
      <c r="BI1612" s="73"/>
      <c r="BJ1612" s="73"/>
      <c r="BK1612" s="73"/>
      <c r="BL1612" s="73"/>
      <c r="BM1612" s="73"/>
      <c r="BN1612" s="73"/>
      <c r="BO1612" s="73"/>
      <c r="BP1612" s="73"/>
      <c r="BQ1612" s="73"/>
      <c r="BR1612" s="73"/>
      <c r="BS1612" s="73"/>
      <c r="BT1612" s="73"/>
      <c r="BU1612" s="73"/>
      <c r="BV1612" s="73"/>
      <c r="BW1612" s="73"/>
      <c r="BX1612" s="73"/>
      <c r="BY1612" s="73"/>
      <c r="BZ1612" s="73"/>
      <c r="CA1612" s="73"/>
      <c r="CB1612" s="73"/>
      <c r="CC1612" s="73"/>
      <c r="CD1612" s="73"/>
      <c r="CE1612" s="73"/>
      <c r="CF1612" s="73"/>
      <c r="CG1612" s="73"/>
      <c r="CH1612" s="73"/>
      <c r="CI1612" s="73"/>
      <c r="CJ1612" s="73"/>
      <c r="CK1612" s="73"/>
      <c r="CL1612" s="73"/>
      <c r="CN1612" s="31"/>
      <c r="CO1612" s="73"/>
      <c r="CP1612" s="73"/>
      <c r="CQ1612" s="73"/>
      <c r="CR1612" s="73"/>
      <c r="CS1612" s="73"/>
      <c r="CT1612" s="73"/>
      <c r="CU1612" s="73"/>
      <c r="CV1612" s="73"/>
      <c r="CW1612" s="73"/>
      <c r="CX1612" s="73"/>
      <c r="CY1612" s="73"/>
      <c r="CZ1612" s="73"/>
      <c r="DA1612" s="73"/>
      <c r="DB1612" s="73"/>
      <c r="DC1612" s="73"/>
      <c r="DD1612" s="73"/>
      <c r="DE1612" s="73"/>
      <c r="DF1612" s="73"/>
      <c r="DG1612" s="73"/>
      <c r="DH1612" s="73"/>
      <c r="DI1612" s="73"/>
      <c r="DJ1612" s="73"/>
      <c r="DK1612" s="73"/>
      <c r="DL1612" s="73"/>
    </row>
    <row r="1613" spans="1:116" x14ac:dyDescent="0.4">
      <c r="A1613" s="31"/>
      <c r="B1613" s="31"/>
      <c r="C1613" s="31"/>
      <c r="D1613" t="s">
        <v>426</v>
      </c>
      <c r="E1613" s="12" t="str">
        <f t="shared" si="2672"/>
        <v>1613 DAMORT-F</v>
      </c>
      <c r="F1613" s="31"/>
      <c r="G1613" s="127"/>
      <c r="H1613" s="59">
        <v>0.1</v>
      </c>
      <c r="I1613" s="31"/>
      <c r="J1613" s="31"/>
      <c r="K1613" s="31"/>
      <c r="L1613" s="31"/>
      <c r="M1613" s="31"/>
      <c r="N1613" s="31"/>
      <c r="O1613" s="31"/>
      <c r="P1613" s="31"/>
      <c r="R1613" s="31"/>
      <c r="S1613" s="73"/>
      <c r="T1613" s="73"/>
      <c r="U1613" s="73"/>
      <c r="V1613" s="73"/>
      <c r="W1613" s="73"/>
      <c r="X1613" s="73"/>
      <c r="Y1613" s="73"/>
      <c r="Z1613" s="73"/>
      <c r="AA1613" s="73"/>
      <c r="AB1613" s="73"/>
      <c r="AC1613" s="73"/>
      <c r="AD1613" s="73"/>
      <c r="AE1613" s="73"/>
      <c r="AF1613" s="73"/>
      <c r="AG1613" s="73"/>
      <c r="AH1613" s="73"/>
      <c r="AI1613" s="73"/>
      <c r="AJ1613" s="73"/>
      <c r="AK1613" s="73"/>
      <c r="AL1613" s="73"/>
      <c r="AM1613" s="73"/>
      <c r="AN1613" s="73"/>
      <c r="AO1613" s="73"/>
      <c r="AP1613" s="73"/>
      <c r="AQ1613" s="73"/>
      <c r="AR1613" s="73"/>
      <c r="AS1613" s="73"/>
      <c r="AT1613" s="73"/>
      <c r="AU1613" s="73"/>
      <c r="AV1613" s="73"/>
      <c r="AW1613" s="73"/>
      <c r="AX1613" s="73"/>
      <c r="AY1613" s="73"/>
      <c r="AZ1613" s="73"/>
      <c r="BA1613" s="73"/>
      <c r="BB1613" s="73"/>
      <c r="BC1613" s="73"/>
      <c r="BD1613" s="73"/>
      <c r="BE1613" s="73"/>
      <c r="BF1613" s="73"/>
      <c r="BG1613" s="73"/>
      <c r="BH1613" s="73"/>
      <c r="BI1613" s="73"/>
      <c r="BJ1613" s="73"/>
      <c r="BK1613" s="73"/>
      <c r="BL1613" s="73"/>
      <c r="BM1613" s="73"/>
      <c r="BN1613" s="73"/>
      <c r="BO1613" s="73"/>
      <c r="BP1613" s="73"/>
      <c r="BQ1613" s="73"/>
      <c r="BR1613" s="73"/>
      <c r="BS1613" s="73"/>
      <c r="BT1613" s="73"/>
      <c r="BU1613" s="73"/>
      <c r="BV1613" s="73"/>
      <c r="BW1613" s="73"/>
      <c r="BX1613" s="73"/>
      <c r="BY1613" s="73"/>
      <c r="BZ1613" s="73"/>
      <c r="CA1613" s="73"/>
      <c r="CB1613" s="73"/>
      <c r="CC1613" s="73"/>
      <c r="CD1613" s="73"/>
      <c r="CE1613" s="73"/>
      <c r="CF1613" s="73"/>
      <c r="CG1613" s="73"/>
      <c r="CH1613" s="73"/>
      <c r="CI1613" s="73"/>
      <c r="CJ1613" s="73"/>
      <c r="CK1613" s="73"/>
      <c r="CL1613" s="73"/>
      <c r="CN1613" s="31"/>
      <c r="CO1613" s="73"/>
      <c r="CP1613" s="73"/>
      <c r="CQ1613" s="73"/>
      <c r="CR1613" s="73"/>
      <c r="CS1613" s="73"/>
      <c r="CT1613" s="73"/>
      <c r="CU1613" s="73"/>
      <c r="CV1613" s="73"/>
      <c r="CW1613" s="73"/>
      <c r="CX1613" s="73"/>
      <c r="CY1613" s="73"/>
      <c r="CZ1613" s="73"/>
      <c r="DA1613" s="73"/>
      <c r="DB1613" s="73"/>
      <c r="DC1613" s="73"/>
      <c r="DD1613" s="73"/>
      <c r="DE1613" s="73"/>
      <c r="DF1613" s="73"/>
      <c r="DG1613" s="73"/>
      <c r="DH1613" s="73"/>
      <c r="DI1613" s="73"/>
      <c r="DJ1613" s="73"/>
      <c r="DK1613" s="73"/>
      <c r="DL1613" s="73"/>
    </row>
    <row r="1614" spans="1:116" x14ac:dyDescent="0.4">
      <c r="D1614" t="s">
        <v>426</v>
      </c>
      <c r="E1614" t="str">
        <f t="shared" si="2672"/>
        <v>1614 DAMORT-F</v>
      </c>
      <c r="F1614" s="299"/>
      <c r="G1614" s="95" t="s">
        <v>290</v>
      </c>
      <c r="H1614" s="91">
        <v>1000</v>
      </c>
      <c r="I1614" s="31"/>
      <c r="J1614" s="31"/>
      <c r="K1614" s="31"/>
      <c r="L1614" s="31"/>
      <c r="M1614" s="31"/>
      <c r="N1614" s="31"/>
      <c r="O1614" s="31"/>
      <c r="P1614" s="31"/>
      <c r="R1614" s="31"/>
      <c r="S1614" s="73"/>
      <c r="T1614" s="73"/>
      <c r="U1614" s="73"/>
      <c r="V1614" s="73"/>
      <c r="W1614" s="73"/>
      <c r="X1614" s="73"/>
      <c r="Y1614" s="73"/>
      <c r="Z1614" s="73"/>
      <c r="AA1614" s="73"/>
      <c r="AB1614" s="73"/>
      <c r="AC1614" s="73"/>
      <c r="AD1614" s="73"/>
      <c r="AE1614" s="73"/>
      <c r="AF1614" s="73"/>
      <c r="AG1614" s="73"/>
      <c r="AH1614" s="73"/>
      <c r="AI1614" s="73"/>
      <c r="AJ1614" s="73"/>
      <c r="AK1614" s="73"/>
      <c r="AL1614" s="73"/>
      <c r="AM1614" s="73"/>
      <c r="AN1614" s="73"/>
      <c r="AO1614" s="73"/>
      <c r="AP1614" s="73"/>
      <c r="AQ1614" s="73"/>
      <c r="AR1614" s="73"/>
      <c r="AS1614" s="73"/>
      <c r="AT1614" s="73"/>
      <c r="AU1614" s="73"/>
      <c r="AV1614" s="73"/>
      <c r="AW1614" s="73"/>
      <c r="AX1614" s="73"/>
      <c r="AY1614" s="73"/>
      <c r="AZ1614" s="73"/>
      <c r="BA1614" s="73"/>
      <c r="BB1614" s="73"/>
      <c r="BC1614" s="73"/>
      <c r="BD1614" s="73"/>
      <c r="BE1614" s="73"/>
      <c r="BF1614" s="73"/>
      <c r="BG1614" s="73"/>
      <c r="BH1614" s="73"/>
      <c r="BI1614" s="73"/>
      <c r="BJ1614" s="73"/>
      <c r="BK1614" s="73"/>
      <c r="BL1614" s="73"/>
      <c r="BM1614" s="73"/>
      <c r="BN1614" s="73"/>
      <c r="BO1614" s="73"/>
      <c r="BP1614" s="73"/>
      <c r="BQ1614" s="73"/>
      <c r="BR1614" s="73"/>
      <c r="BS1614" s="73"/>
      <c r="BT1614" s="73"/>
      <c r="BU1614" s="73"/>
      <c r="BV1614" s="73"/>
      <c r="BW1614" s="73"/>
      <c r="BX1614" s="73"/>
      <c r="BY1614" s="73"/>
      <c r="BZ1614" s="73"/>
      <c r="CA1614" s="73"/>
      <c r="CB1614" s="73"/>
      <c r="CC1614" s="73"/>
      <c r="CD1614" s="73"/>
      <c r="CE1614" s="73"/>
      <c r="CF1614" s="73"/>
      <c r="CG1614" s="73"/>
      <c r="CH1614" s="73"/>
      <c r="CI1614" s="73"/>
      <c r="CJ1614" s="73"/>
      <c r="CK1614" s="73"/>
      <c r="CL1614" s="73"/>
      <c r="CN1614" s="31"/>
      <c r="CO1614" s="73"/>
      <c r="CP1614" s="73"/>
      <c r="CQ1614" s="73"/>
      <c r="CR1614" s="73"/>
      <c r="CS1614" s="73"/>
      <c r="CT1614" s="73"/>
      <c r="CU1614" s="73"/>
      <c r="CV1614" s="73"/>
      <c r="CW1614" s="73"/>
      <c r="CX1614" s="73"/>
      <c r="CY1614" s="73"/>
      <c r="CZ1614" s="73"/>
      <c r="DA1614" s="73"/>
      <c r="DB1614" s="73"/>
      <c r="DC1614" s="73"/>
      <c r="DD1614" s="73"/>
      <c r="DE1614" s="73"/>
      <c r="DF1614" s="73"/>
      <c r="DG1614" s="73"/>
      <c r="DH1614" s="73"/>
      <c r="DI1614" s="73"/>
      <c r="DJ1614" s="73"/>
      <c r="DK1614" s="73"/>
      <c r="DL1614" s="73"/>
    </row>
    <row r="1615" spans="1:116" x14ac:dyDescent="0.4">
      <c r="D1615" t="s">
        <v>426</v>
      </c>
      <c r="E1615" t="str">
        <f t="shared" si="2672"/>
        <v>1615 DAMORT-F</v>
      </c>
      <c r="F1615" s="299"/>
      <c r="G1615" s="158" t="s">
        <v>289</v>
      </c>
      <c r="H1615" s="31"/>
      <c r="I1615" s="31"/>
      <c r="J1615" s="31"/>
      <c r="K1615" s="31"/>
      <c r="L1615" s="31"/>
      <c r="M1615" s="31"/>
      <c r="N1615" s="31"/>
      <c r="O1615" s="31"/>
      <c r="P1615" s="31"/>
      <c r="R1615" s="31"/>
      <c r="S1615" s="73"/>
      <c r="T1615" s="73"/>
      <c r="U1615" s="73"/>
      <c r="V1615" s="73"/>
      <c r="W1615" s="73"/>
      <c r="X1615" s="73"/>
      <c r="Y1615" s="73"/>
      <c r="Z1615" s="73"/>
      <c r="AA1615" s="73"/>
      <c r="AB1615" s="73"/>
      <c r="AC1615" s="73"/>
      <c r="AD1615" s="73"/>
      <c r="AE1615" s="73"/>
      <c r="AF1615" s="73"/>
      <c r="AG1615" s="73"/>
      <c r="AH1615" s="73"/>
      <c r="AI1615" s="73"/>
      <c r="AJ1615" s="73"/>
      <c r="AK1615" s="73"/>
      <c r="AL1615" s="73"/>
      <c r="AM1615" s="73"/>
      <c r="AN1615" s="73"/>
      <c r="AO1615" s="73"/>
      <c r="AP1615" s="73"/>
      <c r="AQ1615" s="73"/>
      <c r="AR1615" s="73"/>
      <c r="AS1615" s="73"/>
      <c r="AT1615" s="73"/>
      <c r="AU1615" s="73"/>
      <c r="AV1615" s="73"/>
      <c r="AW1615" s="73"/>
      <c r="AX1615" s="73"/>
      <c r="AY1615" s="73"/>
      <c r="AZ1615" s="73"/>
      <c r="BA1615" s="73"/>
      <c r="BB1615" s="73"/>
      <c r="BC1615" s="73"/>
      <c r="BD1615" s="73"/>
      <c r="BE1615" s="73"/>
      <c r="BF1615" s="73"/>
      <c r="BG1615" s="73"/>
      <c r="BH1615" s="73"/>
      <c r="BI1615" s="73"/>
      <c r="BJ1615" s="73"/>
      <c r="BK1615" s="73"/>
      <c r="BL1615" s="73"/>
      <c r="BM1615" s="73"/>
      <c r="BN1615" s="73"/>
      <c r="BO1615" s="73"/>
      <c r="BP1615" s="73"/>
      <c r="BQ1615" s="73"/>
      <c r="BR1615" s="73"/>
      <c r="BS1615" s="73"/>
      <c r="BT1615" s="73"/>
      <c r="BU1615" s="73"/>
      <c r="BV1615" s="73"/>
      <c r="BW1615" s="73"/>
      <c r="BX1615" s="73"/>
      <c r="BY1615" s="73"/>
      <c r="BZ1615" s="73"/>
      <c r="CA1615" s="73"/>
      <c r="CB1615" s="73"/>
      <c r="CC1615" s="73"/>
      <c r="CD1615" s="73"/>
      <c r="CE1615" s="73"/>
      <c r="CF1615" s="73"/>
      <c r="CG1615" s="73"/>
      <c r="CH1615" s="73"/>
      <c r="CI1615" s="73"/>
      <c r="CJ1615" s="73"/>
      <c r="CK1615" s="73"/>
      <c r="CL1615" s="73"/>
      <c r="CN1615" s="31"/>
      <c r="CO1615" s="73"/>
      <c r="CP1615" s="73"/>
      <c r="CQ1615" s="73"/>
      <c r="CR1615" s="73"/>
      <c r="CS1615" s="73"/>
      <c r="CT1615" s="73"/>
      <c r="CU1615" s="73"/>
      <c r="CV1615" s="73"/>
      <c r="CW1615" s="73"/>
      <c r="CX1615" s="73"/>
      <c r="CY1615" s="73"/>
      <c r="CZ1615" s="73"/>
      <c r="DA1615" s="73"/>
      <c r="DB1615" s="73"/>
      <c r="DC1615" s="73"/>
      <c r="DD1615" s="73"/>
      <c r="DE1615" s="73"/>
      <c r="DF1615" s="73"/>
      <c r="DG1615" s="73"/>
      <c r="DH1615" s="73"/>
      <c r="DI1615" s="73"/>
      <c r="DJ1615" s="73"/>
      <c r="DK1615" s="73"/>
      <c r="DL1615" s="73"/>
    </row>
    <row r="1616" spans="1:116" x14ac:dyDescent="0.4">
      <c r="B1616" t="str">
        <f>E1616</f>
        <v>1616 DAMORT-F</v>
      </c>
      <c r="C1616" t="s">
        <v>236</v>
      </c>
      <c r="D1616" t="s">
        <v>426</v>
      </c>
      <c r="E1616" t="str">
        <f t="shared" si="2672"/>
        <v>1616 DAMORT-F</v>
      </c>
      <c r="G1616" s="158" t="str">
        <f>"New borrowing - "&amp;SUBSTITUTE(G1608,":","")</f>
        <v>New borrowing - Simple amortizing debt</v>
      </c>
      <c r="R1616" s="92"/>
      <c r="S1616" s="154"/>
      <c r="T1616" s="154"/>
      <c r="U1616" s="154"/>
      <c r="V1616" s="154"/>
      <c r="W1616" s="154"/>
      <c r="X1616" s="154"/>
      <c r="Y1616" s="154"/>
      <c r="Z1616" s="154"/>
      <c r="AA1616" s="154"/>
      <c r="AB1616" s="154"/>
      <c r="AC1616" s="154"/>
      <c r="AD1616" s="154"/>
      <c r="AE1616" s="154"/>
      <c r="AF1616" s="154"/>
      <c r="AG1616" s="154"/>
      <c r="AH1616" s="154"/>
      <c r="AI1616" s="154"/>
      <c r="AJ1616" s="154"/>
      <c r="AK1616" s="154"/>
      <c r="AL1616" s="154"/>
      <c r="AM1616" s="154"/>
      <c r="AN1616" s="154"/>
      <c r="AO1616" s="154"/>
      <c r="AP1616" s="154"/>
      <c r="AQ1616" s="154"/>
      <c r="AR1616" s="154"/>
      <c r="AS1616" s="154"/>
      <c r="AT1616" s="154"/>
      <c r="AU1616" s="154"/>
      <c r="AV1616" s="154"/>
      <c r="AW1616" s="154"/>
      <c r="AX1616" s="154"/>
      <c r="AY1616" s="154"/>
      <c r="AZ1616" s="154"/>
      <c r="BA1616" s="154"/>
      <c r="BB1616" s="154"/>
      <c r="BC1616" s="154"/>
      <c r="BD1616" s="154"/>
      <c r="BE1616" s="154"/>
      <c r="BF1616" s="154"/>
      <c r="BG1616" s="154"/>
      <c r="BH1616" s="154"/>
      <c r="BI1616" s="154"/>
      <c r="BJ1616" s="154"/>
      <c r="BK1616" s="154"/>
      <c r="BL1616" s="154"/>
      <c r="BM1616" s="154"/>
      <c r="BN1616" s="154"/>
      <c r="BO1616" s="154"/>
      <c r="BP1616" s="154"/>
      <c r="BQ1616" s="154"/>
      <c r="BR1616" s="154"/>
      <c r="BS1616" s="154"/>
      <c r="BT1616" s="154"/>
      <c r="BU1616" s="154"/>
      <c r="BV1616" s="154"/>
      <c r="BW1616" s="154"/>
      <c r="BX1616" s="154"/>
      <c r="BY1616" s="154"/>
      <c r="BZ1616" s="154"/>
      <c r="CA1616" s="154"/>
      <c r="CB1616" s="154"/>
      <c r="CC1616" s="154"/>
      <c r="CD1616" s="154"/>
      <c r="CE1616" s="154"/>
      <c r="CF1616" s="154"/>
      <c r="CG1616" s="154"/>
      <c r="CH1616" s="154"/>
      <c r="CI1616" s="154"/>
      <c r="CJ1616" s="154"/>
      <c r="CK1616" s="154"/>
      <c r="CL1616" s="154"/>
      <c r="CO1616" s="154"/>
      <c r="CP1616" s="154"/>
      <c r="CQ1616" s="154"/>
      <c r="CR1616" s="154"/>
      <c r="CS1616" s="154"/>
      <c r="CT1616" s="154"/>
      <c r="CU1616" s="154"/>
      <c r="CV1616" s="154"/>
      <c r="CW1616" s="154"/>
      <c r="CX1616" s="154"/>
      <c r="CY1616" s="154"/>
      <c r="CZ1616" s="154"/>
      <c r="DA1616" s="154"/>
      <c r="DB1616" s="154"/>
      <c r="DC1616" s="154"/>
      <c r="DD1616" s="154"/>
      <c r="DE1616" s="154"/>
      <c r="DF1616" s="154"/>
      <c r="DG1616" s="154"/>
      <c r="DH1616" s="154"/>
      <c r="DI1616" s="154"/>
      <c r="DJ1616" s="154"/>
      <c r="DK1616" s="154"/>
      <c r="DL1616" s="154"/>
    </row>
    <row r="1617" spans="1:116" x14ac:dyDescent="0.4">
      <c r="B1617" t="str">
        <f>E1617</f>
        <v>1617 DAMORT-F</v>
      </c>
      <c r="C1617" t="s">
        <v>236</v>
      </c>
      <c r="D1617" t="s">
        <v>426</v>
      </c>
      <c r="E1617" t="str">
        <f t="shared" si="2672"/>
        <v>1617 DAMORT-F</v>
      </c>
      <c r="G1617" s="158" t="str">
        <f>"Prepayment - "&amp;SUBSTITUTE(G1608,":","")</f>
        <v>Prepayment - Simple amortizing debt</v>
      </c>
      <c r="K1617" s="24">
        <f>H1614</f>
        <v>1000</v>
      </c>
      <c r="L1617" s="24">
        <f>SUMIF($4:$4,L$2,1613:1613)</f>
        <v>0</v>
      </c>
      <c r="M1617" s="24">
        <f>SUMIF($4:$4,M$2,1613:1613)</f>
        <v>0</v>
      </c>
      <c r="N1617" s="24">
        <f>SUMIF($4:$4,N$2,1613:1613)</f>
        <v>0</v>
      </c>
      <c r="O1617" s="24">
        <f>SUMIF($4:$4,O$2,1613:1613)</f>
        <v>0</v>
      </c>
      <c r="P1617" s="24">
        <f>SUMIF($4:$4,P$2,1613:1613)</f>
        <v>0</v>
      </c>
      <c r="R1617"/>
      <c r="S1617" s="80">
        <f>H1614</f>
        <v>1000</v>
      </c>
      <c r="T1617" s="62">
        <f t="shared" ref="T1617:AY1617" si="2682">S1621</f>
        <v>1774.1768234779647</v>
      </c>
      <c r="U1617" s="62">
        <f t="shared" si="2682"/>
        <v>2506.1865465166206</v>
      </c>
      <c r="V1617" s="62">
        <f t="shared" si="2682"/>
        <v>3189.5776955869842</v>
      </c>
      <c r="W1617" s="62">
        <f t="shared" si="2682"/>
        <v>3808.572861535672</v>
      </c>
      <c r="X1617" s="62">
        <f t="shared" si="2682"/>
        <v>4377.2377795818256</v>
      </c>
      <c r="Y1617" s="62">
        <f t="shared" si="2682"/>
        <v>4880.3308233425396</v>
      </c>
      <c r="Z1617" s="62">
        <f t="shared" si="2682"/>
        <v>5313.1131185007625</v>
      </c>
      <c r="AA1617" s="62">
        <f t="shared" si="2682"/>
        <v>5671.3922230251555</v>
      </c>
      <c r="AB1617" s="62">
        <f t="shared" si="2682"/>
        <v>5951.5616177893999</v>
      </c>
      <c r="AC1617" s="62">
        <f t="shared" si="2682"/>
        <v>6150.6356435891257</v>
      </c>
      <c r="AD1617" s="62">
        <f t="shared" si="2682"/>
        <v>6266.2795554679642</v>
      </c>
      <c r="AE1617" s="62">
        <f t="shared" si="2682"/>
        <v>6296.834403210918</v>
      </c>
      <c r="AF1617" s="62">
        <f t="shared" si="2682"/>
        <v>5434.8924768805273</v>
      </c>
      <c r="AG1617" s="62">
        <f t="shared" si="2682"/>
        <v>4520.4769305233795</v>
      </c>
      <c r="AH1617" s="62">
        <f t="shared" si="2682"/>
        <v>3560.7706135255603</v>
      </c>
      <c r="AI1617" s="62">
        <f t="shared" si="2682"/>
        <v>2563.3936554400461</v>
      </c>
      <c r="AJ1617" s="62">
        <f t="shared" si="2682"/>
        <v>1536.343608908486</v>
      </c>
      <c r="AK1617" s="62">
        <f t="shared" si="2682"/>
        <v>487.93194858159177</v>
      </c>
      <c r="AL1617" s="62">
        <f t="shared" si="2682"/>
        <v>-573.28257515287305</v>
      </c>
      <c r="AM1617" s="62">
        <f t="shared" si="2682"/>
        <v>-1638.563198458851</v>
      </c>
      <c r="AN1617" s="62">
        <f t="shared" si="2682"/>
        <v>-2699.0664669718885</v>
      </c>
      <c r="AO1617" s="62">
        <f t="shared" si="2682"/>
        <v>-3745.9150421644354</v>
      </c>
      <c r="AP1617" s="62">
        <f t="shared" si="2682"/>
        <v>-4770.271396798883</v>
      </c>
      <c r="AQ1617" s="62">
        <f t="shared" si="2682"/>
        <v>-5763.4117927486268</v>
      </c>
      <c r="AR1617" s="62">
        <f t="shared" si="2682"/>
        <v>-6716.7999270583805</v>
      </c>
      <c r="AS1617" s="62">
        <f t="shared" si="2682"/>
        <v>-7622.1596297618953</v>
      </c>
      <c r="AT1617" s="62">
        <f t="shared" si="2682"/>
        <v>-8471.545999739923</v>
      </c>
      <c r="AU1617" s="62">
        <f t="shared" si="2682"/>
        <v>-9257.4143728032686</v>
      </c>
      <c r="AV1617" s="62">
        <f t="shared" si="2682"/>
        <v>-9972.6865292021157</v>
      </c>
      <c r="AW1617" s="62">
        <f t="shared" si="2682"/>
        <v>-10610.813565827602</v>
      </c>
      <c r="AX1617" s="62">
        <f t="shared" si="2682"/>
        <v>-11165.834881376404</v>
      </c>
      <c r="AY1617" s="62">
        <f t="shared" si="2682"/>
        <v>-11632.43275054331</v>
      </c>
      <c r="AZ1617" s="62">
        <f t="shared" ref="AZ1617:CE1617" si="2683">AY1621</f>
        <v>-12005.981995698745</v>
      </c>
      <c r="BA1617" s="62">
        <f t="shared" si="2683"/>
        <v>-12282.594301266319</v>
      </c>
      <c r="BB1617" s="62">
        <f t="shared" si="2683"/>
        <v>-12459.156756869737</v>
      </c>
      <c r="BC1617" s="62">
        <f t="shared" si="2683"/>
        <v>-12533.364259962604</v>
      </c>
      <c r="BD1617" s="62">
        <f t="shared" si="2683"/>
        <v>-12429.311169115075</v>
      </c>
      <c r="BE1617" s="62">
        <f t="shared" si="2683"/>
        <v>-12172.194802132899</v>
      </c>
      <c r="BF1617" s="62">
        <f t="shared" si="2683"/>
        <v>-11756.782187081149</v>
      </c>
      <c r="BG1617" s="62">
        <f t="shared" si="2683"/>
        <v>-11179.927039314363</v>
      </c>
      <c r="BH1617" s="62">
        <f t="shared" si="2683"/>
        <v>-10439.526832369795</v>
      </c>
      <c r="BI1617" s="62">
        <f t="shared" si="2683"/>
        <v>-9535.6498181617826</v>
      </c>
      <c r="BJ1617" s="62">
        <f t="shared" si="2683"/>
        <v>-8470.2735563835249</v>
      </c>
      <c r="BK1617" s="62">
        <f t="shared" si="2683"/>
        <v>-7247.3238363604378</v>
      </c>
      <c r="BL1617" s="62">
        <f t="shared" si="2683"/>
        <v>-5872.693134402969</v>
      </c>
      <c r="BM1617" s="62">
        <f t="shared" si="2683"/>
        <v>-4354.2379532216091</v>
      </c>
      <c r="BN1617" s="62">
        <f t="shared" si="2683"/>
        <v>-2701.7545984510066</v>
      </c>
      <c r="BO1617" s="62">
        <f t="shared" si="2683"/>
        <v>-926.93316400201525</v>
      </c>
      <c r="BP1617" s="62">
        <f t="shared" si="2683"/>
        <v>922.87651212749233</v>
      </c>
      <c r="BQ1617" s="62">
        <f t="shared" si="2683"/>
        <v>2825.7014019310209</v>
      </c>
      <c r="BR1617" s="62">
        <f t="shared" si="2683"/>
        <v>4758.506295221182</v>
      </c>
      <c r="BS1617" s="62">
        <f t="shared" si="2683"/>
        <v>6697.4367652746305</v>
      </c>
      <c r="BT1617" s="62">
        <f t="shared" si="2683"/>
        <v>8618.0746299965704</v>
      </c>
      <c r="BU1617" s="62">
        <f t="shared" si="2683"/>
        <v>10495.703385082124</v>
      </c>
      <c r="BV1617" s="62">
        <f t="shared" si="2683"/>
        <v>12305.580951155887</v>
      </c>
      <c r="BW1617" s="62">
        <f t="shared" si="2683"/>
        <v>14023.216967561026</v>
      </c>
      <c r="BX1617" s="62">
        <f t="shared" si="2683"/>
        <v>15624.651782719375</v>
      </c>
      <c r="BY1617" s="62">
        <f t="shared" si="2683"/>
        <v>17086.734235923283</v>
      </c>
      <c r="BZ1617" s="62">
        <f t="shared" si="2683"/>
        <v>18387.395298919826</v>
      </c>
      <c r="CA1617" s="62">
        <f t="shared" si="2683"/>
        <v>19505.91464831035</v>
      </c>
      <c r="CB1617" s="62">
        <f t="shared" si="2683"/>
        <v>20423.177271936973</v>
      </c>
      <c r="CC1617" s="62">
        <f t="shared" si="2683"/>
        <v>21121.917274102187</v>
      </c>
      <c r="CD1617" s="62">
        <f t="shared" si="2683"/>
        <v>21586.946135419912</v>
      </c>
      <c r="CE1617" s="62">
        <f t="shared" si="2683"/>
        <v>21805.362802788954</v>
      </c>
      <c r="CF1617" s="62">
        <f t="shared" ref="CF1617:CL1617" si="2684">CE1621</f>
        <v>21766.743132589469</v>
      </c>
      <c r="CG1617" s="62">
        <f t="shared" si="2684"/>
        <v>21463.306384623389</v>
      </c>
      <c r="CH1617" s="62">
        <f t="shared" si="2684"/>
        <v>20890.056664170501</v>
      </c>
      <c r="CI1617" s="62">
        <f t="shared" si="2684"/>
        <v>20044.897433167615</v>
      </c>
      <c r="CJ1617" s="62">
        <f t="shared" si="2684"/>
        <v>18928.717457042112</v>
      </c>
      <c r="CK1617" s="62">
        <f t="shared" si="2684"/>
        <v>17545.44681900939</v>
      </c>
      <c r="CL1617" s="62">
        <f t="shared" si="2684"/>
        <v>15902.081916324099</v>
      </c>
      <c r="CO1617" s="62">
        <f t="shared" ref="CO1617:DK1617" si="2685">CN1621</f>
        <v>0</v>
      </c>
      <c r="CP1617" s="62">
        <f t="shared" si="2685"/>
        <v>-2335.3778670470729</v>
      </c>
      <c r="CQ1617" s="62">
        <f t="shared" si="2685"/>
        <v>-4768.7289189864887</v>
      </c>
      <c r="CR1617" s="62">
        <f t="shared" si="2685"/>
        <v>-7236.8615829106811</v>
      </c>
      <c r="CS1617" s="62">
        <f t="shared" si="2685"/>
        <v>-9672.7720807966252</v>
      </c>
      <c r="CT1617" s="62">
        <f t="shared" si="2685"/>
        <v>-12007.224787594485</v>
      </c>
      <c r="CU1617" s="62">
        <f t="shared" si="2685"/>
        <v>-14170.443805342291</v>
      </c>
      <c r="CV1617" s="62">
        <f t="shared" si="2685"/>
        <v>-16093.876568703239</v>
      </c>
      <c r="CW1617" s="62">
        <f t="shared" si="2685"/>
        <v>-17711.987346383987</v>
      </c>
      <c r="CX1617" s="62">
        <f t="shared" si="2685"/>
        <v>-18964.036526124</v>
      </c>
      <c r="CY1617" s="62">
        <f t="shared" si="2685"/>
        <v>-19795.800643858172</v>
      </c>
      <c r="CZ1617" s="62">
        <f t="shared" si="2685"/>
        <v>-20161.188291472597</v>
      </c>
      <c r="DA1617" s="62">
        <f t="shared" si="2685"/>
        <v>-20353.920296120472</v>
      </c>
      <c r="DB1617" s="62">
        <f t="shared" si="2685"/>
        <v>-20019.075081798775</v>
      </c>
      <c r="DC1617" s="62">
        <f t="shared" si="2685"/>
        <v>-19135.727640947222</v>
      </c>
      <c r="DD1617" s="62">
        <f t="shared" si="2685"/>
        <v>-17696.091350006744</v>
      </c>
      <c r="DE1617" s="62">
        <f t="shared" si="2685"/>
        <v>-15706.24457945928</v>
      </c>
      <c r="DF1617" s="62">
        <f t="shared" si="2685"/>
        <v>-13186.531330285965</v>
      </c>
      <c r="DG1617" s="62">
        <f t="shared" si="2685"/>
        <v>-10171.615458699867</v>
      </c>
      <c r="DH1617" s="62">
        <f t="shared" si="2685"/>
        <v>-6710.1761624602805</v>
      </c>
      <c r="DI1617" s="62">
        <f t="shared" si="2685"/>
        <v>-2864.2410482305349</v>
      </c>
      <c r="DJ1617" s="62">
        <f t="shared" si="2685"/>
        <v>1291.8379220267452</v>
      </c>
      <c r="DK1617" s="62">
        <f t="shared" si="2685"/>
        <v>5672.7512126474539</v>
      </c>
      <c r="DL1617" s="62">
        <f t="shared" ref="DL1617" si="2686">DK1621</f>
        <v>10183.917843953413</v>
      </c>
    </row>
    <row r="1618" spans="1:116" x14ac:dyDescent="0.4">
      <c r="C1618" t="s">
        <v>236</v>
      </c>
      <c r="D1618" t="s">
        <v>426</v>
      </c>
      <c r="E1618" t="str">
        <f t="shared" si="2672"/>
        <v>1618 DAMORT-F</v>
      </c>
      <c r="G1618" s="158" t="str">
        <f>"Principal payments - "&amp;SUBSTITUTE(G1608,":","")</f>
        <v>Principal payments - Simple amortizing debt</v>
      </c>
      <c r="K1618" s="23">
        <v>10000</v>
      </c>
      <c r="L1618" s="23">
        <v>0</v>
      </c>
      <c r="M1618" s="23">
        <v>0</v>
      </c>
      <c r="N1618" s="23">
        <v>0</v>
      </c>
      <c r="O1618" s="23">
        <v>0</v>
      </c>
      <c r="P1618" s="23">
        <v>0</v>
      </c>
      <c r="R1618"/>
      <c r="S1618" s="147" cm="1">
        <f t="array" ref="S1618">IFERROR(INDEX($K:$Q,ROW(),MATCH(S$3,$K$2:$Q$2,0))/12,0)</f>
        <v>833.33333333333337</v>
      </c>
      <c r="T1618" s="147" cm="1">
        <f t="array" ref="T1618">IFERROR(INDEX($K:$Q,ROW(),MATCH(T$3,$K$2:$Q$2,0))/12,0)</f>
        <v>833.33333333333337</v>
      </c>
      <c r="U1618" s="147" cm="1">
        <f t="array" ref="U1618">IFERROR(INDEX($K:$Q,ROW(),MATCH(U$3,$K$2:$Q$2,0))/12,0)</f>
        <v>833.33333333333337</v>
      </c>
      <c r="V1618" s="147" cm="1">
        <f t="array" ref="V1618">IFERROR(INDEX($K:$Q,ROW(),MATCH(V$3,$K$2:$Q$2,0))/12,0)</f>
        <v>833.33333333333337</v>
      </c>
      <c r="W1618" s="147" cm="1">
        <f t="array" ref="W1618">IFERROR(INDEX($K:$Q,ROW(),MATCH(W$3,$K$2:$Q$2,0))/12,0)</f>
        <v>833.33333333333337</v>
      </c>
      <c r="X1618" s="147" cm="1">
        <f t="array" ref="X1618">IFERROR(INDEX($K:$Q,ROW(),MATCH(X$3,$K$2:$Q$2,0))/12,0)</f>
        <v>833.33333333333337</v>
      </c>
      <c r="Y1618" s="147" cm="1">
        <f t="array" ref="Y1618">IFERROR(INDEX($K:$Q,ROW(),MATCH(Y$3,$K$2:$Q$2,0))/12,0)</f>
        <v>833.33333333333337</v>
      </c>
      <c r="Z1618" s="147" cm="1">
        <f t="array" ref="Z1618">IFERROR(INDEX($K:$Q,ROW(),MATCH(Z$3,$K$2:$Q$2,0))/12,0)</f>
        <v>833.33333333333337</v>
      </c>
      <c r="AA1618" s="147" cm="1">
        <f t="array" ref="AA1618">IFERROR(INDEX($K:$Q,ROW(),MATCH(AA$3,$K$2:$Q$2,0))/12,0)</f>
        <v>833.33333333333337</v>
      </c>
      <c r="AB1618" s="147" cm="1">
        <f t="array" ref="AB1618">IFERROR(INDEX($K:$Q,ROW(),MATCH(AB$3,$K$2:$Q$2,0))/12,0)</f>
        <v>833.33333333333337</v>
      </c>
      <c r="AC1618" s="147" cm="1">
        <f t="array" ref="AC1618">IFERROR(INDEX($K:$Q,ROW(),MATCH(AC$3,$K$2:$Q$2,0))/12,0)</f>
        <v>833.33333333333337</v>
      </c>
      <c r="AD1618" s="147" cm="1">
        <f t="array" ref="AD1618">IFERROR(INDEX($K:$Q,ROW(),MATCH(AD$3,$K$2:$Q$2,0))/12,0)</f>
        <v>833.33333333333337</v>
      </c>
      <c r="AE1618" s="147" cm="1">
        <f t="array" ref="AE1618">IFERROR(INDEX($K:$Q,ROW(),MATCH(AE$3,$K$2:$Q$2,0))/12,0)</f>
        <v>0</v>
      </c>
      <c r="AF1618" s="147" cm="1">
        <f t="array" ref="AF1618">IFERROR(INDEX($K:$Q,ROW(),MATCH(AF$3,$K$2:$Q$2,0))/12,0)</f>
        <v>0</v>
      </c>
      <c r="AG1618" s="147" cm="1">
        <f t="array" ref="AG1618">IFERROR(INDEX($K:$Q,ROW(),MATCH(AG$3,$K$2:$Q$2,0))/12,0)</f>
        <v>0</v>
      </c>
      <c r="AH1618" s="147" cm="1">
        <f t="array" ref="AH1618">IFERROR(INDEX($K:$Q,ROW(),MATCH(AH$3,$K$2:$Q$2,0))/12,0)</f>
        <v>0</v>
      </c>
      <c r="AI1618" s="147" cm="1">
        <f t="array" ref="AI1618">IFERROR(INDEX($K:$Q,ROW(),MATCH(AI$3,$K$2:$Q$2,0))/12,0)</f>
        <v>0</v>
      </c>
      <c r="AJ1618" s="147" cm="1">
        <f t="array" ref="AJ1618">IFERROR(INDEX($K:$Q,ROW(),MATCH(AJ$3,$K$2:$Q$2,0))/12,0)</f>
        <v>0</v>
      </c>
      <c r="AK1618" s="147" cm="1">
        <f t="array" ref="AK1618">IFERROR(INDEX($K:$Q,ROW(),MATCH(AK$3,$K$2:$Q$2,0))/12,0)</f>
        <v>0</v>
      </c>
      <c r="AL1618" s="147" cm="1">
        <f t="array" ref="AL1618">IFERROR(INDEX($K:$Q,ROW(),MATCH(AL$3,$K$2:$Q$2,0))/12,0)</f>
        <v>0</v>
      </c>
      <c r="AM1618" s="147" cm="1">
        <f t="array" ref="AM1618">IFERROR(INDEX($K:$Q,ROW(),MATCH(AM$3,$K$2:$Q$2,0))/12,0)</f>
        <v>0</v>
      </c>
      <c r="AN1618" s="147" cm="1">
        <f t="array" ref="AN1618">IFERROR(INDEX($K:$Q,ROW(),MATCH(AN$3,$K$2:$Q$2,0))/12,0)</f>
        <v>0</v>
      </c>
      <c r="AO1618" s="147" cm="1">
        <f t="array" ref="AO1618">IFERROR(INDEX($K:$Q,ROW(),MATCH(AO$3,$K$2:$Q$2,0))/12,0)</f>
        <v>0</v>
      </c>
      <c r="AP1618" s="147" cm="1">
        <f t="array" ref="AP1618">IFERROR(INDEX($K:$Q,ROW(),MATCH(AP$3,$K$2:$Q$2,0))/12,0)</f>
        <v>0</v>
      </c>
      <c r="AQ1618" s="147" cm="1">
        <f t="array" ref="AQ1618">IFERROR(INDEX($K:$Q,ROW(),MATCH(AQ$3,$K$2:$Q$2,0))/12,0)</f>
        <v>0</v>
      </c>
      <c r="AR1618" s="147" cm="1">
        <f t="array" ref="AR1618">IFERROR(INDEX($K:$Q,ROW(),MATCH(AR$3,$K$2:$Q$2,0))/12,0)</f>
        <v>0</v>
      </c>
      <c r="AS1618" s="147" cm="1">
        <f t="array" ref="AS1618">IFERROR(INDEX($K:$Q,ROW(),MATCH(AS$3,$K$2:$Q$2,0))/12,0)</f>
        <v>0</v>
      </c>
      <c r="AT1618" s="147" cm="1">
        <f t="array" ref="AT1618">IFERROR(INDEX($K:$Q,ROW(),MATCH(AT$3,$K$2:$Q$2,0))/12,0)</f>
        <v>0</v>
      </c>
      <c r="AU1618" s="147" cm="1">
        <f t="array" ref="AU1618">IFERROR(INDEX($K:$Q,ROW(),MATCH(AU$3,$K$2:$Q$2,0))/12,0)</f>
        <v>0</v>
      </c>
      <c r="AV1618" s="147" cm="1">
        <f t="array" ref="AV1618">IFERROR(INDEX($K:$Q,ROW(),MATCH(AV$3,$K$2:$Q$2,0))/12,0)</f>
        <v>0</v>
      </c>
      <c r="AW1618" s="147" cm="1">
        <f t="array" ref="AW1618">IFERROR(INDEX($K:$Q,ROW(),MATCH(AW$3,$K$2:$Q$2,0))/12,0)</f>
        <v>0</v>
      </c>
      <c r="AX1618" s="147" cm="1">
        <f t="array" ref="AX1618">IFERROR(INDEX($K:$Q,ROW(),MATCH(AX$3,$K$2:$Q$2,0))/12,0)</f>
        <v>0</v>
      </c>
      <c r="AY1618" s="147" cm="1">
        <f t="array" ref="AY1618">IFERROR(INDEX($K:$Q,ROW(),MATCH(AY$3,$K$2:$Q$2,0))/12,0)</f>
        <v>0</v>
      </c>
      <c r="AZ1618" s="147" cm="1">
        <f t="array" ref="AZ1618">IFERROR(INDEX($K:$Q,ROW(),MATCH(AZ$3,$K$2:$Q$2,0))/12,0)</f>
        <v>0</v>
      </c>
      <c r="BA1618" s="147" cm="1">
        <f t="array" ref="BA1618">IFERROR(INDEX($K:$Q,ROW(),MATCH(BA$3,$K$2:$Q$2,0))/12,0)</f>
        <v>0</v>
      </c>
      <c r="BB1618" s="147" cm="1">
        <f t="array" ref="BB1618">IFERROR(INDEX($K:$Q,ROW(),MATCH(BB$3,$K$2:$Q$2,0))/12,0)</f>
        <v>0</v>
      </c>
      <c r="BC1618" s="147" cm="1">
        <f t="array" ref="BC1618">IFERROR(INDEX($K:$Q,ROW(),MATCH(BC$3,$K$2:$Q$2,0))/12,0)</f>
        <v>0</v>
      </c>
      <c r="BD1618" s="147" cm="1">
        <f t="array" ref="BD1618">IFERROR(INDEX($K:$Q,ROW(),MATCH(BD$3,$K$2:$Q$2,0))/12,0)</f>
        <v>0</v>
      </c>
      <c r="BE1618" s="147" cm="1">
        <f t="array" ref="BE1618">IFERROR(INDEX($K:$Q,ROW(),MATCH(BE$3,$K$2:$Q$2,0))/12,0)</f>
        <v>0</v>
      </c>
      <c r="BF1618" s="147" cm="1">
        <f t="array" ref="BF1618">IFERROR(INDEX($K:$Q,ROW(),MATCH(BF$3,$K$2:$Q$2,0))/12,0)</f>
        <v>0</v>
      </c>
      <c r="BG1618" s="147" cm="1">
        <f t="array" ref="BG1618">IFERROR(INDEX($K:$Q,ROW(),MATCH(BG$3,$K$2:$Q$2,0))/12,0)</f>
        <v>0</v>
      </c>
      <c r="BH1618" s="147" cm="1">
        <f t="array" ref="BH1618">IFERROR(INDEX($K:$Q,ROW(),MATCH(BH$3,$K$2:$Q$2,0))/12,0)</f>
        <v>0</v>
      </c>
      <c r="BI1618" s="147" cm="1">
        <f t="array" ref="BI1618">IFERROR(INDEX($K:$Q,ROW(),MATCH(BI$3,$K$2:$Q$2,0))/12,0)</f>
        <v>0</v>
      </c>
      <c r="BJ1618" s="147" cm="1">
        <f t="array" ref="BJ1618">IFERROR(INDEX($K:$Q,ROW(),MATCH(BJ$3,$K$2:$Q$2,0))/12,0)</f>
        <v>0</v>
      </c>
      <c r="BK1618" s="147" cm="1">
        <f t="array" ref="BK1618">IFERROR(INDEX($K:$Q,ROW(),MATCH(BK$3,$K$2:$Q$2,0))/12,0)</f>
        <v>0</v>
      </c>
      <c r="BL1618" s="147" cm="1">
        <f t="array" ref="BL1618">IFERROR(INDEX($K:$Q,ROW(),MATCH(BL$3,$K$2:$Q$2,0))/12,0)</f>
        <v>0</v>
      </c>
      <c r="BM1618" s="147" cm="1">
        <f t="array" ref="BM1618">IFERROR(INDEX($K:$Q,ROW(),MATCH(BM$3,$K$2:$Q$2,0))/12,0)</f>
        <v>0</v>
      </c>
      <c r="BN1618" s="147" cm="1">
        <f t="array" ref="BN1618">IFERROR(INDEX($K:$Q,ROW(),MATCH(BN$3,$K$2:$Q$2,0))/12,0)</f>
        <v>0</v>
      </c>
      <c r="BO1618" s="147" cm="1">
        <f t="array" ref="BO1618">IFERROR(INDEX($K:$Q,ROW(),MATCH(BO$3,$K$2:$Q$2,0))/12,0)</f>
        <v>0</v>
      </c>
      <c r="BP1618" s="147" cm="1">
        <f t="array" ref="BP1618">IFERROR(INDEX($K:$Q,ROW(),MATCH(BP$3,$K$2:$Q$2,0))/12,0)</f>
        <v>0</v>
      </c>
      <c r="BQ1618" s="147" cm="1">
        <f t="array" ref="BQ1618">IFERROR(INDEX($K:$Q,ROW(),MATCH(BQ$3,$K$2:$Q$2,0))/12,0)</f>
        <v>0</v>
      </c>
      <c r="BR1618" s="147" cm="1">
        <f t="array" ref="BR1618">IFERROR(INDEX($K:$Q,ROW(),MATCH(BR$3,$K$2:$Q$2,0))/12,0)</f>
        <v>0</v>
      </c>
      <c r="BS1618" s="147" cm="1">
        <f t="array" ref="BS1618">IFERROR(INDEX($K:$Q,ROW(),MATCH(BS$3,$K$2:$Q$2,0))/12,0)</f>
        <v>0</v>
      </c>
      <c r="BT1618" s="147" cm="1">
        <f t="array" ref="BT1618">IFERROR(INDEX($K:$Q,ROW(),MATCH(BT$3,$K$2:$Q$2,0))/12,0)</f>
        <v>0</v>
      </c>
      <c r="BU1618" s="147" cm="1">
        <f t="array" ref="BU1618">IFERROR(INDEX($K:$Q,ROW(),MATCH(BU$3,$K$2:$Q$2,0))/12,0)</f>
        <v>0</v>
      </c>
      <c r="BV1618" s="147" cm="1">
        <f t="array" ref="BV1618">IFERROR(INDEX($K:$Q,ROW(),MATCH(BV$3,$K$2:$Q$2,0))/12,0)</f>
        <v>0</v>
      </c>
      <c r="BW1618" s="147" cm="1">
        <f t="array" ref="BW1618">IFERROR(INDEX($K:$Q,ROW(),MATCH(BW$3,$K$2:$Q$2,0))/12,0)</f>
        <v>0</v>
      </c>
      <c r="BX1618" s="147" cm="1">
        <f t="array" ref="BX1618">IFERROR(INDEX($K:$Q,ROW(),MATCH(BX$3,$K$2:$Q$2,0))/12,0)</f>
        <v>0</v>
      </c>
      <c r="BY1618" s="147" cm="1">
        <f t="array" ref="BY1618">IFERROR(INDEX($K:$Q,ROW(),MATCH(BY$3,$K$2:$Q$2,0))/12,0)</f>
        <v>0</v>
      </c>
      <c r="BZ1618" s="147" cm="1">
        <f t="array" ref="BZ1618">IFERROR(INDEX($K:$Q,ROW(),MATCH(BZ$3,$K$2:$Q$2,0))/12,0)</f>
        <v>0</v>
      </c>
      <c r="CA1618" s="147" cm="1">
        <f t="array" ref="CA1618">IFERROR(INDEX($K:$Q,ROW(),MATCH(CA$3,$K$2:$Q$2,0))/12,0)</f>
        <v>0</v>
      </c>
      <c r="CB1618" s="147" cm="1">
        <f t="array" ref="CB1618">IFERROR(INDEX($K:$Q,ROW(),MATCH(CB$3,$K$2:$Q$2,0))/12,0)</f>
        <v>0</v>
      </c>
      <c r="CC1618" s="147" cm="1">
        <f t="array" ref="CC1618">IFERROR(INDEX($K:$Q,ROW(),MATCH(CC$3,$K$2:$Q$2,0))/12,0)</f>
        <v>0</v>
      </c>
      <c r="CD1618" s="147" cm="1">
        <f t="array" ref="CD1618">IFERROR(INDEX($K:$Q,ROW(),MATCH(CD$3,$K$2:$Q$2,0))/12,0)</f>
        <v>0</v>
      </c>
      <c r="CE1618" s="147" cm="1">
        <f t="array" ref="CE1618">IFERROR(INDEX($K:$Q,ROW(),MATCH(CE$3,$K$2:$Q$2,0))/12,0)</f>
        <v>0</v>
      </c>
      <c r="CF1618" s="147" cm="1">
        <f t="array" ref="CF1618">IFERROR(INDEX($K:$Q,ROW(),MATCH(CF$3,$K$2:$Q$2,0))/12,0)</f>
        <v>0</v>
      </c>
      <c r="CG1618" s="147" cm="1">
        <f t="array" ref="CG1618">IFERROR(INDEX($K:$Q,ROW(),MATCH(CG$3,$K$2:$Q$2,0))/12,0)</f>
        <v>0</v>
      </c>
      <c r="CH1618" s="147" cm="1">
        <f t="array" ref="CH1618">IFERROR(INDEX($K:$Q,ROW(),MATCH(CH$3,$K$2:$Q$2,0))/12,0)</f>
        <v>0</v>
      </c>
      <c r="CI1618" s="147" cm="1">
        <f t="array" ref="CI1618">IFERROR(INDEX($K:$Q,ROW(),MATCH(CI$3,$K$2:$Q$2,0))/12,0)</f>
        <v>0</v>
      </c>
      <c r="CJ1618" s="147" cm="1">
        <f t="array" ref="CJ1618">IFERROR(INDEX($K:$Q,ROW(),MATCH(CJ$3,$K$2:$Q$2,0))/12,0)</f>
        <v>0</v>
      </c>
      <c r="CK1618" s="147" cm="1">
        <f t="array" ref="CK1618">IFERROR(INDEX($K:$Q,ROW(),MATCH(CK$3,$K$2:$Q$2,0))/12,0)</f>
        <v>0</v>
      </c>
      <c r="CL1618" s="147" cm="1">
        <f t="array" ref="CL1618">IFERROR(INDEX($K:$Q,ROW(),MATCH(CL$3,$K$2:$Q$2,0))/12,0)</f>
        <v>0</v>
      </c>
      <c r="CO1618" s="147" cm="1">
        <f t="array" ref="CO1618">IFERROR(INDEX($K:$Q,ROW(),MATCH(CO$3,$K$2:$Q$2,0))/CO$5,0)</f>
        <v>0</v>
      </c>
      <c r="CP1618" s="147" cm="1">
        <f t="array" ref="CP1618">IFERROR(INDEX($K:$Q,ROW(),MATCH(CP$3,$K$2:$Q$2,0))/CP$5,0)</f>
        <v>0</v>
      </c>
      <c r="CQ1618" s="147" cm="1">
        <f t="array" ref="CQ1618">IFERROR(INDEX($K:$Q,ROW(),MATCH(CQ$3,$K$2:$Q$2,0))/CQ$5,0)</f>
        <v>0</v>
      </c>
      <c r="CR1618" s="147" cm="1">
        <f t="array" ref="CR1618">IFERROR(INDEX($K:$Q,ROW(),MATCH(CR$3,$K$2:$Q$2,0))/CR$5,0)</f>
        <v>0</v>
      </c>
      <c r="CS1618" s="147" cm="1">
        <f t="array" ref="CS1618">IFERROR(INDEX($K:$Q,ROW(),MATCH(CS$3,$K$2:$Q$2,0))/CS$5,0)</f>
        <v>0</v>
      </c>
      <c r="CT1618" s="147" cm="1">
        <f t="array" ref="CT1618">IFERROR(INDEX($K:$Q,ROW(),MATCH(CT$3,$K$2:$Q$2,0))/CT$5,0)</f>
        <v>0</v>
      </c>
      <c r="CU1618" s="147" cm="1">
        <f t="array" ref="CU1618">IFERROR(INDEX($K:$Q,ROW(),MATCH(CU$3,$K$2:$Q$2,0))/CU$5,0)</f>
        <v>0</v>
      </c>
      <c r="CV1618" s="147" cm="1">
        <f t="array" ref="CV1618">IFERROR(INDEX($K:$Q,ROW(),MATCH(CV$3,$K$2:$Q$2,0))/CV$5,0)</f>
        <v>0</v>
      </c>
      <c r="CW1618" s="147" cm="1">
        <f t="array" ref="CW1618">IFERROR(INDEX($K:$Q,ROW(),MATCH(CW$3,$K$2:$Q$2,0))/CW$5,0)</f>
        <v>0</v>
      </c>
      <c r="CX1618" s="147" cm="1">
        <f t="array" ref="CX1618">IFERROR(INDEX($K:$Q,ROW(),MATCH(CX$3,$K$2:$Q$2,0))/CX$5,0)</f>
        <v>0</v>
      </c>
      <c r="CY1618" s="147" cm="1">
        <f t="array" ref="CY1618">IFERROR(INDEX($K:$Q,ROW(),MATCH(CY$3,$K$2:$Q$2,0))/CL$5,0)</f>
        <v>0</v>
      </c>
      <c r="CZ1618" s="147" cm="1">
        <f t="array" ref="CZ1618">IFERROR(INDEX($K:$Q,ROW(),MATCH(CZ$3,$K$2:$Q$2,0))/CZ$5,0)</f>
        <v>0</v>
      </c>
      <c r="DA1618" s="147" cm="1">
        <f t="array" ref="DA1618">IFERROR(INDEX($K:$Q,ROW(),MATCH(DA$3,$K$2:$Q$2,0))/DA$5,0)</f>
        <v>0</v>
      </c>
      <c r="DB1618" s="147" cm="1">
        <f t="array" ref="DB1618">IFERROR(INDEX($K:$Q,ROW(),MATCH(DB$3,$K$2:$Q$2,0))/DB$5,0)</f>
        <v>0</v>
      </c>
      <c r="DC1618" s="147" cm="1">
        <f t="array" ref="DC1618">IFERROR(INDEX($K:$Q,ROW(),MATCH(DC$3,$K$2:$Q$2,0))/DC$5,0)</f>
        <v>0</v>
      </c>
      <c r="DD1618" s="147" cm="1">
        <f t="array" ref="DD1618">IFERROR(INDEX($K:$Q,ROW(),MATCH(DD$3,$K$2:$Q$2,0))/DD$5,0)</f>
        <v>0</v>
      </c>
      <c r="DE1618" s="147" cm="1">
        <f t="array" ref="DE1618">IFERROR(INDEX($K:$Q,ROW(),MATCH(DE$3,$K$2:$Q$2,0))/DE$5,0)</f>
        <v>0</v>
      </c>
      <c r="DF1618" s="147" cm="1">
        <f t="array" ref="DF1618">IFERROR(INDEX($K:$Q,ROW(),MATCH(DF$3,$K$2:$Q$2,0))/DF$5,0)</f>
        <v>0</v>
      </c>
      <c r="DG1618" s="147" cm="1">
        <f t="array" ref="DG1618">IFERROR(INDEX($K:$Q,ROW(),MATCH(DG$3,$K$2:$Q$2,0))/DG$5,0)</f>
        <v>0</v>
      </c>
      <c r="DH1618" s="147" cm="1">
        <f t="array" ref="DH1618">IFERROR(INDEX($K:$Q,ROW(),MATCH(DH$3,$K$2:$Q$2,0))/DH$5,0)</f>
        <v>0</v>
      </c>
      <c r="DI1618" s="147" cm="1">
        <f t="array" ref="DI1618">IFERROR(INDEX($K:$Q,ROW(),MATCH(DI$3,$K$2:$Q$2,0))/DI$5,0)</f>
        <v>0</v>
      </c>
      <c r="DJ1618" s="147" cm="1">
        <f t="array" ref="DJ1618">IFERROR(INDEX($K:$Q,ROW(),MATCH(DJ$3,$K$2:$Q$2,0))/DJ$5,0)</f>
        <v>0</v>
      </c>
      <c r="DK1618" s="147" cm="1">
        <f t="array" ref="DK1618">IFERROR(INDEX($K:$Q,ROW(),MATCH(DK$3,$K$2:$Q$2,0))/DK$5,0)</f>
        <v>0</v>
      </c>
      <c r="DL1618" s="147" cm="1">
        <f t="array" ref="DL1618">IFERROR(INDEX($K:$Q,ROW(),MATCH(DL$3,$K$2:$Q$2,0))/DL$5,0)</f>
        <v>0</v>
      </c>
    </row>
    <row r="1619" spans="1:116" x14ac:dyDescent="0.4">
      <c r="A1619" s="98"/>
      <c r="C1619" t="s">
        <v>237</v>
      </c>
      <c r="D1619" t="s">
        <v>426</v>
      </c>
      <c r="E1619" t="str">
        <f t="shared" si="2672"/>
        <v>1619 DAMORT-F</v>
      </c>
      <c r="G1619" s="126" t="str">
        <f>"Debt - "&amp;SUBSTITUTE(G1608,":","")</f>
        <v>Debt - Simple amortizing debt</v>
      </c>
      <c r="K1619" s="24">
        <f>SUMIF($3:$3,K$2,1615:1615)</f>
        <v>0</v>
      </c>
      <c r="L1619" s="24">
        <f>SUMIF($3:$3,L$2,1615:1615)</f>
        <v>0</v>
      </c>
      <c r="M1619" s="24">
        <f>SUMIF($3:$3,M$2,1615:1615)</f>
        <v>0</v>
      </c>
      <c r="N1619" s="24">
        <f>SUMIF($3:$3,N$2,1615:1615)</f>
        <v>0</v>
      </c>
      <c r="O1619" s="24">
        <f>SUMIF($3:$3,O$2,1615:1615)</f>
        <v>0</v>
      </c>
      <c r="P1619" s="24">
        <f>SUMIF($3:$3,P$2,1615:1615)</f>
        <v>0</v>
      </c>
      <c r="R1619"/>
      <c r="S1619" s="74">
        <v>0</v>
      </c>
      <c r="T1619" s="133">
        <v>0</v>
      </c>
      <c r="U1619" s="133">
        <v>0</v>
      </c>
      <c r="V1619" s="74">
        <v>-10</v>
      </c>
      <c r="W1619" s="74">
        <v>0</v>
      </c>
      <c r="X1619" s="74">
        <v>0</v>
      </c>
      <c r="Y1619" s="74">
        <v>0</v>
      </c>
      <c r="Z1619" s="74">
        <v>0</v>
      </c>
      <c r="AA1619" s="74">
        <v>0</v>
      </c>
      <c r="AB1619" s="74">
        <v>0</v>
      </c>
      <c r="AC1619" s="74">
        <v>0</v>
      </c>
      <c r="AD1619" s="74">
        <v>0</v>
      </c>
      <c r="AE1619" s="74">
        <v>0</v>
      </c>
      <c r="AF1619" s="74">
        <v>0</v>
      </c>
      <c r="AG1619" s="74">
        <v>0</v>
      </c>
      <c r="AH1619" s="74">
        <v>0</v>
      </c>
      <c r="AI1619" s="74">
        <v>0</v>
      </c>
      <c r="AJ1619" s="74">
        <v>0</v>
      </c>
      <c r="AK1619" s="74">
        <v>0</v>
      </c>
      <c r="AL1619" s="74">
        <v>0</v>
      </c>
      <c r="AM1619" s="74">
        <v>0</v>
      </c>
      <c r="AN1619" s="74">
        <v>0</v>
      </c>
      <c r="AO1619" s="74">
        <v>0</v>
      </c>
      <c r="AP1619" s="74">
        <v>0</v>
      </c>
      <c r="AQ1619" s="74">
        <v>0</v>
      </c>
      <c r="AR1619" s="74">
        <v>0</v>
      </c>
      <c r="AS1619" s="74">
        <v>0</v>
      </c>
      <c r="AT1619" s="74">
        <v>0</v>
      </c>
      <c r="AU1619" s="74">
        <v>0</v>
      </c>
      <c r="AV1619" s="74">
        <v>0</v>
      </c>
      <c r="AW1619" s="74">
        <v>0</v>
      </c>
      <c r="AX1619" s="74">
        <v>0</v>
      </c>
      <c r="AY1619" s="74">
        <v>0</v>
      </c>
      <c r="AZ1619" s="74">
        <v>0</v>
      </c>
      <c r="BA1619" s="74">
        <v>0</v>
      </c>
      <c r="BB1619" s="74">
        <v>0</v>
      </c>
      <c r="BC1619" s="74">
        <v>0</v>
      </c>
      <c r="BD1619" s="74">
        <v>0</v>
      </c>
      <c r="BE1619" s="74">
        <v>0</v>
      </c>
      <c r="BF1619" s="74">
        <v>0</v>
      </c>
      <c r="BG1619" s="74">
        <v>0</v>
      </c>
      <c r="BH1619" s="74">
        <v>0</v>
      </c>
      <c r="BI1619" s="74">
        <v>0</v>
      </c>
      <c r="BJ1619" s="74">
        <v>0</v>
      </c>
      <c r="BK1619" s="74">
        <v>0</v>
      </c>
      <c r="BL1619" s="74">
        <v>0</v>
      </c>
      <c r="BM1619" s="74">
        <v>0</v>
      </c>
      <c r="BN1619" s="74">
        <v>0</v>
      </c>
      <c r="BO1619" s="74">
        <v>0</v>
      </c>
      <c r="BP1619" s="74">
        <v>0</v>
      </c>
      <c r="BQ1619" s="74">
        <v>0</v>
      </c>
      <c r="BR1619" s="74">
        <v>0</v>
      </c>
      <c r="BS1619" s="74">
        <v>0</v>
      </c>
      <c r="BT1619" s="74">
        <v>0</v>
      </c>
      <c r="BU1619" s="74">
        <v>0</v>
      </c>
      <c r="BV1619" s="74">
        <v>0</v>
      </c>
      <c r="BW1619" s="74">
        <v>0</v>
      </c>
      <c r="BX1619" s="74">
        <v>0</v>
      </c>
      <c r="BY1619" s="74">
        <v>0</v>
      </c>
      <c r="BZ1619" s="74">
        <v>0</v>
      </c>
      <c r="CA1619" s="74">
        <v>0</v>
      </c>
      <c r="CB1619" s="74">
        <v>0</v>
      </c>
      <c r="CC1619" s="74">
        <v>0</v>
      </c>
      <c r="CD1619" s="74">
        <v>0</v>
      </c>
      <c r="CE1619" s="74">
        <v>0</v>
      </c>
      <c r="CF1619" s="74">
        <v>0</v>
      </c>
      <c r="CG1619" s="74">
        <v>0</v>
      </c>
      <c r="CH1619" s="74">
        <v>0</v>
      </c>
      <c r="CI1619" s="74">
        <v>0</v>
      </c>
      <c r="CJ1619" s="74">
        <v>0</v>
      </c>
      <c r="CK1619" s="74">
        <v>0</v>
      </c>
      <c r="CL1619" s="74">
        <v>0</v>
      </c>
      <c r="CO1619" s="74">
        <v>0</v>
      </c>
      <c r="CP1619" s="74">
        <v>0</v>
      </c>
      <c r="CQ1619" s="74">
        <v>0</v>
      </c>
      <c r="CR1619" s="74">
        <v>0</v>
      </c>
      <c r="CS1619" s="74">
        <v>0</v>
      </c>
      <c r="CT1619" s="74">
        <v>0</v>
      </c>
      <c r="CU1619" s="74">
        <v>0</v>
      </c>
      <c r="CV1619" s="74">
        <v>0</v>
      </c>
      <c r="CW1619" s="74">
        <v>0</v>
      </c>
      <c r="CX1619" s="74">
        <v>0</v>
      </c>
      <c r="CY1619" s="74">
        <v>0</v>
      </c>
      <c r="CZ1619" s="74">
        <v>0</v>
      </c>
      <c r="DA1619" s="74">
        <v>0</v>
      </c>
      <c r="DB1619" s="74">
        <v>0</v>
      </c>
      <c r="DC1619" s="74">
        <v>0</v>
      </c>
      <c r="DD1619" s="74">
        <v>0</v>
      </c>
      <c r="DE1619" s="74">
        <v>0</v>
      </c>
      <c r="DF1619" s="74">
        <v>0</v>
      </c>
      <c r="DG1619" s="74">
        <v>0</v>
      </c>
      <c r="DH1619" s="74">
        <v>0</v>
      </c>
      <c r="DI1619" s="74">
        <v>0</v>
      </c>
      <c r="DJ1619" s="74">
        <v>0</v>
      </c>
      <c r="DK1619" s="74">
        <v>0</v>
      </c>
      <c r="DL1619" s="74">
        <v>0</v>
      </c>
    </row>
    <row r="1620" spans="1:116" x14ac:dyDescent="0.4">
      <c r="A1620" s="98"/>
      <c r="B1620" s="59"/>
      <c r="C1620" s="59"/>
      <c r="D1620" t="s">
        <v>426</v>
      </c>
      <c r="E1620" t="str">
        <f t="shared" si="2672"/>
        <v>1620 DAMORT-F</v>
      </c>
      <c r="G1620" s="125"/>
      <c r="K1620" s="24">
        <f>SUMIF($3:$3,K$2,1616:1616)</f>
        <v>0</v>
      </c>
      <c r="L1620" s="24">
        <f>SUMIF($3:$3,L$2,1616:1616)</f>
        <v>0</v>
      </c>
      <c r="M1620" s="24">
        <f>SUMIF($3:$3,M$2,1616:1616)</f>
        <v>0</v>
      </c>
      <c r="N1620" s="24">
        <f>SUMIF($3:$3,N$2,1616:1616)</f>
        <v>0</v>
      </c>
      <c r="O1620" s="24">
        <f>SUMIF($3:$3,O$2,1616:1616)</f>
        <v>0</v>
      </c>
      <c r="P1620" s="24">
        <f>SUMIF($3:$3,P$2,1616:1616)</f>
        <v>0</v>
      </c>
      <c r="R1620"/>
      <c r="S1620" s="62">
        <f t="shared" ref="S1620:AX1620" si="2687">S1627-S1623</f>
        <v>-59.156509855368732</v>
      </c>
      <c r="T1620" s="62">
        <f t="shared" si="2687"/>
        <v>-101.32361029467776</v>
      </c>
      <c r="U1620" s="62">
        <f t="shared" si="2687"/>
        <v>-149.94218426296985</v>
      </c>
      <c r="V1620" s="62">
        <f t="shared" si="2687"/>
        <v>-204.33816738464569</v>
      </c>
      <c r="W1620" s="62">
        <f t="shared" si="2687"/>
        <v>-264.66841528717958</v>
      </c>
      <c r="X1620" s="62">
        <f t="shared" si="2687"/>
        <v>-330.24028957261925</v>
      </c>
      <c r="Y1620" s="62">
        <f t="shared" si="2687"/>
        <v>-400.55103817511014</v>
      </c>
      <c r="Z1620" s="62">
        <f t="shared" si="2687"/>
        <v>-475.05422880894025</v>
      </c>
      <c r="AA1620" s="62">
        <f t="shared" si="2687"/>
        <v>-553.16393856908883</v>
      </c>
      <c r="AB1620" s="62">
        <f t="shared" si="2687"/>
        <v>-634.2593075336074</v>
      </c>
      <c r="AC1620" s="62">
        <f t="shared" si="2687"/>
        <v>-717.68942145449455</v>
      </c>
      <c r="AD1620" s="62">
        <f t="shared" si="2687"/>
        <v>-802.77848559037943</v>
      </c>
      <c r="AE1620" s="62">
        <f t="shared" si="2687"/>
        <v>-861.9419263303904</v>
      </c>
      <c r="AF1620" s="62">
        <f t="shared" si="2687"/>
        <v>-914.41554635714806</v>
      </c>
      <c r="AG1620" s="62">
        <f t="shared" si="2687"/>
        <v>-959.70631699781916</v>
      </c>
      <c r="AH1620" s="62">
        <f t="shared" si="2687"/>
        <v>-997.37695808551405</v>
      </c>
      <c r="AI1620" s="62">
        <f t="shared" si="2687"/>
        <v>-1027.0500465315602</v>
      </c>
      <c r="AJ1620" s="62">
        <f t="shared" si="2687"/>
        <v>-1048.4116603268942</v>
      </c>
      <c r="AK1620" s="62">
        <f t="shared" si="2687"/>
        <v>-1061.2145237344648</v>
      </c>
      <c r="AL1620" s="62">
        <f t="shared" si="2687"/>
        <v>-1065.280623305978</v>
      </c>
      <c r="AM1620" s="62">
        <f t="shared" si="2687"/>
        <v>-1060.5032685130375</v>
      </c>
      <c r="AN1620" s="62">
        <f t="shared" si="2687"/>
        <v>-1046.8485751925468</v>
      </c>
      <c r="AO1620" s="62">
        <f t="shared" si="2687"/>
        <v>-1024.3563546344478</v>
      </c>
      <c r="AP1620" s="62">
        <f t="shared" si="2687"/>
        <v>-993.14039594974417</v>
      </c>
      <c r="AQ1620" s="62">
        <f t="shared" si="2687"/>
        <v>-953.38813430975347</v>
      </c>
      <c r="AR1620" s="62">
        <f t="shared" si="2687"/>
        <v>-905.35970270351493</v>
      </c>
      <c r="AS1620" s="62">
        <f t="shared" si="2687"/>
        <v>-849.38636997802848</v>
      </c>
      <c r="AT1620" s="62">
        <f t="shared" si="2687"/>
        <v>-785.8683730633461</v>
      </c>
      <c r="AU1620" s="62">
        <f t="shared" si="2687"/>
        <v>-715.27215639884685</v>
      </c>
      <c r="AV1620" s="62">
        <f t="shared" si="2687"/>
        <v>-638.12703662548654</v>
      </c>
      <c r="AW1620" s="62">
        <f t="shared" si="2687"/>
        <v>-555.02131554880236</v>
      </c>
      <c r="AX1620" s="62">
        <f t="shared" si="2687"/>
        <v>-466.59786916690564</v>
      </c>
      <c r="AY1620" s="62">
        <f t="shared" ref="AY1620:CD1620" si="2688">AY1627-AY1623</f>
        <v>-373.54924515543553</v>
      </c>
      <c r="AZ1620" s="62">
        <f t="shared" si="2688"/>
        <v>-276.61230556757459</v>
      </c>
      <c r="BA1620" s="62">
        <f t="shared" si="2688"/>
        <v>-176.5624556034183</v>
      </c>
      <c r="BB1620" s="62">
        <f t="shared" si="2688"/>
        <v>-74.207503092865693</v>
      </c>
      <c r="BC1620" s="62">
        <f t="shared" si="2688"/>
        <v>104.05309084752862</v>
      </c>
      <c r="BD1620" s="62">
        <f t="shared" si="2688"/>
        <v>257.11636698217575</v>
      </c>
      <c r="BE1620" s="62">
        <f t="shared" si="2688"/>
        <v>415.41261505174947</v>
      </c>
      <c r="BF1620" s="62">
        <f t="shared" si="2688"/>
        <v>576.85514776678565</v>
      </c>
      <c r="BG1620" s="62">
        <f t="shared" si="2688"/>
        <v>740.40020694456814</v>
      </c>
      <c r="BH1620" s="62">
        <f t="shared" si="2688"/>
        <v>903.87701420801204</v>
      </c>
      <c r="BI1620" s="62">
        <f t="shared" si="2688"/>
        <v>1065.3762617782572</v>
      </c>
      <c r="BJ1620" s="62">
        <f t="shared" si="2688"/>
        <v>1222.9497200230871</v>
      </c>
      <c r="BK1620" s="62">
        <f t="shared" si="2688"/>
        <v>1374.6307019574685</v>
      </c>
      <c r="BL1620" s="62">
        <f t="shared" si="2688"/>
        <v>1518.4551811813596</v>
      </c>
      <c r="BM1620" s="62">
        <f t="shared" si="2688"/>
        <v>1652.4833547706025</v>
      </c>
      <c r="BN1620" s="62">
        <f t="shared" si="2688"/>
        <v>1774.8214344489913</v>
      </c>
      <c r="BO1620" s="62">
        <f t="shared" si="2688"/>
        <v>1849.8096761295076</v>
      </c>
      <c r="BP1620" s="62">
        <f t="shared" si="2688"/>
        <v>1902.8248898035288</v>
      </c>
      <c r="BQ1620" s="62">
        <f t="shared" si="2688"/>
        <v>1932.8048932901609</v>
      </c>
      <c r="BR1620" s="62">
        <f t="shared" si="2688"/>
        <v>1938.9304700534485</v>
      </c>
      <c r="BS1620" s="62">
        <f t="shared" si="2688"/>
        <v>1920.6378647219394</v>
      </c>
      <c r="BT1620" s="62">
        <f t="shared" si="2688"/>
        <v>1877.6287550855545</v>
      </c>
      <c r="BU1620" s="62">
        <f t="shared" si="2688"/>
        <v>1809.8775660737631</v>
      </c>
      <c r="BV1620" s="62">
        <f t="shared" si="2688"/>
        <v>1717.6360164051382</v>
      </c>
      <c r="BW1620" s="62">
        <f t="shared" si="2688"/>
        <v>1601.4348151583488</v>
      </c>
      <c r="BX1620" s="62">
        <f t="shared" si="2688"/>
        <v>1462.0824532039076</v>
      </c>
      <c r="BY1620" s="62">
        <f t="shared" si="2688"/>
        <v>1300.6610629965426</v>
      </c>
      <c r="BZ1620" s="62">
        <f t="shared" si="2688"/>
        <v>1118.5193493905247</v>
      </c>
      <c r="CA1620" s="62">
        <f t="shared" si="2688"/>
        <v>917.26262362662078</v>
      </c>
      <c r="CB1620" s="62">
        <f t="shared" si="2688"/>
        <v>698.74000216521472</v>
      </c>
      <c r="CC1620" s="62">
        <f t="shared" si="2688"/>
        <v>465.02886131772414</v>
      </c>
      <c r="CD1620" s="62">
        <f t="shared" si="2688"/>
        <v>218.41666736903997</v>
      </c>
      <c r="CE1620" s="62">
        <f t="shared" ref="CE1620:CL1620" si="2689">CE1627-CE1623</f>
        <v>-38.61967019948662</v>
      </c>
      <c r="CF1620" s="62">
        <f t="shared" si="2689"/>
        <v>-303.43674796607877</v>
      </c>
      <c r="CG1620" s="62">
        <f t="shared" si="2689"/>
        <v>-573.2497204528878</v>
      </c>
      <c r="CH1620" s="62">
        <f t="shared" si="2689"/>
        <v>-845.15923100288592</v>
      </c>
      <c r="CI1620" s="62">
        <f t="shared" si="2689"/>
        <v>-1116.1799761255008</v>
      </c>
      <c r="CJ1620" s="62">
        <f t="shared" si="2689"/>
        <v>-1383.2706380327206</v>
      </c>
      <c r="CK1620" s="62">
        <f t="shared" si="2689"/>
        <v>-1643.3649026852909</v>
      </c>
      <c r="CL1620" s="62">
        <f t="shared" si="2689"/>
        <v>-1893.4032658176166</v>
      </c>
      <c r="CO1620" s="62">
        <f t="shared" ref="CO1620:DK1620" si="2690">CO1627-CO1623</f>
        <v>-2335.3778670470729</v>
      </c>
      <c r="CP1620" s="62">
        <f t="shared" si="2690"/>
        <v>-2433.3510519394158</v>
      </c>
      <c r="CQ1620" s="62">
        <f t="shared" si="2690"/>
        <v>-2468.1326639241925</v>
      </c>
      <c r="CR1620" s="62">
        <f t="shared" si="2690"/>
        <v>-2435.910497885945</v>
      </c>
      <c r="CS1620" s="62">
        <f t="shared" si="2690"/>
        <v>-2334.4527067978597</v>
      </c>
      <c r="CT1620" s="62">
        <f t="shared" si="2690"/>
        <v>-2163.2190177478064</v>
      </c>
      <c r="CU1620" s="62">
        <f t="shared" si="2690"/>
        <v>-1923.432763360948</v>
      </c>
      <c r="CV1620" s="62">
        <f t="shared" si="2690"/>
        <v>-1618.110777680748</v>
      </c>
      <c r="CW1620" s="62">
        <f t="shared" si="2690"/>
        <v>-1252.0491797400141</v>
      </c>
      <c r="CX1620" s="62">
        <f t="shared" si="2690"/>
        <v>-831.76411773417317</v>
      </c>
      <c r="CY1620" s="62">
        <f t="shared" si="2690"/>
        <v>-365.38764761442349</v>
      </c>
      <c r="CZ1620" s="62">
        <f t="shared" si="2690"/>
        <v>-192.73200464787578</v>
      </c>
      <c r="DA1620" s="62">
        <f t="shared" si="2690"/>
        <v>334.84521432169754</v>
      </c>
      <c r="DB1620" s="62">
        <f t="shared" si="2690"/>
        <v>883.34744085155307</v>
      </c>
      <c r="DC1620" s="62">
        <f t="shared" si="2690"/>
        <v>1439.6362909404772</v>
      </c>
      <c r="DD1620" s="62">
        <f t="shared" si="2690"/>
        <v>1989.8467705474625</v>
      </c>
      <c r="DE1620" s="62">
        <f t="shared" si="2690"/>
        <v>2519.7132491733155</v>
      </c>
      <c r="DF1620" s="62">
        <f t="shared" si="2690"/>
        <v>3014.9158715860967</v>
      </c>
      <c r="DG1620" s="62">
        <f t="shared" si="2690"/>
        <v>3461.4392962395873</v>
      </c>
      <c r="DH1620" s="62">
        <f t="shared" si="2690"/>
        <v>3845.9351142297455</v>
      </c>
      <c r="DI1620" s="62">
        <f t="shared" si="2690"/>
        <v>4156.0789702572802</v>
      </c>
      <c r="DJ1620" s="62">
        <f t="shared" si="2690"/>
        <v>4380.9132906207087</v>
      </c>
      <c r="DK1620" s="62">
        <f t="shared" si="2690"/>
        <v>4511.1666313059595</v>
      </c>
      <c r="DL1620" s="62">
        <f t="shared" ref="DL1620" si="2691">DL1627-DL1623</f>
        <v>4539.5409949225814</v>
      </c>
    </row>
    <row r="1621" spans="1:116" x14ac:dyDescent="0.4">
      <c r="A1621" s="98"/>
      <c r="B1621" s="57"/>
      <c r="C1621" t="s">
        <v>228</v>
      </c>
      <c r="D1621" t="s">
        <v>426</v>
      </c>
      <c r="E1621" t="str">
        <f t="shared" si="2672"/>
        <v>1621 DAMORT-F</v>
      </c>
      <c r="F1621" s="27"/>
      <c r="G1621" s="126" t="str">
        <f>"Interest expense - "&amp;SUBSTITUTE(G1608,":","")</f>
        <v>Interest expense - Simple amortizing debt</v>
      </c>
      <c r="I1621" s="74"/>
      <c r="J1621" s="74"/>
      <c r="K1621" s="33">
        <f>SUMIF($4:$4,K$2,1617:1617)</f>
        <v>6266.2795554679642</v>
      </c>
      <c r="L1621" s="33">
        <f>SUMIF($4:$4,L$2,1617:1617)</f>
        <v>-4770.271396798883</v>
      </c>
      <c r="M1621" s="33">
        <f>SUMIF($4:$4,M$2,1617:1617)</f>
        <v>-12459.156756869737</v>
      </c>
      <c r="N1621" s="33">
        <f>SUMIF($4:$4,N$2,1617:1617)</f>
        <v>-2701.7545984510066</v>
      </c>
      <c r="O1621" s="33">
        <f>SUMIF($4:$4,O$2,1617:1617)</f>
        <v>18387.395298919826</v>
      </c>
      <c r="P1621" s="33">
        <f>SUMIF($4:$4,P$2,1617:1617)</f>
        <v>15902.081916324099</v>
      </c>
      <c r="R1621" s="53">
        <f>S1617</f>
        <v>1000</v>
      </c>
      <c r="S1621" s="93">
        <f t="shared" ref="S1621:AX1621" si="2692">SUM(S1617:S1620)</f>
        <v>1774.1768234779647</v>
      </c>
      <c r="T1621" s="93">
        <f t="shared" si="2692"/>
        <v>2506.1865465166206</v>
      </c>
      <c r="U1621" s="93">
        <f t="shared" si="2692"/>
        <v>3189.5776955869842</v>
      </c>
      <c r="V1621" s="93">
        <f t="shared" si="2692"/>
        <v>3808.572861535672</v>
      </c>
      <c r="W1621" s="93">
        <f t="shared" si="2692"/>
        <v>4377.2377795818256</v>
      </c>
      <c r="X1621" s="93">
        <f t="shared" si="2692"/>
        <v>4880.3308233425396</v>
      </c>
      <c r="Y1621" s="93">
        <f t="shared" si="2692"/>
        <v>5313.1131185007625</v>
      </c>
      <c r="Z1621" s="93">
        <f t="shared" si="2692"/>
        <v>5671.3922230251555</v>
      </c>
      <c r="AA1621" s="93">
        <f t="shared" si="2692"/>
        <v>5951.5616177893999</v>
      </c>
      <c r="AB1621" s="93">
        <f t="shared" si="2692"/>
        <v>6150.6356435891257</v>
      </c>
      <c r="AC1621" s="93">
        <f t="shared" si="2692"/>
        <v>6266.2795554679642</v>
      </c>
      <c r="AD1621" s="93">
        <f t="shared" si="2692"/>
        <v>6296.834403210918</v>
      </c>
      <c r="AE1621" s="93">
        <f t="shared" si="2692"/>
        <v>5434.8924768805273</v>
      </c>
      <c r="AF1621" s="93">
        <f t="shared" si="2692"/>
        <v>4520.4769305233795</v>
      </c>
      <c r="AG1621" s="93">
        <f t="shared" si="2692"/>
        <v>3560.7706135255603</v>
      </c>
      <c r="AH1621" s="93">
        <f t="shared" si="2692"/>
        <v>2563.3936554400461</v>
      </c>
      <c r="AI1621" s="93">
        <f t="shared" si="2692"/>
        <v>1536.343608908486</v>
      </c>
      <c r="AJ1621" s="93">
        <f t="shared" si="2692"/>
        <v>487.93194858159177</v>
      </c>
      <c r="AK1621" s="93">
        <f t="shared" si="2692"/>
        <v>-573.28257515287305</v>
      </c>
      <c r="AL1621" s="93">
        <f t="shared" si="2692"/>
        <v>-1638.563198458851</v>
      </c>
      <c r="AM1621" s="93">
        <f t="shared" si="2692"/>
        <v>-2699.0664669718885</v>
      </c>
      <c r="AN1621" s="93">
        <f t="shared" si="2692"/>
        <v>-3745.9150421644354</v>
      </c>
      <c r="AO1621" s="93">
        <f t="shared" si="2692"/>
        <v>-4770.271396798883</v>
      </c>
      <c r="AP1621" s="93">
        <f t="shared" si="2692"/>
        <v>-5763.4117927486268</v>
      </c>
      <c r="AQ1621" s="93">
        <f t="shared" si="2692"/>
        <v>-6716.7999270583805</v>
      </c>
      <c r="AR1621" s="93">
        <f t="shared" si="2692"/>
        <v>-7622.1596297618953</v>
      </c>
      <c r="AS1621" s="93">
        <f t="shared" si="2692"/>
        <v>-8471.545999739923</v>
      </c>
      <c r="AT1621" s="93">
        <f t="shared" si="2692"/>
        <v>-9257.4143728032686</v>
      </c>
      <c r="AU1621" s="93">
        <f t="shared" si="2692"/>
        <v>-9972.6865292021157</v>
      </c>
      <c r="AV1621" s="93">
        <f t="shared" si="2692"/>
        <v>-10610.813565827602</v>
      </c>
      <c r="AW1621" s="93">
        <f t="shared" si="2692"/>
        <v>-11165.834881376404</v>
      </c>
      <c r="AX1621" s="93">
        <f t="shared" si="2692"/>
        <v>-11632.43275054331</v>
      </c>
      <c r="AY1621" s="93">
        <f t="shared" ref="AY1621:CD1621" si="2693">SUM(AY1617:AY1620)</f>
        <v>-12005.981995698745</v>
      </c>
      <c r="AZ1621" s="93">
        <f t="shared" si="2693"/>
        <v>-12282.594301266319</v>
      </c>
      <c r="BA1621" s="93">
        <f t="shared" si="2693"/>
        <v>-12459.156756869737</v>
      </c>
      <c r="BB1621" s="93">
        <f t="shared" si="2693"/>
        <v>-12533.364259962604</v>
      </c>
      <c r="BC1621" s="93">
        <f t="shared" si="2693"/>
        <v>-12429.311169115075</v>
      </c>
      <c r="BD1621" s="93">
        <f t="shared" si="2693"/>
        <v>-12172.194802132899</v>
      </c>
      <c r="BE1621" s="93">
        <f t="shared" si="2693"/>
        <v>-11756.782187081149</v>
      </c>
      <c r="BF1621" s="93">
        <f t="shared" si="2693"/>
        <v>-11179.927039314363</v>
      </c>
      <c r="BG1621" s="93">
        <f t="shared" si="2693"/>
        <v>-10439.526832369795</v>
      </c>
      <c r="BH1621" s="93">
        <f t="shared" si="2693"/>
        <v>-9535.6498181617826</v>
      </c>
      <c r="BI1621" s="93">
        <f t="shared" si="2693"/>
        <v>-8470.2735563835249</v>
      </c>
      <c r="BJ1621" s="93">
        <f t="shared" si="2693"/>
        <v>-7247.3238363604378</v>
      </c>
      <c r="BK1621" s="93">
        <f t="shared" si="2693"/>
        <v>-5872.693134402969</v>
      </c>
      <c r="BL1621" s="93">
        <f t="shared" si="2693"/>
        <v>-4354.2379532216091</v>
      </c>
      <c r="BM1621" s="93">
        <f t="shared" si="2693"/>
        <v>-2701.7545984510066</v>
      </c>
      <c r="BN1621" s="93">
        <f t="shared" si="2693"/>
        <v>-926.93316400201525</v>
      </c>
      <c r="BO1621" s="93">
        <f t="shared" si="2693"/>
        <v>922.87651212749233</v>
      </c>
      <c r="BP1621" s="93">
        <f t="shared" si="2693"/>
        <v>2825.7014019310209</v>
      </c>
      <c r="BQ1621" s="93">
        <f t="shared" si="2693"/>
        <v>4758.506295221182</v>
      </c>
      <c r="BR1621" s="93">
        <f t="shared" si="2693"/>
        <v>6697.4367652746305</v>
      </c>
      <c r="BS1621" s="93">
        <f t="shared" si="2693"/>
        <v>8618.0746299965704</v>
      </c>
      <c r="BT1621" s="93">
        <f t="shared" si="2693"/>
        <v>10495.703385082124</v>
      </c>
      <c r="BU1621" s="93">
        <f t="shared" si="2693"/>
        <v>12305.580951155887</v>
      </c>
      <c r="BV1621" s="93">
        <f t="shared" si="2693"/>
        <v>14023.216967561026</v>
      </c>
      <c r="BW1621" s="93">
        <f t="shared" si="2693"/>
        <v>15624.651782719375</v>
      </c>
      <c r="BX1621" s="93">
        <f t="shared" si="2693"/>
        <v>17086.734235923283</v>
      </c>
      <c r="BY1621" s="93">
        <f t="shared" si="2693"/>
        <v>18387.395298919826</v>
      </c>
      <c r="BZ1621" s="93">
        <f t="shared" si="2693"/>
        <v>19505.91464831035</v>
      </c>
      <c r="CA1621" s="93">
        <f t="shared" si="2693"/>
        <v>20423.177271936973</v>
      </c>
      <c r="CB1621" s="93">
        <f t="shared" si="2693"/>
        <v>21121.917274102187</v>
      </c>
      <c r="CC1621" s="93">
        <f t="shared" si="2693"/>
        <v>21586.946135419912</v>
      </c>
      <c r="CD1621" s="93">
        <f t="shared" si="2693"/>
        <v>21805.362802788954</v>
      </c>
      <c r="CE1621" s="93">
        <f t="shared" ref="CE1621:CL1621" si="2694">SUM(CE1617:CE1620)</f>
        <v>21766.743132589469</v>
      </c>
      <c r="CF1621" s="93">
        <f t="shared" si="2694"/>
        <v>21463.306384623389</v>
      </c>
      <c r="CG1621" s="93">
        <f t="shared" si="2694"/>
        <v>20890.056664170501</v>
      </c>
      <c r="CH1621" s="93">
        <f t="shared" si="2694"/>
        <v>20044.897433167615</v>
      </c>
      <c r="CI1621" s="93">
        <f t="shared" si="2694"/>
        <v>18928.717457042112</v>
      </c>
      <c r="CJ1621" s="93">
        <f t="shared" si="2694"/>
        <v>17545.44681900939</v>
      </c>
      <c r="CK1621" s="93">
        <f t="shared" si="2694"/>
        <v>15902.081916324099</v>
      </c>
      <c r="CL1621" s="93">
        <f t="shared" si="2694"/>
        <v>14008.678650506483</v>
      </c>
      <c r="CN1621" s="74"/>
      <c r="CO1621" s="93">
        <f t="shared" ref="CO1621:DL1621" si="2695">SUM(CO1617:CO1620)</f>
        <v>-2335.3778670470729</v>
      </c>
      <c r="CP1621" s="93">
        <f t="shared" si="2695"/>
        <v>-4768.7289189864887</v>
      </c>
      <c r="CQ1621" s="93">
        <f t="shared" si="2695"/>
        <v>-7236.8615829106811</v>
      </c>
      <c r="CR1621" s="93">
        <f t="shared" si="2695"/>
        <v>-9672.7720807966252</v>
      </c>
      <c r="CS1621" s="93">
        <f t="shared" si="2695"/>
        <v>-12007.224787594485</v>
      </c>
      <c r="CT1621" s="93">
        <f t="shared" si="2695"/>
        <v>-14170.443805342291</v>
      </c>
      <c r="CU1621" s="93">
        <f t="shared" si="2695"/>
        <v>-16093.876568703239</v>
      </c>
      <c r="CV1621" s="93">
        <f t="shared" si="2695"/>
        <v>-17711.987346383987</v>
      </c>
      <c r="CW1621" s="93">
        <f t="shared" si="2695"/>
        <v>-18964.036526124</v>
      </c>
      <c r="CX1621" s="93">
        <f t="shared" si="2695"/>
        <v>-19795.800643858172</v>
      </c>
      <c r="CY1621" s="93">
        <f t="shared" si="2695"/>
        <v>-20161.188291472597</v>
      </c>
      <c r="CZ1621" s="93">
        <f t="shared" si="2695"/>
        <v>-20353.920296120472</v>
      </c>
      <c r="DA1621" s="93">
        <f t="shared" si="2695"/>
        <v>-20019.075081798775</v>
      </c>
      <c r="DB1621" s="93">
        <f t="shared" si="2695"/>
        <v>-19135.727640947222</v>
      </c>
      <c r="DC1621" s="93">
        <f t="shared" si="2695"/>
        <v>-17696.091350006744</v>
      </c>
      <c r="DD1621" s="93">
        <f t="shared" si="2695"/>
        <v>-15706.24457945928</v>
      </c>
      <c r="DE1621" s="93">
        <f t="shared" si="2695"/>
        <v>-13186.531330285965</v>
      </c>
      <c r="DF1621" s="93">
        <f t="shared" si="2695"/>
        <v>-10171.615458699867</v>
      </c>
      <c r="DG1621" s="93">
        <f t="shared" si="2695"/>
        <v>-6710.1761624602805</v>
      </c>
      <c r="DH1621" s="93">
        <f t="shared" si="2695"/>
        <v>-2864.2410482305349</v>
      </c>
      <c r="DI1621" s="93">
        <f t="shared" si="2695"/>
        <v>1291.8379220267452</v>
      </c>
      <c r="DJ1621" s="93">
        <f t="shared" si="2695"/>
        <v>5672.7512126474539</v>
      </c>
      <c r="DK1621" s="93">
        <f t="shared" si="2695"/>
        <v>10183.917843953413</v>
      </c>
      <c r="DL1621" s="93">
        <f t="shared" si="2695"/>
        <v>14723.458838875995</v>
      </c>
    </row>
    <row r="1622" spans="1:116" x14ac:dyDescent="0.4">
      <c r="A1622" s="99"/>
      <c r="B1622" s="57" t="s">
        <v>244</v>
      </c>
      <c r="C1622" s="57"/>
      <c r="D1622" t="s">
        <v>426</v>
      </c>
      <c r="E1622" t="str">
        <f t="shared" si="2672"/>
        <v>1622 DAMORT-F</v>
      </c>
      <c r="G1622" s="125"/>
      <c r="R1622"/>
      <c r="S1622" s="62"/>
      <c r="T1622" s="62"/>
      <c r="U1622" s="62"/>
      <c r="V1622" s="62"/>
      <c r="W1622" s="62"/>
      <c r="X1622" s="62"/>
      <c r="Y1622" s="62"/>
      <c r="Z1622" s="62"/>
      <c r="AA1622" s="62"/>
      <c r="AB1622" s="62"/>
      <c r="AC1622" s="62"/>
      <c r="AD1622" s="62"/>
      <c r="AE1622" s="62"/>
      <c r="AF1622" s="62"/>
      <c r="AG1622" s="62"/>
      <c r="AH1622" s="62"/>
      <c r="AI1622" s="62"/>
      <c r="AJ1622" s="62"/>
      <c r="AK1622" s="62"/>
      <c r="AL1622" s="62"/>
      <c r="AM1622" s="62"/>
      <c r="AN1622" s="62"/>
      <c r="AO1622" s="62"/>
      <c r="AP1622" s="62"/>
      <c r="AQ1622" s="62"/>
      <c r="AR1622" s="62"/>
      <c r="AS1622" s="62"/>
      <c r="AT1622" s="62"/>
      <c r="AU1622" s="62"/>
      <c r="AV1622" s="62"/>
      <c r="AW1622" s="62"/>
      <c r="AX1622" s="62"/>
      <c r="AY1622" s="62"/>
      <c r="AZ1622" s="62"/>
      <c r="BA1622" s="62"/>
      <c r="BB1622" s="62"/>
      <c r="BC1622" s="62"/>
      <c r="BD1622" s="62"/>
      <c r="BE1622" s="62"/>
      <c r="BF1622" s="62"/>
      <c r="BG1622" s="62"/>
      <c r="BH1622" s="62"/>
      <c r="BI1622" s="62"/>
      <c r="BJ1622" s="62"/>
      <c r="BK1622" s="62"/>
      <c r="BL1622" s="62"/>
      <c r="BM1622" s="62"/>
      <c r="BN1622" s="62"/>
      <c r="BO1622" s="62"/>
      <c r="BP1622" s="62"/>
      <c r="BQ1622" s="62"/>
      <c r="BR1622" s="62"/>
      <c r="BS1622" s="62"/>
      <c r="BT1622" s="62"/>
      <c r="BU1622" s="62"/>
      <c r="BV1622" s="62"/>
      <c r="BW1622" s="62"/>
      <c r="BX1622" s="62"/>
      <c r="BY1622" s="62"/>
      <c r="BZ1622" s="62"/>
      <c r="CA1622" s="62"/>
      <c r="CB1622" s="62"/>
      <c r="CC1622" s="62"/>
      <c r="CD1622" s="62"/>
      <c r="CE1622" s="62"/>
      <c r="CF1622" s="62"/>
      <c r="CG1622" s="62"/>
      <c r="CH1622" s="62"/>
      <c r="CI1622" s="62"/>
      <c r="CJ1622" s="62"/>
      <c r="CK1622" s="62"/>
      <c r="CL1622" s="62"/>
      <c r="CO1622" s="62"/>
      <c r="CP1622" s="62"/>
      <c r="CQ1622" s="62"/>
      <c r="CR1622" s="62"/>
      <c r="CS1622" s="62"/>
      <c r="CT1622" s="62"/>
      <c r="CU1622" s="62"/>
      <c r="CV1622" s="62"/>
      <c r="CW1622" s="62"/>
      <c r="CX1622" s="62"/>
      <c r="CY1622" s="62"/>
      <c r="CZ1622" s="62"/>
      <c r="DA1622" s="62"/>
      <c r="DB1622" s="62"/>
      <c r="DC1622" s="62"/>
      <c r="DD1622" s="62"/>
      <c r="DE1622" s="62"/>
      <c r="DF1622" s="62"/>
      <c r="DG1622" s="62"/>
      <c r="DH1622" s="62"/>
      <c r="DI1622" s="62"/>
      <c r="DJ1622" s="62"/>
      <c r="DK1622" s="62"/>
      <c r="DL1622" s="62"/>
    </row>
    <row r="1623" spans="1:116" x14ac:dyDescent="0.4">
      <c r="A1623" s="99"/>
      <c r="B1623" s="57"/>
      <c r="C1623" s="57"/>
      <c r="D1623" t="s">
        <v>426</v>
      </c>
      <c r="E1623" t="str">
        <f t="shared" si="2672"/>
        <v>1623 DAMORT-F</v>
      </c>
      <c r="G1623" s="95" t="s">
        <v>291</v>
      </c>
      <c r="J1623" s="93">
        <f>SUMIF($5:$5,I$2,1619:1619)</f>
        <v>0</v>
      </c>
      <c r="K1623" s="28">
        <f>SUMIF($3:$3,K$2,1619:1619)</f>
        <v>-10</v>
      </c>
      <c r="L1623" s="28">
        <f>SUMIF($3:$3,L$2,1619:1619)</f>
        <v>0</v>
      </c>
      <c r="M1623" s="28">
        <f>SUMIF($3:$3,M$2,1619:1619)</f>
        <v>0</v>
      </c>
      <c r="N1623" s="28">
        <f>SUMIF($3:$3,N$2,1619:1619)</f>
        <v>0</v>
      </c>
      <c r="O1623" s="28">
        <f>SUMIF($3:$3,O$2,1619:1619)</f>
        <v>0</v>
      </c>
      <c r="P1623" s="28">
        <f>SUMIF($3:$3,P$2,1619:1619)</f>
        <v>0</v>
      </c>
      <c r="R1623" s="27"/>
      <c r="S1623" s="93">
        <f t="shared" ref="S1623:AX1623" si="2696">-SUM(S1617:S1619)*$H1613/12</f>
        <v>-15.27777777777778</v>
      </c>
      <c r="T1623" s="93">
        <f t="shared" si="2696"/>
        <v>-21.729251306760819</v>
      </c>
      <c r="U1623" s="93">
        <f t="shared" si="2696"/>
        <v>-27.829332332082952</v>
      </c>
      <c r="V1623" s="93">
        <f t="shared" si="2696"/>
        <v>-33.440925241002653</v>
      </c>
      <c r="W1623" s="93">
        <f t="shared" si="2696"/>
        <v>-38.682551623908374</v>
      </c>
      <c r="X1623" s="93">
        <f t="shared" si="2696"/>
        <v>-43.421425940959658</v>
      </c>
      <c r="Y1623" s="93">
        <f t="shared" si="2696"/>
        <v>-47.613867972298941</v>
      </c>
      <c r="Z1623" s="93">
        <f t="shared" si="2696"/>
        <v>-51.220387098617465</v>
      </c>
      <c r="AA1623" s="93">
        <f t="shared" si="2696"/>
        <v>-54.20604630298741</v>
      </c>
      <c r="AB1623" s="93">
        <f t="shared" si="2696"/>
        <v>-56.540791259356105</v>
      </c>
      <c r="AC1623" s="93">
        <f t="shared" si="2696"/>
        <v>-58.199741474353829</v>
      </c>
      <c r="AD1623" s="93">
        <f t="shared" si="2696"/>
        <v>-59.16344074001082</v>
      </c>
      <c r="AE1623" s="93">
        <f t="shared" si="2696"/>
        <v>-52.473620026757658</v>
      </c>
      <c r="AF1623" s="93">
        <f t="shared" si="2696"/>
        <v>-45.290770640671063</v>
      </c>
      <c r="AG1623" s="93">
        <f t="shared" si="2696"/>
        <v>-37.670641087694833</v>
      </c>
      <c r="AH1623" s="93">
        <f t="shared" si="2696"/>
        <v>-29.673088446046336</v>
      </c>
      <c r="AI1623" s="93">
        <f t="shared" si="2696"/>
        <v>-21.361613795333721</v>
      </c>
      <c r="AJ1623" s="93">
        <f t="shared" si="2696"/>
        <v>-12.802863407570717</v>
      </c>
      <c r="AK1623" s="93">
        <f t="shared" si="2696"/>
        <v>-4.0660995715132655</v>
      </c>
      <c r="AL1623" s="93">
        <f t="shared" si="2696"/>
        <v>4.7773547929406091</v>
      </c>
      <c r="AM1623" s="93">
        <f t="shared" si="2696"/>
        <v>13.654693320490425</v>
      </c>
      <c r="AN1623" s="93">
        <f t="shared" si="2696"/>
        <v>22.492220558099074</v>
      </c>
      <c r="AO1623" s="93">
        <f t="shared" si="2696"/>
        <v>31.215958684703633</v>
      </c>
      <c r="AP1623" s="93">
        <f t="shared" si="2696"/>
        <v>39.752261639990692</v>
      </c>
      <c r="AQ1623" s="93">
        <f t="shared" si="2696"/>
        <v>48.028431606238563</v>
      </c>
      <c r="AR1623" s="93">
        <f t="shared" si="2696"/>
        <v>55.973332725486507</v>
      </c>
      <c r="AS1623" s="93">
        <f t="shared" si="2696"/>
        <v>63.517996914682463</v>
      </c>
      <c r="AT1623" s="93">
        <f t="shared" si="2696"/>
        <v>70.596216664499366</v>
      </c>
      <c r="AU1623" s="93">
        <f t="shared" si="2696"/>
        <v>77.145119773360577</v>
      </c>
      <c r="AV1623" s="93">
        <f t="shared" si="2696"/>
        <v>83.105721076684304</v>
      </c>
      <c r="AW1623" s="93">
        <f t="shared" si="2696"/>
        <v>88.423446381896682</v>
      </c>
      <c r="AX1623" s="93">
        <f t="shared" si="2696"/>
        <v>93.048624011470039</v>
      </c>
      <c r="AY1623" s="93">
        <f t="shared" ref="AY1623:CD1623" si="2697">-SUM(AY1617:AY1619)*$H1613/12</f>
        <v>96.93693958786092</v>
      </c>
      <c r="AZ1623" s="93">
        <f t="shared" si="2697"/>
        <v>100.04984996415622</v>
      </c>
      <c r="BA1623" s="93">
        <f t="shared" si="2697"/>
        <v>102.35495251055266</v>
      </c>
      <c r="BB1623" s="93">
        <f t="shared" si="2697"/>
        <v>103.82630630724782</v>
      </c>
      <c r="BC1623" s="93">
        <f t="shared" si="2697"/>
        <v>104.44470216635504</v>
      </c>
      <c r="BD1623" s="93">
        <f t="shared" si="2697"/>
        <v>103.57759307595897</v>
      </c>
      <c r="BE1623" s="93">
        <f t="shared" si="2697"/>
        <v>101.43495668444082</v>
      </c>
      <c r="BF1623" s="93">
        <f t="shared" si="2697"/>
        <v>97.973184892342928</v>
      </c>
      <c r="BG1623" s="93">
        <f t="shared" si="2697"/>
        <v>93.166058660953027</v>
      </c>
      <c r="BH1623" s="93">
        <f t="shared" si="2697"/>
        <v>86.996056936414959</v>
      </c>
      <c r="BI1623" s="93">
        <f t="shared" si="2697"/>
        <v>79.463748484681517</v>
      </c>
      <c r="BJ1623" s="93">
        <f t="shared" si="2697"/>
        <v>70.585612969862709</v>
      </c>
      <c r="BK1623" s="93">
        <f t="shared" si="2697"/>
        <v>60.394365303003646</v>
      </c>
      <c r="BL1623" s="93">
        <f t="shared" si="2697"/>
        <v>48.939109453358078</v>
      </c>
      <c r="BM1623" s="93">
        <f t="shared" si="2697"/>
        <v>36.285316276846743</v>
      </c>
      <c r="BN1623" s="93">
        <f t="shared" si="2697"/>
        <v>22.514621653758386</v>
      </c>
      <c r="BO1623" s="93">
        <f t="shared" si="2697"/>
        <v>7.7244430333501271</v>
      </c>
      <c r="BP1623" s="93">
        <f t="shared" si="2697"/>
        <v>-7.6906376010624369</v>
      </c>
      <c r="BQ1623" s="93">
        <f t="shared" si="2697"/>
        <v>-23.547511682758508</v>
      </c>
      <c r="BR1623" s="93">
        <f t="shared" si="2697"/>
        <v>-39.654219126843181</v>
      </c>
      <c r="BS1623" s="93">
        <f t="shared" si="2697"/>
        <v>-55.811973043955255</v>
      </c>
      <c r="BT1623" s="93">
        <f t="shared" si="2697"/>
        <v>-71.817288583304759</v>
      </c>
      <c r="BU1623" s="93">
        <f t="shared" si="2697"/>
        <v>-87.46419487568437</v>
      </c>
      <c r="BV1623" s="93">
        <f t="shared" si="2697"/>
        <v>-102.54650792629907</v>
      </c>
      <c r="BW1623" s="93">
        <f t="shared" si="2697"/>
        <v>-116.86014139634189</v>
      </c>
      <c r="BX1623" s="93">
        <f t="shared" si="2697"/>
        <v>-130.20543152266146</v>
      </c>
      <c r="BY1623" s="93">
        <f t="shared" si="2697"/>
        <v>-142.38945196602737</v>
      </c>
      <c r="BZ1623" s="93">
        <f t="shared" si="2697"/>
        <v>-153.22829415766523</v>
      </c>
      <c r="CA1623" s="93">
        <f t="shared" si="2697"/>
        <v>-162.54928873591959</v>
      </c>
      <c r="CB1623" s="93">
        <f t="shared" si="2697"/>
        <v>-170.19314393280811</v>
      </c>
      <c r="CC1623" s="93">
        <f t="shared" si="2697"/>
        <v>-176.01597728418491</v>
      </c>
      <c r="CD1623" s="93">
        <f t="shared" si="2697"/>
        <v>-179.89121779516594</v>
      </c>
      <c r="CE1623" s="93">
        <f t="shared" ref="CE1623:CL1623" si="2698">-SUM(CE1617:CE1619)*$H1613/12</f>
        <v>-181.71135668990794</v>
      </c>
      <c r="CF1623" s="93">
        <f t="shared" si="2698"/>
        <v>-181.38952610491222</v>
      </c>
      <c r="CG1623" s="93">
        <f t="shared" si="2698"/>
        <v>-178.86088653852823</v>
      </c>
      <c r="CH1623" s="93">
        <f t="shared" si="2698"/>
        <v>-174.08380553475419</v>
      </c>
      <c r="CI1623" s="93">
        <f t="shared" si="2698"/>
        <v>-167.04081194306346</v>
      </c>
      <c r="CJ1623" s="93">
        <f t="shared" si="2698"/>
        <v>-157.73931214201761</v>
      </c>
      <c r="CK1623" s="93">
        <f t="shared" si="2698"/>
        <v>-146.21205682507826</v>
      </c>
      <c r="CL1623" s="93">
        <f t="shared" si="2698"/>
        <v>-132.51734930270084</v>
      </c>
      <c r="CN1623" s="93">
        <f>SUMIF($5:$5,CN$2,1619:1619)</f>
        <v>0</v>
      </c>
      <c r="CO1623" s="93">
        <f t="shared" ref="CO1623:CX1623" si="2699">-SUM(CO1617:CO1619)*$H1613/CO$5</f>
        <v>0</v>
      </c>
      <c r="CP1623" s="93">
        <f t="shared" si="2699"/>
        <v>58.384446676176822</v>
      </c>
      <c r="CQ1623" s="93">
        <f t="shared" si="2699"/>
        <v>119.21822297466223</v>
      </c>
      <c r="CR1623" s="93">
        <f t="shared" si="2699"/>
        <v>180.92153957276705</v>
      </c>
      <c r="CS1623" s="93">
        <f t="shared" si="2699"/>
        <v>241.81930201991565</v>
      </c>
      <c r="CT1623" s="93">
        <f t="shared" si="2699"/>
        <v>300.18061968986211</v>
      </c>
      <c r="CU1623" s="93">
        <f t="shared" si="2699"/>
        <v>354.26109513355732</v>
      </c>
      <c r="CV1623" s="93">
        <f t="shared" si="2699"/>
        <v>402.346914217581</v>
      </c>
      <c r="CW1623" s="93">
        <f t="shared" si="2699"/>
        <v>442.79968365959968</v>
      </c>
      <c r="CX1623" s="93">
        <f t="shared" si="2699"/>
        <v>474.10091315310001</v>
      </c>
      <c r="CY1623" s="93">
        <f>-SUM(CY1617:CY1619)*$H1613/CL$5</f>
        <v>164.96500536548479</v>
      </c>
      <c r="CZ1623" s="93">
        <f t="shared" ref="CZ1623:DL1623" si="2700">-SUM(CZ1617:CZ1619)*$H1613/CZ$5</f>
        <v>504.02970728681498</v>
      </c>
      <c r="DA1623" s="93">
        <f t="shared" si="2700"/>
        <v>508.84800740301182</v>
      </c>
      <c r="DB1623" s="93">
        <f t="shared" si="2700"/>
        <v>500.4768770449694</v>
      </c>
      <c r="DC1623" s="93">
        <f t="shared" si="2700"/>
        <v>478.39319102368057</v>
      </c>
      <c r="DD1623" s="93">
        <f t="shared" si="2700"/>
        <v>442.40228375016864</v>
      </c>
      <c r="DE1623" s="93">
        <f t="shared" si="2700"/>
        <v>392.65611448648201</v>
      </c>
      <c r="DF1623" s="93">
        <f t="shared" si="2700"/>
        <v>329.66328325714915</v>
      </c>
      <c r="DG1623" s="93">
        <f t="shared" si="2700"/>
        <v>254.29038646749669</v>
      </c>
      <c r="DH1623" s="93">
        <f t="shared" si="2700"/>
        <v>167.75440406150702</v>
      </c>
      <c r="DI1623" s="93">
        <f t="shared" si="2700"/>
        <v>71.606026205763371</v>
      </c>
      <c r="DJ1623" s="93">
        <f t="shared" si="2700"/>
        <v>-32.295948050668635</v>
      </c>
      <c r="DK1623" s="93">
        <f t="shared" si="2700"/>
        <v>-141.81878031618635</v>
      </c>
      <c r="DL1623" s="93">
        <f t="shared" si="2700"/>
        <v>-254.59794609883534</v>
      </c>
    </row>
    <row r="1624" spans="1:116" x14ac:dyDescent="0.4">
      <c r="A1624" s="99"/>
      <c r="B1624" s="57"/>
      <c r="C1624" s="57"/>
      <c r="D1624" t="s">
        <v>426</v>
      </c>
      <c r="E1624" t="str">
        <f t="shared" si="2672"/>
        <v>1624 DAMORT-F</v>
      </c>
      <c r="G1624" s="158" t="s">
        <v>292</v>
      </c>
      <c r="R1624"/>
      <c r="S1624" s="1"/>
      <c r="T1624" s="1"/>
      <c r="U1624" s="1"/>
      <c r="V1624" s="1"/>
      <c r="W1624" s="1"/>
      <c r="X1624" s="1"/>
      <c r="Y1624" s="1"/>
      <c r="Z1624" s="1"/>
      <c r="AA1624" s="1"/>
      <c r="AB1624" s="1"/>
      <c r="AC1624" s="1"/>
      <c r="AD1624" s="1"/>
      <c r="AE1624" s="1"/>
      <c r="AF1624" s="1"/>
      <c r="AG1624" s="1"/>
      <c r="AH1624" s="1"/>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c r="BP1624" s="1"/>
      <c r="BQ1624" s="1"/>
      <c r="BR1624" s="1"/>
      <c r="BS1624" s="1"/>
      <c r="BT1624" s="1"/>
      <c r="BU1624" s="1"/>
      <c r="BV1624" s="1"/>
      <c r="BW1624" s="1"/>
      <c r="BX1624" s="1"/>
      <c r="BY1624" s="1"/>
      <c r="BZ1624" s="1"/>
      <c r="CA1624" s="1"/>
      <c r="CB1624" s="1"/>
      <c r="CC1624" s="1"/>
      <c r="CD1624" s="1"/>
      <c r="CE1624" s="1"/>
      <c r="CF1624" s="1"/>
      <c r="CG1624" s="1"/>
      <c r="CH1624" s="1"/>
      <c r="CI1624" s="1"/>
      <c r="CJ1624" s="1"/>
      <c r="CK1624" s="1"/>
      <c r="CL1624" s="1"/>
      <c r="CO1624" s="1"/>
      <c r="CP1624" s="1"/>
      <c r="CQ1624" s="1"/>
      <c r="CR1624" s="1"/>
      <c r="CS1624" s="1"/>
      <c r="CT1624" s="1"/>
      <c r="CU1624" s="1"/>
      <c r="CV1624" s="1"/>
      <c r="CW1624" s="1"/>
      <c r="CX1624" s="1"/>
      <c r="CY1624" s="1"/>
      <c r="CZ1624" s="1"/>
      <c r="DA1624" s="1"/>
      <c r="DB1624" s="1"/>
      <c r="DC1624" s="1"/>
      <c r="DD1624" s="1"/>
      <c r="DE1624" s="1"/>
      <c r="DF1624" s="1"/>
      <c r="DG1624" s="1"/>
      <c r="DH1624" s="1"/>
      <c r="DI1624" s="1"/>
      <c r="DJ1624" s="1"/>
      <c r="DK1624" s="1"/>
      <c r="DL1624" s="1"/>
    </row>
    <row r="1625" spans="1:116" x14ac:dyDescent="0.4">
      <c r="A1625" s="100"/>
      <c r="B1625" s="300"/>
      <c r="C1625" s="300"/>
      <c r="D1625" t="s">
        <v>426</v>
      </c>
      <c r="E1625" t="str">
        <f t="shared" si="2672"/>
        <v>1625 DAMORT-F</v>
      </c>
      <c r="F1625" s="27"/>
      <c r="G1625" s="126" t="s">
        <v>293</v>
      </c>
      <c r="R1625"/>
      <c r="S1625" s="1"/>
      <c r="T1625" s="1"/>
      <c r="U1625" s="1"/>
      <c r="V1625" s="1"/>
      <c r="W1625" s="1"/>
      <c r="X1625" s="1"/>
      <c r="Y1625" s="1"/>
      <c r="Z1625" s="1"/>
      <c r="AA1625" s="1"/>
      <c r="AB1625" s="1"/>
      <c r="AC1625" s="1"/>
      <c r="AD1625" s="1"/>
      <c r="AE1625" s="1"/>
      <c r="AF1625" s="1"/>
      <c r="AG1625" s="1"/>
      <c r="AH1625" s="1"/>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c r="BP1625" s="1"/>
      <c r="BQ1625" s="1"/>
      <c r="BR1625" s="1"/>
      <c r="BS1625" s="1"/>
      <c r="BT1625" s="1"/>
      <c r="BU1625" s="1"/>
      <c r="BV1625" s="1"/>
      <c r="BW1625" s="1"/>
      <c r="BX1625" s="1"/>
      <c r="BY1625" s="1"/>
      <c r="BZ1625" s="1"/>
      <c r="CA1625" s="1"/>
      <c r="CB1625" s="1"/>
      <c r="CC1625" s="1"/>
      <c r="CD1625" s="1"/>
      <c r="CE1625" s="1"/>
      <c r="CF1625" s="1"/>
      <c r="CG1625" s="1"/>
      <c r="CH1625" s="1"/>
      <c r="CI1625" s="1"/>
      <c r="CJ1625" s="1"/>
      <c r="CK1625" s="1"/>
      <c r="CL1625" s="1"/>
      <c r="CO1625" s="1"/>
      <c r="CP1625" s="1"/>
      <c r="CQ1625" s="1"/>
      <c r="CR1625" s="1"/>
      <c r="CS1625" s="1"/>
      <c r="CT1625" s="1"/>
      <c r="CU1625" s="1"/>
      <c r="CV1625" s="1"/>
      <c r="CW1625" s="1"/>
      <c r="CX1625" s="1"/>
      <c r="CY1625" s="1"/>
      <c r="CZ1625" s="1"/>
      <c r="DA1625" s="1"/>
      <c r="DB1625" s="1"/>
      <c r="DC1625" s="1"/>
      <c r="DD1625" s="1"/>
      <c r="DE1625" s="1"/>
      <c r="DF1625" s="1"/>
      <c r="DG1625" s="1"/>
      <c r="DH1625" s="1"/>
      <c r="DI1625" s="1"/>
      <c r="DJ1625" s="1"/>
      <c r="DK1625" s="1"/>
      <c r="DL1625" s="1"/>
    </row>
    <row r="1626" spans="1:116" x14ac:dyDescent="0.4">
      <c r="A1626" s="100"/>
      <c r="B1626" s="300"/>
      <c r="C1626" s="300"/>
      <c r="D1626" t="s">
        <v>426</v>
      </c>
      <c r="E1626" t="str">
        <f t="shared" ref="E1626" si="2701">ROW()&amp;" "&amp;D1626</f>
        <v>1626 DAMORT-F</v>
      </c>
      <c r="F1626" s="27"/>
      <c r="G1626" s="126"/>
      <c r="J1626" s="81">
        <f>SUMIF($5:$5,I$2,1622:1622)</f>
        <v>0</v>
      </c>
      <c r="K1626" s="37">
        <f>SUMIF($3:$3,K$2,1622:1622)</f>
        <v>0</v>
      </c>
      <c r="L1626" s="37">
        <f>SUMIF($3:$3,L$2,1622:1622)</f>
        <v>0</v>
      </c>
      <c r="M1626" s="37">
        <f>SUMIF($3:$3,M$2,1622:1622)</f>
        <v>0</v>
      </c>
      <c r="N1626" s="37">
        <f>SUMIF($3:$3,N$2,1622:1622)</f>
        <v>0</v>
      </c>
      <c r="O1626" s="37">
        <f>SUMIF($3:$3,O$2,1622:1622)</f>
        <v>0</v>
      </c>
      <c r="P1626" s="37">
        <f>SUMIF($3:$3,P$2,1622:1622)</f>
        <v>0</v>
      </c>
      <c r="R1626" s="53"/>
      <c r="S1626" s="94">
        <f>+PMT($H1613/12,$H1612,S1618+S1619+S1617,0)</f>
        <v>-59.156509855368732</v>
      </c>
      <c r="T1626" s="94">
        <f t="shared" ref="T1626:AY1626" si="2702">+PMT($H1613/12,$H1612,T1618+T1619,0)</f>
        <v>-26.889322661531239</v>
      </c>
      <c r="U1626" s="94">
        <f t="shared" si="2702"/>
        <v>-26.889322661531239</v>
      </c>
      <c r="V1626" s="94">
        <f t="shared" si="2702"/>
        <v>-26.566650789592863</v>
      </c>
      <c r="W1626" s="94">
        <f t="shared" si="2702"/>
        <v>-26.889322661531239</v>
      </c>
      <c r="X1626" s="94">
        <f t="shared" si="2702"/>
        <v>-26.889322661531239</v>
      </c>
      <c r="Y1626" s="94">
        <f t="shared" si="2702"/>
        <v>-26.889322661531239</v>
      </c>
      <c r="Z1626" s="94">
        <f t="shared" si="2702"/>
        <v>-26.889322661531239</v>
      </c>
      <c r="AA1626" s="94">
        <f t="shared" si="2702"/>
        <v>-26.889322661531239</v>
      </c>
      <c r="AB1626" s="94">
        <f t="shared" si="2702"/>
        <v>-26.889322661531239</v>
      </c>
      <c r="AC1626" s="94">
        <f t="shared" si="2702"/>
        <v>-26.889322661531239</v>
      </c>
      <c r="AD1626" s="94">
        <f t="shared" si="2702"/>
        <v>-26.889322661531239</v>
      </c>
      <c r="AE1626" s="94">
        <f t="shared" si="2702"/>
        <v>0</v>
      </c>
      <c r="AF1626" s="94">
        <f t="shared" si="2702"/>
        <v>0</v>
      </c>
      <c r="AG1626" s="94">
        <f t="shared" si="2702"/>
        <v>0</v>
      </c>
      <c r="AH1626" s="94">
        <f t="shared" si="2702"/>
        <v>0</v>
      </c>
      <c r="AI1626" s="94">
        <f t="shared" si="2702"/>
        <v>0</v>
      </c>
      <c r="AJ1626" s="94">
        <f t="shared" si="2702"/>
        <v>0</v>
      </c>
      <c r="AK1626" s="94">
        <f t="shared" si="2702"/>
        <v>0</v>
      </c>
      <c r="AL1626" s="94">
        <f t="shared" si="2702"/>
        <v>0</v>
      </c>
      <c r="AM1626" s="94">
        <f t="shared" si="2702"/>
        <v>0</v>
      </c>
      <c r="AN1626" s="94">
        <f t="shared" si="2702"/>
        <v>0</v>
      </c>
      <c r="AO1626" s="94">
        <f t="shared" si="2702"/>
        <v>0</v>
      </c>
      <c r="AP1626" s="94">
        <f t="shared" si="2702"/>
        <v>0</v>
      </c>
      <c r="AQ1626" s="94">
        <f t="shared" si="2702"/>
        <v>0</v>
      </c>
      <c r="AR1626" s="94">
        <f t="shared" si="2702"/>
        <v>0</v>
      </c>
      <c r="AS1626" s="94">
        <f t="shared" si="2702"/>
        <v>0</v>
      </c>
      <c r="AT1626" s="94">
        <f t="shared" si="2702"/>
        <v>0</v>
      </c>
      <c r="AU1626" s="94">
        <f t="shared" si="2702"/>
        <v>0</v>
      </c>
      <c r="AV1626" s="94">
        <f t="shared" si="2702"/>
        <v>0</v>
      </c>
      <c r="AW1626" s="94">
        <f t="shared" si="2702"/>
        <v>0</v>
      </c>
      <c r="AX1626" s="94">
        <f t="shared" si="2702"/>
        <v>0</v>
      </c>
      <c r="AY1626" s="94">
        <f t="shared" si="2702"/>
        <v>0</v>
      </c>
      <c r="AZ1626" s="94">
        <f t="shared" ref="AZ1626:CE1626" si="2703">+PMT($H1613/12,$H1612,AZ1618+AZ1619,0)</f>
        <v>0</v>
      </c>
      <c r="BA1626" s="94">
        <f t="shared" si="2703"/>
        <v>0</v>
      </c>
      <c r="BB1626" s="94">
        <f t="shared" si="2703"/>
        <v>0</v>
      </c>
      <c r="BC1626" s="94">
        <f t="shared" si="2703"/>
        <v>0</v>
      </c>
      <c r="BD1626" s="94">
        <f t="shared" si="2703"/>
        <v>0</v>
      </c>
      <c r="BE1626" s="94">
        <f t="shared" si="2703"/>
        <v>0</v>
      </c>
      <c r="BF1626" s="94">
        <f t="shared" si="2703"/>
        <v>0</v>
      </c>
      <c r="BG1626" s="94">
        <f t="shared" si="2703"/>
        <v>0</v>
      </c>
      <c r="BH1626" s="94">
        <f t="shared" si="2703"/>
        <v>0</v>
      </c>
      <c r="BI1626" s="94">
        <f t="shared" si="2703"/>
        <v>0</v>
      </c>
      <c r="BJ1626" s="94">
        <f t="shared" si="2703"/>
        <v>0</v>
      </c>
      <c r="BK1626" s="94">
        <f t="shared" si="2703"/>
        <v>0</v>
      </c>
      <c r="BL1626" s="94">
        <f t="shared" si="2703"/>
        <v>0</v>
      </c>
      <c r="BM1626" s="94">
        <f t="shared" si="2703"/>
        <v>0</v>
      </c>
      <c r="BN1626" s="94">
        <f t="shared" si="2703"/>
        <v>0</v>
      </c>
      <c r="BO1626" s="94">
        <f t="shared" si="2703"/>
        <v>0</v>
      </c>
      <c r="BP1626" s="94">
        <f t="shared" si="2703"/>
        <v>0</v>
      </c>
      <c r="BQ1626" s="94">
        <f t="shared" si="2703"/>
        <v>0</v>
      </c>
      <c r="BR1626" s="94">
        <f t="shared" si="2703"/>
        <v>0</v>
      </c>
      <c r="BS1626" s="94">
        <f t="shared" si="2703"/>
        <v>0</v>
      </c>
      <c r="BT1626" s="94">
        <f t="shared" si="2703"/>
        <v>0</v>
      </c>
      <c r="BU1626" s="94">
        <f t="shared" si="2703"/>
        <v>0</v>
      </c>
      <c r="BV1626" s="94">
        <f t="shared" si="2703"/>
        <v>0</v>
      </c>
      <c r="BW1626" s="94">
        <f t="shared" si="2703"/>
        <v>0</v>
      </c>
      <c r="BX1626" s="94">
        <f t="shared" si="2703"/>
        <v>0</v>
      </c>
      <c r="BY1626" s="94">
        <f t="shared" si="2703"/>
        <v>0</v>
      </c>
      <c r="BZ1626" s="94">
        <f t="shared" si="2703"/>
        <v>0</v>
      </c>
      <c r="CA1626" s="94">
        <f t="shared" si="2703"/>
        <v>0</v>
      </c>
      <c r="CB1626" s="94">
        <f t="shared" si="2703"/>
        <v>0</v>
      </c>
      <c r="CC1626" s="94">
        <f t="shared" si="2703"/>
        <v>0</v>
      </c>
      <c r="CD1626" s="94">
        <f t="shared" si="2703"/>
        <v>0</v>
      </c>
      <c r="CE1626" s="94">
        <f t="shared" si="2703"/>
        <v>0</v>
      </c>
      <c r="CF1626" s="94">
        <f t="shared" ref="CF1626:CL1626" si="2704">+PMT($H1613/12,$H1612,CF1618+CF1619,0)</f>
        <v>0</v>
      </c>
      <c r="CG1626" s="94">
        <f t="shared" si="2704"/>
        <v>0</v>
      </c>
      <c r="CH1626" s="94">
        <f t="shared" si="2704"/>
        <v>0</v>
      </c>
      <c r="CI1626" s="94">
        <f t="shared" si="2704"/>
        <v>0</v>
      </c>
      <c r="CJ1626" s="94">
        <f t="shared" si="2704"/>
        <v>0</v>
      </c>
      <c r="CK1626" s="94">
        <f t="shared" si="2704"/>
        <v>0</v>
      </c>
      <c r="CL1626" s="94">
        <f t="shared" si="2704"/>
        <v>0</v>
      </c>
      <c r="CN1626" s="81">
        <f>SUMIF($5:$5,CN$2,1622:1622)</f>
        <v>0</v>
      </c>
      <c r="CO1626" s="94">
        <f t="shared" ref="CO1626:CX1626" si="2705">+PMT($H1613/CO$5,$H1612,CO1618+CO1619,0)</f>
        <v>0</v>
      </c>
      <c r="CP1626" s="94">
        <f t="shared" si="2705"/>
        <v>0</v>
      </c>
      <c r="CQ1626" s="94">
        <f t="shared" si="2705"/>
        <v>0</v>
      </c>
      <c r="CR1626" s="94">
        <f t="shared" si="2705"/>
        <v>0</v>
      </c>
      <c r="CS1626" s="94">
        <f t="shared" si="2705"/>
        <v>0</v>
      </c>
      <c r="CT1626" s="94">
        <f t="shared" si="2705"/>
        <v>0</v>
      </c>
      <c r="CU1626" s="94">
        <f t="shared" si="2705"/>
        <v>0</v>
      </c>
      <c r="CV1626" s="94">
        <f t="shared" si="2705"/>
        <v>0</v>
      </c>
      <c r="CW1626" s="94">
        <f t="shared" si="2705"/>
        <v>0</v>
      </c>
      <c r="CX1626" s="94">
        <f t="shared" si="2705"/>
        <v>0</v>
      </c>
      <c r="CY1626" s="94">
        <f>+PMT($H1613/CL$5,$H1612,CY1618+CY1619,0)</f>
        <v>0</v>
      </c>
      <c r="CZ1626" s="94">
        <f t="shared" ref="CZ1626:DL1626" si="2706">+PMT($H1613/CZ$5,$H1612,CZ1618+CZ1619,0)</f>
        <v>0</v>
      </c>
      <c r="DA1626" s="94">
        <f t="shared" si="2706"/>
        <v>0</v>
      </c>
      <c r="DB1626" s="94">
        <f t="shared" si="2706"/>
        <v>0</v>
      </c>
      <c r="DC1626" s="94">
        <f t="shared" si="2706"/>
        <v>0</v>
      </c>
      <c r="DD1626" s="94">
        <f t="shared" si="2706"/>
        <v>0</v>
      </c>
      <c r="DE1626" s="94">
        <f t="shared" si="2706"/>
        <v>0</v>
      </c>
      <c r="DF1626" s="94">
        <f t="shared" si="2706"/>
        <v>0</v>
      </c>
      <c r="DG1626" s="94">
        <f t="shared" si="2706"/>
        <v>0</v>
      </c>
      <c r="DH1626" s="94">
        <f t="shared" si="2706"/>
        <v>0</v>
      </c>
      <c r="DI1626" s="94">
        <f t="shared" si="2706"/>
        <v>0</v>
      </c>
      <c r="DJ1626" s="94">
        <f t="shared" si="2706"/>
        <v>0</v>
      </c>
      <c r="DK1626" s="94">
        <f t="shared" si="2706"/>
        <v>0</v>
      </c>
      <c r="DL1626" s="94">
        <f t="shared" si="2706"/>
        <v>0</v>
      </c>
    </row>
    <row r="1627" spans="1:116" x14ac:dyDescent="0.4">
      <c r="B1627" t="s">
        <v>332</v>
      </c>
      <c r="D1627" t="s">
        <v>426</v>
      </c>
      <c r="E1627" s="8" t="str">
        <f t="shared" si="2672"/>
        <v>1627 DAMORT-F</v>
      </c>
      <c r="G1627" s="136" t="str">
        <f>G1600</f>
        <v>(Primary label)</v>
      </c>
      <c r="H1627" s="27"/>
      <c r="J1627" s="77">
        <f>SUMIF($5:$5,I$2,1623:1623)</f>
        <v>0</v>
      </c>
      <c r="K1627" s="33">
        <f>SUMIF($3:$3,K$2,1623:1623)</f>
        <v>-507.3255390701168</v>
      </c>
      <c r="L1627" s="33">
        <f>SUMIF($3:$3,L$2,1623:1623)</f>
        <v>-91.446207979363194</v>
      </c>
      <c r="M1627" s="33">
        <f>SUMIF($3:$3,M$2,1623:1623)</f>
        <v>983.00693752413611</v>
      </c>
      <c r="N1627" s="33">
        <f>SUMIF($3:$3,N$2,1623:1623)</f>
        <v>905.77532655797688</v>
      </c>
      <c r="O1627" s="33">
        <f>SUMIF($3:$3,O$2,1623:1623)</f>
        <v>-923.49120884925333</v>
      </c>
      <c r="P1627" s="33">
        <f>SUMIF($3:$3,P$2,1623:1623)</f>
        <v>-2008.2047328290414</v>
      </c>
      <c r="R1627" s="28"/>
      <c r="S1627" s="93" cm="1">
        <f t="array" ref="S1627">SUM(INDEX(1622:1622,1,MAX(COLUMN($R:$R),COLUMN()-($H1612-1))):S1626)</f>
        <v>-74.434287633146511</v>
      </c>
      <c r="T1627" s="93" cm="1">
        <f t="array" ref="T1627">SUM(INDEX(1622:1622,1,MAX(COLUMN($R:$R),COLUMN()-($H1612-1))):T1626)</f>
        <v>-123.05286160143858</v>
      </c>
      <c r="U1627" s="93" cm="1">
        <f t="array" ref="U1627">SUM(INDEX(1622:1622,1,MAX(COLUMN($R:$R),COLUMN()-($H1612-1))):U1626)</f>
        <v>-177.77151659505279</v>
      </c>
      <c r="V1627" s="93" cm="1">
        <f t="array" ref="V1627">SUM(INDEX(1622:1622,1,MAX(COLUMN($R:$R),COLUMN()-($H1612-1))):V1626)</f>
        <v>-237.77909262564833</v>
      </c>
      <c r="W1627" s="93" cm="1">
        <f t="array" ref="W1627">SUM(INDEX(1622:1622,1,MAX(COLUMN($R:$R),COLUMN()-($H1612-1))):W1626)</f>
        <v>-303.35096691108794</v>
      </c>
      <c r="X1627" s="93" cm="1">
        <f t="array" ref="X1627">SUM(INDEX(1622:1622,1,MAX(COLUMN($R:$R),COLUMN()-($H1612-1))):X1626)</f>
        <v>-373.66171551357888</v>
      </c>
      <c r="Y1627" s="93" cm="1">
        <f t="array" ref="Y1627">SUM(INDEX(1622:1622,1,MAX(COLUMN($R:$R),COLUMN()-($H1612-1))):Y1626)</f>
        <v>-448.16490614740906</v>
      </c>
      <c r="Z1627" s="93" cm="1">
        <f t="array" ref="Z1627">SUM(INDEX(1622:1622,1,MAX(COLUMN($R:$R),COLUMN()-($H1612-1))):Z1626)</f>
        <v>-526.27461590755775</v>
      </c>
      <c r="AA1627" s="93" cm="1">
        <f t="array" ref="AA1627">SUM(INDEX(1622:1622,1,MAX(COLUMN($R:$R),COLUMN()-($H1612-1))):AA1626)</f>
        <v>-607.3699848720762</v>
      </c>
      <c r="AB1627" s="93" cm="1">
        <f t="array" ref="AB1627">SUM(INDEX(1622:1622,1,MAX(COLUMN($R:$R),COLUMN()-($H1612-1))):AB1626)</f>
        <v>-690.80009879296347</v>
      </c>
      <c r="AC1627" s="93" cm="1">
        <f t="array" ref="AC1627">SUM(INDEX(1622:1622,1,MAX(COLUMN($R:$R),COLUMN()-($H1612-1))):AC1626)</f>
        <v>-775.88916292884835</v>
      </c>
      <c r="AD1627" s="93" cm="1">
        <f t="array" ref="AD1627">SUM(INDEX(1622:1622,1,MAX(COLUMN($R:$R),COLUMN()-($H1612-1))):AD1626)</f>
        <v>-861.94192633039029</v>
      </c>
      <c r="AE1627" s="93" cm="1">
        <f t="array" ref="AE1627">SUM(INDEX(1622:1622,1,MAX(COLUMN($R:$R),COLUMN()-($H1612-1))):AE1626)</f>
        <v>-914.41554635714806</v>
      </c>
      <c r="AF1627" s="93" cm="1">
        <f t="array" ref="AF1627">SUM(INDEX(1622:1622,1,MAX(COLUMN($R:$R),COLUMN()-($H1612-1))):AF1626)</f>
        <v>-959.70631699781916</v>
      </c>
      <c r="AG1627" s="93" cm="1">
        <f t="array" ref="AG1627">SUM(INDEX(1622:1622,1,MAX(COLUMN($R:$R),COLUMN()-($H1612-1))):AG1626)</f>
        <v>-997.37695808551393</v>
      </c>
      <c r="AH1627" s="93" cm="1">
        <f t="array" ref="AH1627">SUM(INDEX(1622:1622,1,MAX(COLUMN($R:$R),COLUMN()-($H1612-1))):AH1626)</f>
        <v>-1027.0500465315604</v>
      </c>
      <c r="AI1627" s="93" cm="1">
        <f t="array" ref="AI1627">SUM(INDEX(1622:1622,1,MAX(COLUMN($R:$R),COLUMN()-($H1612-1))):AI1626)</f>
        <v>-1048.411660326894</v>
      </c>
      <c r="AJ1627" s="93" cm="1">
        <f t="array" ref="AJ1627">SUM(INDEX(1622:1622,1,MAX(COLUMN($R:$R),COLUMN()-($H1612-1))):AJ1626)</f>
        <v>-1061.2145237344648</v>
      </c>
      <c r="AK1627" s="93" cm="1">
        <f t="array" ref="AK1627">SUM(INDEX(1622:1622,1,MAX(COLUMN($R:$R),COLUMN()-($H1612-1))):AK1626)</f>
        <v>-1065.280623305978</v>
      </c>
      <c r="AL1627" s="93" cm="1">
        <f t="array" ref="AL1627">SUM(INDEX(1622:1622,1,MAX(COLUMN($R:$R),COLUMN()-($H1612-1))):AL1626)</f>
        <v>-1060.5032685130375</v>
      </c>
      <c r="AM1627" s="93" cm="1">
        <f t="array" ref="AM1627">SUM(INDEX(1622:1622,1,MAX(COLUMN($R:$R),COLUMN()-($H1612-1))):AM1626)</f>
        <v>-1046.8485751925471</v>
      </c>
      <c r="AN1627" s="93" cm="1">
        <f t="array" ref="AN1627">SUM(INDEX(1622:1622,1,MAX(COLUMN($R:$R),COLUMN()-($H1612-1))):AN1626)</f>
        <v>-1024.3563546344478</v>
      </c>
      <c r="AO1627" s="93" cm="1">
        <f t="array" ref="AO1627">SUM(INDEX(1622:1622,1,MAX(COLUMN($R:$R),COLUMN()-($H1612-1))):AO1626)</f>
        <v>-993.14039594974417</v>
      </c>
      <c r="AP1627" s="93" cm="1">
        <f t="array" ref="AP1627">SUM(INDEX(1622:1622,1,MAX(COLUMN($R:$R),COLUMN()-($H1612-1))):AP1626)</f>
        <v>-953.38813430975347</v>
      </c>
      <c r="AQ1627" s="93" cm="1">
        <f t="array" ref="AQ1627">SUM(INDEX(1622:1622,1,MAX(COLUMN($R:$R),COLUMN()-($H1612-1))):AQ1626)</f>
        <v>-905.35970270351493</v>
      </c>
      <c r="AR1627" s="93" cm="1">
        <f t="array" ref="AR1627">SUM(INDEX(1622:1622,1,MAX(COLUMN($R:$R),COLUMN()-($H1612-1))):AR1626)</f>
        <v>-849.38636997802837</v>
      </c>
      <c r="AS1627" s="93" cm="1">
        <f t="array" ref="AS1627">SUM(INDEX(1622:1622,1,MAX(COLUMN($R:$R),COLUMN()-($H1612-1))):AS1626)</f>
        <v>-785.86837306334598</v>
      </c>
      <c r="AT1627" s="93" cm="1">
        <f t="array" ref="AT1627">SUM(INDEX(1622:1622,1,MAX(COLUMN($R:$R),COLUMN()-($H1612-1))):AT1626)</f>
        <v>-715.27215639884673</v>
      </c>
      <c r="AU1627" s="93" cm="1">
        <f t="array" ref="AU1627">SUM(INDEX(1622:1622,1,MAX(COLUMN($R:$R),COLUMN()-($H1612-1))):AU1626)</f>
        <v>-638.12703662548631</v>
      </c>
      <c r="AV1627" s="93" cm="1">
        <f t="array" ref="AV1627">SUM(INDEX(1622:1622,1,MAX(COLUMN($R:$R),COLUMN()-($H1612-1))):AV1626)</f>
        <v>-555.02131554880225</v>
      </c>
      <c r="AW1627" s="93" cm="1">
        <f t="array" ref="AW1627">SUM(INDEX(1622:1622,1,MAX(COLUMN($R:$R),COLUMN()-($H1612-1))):AW1626)</f>
        <v>-466.59786916690564</v>
      </c>
      <c r="AX1627" s="93" cm="1">
        <f t="array" ref="AX1627">SUM(INDEX(1622:1622,1,MAX(COLUMN($R:$R),COLUMN()-($H1612-1))):AX1626)</f>
        <v>-373.54924515543559</v>
      </c>
      <c r="AY1627" s="93" cm="1">
        <f t="array" ref="AY1627">SUM(INDEX(1622:1622,1,MAX(COLUMN($R:$R),COLUMN()-($H1612-1))):AY1626)</f>
        <v>-276.61230556757459</v>
      </c>
      <c r="AZ1627" s="93" cm="1">
        <f t="array" ref="AZ1627">SUM(INDEX(1622:1622,1,MAX(COLUMN($R:$R),COLUMN()-($H1612-1))):AZ1626)</f>
        <v>-176.56245560341836</v>
      </c>
      <c r="BA1627" s="93" cm="1">
        <f t="array" ref="BA1627">SUM(INDEX(1622:1622,1,MAX(COLUMN($R:$R),COLUMN()-($H1612-1))):BA1626)</f>
        <v>-74.207503092865636</v>
      </c>
      <c r="BB1627" s="93" cm="1">
        <f t="array" ref="BB1627">SUM(INDEX(1622:1622,1,MAX(COLUMN($R:$R),COLUMN()-($H1612-1))):BB1626)</f>
        <v>29.618803214382126</v>
      </c>
      <c r="BC1627" s="93" cm="1">
        <f t="array" ref="BC1627">SUM(INDEX(1622:1622,1,MAX(COLUMN($R:$R),COLUMN()-($H1612-1))):BC1626)</f>
        <v>208.49779301388367</v>
      </c>
      <c r="BD1627" s="93" cm="1">
        <f t="array" ref="BD1627">SUM(INDEX(1622:1622,1,MAX(COLUMN($R:$R),COLUMN()-($H1612-1))):BD1626)</f>
        <v>360.69396005813473</v>
      </c>
      <c r="BE1627" s="93" cm="1">
        <f t="array" ref="BE1627">SUM(INDEX(1622:1622,1,MAX(COLUMN($R:$R),COLUMN()-($H1612-1))):BE1626)</f>
        <v>516.84757173619028</v>
      </c>
      <c r="BF1627" s="93" cm="1">
        <f t="array" ref="BF1627">SUM(INDEX(1622:1622,1,MAX(COLUMN($R:$R),COLUMN()-($H1612-1))):BF1626)</f>
        <v>674.82833265912859</v>
      </c>
      <c r="BG1627" s="93" cm="1">
        <f t="array" ref="BG1627">SUM(INDEX(1622:1622,1,MAX(COLUMN($R:$R),COLUMN()-($H1612-1))):BG1626)</f>
        <v>833.56626560552115</v>
      </c>
      <c r="BH1627" s="93" cm="1">
        <f t="array" ref="BH1627">SUM(INDEX(1622:1622,1,MAX(COLUMN($R:$R),COLUMN()-($H1612-1))):BH1626)</f>
        <v>990.87307114442706</v>
      </c>
      <c r="BI1627" s="93" cm="1">
        <f t="array" ref="BI1627">SUM(INDEX(1622:1622,1,MAX(COLUMN($R:$R),COLUMN()-($H1612-1))):BI1626)</f>
        <v>1144.8400102629387</v>
      </c>
      <c r="BJ1627" s="93" cm="1">
        <f t="array" ref="BJ1627">SUM(INDEX(1622:1622,1,MAX(COLUMN($R:$R),COLUMN()-($H1612-1))):BJ1626)</f>
        <v>1293.5353329929499</v>
      </c>
      <c r="BK1627" s="93" cm="1">
        <f t="array" ref="BK1627">SUM(INDEX(1622:1622,1,MAX(COLUMN($R:$R),COLUMN()-($H1612-1))):BK1626)</f>
        <v>1435.0250672604723</v>
      </c>
      <c r="BL1627" s="93" cm="1">
        <f t="array" ref="BL1627">SUM(INDEX(1622:1622,1,MAX(COLUMN($R:$R),COLUMN()-($H1612-1))):BL1626)</f>
        <v>1567.3942906347177</v>
      </c>
      <c r="BM1627" s="93" cm="1">
        <f t="array" ref="BM1627">SUM(INDEX(1622:1622,1,MAX(COLUMN($R:$R),COLUMN()-($H1612-1))):BM1626)</f>
        <v>1688.7686710474493</v>
      </c>
      <c r="BN1627" s="93" cm="1">
        <f t="array" ref="BN1627">SUM(INDEX(1622:1622,1,MAX(COLUMN($R:$R),COLUMN()-($H1612-1))):BN1626)</f>
        <v>1797.3360561027498</v>
      </c>
      <c r="BO1627" s="93" cm="1">
        <f t="array" ref="BO1627">SUM(INDEX(1622:1622,1,MAX(COLUMN($R:$R),COLUMN()-($H1612-1))):BO1626)</f>
        <v>1857.5341191628577</v>
      </c>
      <c r="BP1627" s="93" cm="1">
        <f t="array" ref="BP1627">SUM(INDEX(1622:1622,1,MAX(COLUMN($R:$R),COLUMN()-($H1612-1))):BP1626)</f>
        <v>1895.1342522024663</v>
      </c>
      <c r="BQ1627" s="93" cm="1">
        <f t="array" ref="BQ1627">SUM(INDEX(1622:1622,1,MAX(COLUMN($R:$R),COLUMN()-($H1612-1))):BQ1626)</f>
        <v>1909.2573816074023</v>
      </c>
      <c r="BR1627" s="93" cm="1">
        <f t="array" ref="BR1627">SUM(INDEX(1622:1622,1,MAX(COLUMN($R:$R),COLUMN()-($H1612-1))):BR1626)</f>
        <v>1899.2762509266054</v>
      </c>
      <c r="BS1627" s="93" cm="1">
        <f t="array" ref="BS1627">SUM(INDEX(1622:1622,1,MAX(COLUMN($R:$R),COLUMN()-($H1612-1))):BS1626)</f>
        <v>1864.8258916779841</v>
      </c>
      <c r="BT1627" s="93" cm="1">
        <f t="array" ref="BT1627">SUM(INDEX(1622:1622,1,MAX(COLUMN($R:$R),COLUMN()-($H1612-1))):BT1626)</f>
        <v>1805.8114665022497</v>
      </c>
      <c r="BU1627" s="93" cm="1">
        <f t="array" ref="BU1627">SUM(INDEX(1622:1622,1,MAX(COLUMN($R:$R),COLUMN()-($H1612-1))):BU1626)</f>
        <v>1722.4133711980787</v>
      </c>
      <c r="BV1627" s="93" cm="1">
        <f t="array" ref="BV1627">SUM(INDEX(1622:1622,1,MAX(COLUMN($R:$R),COLUMN()-($H1612-1))):BV1626)</f>
        <v>1615.0895084788392</v>
      </c>
      <c r="BW1627" s="93" cm="1">
        <f t="array" ref="BW1627">SUM(INDEX(1622:1622,1,MAX(COLUMN($R:$R),COLUMN()-($H1612-1))):BW1626)</f>
        <v>1484.5746737620068</v>
      </c>
      <c r="BX1627" s="93" cm="1">
        <f t="array" ref="BX1627">SUM(INDEX(1622:1622,1,MAX(COLUMN($R:$R),COLUMN()-($H1612-1))):BX1626)</f>
        <v>1331.8770216812461</v>
      </c>
      <c r="BY1627" s="93" cm="1">
        <f t="array" ref="BY1627">SUM(INDEX(1622:1622,1,MAX(COLUMN($R:$R),COLUMN()-($H1612-1))):BY1626)</f>
        <v>1158.2716110305153</v>
      </c>
      <c r="BZ1627" s="93" cm="1">
        <f t="array" ref="BZ1627">SUM(INDEX(1622:1622,1,MAX(COLUMN($R:$R),COLUMN()-($H1612-1))):BZ1626)</f>
        <v>965.29105523285943</v>
      </c>
      <c r="CA1627" s="93" cm="1">
        <f t="array" ref="CA1627">SUM(INDEX(1622:1622,1,MAX(COLUMN($R:$R),COLUMN()-($H1612-1))):CA1626)</f>
        <v>754.71333489070116</v>
      </c>
      <c r="CB1627" s="93" cm="1">
        <f t="array" ref="CB1627">SUM(INDEX(1622:1622,1,MAX(COLUMN($R:$R),COLUMN()-($H1612-1))):CB1626)</f>
        <v>528.54685823240663</v>
      </c>
      <c r="CC1627" s="93" cm="1">
        <f t="array" ref="CC1627">SUM(INDEX(1622:1622,1,MAX(COLUMN($R:$R),COLUMN()-($H1612-1))):CC1626)</f>
        <v>289.01288403353919</v>
      </c>
      <c r="CD1627" s="93" cm="1">
        <f t="array" ref="CD1627">SUM(INDEX(1622:1622,1,MAX(COLUMN($R:$R),COLUMN()-($H1612-1))):CD1626)</f>
        <v>38.525449573874027</v>
      </c>
      <c r="CE1627" s="93" cm="1">
        <f t="array" ref="CE1627">SUM(INDEX(1622:1622,1,MAX(COLUMN($R:$R),COLUMN()-($H1612-1))):CE1626)</f>
        <v>-220.33102688939456</v>
      </c>
      <c r="CF1627" s="93" cm="1">
        <f t="array" ref="CF1627">SUM(INDEX(1622:1622,1,MAX(COLUMN($R:$R),COLUMN()-($H1612-1))):CF1626)</f>
        <v>-484.82627407099096</v>
      </c>
      <c r="CG1627" s="93" cm="1">
        <f t="array" ref="CG1627">SUM(INDEX(1622:1622,1,MAX(COLUMN($R:$R),COLUMN()-($H1612-1))):CG1626)</f>
        <v>-752.11060699141603</v>
      </c>
      <c r="CH1627" s="93" cm="1">
        <f t="array" ref="CH1627">SUM(INDEX(1622:1622,1,MAX(COLUMN($R:$R),COLUMN()-($H1612-1))):CH1626)</f>
        <v>-1019.2430365376401</v>
      </c>
      <c r="CI1627" s="93" cm="1">
        <f t="array" ref="CI1627">SUM(INDEX(1622:1622,1,MAX(COLUMN($R:$R),COLUMN()-($H1612-1))):CI1626)</f>
        <v>-1283.2207880685644</v>
      </c>
      <c r="CJ1627" s="93" cm="1">
        <f t="array" ref="CJ1627">SUM(INDEX(1622:1622,1,MAX(COLUMN($R:$R),COLUMN()-($H1612-1))):CJ1626)</f>
        <v>-1541.0099501747382</v>
      </c>
      <c r="CK1627" s="93" cm="1">
        <f t="array" ref="CK1627">SUM(INDEX(1622:1622,1,MAX(COLUMN($R:$R),COLUMN()-($H1612-1))):CK1626)</f>
        <v>-1789.5769595103691</v>
      </c>
      <c r="CL1627" s="93" cm="1">
        <f t="array" ref="CL1627">SUM(INDEX(1622:1622,1,MAX(COLUMN($R:$R),COLUMN()-($H1612-1))):CL1626)</f>
        <v>-2025.9206151203175</v>
      </c>
      <c r="CN1627" s="77">
        <f>SUMIF($5:$5,CN$2,1623:1623)</f>
        <v>0</v>
      </c>
      <c r="CO1627" s="93" cm="1">
        <f t="array" ref="CO1627">SUM(INDEX(1622:1622,1,MAX(COLUMN($R:$R),COLUMN()-($H1612-1))):CO1626)</f>
        <v>-2335.3778670470729</v>
      </c>
      <c r="CP1627" s="93" cm="1">
        <f t="array" ref="CP1627">SUM(INDEX(1622:1622,1,MAX(COLUMN($R:$R),COLUMN()-($H1612-1))):CP1626)</f>
        <v>-2374.9666052632392</v>
      </c>
      <c r="CQ1627" s="93" cm="1">
        <f t="array" ref="CQ1627">SUM(INDEX(1622:1622,1,MAX(COLUMN($R:$R),COLUMN()-($H1612-1))):CQ1626)</f>
        <v>-2348.9144409495302</v>
      </c>
      <c r="CR1627" s="93" cm="1">
        <f t="array" ref="CR1627">SUM(INDEX(1622:1622,1,MAX(COLUMN($R:$R),COLUMN()-($H1612-1))):CR1626)</f>
        <v>-2254.988958313178</v>
      </c>
      <c r="CS1627" s="93" cm="1">
        <f t="array" ref="CS1627">SUM(INDEX(1622:1622,1,MAX(COLUMN($R:$R),COLUMN()-($H1612-1))):CS1626)</f>
        <v>-2092.6334047779442</v>
      </c>
      <c r="CT1627" s="93" cm="1">
        <f t="array" ref="CT1627">SUM(INDEX(1622:1622,1,MAX(COLUMN($R:$R),COLUMN()-($H1612-1))):CT1626)</f>
        <v>-1863.0383980579443</v>
      </c>
      <c r="CU1627" s="93" cm="1">
        <f t="array" ref="CU1627">SUM(INDEX(1622:1622,1,MAX(COLUMN($R:$R),COLUMN()-($H1612-1))):CU1626)</f>
        <v>-1569.1716682273907</v>
      </c>
      <c r="CV1627" s="93" cm="1">
        <f t="array" ref="CV1627">SUM(INDEX(1622:1622,1,MAX(COLUMN($R:$R),COLUMN()-($H1612-1))):CV1626)</f>
        <v>-1215.7638634631671</v>
      </c>
      <c r="CW1627" s="93" cm="1">
        <f t="array" ref="CW1627">SUM(INDEX(1622:1622,1,MAX(COLUMN($R:$R),COLUMN()-($H1612-1))):CW1626)</f>
        <v>-809.24949608041447</v>
      </c>
      <c r="CX1627" s="93" cm="1">
        <f t="array" ref="CX1627">SUM(INDEX(1622:1622,1,MAX(COLUMN($R:$R),COLUMN()-($H1612-1))):CX1626)</f>
        <v>-357.66320458107316</v>
      </c>
      <c r="CY1627" s="93" cm="1">
        <f t="array" ref="CY1627">SUM(INDEX(1622:1622,1,MAX(COLUMN($R:$R),COLUMN()-($H1612-1))):CY1626)</f>
        <v>-200.4226422489387</v>
      </c>
      <c r="CZ1627" s="93" cm="1">
        <f t="array" ref="CZ1627">SUM(INDEX(1622:1622,1,MAX(COLUMN($R:$R),COLUMN()-($H1612-1))):CZ1626)</f>
        <v>311.2977026389392</v>
      </c>
      <c r="DA1627" s="93" cm="1">
        <f t="array" ref="DA1627">SUM(INDEX(1622:1622,1,MAX(COLUMN($R:$R),COLUMN()-($H1612-1))):DA1626)</f>
        <v>843.69322172470936</v>
      </c>
      <c r="DB1627" s="93" cm="1">
        <f t="array" ref="DB1627">SUM(INDEX(1622:1622,1,MAX(COLUMN($R:$R),COLUMN()-($H1612-1))):DB1626)</f>
        <v>1383.8243178965224</v>
      </c>
      <c r="DC1627" s="93" cm="1">
        <f t="array" ref="DC1627">SUM(INDEX(1622:1622,1,MAX(COLUMN($R:$R),COLUMN()-($H1612-1))):DC1626)</f>
        <v>1918.0294819641579</v>
      </c>
      <c r="DD1627" s="93" cm="1">
        <f t="array" ref="DD1627">SUM(INDEX(1622:1622,1,MAX(COLUMN($R:$R),COLUMN()-($H1612-1))):DD1626)</f>
        <v>2432.2490542976311</v>
      </c>
      <c r="DE1627" s="93" cm="1">
        <f t="array" ref="DE1627">SUM(INDEX(1622:1622,1,MAX(COLUMN($R:$R),COLUMN()-($H1612-1))):DE1626)</f>
        <v>2912.3693636597973</v>
      </c>
      <c r="DF1627" s="93" cm="1">
        <f t="array" ref="DF1627">SUM(INDEX(1622:1622,1,MAX(COLUMN($R:$R),COLUMN()-($H1612-1))):DF1626)</f>
        <v>3344.5791548432458</v>
      </c>
      <c r="DG1627" s="93" cm="1">
        <f t="array" ref="DG1627">SUM(INDEX(1622:1622,1,MAX(COLUMN($R:$R),COLUMN()-($H1612-1))):DG1626)</f>
        <v>3715.7296827070841</v>
      </c>
      <c r="DH1627" s="93" cm="1">
        <f t="array" ref="DH1627">SUM(INDEX(1622:1622,1,MAX(COLUMN($R:$R),COLUMN()-($H1612-1))):DH1626)</f>
        <v>4013.6895182912526</v>
      </c>
      <c r="DI1627" s="93" cm="1">
        <f t="array" ref="DI1627">SUM(INDEX(1622:1622,1,MAX(COLUMN($R:$R),COLUMN()-($H1612-1))):DI1626)</f>
        <v>4227.6849964630437</v>
      </c>
      <c r="DJ1627" s="93" cm="1">
        <f t="array" ref="DJ1627">SUM(INDEX(1622:1622,1,MAX(COLUMN($R:$R),COLUMN()-($H1612-1))):DJ1626)</f>
        <v>4348.6173425700399</v>
      </c>
      <c r="DK1627" s="93" cm="1">
        <f t="array" ref="DK1627">SUM(INDEX(1622:1622,1,MAX(COLUMN($R:$R),COLUMN()-($H1612-1))):DK1626)</f>
        <v>4369.3478509897732</v>
      </c>
      <c r="DL1627" s="93" cm="1">
        <f t="array" ref="DL1627">SUM(INDEX(1622:1622,1,MAX(COLUMN($R:$R),COLUMN()-($H1612-1))):DL1626)</f>
        <v>4284.9430488237458</v>
      </c>
    </row>
    <row r="1628" spans="1:116" x14ac:dyDescent="0.4">
      <c r="B1628" t="s">
        <v>332</v>
      </c>
      <c r="D1628" t="s">
        <v>426</v>
      </c>
      <c r="E1628" s="8" t="str">
        <f t="shared" si="2672"/>
        <v>1628 DAMORT-F</v>
      </c>
      <c r="G1628" s="136" t="str">
        <f>G1601</f>
        <v>primary unit</v>
      </c>
      <c r="H1628" s="27"/>
      <c r="J1628" s="77"/>
      <c r="K1628" s="33"/>
      <c r="L1628" s="33"/>
      <c r="M1628" s="33"/>
      <c r="N1628" s="33"/>
      <c r="O1628" s="33"/>
      <c r="P1628" s="33"/>
      <c r="R1628" s="28"/>
      <c r="S1628" s="93"/>
      <c r="T1628" s="93"/>
      <c r="U1628" s="93"/>
      <c r="V1628" s="93"/>
      <c r="W1628" s="93"/>
      <c r="X1628" s="93"/>
      <c r="Y1628" s="93"/>
      <c r="Z1628" s="93"/>
      <c r="AA1628" s="93"/>
      <c r="AB1628" s="93"/>
      <c r="AC1628" s="93"/>
      <c r="AD1628" s="93"/>
      <c r="AE1628" s="93"/>
      <c r="AF1628" s="93"/>
      <c r="AG1628" s="93"/>
      <c r="AH1628" s="93"/>
      <c r="AI1628" s="93"/>
      <c r="AJ1628" s="93"/>
      <c r="AK1628" s="93"/>
      <c r="AL1628" s="93"/>
      <c r="AM1628" s="93"/>
      <c r="AN1628" s="93"/>
      <c r="AO1628" s="93"/>
      <c r="AP1628" s="93"/>
      <c r="AQ1628" s="93"/>
      <c r="AR1628" s="93"/>
      <c r="AS1628" s="93"/>
      <c r="AT1628" s="93"/>
      <c r="AU1628" s="93"/>
      <c r="AV1628" s="93"/>
      <c r="AW1628" s="93"/>
      <c r="AX1628" s="93"/>
      <c r="AY1628" s="93"/>
      <c r="AZ1628" s="93"/>
      <c r="BA1628" s="93"/>
      <c r="BB1628" s="93"/>
      <c r="BC1628" s="93"/>
      <c r="BD1628" s="93"/>
      <c r="BE1628" s="93"/>
      <c r="BF1628" s="93"/>
      <c r="BG1628" s="93"/>
      <c r="BH1628" s="93"/>
      <c r="BI1628" s="93"/>
      <c r="BJ1628" s="93"/>
      <c r="BK1628" s="93"/>
      <c r="BL1628" s="93"/>
      <c r="BM1628" s="93"/>
      <c r="BN1628" s="93"/>
      <c r="BO1628" s="93"/>
      <c r="BP1628" s="93"/>
      <c r="BQ1628" s="93"/>
      <c r="BR1628" s="93"/>
      <c r="BS1628" s="93"/>
      <c r="BT1628" s="93"/>
      <c r="BU1628" s="93"/>
      <c r="BV1628" s="93"/>
      <c r="BW1628" s="93"/>
      <c r="BX1628" s="93"/>
      <c r="BY1628" s="93"/>
      <c r="BZ1628" s="93"/>
      <c r="CA1628" s="93"/>
      <c r="CB1628" s="93"/>
      <c r="CC1628" s="93"/>
      <c r="CD1628" s="93"/>
      <c r="CE1628" s="93"/>
      <c r="CF1628" s="93"/>
      <c r="CG1628" s="93"/>
      <c r="CH1628" s="93"/>
      <c r="CI1628" s="93"/>
      <c r="CJ1628" s="93"/>
      <c r="CK1628" s="93"/>
      <c r="CL1628" s="93"/>
      <c r="CN1628" s="77"/>
      <c r="CO1628" s="93"/>
      <c r="CP1628" s="93"/>
      <c r="CQ1628" s="93"/>
      <c r="CR1628" s="93"/>
      <c r="CS1628" s="93"/>
      <c r="CT1628" s="93"/>
      <c r="CU1628" s="93"/>
      <c r="CV1628" s="93"/>
      <c r="CW1628" s="93"/>
      <c r="CX1628" s="93"/>
      <c r="CY1628" s="93"/>
      <c r="CZ1628" s="93"/>
      <c r="DA1628" s="93"/>
      <c r="DB1628" s="93"/>
      <c r="DC1628" s="93"/>
      <c r="DD1628" s="93"/>
      <c r="DE1628" s="93"/>
      <c r="DF1628" s="93"/>
      <c r="DG1628" s="93"/>
      <c r="DH1628" s="93"/>
      <c r="DI1628" s="93"/>
      <c r="DJ1628" s="93"/>
      <c r="DK1628" s="93"/>
      <c r="DL1628" s="93"/>
    </row>
    <row r="1629" spans="1:116" x14ac:dyDescent="0.4">
      <c r="B1629" t="s">
        <v>332</v>
      </c>
      <c r="D1629" t="s">
        <v>426</v>
      </c>
      <c r="E1629" s="8" t="str">
        <f t="shared" si="2672"/>
        <v>1629 DAMORT-F</v>
      </c>
      <c r="G1629" s="136" t="str">
        <f>G1602</f>
        <v>Primary revenue driver</v>
      </c>
      <c r="H1629" s="27"/>
      <c r="I1629" s="78"/>
      <c r="J1629" s="78"/>
      <c r="K1629" s="33"/>
      <c r="L1629" s="33"/>
      <c r="M1629" s="33"/>
      <c r="N1629" s="33"/>
      <c r="O1629" s="33"/>
      <c r="P1629" s="33"/>
      <c r="R1629" s="33"/>
      <c r="S1629" s="77"/>
      <c r="T1629" s="77"/>
      <c r="U1629" s="77"/>
      <c r="V1629" s="77"/>
      <c r="W1629" s="77"/>
      <c r="X1629" s="77"/>
      <c r="Y1629" s="77"/>
      <c r="Z1629" s="77"/>
      <c r="AA1629" s="77"/>
      <c r="AB1629" s="77"/>
      <c r="AC1629" s="77"/>
      <c r="AD1629" s="77"/>
      <c r="AE1629" s="77"/>
      <c r="AF1629" s="77"/>
      <c r="AG1629" s="77"/>
      <c r="AH1629" s="77"/>
      <c r="AI1629" s="77"/>
      <c r="AJ1629" s="77"/>
      <c r="AK1629" s="77"/>
      <c r="AL1629" s="77"/>
      <c r="AM1629" s="77"/>
      <c r="AN1629" s="77"/>
      <c r="AO1629" s="77"/>
      <c r="AP1629" s="77"/>
      <c r="AQ1629" s="77"/>
      <c r="AR1629" s="77"/>
      <c r="AS1629" s="77"/>
      <c r="AT1629" s="77"/>
      <c r="AU1629" s="77"/>
      <c r="AV1629" s="77"/>
      <c r="AW1629" s="77"/>
      <c r="AX1629" s="77"/>
      <c r="AY1629" s="77"/>
      <c r="AZ1629" s="77"/>
      <c r="BA1629" s="77"/>
      <c r="BB1629" s="77"/>
      <c r="BC1629" s="77"/>
      <c r="BD1629" s="77"/>
      <c r="BE1629" s="77"/>
      <c r="BF1629" s="77"/>
      <c r="BG1629" s="77"/>
      <c r="BH1629" s="77"/>
      <c r="BI1629" s="77"/>
      <c r="BJ1629" s="77"/>
      <c r="BK1629" s="77"/>
      <c r="BL1629" s="77"/>
      <c r="BM1629" s="77"/>
      <c r="BN1629" s="77"/>
      <c r="BO1629" s="77"/>
      <c r="BP1629" s="77"/>
      <c r="BQ1629" s="77"/>
      <c r="BR1629" s="77"/>
      <c r="BS1629" s="77"/>
      <c r="BT1629" s="77"/>
      <c r="BU1629" s="77"/>
      <c r="BV1629" s="77"/>
      <c r="BW1629" s="77"/>
      <c r="BX1629" s="77"/>
      <c r="BY1629" s="77"/>
      <c r="BZ1629" s="77"/>
      <c r="CA1629" s="77"/>
      <c r="CB1629" s="77"/>
      <c r="CC1629" s="77"/>
      <c r="CD1629" s="77"/>
      <c r="CE1629" s="77"/>
      <c r="CF1629" s="77"/>
      <c r="CG1629" s="77"/>
      <c r="CH1629" s="77"/>
      <c r="CI1629" s="77"/>
      <c r="CJ1629" s="77"/>
      <c r="CK1629" s="77"/>
      <c r="CL1629" s="77"/>
      <c r="CN1629" s="78"/>
      <c r="CO1629" s="77"/>
      <c r="CP1629" s="77"/>
      <c r="CQ1629" s="77"/>
      <c r="CR1629" s="77"/>
      <c r="CS1629" s="77"/>
      <c r="CT1629" s="77"/>
      <c r="CU1629" s="77"/>
      <c r="CV1629" s="77"/>
      <c r="CW1629" s="77"/>
      <c r="CX1629" s="77"/>
      <c r="CY1629" s="77"/>
      <c r="CZ1629" s="77"/>
      <c r="DA1629" s="77"/>
      <c r="DB1629" s="77"/>
      <c r="DC1629" s="77"/>
      <c r="DD1629" s="77"/>
      <c r="DE1629" s="77"/>
      <c r="DF1629" s="77"/>
      <c r="DG1629" s="77"/>
      <c r="DH1629" s="77"/>
      <c r="DI1629" s="77"/>
      <c r="DJ1629" s="77"/>
      <c r="DK1629" s="77"/>
      <c r="DL1629" s="77"/>
    </row>
    <row r="1630" spans="1:116" x14ac:dyDescent="0.4">
      <c r="B1630" t="s">
        <v>332</v>
      </c>
      <c r="D1630" t="s">
        <v>426</v>
      </c>
      <c r="E1630" s="8" t="str">
        <f t="shared" si="2672"/>
        <v>1630 DAMORT-F</v>
      </c>
      <c r="G1630" s="136" t="str">
        <f>G1603</f>
        <v>Primary volume driver</v>
      </c>
      <c r="H1630" s="27"/>
      <c r="I1630" s="78"/>
      <c r="J1630" s="78"/>
      <c r="K1630" s="33"/>
      <c r="L1630" s="33"/>
      <c r="M1630" s="33"/>
      <c r="N1630" s="33"/>
      <c r="O1630" s="33"/>
      <c r="P1630" s="33"/>
      <c r="R1630" s="33"/>
      <c r="S1630" s="77"/>
      <c r="T1630" s="77"/>
      <c r="U1630" s="77"/>
      <c r="V1630" s="77"/>
      <c r="W1630" s="77"/>
      <c r="X1630" s="77"/>
      <c r="Y1630" s="77"/>
      <c r="Z1630" s="77"/>
      <c r="AA1630" s="77"/>
      <c r="AB1630" s="77"/>
      <c r="AC1630" s="77"/>
      <c r="AD1630" s="77"/>
      <c r="AE1630" s="77"/>
      <c r="AF1630" s="77"/>
      <c r="AG1630" s="77"/>
      <c r="AH1630" s="77"/>
      <c r="AI1630" s="77"/>
      <c r="AJ1630" s="77"/>
      <c r="AK1630" s="77"/>
      <c r="AL1630" s="77"/>
      <c r="AM1630" s="77"/>
      <c r="AN1630" s="77"/>
      <c r="AO1630" s="77"/>
      <c r="AP1630" s="77"/>
      <c r="AQ1630" s="77"/>
      <c r="AR1630" s="77"/>
      <c r="AS1630" s="77"/>
      <c r="AT1630" s="77"/>
      <c r="AU1630" s="77"/>
      <c r="AV1630" s="77"/>
      <c r="AW1630" s="77"/>
      <c r="AX1630" s="77"/>
      <c r="AY1630" s="77"/>
      <c r="AZ1630" s="77"/>
      <c r="BA1630" s="77"/>
      <c r="BB1630" s="77"/>
      <c r="BC1630" s="77"/>
      <c r="BD1630" s="77"/>
      <c r="BE1630" s="77"/>
      <c r="BF1630" s="77"/>
      <c r="BG1630" s="77"/>
      <c r="BH1630" s="77"/>
      <c r="BI1630" s="77"/>
      <c r="BJ1630" s="77"/>
      <c r="BK1630" s="77"/>
      <c r="BL1630" s="77"/>
      <c r="BM1630" s="77"/>
      <c r="BN1630" s="77"/>
      <c r="BO1630" s="77"/>
      <c r="BP1630" s="77"/>
      <c r="BQ1630" s="77"/>
      <c r="BR1630" s="77"/>
      <c r="BS1630" s="77"/>
      <c r="BT1630" s="77"/>
      <c r="BU1630" s="77"/>
      <c r="BV1630" s="77"/>
      <c r="BW1630" s="77"/>
      <c r="BX1630" s="77"/>
      <c r="BY1630" s="77"/>
      <c r="BZ1630" s="77"/>
      <c r="CA1630" s="77"/>
      <c r="CB1630" s="77"/>
      <c r="CC1630" s="77"/>
      <c r="CD1630" s="77"/>
      <c r="CE1630" s="77"/>
      <c r="CF1630" s="77"/>
      <c r="CG1630" s="77"/>
      <c r="CH1630" s="77"/>
      <c r="CI1630" s="77"/>
      <c r="CJ1630" s="77"/>
      <c r="CK1630" s="77"/>
      <c r="CL1630" s="77"/>
      <c r="CN1630" s="78"/>
      <c r="CO1630" s="77"/>
      <c r="CP1630" s="77"/>
      <c r="CQ1630" s="77"/>
      <c r="CR1630" s="77"/>
      <c r="CS1630" s="77"/>
      <c r="CT1630" s="77"/>
      <c r="CU1630" s="77"/>
      <c r="CV1630" s="77"/>
      <c r="CW1630" s="77"/>
      <c r="CX1630" s="77"/>
      <c r="CY1630" s="77"/>
      <c r="CZ1630" s="77"/>
      <c r="DA1630" s="77"/>
      <c r="DB1630" s="77"/>
      <c r="DC1630" s="77"/>
      <c r="DD1630" s="77"/>
      <c r="DE1630" s="77"/>
      <c r="DF1630" s="77"/>
      <c r="DG1630" s="77"/>
      <c r="DH1630" s="77"/>
      <c r="DI1630" s="77"/>
      <c r="DJ1630" s="77"/>
      <c r="DK1630" s="77"/>
      <c r="DL1630" s="77"/>
    </row>
    <row r="1631" spans="1:116" x14ac:dyDescent="0.4">
      <c r="B1631" t="s">
        <v>332</v>
      </c>
      <c r="D1631" t="s">
        <v>426</v>
      </c>
      <c r="E1631" s="8" t="str">
        <f t="shared" si="2672"/>
        <v>1631 DAMORT-F</v>
      </c>
      <c r="G1631" s="191" t="str">
        <f>G1608</f>
        <v>Simple amortizing debt:</v>
      </c>
      <c r="K1631" s="53"/>
      <c r="L1631" s="53"/>
      <c r="M1631" s="53"/>
      <c r="N1631" s="53"/>
      <c r="O1631" s="53"/>
      <c r="P1631" s="53"/>
      <c r="R1631" s="24"/>
      <c r="S1631" s="179" t="str">
        <f t="shared" ref="S1631:AX1631" si="2707">S1604</f>
        <v>S$16</v>
      </c>
      <c r="T1631" s="179" t="str">
        <f t="shared" si="2707"/>
        <v>T$16</v>
      </c>
      <c r="U1631" s="179" t="str">
        <f t="shared" si="2707"/>
        <v>U$16</v>
      </c>
      <c r="V1631" s="179" t="str">
        <f t="shared" si="2707"/>
        <v>V$16</v>
      </c>
      <c r="W1631" s="179" t="str">
        <f t="shared" si="2707"/>
        <v>W$16</v>
      </c>
      <c r="X1631" s="179" t="str">
        <f t="shared" si="2707"/>
        <v>X$16</v>
      </c>
      <c r="Y1631" s="179" t="str">
        <f t="shared" si="2707"/>
        <v>Y$16</v>
      </c>
      <c r="Z1631" s="179" t="str">
        <f t="shared" si="2707"/>
        <v>Z$16</v>
      </c>
      <c r="AA1631" s="179" t="str">
        <f t="shared" si="2707"/>
        <v>AA$16</v>
      </c>
      <c r="AB1631" s="179" t="str">
        <f t="shared" si="2707"/>
        <v>AB$16</v>
      </c>
      <c r="AC1631" s="179" t="str">
        <f t="shared" si="2707"/>
        <v>AC$16</v>
      </c>
      <c r="AD1631" s="179" t="str">
        <f t="shared" si="2707"/>
        <v>AD$16</v>
      </c>
      <c r="AE1631" s="179" t="str">
        <f t="shared" si="2707"/>
        <v>AE$16</v>
      </c>
      <c r="AF1631" s="179" t="str">
        <f t="shared" si="2707"/>
        <v>AF$16</v>
      </c>
      <c r="AG1631" s="179" t="str">
        <f t="shared" si="2707"/>
        <v>AG$16</v>
      </c>
      <c r="AH1631" s="179" t="str">
        <f t="shared" si="2707"/>
        <v>AH$16</v>
      </c>
      <c r="AI1631" s="179" t="str">
        <f t="shared" si="2707"/>
        <v>AI$16</v>
      </c>
      <c r="AJ1631" s="179" t="str">
        <f t="shared" si="2707"/>
        <v>AJ$16</v>
      </c>
      <c r="AK1631" s="179" t="str">
        <f t="shared" si="2707"/>
        <v>AK$16</v>
      </c>
      <c r="AL1631" s="179" t="str">
        <f t="shared" si="2707"/>
        <v>AL$16</v>
      </c>
      <c r="AM1631" s="179" t="str">
        <f t="shared" si="2707"/>
        <v>AM$16</v>
      </c>
      <c r="AN1631" s="179" t="str">
        <f t="shared" si="2707"/>
        <v>AN$16</v>
      </c>
      <c r="AO1631" s="179" t="str">
        <f t="shared" si="2707"/>
        <v>AO$16</v>
      </c>
      <c r="AP1631" s="179" t="str">
        <f t="shared" si="2707"/>
        <v>AP$16</v>
      </c>
      <c r="AQ1631" s="179" t="str">
        <f t="shared" si="2707"/>
        <v>AQ$16</v>
      </c>
      <c r="AR1631" s="179" t="str">
        <f t="shared" si="2707"/>
        <v>AR$16</v>
      </c>
      <c r="AS1631" s="179" t="str">
        <f t="shared" si="2707"/>
        <v>AS$16</v>
      </c>
      <c r="AT1631" s="179" t="str">
        <f t="shared" si="2707"/>
        <v>AT$16</v>
      </c>
      <c r="AU1631" s="179" t="str">
        <f t="shared" si="2707"/>
        <v>AU$16</v>
      </c>
      <c r="AV1631" s="179" t="str">
        <f t="shared" si="2707"/>
        <v>AV$16</v>
      </c>
      <c r="AW1631" s="179" t="str">
        <f t="shared" si="2707"/>
        <v>AW$16</v>
      </c>
      <c r="AX1631" s="179" t="str">
        <f t="shared" si="2707"/>
        <v>AX$16</v>
      </c>
      <c r="AY1631" s="179" t="str">
        <f t="shared" ref="AY1631:CD1631" si="2708">AY1604</f>
        <v>AY$16</v>
      </c>
      <c r="AZ1631" s="179" t="str">
        <f t="shared" si="2708"/>
        <v>AZ$16</v>
      </c>
      <c r="BA1631" s="179" t="str">
        <f t="shared" si="2708"/>
        <v>BA$16</v>
      </c>
      <c r="BB1631" s="179" t="str">
        <f t="shared" si="2708"/>
        <v>BB$16</v>
      </c>
      <c r="BC1631" s="179" t="str">
        <f t="shared" si="2708"/>
        <v>BC$16</v>
      </c>
      <c r="BD1631" s="179" t="str">
        <f t="shared" si="2708"/>
        <v>BD$16</v>
      </c>
      <c r="BE1631" s="179" t="str">
        <f t="shared" si="2708"/>
        <v>BE$16</v>
      </c>
      <c r="BF1631" s="179" t="str">
        <f t="shared" si="2708"/>
        <v>BF$16</v>
      </c>
      <c r="BG1631" s="179" t="str">
        <f t="shared" si="2708"/>
        <v>BG$16</v>
      </c>
      <c r="BH1631" s="179" t="str">
        <f t="shared" si="2708"/>
        <v>BH$16</v>
      </c>
      <c r="BI1631" s="179" t="str">
        <f t="shared" si="2708"/>
        <v>BI$16</v>
      </c>
      <c r="BJ1631" s="179" t="str">
        <f t="shared" si="2708"/>
        <v>BJ$16</v>
      </c>
      <c r="BK1631" s="179" t="str">
        <f t="shared" si="2708"/>
        <v>BK$16</v>
      </c>
      <c r="BL1631" s="179" t="str">
        <f t="shared" si="2708"/>
        <v>BL$16</v>
      </c>
      <c r="BM1631" s="179" t="str">
        <f t="shared" si="2708"/>
        <v>BM$16</v>
      </c>
      <c r="BN1631" s="179" t="str">
        <f t="shared" si="2708"/>
        <v>BN$16</v>
      </c>
      <c r="BO1631" s="179" t="str">
        <f t="shared" si="2708"/>
        <v>BO$16</v>
      </c>
      <c r="BP1631" s="179" t="str">
        <f t="shared" si="2708"/>
        <v>BP$16</v>
      </c>
      <c r="BQ1631" s="179" t="str">
        <f t="shared" si="2708"/>
        <v>BQ$16</v>
      </c>
      <c r="BR1631" s="179" t="str">
        <f t="shared" si="2708"/>
        <v>BR$16</v>
      </c>
      <c r="BS1631" s="179" t="str">
        <f t="shared" si="2708"/>
        <v>BS$16</v>
      </c>
      <c r="BT1631" s="179" t="str">
        <f t="shared" si="2708"/>
        <v>BT$16</v>
      </c>
      <c r="BU1631" s="179" t="str">
        <f t="shared" si="2708"/>
        <v>BU$16</v>
      </c>
      <c r="BV1631" s="179" t="str">
        <f t="shared" si="2708"/>
        <v>BV$16</v>
      </c>
      <c r="BW1631" s="179" t="str">
        <f t="shared" si="2708"/>
        <v>BW$16</v>
      </c>
      <c r="BX1631" s="179" t="str">
        <f t="shared" si="2708"/>
        <v>BX$16</v>
      </c>
      <c r="BY1631" s="179" t="str">
        <f t="shared" si="2708"/>
        <v>BY$16</v>
      </c>
      <c r="BZ1631" s="179" t="str">
        <f t="shared" si="2708"/>
        <v>BZ$16</v>
      </c>
      <c r="CA1631" s="179" t="str">
        <f t="shared" si="2708"/>
        <v>CA$16</v>
      </c>
      <c r="CB1631" s="179" t="str">
        <f t="shared" si="2708"/>
        <v>CB$16</v>
      </c>
      <c r="CC1631" s="179" t="str">
        <f t="shared" si="2708"/>
        <v>CC$16</v>
      </c>
      <c r="CD1631" s="179" t="str">
        <f t="shared" si="2708"/>
        <v>CD$16</v>
      </c>
      <c r="CE1631" s="179" t="str">
        <f t="shared" ref="CE1631:CL1631" si="2709">CE1604</f>
        <v>CE$16</v>
      </c>
      <c r="CF1631" s="179" t="str">
        <f t="shared" si="2709"/>
        <v>CF$16</v>
      </c>
      <c r="CG1631" s="179" t="str">
        <f t="shared" si="2709"/>
        <v>CG$16</v>
      </c>
      <c r="CH1631" s="179" t="str">
        <f t="shared" si="2709"/>
        <v>CH$16</v>
      </c>
      <c r="CI1631" s="179" t="str">
        <f t="shared" si="2709"/>
        <v>CI$16</v>
      </c>
      <c r="CJ1631" s="179" t="str">
        <f t="shared" si="2709"/>
        <v>CJ$16</v>
      </c>
      <c r="CK1631" s="179" t="str">
        <f t="shared" si="2709"/>
        <v>CK$16</v>
      </c>
      <c r="CL1631" s="179" t="str">
        <f t="shared" si="2709"/>
        <v>CL$16</v>
      </c>
      <c r="CO1631" s="179" t="str">
        <f t="shared" ref="CO1631:DL1631" si="2710">CO1604</f>
        <v>CO$16</v>
      </c>
      <c r="CP1631" s="179" t="str">
        <f t="shared" si="2710"/>
        <v>CP$16</v>
      </c>
      <c r="CQ1631" s="179" t="str">
        <f t="shared" si="2710"/>
        <v>CQ$16</v>
      </c>
      <c r="CR1631" s="179" t="str">
        <f t="shared" si="2710"/>
        <v>CR$16</v>
      </c>
      <c r="CS1631" s="179" t="str">
        <f t="shared" si="2710"/>
        <v>CS$16</v>
      </c>
      <c r="CT1631" s="179" t="str">
        <f t="shared" si="2710"/>
        <v>CT$16</v>
      </c>
      <c r="CU1631" s="179" t="str">
        <f t="shared" si="2710"/>
        <v>CU$16</v>
      </c>
      <c r="CV1631" s="179" t="str">
        <f t="shared" si="2710"/>
        <v>CV$16</v>
      </c>
      <c r="CW1631" s="179" t="str">
        <f t="shared" si="2710"/>
        <v>CW$16</v>
      </c>
      <c r="CX1631" s="179" t="str">
        <f t="shared" si="2710"/>
        <v>CX$16</v>
      </c>
      <c r="CY1631" s="179" t="str">
        <f t="shared" si="2710"/>
        <v>CY$16</v>
      </c>
      <c r="CZ1631" s="179" t="str">
        <f t="shared" si="2710"/>
        <v>CZ$16</v>
      </c>
      <c r="DA1631" s="179" t="str">
        <f t="shared" si="2710"/>
        <v>DA$16</v>
      </c>
      <c r="DB1631" s="179" t="str">
        <f t="shared" si="2710"/>
        <v>DB$16</v>
      </c>
      <c r="DC1631" s="179" t="str">
        <f t="shared" si="2710"/>
        <v>DC$16</v>
      </c>
      <c r="DD1631" s="179" t="str">
        <f t="shared" si="2710"/>
        <v>DD$16</v>
      </c>
      <c r="DE1631" s="179" t="str">
        <f t="shared" si="2710"/>
        <v>DE$16</v>
      </c>
      <c r="DF1631" s="179" t="str">
        <f t="shared" si="2710"/>
        <v>DF$16</v>
      </c>
      <c r="DG1631" s="179" t="str">
        <f t="shared" si="2710"/>
        <v>DG$16</v>
      </c>
      <c r="DH1631" s="179" t="str">
        <f t="shared" si="2710"/>
        <v>DH$16</v>
      </c>
      <c r="DI1631" s="179" t="str">
        <f t="shared" si="2710"/>
        <v>DI$16</v>
      </c>
      <c r="DJ1631" s="179" t="str">
        <f t="shared" si="2710"/>
        <v>DJ$16</v>
      </c>
      <c r="DK1631" s="179" t="str">
        <f t="shared" si="2710"/>
        <v>DK$16</v>
      </c>
      <c r="DL1631" s="179" t="str">
        <f t="shared" si="2710"/>
        <v>DL$16</v>
      </c>
    </row>
    <row r="1632" spans="1:116" x14ac:dyDescent="0.4">
      <c r="B1632" t="s">
        <v>332</v>
      </c>
      <c r="D1632" t="s">
        <v>426</v>
      </c>
      <c r="E1632" s="8" t="str">
        <f t="shared" si="2672"/>
        <v>1632 DAMORT-F</v>
      </c>
      <c r="G1632" s="241" t="str">
        <f>IFERROR(SUBSTITUTE(TRIM(MID(G1608,SEARCH("-",G1608)+1,LEN(G1608))),":",""),"no unit")</f>
        <v>no unit</v>
      </c>
      <c r="H1632" s="12"/>
      <c r="I1632" s="60"/>
      <c r="J1632" s="60"/>
      <c r="K1632" s="15"/>
      <c r="L1632" s="15"/>
      <c r="M1632" s="15"/>
      <c r="N1632" s="15"/>
      <c r="O1632" s="15"/>
      <c r="P1632" s="15"/>
      <c r="R1632" s="15"/>
      <c r="S1632" s="179" t="str">
        <f t="shared" ref="S1632:AX1632" si="2711">S1605</f>
        <v>S$17</v>
      </c>
      <c r="T1632" s="179" t="str">
        <f t="shared" si="2711"/>
        <v>T$17</v>
      </c>
      <c r="U1632" s="179" t="str">
        <f t="shared" si="2711"/>
        <v>U$17</v>
      </c>
      <c r="V1632" s="179" t="str">
        <f t="shared" si="2711"/>
        <v>V$17</v>
      </c>
      <c r="W1632" s="179" t="str">
        <f t="shared" si="2711"/>
        <v>W$17</v>
      </c>
      <c r="X1632" s="179" t="str">
        <f t="shared" si="2711"/>
        <v>X$17</v>
      </c>
      <c r="Y1632" s="179" t="str">
        <f t="shared" si="2711"/>
        <v>Y$17</v>
      </c>
      <c r="Z1632" s="179" t="str">
        <f t="shared" si="2711"/>
        <v>Z$17</v>
      </c>
      <c r="AA1632" s="179" t="str">
        <f t="shared" si="2711"/>
        <v>AA$17</v>
      </c>
      <c r="AB1632" s="179" t="str">
        <f t="shared" si="2711"/>
        <v>AB$17</v>
      </c>
      <c r="AC1632" s="179" t="str">
        <f t="shared" si="2711"/>
        <v>AC$17</v>
      </c>
      <c r="AD1632" s="179" t="str">
        <f t="shared" si="2711"/>
        <v>AD$17</v>
      </c>
      <c r="AE1632" s="179" t="str">
        <f t="shared" si="2711"/>
        <v>AE$17</v>
      </c>
      <c r="AF1632" s="179" t="str">
        <f t="shared" si="2711"/>
        <v>AF$17</v>
      </c>
      <c r="AG1632" s="179" t="str">
        <f t="shared" si="2711"/>
        <v>AG$17</v>
      </c>
      <c r="AH1632" s="179" t="str">
        <f t="shared" si="2711"/>
        <v>AH$17</v>
      </c>
      <c r="AI1632" s="179" t="str">
        <f t="shared" si="2711"/>
        <v>AI$17</v>
      </c>
      <c r="AJ1632" s="179" t="str">
        <f t="shared" si="2711"/>
        <v>AJ$17</v>
      </c>
      <c r="AK1632" s="179" t="str">
        <f t="shared" si="2711"/>
        <v>AK$17</v>
      </c>
      <c r="AL1632" s="179" t="str">
        <f t="shared" si="2711"/>
        <v>AL$17</v>
      </c>
      <c r="AM1632" s="179" t="str">
        <f t="shared" si="2711"/>
        <v>AM$17</v>
      </c>
      <c r="AN1632" s="179" t="str">
        <f t="shared" si="2711"/>
        <v>AN$17</v>
      </c>
      <c r="AO1632" s="179" t="str">
        <f t="shared" si="2711"/>
        <v>AO$17</v>
      </c>
      <c r="AP1632" s="179" t="str">
        <f t="shared" si="2711"/>
        <v>AP$17</v>
      </c>
      <c r="AQ1632" s="179" t="str">
        <f t="shared" si="2711"/>
        <v>AQ$17</v>
      </c>
      <c r="AR1632" s="179" t="str">
        <f t="shared" si="2711"/>
        <v>AR$17</v>
      </c>
      <c r="AS1632" s="179" t="str">
        <f t="shared" si="2711"/>
        <v>AS$17</v>
      </c>
      <c r="AT1632" s="179" t="str">
        <f t="shared" si="2711"/>
        <v>AT$17</v>
      </c>
      <c r="AU1632" s="179" t="str">
        <f t="shared" si="2711"/>
        <v>AU$17</v>
      </c>
      <c r="AV1632" s="179" t="str">
        <f t="shared" si="2711"/>
        <v>AV$17</v>
      </c>
      <c r="AW1632" s="179" t="str">
        <f t="shared" si="2711"/>
        <v>AW$17</v>
      </c>
      <c r="AX1632" s="179" t="str">
        <f t="shared" si="2711"/>
        <v>AX$17</v>
      </c>
      <c r="AY1632" s="179" t="str">
        <f t="shared" ref="AY1632:CD1632" si="2712">AY1605</f>
        <v>AY$17</v>
      </c>
      <c r="AZ1632" s="179" t="str">
        <f t="shared" si="2712"/>
        <v>AZ$17</v>
      </c>
      <c r="BA1632" s="179" t="str">
        <f t="shared" si="2712"/>
        <v>BA$17</v>
      </c>
      <c r="BB1632" s="179" t="str">
        <f t="shared" si="2712"/>
        <v>BB$17</v>
      </c>
      <c r="BC1632" s="179" t="str">
        <f t="shared" si="2712"/>
        <v>BC$17</v>
      </c>
      <c r="BD1632" s="179" t="str">
        <f t="shared" si="2712"/>
        <v>BD$17</v>
      </c>
      <c r="BE1632" s="179" t="str">
        <f t="shared" si="2712"/>
        <v>BE$17</v>
      </c>
      <c r="BF1632" s="179" t="str">
        <f t="shared" si="2712"/>
        <v>BF$17</v>
      </c>
      <c r="BG1632" s="179" t="str">
        <f t="shared" si="2712"/>
        <v>BG$17</v>
      </c>
      <c r="BH1632" s="179" t="str">
        <f t="shared" si="2712"/>
        <v>BH$17</v>
      </c>
      <c r="BI1632" s="179" t="str">
        <f t="shared" si="2712"/>
        <v>BI$17</v>
      </c>
      <c r="BJ1632" s="179" t="str">
        <f t="shared" si="2712"/>
        <v>BJ$17</v>
      </c>
      <c r="BK1632" s="179" t="str">
        <f t="shared" si="2712"/>
        <v>BK$17</v>
      </c>
      <c r="BL1632" s="179" t="str">
        <f t="shared" si="2712"/>
        <v>BL$17</v>
      </c>
      <c r="BM1632" s="179" t="str">
        <f t="shared" si="2712"/>
        <v>BM$17</v>
      </c>
      <c r="BN1632" s="179" t="str">
        <f t="shared" si="2712"/>
        <v>BN$17</v>
      </c>
      <c r="BO1632" s="179" t="str">
        <f t="shared" si="2712"/>
        <v>BO$17</v>
      </c>
      <c r="BP1632" s="179" t="str">
        <f t="shared" si="2712"/>
        <v>BP$17</v>
      </c>
      <c r="BQ1632" s="179" t="str">
        <f t="shared" si="2712"/>
        <v>BQ$17</v>
      </c>
      <c r="BR1632" s="179" t="str">
        <f t="shared" si="2712"/>
        <v>BR$17</v>
      </c>
      <c r="BS1632" s="179" t="str">
        <f t="shared" si="2712"/>
        <v>BS$17</v>
      </c>
      <c r="BT1632" s="179" t="str">
        <f t="shared" si="2712"/>
        <v>BT$17</v>
      </c>
      <c r="BU1632" s="179" t="str">
        <f t="shared" si="2712"/>
        <v>BU$17</v>
      </c>
      <c r="BV1632" s="179" t="str">
        <f t="shared" si="2712"/>
        <v>BV$17</v>
      </c>
      <c r="BW1632" s="179" t="str">
        <f t="shared" si="2712"/>
        <v>BW$17</v>
      </c>
      <c r="BX1632" s="179" t="str">
        <f t="shared" si="2712"/>
        <v>BX$17</v>
      </c>
      <c r="BY1632" s="179" t="str">
        <f t="shared" si="2712"/>
        <v>BY$17</v>
      </c>
      <c r="BZ1632" s="179" t="str">
        <f t="shared" si="2712"/>
        <v>BZ$17</v>
      </c>
      <c r="CA1632" s="179" t="str">
        <f t="shared" si="2712"/>
        <v>CA$17</v>
      </c>
      <c r="CB1632" s="179" t="str">
        <f t="shared" si="2712"/>
        <v>CB$17</v>
      </c>
      <c r="CC1632" s="179" t="str">
        <f t="shared" si="2712"/>
        <v>CC$17</v>
      </c>
      <c r="CD1632" s="179" t="str">
        <f t="shared" si="2712"/>
        <v>CD$17</v>
      </c>
      <c r="CE1632" s="179" t="str">
        <f t="shared" ref="CE1632:CL1632" si="2713">CE1605</f>
        <v>CE$17</v>
      </c>
      <c r="CF1632" s="179" t="str">
        <f t="shared" si="2713"/>
        <v>CF$17</v>
      </c>
      <c r="CG1632" s="179" t="str">
        <f t="shared" si="2713"/>
        <v>CG$17</v>
      </c>
      <c r="CH1632" s="179" t="str">
        <f t="shared" si="2713"/>
        <v>CH$17</v>
      </c>
      <c r="CI1632" s="179" t="str">
        <f t="shared" si="2713"/>
        <v>CI$17</v>
      </c>
      <c r="CJ1632" s="179" t="str">
        <f t="shared" si="2713"/>
        <v>CJ$17</v>
      </c>
      <c r="CK1632" s="179" t="str">
        <f t="shared" si="2713"/>
        <v>CK$17</v>
      </c>
      <c r="CL1632" s="179" t="str">
        <f t="shared" si="2713"/>
        <v>CL$17</v>
      </c>
      <c r="CN1632" s="60"/>
      <c r="CO1632" s="179" t="str">
        <f t="shared" ref="CO1632:DL1632" si="2714">CO1605</f>
        <v>CO$17</v>
      </c>
      <c r="CP1632" s="179" t="str">
        <f t="shared" si="2714"/>
        <v>CP$17</v>
      </c>
      <c r="CQ1632" s="179" t="str">
        <f t="shared" si="2714"/>
        <v>CQ$17</v>
      </c>
      <c r="CR1632" s="179" t="str">
        <f t="shared" si="2714"/>
        <v>CR$17</v>
      </c>
      <c r="CS1632" s="179" t="str">
        <f t="shared" si="2714"/>
        <v>CS$17</v>
      </c>
      <c r="CT1632" s="179" t="str">
        <f t="shared" si="2714"/>
        <v>CT$17</v>
      </c>
      <c r="CU1632" s="179" t="str">
        <f t="shared" si="2714"/>
        <v>CU$17</v>
      </c>
      <c r="CV1632" s="179" t="str">
        <f t="shared" si="2714"/>
        <v>CV$17</v>
      </c>
      <c r="CW1632" s="179" t="str">
        <f t="shared" si="2714"/>
        <v>CW$17</v>
      </c>
      <c r="CX1632" s="179" t="str">
        <f t="shared" si="2714"/>
        <v>CX$17</v>
      </c>
      <c r="CY1632" s="179" t="str">
        <f t="shared" si="2714"/>
        <v>CY$17</v>
      </c>
      <c r="CZ1632" s="179" t="str">
        <f t="shared" si="2714"/>
        <v>CZ$17</v>
      </c>
      <c r="DA1632" s="179" t="str">
        <f t="shared" si="2714"/>
        <v>DA$17</v>
      </c>
      <c r="DB1632" s="179" t="str">
        <f t="shared" si="2714"/>
        <v>DB$17</v>
      </c>
      <c r="DC1632" s="179" t="str">
        <f t="shared" si="2714"/>
        <v>DC$17</v>
      </c>
      <c r="DD1632" s="179" t="str">
        <f t="shared" si="2714"/>
        <v>DD$17</v>
      </c>
      <c r="DE1632" s="179" t="str">
        <f t="shared" si="2714"/>
        <v>DE$17</v>
      </c>
      <c r="DF1632" s="179" t="str">
        <f t="shared" si="2714"/>
        <v>DF$17</v>
      </c>
      <c r="DG1632" s="179" t="str">
        <f t="shared" si="2714"/>
        <v>DG$17</v>
      </c>
      <c r="DH1632" s="179" t="str">
        <f t="shared" si="2714"/>
        <v>DH$17</v>
      </c>
      <c r="DI1632" s="179" t="str">
        <f t="shared" si="2714"/>
        <v>DI$17</v>
      </c>
      <c r="DJ1632" s="179" t="str">
        <f t="shared" si="2714"/>
        <v>DJ$17</v>
      </c>
      <c r="DK1632" s="179" t="str">
        <f t="shared" si="2714"/>
        <v>DK$17</v>
      </c>
      <c r="DL1632" s="179" t="str">
        <f t="shared" si="2714"/>
        <v>DL$17</v>
      </c>
    </row>
    <row r="1633" spans="1:116" x14ac:dyDescent="0.4">
      <c r="A1633" s="3"/>
      <c r="B1633" t="s">
        <v>332</v>
      </c>
      <c r="D1633" t="s">
        <v>426</v>
      </c>
      <c r="E1633" s="8" t="str">
        <f t="shared" si="2672"/>
        <v>1633 DAMORT-F</v>
      </c>
      <c r="G1633" s="191" t="str">
        <f>G1606</f>
        <v>Secondary revenue driver</v>
      </c>
      <c r="H1633" s="12"/>
      <c r="I1633" s="60"/>
      <c r="J1633" s="60"/>
      <c r="K1633" s="15"/>
      <c r="L1633" s="15"/>
      <c r="M1633" s="15"/>
      <c r="N1633" s="15"/>
      <c r="O1633" s="15"/>
      <c r="P1633" s="15"/>
      <c r="R1633" s="15"/>
      <c r="S1633" s="179">
        <f t="shared" ref="S1633:AX1633" si="2715">S1606</f>
        <v>0</v>
      </c>
      <c r="T1633" s="179">
        <f t="shared" si="2715"/>
        <v>0</v>
      </c>
      <c r="U1633" s="179">
        <f t="shared" si="2715"/>
        <v>0</v>
      </c>
      <c r="V1633" s="179">
        <f t="shared" si="2715"/>
        <v>0</v>
      </c>
      <c r="W1633" s="179">
        <f t="shared" si="2715"/>
        <v>0</v>
      </c>
      <c r="X1633" s="179">
        <f t="shared" si="2715"/>
        <v>0</v>
      </c>
      <c r="Y1633" s="179">
        <f t="shared" si="2715"/>
        <v>0</v>
      </c>
      <c r="Z1633" s="179">
        <f t="shared" si="2715"/>
        <v>0</v>
      </c>
      <c r="AA1633" s="179">
        <f t="shared" si="2715"/>
        <v>0</v>
      </c>
      <c r="AB1633" s="179">
        <f t="shared" si="2715"/>
        <v>0</v>
      </c>
      <c r="AC1633" s="179">
        <f t="shared" si="2715"/>
        <v>0</v>
      </c>
      <c r="AD1633" s="179">
        <f t="shared" si="2715"/>
        <v>0</v>
      </c>
      <c r="AE1633" s="179">
        <f t="shared" si="2715"/>
        <v>0</v>
      </c>
      <c r="AF1633" s="179">
        <f t="shared" si="2715"/>
        <v>0</v>
      </c>
      <c r="AG1633" s="179">
        <f t="shared" si="2715"/>
        <v>0</v>
      </c>
      <c r="AH1633" s="179">
        <f t="shared" si="2715"/>
        <v>0</v>
      </c>
      <c r="AI1633" s="179">
        <f t="shared" si="2715"/>
        <v>0</v>
      </c>
      <c r="AJ1633" s="179">
        <f t="shared" si="2715"/>
        <v>0</v>
      </c>
      <c r="AK1633" s="179">
        <f t="shared" si="2715"/>
        <v>0</v>
      </c>
      <c r="AL1633" s="179">
        <f t="shared" si="2715"/>
        <v>0</v>
      </c>
      <c r="AM1633" s="179">
        <f t="shared" si="2715"/>
        <v>0</v>
      </c>
      <c r="AN1633" s="179">
        <f t="shared" si="2715"/>
        <v>0</v>
      </c>
      <c r="AO1633" s="179">
        <f t="shared" si="2715"/>
        <v>0</v>
      </c>
      <c r="AP1633" s="179">
        <f t="shared" si="2715"/>
        <v>0</v>
      </c>
      <c r="AQ1633" s="179">
        <f t="shared" si="2715"/>
        <v>0</v>
      </c>
      <c r="AR1633" s="179">
        <f t="shared" si="2715"/>
        <v>0</v>
      </c>
      <c r="AS1633" s="179">
        <f t="shared" si="2715"/>
        <v>0</v>
      </c>
      <c r="AT1633" s="179">
        <f t="shared" si="2715"/>
        <v>0</v>
      </c>
      <c r="AU1633" s="179">
        <f t="shared" si="2715"/>
        <v>0</v>
      </c>
      <c r="AV1633" s="179">
        <f t="shared" si="2715"/>
        <v>0</v>
      </c>
      <c r="AW1633" s="179">
        <f t="shared" si="2715"/>
        <v>0</v>
      </c>
      <c r="AX1633" s="179">
        <f t="shared" si="2715"/>
        <v>0</v>
      </c>
      <c r="AY1633" s="179">
        <f t="shared" ref="AY1633:CD1633" si="2716">AY1606</f>
        <v>0</v>
      </c>
      <c r="AZ1633" s="179">
        <f t="shared" si="2716"/>
        <v>0</v>
      </c>
      <c r="BA1633" s="179">
        <f t="shared" si="2716"/>
        <v>0</v>
      </c>
      <c r="BB1633" s="179">
        <f t="shared" si="2716"/>
        <v>0</v>
      </c>
      <c r="BC1633" s="179">
        <f t="shared" si="2716"/>
        <v>0</v>
      </c>
      <c r="BD1633" s="179">
        <f t="shared" si="2716"/>
        <v>0</v>
      </c>
      <c r="BE1633" s="179">
        <f t="shared" si="2716"/>
        <v>0</v>
      </c>
      <c r="BF1633" s="179">
        <f t="shared" si="2716"/>
        <v>0</v>
      </c>
      <c r="BG1633" s="179">
        <f t="shared" si="2716"/>
        <v>0</v>
      </c>
      <c r="BH1633" s="179">
        <f t="shared" si="2716"/>
        <v>0</v>
      </c>
      <c r="BI1633" s="179">
        <f t="shared" si="2716"/>
        <v>0</v>
      </c>
      <c r="BJ1633" s="179">
        <f t="shared" si="2716"/>
        <v>0</v>
      </c>
      <c r="BK1633" s="179">
        <f t="shared" si="2716"/>
        <v>0</v>
      </c>
      <c r="BL1633" s="179">
        <f t="shared" si="2716"/>
        <v>0</v>
      </c>
      <c r="BM1633" s="179">
        <f t="shared" si="2716"/>
        <v>0</v>
      </c>
      <c r="BN1633" s="179">
        <f t="shared" si="2716"/>
        <v>0</v>
      </c>
      <c r="BO1633" s="179">
        <f t="shared" si="2716"/>
        <v>0</v>
      </c>
      <c r="BP1633" s="179">
        <f t="shared" si="2716"/>
        <v>0</v>
      </c>
      <c r="BQ1633" s="179">
        <f t="shared" si="2716"/>
        <v>0</v>
      </c>
      <c r="BR1633" s="179">
        <f t="shared" si="2716"/>
        <v>0</v>
      </c>
      <c r="BS1633" s="179">
        <f t="shared" si="2716"/>
        <v>0</v>
      </c>
      <c r="BT1633" s="179">
        <f t="shared" si="2716"/>
        <v>0</v>
      </c>
      <c r="BU1633" s="179">
        <f t="shared" si="2716"/>
        <v>0</v>
      </c>
      <c r="BV1633" s="179">
        <f t="shared" si="2716"/>
        <v>0</v>
      </c>
      <c r="BW1633" s="179">
        <f t="shared" si="2716"/>
        <v>0</v>
      </c>
      <c r="BX1633" s="179">
        <f t="shared" si="2716"/>
        <v>0</v>
      </c>
      <c r="BY1633" s="179">
        <f t="shared" si="2716"/>
        <v>0</v>
      </c>
      <c r="BZ1633" s="179">
        <f t="shared" si="2716"/>
        <v>0</v>
      </c>
      <c r="CA1633" s="179">
        <f t="shared" si="2716"/>
        <v>0</v>
      </c>
      <c r="CB1633" s="179">
        <f t="shared" si="2716"/>
        <v>0</v>
      </c>
      <c r="CC1633" s="179">
        <f t="shared" si="2716"/>
        <v>0</v>
      </c>
      <c r="CD1633" s="179">
        <f t="shared" si="2716"/>
        <v>0</v>
      </c>
      <c r="CE1633" s="179">
        <f t="shared" ref="CE1633:CL1633" si="2717">CE1606</f>
        <v>0</v>
      </c>
      <c r="CF1633" s="179">
        <f t="shared" si="2717"/>
        <v>0</v>
      </c>
      <c r="CG1633" s="179">
        <f t="shared" si="2717"/>
        <v>0</v>
      </c>
      <c r="CH1633" s="179">
        <f t="shared" si="2717"/>
        <v>0</v>
      </c>
      <c r="CI1633" s="179">
        <f t="shared" si="2717"/>
        <v>0</v>
      </c>
      <c r="CJ1633" s="179">
        <f t="shared" si="2717"/>
        <v>0</v>
      </c>
      <c r="CK1633" s="179">
        <f t="shared" si="2717"/>
        <v>0</v>
      </c>
      <c r="CL1633" s="179">
        <f t="shared" si="2717"/>
        <v>0</v>
      </c>
      <c r="CN1633" s="60"/>
      <c r="CO1633" s="179">
        <f t="shared" ref="CO1633:DL1633" si="2718">CO1606</f>
        <v>0</v>
      </c>
      <c r="CP1633" s="179">
        <f t="shared" si="2718"/>
        <v>0</v>
      </c>
      <c r="CQ1633" s="179">
        <f t="shared" si="2718"/>
        <v>0</v>
      </c>
      <c r="CR1633" s="179">
        <f t="shared" si="2718"/>
        <v>0</v>
      </c>
      <c r="CS1633" s="179">
        <f t="shared" si="2718"/>
        <v>0</v>
      </c>
      <c r="CT1633" s="179">
        <f t="shared" si="2718"/>
        <v>0</v>
      </c>
      <c r="CU1633" s="179">
        <f t="shared" si="2718"/>
        <v>0</v>
      </c>
      <c r="CV1633" s="179">
        <f t="shared" si="2718"/>
        <v>0</v>
      </c>
      <c r="CW1633" s="179">
        <f t="shared" si="2718"/>
        <v>0</v>
      </c>
      <c r="CX1633" s="179">
        <f t="shared" si="2718"/>
        <v>0</v>
      </c>
      <c r="CY1633" s="179">
        <f t="shared" si="2718"/>
        <v>0</v>
      </c>
      <c r="CZ1633" s="179">
        <f t="shared" si="2718"/>
        <v>0</v>
      </c>
      <c r="DA1633" s="179">
        <f t="shared" si="2718"/>
        <v>0</v>
      </c>
      <c r="DB1633" s="179">
        <f t="shared" si="2718"/>
        <v>0</v>
      </c>
      <c r="DC1633" s="179">
        <f t="shared" si="2718"/>
        <v>0</v>
      </c>
      <c r="DD1633" s="179">
        <f t="shared" si="2718"/>
        <v>0</v>
      </c>
      <c r="DE1633" s="179">
        <f t="shared" si="2718"/>
        <v>0</v>
      </c>
      <c r="DF1633" s="179">
        <f t="shared" si="2718"/>
        <v>0</v>
      </c>
      <c r="DG1633" s="179">
        <f t="shared" si="2718"/>
        <v>0</v>
      </c>
      <c r="DH1633" s="179">
        <f t="shared" si="2718"/>
        <v>0</v>
      </c>
      <c r="DI1633" s="179">
        <f t="shared" si="2718"/>
        <v>0</v>
      </c>
      <c r="DJ1633" s="179">
        <f t="shared" si="2718"/>
        <v>0</v>
      </c>
      <c r="DK1633" s="179">
        <f t="shared" si="2718"/>
        <v>0</v>
      </c>
      <c r="DL1633" s="179">
        <f t="shared" si="2718"/>
        <v>0</v>
      </c>
    </row>
    <row r="1634" spans="1:116" x14ac:dyDescent="0.4">
      <c r="B1634" t="s">
        <v>332</v>
      </c>
      <c r="D1634" t="s">
        <v>426</v>
      </c>
      <c r="E1634" s="8" t="str">
        <f t="shared" si="2672"/>
        <v>1634 DAMORT-F</v>
      </c>
      <c r="G1634" s="136" t="str">
        <f>G1607</f>
        <v>Secondary volume driver</v>
      </c>
      <c r="H1634" s="12"/>
      <c r="I1634" s="60"/>
      <c r="J1634" s="60"/>
      <c r="K1634" s="15"/>
      <c r="L1634" s="15"/>
      <c r="M1634" s="15"/>
      <c r="N1634" s="15"/>
      <c r="O1634" s="15"/>
      <c r="P1634" s="15"/>
      <c r="R1634" s="15"/>
      <c r="S1634" s="179"/>
      <c r="T1634" s="179"/>
      <c r="U1634" s="179"/>
      <c r="V1634" s="179"/>
      <c r="W1634" s="179"/>
      <c r="X1634" s="179"/>
      <c r="Y1634" s="179"/>
      <c r="Z1634" s="179"/>
      <c r="AA1634" s="179"/>
      <c r="AB1634" s="179"/>
      <c r="AC1634" s="179"/>
      <c r="AD1634" s="179"/>
      <c r="AE1634" s="179"/>
      <c r="AF1634" s="179"/>
      <c r="AG1634" s="179"/>
      <c r="AH1634" s="179"/>
      <c r="AI1634" s="179"/>
      <c r="AJ1634" s="179"/>
      <c r="AK1634" s="179"/>
      <c r="AL1634" s="179"/>
      <c r="AM1634" s="179"/>
      <c r="AN1634" s="179"/>
      <c r="AO1634" s="179"/>
      <c r="AP1634" s="179"/>
      <c r="AQ1634" s="179"/>
      <c r="AR1634" s="179"/>
      <c r="AS1634" s="179"/>
      <c r="AT1634" s="179"/>
      <c r="AU1634" s="179"/>
      <c r="AV1634" s="179"/>
      <c r="AW1634" s="179"/>
      <c r="AX1634" s="179"/>
      <c r="AY1634" s="179"/>
      <c r="AZ1634" s="179"/>
      <c r="BA1634" s="179"/>
      <c r="BB1634" s="179"/>
      <c r="BC1634" s="179"/>
      <c r="BD1634" s="179"/>
      <c r="BE1634" s="179"/>
      <c r="BF1634" s="179"/>
      <c r="BG1634" s="179"/>
      <c r="BH1634" s="179"/>
      <c r="BI1634" s="179"/>
      <c r="BJ1634" s="179"/>
      <c r="BK1634" s="179"/>
      <c r="BL1634" s="179"/>
      <c r="BM1634" s="179"/>
      <c r="BN1634" s="179"/>
      <c r="BO1634" s="179"/>
      <c r="BP1634" s="179"/>
      <c r="BQ1634" s="179"/>
      <c r="BR1634" s="179"/>
      <c r="BS1634" s="179"/>
      <c r="BT1634" s="179"/>
      <c r="BU1634" s="179"/>
      <c r="BV1634" s="179"/>
      <c r="BW1634" s="179"/>
      <c r="BX1634" s="179"/>
      <c r="BY1634" s="179"/>
      <c r="BZ1634" s="179"/>
      <c r="CA1634" s="179"/>
      <c r="CB1634" s="179"/>
      <c r="CC1634" s="179"/>
      <c r="CD1634" s="179"/>
      <c r="CE1634" s="179"/>
      <c r="CF1634" s="179"/>
      <c r="CG1634" s="179"/>
      <c r="CH1634" s="179"/>
      <c r="CI1634" s="179"/>
      <c r="CJ1634" s="179"/>
      <c r="CK1634" s="179"/>
      <c r="CL1634" s="179"/>
      <c r="CN1634" s="60"/>
      <c r="CO1634" s="179"/>
      <c r="CP1634" s="179"/>
      <c r="CQ1634" s="179"/>
      <c r="CR1634" s="179"/>
      <c r="CS1634" s="179"/>
      <c r="CT1634" s="179"/>
      <c r="CU1634" s="179"/>
      <c r="CV1634" s="179"/>
      <c r="CW1634" s="179"/>
      <c r="CX1634" s="179"/>
      <c r="CY1634" s="179"/>
      <c r="CZ1634" s="179"/>
      <c r="DA1634" s="179"/>
      <c r="DB1634" s="179"/>
      <c r="DC1634" s="179"/>
      <c r="DD1634" s="179"/>
      <c r="DE1634" s="179"/>
      <c r="DF1634" s="179"/>
      <c r="DG1634" s="179"/>
      <c r="DH1634" s="179"/>
      <c r="DI1634" s="179"/>
      <c r="DJ1634" s="179"/>
      <c r="DK1634" s="179"/>
      <c r="DL1634" s="179"/>
    </row>
    <row r="1635" spans="1:116" x14ac:dyDescent="0.4">
      <c r="E1635" s="8"/>
      <c r="H1635" s="90"/>
      <c r="I1635" s="213"/>
      <c r="J1635" s="213"/>
      <c r="K1635" s="214"/>
      <c r="L1635" s="214"/>
      <c r="M1635" s="214"/>
      <c r="N1635" s="214"/>
      <c r="O1635" s="214"/>
      <c r="P1635" s="214"/>
      <c r="R1635" s="214"/>
      <c r="S1635" s="4" t="str">
        <f t="shared" ref="S1635:AX1635" si="2719">ADDRESS(ROW(S1621),COLUMN(S1621),2)</f>
        <v>S$1621</v>
      </c>
      <c r="T1635" s="4" t="str">
        <f t="shared" si="2719"/>
        <v>T$1621</v>
      </c>
      <c r="U1635" s="4" t="str">
        <f t="shared" si="2719"/>
        <v>U$1621</v>
      </c>
      <c r="V1635" s="4" t="str">
        <f t="shared" si="2719"/>
        <v>V$1621</v>
      </c>
      <c r="W1635" s="4" t="str">
        <f t="shared" si="2719"/>
        <v>W$1621</v>
      </c>
      <c r="X1635" s="4" t="str">
        <f t="shared" si="2719"/>
        <v>X$1621</v>
      </c>
      <c r="Y1635" s="4" t="str">
        <f t="shared" si="2719"/>
        <v>Y$1621</v>
      </c>
      <c r="Z1635" s="4" t="str">
        <f t="shared" si="2719"/>
        <v>Z$1621</v>
      </c>
      <c r="AA1635" s="4" t="str">
        <f t="shared" si="2719"/>
        <v>AA$1621</v>
      </c>
      <c r="AB1635" s="4" t="str">
        <f t="shared" si="2719"/>
        <v>AB$1621</v>
      </c>
      <c r="AC1635" s="4" t="str">
        <f t="shared" si="2719"/>
        <v>AC$1621</v>
      </c>
      <c r="AD1635" s="4" t="str">
        <f t="shared" si="2719"/>
        <v>AD$1621</v>
      </c>
      <c r="AE1635" s="4" t="str">
        <f t="shared" si="2719"/>
        <v>AE$1621</v>
      </c>
      <c r="AF1635" s="4" t="str">
        <f t="shared" si="2719"/>
        <v>AF$1621</v>
      </c>
      <c r="AG1635" s="4" t="str">
        <f t="shared" si="2719"/>
        <v>AG$1621</v>
      </c>
      <c r="AH1635" s="4" t="str">
        <f t="shared" si="2719"/>
        <v>AH$1621</v>
      </c>
      <c r="AI1635" s="4" t="str">
        <f t="shared" si="2719"/>
        <v>AI$1621</v>
      </c>
      <c r="AJ1635" s="4" t="str">
        <f t="shared" si="2719"/>
        <v>AJ$1621</v>
      </c>
      <c r="AK1635" s="4" t="str">
        <f t="shared" si="2719"/>
        <v>AK$1621</v>
      </c>
      <c r="AL1635" s="4" t="str">
        <f t="shared" si="2719"/>
        <v>AL$1621</v>
      </c>
      <c r="AM1635" s="4" t="str">
        <f t="shared" si="2719"/>
        <v>AM$1621</v>
      </c>
      <c r="AN1635" s="4" t="str">
        <f t="shared" si="2719"/>
        <v>AN$1621</v>
      </c>
      <c r="AO1635" s="4" t="str">
        <f t="shared" si="2719"/>
        <v>AO$1621</v>
      </c>
      <c r="AP1635" s="4" t="str">
        <f t="shared" si="2719"/>
        <v>AP$1621</v>
      </c>
      <c r="AQ1635" s="4" t="str">
        <f t="shared" si="2719"/>
        <v>AQ$1621</v>
      </c>
      <c r="AR1635" s="4" t="str">
        <f t="shared" si="2719"/>
        <v>AR$1621</v>
      </c>
      <c r="AS1635" s="4" t="str">
        <f t="shared" si="2719"/>
        <v>AS$1621</v>
      </c>
      <c r="AT1635" s="4" t="str">
        <f t="shared" si="2719"/>
        <v>AT$1621</v>
      </c>
      <c r="AU1635" s="4" t="str">
        <f t="shared" si="2719"/>
        <v>AU$1621</v>
      </c>
      <c r="AV1635" s="4" t="str">
        <f t="shared" si="2719"/>
        <v>AV$1621</v>
      </c>
      <c r="AW1635" s="4" t="str">
        <f t="shared" si="2719"/>
        <v>AW$1621</v>
      </c>
      <c r="AX1635" s="4" t="str">
        <f t="shared" si="2719"/>
        <v>AX$1621</v>
      </c>
      <c r="AY1635" s="4" t="str">
        <f t="shared" ref="AY1635:CD1635" si="2720">ADDRESS(ROW(AY1621),COLUMN(AY1621),2)</f>
        <v>AY$1621</v>
      </c>
      <c r="AZ1635" s="4" t="str">
        <f t="shared" si="2720"/>
        <v>AZ$1621</v>
      </c>
      <c r="BA1635" s="4" t="str">
        <f t="shared" si="2720"/>
        <v>BA$1621</v>
      </c>
      <c r="BB1635" s="4" t="str">
        <f t="shared" si="2720"/>
        <v>BB$1621</v>
      </c>
      <c r="BC1635" s="4" t="str">
        <f t="shared" si="2720"/>
        <v>BC$1621</v>
      </c>
      <c r="BD1635" s="4" t="str">
        <f t="shared" si="2720"/>
        <v>BD$1621</v>
      </c>
      <c r="BE1635" s="4" t="str">
        <f t="shared" si="2720"/>
        <v>BE$1621</v>
      </c>
      <c r="BF1635" s="4" t="str">
        <f t="shared" si="2720"/>
        <v>BF$1621</v>
      </c>
      <c r="BG1635" s="4" t="str">
        <f t="shared" si="2720"/>
        <v>BG$1621</v>
      </c>
      <c r="BH1635" s="4" t="str">
        <f t="shared" si="2720"/>
        <v>BH$1621</v>
      </c>
      <c r="BI1635" s="4" t="str">
        <f t="shared" si="2720"/>
        <v>BI$1621</v>
      </c>
      <c r="BJ1635" s="4" t="str">
        <f t="shared" si="2720"/>
        <v>BJ$1621</v>
      </c>
      <c r="BK1635" s="4" t="str">
        <f t="shared" si="2720"/>
        <v>BK$1621</v>
      </c>
      <c r="BL1635" s="4" t="str">
        <f t="shared" si="2720"/>
        <v>BL$1621</v>
      </c>
      <c r="BM1635" s="4" t="str">
        <f t="shared" si="2720"/>
        <v>BM$1621</v>
      </c>
      <c r="BN1635" s="4" t="str">
        <f t="shared" si="2720"/>
        <v>BN$1621</v>
      </c>
      <c r="BO1635" s="4" t="str">
        <f t="shared" si="2720"/>
        <v>BO$1621</v>
      </c>
      <c r="BP1635" s="4" t="str">
        <f t="shared" si="2720"/>
        <v>BP$1621</v>
      </c>
      <c r="BQ1635" s="4" t="str">
        <f t="shared" si="2720"/>
        <v>BQ$1621</v>
      </c>
      <c r="BR1635" s="4" t="str">
        <f t="shared" si="2720"/>
        <v>BR$1621</v>
      </c>
      <c r="BS1635" s="4" t="str">
        <f t="shared" si="2720"/>
        <v>BS$1621</v>
      </c>
      <c r="BT1635" s="4" t="str">
        <f t="shared" si="2720"/>
        <v>BT$1621</v>
      </c>
      <c r="BU1635" s="4" t="str">
        <f t="shared" si="2720"/>
        <v>BU$1621</v>
      </c>
      <c r="BV1635" s="4" t="str">
        <f t="shared" si="2720"/>
        <v>BV$1621</v>
      </c>
      <c r="BW1635" s="4" t="str">
        <f t="shared" si="2720"/>
        <v>BW$1621</v>
      </c>
      <c r="BX1635" s="4" t="str">
        <f t="shared" si="2720"/>
        <v>BX$1621</v>
      </c>
      <c r="BY1635" s="4" t="str">
        <f t="shared" si="2720"/>
        <v>BY$1621</v>
      </c>
      <c r="BZ1635" s="4" t="str">
        <f t="shared" si="2720"/>
        <v>BZ$1621</v>
      </c>
      <c r="CA1635" s="4" t="str">
        <f t="shared" si="2720"/>
        <v>CA$1621</v>
      </c>
      <c r="CB1635" s="4" t="str">
        <f t="shared" si="2720"/>
        <v>CB$1621</v>
      </c>
      <c r="CC1635" s="4" t="str">
        <f t="shared" si="2720"/>
        <v>CC$1621</v>
      </c>
      <c r="CD1635" s="4" t="str">
        <f t="shared" si="2720"/>
        <v>CD$1621</v>
      </c>
      <c r="CE1635" s="4" t="str">
        <f t="shared" ref="CE1635:CL1635" si="2721">ADDRESS(ROW(CE1621),COLUMN(CE1621),2)</f>
        <v>CE$1621</v>
      </c>
      <c r="CF1635" s="4" t="str">
        <f t="shared" si="2721"/>
        <v>CF$1621</v>
      </c>
      <c r="CG1635" s="4" t="str">
        <f t="shared" si="2721"/>
        <v>CG$1621</v>
      </c>
      <c r="CH1635" s="4" t="str">
        <f t="shared" si="2721"/>
        <v>CH$1621</v>
      </c>
      <c r="CI1635" s="4" t="str">
        <f t="shared" si="2721"/>
        <v>CI$1621</v>
      </c>
      <c r="CJ1635" s="4" t="str">
        <f t="shared" si="2721"/>
        <v>CJ$1621</v>
      </c>
      <c r="CK1635" s="4" t="str">
        <f t="shared" si="2721"/>
        <v>CK$1621</v>
      </c>
      <c r="CL1635" s="4" t="str">
        <f t="shared" si="2721"/>
        <v>CL$1621</v>
      </c>
      <c r="CN1635" s="213"/>
      <c r="CO1635" s="4" t="str">
        <f t="shared" ref="CO1635:DL1635" si="2722">ADDRESS(ROW(CO1621),COLUMN(CO1621),2)</f>
        <v>CO$1621</v>
      </c>
      <c r="CP1635" s="4" t="str">
        <f t="shared" si="2722"/>
        <v>CP$1621</v>
      </c>
      <c r="CQ1635" s="4" t="str">
        <f t="shared" si="2722"/>
        <v>CQ$1621</v>
      </c>
      <c r="CR1635" s="4" t="str">
        <f t="shared" si="2722"/>
        <v>CR$1621</v>
      </c>
      <c r="CS1635" s="4" t="str">
        <f t="shared" si="2722"/>
        <v>CS$1621</v>
      </c>
      <c r="CT1635" s="4" t="str">
        <f t="shared" si="2722"/>
        <v>CT$1621</v>
      </c>
      <c r="CU1635" s="4" t="str">
        <f t="shared" si="2722"/>
        <v>CU$1621</v>
      </c>
      <c r="CV1635" s="4" t="str">
        <f t="shared" si="2722"/>
        <v>CV$1621</v>
      </c>
      <c r="CW1635" s="4" t="str">
        <f t="shared" si="2722"/>
        <v>CW$1621</v>
      </c>
      <c r="CX1635" s="4" t="str">
        <f t="shared" si="2722"/>
        <v>CX$1621</v>
      </c>
      <c r="CY1635" s="4" t="str">
        <f t="shared" si="2722"/>
        <v>CY$1621</v>
      </c>
      <c r="CZ1635" s="4" t="str">
        <f t="shared" si="2722"/>
        <v>CZ$1621</v>
      </c>
      <c r="DA1635" s="4" t="str">
        <f t="shared" si="2722"/>
        <v>DA$1621</v>
      </c>
      <c r="DB1635" s="4" t="str">
        <f t="shared" si="2722"/>
        <v>DB$1621</v>
      </c>
      <c r="DC1635" s="4" t="str">
        <f t="shared" si="2722"/>
        <v>DC$1621</v>
      </c>
      <c r="DD1635" s="4" t="str">
        <f t="shared" si="2722"/>
        <v>DD$1621</v>
      </c>
      <c r="DE1635" s="4" t="str">
        <f t="shared" si="2722"/>
        <v>DE$1621</v>
      </c>
      <c r="DF1635" s="4" t="str">
        <f t="shared" si="2722"/>
        <v>DF$1621</v>
      </c>
      <c r="DG1635" s="4" t="str">
        <f t="shared" si="2722"/>
        <v>DG$1621</v>
      </c>
      <c r="DH1635" s="4" t="str">
        <f t="shared" si="2722"/>
        <v>DH$1621</v>
      </c>
      <c r="DI1635" s="4" t="str">
        <f t="shared" si="2722"/>
        <v>DI$1621</v>
      </c>
      <c r="DJ1635" s="4" t="str">
        <f t="shared" si="2722"/>
        <v>DJ$1621</v>
      </c>
      <c r="DK1635" s="4" t="str">
        <f t="shared" si="2722"/>
        <v>DK$1621</v>
      </c>
      <c r="DL1635" s="4" t="str">
        <f t="shared" si="2722"/>
        <v>DL$1621</v>
      </c>
    </row>
    <row r="1636" spans="1:116" x14ac:dyDescent="0.4">
      <c r="A1636" s="174"/>
      <c r="E1636" s="8"/>
      <c r="G1636" s="175" t="s">
        <v>490</v>
      </c>
      <c r="H1636" s="12"/>
      <c r="I1636" s="60"/>
      <c r="J1636" s="60"/>
      <c r="K1636" s="15"/>
      <c r="L1636" s="15"/>
      <c r="M1636" s="15"/>
      <c r="N1636" s="15"/>
      <c r="O1636" s="15"/>
      <c r="P1636" s="15"/>
      <c r="R1636" s="15"/>
      <c r="S1636" s="179" t="str">
        <f t="shared" ref="S1636:AX1636" si="2723">S1609</f>
        <v>S$19</v>
      </c>
      <c r="T1636" s="179" t="str">
        <f t="shared" si="2723"/>
        <v>T$19</v>
      </c>
      <c r="U1636" s="179" t="str">
        <f t="shared" si="2723"/>
        <v>U$19</v>
      </c>
      <c r="V1636" s="179" t="str">
        <f t="shared" si="2723"/>
        <v>V$19</v>
      </c>
      <c r="W1636" s="179" t="str">
        <f t="shared" si="2723"/>
        <v>W$19</v>
      </c>
      <c r="X1636" s="179" t="str">
        <f t="shared" si="2723"/>
        <v>X$19</v>
      </c>
      <c r="Y1636" s="179" t="str">
        <f t="shared" si="2723"/>
        <v>Y$19</v>
      </c>
      <c r="Z1636" s="179" t="str">
        <f t="shared" si="2723"/>
        <v>Z$19</v>
      </c>
      <c r="AA1636" s="179" t="str">
        <f t="shared" si="2723"/>
        <v>AA$19</v>
      </c>
      <c r="AB1636" s="179" t="str">
        <f t="shared" si="2723"/>
        <v>AB$19</v>
      </c>
      <c r="AC1636" s="179" t="str">
        <f t="shared" si="2723"/>
        <v>AC$19</v>
      </c>
      <c r="AD1636" s="179" t="str">
        <f t="shared" si="2723"/>
        <v>AD$19</v>
      </c>
      <c r="AE1636" s="179" t="str">
        <f t="shared" si="2723"/>
        <v>AE$19</v>
      </c>
      <c r="AF1636" s="179" t="str">
        <f t="shared" si="2723"/>
        <v>AF$19</v>
      </c>
      <c r="AG1636" s="179" t="str">
        <f t="shared" si="2723"/>
        <v>AG$19</v>
      </c>
      <c r="AH1636" s="179" t="str">
        <f t="shared" si="2723"/>
        <v>AH$19</v>
      </c>
      <c r="AI1636" s="179" t="str">
        <f t="shared" si="2723"/>
        <v>AI$19</v>
      </c>
      <c r="AJ1636" s="179" t="str">
        <f t="shared" si="2723"/>
        <v>AJ$19</v>
      </c>
      <c r="AK1636" s="179" t="str">
        <f t="shared" si="2723"/>
        <v>AK$19</v>
      </c>
      <c r="AL1636" s="179" t="str">
        <f t="shared" si="2723"/>
        <v>AL$19</v>
      </c>
      <c r="AM1636" s="179" t="str">
        <f t="shared" si="2723"/>
        <v>AM$19</v>
      </c>
      <c r="AN1636" s="179" t="str">
        <f t="shared" si="2723"/>
        <v>AN$19</v>
      </c>
      <c r="AO1636" s="179" t="str">
        <f t="shared" si="2723"/>
        <v>AO$19</v>
      </c>
      <c r="AP1636" s="179" t="str">
        <f t="shared" si="2723"/>
        <v>AP$19</v>
      </c>
      <c r="AQ1636" s="179" t="str">
        <f t="shared" si="2723"/>
        <v>AQ$19</v>
      </c>
      <c r="AR1636" s="179" t="str">
        <f t="shared" si="2723"/>
        <v>AR$19</v>
      </c>
      <c r="AS1636" s="179" t="str">
        <f t="shared" si="2723"/>
        <v>AS$19</v>
      </c>
      <c r="AT1636" s="179" t="str">
        <f t="shared" si="2723"/>
        <v>AT$19</v>
      </c>
      <c r="AU1636" s="179" t="str">
        <f t="shared" si="2723"/>
        <v>AU$19</v>
      </c>
      <c r="AV1636" s="179" t="str">
        <f t="shared" si="2723"/>
        <v>AV$19</v>
      </c>
      <c r="AW1636" s="179" t="str">
        <f t="shared" si="2723"/>
        <v>AW$19</v>
      </c>
      <c r="AX1636" s="179" t="str">
        <f t="shared" si="2723"/>
        <v>AX$19</v>
      </c>
      <c r="AY1636" s="179" t="str">
        <f t="shared" ref="AY1636:CD1636" si="2724">AY1609</f>
        <v>AY$19</v>
      </c>
      <c r="AZ1636" s="179" t="str">
        <f t="shared" si="2724"/>
        <v>AZ$19</v>
      </c>
      <c r="BA1636" s="179" t="str">
        <f t="shared" si="2724"/>
        <v>BA$19</v>
      </c>
      <c r="BB1636" s="179" t="str">
        <f t="shared" si="2724"/>
        <v>BB$19</v>
      </c>
      <c r="BC1636" s="179" t="str">
        <f t="shared" si="2724"/>
        <v>BC$19</v>
      </c>
      <c r="BD1636" s="179" t="str">
        <f t="shared" si="2724"/>
        <v>BD$19</v>
      </c>
      <c r="BE1636" s="179" t="str">
        <f t="shared" si="2724"/>
        <v>BE$19</v>
      </c>
      <c r="BF1636" s="179" t="str">
        <f t="shared" si="2724"/>
        <v>BF$19</v>
      </c>
      <c r="BG1636" s="179" t="str">
        <f t="shared" si="2724"/>
        <v>BG$19</v>
      </c>
      <c r="BH1636" s="179" t="str">
        <f t="shared" si="2724"/>
        <v>BH$19</v>
      </c>
      <c r="BI1636" s="179" t="str">
        <f t="shared" si="2724"/>
        <v>BI$19</v>
      </c>
      <c r="BJ1636" s="179" t="str">
        <f t="shared" si="2724"/>
        <v>BJ$19</v>
      </c>
      <c r="BK1636" s="179" t="str">
        <f t="shared" si="2724"/>
        <v>BK$19</v>
      </c>
      <c r="BL1636" s="179" t="str">
        <f t="shared" si="2724"/>
        <v>BL$19</v>
      </c>
      <c r="BM1636" s="179" t="str">
        <f t="shared" si="2724"/>
        <v>BM$19</v>
      </c>
      <c r="BN1636" s="179" t="str">
        <f t="shared" si="2724"/>
        <v>BN$19</v>
      </c>
      <c r="BO1636" s="179" t="str">
        <f t="shared" si="2724"/>
        <v>BO$19</v>
      </c>
      <c r="BP1636" s="179" t="str">
        <f t="shared" si="2724"/>
        <v>BP$19</v>
      </c>
      <c r="BQ1636" s="179" t="str">
        <f t="shared" si="2724"/>
        <v>BQ$19</v>
      </c>
      <c r="BR1636" s="179" t="str">
        <f t="shared" si="2724"/>
        <v>BR$19</v>
      </c>
      <c r="BS1636" s="179" t="str">
        <f t="shared" si="2724"/>
        <v>BS$19</v>
      </c>
      <c r="BT1636" s="179" t="str">
        <f t="shared" si="2724"/>
        <v>BT$19</v>
      </c>
      <c r="BU1636" s="179" t="str">
        <f t="shared" si="2724"/>
        <v>BU$19</v>
      </c>
      <c r="BV1636" s="179" t="str">
        <f t="shared" si="2724"/>
        <v>BV$19</v>
      </c>
      <c r="BW1636" s="179" t="str">
        <f t="shared" si="2724"/>
        <v>BW$19</v>
      </c>
      <c r="BX1636" s="179" t="str">
        <f t="shared" si="2724"/>
        <v>BX$19</v>
      </c>
      <c r="BY1636" s="179" t="str">
        <f t="shared" si="2724"/>
        <v>BY$19</v>
      </c>
      <c r="BZ1636" s="179" t="str">
        <f t="shared" si="2724"/>
        <v>BZ$19</v>
      </c>
      <c r="CA1636" s="179" t="str">
        <f t="shared" si="2724"/>
        <v>CA$19</v>
      </c>
      <c r="CB1636" s="179" t="str">
        <f t="shared" si="2724"/>
        <v>CB$19</v>
      </c>
      <c r="CC1636" s="179" t="str">
        <f t="shared" si="2724"/>
        <v>CC$19</v>
      </c>
      <c r="CD1636" s="179" t="str">
        <f t="shared" si="2724"/>
        <v>CD$19</v>
      </c>
      <c r="CE1636" s="179" t="str">
        <f t="shared" ref="CE1636:CL1636" si="2725">CE1609</f>
        <v>CE$19</v>
      </c>
      <c r="CF1636" s="179" t="str">
        <f t="shared" si="2725"/>
        <v>CF$19</v>
      </c>
      <c r="CG1636" s="179" t="str">
        <f t="shared" si="2725"/>
        <v>CG$19</v>
      </c>
      <c r="CH1636" s="179" t="str">
        <f t="shared" si="2725"/>
        <v>CH$19</v>
      </c>
      <c r="CI1636" s="179" t="str">
        <f t="shared" si="2725"/>
        <v>CI$19</v>
      </c>
      <c r="CJ1636" s="179" t="str">
        <f t="shared" si="2725"/>
        <v>CJ$19</v>
      </c>
      <c r="CK1636" s="179" t="str">
        <f t="shared" si="2725"/>
        <v>CK$19</v>
      </c>
      <c r="CL1636" s="179" t="str">
        <f t="shared" si="2725"/>
        <v>CL$19</v>
      </c>
      <c r="CN1636" s="60"/>
      <c r="CO1636" s="179" t="str">
        <f t="shared" ref="CO1636:DL1636" si="2726">CO1609</f>
        <v>CO$19</v>
      </c>
      <c r="CP1636" s="179" t="str">
        <f t="shared" si="2726"/>
        <v>CP$19</v>
      </c>
      <c r="CQ1636" s="179" t="str">
        <f t="shared" si="2726"/>
        <v>CQ$19</v>
      </c>
      <c r="CR1636" s="179" t="str">
        <f t="shared" si="2726"/>
        <v>CR$19</v>
      </c>
      <c r="CS1636" s="179" t="str">
        <f t="shared" si="2726"/>
        <v>CS$19</v>
      </c>
      <c r="CT1636" s="179" t="str">
        <f t="shared" si="2726"/>
        <v>CT$19</v>
      </c>
      <c r="CU1636" s="179" t="str">
        <f t="shared" si="2726"/>
        <v>CU$19</v>
      </c>
      <c r="CV1636" s="179" t="str">
        <f t="shared" si="2726"/>
        <v>CV$19</v>
      </c>
      <c r="CW1636" s="179" t="str">
        <f t="shared" si="2726"/>
        <v>CW$19</v>
      </c>
      <c r="CX1636" s="179" t="str">
        <f t="shared" si="2726"/>
        <v>CX$19</v>
      </c>
      <c r="CY1636" s="179" t="str">
        <f t="shared" si="2726"/>
        <v>CY$19</v>
      </c>
      <c r="CZ1636" s="179" t="str">
        <f t="shared" si="2726"/>
        <v>CZ$19</v>
      </c>
      <c r="DA1636" s="179" t="str">
        <f t="shared" si="2726"/>
        <v>DA$19</v>
      </c>
      <c r="DB1636" s="179" t="str">
        <f t="shared" si="2726"/>
        <v>DB$19</v>
      </c>
      <c r="DC1636" s="179" t="str">
        <f t="shared" si="2726"/>
        <v>DC$19</v>
      </c>
      <c r="DD1636" s="179" t="str">
        <f t="shared" si="2726"/>
        <v>DD$19</v>
      </c>
      <c r="DE1636" s="179" t="str">
        <f t="shared" si="2726"/>
        <v>DE$19</v>
      </c>
      <c r="DF1636" s="179" t="str">
        <f t="shared" si="2726"/>
        <v>DF$19</v>
      </c>
      <c r="DG1636" s="179" t="str">
        <f t="shared" si="2726"/>
        <v>DG$19</v>
      </c>
      <c r="DH1636" s="179" t="str">
        <f t="shared" si="2726"/>
        <v>DH$19</v>
      </c>
      <c r="DI1636" s="179" t="str">
        <f t="shared" si="2726"/>
        <v>DI$19</v>
      </c>
      <c r="DJ1636" s="179" t="str">
        <f t="shared" si="2726"/>
        <v>DJ$19</v>
      </c>
      <c r="DK1636" s="179" t="str">
        <f t="shared" si="2726"/>
        <v>DK$19</v>
      </c>
      <c r="DL1636" s="179" t="str">
        <f t="shared" si="2726"/>
        <v>DL$19</v>
      </c>
    </row>
    <row r="1637" spans="1:116" x14ac:dyDescent="0.4">
      <c r="A1637" s="174"/>
      <c r="E1637" s="8"/>
      <c r="G1637" s="175" t="s">
        <v>492</v>
      </c>
      <c r="H1637" s="12"/>
      <c r="I1637" s="60"/>
      <c r="J1637" s="60"/>
      <c r="K1637" s="15"/>
      <c r="L1637" s="15"/>
      <c r="M1637" s="15"/>
      <c r="N1637" s="15"/>
      <c r="O1637" s="15"/>
      <c r="P1637" s="15"/>
      <c r="R1637" s="15"/>
      <c r="S1637" s="76"/>
      <c r="T1637" s="76"/>
      <c r="U1637" s="76"/>
      <c r="V1637" s="76"/>
      <c r="W1637" s="76"/>
      <c r="X1637" s="76"/>
      <c r="Y1637" s="76"/>
      <c r="Z1637" s="76"/>
      <c r="AA1637" s="76"/>
      <c r="AB1637" s="76"/>
      <c r="AC1637" s="76"/>
      <c r="AD1637" s="76"/>
      <c r="AE1637" s="76"/>
      <c r="AF1637" s="76"/>
      <c r="AG1637" s="76"/>
      <c r="AH1637" s="76"/>
      <c r="AI1637" s="76"/>
      <c r="AJ1637" s="76"/>
      <c r="AK1637" s="76"/>
      <c r="AL1637" s="76"/>
      <c r="AM1637" s="76"/>
      <c r="AN1637" s="76"/>
      <c r="AO1637" s="76"/>
      <c r="AP1637" s="76"/>
      <c r="AQ1637" s="76"/>
      <c r="AR1637" s="76"/>
      <c r="AS1637" s="76"/>
      <c r="AT1637" s="76"/>
      <c r="AU1637" s="76"/>
      <c r="AV1637" s="76"/>
      <c r="AW1637" s="76"/>
      <c r="AX1637" s="76"/>
      <c r="AY1637" s="76"/>
      <c r="AZ1637" s="76"/>
      <c r="BA1637" s="76"/>
      <c r="BB1637" s="76"/>
      <c r="BC1637" s="76"/>
      <c r="BD1637" s="76"/>
      <c r="BE1637" s="76"/>
      <c r="BF1637" s="76"/>
      <c r="BG1637" s="76"/>
      <c r="BH1637" s="76"/>
      <c r="BI1637" s="76"/>
      <c r="BJ1637" s="76"/>
      <c r="BK1637" s="76"/>
      <c r="BL1637" s="76"/>
      <c r="BM1637" s="76"/>
      <c r="BN1637" s="76"/>
      <c r="BO1637" s="76"/>
      <c r="BP1637" s="76"/>
      <c r="BQ1637" s="76"/>
      <c r="BR1637" s="76"/>
      <c r="BS1637" s="76"/>
      <c r="BT1637" s="76"/>
      <c r="BU1637" s="76"/>
      <c r="BV1637" s="76"/>
      <c r="BW1637" s="76"/>
      <c r="BX1637" s="76"/>
      <c r="BY1637" s="76"/>
      <c r="BZ1637" s="76"/>
      <c r="CA1637" s="76"/>
      <c r="CB1637" s="76"/>
      <c r="CC1637" s="76"/>
      <c r="CD1637" s="76"/>
      <c r="CE1637" s="76"/>
      <c r="CF1637" s="76"/>
      <c r="CG1637" s="76"/>
      <c r="CH1637" s="76"/>
      <c r="CI1637" s="76"/>
      <c r="CJ1637" s="76"/>
      <c r="CK1637" s="76"/>
      <c r="CL1637" s="76"/>
      <c r="CN1637" s="60"/>
      <c r="CO1637" s="76"/>
      <c r="CP1637" s="76"/>
      <c r="CQ1637" s="76"/>
      <c r="CR1637" s="76"/>
      <c r="CS1637" s="76"/>
      <c r="CT1637" s="76"/>
      <c r="CU1637" s="76"/>
      <c r="CV1637" s="76"/>
      <c r="CW1637" s="76"/>
      <c r="CX1637" s="76"/>
      <c r="CY1637" s="76"/>
      <c r="CZ1637" s="76"/>
      <c r="DA1637" s="76"/>
      <c r="DB1637" s="76"/>
      <c r="DC1637" s="76"/>
      <c r="DD1637" s="76"/>
      <c r="DE1637" s="76"/>
      <c r="DF1637" s="76"/>
      <c r="DG1637" s="76"/>
      <c r="DH1637" s="76"/>
      <c r="DI1637" s="76"/>
      <c r="DJ1637" s="76"/>
      <c r="DK1637" s="76"/>
      <c r="DL1637" s="76"/>
    </row>
    <row r="1638" spans="1:116" x14ac:dyDescent="0.4">
      <c r="A1638" s="174"/>
      <c r="E1638" s="8"/>
      <c r="G1638" s="175" t="s">
        <v>461</v>
      </c>
      <c r="H1638" s="174"/>
      <c r="I1638" s="176"/>
      <c r="J1638" s="176"/>
      <c r="K1638" s="197"/>
      <c r="L1638" s="197"/>
      <c r="M1638" s="197"/>
      <c r="N1638" s="197"/>
      <c r="O1638" s="197"/>
      <c r="P1638" s="197"/>
      <c r="R1638" s="198"/>
      <c r="S1638" s="174"/>
      <c r="T1638" s="174"/>
      <c r="U1638" s="174"/>
      <c r="V1638" s="174"/>
      <c r="W1638" s="174"/>
      <c r="X1638" s="174"/>
      <c r="Y1638" s="174"/>
      <c r="Z1638" s="174"/>
      <c r="AA1638" s="174"/>
      <c r="AB1638" s="174"/>
      <c r="AC1638" s="174"/>
      <c r="AD1638" s="174"/>
      <c r="AE1638" s="174"/>
      <c r="AF1638" s="174"/>
      <c r="AG1638" s="174"/>
      <c r="AH1638" s="174"/>
      <c r="AI1638" s="174"/>
      <c r="AJ1638" s="174"/>
      <c r="AK1638" s="174"/>
      <c r="AL1638" s="174"/>
      <c r="AM1638" s="174"/>
      <c r="AN1638" s="174"/>
      <c r="AO1638" s="174"/>
      <c r="AP1638" s="174"/>
      <c r="AQ1638" s="174"/>
      <c r="AR1638" s="174"/>
      <c r="AS1638" s="174"/>
      <c r="AT1638" s="174"/>
      <c r="AU1638" s="174"/>
      <c r="AV1638" s="174"/>
      <c r="AW1638" s="174"/>
      <c r="AX1638" s="174"/>
      <c r="AY1638" s="174"/>
      <c r="AZ1638" s="174"/>
      <c r="BA1638" s="174"/>
      <c r="BB1638" s="174"/>
      <c r="BC1638" s="174"/>
      <c r="BD1638" s="174"/>
      <c r="BE1638" s="174"/>
      <c r="BF1638" s="174"/>
      <c r="BG1638" s="174"/>
      <c r="BH1638" s="174"/>
      <c r="BI1638" s="174"/>
      <c r="BJ1638" s="174"/>
      <c r="BK1638" s="174"/>
      <c r="BL1638" s="174"/>
      <c r="BM1638" s="174"/>
      <c r="BN1638" s="174"/>
      <c r="BO1638" s="174"/>
      <c r="BP1638" s="174"/>
      <c r="BQ1638" s="174"/>
      <c r="BR1638" s="174"/>
      <c r="BS1638" s="174"/>
      <c r="BT1638" s="174"/>
      <c r="BU1638" s="174"/>
      <c r="BV1638" s="174"/>
      <c r="BW1638" s="174"/>
      <c r="BX1638" s="174"/>
      <c r="BY1638" s="174"/>
      <c r="BZ1638" s="174"/>
      <c r="CA1638" s="174"/>
      <c r="CB1638" s="174"/>
      <c r="CC1638" s="174"/>
      <c r="CD1638" s="174"/>
      <c r="CE1638" s="174"/>
      <c r="CF1638" s="174"/>
      <c r="CG1638" s="174"/>
      <c r="CH1638" s="174"/>
      <c r="CI1638" s="174"/>
      <c r="CJ1638" s="174"/>
      <c r="CK1638" s="174"/>
      <c r="CL1638" s="174"/>
      <c r="CN1638" s="176"/>
      <c r="CO1638" s="174"/>
      <c r="CP1638" s="174"/>
      <c r="CQ1638" s="174"/>
      <c r="CR1638" s="174"/>
      <c r="CS1638" s="174"/>
      <c r="CT1638" s="174"/>
      <c r="CU1638" s="174"/>
      <c r="CV1638" s="174"/>
      <c r="CW1638" s="174"/>
      <c r="CX1638" s="174"/>
      <c r="CY1638" s="174"/>
      <c r="CZ1638" s="174"/>
      <c r="DA1638" s="174"/>
      <c r="DB1638" s="174"/>
      <c r="DC1638" s="174"/>
      <c r="DD1638" s="174"/>
      <c r="DE1638" s="174"/>
      <c r="DF1638" s="174"/>
      <c r="DG1638" s="174"/>
      <c r="DH1638" s="174"/>
      <c r="DI1638" s="174"/>
      <c r="DJ1638" s="174"/>
      <c r="DK1638" s="174"/>
      <c r="DL1638" s="174"/>
    </row>
    <row r="1639" spans="1:116" x14ac:dyDescent="0.4">
      <c r="A1639" s="174"/>
      <c r="E1639" s="8"/>
      <c r="G1639" s="175" t="s">
        <v>462</v>
      </c>
      <c r="H1639" s="174"/>
      <c r="I1639" s="176"/>
      <c r="J1639" s="176"/>
      <c r="K1639" s="197"/>
      <c r="L1639" s="197"/>
      <c r="M1639" s="197"/>
      <c r="N1639" s="197"/>
      <c r="O1639" s="197"/>
      <c r="P1639" s="197"/>
      <c r="R1639" s="198"/>
      <c r="S1639" s="174"/>
      <c r="T1639" s="174"/>
      <c r="U1639" s="174"/>
      <c r="V1639" s="174"/>
      <c r="W1639" s="174"/>
      <c r="X1639" s="174"/>
      <c r="Y1639" s="174"/>
      <c r="Z1639" s="174"/>
      <c r="AA1639" s="174"/>
      <c r="AB1639" s="174"/>
      <c r="AC1639" s="174"/>
      <c r="AD1639" s="174"/>
      <c r="AE1639" s="174"/>
      <c r="AF1639" s="174"/>
      <c r="AG1639" s="174"/>
      <c r="AH1639" s="174"/>
      <c r="AI1639" s="174"/>
      <c r="AJ1639" s="174"/>
      <c r="AK1639" s="174"/>
      <c r="AL1639" s="174"/>
      <c r="AM1639" s="174"/>
      <c r="AN1639" s="174"/>
      <c r="AO1639" s="174"/>
      <c r="AP1639" s="174"/>
      <c r="AQ1639" s="174"/>
      <c r="AR1639" s="174"/>
      <c r="AS1639" s="174"/>
      <c r="AT1639" s="174"/>
      <c r="AU1639" s="174"/>
      <c r="AV1639" s="174"/>
      <c r="AW1639" s="174"/>
      <c r="AX1639" s="174"/>
      <c r="AY1639" s="174"/>
      <c r="AZ1639" s="174"/>
      <c r="BA1639" s="174"/>
      <c r="BB1639" s="174"/>
      <c r="BC1639" s="174"/>
      <c r="BD1639" s="174"/>
      <c r="BE1639" s="174"/>
      <c r="BF1639" s="174"/>
      <c r="BG1639" s="174"/>
      <c r="BH1639" s="174"/>
      <c r="BI1639" s="174"/>
      <c r="BJ1639" s="174"/>
      <c r="BK1639" s="174"/>
      <c r="BL1639" s="174"/>
      <c r="BM1639" s="174"/>
      <c r="BN1639" s="174"/>
      <c r="BO1639" s="174"/>
      <c r="BP1639" s="174"/>
      <c r="BQ1639" s="174"/>
      <c r="BR1639" s="174"/>
      <c r="BS1639" s="174"/>
      <c r="BT1639" s="174"/>
      <c r="BU1639" s="174"/>
      <c r="BV1639" s="174"/>
      <c r="BW1639" s="174"/>
      <c r="BX1639" s="174"/>
      <c r="BY1639" s="174"/>
      <c r="BZ1639" s="174"/>
      <c r="CA1639" s="174"/>
      <c r="CB1639" s="174"/>
      <c r="CC1639" s="174"/>
      <c r="CD1639" s="174"/>
      <c r="CE1639" s="174"/>
      <c r="CF1639" s="174"/>
      <c r="CG1639" s="174"/>
      <c r="CH1639" s="174"/>
      <c r="CI1639" s="174"/>
      <c r="CJ1639" s="174"/>
      <c r="CK1639" s="174"/>
      <c r="CL1639" s="174"/>
      <c r="CN1639" s="176"/>
      <c r="CO1639" s="174"/>
      <c r="CP1639" s="174"/>
      <c r="CQ1639" s="174"/>
      <c r="CR1639" s="174"/>
      <c r="CS1639" s="174"/>
      <c r="CT1639" s="174"/>
      <c r="CU1639" s="174"/>
      <c r="CV1639" s="174"/>
      <c r="CW1639" s="174"/>
      <c r="CX1639" s="174"/>
      <c r="CY1639" s="174"/>
      <c r="CZ1639" s="174"/>
      <c r="DA1639" s="174"/>
      <c r="DB1639" s="174"/>
      <c r="DC1639" s="174"/>
      <c r="DD1639" s="174"/>
      <c r="DE1639" s="174"/>
      <c r="DF1639" s="174"/>
      <c r="DG1639" s="174"/>
      <c r="DH1639" s="174"/>
      <c r="DI1639" s="174"/>
      <c r="DJ1639" s="174"/>
      <c r="DK1639" s="174"/>
      <c r="DL1639" s="174"/>
    </row>
    <row r="1640" spans="1:116" x14ac:dyDescent="0.4">
      <c r="A1640" s="174"/>
      <c r="E1640" s="8"/>
      <c r="G1640" s="175" t="s">
        <v>491</v>
      </c>
      <c r="H1640" s="174"/>
      <c r="I1640" s="176"/>
      <c r="J1640" s="176"/>
      <c r="K1640" s="197"/>
      <c r="L1640" s="197"/>
      <c r="M1640" s="197"/>
      <c r="N1640" s="197"/>
      <c r="O1640" s="197"/>
      <c r="P1640" s="197"/>
      <c r="R1640" s="198"/>
      <c r="S1640" s="199" t="str">
        <f t="shared" ref="S1640:AX1640" si="2727">S$20</f>
        <v>S$16</v>
      </c>
      <c r="T1640" s="199" t="str">
        <f t="shared" si="2727"/>
        <v>T$16</v>
      </c>
      <c r="U1640" s="199" t="str">
        <f t="shared" si="2727"/>
        <v>U$16</v>
      </c>
      <c r="V1640" s="199" t="str">
        <f t="shared" si="2727"/>
        <v>V$16</v>
      </c>
      <c r="W1640" s="199" t="str">
        <f t="shared" si="2727"/>
        <v>W$16</v>
      </c>
      <c r="X1640" s="199" t="str">
        <f t="shared" si="2727"/>
        <v>X$16</v>
      </c>
      <c r="Y1640" s="199" t="str">
        <f t="shared" si="2727"/>
        <v>Y$16</v>
      </c>
      <c r="Z1640" s="199" t="str">
        <f t="shared" si="2727"/>
        <v>Z$16</v>
      </c>
      <c r="AA1640" s="199" t="str">
        <f t="shared" si="2727"/>
        <v>AA$16</v>
      </c>
      <c r="AB1640" s="199" t="str">
        <f t="shared" si="2727"/>
        <v>AB$16</v>
      </c>
      <c r="AC1640" s="199" t="str">
        <f t="shared" si="2727"/>
        <v>AC$16</v>
      </c>
      <c r="AD1640" s="199" t="str">
        <f t="shared" si="2727"/>
        <v>AD$16</v>
      </c>
      <c r="AE1640" s="199" t="str">
        <f t="shared" si="2727"/>
        <v>AE$16</v>
      </c>
      <c r="AF1640" s="199" t="str">
        <f t="shared" si="2727"/>
        <v>AF$16</v>
      </c>
      <c r="AG1640" s="199" t="str">
        <f t="shared" si="2727"/>
        <v>AG$16</v>
      </c>
      <c r="AH1640" s="199" t="str">
        <f t="shared" si="2727"/>
        <v>AH$16</v>
      </c>
      <c r="AI1640" s="199" t="str">
        <f t="shared" si="2727"/>
        <v>AI$16</v>
      </c>
      <c r="AJ1640" s="199" t="str">
        <f t="shared" si="2727"/>
        <v>AJ$16</v>
      </c>
      <c r="AK1640" s="199" t="str">
        <f t="shared" si="2727"/>
        <v>AK$16</v>
      </c>
      <c r="AL1640" s="199" t="str">
        <f t="shared" si="2727"/>
        <v>AL$16</v>
      </c>
      <c r="AM1640" s="199" t="str">
        <f t="shared" si="2727"/>
        <v>AM$16</v>
      </c>
      <c r="AN1640" s="199" t="str">
        <f t="shared" si="2727"/>
        <v>AN$16</v>
      </c>
      <c r="AO1640" s="199" t="str">
        <f t="shared" si="2727"/>
        <v>AO$16</v>
      </c>
      <c r="AP1640" s="199" t="str">
        <f t="shared" si="2727"/>
        <v>AP$16</v>
      </c>
      <c r="AQ1640" s="199" t="str">
        <f t="shared" si="2727"/>
        <v>AQ$16</v>
      </c>
      <c r="AR1640" s="199" t="str">
        <f t="shared" si="2727"/>
        <v>AR$16</v>
      </c>
      <c r="AS1640" s="199" t="str">
        <f t="shared" si="2727"/>
        <v>AS$16</v>
      </c>
      <c r="AT1640" s="199" t="str">
        <f t="shared" si="2727"/>
        <v>AT$16</v>
      </c>
      <c r="AU1640" s="199" t="str">
        <f t="shared" si="2727"/>
        <v>AU$16</v>
      </c>
      <c r="AV1640" s="199" t="str">
        <f t="shared" si="2727"/>
        <v>AV$16</v>
      </c>
      <c r="AW1640" s="199" t="str">
        <f t="shared" si="2727"/>
        <v>AW$16</v>
      </c>
      <c r="AX1640" s="199" t="str">
        <f t="shared" si="2727"/>
        <v>AX$16</v>
      </c>
      <c r="AY1640" s="199" t="str">
        <f t="shared" ref="AY1640:CD1640" si="2728">AY$20</f>
        <v>AY$16</v>
      </c>
      <c r="AZ1640" s="199" t="str">
        <f t="shared" si="2728"/>
        <v>AZ$16</v>
      </c>
      <c r="BA1640" s="199" t="str">
        <f t="shared" si="2728"/>
        <v>BA$16</v>
      </c>
      <c r="BB1640" s="199" t="str">
        <f t="shared" si="2728"/>
        <v>BB$16</v>
      </c>
      <c r="BC1640" s="199" t="str">
        <f t="shared" si="2728"/>
        <v>BC$16</v>
      </c>
      <c r="BD1640" s="199" t="str">
        <f t="shared" si="2728"/>
        <v>BD$16</v>
      </c>
      <c r="BE1640" s="199" t="str">
        <f t="shared" si="2728"/>
        <v>BE$16</v>
      </c>
      <c r="BF1640" s="199" t="str">
        <f t="shared" si="2728"/>
        <v>BF$16</v>
      </c>
      <c r="BG1640" s="199" t="str">
        <f t="shared" si="2728"/>
        <v>BG$16</v>
      </c>
      <c r="BH1640" s="199" t="str">
        <f t="shared" si="2728"/>
        <v>BH$16</v>
      </c>
      <c r="BI1640" s="199" t="str">
        <f t="shared" si="2728"/>
        <v>BI$16</v>
      </c>
      <c r="BJ1640" s="199" t="str">
        <f t="shared" si="2728"/>
        <v>BJ$16</v>
      </c>
      <c r="BK1640" s="199" t="str">
        <f t="shared" si="2728"/>
        <v>BK$16</v>
      </c>
      <c r="BL1640" s="199" t="str">
        <f t="shared" si="2728"/>
        <v>BL$16</v>
      </c>
      <c r="BM1640" s="199" t="str">
        <f t="shared" si="2728"/>
        <v>BM$16</v>
      </c>
      <c r="BN1640" s="199" t="str">
        <f t="shared" si="2728"/>
        <v>BN$16</v>
      </c>
      <c r="BO1640" s="199" t="str">
        <f t="shared" si="2728"/>
        <v>BO$16</v>
      </c>
      <c r="BP1640" s="199" t="str">
        <f t="shared" si="2728"/>
        <v>BP$16</v>
      </c>
      <c r="BQ1640" s="199" t="str">
        <f t="shared" si="2728"/>
        <v>BQ$16</v>
      </c>
      <c r="BR1640" s="199" t="str">
        <f t="shared" si="2728"/>
        <v>BR$16</v>
      </c>
      <c r="BS1640" s="199" t="str">
        <f t="shared" si="2728"/>
        <v>BS$16</v>
      </c>
      <c r="BT1640" s="199" t="str">
        <f t="shared" si="2728"/>
        <v>BT$16</v>
      </c>
      <c r="BU1640" s="199" t="str">
        <f t="shared" si="2728"/>
        <v>BU$16</v>
      </c>
      <c r="BV1640" s="199" t="str">
        <f t="shared" si="2728"/>
        <v>BV$16</v>
      </c>
      <c r="BW1640" s="199" t="str">
        <f t="shared" si="2728"/>
        <v>BW$16</v>
      </c>
      <c r="BX1640" s="199" t="str">
        <f t="shared" si="2728"/>
        <v>BX$16</v>
      </c>
      <c r="BY1640" s="199" t="str">
        <f t="shared" si="2728"/>
        <v>BY$16</v>
      </c>
      <c r="BZ1640" s="199" t="str">
        <f t="shared" si="2728"/>
        <v>BZ$16</v>
      </c>
      <c r="CA1640" s="199" t="str">
        <f t="shared" si="2728"/>
        <v>CA$16</v>
      </c>
      <c r="CB1640" s="199" t="str">
        <f t="shared" si="2728"/>
        <v>CB$16</v>
      </c>
      <c r="CC1640" s="199" t="str">
        <f t="shared" si="2728"/>
        <v>CC$16</v>
      </c>
      <c r="CD1640" s="199" t="str">
        <f t="shared" si="2728"/>
        <v>CD$16</v>
      </c>
      <c r="CE1640" s="199" t="str">
        <f t="shared" ref="CE1640:CL1640" si="2729">CE$20</f>
        <v>CE$16</v>
      </c>
      <c r="CF1640" s="199" t="str">
        <f t="shared" si="2729"/>
        <v>CF$16</v>
      </c>
      <c r="CG1640" s="199" t="str">
        <f t="shared" si="2729"/>
        <v>CG$16</v>
      </c>
      <c r="CH1640" s="199" t="str">
        <f t="shared" si="2729"/>
        <v>CH$16</v>
      </c>
      <c r="CI1640" s="199" t="str">
        <f t="shared" si="2729"/>
        <v>CI$16</v>
      </c>
      <c r="CJ1640" s="199" t="str">
        <f t="shared" si="2729"/>
        <v>CJ$16</v>
      </c>
      <c r="CK1640" s="199" t="str">
        <f t="shared" si="2729"/>
        <v>CK$16</v>
      </c>
      <c r="CL1640" s="199" t="str">
        <f t="shared" si="2729"/>
        <v>CL$16</v>
      </c>
      <c r="CN1640" s="176"/>
      <c r="CO1640" s="199" t="str">
        <f t="shared" ref="CO1640:DL1640" si="2730">CO$20</f>
        <v>CO$16</v>
      </c>
      <c r="CP1640" s="199" t="str">
        <f t="shared" si="2730"/>
        <v>CP$16</v>
      </c>
      <c r="CQ1640" s="199" t="str">
        <f t="shared" si="2730"/>
        <v>CQ$16</v>
      </c>
      <c r="CR1640" s="199" t="str">
        <f t="shared" si="2730"/>
        <v>CR$16</v>
      </c>
      <c r="CS1640" s="199" t="str">
        <f t="shared" si="2730"/>
        <v>CS$16</v>
      </c>
      <c r="CT1640" s="199" t="str">
        <f t="shared" si="2730"/>
        <v>CT$16</v>
      </c>
      <c r="CU1640" s="199" t="str">
        <f t="shared" si="2730"/>
        <v>CU$16</v>
      </c>
      <c r="CV1640" s="199" t="str">
        <f t="shared" si="2730"/>
        <v>CV$16</v>
      </c>
      <c r="CW1640" s="199" t="str">
        <f t="shared" si="2730"/>
        <v>CW$16</v>
      </c>
      <c r="CX1640" s="199" t="str">
        <f t="shared" si="2730"/>
        <v>CX$16</v>
      </c>
      <c r="CY1640" s="199" t="str">
        <f t="shared" si="2730"/>
        <v>CY$16</v>
      </c>
      <c r="CZ1640" s="199" t="str">
        <f t="shared" si="2730"/>
        <v>CZ$16</v>
      </c>
      <c r="DA1640" s="199" t="str">
        <f t="shared" si="2730"/>
        <v>DA$16</v>
      </c>
      <c r="DB1640" s="199" t="str">
        <f t="shared" si="2730"/>
        <v>DB$16</v>
      </c>
      <c r="DC1640" s="199" t="str">
        <f t="shared" si="2730"/>
        <v>DC$16</v>
      </c>
      <c r="DD1640" s="199" t="str">
        <f t="shared" si="2730"/>
        <v>DD$16</v>
      </c>
      <c r="DE1640" s="199" t="str">
        <f t="shared" si="2730"/>
        <v>DE$16</v>
      </c>
      <c r="DF1640" s="199" t="str">
        <f t="shared" si="2730"/>
        <v>DF$16</v>
      </c>
      <c r="DG1640" s="199" t="str">
        <f t="shared" si="2730"/>
        <v>DG$16</v>
      </c>
      <c r="DH1640" s="199" t="str">
        <f t="shared" si="2730"/>
        <v>DH$16</v>
      </c>
      <c r="DI1640" s="199" t="str">
        <f t="shared" si="2730"/>
        <v>DI$16</v>
      </c>
      <c r="DJ1640" s="199" t="str">
        <f t="shared" si="2730"/>
        <v>DJ$16</v>
      </c>
      <c r="DK1640" s="199" t="str">
        <f t="shared" si="2730"/>
        <v>DK$16</v>
      </c>
      <c r="DL1640" s="199" t="str">
        <f t="shared" si="2730"/>
        <v>DL$16</v>
      </c>
    </row>
    <row r="1641" spans="1:116" x14ac:dyDescent="0.4">
      <c r="A1641" s="174"/>
      <c r="E1641" s="8"/>
      <c r="G1641" s="175" t="s">
        <v>505</v>
      </c>
      <c r="H1641" s="200"/>
      <c r="I1641" s="201"/>
      <c r="J1641" s="201"/>
      <c r="K1641" s="202"/>
      <c r="L1641" s="202"/>
      <c r="M1641" s="202"/>
      <c r="N1641" s="202"/>
      <c r="O1641" s="202"/>
      <c r="P1641" s="202"/>
      <c r="R1641" s="202"/>
      <c r="S1641" s="199" t="str">
        <f t="shared" ref="S1641:AX1641" si="2731">S$21</f>
        <v>S$17</v>
      </c>
      <c r="T1641" s="199" t="str">
        <f t="shared" si="2731"/>
        <v>T$17</v>
      </c>
      <c r="U1641" s="199" t="str">
        <f t="shared" si="2731"/>
        <v>U$17</v>
      </c>
      <c r="V1641" s="199" t="str">
        <f t="shared" si="2731"/>
        <v>V$17</v>
      </c>
      <c r="W1641" s="199" t="str">
        <f t="shared" si="2731"/>
        <v>W$17</v>
      </c>
      <c r="X1641" s="199" t="str">
        <f t="shared" si="2731"/>
        <v>X$17</v>
      </c>
      <c r="Y1641" s="199" t="str">
        <f t="shared" si="2731"/>
        <v>Y$17</v>
      </c>
      <c r="Z1641" s="199" t="str">
        <f t="shared" si="2731"/>
        <v>Z$17</v>
      </c>
      <c r="AA1641" s="199" t="str">
        <f t="shared" si="2731"/>
        <v>AA$17</v>
      </c>
      <c r="AB1641" s="199" t="str">
        <f t="shared" si="2731"/>
        <v>AB$17</v>
      </c>
      <c r="AC1641" s="199" t="str">
        <f t="shared" si="2731"/>
        <v>AC$17</v>
      </c>
      <c r="AD1641" s="199" t="str">
        <f t="shared" si="2731"/>
        <v>AD$17</v>
      </c>
      <c r="AE1641" s="199" t="str">
        <f t="shared" si="2731"/>
        <v>AE$17</v>
      </c>
      <c r="AF1641" s="199" t="str">
        <f t="shared" si="2731"/>
        <v>AF$17</v>
      </c>
      <c r="AG1641" s="199" t="str">
        <f t="shared" si="2731"/>
        <v>AG$17</v>
      </c>
      <c r="AH1641" s="199" t="str">
        <f t="shared" si="2731"/>
        <v>AH$17</v>
      </c>
      <c r="AI1641" s="199" t="str">
        <f t="shared" si="2731"/>
        <v>AI$17</v>
      </c>
      <c r="AJ1641" s="199" t="str">
        <f t="shared" si="2731"/>
        <v>AJ$17</v>
      </c>
      <c r="AK1641" s="199" t="str">
        <f t="shared" si="2731"/>
        <v>AK$17</v>
      </c>
      <c r="AL1641" s="199" t="str">
        <f t="shared" si="2731"/>
        <v>AL$17</v>
      </c>
      <c r="AM1641" s="199" t="str">
        <f t="shared" si="2731"/>
        <v>AM$17</v>
      </c>
      <c r="AN1641" s="199" t="str">
        <f t="shared" si="2731"/>
        <v>AN$17</v>
      </c>
      <c r="AO1641" s="199" t="str">
        <f t="shared" si="2731"/>
        <v>AO$17</v>
      </c>
      <c r="AP1641" s="199" t="str">
        <f t="shared" si="2731"/>
        <v>AP$17</v>
      </c>
      <c r="AQ1641" s="199" t="str">
        <f t="shared" si="2731"/>
        <v>AQ$17</v>
      </c>
      <c r="AR1641" s="199" t="str">
        <f t="shared" si="2731"/>
        <v>AR$17</v>
      </c>
      <c r="AS1641" s="199" t="str">
        <f t="shared" si="2731"/>
        <v>AS$17</v>
      </c>
      <c r="AT1641" s="199" t="str">
        <f t="shared" si="2731"/>
        <v>AT$17</v>
      </c>
      <c r="AU1641" s="199" t="str">
        <f t="shared" si="2731"/>
        <v>AU$17</v>
      </c>
      <c r="AV1641" s="199" t="str">
        <f t="shared" si="2731"/>
        <v>AV$17</v>
      </c>
      <c r="AW1641" s="199" t="str">
        <f t="shared" si="2731"/>
        <v>AW$17</v>
      </c>
      <c r="AX1641" s="199" t="str">
        <f t="shared" si="2731"/>
        <v>AX$17</v>
      </c>
      <c r="AY1641" s="199" t="str">
        <f t="shared" ref="AY1641:CD1641" si="2732">AY$21</f>
        <v>AY$17</v>
      </c>
      <c r="AZ1641" s="199" t="str">
        <f t="shared" si="2732"/>
        <v>AZ$17</v>
      </c>
      <c r="BA1641" s="199" t="str">
        <f t="shared" si="2732"/>
        <v>BA$17</v>
      </c>
      <c r="BB1641" s="199" t="str">
        <f t="shared" si="2732"/>
        <v>BB$17</v>
      </c>
      <c r="BC1641" s="199" t="str">
        <f t="shared" si="2732"/>
        <v>BC$17</v>
      </c>
      <c r="BD1641" s="199" t="str">
        <f t="shared" si="2732"/>
        <v>BD$17</v>
      </c>
      <c r="BE1641" s="199" t="str">
        <f t="shared" si="2732"/>
        <v>BE$17</v>
      </c>
      <c r="BF1641" s="199" t="str">
        <f t="shared" si="2732"/>
        <v>BF$17</v>
      </c>
      <c r="BG1641" s="199" t="str">
        <f t="shared" si="2732"/>
        <v>BG$17</v>
      </c>
      <c r="BH1641" s="199" t="str">
        <f t="shared" si="2732"/>
        <v>BH$17</v>
      </c>
      <c r="BI1641" s="199" t="str">
        <f t="shared" si="2732"/>
        <v>BI$17</v>
      </c>
      <c r="BJ1641" s="199" t="str">
        <f t="shared" si="2732"/>
        <v>BJ$17</v>
      </c>
      <c r="BK1641" s="199" t="str">
        <f t="shared" si="2732"/>
        <v>BK$17</v>
      </c>
      <c r="BL1641" s="199" t="str">
        <f t="shared" si="2732"/>
        <v>BL$17</v>
      </c>
      <c r="BM1641" s="199" t="str">
        <f t="shared" si="2732"/>
        <v>BM$17</v>
      </c>
      <c r="BN1641" s="199" t="str">
        <f t="shared" si="2732"/>
        <v>BN$17</v>
      </c>
      <c r="BO1641" s="199" t="str">
        <f t="shared" si="2732"/>
        <v>BO$17</v>
      </c>
      <c r="BP1641" s="199" t="str">
        <f t="shared" si="2732"/>
        <v>BP$17</v>
      </c>
      <c r="BQ1641" s="199" t="str">
        <f t="shared" si="2732"/>
        <v>BQ$17</v>
      </c>
      <c r="BR1641" s="199" t="str">
        <f t="shared" si="2732"/>
        <v>BR$17</v>
      </c>
      <c r="BS1641" s="199" t="str">
        <f t="shared" si="2732"/>
        <v>BS$17</v>
      </c>
      <c r="BT1641" s="199" t="str">
        <f t="shared" si="2732"/>
        <v>BT$17</v>
      </c>
      <c r="BU1641" s="199" t="str">
        <f t="shared" si="2732"/>
        <v>BU$17</v>
      </c>
      <c r="BV1641" s="199" t="str">
        <f t="shared" si="2732"/>
        <v>BV$17</v>
      </c>
      <c r="BW1641" s="199" t="str">
        <f t="shared" si="2732"/>
        <v>BW$17</v>
      </c>
      <c r="BX1641" s="199" t="str">
        <f t="shared" si="2732"/>
        <v>BX$17</v>
      </c>
      <c r="BY1641" s="199" t="str">
        <f t="shared" si="2732"/>
        <v>BY$17</v>
      </c>
      <c r="BZ1641" s="199" t="str">
        <f t="shared" si="2732"/>
        <v>BZ$17</v>
      </c>
      <c r="CA1641" s="199" t="str">
        <f t="shared" si="2732"/>
        <v>CA$17</v>
      </c>
      <c r="CB1641" s="199" t="str">
        <f t="shared" si="2732"/>
        <v>CB$17</v>
      </c>
      <c r="CC1641" s="199" t="str">
        <f t="shared" si="2732"/>
        <v>CC$17</v>
      </c>
      <c r="CD1641" s="199" t="str">
        <f t="shared" si="2732"/>
        <v>CD$17</v>
      </c>
      <c r="CE1641" s="199" t="str">
        <f t="shared" ref="CE1641:CL1641" si="2733">CE$21</f>
        <v>CE$17</v>
      </c>
      <c r="CF1641" s="199" t="str">
        <f t="shared" si="2733"/>
        <v>CF$17</v>
      </c>
      <c r="CG1641" s="199" t="str">
        <f t="shared" si="2733"/>
        <v>CG$17</v>
      </c>
      <c r="CH1641" s="199" t="str">
        <f t="shared" si="2733"/>
        <v>CH$17</v>
      </c>
      <c r="CI1641" s="199" t="str">
        <f t="shared" si="2733"/>
        <v>CI$17</v>
      </c>
      <c r="CJ1641" s="199" t="str">
        <f t="shared" si="2733"/>
        <v>CJ$17</v>
      </c>
      <c r="CK1641" s="199" t="str">
        <f t="shared" si="2733"/>
        <v>CK$17</v>
      </c>
      <c r="CL1641" s="199" t="str">
        <f t="shared" si="2733"/>
        <v>CL$17</v>
      </c>
      <c r="CN1641" s="201"/>
      <c r="CO1641" s="199" t="str">
        <f t="shared" ref="CO1641:DL1641" si="2734">CO$21</f>
        <v>CO$17</v>
      </c>
      <c r="CP1641" s="199" t="str">
        <f t="shared" si="2734"/>
        <v>CP$17</v>
      </c>
      <c r="CQ1641" s="199" t="str">
        <f t="shared" si="2734"/>
        <v>CQ$17</v>
      </c>
      <c r="CR1641" s="199" t="str">
        <f t="shared" si="2734"/>
        <v>CR$17</v>
      </c>
      <c r="CS1641" s="199" t="str">
        <f t="shared" si="2734"/>
        <v>CS$17</v>
      </c>
      <c r="CT1641" s="199" t="str">
        <f t="shared" si="2734"/>
        <v>CT$17</v>
      </c>
      <c r="CU1641" s="199" t="str">
        <f t="shared" si="2734"/>
        <v>CU$17</v>
      </c>
      <c r="CV1641" s="199" t="str">
        <f t="shared" si="2734"/>
        <v>CV$17</v>
      </c>
      <c r="CW1641" s="199" t="str">
        <f t="shared" si="2734"/>
        <v>CW$17</v>
      </c>
      <c r="CX1641" s="199" t="str">
        <f t="shared" si="2734"/>
        <v>CX$17</v>
      </c>
      <c r="CY1641" s="199" t="str">
        <f t="shared" si="2734"/>
        <v>CY$17</v>
      </c>
      <c r="CZ1641" s="199" t="str">
        <f t="shared" si="2734"/>
        <v>CZ$17</v>
      </c>
      <c r="DA1641" s="199" t="str">
        <f t="shared" si="2734"/>
        <v>DA$17</v>
      </c>
      <c r="DB1641" s="199" t="str">
        <f t="shared" si="2734"/>
        <v>DB$17</v>
      </c>
      <c r="DC1641" s="199" t="str">
        <f t="shared" si="2734"/>
        <v>DC$17</v>
      </c>
      <c r="DD1641" s="199" t="str">
        <f t="shared" si="2734"/>
        <v>DD$17</v>
      </c>
      <c r="DE1641" s="199" t="str">
        <f t="shared" si="2734"/>
        <v>DE$17</v>
      </c>
      <c r="DF1641" s="199" t="str">
        <f t="shared" si="2734"/>
        <v>DF$17</v>
      </c>
      <c r="DG1641" s="199" t="str">
        <f t="shared" si="2734"/>
        <v>DG$17</v>
      </c>
      <c r="DH1641" s="199" t="str">
        <f t="shared" si="2734"/>
        <v>DH$17</v>
      </c>
      <c r="DI1641" s="199" t="str">
        <f t="shared" si="2734"/>
        <v>DI$17</v>
      </c>
      <c r="DJ1641" s="199" t="str">
        <f t="shared" si="2734"/>
        <v>DJ$17</v>
      </c>
      <c r="DK1641" s="199" t="str">
        <f t="shared" si="2734"/>
        <v>DK$17</v>
      </c>
      <c r="DL1641" s="199" t="str">
        <f t="shared" si="2734"/>
        <v>DL$17</v>
      </c>
    </row>
    <row r="1642" spans="1:116" x14ac:dyDescent="0.4">
      <c r="A1642" s="174"/>
      <c r="E1642" s="8"/>
      <c r="G1642" s="175" t="s">
        <v>463</v>
      </c>
      <c r="H1642" s="200"/>
      <c r="I1642" s="201"/>
      <c r="J1642" s="201"/>
      <c r="K1642" s="202"/>
      <c r="L1642" s="202"/>
      <c r="M1642" s="202"/>
      <c r="N1642" s="202"/>
      <c r="O1642" s="202"/>
      <c r="P1642" s="202"/>
      <c r="R1642" s="202"/>
      <c r="S1642" s="190"/>
      <c r="T1642" s="190"/>
      <c r="U1642" s="190"/>
      <c r="V1642" s="190"/>
      <c r="W1642" s="190"/>
      <c r="X1642" s="190"/>
      <c r="Y1642" s="190"/>
      <c r="Z1642" s="190"/>
      <c r="AA1642" s="190"/>
      <c r="AB1642" s="190"/>
      <c r="AC1642" s="190"/>
      <c r="AD1642" s="190"/>
      <c r="AE1642" s="190"/>
      <c r="AF1642" s="190"/>
      <c r="AG1642" s="190"/>
      <c r="AH1642" s="190"/>
      <c r="AI1642" s="190"/>
      <c r="AJ1642" s="190"/>
      <c r="AK1642" s="190"/>
      <c r="AL1642" s="190"/>
      <c r="AM1642" s="190"/>
      <c r="AN1642" s="190"/>
      <c r="AO1642" s="190"/>
      <c r="AP1642" s="190"/>
      <c r="AQ1642" s="190"/>
      <c r="AR1642" s="190"/>
      <c r="AS1642" s="190"/>
      <c r="AT1642" s="190"/>
      <c r="AU1642" s="190"/>
      <c r="AV1642" s="190"/>
      <c r="AW1642" s="190"/>
      <c r="AX1642" s="190"/>
      <c r="AY1642" s="190"/>
      <c r="AZ1642" s="190"/>
      <c r="BA1642" s="190"/>
      <c r="BB1642" s="190"/>
      <c r="BC1642" s="190"/>
      <c r="BD1642" s="190"/>
      <c r="BE1642" s="190"/>
      <c r="BF1642" s="190"/>
      <c r="BG1642" s="190"/>
      <c r="BH1642" s="190"/>
      <c r="BI1642" s="190"/>
      <c r="BJ1642" s="190"/>
      <c r="BK1642" s="190"/>
      <c r="BL1642" s="190"/>
      <c r="BM1642" s="190"/>
      <c r="BN1642" s="190"/>
      <c r="BO1642" s="190"/>
      <c r="BP1642" s="190"/>
      <c r="BQ1642" s="190"/>
      <c r="BR1642" s="190"/>
      <c r="BS1642" s="190"/>
      <c r="BT1642" s="190"/>
      <c r="BU1642" s="190"/>
      <c r="BV1642" s="190"/>
      <c r="BW1642" s="190"/>
      <c r="BX1642" s="190"/>
      <c r="BY1642" s="190"/>
      <c r="BZ1642" s="190"/>
      <c r="CA1642" s="190"/>
      <c r="CB1642" s="190"/>
      <c r="CC1642" s="190"/>
      <c r="CD1642" s="190"/>
      <c r="CE1642" s="190"/>
      <c r="CF1642" s="190"/>
      <c r="CG1642" s="190"/>
      <c r="CH1642" s="190"/>
      <c r="CI1642" s="190"/>
      <c r="CJ1642" s="190"/>
      <c r="CK1642" s="190"/>
      <c r="CL1642" s="190"/>
      <c r="CN1642" s="201"/>
      <c r="CO1642" s="190"/>
      <c r="CP1642" s="190"/>
      <c r="CQ1642" s="190"/>
      <c r="CR1642" s="190"/>
      <c r="CS1642" s="190"/>
      <c r="CT1642" s="190"/>
      <c r="CU1642" s="190"/>
      <c r="CV1642" s="190"/>
      <c r="CW1642" s="190"/>
      <c r="CX1642" s="190"/>
      <c r="CY1642" s="190"/>
      <c r="CZ1642" s="190"/>
      <c r="DA1642" s="190"/>
      <c r="DB1642" s="190"/>
      <c r="DC1642" s="190"/>
      <c r="DD1642" s="190"/>
      <c r="DE1642" s="190"/>
      <c r="DF1642" s="190"/>
      <c r="DG1642" s="190"/>
      <c r="DH1642" s="190"/>
      <c r="DI1642" s="190"/>
      <c r="DJ1642" s="190"/>
      <c r="DK1642" s="190"/>
      <c r="DL1642" s="190"/>
    </row>
    <row r="1643" spans="1:116" x14ac:dyDescent="0.4">
      <c r="A1643" s="174"/>
      <c r="E1643" s="8"/>
      <c r="G1643" s="175" t="s">
        <v>464</v>
      </c>
      <c r="H1643" s="200"/>
      <c r="I1643" s="201"/>
      <c r="J1643" s="201"/>
      <c r="K1643" s="202"/>
      <c r="L1643" s="202"/>
      <c r="M1643" s="202"/>
      <c r="N1643" s="202"/>
      <c r="O1643" s="202"/>
      <c r="P1643" s="202"/>
      <c r="R1643" s="202"/>
      <c r="S1643" s="190"/>
      <c r="T1643" s="190"/>
      <c r="U1643" s="190"/>
      <c r="V1643" s="190"/>
      <c r="W1643" s="190"/>
      <c r="X1643" s="190"/>
      <c r="Y1643" s="190"/>
      <c r="Z1643" s="190"/>
      <c r="AA1643" s="190"/>
      <c r="AB1643" s="190"/>
      <c r="AC1643" s="190"/>
      <c r="AD1643" s="190"/>
      <c r="AE1643" s="190"/>
      <c r="AF1643" s="190"/>
      <c r="AG1643" s="190"/>
      <c r="AH1643" s="190"/>
      <c r="AI1643" s="190"/>
      <c r="AJ1643" s="190"/>
      <c r="AK1643" s="190"/>
      <c r="AL1643" s="190"/>
      <c r="AM1643" s="190"/>
      <c r="AN1643" s="190"/>
      <c r="AO1643" s="190"/>
      <c r="AP1643" s="190"/>
      <c r="AQ1643" s="190"/>
      <c r="AR1643" s="190"/>
      <c r="AS1643" s="190"/>
      <c r="AT1643" s="190"/>
      <c r="AU1643" s="190"/>
      <c r="AV1643" s="190"/>
      <c r="AW1643" s="190"/>
      <c r="AX1643" s="190"/>
      <c r="AY1643" s="190"/>
      <c r="AZ1643" s="190"/>
      <c r="BA1643" s="190"/>
      <c r="BB1643" s="190"/>
      <c r="BC1643" s="190"/>
      <c r="BD1643" s="190"/>
      <c r="BE1643" s="190"/>
      <c r="BF1643" s="190"/>
      <c r="BG1643" s="190"/>
      <c r="BH1643" s="190"/>
      <c r="BI1643" s="190"/>
      <c r="BJ1643" s="190"/>
      <c r="BK1643" s="190"/>
      <c r="BL1643" s="190"/>
      <c r="BM1643" s="190"/>
      <c r="BN1643" s="190"/>
      <c r="BO1643" s="190"/>
      <c r="BP1643" s="190"/>
      <c r="BQ1643" s="190"/>
      <c r="BR1643" s="190"/>
      <c r="BS1643" s="190"/>
      <c r="BT1643" s="190"/>
      <c r="BU1643" s="190"/>
      <c r="BV1643" s="190"/>
      <c r="BW1643" s="190"/>
      <c r="BX1643" s="190"/>
      <c r="BY1643" s="190"/>
      <c r="BZ1643" s="190"/>
      <c r="CA1643" s="190"/>
      <c r="CB1643" s="190"/>
      <c r="CC1643" s="190"/>
      <c r="CD1643" s="190"/>
      <c r="CE1643" s="190"/>
      <c r="CF1643" s="190"/>
      <c r="CG1643" s="190"/>
      <c r="CH1643" s="190"/>
      <c r="CI1643" s="190"/>
      <c r="CJ1643" s="190"/>
      <c r="CK1643" s="190"/>
      <c r="CL1643" s="190"/>
      <c r="CN1643" s="201"/>
      <c r="CO1643" s="190"/>
      <c r="CP1643" s="190"/>
      <c r="CQ1643" s="190"/>
      <c r="CR1643" s="190"/>
      <c r="CS1643" s="190"/>
      <c r="CT1643" s="190"/>
      <c r="CU1643" s="190"/>
      <c r="CV1643" s="190"/>
      <c r="CW1643" s="190"/>
      <c r="CX1643" s="190"/>
      <c r="CY1643" s="190"/>
      <c r="CZ1643" s="190"/>
      <c r="DA1643" s="190"/>
      <c r="DB1643" s="190"/>
      <c r="DC1643" s="190"/>
      <c r="DD1643" s="190"/>
      <c r="DE1643" s="190"/>
      <c r="DF1643" s="190"/>
      <c r="DG1643" s="190"/>
      <c r="DH1643" s="190"/>
      <c r="DI1643" s="190"/>
      <c r="DJ1643" s="190"/>
      <c r="DK1643" s="190"/>
      <c r="DL1643" s="190"/>
    </row>
    <row r="1644" spans="1:116" x14ac:dyDescent="0.4">
      <c r="A1644" s="31" t="s">
        <v>218</v>
      </c>
      <c r="B1644" s="31" t="s">
        <v>243</v>
      </c>
      <c r="C1644" s="31"/>
      <c r="D1644" t="s">
        <v>427</v>
      </c>
      <c r="E1644" s="8" t="str">
        <f t="shared" ref="E1644:E1666" si="2735">ROW()&amp;" "&amp;D1644</f>
        <v>1644 DTERMY-F</v>
      </c>
      <c r="F1644" t="s">
        <v>350</v>
      </c>
      <c r="G1644" s="70" t="s">
        <v>297</v>
      </c>
      <c r="H1644" s="200"/>
      <c r="I1644" s="201"/>
      <c r="J1644" s="201"/>
      <c r="K1644" s="202"/>
      <c r="L1644" s="202"/>
      <c r="M1644" s="202"/>
      <c r="N1644" s="202"/>
      <c r="O1644" s="202"/>
      <c r="P1644" s="202"/>
      <c r="R1644" s="202"/>
      <c r="S1644" s="190" t="str">
        <f t="shared" ref="S1644:AX1644" si="2736">S$22</f>
        <v>S$18</v>
      </c>
      <c r="T1644" s="190" t="str">
        <f t="shared" si="2736"/>
        <v>T$18</v>
      </c>
      <c r="U1644" s="190" t="str">
        <f t="shared" si="2736"/>
        <v>U$18</v>
      </c>
      <c r="V1644" s="190" t="str">
        <f t="shared" si="2736"/>
        <v>V$18</v>
      </c>
      <c r="W1644" s="190" t="str">
        <f t="shared" si="2736"/>
        <v>W$18</v>
      </c>
      <c r="X1644" s="190" t="str">
        <f t="shared" si="2736"/>
        <v>X$18</v>
      </c>
      <c r="Y1644" s="190" t="str">
        <f t="shared" si="2736"/>
        <v>Y$18</v>
      </c>
      <c r="Z1644" s="190" t="str">
        <f t="shared" si="2736"/>
        <v>Z$18</v>
      </c>
      <c r="AA1644" s="190" t="str">
        <f t="shared" si="2736"/>
        <v>AA$18</v>
      </c>
      <c r="AB1644" s="190" t="str">
        <f t="shared" si="2736"/>
        <v>AB$18</v>
      </c>
      <c r="AC1644" s="190" t="str">
        <f t="shared" si="2736"/>
        <v>AC$18</v>
      </c>
      <c r="AD1644" s="190" t="str">
        <f t="shared" si="2736"/>
        <v>AD$18</v>
      </c>
      <c r="AE1644" s="190" t="str">
        <f t="shared" si="2736"/>
        <v>AE$18</v>
      </c>
      <c r="AF1644" s="190" t="str">
        <f t="shared" si="2736"/>
        <v>AF$18</v>
      </c>
      <c r="AG1644" s="190" t="str">
        <f t="shared" si="2736"/>
        <v>AG$18</v>
      </c>
      <c r="AH1644" s="190" t="str">
        <f t="shared" si="2736"/>
        <v>AH$18</v>
      </c>
      <c r="AI1644" s="190" t="str">
        <f t="shared" si="2736"/>
        <v>AI$18</v>
      </c>
      <c r="AJ1644" s="190" t="str">
        <f t="shared" si="2736"/>
        <v>AJ$18</v>
      </c>
      <c r="AK1644" s="190" t="str">
        <f t="shared" si="2736"/>
        <v>AK$18</v>
      </c>
      <c r="AL1644" s="190" t="str">
        <f t="shared" si="2736"/>
        <v>AL$18</v>
      </c>
      <c r="AM1644" s="190" t="str">
        <f t="shared" si="2736"/>
        <v>AM$18</v>
      </c>
      <c r="AN1644" s="190" t="str">
        <f t="shared" si="2736"/>
        <v>AN$18</v>
      </c>
      <c r="AO1644" s="190" t="str">
        <f t="shared" si="2736"/>
        <v>AO$18</v>
      </c>
      <c r="AP1644" s="190" t="str">
        <f t="shared" si="2736"/>
        <v>AP$18</v>
      </c>
      <c r="AQ1644" s="190" t="str">
        <f t="shared" si="2736"/>
        <v>AQ$18</v>
      </c>
      <c r="AR1644" s="190" t="str">
        <f t="shared" si="2736"/>
        <v>AR$18</v>
      </c>
      <c r="AS1644" s="190" t="str">
        <f t="shared" si="2736"/>
        <v>AS$18</v>
      </c>
      <c r="AT1644" s="190" t="str">
        <f t="shared" si="2736"/>
        <v>AT$18</v>
      </c>
      <c r="AU1644" s="190" t="str">
        <f t="shared" si="2736"/>
        <v>AU$18</v>
      </c>
      <c r="AV1644" s="190" t="str">
        <f t="shared" si="2736"/>
        <v>AV$18</v>
      </c>
      <c r="AW1644" s="190" t="str">
        <f t="shared" si="2736"/>
        <v>AW$18</v>
      </c>
      <c r="AX1644" s="190" t="str">
        <f t="shared" si="2736"/>
        <v>AX$18</v>
      </c>
      <c r="AY1644" s="190" t="str">
        <f t="shared" ref="AY1644:CD1644" si="2737">AY$22</f>
        <v>AY$18</v>
      </c>
      <c r="AZ1644" s="190" t="str">
        <f t="shared" si="2737"/>
        <v>AZ$18</v>
      </c>
      <c r="BA1644" s="190" t="str">
        <f t="shared" si="2737"/>
        <v>BA$18</v>
      </c>
      <c r="BB1644" s="190" t="str">
        <f t="shared" si="2737"/>
        <v>BB$18</v>
      </c>
      <c r="BC1644" s="190" t="str">
        <f t="shared" si="2737"/>
        <v>BC$18</v>
      </c>
      <c r="BD1644" s="190" t="str">
        <f t="shared" si="2737"/>
        <v>BD$18</v>
      </c>
      <c r="BE1644" s="190" t="str">
        <f t="shared" si="2737"/>
        <v>BE$18</v>
      </c>
      <c r="BF1644" s="190" t="str">
        <f t="shared" si="2737"/>
        <v>BF$18</v>
      </c>
      <c r="BG1644" s="190" t="str">
        <f t="shared" si="2737"/>
        <v>BG$18</v>
      </c>
      <c r="BH1644" s="190" t="str">
        <f t="shared" si="2737"/>
        <v>BH$18</v>
      </c>
      <c r="BI1644" s="190" t="str">
        <f t="shared" si="2737"/>
        <v>BI$18</v>
      </c>
      <c r="BJ1644" s="190" t="str">
        <f t="shared" si="2737"/>
        <v>BJ$18</v>
      </c>
      <c r="BK1644" s="190" t="str">
        <f t="shared" si="2737"/>
        <v>BK$18</v>
      </c>
      <c r="BL1644" s="190" t="str">
        <f t="shared" si="2737"/>
        <v>BL$18</v>
      </c>
      <c r="BM1644" s="190" t="str">
        <f t="shared" si="2737"/>
        <v>BM$18</v>
      </c>
      <c r="BN1644" s="190" t="str">
        <f t="shared" si="2737"/>
        <v>BN$18</v>
      </c>
      <c r="BO1644" s="190" t="str">
        <f t="shared" si="2737"/>
        <v>BO$18</v>
      </c>
      <c r="BP1644" s="190" t="str">
        <f t="shared" si="2737"/>
        <v>BP$18</v>
      </c>
      <c r="BQ1644" s="190" t="str">
        <f t="shared" si="2737"/>
        <v>BQ$18</v>
      </c>
      <c r="BR1644" s="190" t="str">
        <f t="shared" si="2737"/>
        <v>BR$18</v>
      </c>
      <c r="BS1644" s="190" t="str">
        <f t="shared" si="2737"/>
        <v>BS$18</v>
      </c>
      <c r="BT1644" s="190" t="str">
        <f t="shared" si="2737"/>
        <v>BT$18</v>
      </c>
      <c r="BU1644" s="190" t="str">
        <f t="shared" si="2737"/>
        <v>BU$18</v>
      </c>
      <c r="BV1644" s="190" t="str">
        <f t="shared" si="2737"/>
        <v>BV$18</v>
      </c>
      <c r="BW1644" s="190" t="str">
        <f t="shared" si="2737"/>
        <v>BW$18</v>
      </c>
      <c r="BX1644" s="190" t="str">
        <f t="shared" si="2737"/>
        <v>BX$18</v>
      </c>
      <c r="BY1644" s="190" t="str">
        <f t="shared" si="2737"/>
        <v>BY$18</v>
      </c>
      <c r="BZ1644" s="190" t="str">
        <f t="shared" si="2737"/>
        <v>BZ$18</v>
      </c>
      <c r="CA1644" s="190" t="str">
        <f t="shared" si="2737"/>
        <v>CA$18</v>
      </c>
      <c r="CB1644" s="190" t="str">
        <f t="shared" si="2737"/>
        <v>CB$18</v>
      </c>
      <c r="CC1644" s="190" t="str">
        <f t="shared" si="2737"/>
        <v>CC$18</v>
      </c>
      <c r="CD1644" s="190" t="str">
        <f t="shared" si="2737"/>
        <v>CD$18</v>
      </c>
      <c r="CE1644" s="190" t="str">
        <f t="shared" ref="CE1644:CL1644" si="2738">CE$22</f>
        <v>CE$18</v>
      </c>
      <c r="CF1644" s="190" t="str">
        <f t="shared" si="2738"/>
        <v>CF$18</v>
      </c>
      <c r="CG1644" s="190" t="str">
        <f t="shared" si="2738"/>
        <v>CG$18</v>
      </c>
      <c r="CH1644" s="190" t="str">
        <f t="shared" si="2738"/>
        <v>CH$18</v>
      </c>
      <c r="CI1644" s="190" t="str">
        <f t="shared" si="2738"/>
        <v>CI$18</v>
      </c>
      <c r="CJ1644" s="190" t="str">
        <f t="shared" si="2738"/>
        <v>CJ$18</v>
      </c>
      <c r="CK1644" s="190" t="str">
        <f t="shared" si="2738"/>
        <v>CK$18</v>
      </c>
      <c r="CL1644" s="190" t="str">
        <f t="shared" si="2738"/>
        <v>CL$18</v>
      </c>
      <c r="CN1644" s="201"/>
      <c r="CO1644" s="190" t="str">
        <f t="shared" ref="CO1644:DL1644" si="2739">CO$22</f>
        <v>CO$18</v>
      </c>
      <c r="CP1644" s="190" t="str">
        <f t="shared" si="2739"/>
        <v>CP$18</v>
      </c>
      <c r="CQ1644" s="190" t="str">
        <f t="shared" si="2739"/>
        <v>CQ$18</v>
      </c>
      <c r="CR1644" s="190" t="str">
        <f t="shared" si="2739"/>
        <v>CR$18</v>
      </c>
      <c r="CS1644" s="190" t="str">
        <f t="shared" si="2739"/>
        <v>CS$18</v>
      </c>
      <c r="CT1644" s="190" t="str">
        <f t="shared" si="2739"/>
        <v>CT$18</v>
      </c>
      <c r="CU1644" s="190" t="str">
        <f t="shared" si="2739"/>
        <v>CU$18</v>
      </c>
      <c r="CV1644" s="190" t="str">
        <f t="shared" si="2739"/>
        <v>CV$18</v>
      </c>
      <c r="CW1644" s="190" t="str">
        <f t="shared" si="2739"/>
        <v>CW$18</v>
      </c>
      <c r="CX1644" s="190" t="str">
        <f t="shared" si="2739"/>
        <v>CX$18</v>
      </c>
      <c r="CY1644" s="190" t="str">
        <f t="shared" si="2739"/>
        <v>CY$18</v>
      </c>
      <c r="CZ1644" s="190" t="str">
        <f t="shared" si="2739"/>
        <v>CZ$18</v>
      </c>
      <c r="DA1644" s="190" t="str">
        <f t="shared" si="2739"/>
        <v>DA$18</v>
      </c>
      <c r="DB1644" s="190" t="str">
        <f t="shared" si="2739"/>
        <v>DB$18</v>
      </c>
      <c r="DC1644" s="190" t="str">
        <f t="shared" si="2739"/>
        <v>DC$18</v>
      </c>
      <c r="DD1644" s="190" t="str">
        <f t="shared" si="2739"/>
        <v>DD$18</v>
      </c>
      <c r="DE1644" s="190" t="str">
        <f t="shared" si="2739"/>
        <v>DE$18</v>
      </c>
      <c r="DF1644" s="190" t="str">
        <f t="shared" si="2739"/>
        <v>DF$18</v>
      </c>
      <c r="DG1644" s="190" t="str">
        <f t="shared" si="2739"/>
        <v>DG$18</v>
      </c>
      <c r="DH1644" s="190" t="str">
        <f t="shared" si="2739"/>
        <v>DH$18</v>
      </c>
      <c r="DI1644" s="190" t="str">
        <f t="shared" si="2739"/>
        <v>DI$18</v>
      </c>
      <c r="DJ1644" s="190" t="str">
        <f t="shared" si="2739"/>
        <v>DJ$18</v>
      </c>
      <c r="DK1644" s="190" t="str">
        <f t="shared" si="2739"/>
        <v>DK$18</v>
      </c>
      <c r="DL1644" s="190" t="str">
        <f t="shared" si="2739"/>
        <v>DL$18</v>
      </c>
    </row>
    <row r="1645" spans="1:116" x14ac:dyDescent="0.4">
      <c r="B1645" t="str">
        <f>E1645</f>
        <v>1645 DTERMY-F</v>
      </c>
      <c r="D1645" t="s">
        <v>427</v>
      </c>
      <c r="E1645" t="str">
        <f t="shared" ref="E1645" si="2740">ROW()&amp;" "&amp;D1645</f>
        <v>1645 DTERMY-F</v>
      </c>
      <c r="G1645" s="95" t="str">
        <f>"Assumptions - "&amp;G1644</f>
        <v>Assumptions - Rolling fixed term debt - multiple borrowings w/ annual control:</v>
      </c>
      <c r="H1645" s="200"/>
      <c r="I1645" s="201"/>
      <c r="J1645" s="201"/>
      <c r="K1645" s="202"/>
      <c r="L1645" s="202"/>
      <c r="M1645" s="202"/>
      <c r="N1645" s="202"/>
      <c r="O1645" s="202"/>
      <c r="P1645" s="202"/>
      <c r="R1645" s="202"/>
      <c r="S1645" s="190" t="str">
        <f t="shared" ref="S1645:AX1645" si="2741">S$23</f>
        <v>S$19</v>
      </c>
      <c r="T1645" s="190" t="str">
        <f t="shared" si="2741"/>
        <v>T$19</v>
      </c>
      <c r="U1645" s="190" t="str">
        <f t="shared" si="2741"/>
        <v>U$19</v>
      </c>
      <c r="V1645" s="190" t="str">
        <f t="shared" si="2741"/>
        <v>V$19</v>
      </c>
      <c r="W1645" s="190" t="str">
        <f t="shared" si="2741"/>
        <v>W$19</v>
      </c>
      <c r="X1645" s="190" t="str">
        <f t="shared" si="2741"/>
        <v>X$19</v>
      </c>
      <c r="Y1645" s="190" t="str">
        <f t="shared" si="2741"/>
        <v>Y$19</v>
      </c>
      <c r="Z1645" s="190" t="str">
        <f t="shared" si="2741"/>
        <v>Z$19</v>
      </c>
      <c r="AA1645" s="190" t="str">
        <f t="shared" si="2741"/>
        <v>AA$19</v>
      </c>
      <c r="AB1645" s="190" t="str">
        <f t="shared" si="2741"/>
        <v>AB$19</v>
      </c>
      <c r="AC1645" s="190" t="str">
        <f t="shared" si="2741"/>
        <v>AC$19</v>
      </c>
      <c r="AD1645" s="190" t="str">
        <f t="shared" si="2741"/>
        <v>AD$19</v>
      </c>
      <c r="AE1645" s="190" t="str">
        <f t="shared" si="2741"/>
        <v>AE$19</v>
      </c>
      <c r="AF1645" s="190" t="str">
        <f t="shared" si="2741"/>
        <v>AF$19</v>
      </c>
      <c r="AG1645" s="190" t="str">
        <f t="shared" si="2741"/>
        <v>AG$19</v>
      </c>
      <c r="AH1645" s="190" t="str">
        <f t="shared" si="2741"/>
        <v>AH$19</v>
      </c>
      <c r="AI1645" s="190" t="str">
        <f t="shared" si="2741"/>
        <v>AI$19</v>
      </c>
      <c r="AJ1645" s="190" t="str">
        <f t="shared" si="2741"/>
        <v>AJ$19</v>
      </c>
      <c r="AK1645" s="190" t="str">
        <f t="shared" si="2741"/>
        <v>AK$19</v>
      </c>
      <c r="AL1645" s="190" t="str">
        <f t="shared" si="2741"/>
        <v>AL$19</v>
      </c>
      <c r="AM1645" s="190" t="str">
        <f t="shared" si="2741"/>
        <v>AM$19</v>
      </c>
      <c r="AN1645" s="190" t="str">
        <f t="shared" si="2741"/>
        <v>AN$19</v>
      </c>
      <c r="AO1645" s="190" t="str">
        <f t="shared" si="2741"/>
        <v>AO$19</v>
      </c>
      <c r="AP1645" s="190" t="str">
        <f t="shared" si="2741"/>
        <v>AP$19</v>
      </c>
      <c r="AQ1645" s="190" t="str">
        <f t="shared" si="2741"/>
        <v>AQ$19</v>
      </c>
      <c r="AR1645" s="190" t="str">
        <f t="shared" si="2741"/>
        <v>AR$19</v>
      </c>
      <c r="AS1645" s="190" t="str">
        <f t="shared" si="2741"/>
        <v>AS$19</v>
      </c>
      <c r="AT1645" s="190" t="str">
        <f t="shared" si="2741"/>
        <v>AT$19</v>
      </c>
      <c r="AU1645" s="190" t="str">
        <f t="shared" si="2741"/>
        <v>AU$19</v>
      </c>
      <c r="AV1645" s="190" t="str">
        <f t="shared" si="2741"/>
        <v>AV$19</v>
      </c>
      <c r="AW1645" s="190" t="str">
        <f t="shared" si="2741"/>
        <v>AW$19</v>
      </c>
      <c r="AX1645" s="190" t="str">
        <f t="shared" si="2741"/>
        <v>AX$19</v>
      </c>
      <c r="AY1645" s="190" t="str">
        <f t="shared" ref="AY1645:CD1645" si="2742">AY$23</f>
        <v>AY$19</v>
      </c>
      <c r="AZ1645" s="190" t="str">
        <f t="shared" si="2742"/>
        <v>AZ$19</v>
      </c>
      <c r="BA1645" s="190" t="str">
        <f t="shared" si="2742"/>
        <v>BA$19</v>
      </c>
      <c r="BB1645" s="190" t="str">
        <f t="shared" si="2742"/>
        <v>BB$19</v>
      </c>
      <c r="BC1645" s="190" t="str">
        <f t="shared" si="2742"/>
        <v>BC$19</v>
      </c>
      <c r="BD1645" s="190" t="str">
        <f t="shared" si="2742"/>
        <v>BD$19</v>
      </c>
      <c r="BE1645" s="190" t="str">
        <f t="shared" si="2742"/>
        <v>BE$19</v>
      </c>
      <c r="BF1645" s="190" t="str">
        <f t="shared" si="2742"/>
        <v>BF$19</v>
      </c>
      <c r="BG1645" s="190" t="str">
        <f t="shared" si="2742"/>
        <v>BG$19</v>
      </c>
      <c r="BH1645" s="190" t="str">
        <f t="shared" si="2742"/>
        <v>BH$19</v>
      </c>
      <c r="BI1645" s="190" t="str">
        <f t="shared" si="2742"/>
        <v>BI$19</v>
      </c>
      <c r="BJ1645" s="190" t="str">
        <f t="shared" si="2742"/>
        <v>BJ$19</v>
      </c>
      <c r="BK1645" s="190" t="str">
        <f t="shared" si="2742"/>
        <v>BK$19</v>
      </c>
      <c r="BL1645" s="190" t="str">
        <f t="shared" si="2742"/>
        <v>BL$19</v>
      </c>
      <c r="BM1645" s="190" t="str">
        <f t="shared" si="2742"/>
        <v>BM$19</v>
      </c>
      <c r="BN1645" s="190" t="str">
        <f t="shared" si="2742"/>
        <v>BN$19</v>
      </c>
      <c r="BO1645" s="190" t="str">
        <f t="shared" si="2742"/>
        <v>BO$19</v>
      </c>
      <c r="BP1645" s="190" t="str">
        <f t="shared" si="2742"/>
        <v>BP$19</v>
      </c>
      <c r="BQ1645" s="190" t="str">
        <f t="shared" si="2742"/>
        <v>BQ$19</v>
      </c>
      <c r="BR1645" s="190" t="str">
        <f t="shared" si="2742"/>
        <v>BR$19</v>
      </c>
      <c r="BS1645" s="190" t="str">
        <f t="shared" si="2742"/>
        <v>BS$19</v>
      </c>
      <c r="BT1645" s="190" t="str">
        <f t="shared" si="2742"/>
        <v>BT$19</v>
      </c>
      <c r="BU1645" s="190" t="str">
        <f t="shared" si="2742"/>
        <v>BU$19</v>
      </c>
      <c r="BV1645" s="190" t="str">
        <f t="shared" si="2742"/>
        <v>BV$19</v>
      </c>
      <c r="BW1645" s="190" t="str">
        <f t="shared" si="2742"/>
        <v>BW$19</v>
      </c>
      <c r="BX1645" s="190" t="str">
        <f t="shared" si="2742"/>
        <v>BX$19</v>
      </c>
      <c r="BY1645" s="190" t="str">
        <f t="shared" si="2742"/>
        <v>BY$19</v>
      </c>
      <c r="BZ1645" s="190" t="str">
        <f t="shared" si="2742"/>
        <v>BZ$19</v>
      </c>
      <c r="CA1645" s="190" t="str">
        <f t="shared" si="2742"/>
        <v>CA$19</v>
      </c>
      <c r="CB1645" s="190" t="str">
        <f t="shared" si="2742"/>
        <v>CB$19</v>
      </c>
      <c r="CC1645" s="190" t="str">
        <f t="shared" si="2742"/>
        <v>CC$19</v>
      </c>
      <c r="CD1645" s="190" t="str">
        <f t="shared" si="2742"/>
        <v>CD$19</v>
      </c>
      <c r="CE1645" s="190" t="str">
        <f t="shared" ref="CE1645:CL1645" si="2743">CE$23</f>
        <v>CE$19</v>
      </c>
      <c r="CF1645" s="190" t="str">
        <f t="shared" si="2743"/>
        <v>CF$19</v>
      </c>
      <c r="CG1645" s="190" t="str">
        <f t="shared" si="2743"/>
        <v>CG$19</v>
      </c>
      <c r="CH1645" s="190" t="str">
        <f t="shared" si="2743"/>
        <v>CH$19</v>
      </c>
      <c r="CI1645" s="190" t="str">
        <f t="shared" si="2743"/>
        <v>CI$19</v>
      </c>
      <c r="CJ1645" s="190" t="str">
        <f t="shared" si="2743"/>
        <v>CJ$19</v>
      </c>
      <c r="CK1645" s="190" t="str">
        <f t="shared" si="2743"/>
        <v>CK$19</v>
      </c>
      <c r="CL1645" s="190" t="str">
        <f t="shared" si="2743"/>
        <v>CL$19</v>
      </c>
      <c r="CN1645" s="201"/>
      <c r="CO1645" s="190" t="str">
        <f t="shared" ref="CO1645:DL1645" si="2744">CO$23</f>
        <v>CO$19</v>
      </c>
      <c r="CP1645" s="190" t="str">
        <f t="shared" si="2744"/>
        <v>CP$19</v>
      </c>
      <c r="CQ1645" s="190" t="str">
        <f t="shared" si="2744"/>
        <v>CQ$19</v>
      </c>
      <c r="CR1645" s="190" t="str">
        <f t="shared" si="2744"/>
        <v>CR$19</v>
      </c>
      <c r="CS1645" s="190" t="str">
        <f t="shared" si="2744"/>
        <v>CS$19</v>
      </c>
      <c r="CT1645" s="190" t="str">
        <f t="shared" si="2744"/>
        <v>CT$19</v>
      </c>
      <c r="CU1645" s="190" t="str">
        <f t="shared" si="2744"/>
        <v>CU$19</v>
      </c>
      <c r="CV1645" s="190" t="str">
        <f t="shared" si="2744"/>
        <v>CV$19</v>
      </c>
      <c r="CW1645" s="190" t="str">
        <f t="shared" si="2744"/>
        <v>CW$19</v>
      </c>
      <c r="CX1645" s="190" t="str">
        <f t="shared" si="2744"/>
        <v>CX$19</v>
      </c>
      <c r="CY1645" s="190" t="str">
        <f t="shared" si="2744"/>
        <v>CY$19</v>
      </c>
      <c r="CZ1645" s="190" t="str">
        <f t="shared" si="2744"/>
        <v>CZ$19</v>
      </c>
      <c r="DA1645" s="190" t="str">
        <f t="shared" si="2744"/>
        <v>DA$19</v>
      </c>
      <c r="DB1645" s="190" t="str">
        <f t="shared" si="2744"/>
        <v>DB$19</v>
      </c>
      <c r="DC1645" s="190" t="str">
        <f t="shared" si="2744"/>
        <v>DC$19</v>
      </c>
      <c r="DD1645" s="190" t="str">
        <f t="shared" si="2744"/>
        <v>DD$19</v>
      </c>
      <c r="DE1645" s="190" t="str">
        <f t="shared" si="2744"/>
        <v>DE$19</v>
      </c>
      <c r="DF1645" s="190" t="str">
        <f t="shared" si="2744"/>
        <v>DF$19</v>
      </c>
      <c r="DG1645" s="190" t="str">
        <f t="shared" si="2744"/>
        <v>DG$19</v>
      </c>
      <c r="DH1645" s="190" t="str">
        <f t="shared" si="2744"/>
        <v>DH$19</v>
      </c>
      <c r="DI1645" s="190" t="str">
        <f t="shared" si="2744"/>
        <v>DI$19</v>
      </c>
      <c r="DJ1645" s="190" t="str">
        <f t="shared" si="2744"/>
        <v>DJ$19</v>
      </c>
      <c r="DK1645" s="190" t="str">
        <f t="shared" si="2744"/>
        <v>DK$19</v>
      </c>
      <c r="DL1645" s="190" t="str">
        <f t="shared" si="2744"/>
        <v>DL$19</v>
      </c>
    </row>
    <row r="1646" spans="1:116" x14ac:dyDescent="0.4">
      <c r="A1646" s="31"/>
      <c r="B1646" t="str">
        <f>E1646</f>
        <v>1646 DTERMY-F</v>
      </c>
      <c r="D1646" t="s">
        <v>427</v>
      </c>
      <c r="E1646" t="str">
        <f t="shared" si="2735"/>
        <v>1646 DTERMY-F</v>
      </c>
      <c r="F1646" s="31"/>
      <c r="G1646" s="159" t="s">
        <v>287</v>
      </c>
      <c r="H1646" s="48"/>
      <c r="I1646" s="304"/>
      <c r="J1646" s="304"/>
      <c r="K1646" s="48"/>
      <c r="L1646" s="48"/>
      <c r="M1646" s="48"/>
      <c r="N1646" s="48"/>
      <c r="O1646" s="48"/>
      <c r="P1646" s="48"/>
      <c r="R1646" s="70"/>
      <c r="S1646" s="305"/>
      <c r="T1646" s="305"/>
      <c r="U1646" s="305"/>
      <c r="V1646" s="305"/>
      <c r="W1646" s="305"/>
      <c r="X1646" s="305"/>
      <c r="Y1646" s="305"/>
      <c r="Z1646" s="305"/>
      <c r="AA1646" s="305"/>
      <c r="AB1646" s="305"/>
      <c r="AC1646" s="305"/>
      <c r="AD1646" s="305"/>
      <c r="AE1646" s="305"/>
      <c r="AF1646" s="305"/>
      <c r="AG1646" s="305"/>
      <c r="AH1646" s="305"/>
      <c r="AI1646" s="305"/>
      <c r="AJ1646" s="305"/>
      <c r="AK1646" s="305"/>
      <c r="AL1646" s="305"/>
      <c r="AM1646" s="305"/>
      <c r="AN1646" s="305"/>
      <c r="AO1646" s="305"/>
      <c r="AP1646" s="305"/>
      <c r="AQ1646" s="305"/>
      <c r="AR1646" s="305"/>
      <c r="AS1646" s="305"/>
      <c r="AT1646" s="305"/>
      <c r="AU1646" s="305"/>
      <c r="AV1646" s="305"/>
      <c r="AW1646" s="305"/>
      <c r="AX1646" s="305"/>
      <c r="AY1646" s="305"/>
      <c r="AZ1646" s="305"/>
      <c r="BA1646" s="305"/>
      <c r="BB1646" s="305"/>
      <c r="BC1646" s="305"/>
      <c r="BD1646" s="305"/>
      <c r="BE1646" s="305"/>
      <c r="BF1646" s="305"/>
      <c r="BG1646" s="305"/>
      <c r="BH1646" s="305"/>
      <c r="BI1646" s="305"/>
      <c r="BJ1646" s="305"/>
      <c r="BK1646" s="305"/>
      <c r="BL1646" s="305"/>
      <c r="BM1646" s="305"/>
      <c r="BN1646" s="305"/>
      <c r="BO1646" s="305"/>
      <c r="BP1646" s="305"/>
      <c r="BQ1646" s="305"/>
      <c r="BR1646" s="305"/>
      <c r="BS1646" s="305"/>
      <c r="BT1646" s="305"/>
      <c r="BU1646" s="305"/>
      <c r="BV1646" s="305"/>
      <c r="BW1646" s="305"/>
      <c r="BX1646" s="305"/>
      <c r="BY1646" s="305"/>
      <c r="BZ1646" s="305"/>
      <c r="CA1646" s="305"/>
      <c r="CB1646" s="305"/>
      <c r="CC1646" s="305"/>
      <c r="CD1646" s="305"/>
      <c r="CE1646" s="305"/>
      <c r="CF1646" s="305"/>
      <c r="CG1646" s="305"/>
      <c r="CH1646" s="305"/>
      <c r="CI1646" s="305"/>
      <c r="CJ1646" s="305"/>
      <c r="CK1646" s="305"/>
      <c r="CL1646" s="305"/>
      <c r="CN1646" s="304"/>
      <c r="CO1646" s="305"/>
      <c r="CP1646" s="305"/>
      <c r="CQ1646" s="305"/>
      <c r="CR1646" s="305"/>
      <c r="CS1646" s="305"/>
      <c r="CT1646" s="305"/>
      <c r="CU1646" s="305"/>
      <c r="CV1646" s="305"/>
      <c r="CW1646" s="305"/>
      <c r="CX1646" s="305"/>
      <c r="CY1646" s="305"/>
      <c r="CZ1646" s="305"/>
      <c r="DA1646" s="305"/>
      <c r="DB1646" s="305"/>
      <c r="DC1646" s="305"/>
      <c r="DD1646" s="305"/>
      <c r="DE1646" s="305"/>
      <c r="DF1646" s="305"/>
      <c r="DG1646" s="305"/>
      <c r="DH1646" s="305"/>
      <c r="DI1646" s="305"/>
      <c r="DJ1646" s="305"/>
      <c r="DK1646" s="305"/>
      <c r="DL1646" s="305"/>
    </row>
    <row r="1647" spans="1:116" x14ac:dyDescent="0.4">
      <c r="A1647" s="31"/>
      <c r="B1647" t="str">
        <f>E1647</f>
        <v>1647 DTERMY-F</v>
      </c>
      <c r="D1647" t="s">
        <v>427</v>
      </c>
      <c r="E1647" t="str">
        <f t="shared" si="2735"/>
        <v>1647 DTERMY-F</v>
      </c>
      <c r="F1647" s="31"/>
      <c r="G1647" s="159" t="s">
        <v>294</v>
      </c>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1:116" x14ac:dyDescent="0.4">
      <c r="A1648" s="31"/>
      <c r="B1648" t="str">
        <f>E1648</f>
        <v>1648 DTERMY-F</v>
      </c>
      <c r="D1648" t="s">
        <v>427</v>
      </c>
      <c r="E1648" t="str">
        <f t="shared" si="2735"/>
        <v>1648 DTERMY-F</v>
      </c>
      <c r="F1648" s="31"/>
      <c r="G1648" s="159" t="s">
        <v>288</v>
      </c>
      <c r="H1648" s="57">
        <v>4</v>
      </c>
      <c r="I1648" s="31"/>
      <c r="J1648" s="31"/>
      <c r="K1648" s="31"/>
      <c r="L1648" s="31"/>
      <c r="M1648" s="31"/>
      <c r="N1648" s="31"/>
      <c r="O1648" s="31"/>
      <c r="P1648" s="31"/>
      <c r="R1648" s="31"/>
      <c r="S1648" s="73"/>
      <c r="T1648" s="73"/>
      <c r="U1648" s="73"/>
      <c r="V1648" s="73"/>
      <c r="W1648" s="73"/>
      <c r="X1648" s="73"/>
      <c r="Y1648" s="73"/>
      <c r="Z1648" s="73"/>
      <c r="AA1648" s="73"/>
      <c r="AB1648" s="73"/>
      <c r="AC1648" s="73"/>
      <c r="AD1648" s="73"/>
      <c r="AE1648" s="73"/>
      <c r="AF1648" s="73"/>
      <c r="AG1648" s="73"/>
      <c r="AH1648" s="73"/>
      <c r="AI1648" s="73"/>
      <c r="AJ1648" s="73"/>
      <c r="AK1648" s="73"/>
      <c r="AL1648" s="73"/>
      <c r="AM1648" s="73"/>
      <c r="AN1648" s="73"/>
      <c r="AO1648" s="73"/>
      <c r="AP1648" s="73"/>
      <c r="AQ1648" s="73"/>
      <c r="AR1648" s="73"/>
      <c r="AS1648" s="73"/>
      <c r="AT1648" s="73"/>
      <c r="AU1648" s="73"/>
      <c r="AV1648" s="73"/>
      <c r="AW1648" s="73"/>
      <c r="AX1648" s="73"/>
      <c r="AY1648" s="73"/>
      <c r="AZ1648" s="73"/>
      <c r="BA1648" s="73"/>
      <c r="BB1648" s="73"/>
      <c r="BC1648" s="73"/>
      <c r="BD1648" s="73"/>
      <c r="BE1648" s="73"/>
      <c r="BF1648" s="73"/>
      <c r="BG1648" s="73"/>
      <c r="BH1648" s="73"/>
      <c r="BI1648" s="73"/>
      <c r="BJ1648" s="73"/>
      <c r="BK1648" s="73"/>
      <c r="BL1648" s="73"/>
      <c r="BM1648" s="73"/>
      <c r="BN1648" s="73"/>
      <c r="BO1648" s="73"/>
      <c r="BP1648" s="73"/>
      <c r="BQ1648" s="73"/>
      <c r="BR1648" s="73"/>
      <c r="BS1648" s="73"/>
      <c r="BT1648" s="73"/>
      <c r="BU1648" s="73"/>
      <c r="BV1648" s="73"/>
      <c r="BW1648" s="73"/>
      <c r="BX1648" s="73"/>
      <c r="BY1648" s="73"/>
      <c r="BZ1648" s="73"/>
      <c r="CA1648" s="73"/>
      <c r="CB1648" s="73"/>
      <c r="CC1648" s="73"/>
      <c r="CD1648" s="73"/>
      <c r="CE1648" s="73"/>
      <c r="CF1648" s="73"/>
      <c r="CG1648" s="73"/>
      <c r="CH1648" s="73"/>
      <c r="CI1648" s="73"/>
      <c r="CJ1648" s="73"/>
      <c r="CK1648" s="73"/>
      <c r="CL1648" s="73"/>
      <c r="CN1648" s="31"/>
      <c r="CO1648" s="73"/>
      <c r="CP1648" s="73"/>
      <c r="CQ1648" s="73"/>
      <c r="CR1648" s="73"/>
      <c r="CS1648" s="73"/>
      <c r="CT1648" s="73"/>
      <c r="CU1648" s="73"/>
      <c r="CV1648" s="73"/>
      <c r="CW1648" s="73"/>
      <c r="CX1648" s="73"/>
      <c r="CY1648" s="73"/>
      <c r="CZ1648" s="73"/>
      <c r="DA1648" s="73"/>
      <c r="DB1648" s="73"/>
      <c r="DC1648" s="73"/>
      <c r="DD1648" s="73"/>
      <c r="DE1648" s="73"/>
      <c r="DF1648" s="73"/>
      <c r="DG1648" s="73"/>
      <c r="DH1648" s="73"/>
      <c r="DI1648" s="73"/>
      <c r="DJ1648" s="73"/>
      <c r="DK1648" s="73"/>
      <c r="DL1648" s="73"/>
    </row>
    <row r="1649" spans="1:116" x14ac:dyDescent="0.4">
      <c r="A1649" s="31"/>
      <c r="B1649" t="str">
        <f>E1649</f>
        <v>1649 DTERMY-F</v>
      </c>
      <c r="D1649" t="s">
        <v>427</v>
      </c>
      <c r="E1649" t="str">
        <f t="shared" si="2735"/>
        <v>1649 DTERMY-F</v>
      </c>
      <c r="F1649" s="31"/>
      <c r="G1649" s="158" t="s">
        <v>295</v>
      </c>
      <c r="H1649" s="57">
        <v>3</v>
      </c>
      <c r="I1649" s="31"/>
      <c r="J1649" s="31"/>
      <c r="K1649" s="31"/>
      <c r="L1649" s="31"/>
      <c r="M1649" s="31"/>
      <c r="N1649" s="31"/>
      <c r="O1649" s="31"/>
      <c r="P1649" s="31"/>
      <c r="R1649" s="31"/>
      <c r="S1649" s="73"/>
      <c r="T1649" s="73"/>
      <c r="U1649" s="73"/>
      <c r="V1649" s="73"/>
      <c r="W1649" s="73"/>
      <c r="X1649" s="73"/>
      <c r="Y1649" s="73"/>
      <c r="Z1649" s="73"/>
      <c r="AA1649" s="73"/>
      <c r="AB1649" s="73"/>
      <c r="AC1649" s="73"/>
      <c r="AD1649" s="73"/>
      <c r="AE1649" s="73"/>
      <c r="AF1649" s="73"/>
      <c r="AG1649" s="73"/>
      <c r="AH1649" s="73"/>
      <c r="AI1649" s="73"/>
      <c r="AJ1649" s="73"/>
      <c r="AK1649" s="73"/>
      <c r="AL1649" s="73"/>
      <c r="AM1649" s="73"/>
      <c r="AN1649" s="73"/>
      <c r="AO1649" s="73"/>
      <c r="AP1649" s="73"/>
      <c r="AQ1649" s="73"/>
      <c r="AR1649" s="73"/>
      <c r="AS1649" s="73"/>
      <c r="AT1649" s="73"/>
      <c r="AU1649" s="73"/>
      <c r="AV1649" s="73"/>
      <c r="AW1649" s="73"/>
      <c r="AX1649" s="73"/>
      <c r="AY1649" s="73"/>
      <c r="AZ1649" s="73"/>
      <c r="BA1649" s="73"/>
      <c r="BB1649" s="73"/>
      <c r="BC1649" s="73"/>
      <c r="BD1649" s="73"/>
      <c r="BE1649" s="73"/>
      <c r="BF1649" s="73"/>
      <c r="BG1649" s="73"/>
      <c r="BH1649" s="73"/>
      <c r="BI1649" s="73"/>
      <c r="BJ1649" s="73"/>
      <c r="BK1649" s="73"/>
      <c r="BL1649" s="73"/>
      <c r="BM1649" s="73"/>
      <c r="BN1649" s="73"/>
      <c r="BO1649" s="73"/>
      <c r="BP1649" s="73"/>
      <c r="BQ1649" s="73"/>
      <c r="BR1649" s="73"/>
      <c r="BS1649" s="73"/>
      <c r="BT1649" s="73"/>
      <c r="BU1649" s="73"/>
      <c r="BV1649" s="73"/>
      <c r="BW1649" s="73"/>
      <c r="BX1649" s="73"/>
      <c r="BY1649" s="73"/>
      <c r="BZ1649" s="73"/>
      <c r="CA1649" s="73"/>
      <c r="CB1649" s="73"/>
      <c r="CC1649" s="73"/>
      <c r="CD1649" s="73"/>
      <c r="CE1649" s="73"/>
      <c r="CF1649" s="73"/>
      <c r="CG1649" s="73"/>
      <c r="CH1649" s="73"/>
      <c r="CI1649" s="73"/>
      <c r="CJ1649" s="73"/>
      <c r="CK1649" s="73"/>
      <c r="CL1649" s="73"/>
      <c r="CN1649" s="31"/>
      <c r="CO1649" s="73"/>
      <c r="CP1649" s="73"/>
      <c r="CQ1649" s="73"/>
      <c r="CR1649" s="73"/>
      <c r="CS1649" s="73"/>
      <c r="CT1649" s="73"/>
      <c r="CU1649" s="73"/>
      <c r="CV1649" s="73"/>
      <c r="CW1649" s="73"/>
      <c r="CX1649" s="73"/>
      <c r="CY1649" s="73"/>
      <c r="CZ1649" s="73"/>
      <c r="DA1649" s="73"/>
      <c r="DB1649" s="73"/>
      <c r="DC1649" s="73"/>
      <c r="DD1649" s="73"/>
      <c r="DE1649" s="73"/>
      <c r="DF1649" s="73"/>
      <c r="DG1649" s="73"/>
      <c r="DH1649" s="73"/>
      <c r="DI1649" s="73"/>
      <c r="DJ1649" s="73"/>
      <c r="DK1649" s="73"/>
      <c r="DL1649" s="73"/>
    </row>
    <row r="1650" spans="1:116" x14ac:dyDescent="0.4">
      <c r="A1650" s="31"/>
      <c r="B1650" s="31"/>
      <c r="C1650" s="31"/>
      <c r="D1650" t="s">
        <v>427</v>
      </c>
      <c r="E1650" t="str">
        <f t="shared" si="2735"/>
        <v>1650 DTERMY-F</v>
      </c>
      <c r="F1650" s="31"/>
      <c r="G1650" s="127"/>
      <c r="H1650" s="59">
        <v>0.1</v>
      </c>
      <c r="I1650" s="31"/>
      <c r="J1650" s="31"/>
      <c r="K1650" s="31"/>
      <c r="L1650" s="31"/>
      <c r="M1650" s="31"/>
      <c r="N1650" s="31"/>
      <c r="O1650" s="31"/>
      <c r="P1650" s="31"/>
      <c r="R1650" s="31"/>
      <c r="S1650" s="73"/>
      <c r="T1650" s="73"/>
      <c r="U1650" s="73"/>
      <c r="V1650" s="73"/>
      <c r="W1650" s="73"/>
      <c r="X1650" s="73"/>
      <c r="Y1650" s="73"/>
      <c r="Z1650" s="73"/>
      <c r="AA1650" s="73"/>
      <c r="AB1650" s="73"/>
      <c r="AC1650" s="73"/>
      <c r="AD1650" s="73"/>
      <c r="AE1650" s="73"/>
      <c r="AF1650" s="73"/>
      <c r="AG1650" s="73"/>
      <c r="AH1650" s="73"/>
      <c r="AI1650" s="73"/>
      <c r="AJ1650" s="73"/>
      <c r="AK1650" s="73"/>
      <c r="AL1650" s="73"/>
      <c r="AM1650" s="73"/>
      <c r="AN1650" s="73"/>
      <c r="AO1650" s="73"/>
      <c r="AP1650" s="73"/>
      <c r="AQ1650" s="73"/>
      <c r="AR1650" s="73"/>
      <c r="AS1650" s="73"/>
      <c r="AT1650" s="73"/>
      <c r="AU1650" s="73"/>
      <c r="AV1650" s="73"/>
      <c r="AW1650" s="73"/>
      <c r="AX1650" s="73"/>
      <c r="AY1650" s="73"/>
      <c r="AZ1650" s="73"/>
      <c r="BA1650" s="73"/>
      <c r="BB1650" s="73"/>
      <c r="BC1650" s="73"/>
      <c r="BD1650" s="73"/>
      <c r="BE1650" s="73"/>
      <c r="BF1650" s="73"/>
      <c r="BG1650" s="73"/>
      <c r="BH1650" s="73"/>
      <c r="BI1650" s="73"/>
      <c r="BJ1650" s="73"/>
      <c r="BK1650" s="73"/>
      <c r="BL1650" s="73"/>
      <c r="BM1650" s="73"/>
      <c r="BN1650" s="73"/>
      <c r="BO1650" s="73"/>
      <c r="BP1650" s="73"/>
      <c r="BQ1650" s="73"/>
      <c r="BR1650" s="73"/>
      <c r="BS1650" s="73"/>
      <c r="BT1650" s="73"/>
      <c r="BU1650" s="73"/>
      <c r="BV1650" s="73"/>
      <c r="BW1650" s="73"/>
      <c r="BX1650" s="73"/>
      <c r="BY1650" s="73"/>
      <c r="BZ1650" s="73"/>
      <c r="CA1650" s="73"/>
      <c r="CB1650" s="73"/>
      <c r="CC1650" s="73"/>
      <c r="CD1650" s="73"/>
      <c r="CE1650" s="73"/>
      <c r="CF1650" s="73"/>
      <c r="CG1650" s="73"/>
      <c r="CH1650" s="73"/>
      <c r="CI1650" s="73"/>
      <c r="CJ1650" s="73"/>
      <c r="CK1650" s="73"/>
      <c r="CL1650" s="73"/>
      <c r="CN1650" s="31"/>
      <c r="CO1650" s="73"/>
      <c r="CP1650" s="73"/>
      <c r="CQ1650" s="73"/>
      <c r="CR1650" s="73"/>
      <c r="CS1650" s="73"/>
      <c r="CT1650" s="73"/>
      <c r="CU1650" s="73"/>
      <c r="CV1650" s="73"/>
      <c r="CW1650" s="73"/>
      <c r="CX1650" s="73"/>
      <c r="CY1650" s="73"/>
      <c r="CZ1650" s="73"/>
      <c r="DA1650" s="73"/>
      <c r="DB1650" s="73"/>
      <c r="DC1650" s="73"/>
      <c r="DD1650" s="73"/>
      <c r="DE1650" s="73"/>
      <c r="DF1650" s="73"/>
      <c r="DG1650" s="73"/>
      <c r="DH1650" s="73"/>
      <c r="DI1650" s="73"/>
      <c r="DJ1650" s="73"/>
      <c r="DK1650" s="73"/>
      <c r="DL1650" s="73"/>
    </row>
    <row r="1651" spans="1:116" x14ac:dyDescent="0.4">
      <c r="D1651" t="s">
        <v>427</v>
      </c>
      <c r="E1651" t="str">
        <f t="shared" si="2735"/>
        <v>1651 DTERMY-F</v>
      </c>
      <c r="F1651" s="299"/>
      <c r="G1651" s="95" t="s">
        <v>290</v>
      </c>
      <c r="H1651" s="23">
        <v>1000</v>
      </c>
      <c r="I1651" s="31"/>
      <c r="J1651" s="31"/>
      <c r="K1651" s="31"/>
      <c r="L1651" s="31"/>
      <c r="M1651" s="31"/>
      <c r="N1651" s="31"/>
      <c r="O1651" s="31"/>
      <c r="P1651" s="31"/>
      <c r="R1651" s="31"/>
      <c r="S1651" s="73"/>
      <c r="T1651" s="73"/>
      <c r="U1651" s="73"/>
      <c r="V1651" s="73"/>
      <c r="W1651" s="73"/>
      <c r="X1651" s="73"/>
      <c r="Y1651" s="73"/>
      <c r="Z1651" s="73"/>
      <c r="AA1651" s="73"/>
      <c r="AB1651" s="73"/>
      <c r="AC1651" s="73"/>
      <c r="AD1651" s="73"/>
      <c r="AE1651" s="73"/>
      <c r="AF1651" s="73"/>
      <c r="AG1651" s="73"/>
      <c r="AH1651" s="73"/>
      <c r="AI1651" s="73"/>
      <c r="AJ1651" s="73"/>
      <c r="AK1651" s="73"/>
      <c r="AL1651" s="73"/>
      <c r="AM1651" s="73"/>
      <c r="AN1651" s="73"/>
      <c r="AO1651" s="73"/>
      <c r="AP1651" s="73"/>
      <c r="AQ1651" s="73"/>
      <c r="AR1651" s="73"/>
      <c r="AS1651" s="73"/>
      <c r="AT1651" s="73"/>
      <c r="AU1651" s="73"/>
      <c r="AV1651" s="73"/>
      <c r="AW1651" s="73"/>
      <c r="AX1651" s="73"/>
      <c r="AY1651" s="73"/>
      <c r="AZ1651" s="73"/>
      <c r="BA1651" s="73"/>
      <c r="BB1651" s="73"/>
      <c r="BC1651" s="73"/>
      <c r="BD1651" s="73"/>
      <c r="BE1651" s="73"/>
      <c r="BF1651" s="73"/>
      <c r="BG1651" s="73"/>
      <c r="BH1651" s="73"/>
      <c r="BI1651" s="73"/>
      <c r="BJ1651" s="73"/>
      <c r="BK1651" s="73"/>
      <c r="BL1651" s="73"/>
      <c r="BM1651" s="73"/>
      <c r="BN1651" s="73"/>
      <c r="BO1651" s="73"/>
      <c r="BP1651" s="73"/>
      <c r="BQ1651" s="73"/>
      <c r="BR1651" s="73"/>
      <c r="BS1651" s="73"/>
      <c r="BT1651" s="73"/>
      <c r="BU1651" s="73"/>
      <c r="BV1651" s="73"/>
      <c r="BW1651" s="73"/>
      <c r="BX1651" s="73"/>
      <c r="BY1651" s="73"/>
      <c r="BZ1651" s="73"/>
      <c r="CA1651" s="73"/>
      <c r="CB1651" s="73"/>
      <c r="CC1651" s="73"/>
      <c r="CD1651" s="73"/>
      <c r="CE1651" s="73"/>
      <c r="CF1651" s="73"/>
      <c r="CG1651" s="73"/>
      <c r="CH1651" s="73"/>
      <c r="CI1651" s="73"/>
      <c r="CJ1651" s="73"/>
      <c r="CK1651" s="73"/>
      <c r="CL1651" s="73"/>
      <c r="CN1651" s="31"/>
      <c r="CO1651" s="73"/>
      <c r="CP1651" s="73"/>
      <c r="CQ1651" s="73"/>
      <c r="CR1651" s="73"/>
      <c r="CS1651" s="73"/>
      <c r="CT1651" s="73"/>
      <c r="CU1651" s="73"/>
      <c r="CV1651" s="73"/>
      <c r="CW1651" s="73"/>
      <c r="CX1651" s="73"/>
      <c r="CY1651" s="73"/>
      <c r="CZ1651" s="73"/>
      <c r="DA1651" s="73"/>
      <c r="DB1651" s="73"/>
      <c r="DC1651" s="73"/>
      <c r="DD1651" s="73"/>
      <c r="DE1651" s="73"/>
      <c r="DF1651" s="73"/>
      <c r="DG1651" s="73"/>
      <c r="DH1651" s="73"/>
      <c r="DI1651" s="73"/>
      <c r="DJ1651" s="73"/>
      <c r="DK1651" s="73"/>
      <c r="DL1651" s="73"/>
    </row>
    <row r="1652" spans="1:116" x14ac:dyDescent="0.4">
      <c r="D1652" t="s">
        <v>427</v>
      </c>
      <c r="E1652" t="str">
        <f t="shared" si="2735"/>
        <v>1652 DTERMY-F</v>
      </c>
      <c r="F1652" s="299"/>
      <c r="G1652" s="158" t="s">
        <v>289</v>
      </c>
      <c r="H1652" s="31"/>
      <c r="I1652" s="31"/>
      <c r="J1652" s="31"/>
      <c r="K1652" s="31"/>
      <c r="L1652" s="31"/>
      <c r="M1652" s="31"/>
      <c r="N1652" s="31"/>
      <c r="O1652" s="31"/>
      <c r="P1652" s="31"/>
      <c r="R1652" s="31"/>
      <c r="S1652" s="73"/>
      <c r="T1652" s="73"/>
      <c r="U1652" s="73"/>
      <c r="V1652" s="73"/>
      <c r="W1652" s="73"/>
      <c r="X1652" s="73"/>
      <c r="Y1652" s="73"/>
      <c r="Z1652" s="73"/>
      <c r="AA1652" s="73"/>
      <c r="AB1652" s="73"/>
      <c r="AC1652" s="73"/>
      <c r="AD1652" s="73"/>
      <c r="AE1652" s="73"/>
      <c r="AF1652" s="73"/>
      <c r="AG1652" s="73"/>
      <c r="AH1652" s="73"/>
      <c r="AI1652" s="73"/>
      <c r="AJ1652" s="73"/>
      <c r="AK1652" s="73"/>
      <c r="AL1652" s="73"/>
      <c r="AM1652" s="73"/>
      <c r="AN1652" s="73"/>
      <c r="AO1652" s="73"/>
      <c r="AP1652" s="73"/>
      <c r="AQ1652" s="73"/>
      <c r="AR1652" s="73"/>
      <c r="AS1652" s="73"/>
      <c r="AT1652" s="73"/>
      <c r="AU1652" s="73"/>
      <c r="AV1652" s="73"/>
      <c r="AW1652" s="73"/>
      <c r="AX1652" s="73"/>
      <c r="AY1652" s="73"/>
      <c r="AZ1652" s="73"/>
      <c r="BA1652" s="73"/>
      <c r="BB1652" s="73"/>
      <c r="BC1652" s="73"/>
      <c r="BD1652" s="73"/>
      <c r="BE1652" s="73"/>
      <c r="BF1652" s="73"/>
      <c r="BG1652" s="73"/>
      <c r="BH1652" s="73"/>
      <c r="BI1652" s="73"/>
      <c r="BJ1652" s="73"/>
      <c r="BK1652" s="73"/>
      <c r="BL1652" s="73"/>
      <c r="BM1652" s="73"/>
      <c r="BN1652" s="73"/>
      <c r="BO1652" s="73"/>
      <c r="BP1652" s="73"/>
      <c r="BQ1652" s="73"/>
      <c r="BR1652" s="73"/>
      <c r="BS1652" s="73"/>
      <c r="BT1652" s="73"/>
      <c r="BU1652" s="73"/>
      <c r="BV1652" s="73"/>
      <c r="BW1652" s="73"/>
      <c r="BX1652" s="73"/>
      <c r="BY1652" s="73"/>
      <c r="BZ1652" s="73"/>
      <c r="CA1652" s="73"/>
      <c r="CB1652" s="73"/>
      <c r="CC1652" s="73"/>
      <c r="CD1652" s="73"/>
      <c r="CE1652" s="73"/>
      <c r="CF1652" s="73"/>
      <c r="CG1652" s="73"/>
      <c r="CH1652" s="73"/>
      <c r="CI1652" s="73"/>
      <c r="CJ1652" s="73"/>
      <c r="CK1652" s="73"/>
      <c r="CL1652" s="73"/>
      <c r="CN1652" s="31"/>
      <c r="CO1652" s="73"/>
      <c r="CP1652" s="73"/>
      <c r="CQ1652" s="73"/>
      <c r="CR1652" s="73"/>
      <c r="CS1652" s="73"/>
      <c r="CT1652" s="73"/>
      <c r="CU1652" s="73"/>
      <c r="CV1652" s="73"/>
      <c r="CW1652" s="73"/>
      <c r="CX1652" s="73"/>
      <c r="CY1652" s="73"/>
      <c r="CZ1652" s="73"/>
      <c r="DA1652" s="73"/>
      <c r="DB1652" s="73"/>
      <c r="DC1652" s="73"/>
      <c r="DD1652" s="73"/>
      <c r="DE1652" s="73"/>
      <c r="DF1652" s="73"/>
      <c r="DG1652" s="73"/>
      <c r="DH1652" s="73"/>
      <c r="DI1652" s="73"/>
      <c r="DJ1652" s="73"/>
      <c r="DK1652" s="73"/>
      <c r="DL1652" s="73"/>
    </row>
    <row r="1653" spans="1:116" x14ac:dyDescent="0.4">
      <c r="B1653" t="str">
        <f>E1653</f>
        <v>1653 DTERMY-F</v>
      </c>
      <c r="C1653" t="s">
        <v>236</v>
      </c>
      <c r="D1653" t="s">
        <v>427</v>
      </c>
      <c r="E1653" t="str">
        <f t="shared" si="2735"/>
        <v>1653 DTERMY-F</v>
      </c>
      <c r="G1653" s="158" t="str">
        <f>"New borrowing - "&amp;SUBSTITUTE(G1644,":","")</f>
        <v>New borrowing - Rolling fixed term debt - multiple borrowings w/ annual control</v>
      </c>
      <c r="R1653" s="92"/>
      <c r="S1653" s="154"/>
      <c r="T1653" s="154"/>
      <c r="U1653" s="154"/>
      <c r="V1653" s="154"/>
      <c r="W1653" s="154"/>
      <c r="X1653" s="154"/>
      <c r="Y1653" s="154"/>
      <c r="Z1653" s="154"/>
      <c r="AA1653" s="154"/>
      <c r="AB1653" s="154"/>
      <c r="AC1653" s="154"/>
      <c r="AD1653" s="154"/>
      <c r="AE1653" s="154"/>
      <c r="AF1653" s="154"/>
      <c r="AG1653" s="154"/>
      <c r="AH1653" s="154"/>
      <c r="AI1653" s="154"/>
      <c r="AJ1653" s="154"/>
      <c r="AK1653" s="154"/>
      <c r="AL1653" s="154"/>
      <c r="AM1653" s="154"/>
      <c r="AN1653" s="154"/>
      <c r="AO1653" s="154"/>
      <c r="AP1653" s="154"/>
      <c r="AQ1653" s="154"/>
      <c r="AR1653" s="154"/>
      <c r="AS1653" s="154"/>
      <c r="AT1653" s="154"/>
      <c r="AU1653" s="154"/>
      <c r="AV1653" s="154"/>
      <c r="AW1653" s="154"/>
      <c r="AX1653" s="154"/>
      <c r="AY1653" s="154"/>
      <c r="AZ1653" s="154"/>
      <c r="BA1653" s="154"/>
      <c r="BB1653" s="154"/>
      <c r="BC1653" s="154"/>
      <c r="BD1653" s="154"/>
      <c r="BE1653" s="154"/>
      <c r="BF1653" s="154"/>
      <c r="BG1653" s="154"/>
      <c r="BH1653" s="154"/>
      <c r="BI1653" s="154"/>
      <c r="BJ1653" s="154"/>
      <c r="BK1653" s="154"/>
      <c r="BL1653" s="154"/>
      <c r="BM1653" s="154"/>
      <c r="BN1653" s="154"/>
      <c r="BO1653" s="154"/>
      <c r="BP1653" s="154"/>
      <c r="BQ1653" s="154"/>
      <c r="BR1653" s="154"/>
      <c r="BS1653" s="154"/>
      <c r="BT1653" s="154"/>
      <c r="BU1653" s="154"/>
      <c r="BV1653" s="154"/>
      <c r="BW1653" s="154"/>
      <c r="BX1653" s="154"/>
      <c r="BY1653" s="154"/>
      <c r="BZ1653" s="154"/>
      <c r="CA1653" s="154"/>
      <c r="CB1653" s="154"/>
      <c r="CC1653" s="154"/>
      <c r="CD1653" s="154"/>
      <c r="CE1653" s="154"/>
      <c r="CF1653" s="154"/>
      <c r="CG1653" s="154"/>
      <c r="CH1653" s="154"/>
      <c r="CI1653" s="154"/>
      <c r="CJ1653" s="154"/>
      <c r="CK1653" s="154"/>
      <c r="CL1653" s="154"/>
      <c r="CO1653" s="154"/>
      <c r="CP1653" s="154"/>
      <c r="CQ1653" s="154"/>
      <c r="CR1653" s="154"/>
      <c r="CS1653" s="154"/>
      <c r="CT1653" s="154"/>
      <c r="CU1653" s="154"/>
      <c r="CV1653" s="154"/>
      <c r="CW1653" s="154"/>
      <c r="CX1653" s="154"/>
      <c r="CY1653" s="154"/>
      <c r="CZ1653" s="154"/>
      <c r="DA1653" s="154"/>
      <c r="DB1653" s="154"/>
      <c r="DC1653" s="154"/>
      <c r="DD1653" s="154"/>
      <c r="DE1653" s="154"/>
      <c r="DF1653" s="154"/>
      <c r="DG1653" s="154"/>
      <c r="DH1653" s="154"/>
      <c r="DI1653" s="154"/>
      <c r="DJ1653" s="154"/>
      <c r="DK1653" s="154"/>
      <c r="DL1653" s="154"/>
    </row>
    <row r="1654" spans="1:116" x14ac:dyDescent="0.4">
      <c r="C1654" t="s">
        <v>236</v>
      </c>
      <c r="D1654" t="s">
        <v>427</v>
      </c>
      <c r="E1654" t="str">
        <f t="shared" si="2735"/>
        <v>1654 DTERMY-F</v>
      </c>
      <c r="G1654" s="158" t="str">
        <f>"Repayment - "&amp;SUBSTITUTE(G1644,":","")</f>
        <v>Repayment - Rolling fixed term debt - multiple borrowings w/ annual control</v>
      </c>
      <c r="K1654" s="24">
        <f>H1651</f>
        <v>1000</v>
      </c>
      <c r="L1654" s="24">
        <f>K1657</f>
        <v>0</v>
      </c>
      <c r="M1654" s="24">
        <f>L1657</f>
        <v>0</v>
      </c>
      <c r="N1654" s="24">
        <f>M1657</f>
        <v>0</v>
      </c>
      <c r="O1654" s="24">
        <f>N1657</f>
        <v>0</v>
      </c>
      <c r="P1654" s="24">
        <f>O1657</f>
        <v>0</v>
      </c>
      <c r="R1654"/>
      <c r="S1654" s="80">
        <f>H1651</f>
        <v>1000</v>
      </c>
      <c r="T1654" s="62">
        <f t="shared" ref="T1654:AY1654" ca="1" si="2745">S1657</f>
        <v>1833.3333333333335</v>
      </c>
      <c r="U1654" s="62">
        <f t="shared" ca="1" si="2745"/>
        <v>2666.666666666667</v>
      </c>
      <c r="V1654" s="62">
        <f t="shared" ca="1" si="2745"/>
        <v>2500.0000000000005</v>
      </c>
      <c r="W1654" s="62">
        <f t="shared" ca="1" si="2745"/>
        <v>2500.0000000000005</v>
      </c>
      <c r="X1654" s="62">
        <f t="shared" ca="1" si="2745"/>
        <v>2500.0000000000005</v>
      </c>
      <c r="Y1654" s="62">
        <f t="shared" ca="1" si="2745"/>
        <v>2500.0000000000005</v>
      </c>
      <c r="Z1654" s="62">
        <f t="shared" ca="1" si="2745"/>
        <v>2500.0000000000005</v>
      </c>
      <c r="AA1654" s="62">
        <f t="shared" ca="1" si="2745"/>
        <v>2500.0000000000005</v>
      </c>
      <c r="AB1654" s="62">
        <f t="shared" ca="1" si="2745"/>
        <v>2500.0000000000005</v>
      </c>
      <c r="AC1654" s="62">
        <f t="shared" ca="1" si="2745"/>
        <v>2500.0000000000005</v>
      </c>
      <c r="AD1654" s="62">
        <f t="shared" ca="1" si="2745"/>
        <v>2500.0000000000005</v>
      </c>
      <c r="AE1654" s="62">
        <f t="shared" ca="1" si="2745"/>
        <v>2500.0000000000005</v>
      </c>
      <c r="AF1654" s="62">
        <f t="shared" ca="1" si="2745"/>
        <v>1666.666666666667</v>
      </c>
      <c r="AG1654" s="62">
        <f t="shared" ca="1" si="2745"/>
        <v>833.3333333333336</v>
      </c>
      <c r="AH1654" s="62">
        <f t="shared" ca="1" si="2745"/>
        <v>0</v>
      </c>
      <c r="AI1654" s="62">
        <f t="shared" ca="1" si="2745"/>
        <v>0</v>
      </c>
      <c r="AJ1654" s="62">
        <f t="shared" ca="1" si="2745"/>
        <v>0</v>
      </c>
      <c r="AK1654" s="62">
        <f t="shared" ca="1" si="2745"/>
        <v>0</v>
      </c>
      <c r="AL1654" s="62">
        <f t="shared" ca="1" si="2745"/>
        <v>0</v>
      </c>
      <c r="AM1654" s="62">
        <f t="shared" ca="1" si="2745"/>
        <v>0</v>
      </c>
      <c r="AN1654" s="62">
        <f t="shared" ca="1" si="2745"/>
        <v>0</v>
      </c>
      <c r="AO1654" s="62">
        <f t="shared" ca="1" si="2745"/>
        <v>0</v>
      </c>
      <c r="AP1654" s="62">
        <f t="shared" ca="1" si="2745"/>
        <v>0</v>
      </c>
      <c r="AQ1654" s="62">
        <f t="shared" ca="1" si="2745"/>
        <v>0</v>
      </c>
      <c r="AR1654" s="62">
        <f t="shared" ca="1" si="2745"/>
        <v>0</v>
      </c>
      <c r="AS1654" s="62">
        <f t="shared" ca="1" si="2745"/>
        <v>0</v>
      </c>
      <c r="AT1654" s="62">
        <f t="shared" ca="1" si="2745"/>
        <v>0</v>
      </c>
      <c r="AU1654" s="62">
        <f t="shared" ca="1" si="2745"/>
        <v>0</v>
      </c>
      <c r="AV1654" s="62">
        <f t="shared" ca="1" si="2745"/>
        <v>0</v>
      </c>
      <c r="AW1654" s="62">
        <f t="shared" ca="1" si="2745"/>
        <v>0</v>
      </c>
      <c r="AX1654" s="62">
        <f t="shared" ca="1" si="2745"/>
        <v>0</v>
      </c>
      <c r="AY1654" s="62">
        <f t="shared" ca="1" si="2745"/>
        <v>0</v>
      </c>
      <c r="AZ1654" s="62">
        <f t="shared" ref="AZ1654:CE1654" ca="1" si="2746">AY1657</f>
        <v>0</v>
      </c>
      <c r="BA1654" s="62">
        <f t="shared" ca="1" si="2746"/>
        <v>0</v>
      </c>
      <c r="BB1654" s="62">
        <f t="shared" ca="1" si="2746"/>
        <v>0</v>
      </c>
      <c r="BC1654" s="62">
        <f t="shared" ca="1" si="2746"/>
        <v>0</v>
      </c>
      <c r="BD1654" s="62">
        <f t="shared" ca="1" si="2746"/>
        <v>0</v>
      </c>
      <c r="BE1654" s="62">
        <f t="shared" ca="1" si="2746"/>
        <v>0</v>
      </c>
      <c r="BF1654" s="62">
        <f t="shared" ca="1" si="2746"/>
        <v>0</v>
      </c>
      <c r="BG1654" s="62">
        <f t="shared" ca="1" si="2746"/>
        <v>0</v>
      </c>
      <c r="BH1654" s="62">
        <f t="shared" ca="1" si="2746"/>
        <v>0</v>
      </c>
      <c r="BI1654" s="62">
        <f t="shared" ca="1" si="2746"/>
        <v>0</v>
      </c>
      <c r="BJ1654" s="62">
        <f t="shared" ca="1" si="2746"/>
        <v>0</v>
      </c>
      <c r="BK1654" s="62">
        <f t="shared" ca="1" si="2746"/>
        <v>0</v>
      </c>
      <c r="BL1654" s="62">
        <f t="shared" ca="1" si="2746"/>
        <v>0</v>
      </c>
      <c r="BM1654" s="62">
        <f t="shared" ca="1" si="2746"/>
        <v>0</v>
      </c>
      <c r="BN1654" s="62">
        <f t="shared" ca="1" si="2746"/>
        <v>0</v>
      </c>
      <c r="BO1654" s="62">
        <f t="shared" ca="1" si="2746"/>
        <v>0</v>
      </c>
      <c r="BP1654" s="62">
        <f t="shared" ca="1" si="2746"/>
        <v>0</v>
      </c>
      <c r="BQ1654" s="62">
        <f t="shared" ca="1" si="2746"/>
        <v>0</v>
      </c>
      <c r="BR1654" s="62">
        <f t="shared" ca="1" si="2746"/>
        <v>0</v>
      </c>
      <c r="BS1654" s="62">
        <f t="shared" ca="1" si="2746"/>
        <v>0</v>
      </c>
      <c r="BT1654" s="62">
        <f t="shared" ca="1" si="2746"/>
        <v>0</v>
      </c>
      <c r="BU1654" s="62">
        <f t="shared" ca="1" si="2746"/>
        <v>0</v>
      </c>
      <c r="BV1654" s="62">
        <f t="shared" ca="1" si="2746"/>
        <v>0</v>
      </c>
      <c r="BW1654" s="62">
        <f t="shared" ca="1" si="2746"/>
        <v>0</v>
      </c>
      <c r="BX1654" s="62">
        <f t="shared" ca="1" si="2746"/>
        <v>0</v>
      </c>
      <c r="BY1654" s="62">
        <f t="shared" ca="1" si="2746"/>
        <v>0</v>
      </c>
      <c r="BZ1654" s="62">
        <f t="shared" ca="1" si="2746"/>
        <v>0</v>
      </c>
      <c r="CA1654" s="62">
        <f t="shared" ca="1" si="2746"/>
        <v>0</v>
      </c>
      <c r="CB1654" s="62">
        <f t="shared" ca="1" si="2746"/>
        <v>0</v>
      </c>
      <c r="CC1654" s="62">
        <f t="shared" ca="1" si="2746"/>
        <v>0</v>
      </c>
      <c r="CD1654" s="62">
        <f t="shared" ca="1" si="2746"/>
        <v>0</v>
      </c>
      <c r="CE1654" s="62">
        <f t="shared" ca="1" si="2746"/>
        <v>0</v>
      </c>
      <c r="CF1654" s="62">
        <f t="shared" ref="CF1654:CL1654" ca="1" si="2747">CE1657</f>
        <v>0</v>
      </c>
      <c r="CG1654" s="62">
        <f t="shared" ca="1" si="2747"/>
        <v>0</v>
      </c>
      <c r="CH1654" s="62">
        <f t="shared" ca="1" si="2747"/>
        <v>0</v>
      </c>
      <c r="CI1654" s="62">
        <f t="shared" ca="1" si="2747"/>
        <v>0</v>
      </c>
      <c r="CJ1654" s="62">
        <f t="shared" ca="1" si="2747"/>
        <v>0</v>
      </c>
      <c r="CK1654" s="62">
        <f t="shared" ca="1" si="2747"/>
        <v>0</v>
      </c>
      <c r="CL1654" s="62">
        <f t="shared" ca="1" si="2747"/>
        <v>0</v>
      </c>
      <c r="CO1654" s="62">
        <f t="shared" ref="CO1654:DK1654" si="2748">CN1657</f>
        <v>0</v>
      </c>
      <c r="CP1654" s="62">
        <f t="shared" ca="1" si="2748"/>
        <v>0</v>
      </c>
      <c r="CQ1654" s="62">
        <f t="shared" ca="1" si="2748"/>
        <v>0</v>
      </c>
      <c r="CR1654" s="62">
        <f t="shared" ca="1" si="2748"/>
        <v>0</v>
      </c>
      <c r="CS1654" s="62">
        <f t="shared" ca="1" si="2748"/>
        <v>0</v>
      </c>
      <c r="CT1654" s="62">
        <f t="shared" ca="1" si="2748"/>
        <v>0</v>
      </c>
      <c r="CU1654" s="62">
        <f t="shared" ca="1" si="2748"/>
        <v>0</v>
      </c>
      <c r="CV1654" s="62">
        <f t="shared" ca="1" si="2748"/>
        <v>0</v>
      </c>
      <c r="CW1654" s="62">
        <f t="shared" ca="1" si="2748"/>
        <v>0</v>
      </c>
      <c r="CX1654" s="62">
        <f t="shared" ca="1" si="2748"/>
        <v>0</v>
      </c>
      <c r="CY1654" s="62">
        <f t="shared" ca="1" si="2748"/>
        <v>0</v>
      </c>
      <c r="CZ1654" s="62">
        <f t="shared" ca="1" si="2748"/>
        <v>0</v>
      </c>
      <c r="DA1654" s="62">
        <f t="shared" ca="1" si="2748"/>
        <v>0</v>
      </c>
      <c r="DB1654" s="62">
        <f t="shared" ca="1" si="2748"/>
        <v>0</v>
      </c>
      <c r="DC1654" s="62">
        <f t="shared" ca="1" si="2748"/>
        <v>0</v>
      </c>
      <c r="DD1654" s="62">
        <f t="shared" ca="1" si="2748"/>
        <v>0</v>
      </c>
      <c r="DE1654" s="62">
        <f t="shared" ca="1" si="2748"/>
        <v>0</v>
      </c>
      <c r="DF1654" s="62">
        <f t="shared" ca="1" si="2748"/>
        <v>0</v>
      </c>
      <c r="DG1654" s="62">
        <f t="shared" ca="1" si="2748"/>
        <v>0</v>
      </c>
      <c r="DH1654" s="62">
        <f t="shared" ca="1" si="2748"/>
        <v>0</v>
      </c>
      <c r="DI1654" s="62">
        <f t="shared" ca="1" si="2748"/>
        <v>0</v>
      </c>
      <c r="DJ1654" s="62">
        <f t="shared" ca="1" si="2748"/>
        <v>0</v>
      </c>
      <c r="DK1654" s="62">
        <f t="shared" ca="1" si="2748"/>
        <v>0</v>
      </c>
      <c r="DL1654" s="62">
        <f t="shared" ref="DL1654" ca="1" si="2749">DK1657</f>
        <v>0</v>
      </c>
    </row>
    <row r="1655" spans="1:116" x14ac:dyDescent="0.4">
      <c r="C1655" t="s">
        <v>237</v>
      </c>
      <c r="D1655" t="s">
        <v>427</v>
      </c>
      <c r="E1655" t="str">
        <f t="shared" si="2735"/>
        <v>1655 DTERMY-F</v>
      </c>
      <c r="G1655" s="126" t="str">
        <f>"Debt - "&amp;SUBSTITUTE(G1644,":","")</f>
        <v>Debt - Rolling fixed term debt - multiple borrowings w/ annual control</v>
      </c>
      <c r="K1655" s="23">
        <v>10000</v>
      </c>
      <c r="L1655" s="23">
        <f>SUMIF($4:$4,L$2,1651:1651)</f>
        <v>0</v>
      </c>
      <c r="M1655" s="23">
        <f>SUMIF($4:$4,M$2,1651:1651)</f>
        <v>0</v>
      </c>
      <c r="N1655" s="23">
        <f>SUMIF($4:$4,N$2,1651:1651)</f>
        <v>0</v>
      </c>
      <c r="O1655" s="23">
        <f>SUMIF($4:$4,O$2,1651:1651)</f>
        <v>0</v>
      </c>
      <c r="P1655" s="23">
        <f>SUMIF($4:$4,P$2,1651:1651)</f>
        <v>0</v>
      </c>
      <c r="R1655" s="53">
        <f>H1651</f>
        <v>1000</v>
      </c>
      <c r="S1655" s="80" cm="1">
        <f t="array" ref="S1655">IFERROR(INDEX($K:$Q,ROW(),MATCH(S$3,$K$2:$Q$2,0))/12,0)</f>
        <v>833.33333333333337</v>
      </c>
      <c r="T1655" s="80" cm="1">
        <f t="array" ref="T1655">IFERROR(INDEX($K:$Q,ROW(),MATCH(T$3,$K$2:$Q$2,0))/12,0)</f>
        <v>833.33333333333337</v>
      </c>
      <c r="U1655" s="80" cm="1">
        <f t="array" ref="U1655">IFERROR(INDEX($K:$Q,ROW(),MATCH(U$3,$K$2:$Q$2,0))/12,0)</f>
        <v>833.33333333333337</v>
      </c>
      <c r="V1655" s="80" cm="1">
        <f t="array" ref="V1655">IFERROR(INDEX($K:$Q,ROW(),MATCH(V$3,$K$2:$Q$2,0))/12,0)</f>
        <v>833.33333333333337</v>
      </c>
      <c r="W1655" s="80" cm="1">
        <f t="array" ref="W1655">IFERROR(INDEX($K:$Q,ROW(),MATCH(W$3,$K$2:$Q$2,0))/12,0)</f>
        <v>833.33333333333337</v>
      </c>
      <c r="X1655" s="80" cm="1">
        <f t="array" ref="X1655">IFERROR(INDEX($K:$Q,ROW(),MATCH(X$3,$K$2:$Q$2,0))/12,0)</f>
        <v>833.33333333333337</v>
      </c>
      <c r="Y1655" s="80" cm="1">
        <f t="array" ref="Y1655">IFERROR(INDEX($K:$Q,ROW(),MATCH(Y$3,$K$2:$Q$2,0))/12,0)</f>
        <v>833.33333333333337</v>
      </c>
      <c r="Z1655" s="80" cm="1">
        <f t="array" ref="Z1655">IFERROR(INDEX($K:$Q,ROW(),MATCH(Z$3,$K$2:$Q$2,0))/12,0)</f>
        <v>833.33333333333337</v>
      </c>
      <c r="AA1655" s="80" cm="1">
        <f t="array" ref="AA1655">IFERROR(INDEX($K:$Q,ROW(),MATCH(AA$3,$K$2:$Q$2,0))/12,0)</f>
        <v>833.33333333333337</v>
      </c>
      <c r="AB1655" s="80" cm="1">
        <f t="array" ref="AB1655">IFERROR(INDEX($K:$Q,ROW(),MATCH(AB$3,$K$2:$Q$2,0))/12,0)</f>
        <v>833.33333333333337</v>
      </c>
      <c r="AC1655" s="80" cm="1">
        <f t="array" ref="AC1655">IFERROR(INDEX($K:$Q,ROW(),MATCH(AC$3,$K$2:$Q$2,0))/12,0)</f>
        <v>833.33333333333337</v>
      </c>
      <c r="AD1655" s="80" cm="1">
        <f t="array" ref="AD1655">IFERROR(INDEX($K:$Q,ROW(),MATCH(AD$3,$K$2:$Q$2,0))/12,0)</f>
        <v>833.33333333333337</v>
      </c>
      <c r="AE1655" s="80" cm="1">
        <f t="array" ref="AE1655">IFERROR(INDEX($K:$Q,ROW(),MATCH(AE$3,$K$2:$Q$2,0))/12,0)</f>
        <v>0</v>
      </c>
      <c r="AF1655" s="80" cm="1">
        <f t="array" ref="AF1655">IFERROR(INDEX($K:$Q,ROW(),MATCH(AF$3,$K$2:$Q$2,0))/12,0)</f>
        <v>0</v>
      </c>
      <c r="AG1655" s="80" cm="1">
        <f t="array" ref="AG1655">IFERROR(INDEX($K:$Q,ROW(),MATCH(AG$3,$K$2:$Q$2,0))/12,0)</f>
        <v>0</v>
      </c>
      <c r="AH1655" s="80" cm="1">
        <f t="array" ref="AH1655">IFERROR(INDEX($K:$Q,ROW(),MATCH(AH$3,$K$2:$Q$2,0))/12,0)</f>
        <v>0</v>
      </c>
      <c r="AI1655" s="80" cm="1">
        <f t="array" ref="AI1655">IFERROR(INDEX($K:$Q,ROW(),MATCH(AI$3,$K$2:$Q$2,0))/12,0)</f>
        <v>0</v>
      </c>
      <c r="AJ1655" s="80" cm="1">
        <f t="array" ref="AJ1655">IFERROR(INDEX($K:$Q,ROW(),MATCH(AJ$3,$K$2:$Q$2,0))/12,0)</f>
        <v>0</v>
      </c>
      <c r="AK1655" s="80" cm="1">
        <f t="array" ref="AK1655">IFERROR(INDEX($K:$Q,ROW(),MATCH(AK$3,$K$2:$Q$2,0))/12,0)</f>
        <v>0</v>
      </c>
      <c r="AL1655" s="80" cm="1">
        <f t="array" ref="AL1655">IFERROR(INDEX($K:$Q,ROW(),MATCH(AL$3,$K$2:$Q$2,0))/12,0)</f>
        <v>0</v>
      </c>
      <c r="AM1655" s="80" cm="1">
        <f t="array" ref="AM1655">IFERROR(INDEX($K:$Q,ROW(),MATCH(AM$3,$K$2:$Q$2,0))/12,0)</f>
        <v>0</v>
      </c>
      <c r="AN1655" s="80" cm="1">
        <f t="array" ref="AN1655">IFERROR(INDEX($K:$Q,ROW(),MATCH(AN$3,$K$2:$Q$2,0))/12,0)</f>
        <v>0</v>
      </c>
      <c r="AO1655" s="80" cm="1">
        <f t="array" ref="AO1655">IFERROR(INDEX($K:$Q,ROW(),MATCH(AO$3,$K$2:$Q$2,0))/12,0)</f>
        <v>0</v>
      </c>
      <c r="AP1655" s="80" cm="1">
        <f t="array" ref="AP1655">IFERROR(INDEX($K:$Q,ROW(),MATCH(AP$3,$K$2:$Q$2,0))/12,0)</f>
        <v>0</v>
      </c>
      <c r="AQ1655" s="80" cm="1">
        <f t="array" ref="AQ1655">IFERROR(INDEX($K:$Q,ROW(),MATCH(AQ$3,$K$2:$Q$2,0))/12,0)</f>
        <v>0</v>
      </c>
      <c r="AR1655" s="80" cm="1">
        <f t="array" ref="AR1655">IFERROR(INDEX($K:$Q,ROW(),MATCH(AR$3,$K$2:$Q$2,0))/12,0)</f>
        <v>0</v>
      </c>
      <c r="AS1655" s="80" cm="1">
        <f t="array" ref="AS1655">IFERROR(INDEX($K:$Q,ROW(),MATCH(AS$3,$K$2:$Q$2,0))/12,0)</f>
        <v>0</v>
      </c>
      <c r="AT1655" s="80" cm="1">
        <f t="array" ref="AT1655">IFERROR(INDEX($K:$Q,ROW(),MATCH(AT$3,$K$2:$Q$2,0))/12,0)</f>
        <v>0</v>
      </c>
      <c r="AU1655" s="80" cm="1">
        <f t="array" ref="AU1655">IFERROR(INDEX($K:$Q,ROW(),MATCH(AU$3,$K$2:$Q$2,0))/12,0)</f>
        <v>0</v>
      </c>
      <c r="AV1655" s="80" cm="1">
        <f t="array" ref="AV1655">IFERROR(INDEX($K:$Q,ROW(),MATCH(AV$3,$K$2:$Q$2,0))/12,0)</f>
        <v>0</v>
      </c>
      <c r="AW1655" s="80" cm="1">
        <f t="array" ref="AW1655">IFERROR(INDEX($K:$Q,ROW(),MATCH(AW$3,$K$2:$Q$2,0))/12,0)</f>
        <v>0</v>
      </c>
      <c r="AX1655" s="80" cm="1">
        <f t="array" ref="AX1655">IFERROR(INDEX($K:$Q,ROW(),MATCH(AX$3,$K$2:$Q$2,0))/12,0)</f>
        <v>0</v>
      </c>
      <c r="AY1655" s="80" cm="1">
        <f t="array" ref="AY1655">IFERROR(INDEX($K:$Q,ROW(),MATCH(AY$3,$K$2:$Q$2,0))/12,0)</f>
        <v>0</v>
      </c>
      <c r="AZ1655" s="80" cm="1">
        <f t="array" ref="AZ1655">IFERROR(INDEX($K:$Q,ROW(),MATCH(AZ$3,$K$2:$Q$2,0))/12,0)</f>
        <v>0</v>
      </c>
      <c r="BA1655" s="80" cm="1">
        <f t="array" ref="BA1655">IFERROR(INDEX($K:$Q,ROW(),MATCH(BA$3,$K$2:$Q$2,0))/12,0)</f>
        <v>0</v>
      </c>
      <c r="BB1655" s="80" cm="1">
        <f t="array" ref="BB1655">IFERROR(INDEX($K:$Q,ROW(),MATCH(BB$3,$K$2:$Q$2,0))/12,0)</f>
        <v>0</v>
      </c>
      <c r="BC1655" s="80" cm="1">
        <f t="array" ref="BC1655">IFERROR(INDEX($K:$Q,ROW(),MATCH(BC$3,$K$2:$Q$2,0))/12,0)</f>
        <v>0</v>
      </c>
      <c r="BD1655" s="80" cm="1">
        <f t="array" ref="BD1655">IFERROR(INDEX($K:$Q,ROW(),MATCH(BD$3,$K$2:$Q$2,0))/12,0)</f>
        <v>0</v>
      </c>
      <c r="BE1655" s="80" cm="1">
        <f t="array" ref="BE1655">IFERROR(INDEX($K:$Q,ROW(),MATCH(BE$3,$K$2:$Q$2,0))/12,0)</f>
        <v>0</v>
      </c>
      <c r="BF1655" s="80" cm="1">
        <f t="array" ref="BF1655">IFERROR(INDEX($K:$Q,ROW(),MATCH(BF$3,$K$2:$Q$2,0))/12,0)</f>
        <v>0</v>
      </c>
      <c r="BG1655" s="80" cm="1">
        <f t="array" ref="BG1655">IFERROR(INDEX($K:$Q,ROW(),MATCH(BG$3,$K$2:$Q$2,0))/12,0)</f>
        <v>0</v>
      </c>
      <c r="BH1655" s="80" cm="1">
        <f t="array" ref="BH1655">IFERROR(INDEX($K:$Q,ROW(),MATCH(BH$3,$K$2:$Q$2,0))/12,0)</f>
        <v>0</v>
      </c>
      <c r="BI1655" s="80" cm="1">
        <f t="array" ref="BI1655">IFERROR(INDEX($K:$Q,ROW(),MATCH(BI$3,$K$2:$Q$2,0))/12,0)</f>
        <v>0</v>
      </c>
      <c r="BJ1655" s="80" cm="1">
        <f t="array" ref="BJ1655">IFERROR(INDEX($K:$Q,ROW(),MATCH(BJ$3,$K$2:$Q$2,0))/12,0)</f>
        <v>0</v>
      </c>
      <c r="BK1655" s="80" cm="1">
        <f t="array" ref="BK1655">IFERROR(INDEX($K:$Q,ROW(),MATCH(BK$3,$K$2:$Q$2,0))/12,0)</f>
        <v>0</v>
      </c>
      <c r="BL1655" s="80" cm="1">
        <f t="array" ref="BL1655">IFERROR(INDEX($K:$Q,ROW(),MATCH(BL$3,$K$2:$Q$2,0))/12,0)</f>
        <v>0</v>
      </c>
      <c r="BM1655" s="80" cm="1">
        <f t="array" ref="BM1655">IFERROR(INDEX($K:$Q,ROW(),MATCH(BM$3,$K$2:$Q$2,0))/12,0)</f>
        <v>0</v>
      </c>
      <c r="BN1655" s="80" cm="1">
        <f t="array" ref="BN1655">IFERROR(INDEX($K:$Q,ROW(),MATCH(BN$3,$K$2:$Q$2,0))/12,0)</f>
        <v>0</v>
      </c>
      <c r="BO1655" s="80" cm="1">
        <f t="array" ref="BO1655">IFERROR(INDEX($K:$Q,ROW(),MATCH(BO$3,$K$2:$Q$2,0))/12,0)</f>
        <v>0</v>
      </c>
      <c r="BP1655" s="80" cm="1">
        <f t="array" ref="BP1655">IFERROR(INDEX($K:$Q,ROW(),MATCH(BP$3,$K$2:$Q$2,0))/12,0)</f>
        <v>0</v>
      </c>
      <c r="BQ1655" s="80" cm="1">
        <f t="array" ref="BQ1655">IFERROR(INDEX($K:$Q,ROW(),MATCH(BQ$3,$K$2:$Q$2,0))/12,0)</f>
        <v>0</v>
      </c>
      <c r="BR1655" s="80" cm="1">
        <f t="array" ref="BR1655">IFERROR(INDEX($K:$Q,ROW(),MATCH(BR$3,$K$2:$Q$2,0))/12,0)</f>
        <v>0</v>
      </c>
      <c r="BS1655" s="80" cm="1">
        <f t="array" ref="BS1655">IFERROR(INDEX($K:$Q,ROW(),MATCH(BS$3,$K$2:$Q$2,0))/12,0)</f>
        <v>0</v>
      </c>
      <c r="BT1655" s="80" cm="1">
        <f t="array" ref="BT1655">IFERROR(INDEX($K:$Q,ROW(),MATCH(BT$3,$K$2:$Q$2,0))/12,0)</f>
        <v>0</v>
      </c>
      <c r="BU1655" s="80" cm="1">
        <f t="array" ref="BU1655">IFERROR(INDEX($K:$Q,ROW(),MATCH(BU$3,$K$2:$Q$2,0))/12,0)</f>
        <v>0</v>
      </c>
      <c r="BV1655" s="80" cm="1">
        <f t="array" ref="BV1655">IFERROR(INDEX($K:$Q,ROW(),MATCH(BV$3,$K$2:$Q$2,0))/12,0)</f>
        <v>0</v>
      </c>
      <c r="BW1655" s="80" cm="1">
        <f t="array" ref="BW1655">IFERROR(INDEX($K:$Q,ROW(),MATCH(BW$3,$K$2:$Q$2,0))/12,0)</f>
        <v>0</v>
      </c>
      <c r="BX1655" s="80" cm="1">
        <f t="array" ref="BX1655">IFERROR(INDEX($K:$Q,ROW(),MATCH(BX$3,$K$2:$Q$2,0))/12,0)</f>
        <v>0</v>
      </c>
      <c r="BY1655" s="80" cm="1">
        <f t="array" ref="BY1655">IFERROR(INDEX($K:$Q,ROW(),MATCH(BY$3,$K$2:$Q$2,0))/12,0)</f>
        <v>0</v>
      </c>
      <c r="BZ1655" s="80" cm="1">
        <f t="array" ref="BZ1655">IFERROR(INDEX($K:$Q,ROW(),MATCH(BZ$3,$K$2:$Q$2,0))/12,0)</f>
        <v>0</v>
      </c>
      <c r="CA1655" s="80" cm="1">
        <f t="array" ref="CA1655">IFERROR(INDEX($K:$Q,ROW(),MATCH(CA$3,$K$2:$Q$2,0))/12,0)</f>
        <v>0</v>
      </c>
      <c r="CB1655" s="80" cm="1">
        <f t="array" ref="CB1655">IFERROR(INDEX($K:$Q,ROW(),MATCH(CB$3,$K$2:$Q$2,0))/12,0)</f>
        <v>0</v>
      </c>
      <c r="CC1655" s="80" cm="1">
        <f t="array" ref="CC1655">IFERROR(INDEX($K:$Q,ROW(),MATCH(CC$3,$K$2:$Q$2,0))/12,0)</f>
        <v>0</v>
      </c>
      <c r="CD1655" s="80" cm="1">
        <f t="array" ref="CD1655">IFERROR(INDEX($K:$Q,ROW(),MATCH(CD$3,$K$2:$Q$2,0))/12,0)</f>
        <v>0</v>
      </c>
      <c r="CE1655" s="80" cm="1">
        <f t="array" ref="CE1655">IFERROR(INDEX($K:$Q,ROW(),MATCH(CE$3,$K$2:$Q$2,0))/12,0)</f>
        <v>0</v>
      </c>
      <c r="CF1655" s="80" cm="1">
        <f t="array" ref="CF1655">IFERROR(INDEX($K:$Q,ROW(),MATCH(CF$3,$K$2:$Q$2,0))/12,0)</f>
        <v>0</v>
      </c>
      <c r="CG1655" s="80" cm="1">
        <f t="array" ref="CG1655">IFERROR(INDEX($K:$Q,ROW(),MATCH(CG$3,$K$2:$Q$2,0))/12,0)</f>
        <v>0</v>
      </c>
      <c r="CH1655" s="80" cm="1">
        <f t="array" ref="CH1655">IFERROR(INDEX($K:$Q,ROW(),MATCH(CH$3,$K$2:$Q$2,0))/12,0)</f>
        <v>0</v>
      </c>
      <c r="CI1655" s="80" cm="1">
        <f t="array" ref="CI1655">IFERROR(INDEX($K:$Q,ROW(),MATCH(CI$3,$K$2:$Q$2,0))/12,0)</f>
        <v>0</v>
      </c>
      <c r="CJ1655" s="80" cm="1">
        <f t="array" ref="CJ1655">IFERROR(INDEX($K:$Q,ROW(),MATCH(CJ$3,$K$2:$Q$2,0))/12,0)</f>
        <v>0</v>
      </c>
      <c r="CK1655" s="80" cm="1">
        <f t="array" ref="CK1655">IFERROR(INDEX($K:$Q,ROW(),MATCH(CK$3,$K$2:$Q$2,0))/12,0)</f>
        <v>0</v>
      </c>
      <c r="CL1655" s="80" cm="1">
        <f t="array" ref="CL1655">IFERROR(INDEX($K:$Q,ROW(),MATCH(CL$3,$K$2:$Q$2,0))/12,0)</f>
        <v>0</v>
      </c>
      <c r="CO1655" s="80" cm="1">
        <f t="array" ref="CO1655">IFERROR(INDEX($K:$Q,ROW(),MATCH(CO$3,$K$2:$Q$2,0))/CO$5,0)</f>
        <v>0</v>
      </c>
      <c r="CP1655" s="80" cm="1">
        <f t="array" ref="CP1655">IFERROR(INDEX($K:$Q,ROW(),MATCH(CP$3,$K$2:$Q$2,0))/CP$5,0)</f>
        <v>0</v>
      </c>
      <c r="CQ1655" s="80" cm="1">
        <f t="array" ref="CQ1655">IFERROR(INDEX($K:$Q,ROW(),MATCH(CQ$3,$K$2:$Q$2,0))/CQ$5,0)</f>
        <v>0</v>
      </c>
      <c r="CR1655" s="80" cm="1">
        <f t="array" ref="CR1655">IFERROR(INDEX($K:$Q,ROW(),MATCH(CR$3,$K$2:$Q$2,0))/CR$5,0)</f>
        <v>0</v>
      </c>
      <c r="CS1655" s="80" cm="1">
        <f t="array" ref="CS1655">IFERROR(INDEX($K:$Q,ROW(),MATCH(CS$3,$K$2:$Q$2,0))/CS$5,0)</f>
        <v>0</v>
      </c>
      <c r="CT1655" s="80" cm="1">
        <f t="array" ref="CT1655">IFERROR(INDEX($K:$Q,ROW(),MATCH(CT$3,$K$2:$Q$2,0))/CT$5,0)</f>
        <v>0</v>
      </c>
      <c r="CU1655" s="80" cm="1">
        <f t="array" ref="CU1655">IFERROR(INDEX($K:$Q,ROW(),MATCH(CU$3,$K$2:$Q$2,0))/CU$5,0)</f>
        <v>0</v>
      </c>
      <c r="CV1655" s="80" cm="1">
        <f t="array" ref="CV1655">IFERROR(INDEX($K:$Q,ROW(),MATCH(CV$3,$K$2:$Q$2,0))/CV$5,0)</f>
        <v>0</v>
      </c>
      <c r="CW1655" s="80" cm="1">
        <f t="array" ref="CW1655">IFERROR(INDEX($K:$Q,ROW(),MATCH(CW$3,$K$2:$Q$2,0))/CW$5,0)</f>
        <v>0</v>
      </c>
      <c r="CX1655" s="80" cm="1">
        <f t="array" ref="CX1655">IFERROR(INDEX($K:$Q,ROW(),MATCH(CX$3,$K$2:$Q$2,0))/CX$5,0)</f>
        <v>0</v>
      </c>
      <c r="CY1655" s="80" cm="1">
        <f t="array" ref="CY1655">IFERROR(INDEX($K:$Q,ROW(),MATCH(CY$3,$K$2:$Q$2,0))/CL$5,0)</f>
        <v>0</v>
      </c>
      <c r="CZ1655" s="80" cm="1">
        <f t="array" ref="CZ1655">IFERROR(INDEX($K:$Q,ROW(),MATCH(CZ$3,$K$2:$Q$2,0))/CZ$5,0)</f>
        <v>0</v>
      </c>
      <c r="DA1655" s="80" cm="1">
        <f t="array" ref="DA1655">IFERROR(INDEX($K:$Q,ROW(),MATCH(DA$3,$K$2:$Q$2,0))/DA$5,0)</f>
        <v>0</v>
      </c>
      <c r="DB1655" s="80" cm="1">
        <f t="array" ref="DB1655">IFERROR(INDEX($K:$Q,ROW(),MATCH(DB$3,$K$2:$Q$2,0))/DB$5,0)</f>
        <v>0</v>
      </c>
      <c r="DC1655" s="80" cm="1">
        <f t="array" ref="DC1655">IFERROR(INDEX($K:$Q,ROW(),MATCH(DC$3,$K$2:$Q$2,0))/DC$5,0)</f>
        <v>0</v>
      </c>
      <c r="DD1655" s="80" cm="1">
        <f t="array" ref="DD1655">IFERROR(INDEX($K:$Q,ROW(),MATCH(DD$3,$K$2:$Q$2,0))/DD$5,0)</f>
        <v>0</v>
      </c>
      <c r="DE1655" s="80" cm="1">
        <f t="array" ref="DE1655">IFERROR(INDEX($K:$Q,ROW(),MATCH(DE$3,$K$2:$Q$2,0))/DE$5,0)</f>
        <v>0</v>
      </c>
      <c r="DF1655" s="80" cm="1">
        <f t="array" ref="DF1655">IFERROR(INDEX($K:$Q,ROW(),MATCH(DF$3,$K$2:$Q$2,0))/DF$5,0)</f>
        <v>0</v>
      </c>
      <c r="DG1655" s="80" cm="1">
        <f t="array" ref="DG1655">IFERROR(INDEX($K:$Q,ROW(),MATCH(DG$3,$K$2:$Q$2,0))/DG$5,0)</f>
        <v>0</v>
      </c>
      <c r="DH1655" s="80" cm="1">
        <f t="array" ref="DH1655">IFERROR(INDEX($K:$Q,ROW(),MATCH(DH$3,$K$2:$Q$2,0))/DH$5,0)</f>
        <v>0</v>
      </c>
      <c r="DI1655" s="80" cm="1">
        <f t="array" ref="DI1655">IFERROR(INDEX($K:$Q,ROW(),MATCH(DI$3,$K$2:$Q$2,0))/DI$5,0)</f>
        <v>0</v>
      </c>
      <c r="DJ1655" s="80" cm="1">
        <f t="array" ref="DJ1655">IFERROR(INDEX($K:$Q,ROW(),MATCH(DJ$3,$K$2:$Q$2,0))/DJ$5,0)</f>
        <v>0</v>
      </c>
      <c r="DK1655" s="80" cm="1">
        <f t="array" ref="DK1655">IFERROR(INDEX($K:$Q,ROW(),MATCH(DK$3,$K$2:$Q$2,0))/DK$5,0)</f>
        <v>0</v>
      </c>
      <c r="DL1655" s="80" cm="1">
        <f t="array" ref="DL1655">IFERROR(INDEX($K:$Q,ROW(),MATCH(DL$3,$K$2:$Q$2,0))/DL$5,0)</f>
        <v>0</v>
      </c>
    </row>
    <row r="1656" spans="1:116" x14ac:dyDescent="0.4">
      <c r="A1656" s="98"/>
      <c r="B1656" s="59"/>
      <c r="C1656" s="59"/>
      <c r="D1656" t="s">
        <v>427</v>
      </c>
      <c r="E1656" t="str">
        <f t="shared" si="2735"/>
        <v>1656 DTERMY-F</v>
      </c>
      <c r="G1656" s="125"/>
      <c r="K1656" s="138">
        <f>SUMIF($3:$3,K$2,1652:1652)</f>
        <v>0</v>
      </c>
      <c r="L1656" s="138">
        <f>SUMIF($3:$3,L$2,1652:1652)</f>
        <v>0</v>
      </c>
      <c r="M1656" s="138">
        <f>SUMIF($3:$3,M$2,1652:1652)</f>
        <v>0</v>
      </c>
      <c r="N1656" s="138">
        <f>SUMIF($3:$3,N$2,1652:1652)</f>
        <v>0</v>
      </c>
      <c r="O1656" s="138">
        <f>SUMIF($3:$3,O$2,1652:1652)</f>
        <v>0</v>
      </c>
      <c r="P1656" s="138">
        <f>SUMIF($3:$3,P$2,1652:1652)</f>
        <v>0</v>
      </c>
      <c r="R1656" s="225"/>
      <c r="S1656" s="226">
        <f ca="1">-IF(COUNT($R1655:S1655)&lt;$H1648,0,OFFSET(S1655,0,-$H1648+1))-$J$1624*(COUNT(R1655:$S1655)=($H1648-$H1649+1))</f>
        <v>0</v>
      </c>
      <c r="T1656" s="226">
        <f ca="1">-IF(COUNT($R1655:T1655)&lt;$H1648,0,OFFSET(T1655,0,-$H1648+1))-$J$1624*(COUNT(S1655:$S1655)=($H1648-$H1649+1))</f>
        <v>0</v>
      </c>
      <c r="U1656" s="226">
        <f ca="1">-IF(COUNT($R1655:U1655)&lt;$H1648,0,OFFSET(U1655,0,-$H1648+1))-$J$1624*(COUNT($S1655:T1655)=($H1648-$H1649+1))</f>
        <v>-1000</v>
      </c>
      <c r="V1656" s="226">
        <f ca="1">-IF(COUNT($R1655:V1655)&lt;$H1648,0,OFFSET(V1655,0,-$H1648+1))-$J$1624*(COUNT($S1655:U1655)=($H1648-$H1649+1))</f>
        <v>-833.33333333333337</v>
      </c>
      <c r="W1656" s="226">
        <f ca="1">-IF(COUNT($R1655:W1655)&lt;$H1648,0,OFFSET(W1655,0,-$H1648+1))-$J$1624*(COUNT($S1655:V1655)=($H1648-$H1649+1))</f>
        <v>-833.33333333333337</v>
      </c>
      <c r="X1656" s="226">
        <f ca="1">-IF(COUNT($R1655:X1655)&lt;$H1648,0,OFFSET(X1655,0,-$H1648+1))-$J$1624*(COUNT($S1655:W1655)=($H1648-$H1649+1))</f>
        <v>-833.33333333333337</v>
      </c>
      <c r="Y1656" s="226">
        <f ca="1">-IF(COUNT($R1655:Y1655)&lt;$H1648,0,OFFSET(Y1655,0,-$H1648+1))-$J$1624*(COUNT($S1655:X1655)=($H1648-$H1649+1))</f>
        <v>-833.33333333333337</v>
      </c>
      <c r="Z1656" s="226">
        <f ca="1">-IF(COUNT($R1655:Z1655)&lt;$H1648,0,OFFSET(Z1655,0,-$H1648+1))-$J$1624*(COUNT($S1655:Y1655)=($H1648-$H1649+1))</f>
        <v>-833.33333333333337</v>
      </c>
      <c r="AA1656" s="226">
        <f ca="1">-IF(COUNT($R1655:AA1655)&lt;$H1648,0,OFFSET(AA1655,0,-$H1648+1))-$J$1624*(COUNT($S1655:Z1655)=($H1648-$H1649+1))</f>
        <v>-833.33333333333337</v>
      </c>
      <c r="AB1656" s="226">
        <f ca="1">-IF(COUNT($R1655:AB1655)&lt;$H1648,0,OFFSET(AB1655,0,-$H1648+1))-$J$1624*(COUNT($S1655:AA1655)=($H1648-$H1649+1))</f>
        <v>-833.33333333333337</v>
      </c>
      <c r="AC1656" s="226">
        <f ca="1">-IF(COUNT($R1655:AC1655)&lt;$H1648,0,OFFSET(AC1655,0,-$H1648+1))-$J$1624*(COUNT($S1655:AB1655)=($H1648-$H1649+1))</f>
        <v>-833.33333333333337</v>
      </c>
      <c r="AD1656" s="226">
        <f ca="1">-IF(COUNT($R1655:AD1655)&lt;$H1648,0,OFFSET(AD1655,0,-$H1648+1))-$J$1624*(COUNT($S1655:AC1655)=($H1648-$H1649+1))</f>
        <v>-833.33333333333337</v>
      </c>
      <c r="AE1656" s="226">
        <f ca="1">-IF(COUNT($R1655:AE1655)&lt;$H1648,0,OFFSET(AE1655,0,-$H1648+1))-$J$1624*(COUNT($S1655:AD1655)=($H1648-$H1649+1))</f>
        <v>-833.33333333333337</v>
      </c>
      <c r="AF1656" s="226">
        <f ca="1">-IF(COUNT($R1655:AF1655)&lt;$H1648,0,OFFSET(AF1655,0,-$H1648+1))-$J$1624*(COUNT($S1655:AE1655)=($H1648-$H1649+1))</f>
        <v>-833.33333333333337</v>
      </c>
      <c r="AG1656" s="226">
        <f ca="1">-IF(COUNT($R1655:AG1655)&lt;$H1648,0,OFFSET(AG1655,0,-$H1648+1))-$J$1624*(COUNT($S1655:AF1655)=($H1648-$H1649+1))</f>
        <v>-833.33333333333337</v>
      </c>
      <c r="AH1656" s="226">
        <f ca="1">-IF(COUNT($R1655:AH1655)&lt;$H1648,0,OFFSET(AH1655,0,-$H1648+1))-$J$1624*(COUNT($S1655:AG1655)=($H1648-$H1649+1))</f>
        <v>0</v>
      </c>
      <c r="AI1656" s="226">
        <f ca="1">-IF(COUNT($R1655:AI1655)&lt;$H1648,0,OFFSET(AI1655,0,-$H1648+1))-$J$1624*(COUNT($S1655:AH1655)=($H1648-$H1649+1))</f>
        <v>0</v>
      </c>
      <c r="AJ1656" s="226">
        <f ca="1">-IF(COUNT($R1655:AJ1655)&lt;$H1648,0,OFFSET(AJ1655,0,-$H1648+1))-$J$1624*(COUNT($S1655:AI1655)=($H1648-$H1649+1))</f>
        <v>0</v>
      </c>
      <c r="AK1656" s="226">
        <f ca="1">-IF(COUNT($R1655:AK1655)&lt;$H1648,0,OFFSET(AK1655,0,-$H1648+1))-$J$1624*(COUNT($S1655:AJ1655)=($H1648-$H1649+1))</f>
        <v>0</v>
      </c>
      <c r="AL1656" s="226">
        <f ca="1">-IF(COUNT($R1655:AL1655)&lt;$H1648,0,OFFSET(AL1655,0,-$H1648+1))-$J$1624*(COUNT($S1655:AK1655)=($H1648-$H1649+1))</f>
        <v>0</v>
      </c>
      <c r="AM1656" s="226">
        <f ca="1">-IF(COUNT($R1655:AM1655)&lt;$H1648,0,OFFSET(AM1655,0,-$H1648+1))-$J$1624*(COUNT($S1655:AL1655)=($H1648-$H1649+1))</f>
        <v>0</v>
      </c>
      <c r="AN1656" s="226">
        <f ca="1">-IF(COUNT($R1655:AN1655)&lt;$H1648,0,OFFSET(AN1655,0,-$H1648+1))-$J$1624*(COUNT($S1655:AM1655)=($H1648-$H1649+1))</f>
        <v>0</v>
      </c>
      <c r="AO1656" s="226">
        <f ca="1">-IF(COUNT($R1655:AO1655)&lt;$H1648,0,OFFSET(AO1655,0,-$H1648+1))-$J$1624*(COUNT($S1655:AN1655)=($H1648-$H1649+1))</f>
        <v>0</v>
      </c>
      <c r="AP1656" s="226">
        <f ca="1">-IF(COUNT($R1655:AP1655)&lt;$H1648,0,OFFSET(AP1655,0,-$H1648+1))-$J$1624*(COUNT($S1655:AO1655)=($H1648-$H1649+1))</f>
        <v>0</v>
      </c>
      <c r="AQ1656" s="226">
        <f ca="1">-IF(COUNT($R1655:AQ1655)&lt;$H1648,0,OFFSET(AQ1655,0,-$H1648+1))-$J$1624*(COUNT($S1655:AP1655)=($H1648-$H1649+1))</f>
        <v>0</v>
      </c>
      <c r="AR1656" s="226">
        <f ca="1">-IF(COUNT($R1655:AR1655)&lt;$H1648,0,OFFSET(AR1655,0,-$H1648+1))-$J$1624*(COUNT($S1655:AQ1655)=($H1648-$H1649+1))</f>
        <v>0</v>
      </c>
      <c r="AS1656" s="226">
        <f ca="1">-IF(COUNT($R1655:AS1655)&lt;$H1648,0,OFFSET(AS1655,0,-$H1648+1))-$J$1624*(COUNT($S1655:AR1655)=($H1648-$H1649+1))</f>
        <v>0</v>
      </c>
      <c r="AT1656" s="226">
        <f ca="1">-IF(COUNT($R1655:AT1655)&lt;$H1648,0,OFFSET(AT1655,0,-$H1648+1))-$J$1624*(COUNT($S1655:AS1655)=($H1648-$H1649+1))</f>
        <v>0</v>
      </c>
      <c r="AU1656" s="226">
        <f ca="1">-IF(COUNT($R1655:AU1655)&lt;$H1648,0,OFFSET(AU1655,0,-$H1648+1))-$J$1624*(COUNT($S1655:AT1655)=($H1648-$H1649+1))</f>
        <v>0</v>
      </c>
      <c r="AV1656" s="226">
        <f ca="1">-IF(COUNT($R1655:AV1655)&lt;$H1648,0,OFFSET(AV1655,0,-$H1648+1))-$J$1624*(COUNT($S1655:AU1655)=($H1648-$H1649+1))</f>
        <v>0</v>
      </c>
      <c r="AW1656" s="226">
        <f ca="1">-IF(COUNT($R1655:AW1655)&lt;$H1648,0,OFFSET(AW1655,0,-$H1648+1))-$J$1624*(COUNT($S1655:AV1655)=($H1648-$H1649+1))</f>
        <v>0</v>
      </c>
      <c r="AX1656" s="226">
        <f ca="1">-IF(COUNT($R1655:AX1655)&lt;$H1648,0,OFFSET(AX1655,0,-$H1648+1))-$J$1624*(COUNT($S1655:AW1655)=($H1648-$H1649+1))</f>
        <v>0</v>
      </c>
      <c r="AY1656" s="226">
        <f ca="1">-IF(COUNT($R1655:AY1655)&lt;$H1648,0,OFFSET(AY1655,0,-$H1648+1))-$J$1624*(COUNT($S1655:AX1655)=($H1648-$H1649+1))</f>
        <v>0</v>
      </c>
      <c r="AZ1656" s="226">
        <f ca="1">-IF(COUNT($R1655:AZ1655)&lt;$H1648,0,OFFSET(AZ1655,0,-$H1648+1))-$J$1624*(COUNT($S1655:AY1655)=($H1648-$H1649+1))</f>
        <v>0</v>
      </c>
      <c r="BA1656" s="226">
        <f ca="1">-IF(COUNT($R1655:BA1655)&lt;$H1648,0,OFFSET(BA1655,0,-$H1648+1))-$J$1624*(COUNT($S1655:AZ1655)=($H1648-$H1649+1))</f>
        <v>0</v>
      </c>
      <c r="BB1656" s="226">
        <f ca="1">-IF(COUNT($R1655:BB1655)&lt;$H1648,0,OFFSET(BB1655,0,-$H1648+1))-$J$1624*(COUNT($S1655:BA1655)=($H1648-$H1649+1))</f>
        <v>0</v>
      </c>
      <c r="BC1656" s="226">
        <f ca="1">-IF(COUNT($R1655:BC1655)&lt;$H1648,0,OFFSET(BC1655,0,-$H1648+1))-$J$1624*(COUNT($S1655:BB1655)=($H1648-$H1649+1))</f>
        <v>0</v>
      </c>
      <c r="BD1656" s="226">
        <f ca="1">-IF(COUNT($R1655:BD1655)&lt;$H1648,0,OFFSET(BD1655,0,-$H1648+1))-$J$1624*(COUNT($S1655:BC1655)=($H1648-$H1649+1))</f>
        <v>0</v>
      </c>
      <c r="BE1656" s="226">
        <f ca="1">-IF(COUNT($R1655:BE1655)&lt;$H1648,0,OFFSET(BE1655,0,-$H1648+1))-$J$1624*(COUNT($S1655:BD1655)=($H1648-$H1649+1))</f>
        <v>0</v>
      </c>
      <c r="BF1656" s="226">
        <f ca="1">-IF(COUNT($R1655:BF1655)&lt;$H1648,0,OFFSET(BF1655,0,-$H1648+1))-$J$1624*(COUNT($S1655:BE1655)=($H1648-$H1649+1))</f>
        <v>0</v>
      </c>
      <c r="BG1656" s="226">
        <f ca="1">-IF(COUNT($R1655:BG1655)&lt;$H1648,0,OFFSET(BG1655,0,-$H1648+1))-$J$1624*(COUNT($S1655:BF1655)=($H1648-$H1649+1))</f>
        <v>0</v>
      </c>
      <c r="BH1656" s="226">
        <f ca="1">-IF(COUNT($R1655:BH1655)&lt;$H1648,0,OFFSET(BH1655,0,-$H1648+1))-$J$1624*(COUNT($S1655:BG1655)=($H1648-$H1649+1))</f>
        <v>0</v>
      </c>
      <c r="BI1656" s="226">
        <f ca="1">-IF(COUNT($R1655:BI1655)&lt;$H1648,0,OFFSET(BI1655,0,-$H1648+1))-$J$1624*(COUNT($S1655:BH1655)=($H1648-$H1649+1))</f>
        <v>0</v>
      </c>
      <c r="BJ1656" s="226">
        <f ca="1">-IF(COUNT($R1655:BJ1655)&lt;$H1648,0,OFFSET(BJ1655,0,-$H1648+1))-$J$1624*(COUNT($S1655:BI1655)=($H1648-$H1649+1))</f>
        <v>0</v>
      </c>
      <c r="BK1656" s="226">
        <f ca="1">-IF(COUNT($R1655:BK1655)&lt;$H1648,0,OFFSET(BK1655,0,-$H1648+1))-$J$1624*(COUNT($S1655:BJ1655)=($H1648-$H1649+1))</f>
        <v>0</v>
      </c>
      <c r="BL1656" s="226">
        <f ca="1">-IF(COUNT($R1655:BL1655)&lt;$H1648,0,OFFSET(BL1655,0,-$H1648+1))-$J$1624*(COUNT($S1655:BK1655)=($H1648-$H1649+1))</f>
        <v>0</v>
      </c>
      <c r="BM1656" s="226">
        <f ca="1">-IF(COUNT($R1655:BM1655)&lt;$H1648,0,OFFSET(BM1655,0,-$H1648+1))-$J$1624*(COUNT($S1655:BL1655)=($H1648-$H1649+1))</f>
        <v>0</v>
      </c>
      <c r="BN1656" s="226">
        <f ca="1">-IF(COUNT($R1655:BN1655)&lt;$H1648,0,OFFSET(BN1655,0,-$H1648+1))-$J$1624*(COUNT($S1655:BM1655)=($H1648-$H1649+1))</f>
        <v>0</v>
      </c>
      <c r="BO1656" s="226">
        <f ca="1">-IF(COUNT($R1655:BO1655)&lt;$H1648,0,OFFSET(BO1655,0,-$H1648+1))-$J$1624*(COUNT($S1655:BN1655)=($H1648-$H1649+1))</f>
        <v>0</v>
      </c>
      <c r="BP1656" s="226">
        <f ca="1">-IF(COUNT($R1655:BP1655)&lt;$H1648,0,OFFSET(BP1655,0,-$H1648+1))-$J$1624*(COUNT($S1655:BO1655)=($H1648-$H1649+1))</f>
        <v>0</v>
      </c>
      <c r="BQ1656" s="226">
        <f ca="1">-IF(COUNT($R1655:BQ1655)&lt;$H1648,0,OFFSET(BQ1655,0,-$H1648+1))-$J$1624*(COUNT($S1655:BP1655)=($H1648-$H1649+1))</f>
        <v>0</v>
      </c>
      <c r="BR1656" s="226">
        <f ca="1">-IF(COUNT($R1655:BR1655)&lt;$H1648,0,OFFSET(BR1655,0,-$H1648+1))-$J$1624*(COUNT($S1655:BQ1655)=($H1648-$H1649+1))</f>
        <v>0</v>
      </c>
      <c r="BS1656" s="226">
        <f ca="1">-IF(COUNT($R1655:BS1655)&lt;$H1648,0,OFFSET(BS1655,0,-$H1648+1))-$J$1624*(COUNT($S1655:BR1655)=($H1648-$H1649+1))</f>
        <v>0</v>
      </c>
      <c r="BT1656" s="226">
        <f ca="1">-IF(COUNT($R1655:BT1655)&lt;$H1648,0,OFFSET(BT1655,0,-$H1648+1))-$J$1624*(COUNT($S1655:BS1655)=($H1648-$H1649+1))</f>
        <v>0</v>
      </c>
      <c r="BU1656" s="226">
        <f ca="1">-IF(COUNT($R1655:BU1655)&lt;$H1648,0,OFFSET(BU1655,0,-$H1648+1))-$J$1624*(COUNT($S1655:BT1655)=($H1648-$H1649+1))</f>
        <v>0</v>
      </c>
      <c r="BV1656" s="226">
        <f ca="1">-IF(COUNT($R1655:BV1655)&lt;$H1648,0,OFFSET(BV1655,0,-$H1648+1))-$J$1624*(COUNT($S1655:BU1655)=($H1648-$H1649+1))</f>
        <v>0</v>
      </c>
      <c r="BW1656" s="226">
        <f ca="1">-IF(COUNT($R1655:BW1655)&lt;$H1648,0,OFFSET(BW1655,0,-$H1648+1))-$J$1624*(COUNT($S1655:BV1655)=($H1648-$H1649+1))</f>
        <v>0</v>
      </c>
      <c r="BX1656" s="226">
        <f ca="1">-IF(COUNT($R1655:BX1655)&lt;$H1648,0,OFFSET(BX1655,0,-$H1648+1))-$J$1624*(COUNT($S1655:BW1655)=($H1648-$H1649+1))</f>
        <v>0</v>
      </c>
      <c r="BY1656" s="226">
        <f ca="1">-IF(COUNT($R1655:BY1655)&lt;$H1648,0,OFFSET(BY1655,0,-$H1648+1))-$J$1624*(COUNT($S1655:BX1655)=($H1648-$H1649+1))</f>
        <v>0</v>
      </c>
      <c r="BZ1656" s="226">
        <f ca="1">-IF(COUNT($R1655:BZ1655)&lt;$H1648,0,OFFSET(BZ1655,0,-$H1648+1))-$J$1624*(COUNT($S1655:BY1655)=($H1648-$H1649+1))</f>
        <v>0</v>
      </c>
      <c r="CA1656" s="226">
        <f ca="1">-IF(COUNT($R1655:CA1655)&lt;$H1648,0,OFFSET(CA1655,0,-$H1648+1))-$J$1624*(COUNT($S1655:BZ1655)=($H1648-$H1649+1))</f>
        <v>0</v>
      </c>
      <c r="CB1656" s="226">
        <f ca="1">-IF(COUNT($R1655:CB1655)&lt;$H1648,0,OFFSET(CB1655,0,-$H1648+1))-$J$1624*(COUNT($S1655:CA1655)=($H1648-$H1649+1))</f>
        <v>0</v>
      </c>
      <c r="CC1656" s="226">
        <f ca="1">-IF(COUNT($R1655:CC1655)&lt;$H1648,0,OFFSET(CC1655,0,-$H1648+1))-$J$1624*(COUNT($S1655:CB1655)=($H1648-$H1649+1))</f>
        <v>0</v>
      </c>
      <c r="CD1656" s="226">
        <f ca="1">-IF(COUNT($R1655:CD1655)&lt;$H1648,0,OFFSET(CD1655,0,-$H1648+1))-$J$1624*(COUNT($S1655:CC1655)=($H1648-$H1649+1))</f>
        <v>0</v>
      </c>
      <c r="CE1656" s="226">
        <f ca="1">-IF(COUNT($R1655:CE1655)&lt;$H1648,0,OFFSET(CE1655,0,-$H1648+1))-$J$1624*(COUNT($S1655:CD1655)=($H1648-$H1649+1))</f>
        <v>0</v>
      </c>
      <c r="CF1656" s="226">
        <f ca="1">-IF(COUNT($R1655:CF1655)&lt;$H1648,0,OFFSET(CF1655,0,-$H1648+1))-$J$1624*(COUNT($S1655:CE1655)=($H1648-$H1649+1))</f>
        <v>0</v>
      </c>
      <c r="CG1656" s="226">
        <f ca="1">-IF(COUNT($R1655:CG1655)&lt;$H1648,0,OFFSET(CG1655,0,-$H1648+1))-$J$1624*(COUNT($S1655:CF1655)=($H1648-$H1649+1))</f>
        <v>0</v>
      </c>
      <c r="CH1656" s="226">
        <f ca="1">-IF(COUNT($R1655:CH1655)&lt;$H1648,0,OFFSET(CH1655,0,-$H1648+1))-$J$1624*(COUNT($S1655:CG1655)=($H1648-$H1649+1))</f>
        <v>0</v>
      </c>
      <c r="CI1656" s="226">
        <f ca="1">-IF(COUNT($R1655:CI1655)&lt;$H1648,0,OFFSET(CI1655,0,-$H1648+1))-$J$1624*(COUNT($S1655:CH1655)=($H1648-$H1649+1))</f>
        <v>0</v>
      </c>
      <c r="CJ1656" s="226">
        <f ca="1">-IF(COUNT($R1655:CJ1655)&lt;$H1648,0,OFFSET(CJ1655,0,-$H1648+1))-$J$1624*(COUNT($S1655:CI1655)=($H1648-$H1649+1))</f>
        <v>0</v>
      </c>
      <c r="CK1656" s="226">
        <f ca="1">-IF(COUNT($R1655:CK1655)&lt;$H1648,0,OFFSET(CK1655,0,-$H1648+1))-$J$1624*(COUNT($S1655:CJ1655)=($H1648-$H1649+1))</f>
        <v>0</v>
      </c>
      <c r="CL1656" s="226">
        <f ca="1">-IF(COUNT($R1655:CL1655)&lt;$H1648,0,OFFSET(CL1655,0,-$H1648+1))-$J$1624*(COUNT($S1655:CK1655)=($H1648-$H1649+1))</f>
        <v>0</v>
      </c>
      <c r="CM1656" s="225"/>
      <c r="CN1656" s="341"/>
      <c r="CO1656" s="226">
        <f ca="1">-IF(COUNT($R1655:CO1655)&lt;$H1648,0,OFFSET(CO1655,0,-$H1648+1))-$J$1624*(COUNT($S1655:CN1655)=($H1648-$H1649+1))</f>
        <v>0</v>
      </c>
      <c r="CP1656" s="226">
        <f ca="1">-IF(COUNT($R1655:CP1655)&lt;$H1648,0,OFFSET(CP1655,0,-$H1648+1))-$J$1624*(COUNT($S1655:CO1655)=($H1648-$H1649+1))</f>
        <v>0</v>
      </c>
      <c r="CQ1656" s="226">
        <f ca="1">-IF(COUNT($R1655:CQ1655)&lt;$H1648,0,OFFSET(CQ1655,0,-$H1648+1))-$J$1624*(COUNT($S1655:CP1655)=($H1648-$H1649+1))</f>
        <v>0</v>
      </c>
      <c r="CR1656" s="226">
        <f ca="1">-IF(COUNT($R1655:CR1655)&lt;$H1648,0,OFFSET(CR1655,0,-$H1648+1))-$J$1624*(COUNT($S1655:CQ1655)=($H1648-$H1649+1))</f>
        <v>0</v>
      </c>
      <c r="CS1656" s="226">
        <f ca="1">-IF(COUNT($R1655:CS1655)&lt;$H1648,0,OFFSET(CS1655,0,-$H1648+1))-$J$1624*(COUNT($S1655:CR1655)=($H1648-$H1649+1))</f>
        <v>0</v>
      </c>
      <c r="CT1656" s="226">
        <f ca="1">-IF(COUNT($R1655:CT1655)&lt;$H1648,0,OFFSET(CT1655,0,-$H1648+1))-$J$1624*(COUNT($S1655:CS1655)=($H1648-$H1649+1))</f>
        <v>0</v>
      </c>
      <c r="CU1656" s="226">
        <f ca="1">-IF(COUNT($R1655:CU1655)&lt;$H1648,0,OFFSET(CU1655,0,-$H1648+1))-$J$1624*(COUNT($S1655:CT1655)=($H1648-$H1649+1))</f>
        <v>0</v>
      </c>
      <c r="CV1656" s="226">
        <f ca="1">-IF(COUNT($R1655:CV1655)&lt;$H1648,0,OFFSET(CV1655,0,-$H1648+1))-$J$1624*(COUNT($S1655:CU1655)=($H1648-$H1649+1))</f>
        <v>0</v>
      </c>
      <c r="CW1656" s="226">
        <f ca="1">-IF(COUNT($R1655:CW1655)&lt;$H1648,0,OFFSET(CW1655,0,-$H1648+1))-$J$1624*(COUNT($S1655:CV1655)=($H1648-$H1649+1))</f>
        <v>0</v>
      </c>
      <c r="CX1656" s="226">
        <f ca="1">-IF(COUNT($R1655:CX1655)&lt;$H1648,0,OFFSET(CX1655,0,-$H1648+1))-$J$1624*(COUNT($S1655:CW1655)=($H1648-$H1649+1))</f>
        <v>0</v>
      </c>
      <c r="CY1656" s="226">
        <f ca="1">-IF(COUNT($R1655:CY1655)&lt;$H1648,0,OFFSET(CY1655,0,-$H1648+1))-$J$1624*(COUNT($S1655:CX1655)=($H1648-$H1649+1))</f>
        <v>0</v>
      </c>
      <c r="CZ1656" s="226">
        <f ca="1">-IF(COUNT($R1655:CZ1655)&lt;$H1648,0,OFFSET(CZ1655,0,-$H1648+1))-$J$1624*(COUNT($S1655:CY1655)=($H1648-$H1649+1))</f>
        <v>0</v>
      </c>
      <c r="DA1656" s="226">
        <f ca="1">-IF(COUNT($R1655:DA1655)&lt;$H1648,0,OFFSET(DA1655,0,-$H1648+1))-$J$1624*(COUNT($S1655:CZ1655)=($H1648-$H1649+1))</f>
        <v>0</v>
      </c>
      <c r="DB1656" s="226">
        <f ca="1">-IF(COUNT($R1655:DB1655)&lt;$H1648,0,OFFSET(DB1655,0,-$H1648+1))-$J$1624*(COUNT($S1655:DA1655)=($H1648-$H1649+1))</f>
        <v>0</v>
      </c>
      <c r="DC1656" s="226">
        <f ca="1">-IF(COUNT($R1655:DC1655)&lt;$H1648,0,OFFSET(DC1655,0,-$H1648+1))-$J$1624*(COUNT($S1655:DB1655)=($H1648-$H1649+1))</f>
        <v>0</v>
      </c>
      <c r="DD1656" s="226">
        <f ca="1">-IF(COUNT($R1655:DD1655)&lt;$H1648,0,OFFSET(DD1655,0,-$H1648+1))-$J$1624*(COUNT($S1655:DC1655)=($H1648-$H1649+1))</f>
        <v>0</v>
      </c>
      <c r="DE1656" s="226">
        <f ca="1">-IF(COUNT($R1655:DE1655)&lt;$H1648,0,OFFSET(DE1655,0,-$H1648+1))-$J$1624*(COUNT($S1655:DD1655)=($H1648-$H1649+1))</f>
        <v>0</v>
      </c>
      <c r="DF1656" s="226">
        <f ca="1">-IF(COUNT($R1655:DF1655)&lt;$H1648,0,OFFSET(DF1655,0,-$H1648+1))-$J$1624*(COUNT($S1655:DE1655)=($H1648-$H1649+1))</f>
        <v>0</v>
      </c>
      <c r="DG1656" s="226">
        <f ca="1">-IF(COUNT($R1655:DG1655)&lt;$H1648,0,OFFSET(DG1655,0,-$H1648+1))-$J$1624*(COUNT($S1655:DF1655)=($H1648-$H1649+1))</f>
        <v>0</v>
      </c>
      <c r="DH1656" s="226">
        <f ca="1">-IF(COUNT($R1655:DH1655)&lt;$H1648,0,OFFSET(DH1655,0,-$H1648+1))-$J$1624*(COUNT($S1655:DG1655)=($H1648-$H1649+1))</f>
        <v>0</v>
      </c>
      <c r="DI1656" s="226">
        <f ca="1">-IF(COUNT($R1655:DI1655)&lt;$H1648,0,OFFSET(DI1655,0,-$H1648+1))-$J$1624*(COUNT($S1655:DH1655)=($H1648-$H1649+1))</f>
        <v>0</v>
      </c>
      <c r="DJ1656" s="226">
        <f ca="1">-IF(COUNT($R1655:DJ1655)&lt;$H1648,0,OFFSET(DJ1655,0,-$H1648+1))-$J$1624*(COUNT($S1655:DI1655)=($H1648-$H1649+1))</f>
        <v>0</v>
      </c>
      <c r="DK1656" s="226">
        <f ca="1">-IF(COUNT($R1655:DK1655)&lt;$H1648,0,OFFSET(DK1655,0,-$H1648+1))-$J$1624*(COUNT($S1655:DJ1655)=($H1648-$H1649+1))</f>
        <v>0</v>
      </c>
      <c r="DL1656" s="226">
        <f ca="1">-IF(COUNT($R1655:DL1655)&lt;$H1648,0,OFFSET(DL1655,0,-$H1648+1))-$J$1624*(COUNT($S1655:DK1655)=($H1648-$H1649+1))</f>
        <v>0</v>
      </c>
    </row>
    <row r="1657" spans="1:116" x14ac:dyDescent="0.4">
      <c r="A1657" s="98"/>
      <c r="C1657" t="s">
        <v>228</v>
      </c>
      <c r="D1657" t="s">
        <v>427</v>
      </c>
      <c r="E1657" t="str">
        <f t="shared" si="2735"/>
        <v>1657 DTERMY-F</v>
      </c>
      <c r="G1657" s="126" t="str">
        <f>"Interest expense - "&amp;SUBSTITUTE(G1644,":","")</f>
        <v>Interest expense - Rolling fixed term debt - multiple borrowings w/ annual control</v>
      </c>
      <c r="I1657" s="80"/>
      <c r="J1657" s="80"/>
      <c r="K1657" s="33">
        <f>SUMIF($4:$4,K$2,1653:1653)</f>
        <v>0</v>
      </c>
      <c r="L1657" s="33">
        <f>SUMIF($4:$4,L$2,1653:1653)</f>
        <v>0</v>
      </c>
      <c r="M1657" s="33">
        <f>SUMIF($4:$4,M$2,1653:1653)</f>
        <v>0</v>
      </c>
      <c r="N1657" s="33">
        <f>SUMIF($4:$4,N$2,1653:1653)</f>
        <v>0</v>
      </c>
      <c r="O1657" s="33">
        <f>SUMIF($4:$4,O$2,1653:1653)</f>
        <v>0</v>
      </c>
      <c r="P1657" s="33">
        <f>SUMIF($4:$4,P$2,1653:1653)</f>
        <v>0</v>
      </c>
      <c r="R1657" s="53">
        <f>S1654</f>
        <v>1000</v>
      </c>
      <c r="S1657" s="93">
        <f t="shared" ref="S1657:AX1657" ca="1" si="2750">SUM(S1654:S1656)</f>
        <v>1833.3333333333335</v>
      </c>
      <c r="T1657" s="93">
        <f t="shared" ca="1" si="2750"/>
        <v>2666.666666666667</v>
      </c>
      <c r="U1657" s="93">
        <f t="shared" ca="1" si="2750"/>
        <v>2500.0000000000005</v>
      </c>
      <c r="V1657" s="93">
        <f t="shared" ca="1" si="2750"/>
        <v>2500.0000000000005</v>
      </c>
      <c r="W1657" s="93">
        <f t="shared" ca="1" si="2750"/>
        <v>2500.0000000000005</v>
      </c>
      <c r="X1657" s="93">
        <f t="shared" ca="1" si="2750"/>
        <v>2500.0000000000005</v>
      </c>
      <c r="Y1657" s="93">
        <f t="shared" ca="1" si="2750"/>
        <v>2500.0000000000005</v>
      </c>
      <c r="Z1657" s="93">
        <f t="shared" ca="1" si="2750"/>
        <v>2500.0000000000005</v>
      </c>
      <c r="AA1657" s="93">
        <f t="shared" ca="1" si="2750"/>
        <v>2500.0000000000005</v>
      </c>
      <c r="AB1657" s="93">
        <f t="shared" ca="1" si="2750"/>
        <v>2500.0000000000005</v>
      </c>
      <c r="AC1657" s="93">
        <f t="shared" ca="1" si="2750"/>
        <v>2500.0000000000005</v>
      </c>
      <c r="AD1657" s="93">
        <f t="shared" ca="1" si="2750"/>
        <v>2500.0000000000005</v>
      </c>
      <c r="AE1657" s="93">
        <f t="shared" ca="1" si="2750"/>
        <v>1666.666666666667</v>
      </c>
      <c r="AF1657" s="93">
        <f t="shared" ca="1" si="2750"/>
        <v>833.3333333333336</v>
      </c>
      <c r="AG1657" s="93">
        <f t="shared" ca="1" si="2750"/>
        <v>0</v>
      </c>
      <c r="AH1657" s="93">
        <f t="shared" ca="1" si="2750"/>
        <v>0</v>
      </c>
      <c r="AI1657" s="93">
        <f t="shared" ca="1" si="2750"/>
        <v>0</v>
      </c>
      <c r="AJ1657" s="93">
        <f t="shared" ca="1" si="2750"/>
        <v>0</v>
      </c>
      <c r="AK1657" s="93">
        <f t="shared" ca="1" si="2750"/>
        <v>0</v>
      </c>
      <c r="AL1657" s="93">
        <f t="shared" ca="1" si="2750"/>
        <v>0</v>
      </c>
      <c r="AM1657" s="93">
        <f t="shared" ca="1" si="2750"/>
        <v>0</v>
      </c>
      <c r="AN1657" s="93">
        <f t="shared" ca="1" si="2750"/>
        <v>0</v>
      </c>
      <c r="AO1657" s="93">
        <f t="shared" ca="1" si="2750"/>
        <v>0</v>
      </c>
      <c r="AP1657" s="93">
        <f t="shared" ca="1" si="2750"/>
        <v>0</v>
      </c>
      <c r="AQ1657" s="93">
        <f t="shared" ca="1" si="2750"/>
        <v>0</v>
      </c>
      <c r="AR1657" s="93">
        <f t="shared" ca="1" si="2750"/>
        <v>0</v>
      </c>
      <c r="AS1657" s="93">
        <f t="shared" ca="1" si="2750"/>
        <v>0</v>
      </c>
      <c r="AT1657" s="93">
        <f t="shared" ca="1" si="2750"/>
        <v>0</v>
      </c>
      <c r="AU1657" s="93">
        <f t="shared" ca="1" si="2750"/>
        <v>0</v>
      </c>
      <c r="AV1657" s="93">
        <f t="shared" ca="1" si="2750"/>
        <v>0</v>
      </c>
      <c r="AW1657" s="93">
        <f t="shared" ca="1" si="2750"/>
        <v>0</v>
      </c>
      <c r="AX1657" s="93">
        <f t="shared" ca="1" si="2750"/>
        <v>0</v>
      </c>
      <c r="AY1657" s="93">
        <f t="shared" ref="AY1657:CD1657" ca="1" si="2751">SUM(AY1654:AY1656)</f>
        <v>0</v>
      </c>
      <c r="AZ1657" s="93">
        <f t="shared" ca="1" si="2751"/>
        <v>0</v>
      </c>
      <c r="BA1657" s="93">
        <f t="shared" ca="1" si="2751"/>
        <v>0</v>
      </c>
      <c r="BB1657" s="93">
        <f t="shared" ca="1" si="2751"/>
        <v>0</v>
      </c>
      <c r="BC1657" s="93">
        <f t="shared" ca="1" si="2751"/>
        <v>0</v>
      </c>
      <c r="BD1657" s="93">
        <f t="shared" ca="1" si="2751"/>
        <v>0</v>
      </c>
      <c r="BE1657" s="93">
        <f t="shared" ca="1" si="2751"/>
        <v>0</v>
      </c>
      <c r="BF1657" s="93">
        <f t="shared" ca="1" si="2751"/>
        <v>0</v>
      </c>
      <c r="BG1657" s="93">
        <f t="shared" ca="1" si="2751"/>
        <v>0</v>
      </c>
      <c r="BH1657" s="93">
        <f t="shared" ca="1" si="2751"/>
        <v>0</v>
      </c>
      <c r="BI1657" s="93">
        <f t="shared" ca="1" si="2751"/>
        <v>0</v>
      </c>
      <c r="BJ1657" s="93">
        <f t="shared" ca="1" si="2751"/>
        <v>0</v>
      </c>
      <c r="BK1657" s="93">
        <f t="shared" ca="1" si="2751"/>
        <v>0</v>
      </c>
      <c r="BL1657" s="93">
        <f t="shared" ca="1" si="2751"/>
        <v>0</v>
      </c>
      <c r="BM1657" s="93">
        <f t="shared" ca="1" si="2751"/>
        <v>0</v>
      </c>
      <c r="BN1657" s="93">
        <f t="shared" ca="1" si="2751"/>
        <v>0</v>
      </c>
      <c r="BO1657" s="93">
        <f t="shared" ca="1" si="2751"/>
        <v>0</v>
      </c>
      <c r="BP1657" s="93">
        <f t="shared" ca="1" si="2751"/>
        <v>0</v>
      </c>
      <c r="BQ1657" s="93">
        <f t="shared" ca="1" si="2751"/>
        <v>0</v>
      </c>
      <c r="BR1657" s="93">
        <f t="shared" ca="1" si="2751"/>
        <v>0</v>
      </c>
      <c r="BS1657" s="93">
        <f t="shared" ca="1" si="2751"/>
        <v>0</v>
      </c>
      <c r="BT1657" s="93">
        <f t="shared" ca="1" si="2751"/>
        <v>0</v>
      </c>
      <c r="BU1657" s="93">
        <f t="shared" ca="1" si="2751"/>
        <v>0</v>
      </c>
      <c r="BV1657" s="93">
        <f t="shared" ca="1" si="2751"/>
        <v>0</v>
      </c>
      <c r="BW1657" s="93">
        <f t="shared" ca="1" si="2751"/>
        <v>0</v>
      </c>
      <c r="BX1657" s="93">
        <f t="shared" ca="1" si="2751"/>
        <v>0</v>
      </c>
      <c r="BY1657" s="93">
        <f t="shared" ca="1" si="2751"/>
        <v>0</v>
      </c>
      <c r="BZ1657" s="93">
        <f t="shared" ca="1" si="2751"/>
        <v>0</v>
      </c>
      <c r="CA1657" s="93">
        <f t="shared" ca="1" si="2751"/>
        <v>0</v>
      </c>
      <c r="CB1657" s="93">
        <f t="shared" ca="1" si="2751"/>
        <v>0</v>
      </c>
      <c r="CC1657" s="93">
        <f t="shared" ca="1" si="2751"/>
        <v>0</v>
      </c>
      <c r="CD1657" s="93">
        <f t="shared" ca="1" si="2751"/>
        <v>0</v>
      </c>
      <c r="CE1657" s="93">
        <f t="shared" ref="CE1657:CL1657" ca="1" si="2752">SUM(CE1654:CE1656)</f>
        <v>0</v>
      </c>
      <c r="CF1657" s="93">
        <f t="shared" ca="1" si="2752"/>
        <v>0</v>
      </c>
      <c r="CG1657" s="93">
        <f t="shared" ca="1" si="2752"/>
        <v>0</v>
      </c>
      <c r="CH1657" s="93">
        <f t="shared" ca="1" si="2752"/>
        <v>0</v>
      </c>
      <c r="CI1657" s="93">
        <f t="shared" ca="1" si="2752"/>
        <v>0</v>
      </c>
      <c r="CJ1657" s="93">
        <f t="shared" ca="1" si="2752"/>
        <v>0</v>
      </c>
      <c r="CK1657" s="93">
        <f t="shared" ca="1" si="2752"/>
        <v>0</v>
      </c>
      <c r="CL1657" s="93">
        <f t="shared" ca="1" si="2752"/>
        <v>0</v>
      </c>
      <c r="CN1657" s="80"/>
      <c r="CO1657" s="93">
        <f t="shared" ref="CO1657:DL1657" ca="1" si="2753">SUM(CO1654:CO1656)</f>
        <v>0</v>
      </c>
      <c r="CP1657" s="93">
        <f t="shared" ca="1" si="2753"/>
        <v>0</v>
      </c>
      <c r="CQ1657" s="93">
        <f t="shared" ca="1" si="2753"/>
        <v>0</v>
      </c>
      <c r="CR1657" s="93">
        <f t="shared" ca="1" si="2753"/>
        <v>0</v>
      </c>
      <c r="CS1657" s="93">
        <f t="shared" ca="1" si="2753"/>
        <v>0</v>
      </c>
      <c r="CT1657" s="93">
        <f t="shared" ca="1" si="2753"/>
        <v>0</v>
      </c>
      <c r="CU1657" s="93">
        <f t="shared" ca="1" si="2753"/>
        <v>0</v>
      </c>
      <c r="CV1657" s="93">
        <f t="shared" ca="1" si="2753"/>
        <v>0</v>
      </c>
      <c r="CW1657" s="93">
        <f t="shared" ca="1" si="2753"/>
        <v>0</v>
      </c>
      <c r="CX1657" s="93">
        <f t="shared" ca="1" si="2753"/>
        <v>0</v>
      </c>
      <c r="CY1657" s="93">
        <f t="shared" ca="1" si="2753"/>
        <v>0</v>
      </c>
      <c r="CZ1657" s="93">
        <f t="shared" ca="1" si="2753"/>
        <v>0</v>
      </c>
      <c r="DA1657" s="93">
        <f t="shared" ca="1" si="2753"/>
        <v>0</v>
      </c>
      <c r="DB1657" s="93">
        <f t="shared" ca="1" si="2753"/>
        <v>0</v>
      </c>
      <c r="DC1657" s="93">
        <f t="shared" ca="1" si="2753"/>
        <v>0</v>
      </c>
      <c r="DD1657" s="93">
        <f t="shared" ca="1" si="2753"/>
        <v>0</v>
      </c>
      <c r="DE1657" s="93">
        <f t="shared" ca="1" si="2753"/>
        <v>0</v>
      </c>
      <c r="DF1657" s="93">
        <f t="shared" ca="1" si="2753"/>
        <v>0</v>
      </c>
      <c r="DG1657" s="93">
        <f t="shared" ca="1" si="2753"/>
        <v>0</v>
      </c>
      <c r="DH1657" s="93">
        <f t="shared" ca="1" si="2753"/>
        <v>0</v>
      </c>
      <c r="DI1657" s="93">
        <f t="shared" ca="1" si="2753"/>
        <v>0</v>
      </c>
      <c r="DJ1657" s="93">
        <f t="shared" ca="1" si="2753"/>
        <v>0</v>
      </c>
      <c r="DK1657" s="93">
        <f t="shared" ca="1" si="2753"/>
        <v>0</v>
      </c>
      <c r="DL1657" s="93">
        <f t="shared" ca="1" si="2753"/>
        <v>0</v>
      </c>
    </row>
    <row r="1658" spans="1:116" x14ac:dyDescent="0.4">
      <c r="A1658" s="98"/>
      <c r="D1658" t="s">
        <v>427</v>
      </c>
      <c r="E1658" t="str">
        <f t="shared" ref="E1658" si="2754">ROW()&amp;" "&amp;D1658</f>
        <v>1658 DTERMY-F</v>
      </c>
      <c r="G1658" s="126"/>
      <c r="R1658"/>
      <c r="S1658" s="62"/>
      <c r="T1658" s="62"/>
      <c r="U1658" s="62"/>
      <c r="V1658" s="62"/>
      <c r="W1658" s="62"/>
      <c r="X1658" s="62"/>
      <c r="Y1658" s="62"/>
      <c r="Z1658" s="62"/>
      <c r="AA1658" s="62"/>
      <c r="AB1658" s="62"/>
      <c r="AC1658" s="62"/>
      <c r="AD1658" s="62"/>
      <c r="AE1658" s="62"/>
      <c r="AF1658" s="62"/>
      <c r="AG1658" s="62"/>
      <c r="AH1658" s="62"/>
      <c r="AI1658" s="62"/>
      <c r="AJ1658" s="62"/>
      <c r="AK1658" s="62"/>
      <c r="AL1658" s="62"/>
      <c r="AM1658" s="62"/>
      <c r="AN1658" s="62"/>
      <c r="AO1658" s="62"/>
      <c r="AP1658" s="62"/>
      <c r="AQ1658" s="62"/>
      <c r="AR1658" s="62"/>
      <c r="AS1658" s="62"/>
      <c r="AT1658" s="62"/>
      <c r="AU1658" s="62"/>
      <c r="AV1658" s="62"/>
      <c r="AW1658" s="62"/>
      <c r="AX1658" s="62"/>
      <c r="AY1658" s="62"/>
      <c r="AZ1658" s="62"/>
      <c r="BA1658" s="62"/>
      <c r="BB1658" s="62"/>
      <c r="BC1658" s="62"/>
      <c r="BD1658" s="62"/>
      <c r="BE1658" s="62"/>
      <c r="BF1658" s="62"/>
      <c r="BG1658" s="62"/>
      <c r="BH1658" s="62"/>
      <c r="BI1658" s="62"/>
      <c r="BJ1658" s="62"/>
      <c r="BK1658" s="62"/>
      <c r="BL1658" s="62"/>
      <c r="BM1658" s="62"/>
      <c r="BN1658" s="62"/>
      <c r="BO1658" s="62"/>
      <c r="BP1658" s="62"/>
      <c r="BQ1658" s="62"/>
      <c r="BR1658" s="62"/>
      <c r="BS1658" s="62"/>
      <c r="BT1658" s="62"/>
      <c r="BU1658" s="62"/>
      <c r="BV1658" s="62"/>
      <c r="BW1658" s="62"/>
      <c r="BX1658" s="62"/>
      <c r="BY1658" s="62"/>
      <c r="BZ1658" s="62"/>
      <c r="CA1658" s="62"/>
      <c r="CB1658" s="62"/>
      <c r="CC1658" s="62"/>
      <c r="CD1658" s="62"/>
      <c r="CE1658" s="62"/>
      <c r="CF1658" s="62"/>
      <c r="CG1658" s="62"/>
      <c r="CH1658" s="62"/>
      <c r="CI1658" s="62"/>
      <c r="CJ1658" s="62"/>
      <c r="CK1658" s="62"/>
      <c r="CL1658" s="62"/>
      <c r="CO1658" s="62"/>
      <c r="CP1658" s="62"/>
      <c r="CQ1658" s="62"/>
      <c r="CR1658" s="62"/>
      <c r="CS1658" s="62"/>
      <c r="CT1658" s="62"/>
      <c r="CU1658" s="62"/>
      <c r="CV1658" s="62"/>
      <c r="CW1658" s="62"/>
      <c r="CX1658" s="62"/>
      <c r="CY1658" s="62"/>
      <c r="CZ1658" s="62"/>
      <c r="DA1658" s="62"/>
      <c r="DB1658" s="62"/>
      <c r="DC1658" s="62"/>
      <c r="DD1658" s="62"/>
      <c r="DE1658" s="62"/>
      <c r="DF1658" s="62"/>
      <c r="DG1658" s="62"/>
      <c r="DH1658" s="62"/>
      <c r="DI1658" s="62"/>
      <c r="DJ1658" s="62"/>
      <c r="DK1658" s="62"/>
      <c r="DL1658" s="62"/>
    </row>
    <row r="1659" spans="1:116" x14ac:dyDescent="0.4">
      <c r="B1659" t="s">
        <v>332</v>
      </c>
      <c r="D1659" t="s">
        <v>427</v>
      </c>
      <c r="E1659" s="8" t="str">
        <f t="shared" si="2735"/>
        <v>1659 DTERMY-F</v>
      </c>
      <c r="G1659" s="136" t="str">
        <f>G1636</f>
        <v>(Primary label)</v>
      </c>
      <c r="J1659" s="93">
        <f>SUMIF($5:$5,I$2,1655:1655)</f>
        <v>0</v>
      </c>
      <c r="K1659" s="28">
        <f>SUMIF($3:$3,K$2,1655:1655)</f>
        <v>10000</v>
      </c>
      <c r="L1659" s="28">
        <f>SUMIF($3:$3,L$2,1655:1655)</f>
        <v>0</v>
      </c>
      <c r="M1659" s="28">
        <f>SUMIF($3:$3,M$2,1655:1655)</f>
        <v>0</v>
      </c>
      <c r="N1659" s="28">
        <f>SUMIF($3:$3,N$2,1655:1655)</f>
        <v>0</v>
      </c>
      <c r="O1659" s="28">
        <f>SUMIF($3:$3,O$2,1655:1655)</f>
        <v>0</v>
      </c>
      <c r="P1659" s="28">
        <f>SUMIF($3:$3,P$2,1655:1655)</f>
        <v>0</v>
      </c>
      <c r="R1659" s="27"/>
      <c r="S1659" s="93">
        <f t="shared" ref="S1659:AX1659" si="2755">-SUM(S1653:S1655)*$H1650/12</f>
        <v>-15.27777777777778</v>
      </c>
      <c r="T1659" s="93">
        <f t="shared" ca="1" si="2755"/>
        <v>-22.222222222222225</v>
      </c>
      <c r="U1659" s="93">
        <f t="shared" ca="1" si="2755"/>
        <v>-29.166666666666671</v>
      </c>
      <c r="V1659" s="93">
        <f t="shared" ca="1" si="2755"/>
        <v>-27.777777777777786</v>
      </c>
      <c r="W1659" s="93">
        <f t="shared" ca="1" si="2755"/>
        <v>-27.777777777777786</v>
      </c>
      <c r="X1659" s="93">
        <f t="shared" ca="1" si="2755"/>
        <v>-27.777777777777786</v>
      </c>
      <c r="Y1659" s="93">
        <f t="shared" ca="1" si="2755"/>
        <v>-27.777777777777786</v>
      </c>
      <c r="Z1659" s="93">
        <f t="shared" ca="1" si="2755"/>
        <v>-27.777777777777786</v>
      </c>
      <c r="AA1659" s="93">
        <f t="shared" ca="1" si="2755"/>
        <v>-27.777777777777786</v>
      </c>
      <c r="AB1659" s="93">
        <f t="shared" ca="1" si="2755"/>
        <v>-27.777777777777786</v>
      </c>
      <c r="AC1659" s="93">
        <f t="shared" ca="1" si="2755"/>
        <v>-27.777777777777786</v>
      </c>
      <c r="AD1659" s="93">
        <f t="shared" ca="1" si="2755"/>
        <v>-27.777777777777786</v>
      </c>
      <c r="AE1659" s="93">
        <f t="shared" ca="1" si="2755"/>
        <v>-20.833333333333339</v>
      </c>
      <c r="AF1659" s="93">
        <f t="shared" ca="1" si="2755"/>
        <v>-13.888888888888893</v>
      </c>
      <c r="AG1659" s="93">
        <f t="shared" ca="1" si="2755"/>
        <v>-6.9444444444444473</v>
      </c>
      <c r="AH1659" s="93">
        <f t="shared" ca="1" si="2755"/>
        <v>0</v>
      </c>
      <c r="AI1659" s="93">
        <f t="shared" ca="1" si="2755"/>
        <v>0</v>
      </c>
      <c r="AJ1659" s="93">
        <f t="shared" ca="1" si="2755"/>
        <v>0</v>
      </c>
      <c r="AK1659" s="93">
        <f t="shared" ca="1" si="2755"/>
        <v>0</v>
      </c>
      <c r="AL1659" s="93">
        <f t="shared" ca="1" si="2755"/>
        <v>0</v>
      </c>
      <c r="AM1659" s="93">
        <f t="shared" ca="1" si="2755"/>
        <v>0</v>
      </c>
      <c r="AN1659" s="93">
        <f t="shared" ca="1" si="2755"/>
        <v>0</v>
      </c>
      <c r="AO1659" s="93">
        <f t="shared" ca="1" si="2755"/>
        <v>0</v>
      </c>
      <c r="AP1659" s="93">
        <f t="shared" ca="1" si="2755"/>
        <v>0</v>
      </c>
      <c r="AQ1659" s="93">
        <f t="shared" ca="1" si="2755"/>
        <v>0</v>
      </c>
      <c r="AR1659" s="93">
        <f t="shared" ca="1" si="2755"/>
        <v>0</v>
      </c>
      <c r="AS1659" s="93">
        <f t="shared" ca="1" si="2755"/>
        <v>0</v>
      </c>
      <c r="AT1659" s="93">
        <f t="shared" ca="1" si="2755"/>
        <v>0</v>
      </c>
      <c r="AU1659" s="93">
        <f t="shared" ca="1" si="2755"/>
        <v>0</v>
      </c>
      <c r="AV1659" s="93">
        <f t="shared" ca="1" si="2755"/>
        <v>0</v>
      </c>
      <c r="AW1659" s="93">
        <f t="shared" ca="1" si="2755"/>
        <v>0</v>
      </c>
      <c r="AX1659" s="93">
        <f t="shared" ca="1" si="2755"/>
        <v>0</v>
      </c>
      <c r="AY1659" s="93">
        <f t="shared" ref="AY1659:CD1659" ca="1" si="2756">-SUM(AY1653:AY1655)*$H1650/12</f>
        <v>0</v>
      </c>
      <c r="AZ1659" s="93">
        <f t="shared" ca="1" si="2756"/>
        <v>0</v>
      </c>
      <c r="BA1659" s="93">
        <f t="shared" ca="1" si="2756"/>
        <v>0</v>
      </c>
      <c r="BB1659" s="93">
        <f t="shared" ca="1" si="2756"/>
        <v>0</v>
      </c>
      <c r="BC1659" s="93">
        <f t="shared" ca="1" si="2756"/>
        <v>0</v>
      </c>
      <c r="BD1659" s="93">
        <f t="shared" ca="1" si="2756"/>
        <v>0</v>
      </c>
      <c r="BE1659" s="93">
        <f t="shared" ca="1" si="2756"/>
        <v>0</v>
      </c>
      <c r="BF1659" s="93">
        <f t="shared" ca="1" si="2756"/>
        <v>0</v>
      </c>
      <c r="BG1659" s="93">
        <f t="shared" ca="1" si="2756"/>
        <v>0</v>
      </c>
      <c r="BH1659" s="93">
        <f t="shared" ca="1" si="2756"/>
        <v>0</v>
      </c>
      <c r="BI1659" s="93">
        <f t="shared" ca="1" si="2756"/>
        <v>0</v>
      </c>
      <c r="BJ1659" s="93">
        <f t="shared" ca="1" si="2756"/>
        <v>0</v>
      </c>
      <c r="BK1659" s="93">
        <f t="shared" ca="1" si="2756"/>
        <v>0</v>
      </c>
      <c r="BL1659" s="93">
        <f t="shared" ca="1" si="2756"/>
        <v>0</v>
      </c>
      <c r="BM1659" s="93">
        <f t="shared" ca="1" si="2756"/>
        <v>0</v>
      </c>
      <c r="BN1659" s="93">
        <f t="shared" ca="1" si="2756"/>
        <v>0</v>
      </c>
      <c r="BO1659" s="93">
        <f t="shared" ca="1" si="2756"/>
        <v>0</v>
      </c>
      <c r="BP1659" s="93">
        <f t="shared" ca="1" si="2756"/>
        <v>0</v>
      </c>
      <c r="BQ1659" s="93">
        <f t="shared" ca="1" si="2756"/>
        <v>0</v>
      </c>
      <c r="BR1659" s="93">
        <f t="shared" ca="1" si="2756"/>
        <v>0</v>
      </c>
      <c r="BS1659" s="93">
        <f t="shared" ca="1" si="2756"/>
        <v>0</v>
      </c>
      <c r="BT1659" s="93">
        <f t="shared" ca="1" si="2756"/>
        <v>0</v>
      </c>
      <c r="BU1659" s="93">
        <f t="shared" ca="1" si="2756"/>
        <v>0</v>
      </c>
      <c r="BV1659" s="93">
        <f t="shared" ca="1" si="2756"/>
        <v>0</v>
      </c>
      <c r="BW1659" s="93">
        <f t="shared" ca="1" si="2756"/>
        <v>0</v>
      </c>
      <c r="BX1659" s="93">
        <f t="shared" ca="1" si="2756"/>
        <v>0</v>
      </c>
      <c r="BY1659" s="93">
        <f t="shared" ca="1" si="2756"/>
        <v>0</v>
      </c>
      <c r="BZ1659" s="93">
        <f t="shared" ca="1" si="2756"/>
        <v>0</v>
      </c>
      <c r="CA1659" s="93">
        <f t="shared" ca="1" si="2756"/>
        <v>0</v>
      </c>
      <c r="CB1659" s="93">
        <f t="shared" ca="1" si="2756"/>
        <v>0</v>
      </c>
      <c r="CC1659" s="93">
        <f t="shared" ca="1" si="2756"/>
        <v>0</v>
      </c>
      <c r="CD1659" s="93">
        <f t="shared" ca="1" si="2756"/>
        <v>0</v>
      </c>
      <c r="CE1659" s="93">
        <f t="shared" ref="CE1659:CL1659" ca="1" si="2757">-SUM(CE1653:CE1655)*$H1650/12</f>
        <v>0</v>
      </c>
      <c r="CF1659" s="93">
        <f t="shared" ca="1" si="2757"/>
        <v>0</v>
      </c>
      <c r="CG1659" s="93">
        <f t="shared" ca="1" si="2757"/>
        <v>0</v>
      </c>
      <c r="CH1659" s="93">
        <f t="shared" ca="1" si="2757"/>
        <v>0</v>
      </c>
      <c r="CI1659" s="93">
        <f t="shared" ca="1" si="2757"/>
        <v>0</v>
      </c>
      <c r="CJ1659" s="93">
        <f t="shared" ca="1" si="2757"/>
        <v>0</v>
      </c>
      <c r="CK1659" s="93">
        <f t="shared" ca="1" si="2757"/>
        <v>0</v>
      </c>
      <c r="CL1659" s="93">
        <f t="shared" ca="1" si="2757"/>
        <v>0</v>
      </c>
      <c r="CN1659" s="93">
        <f>SUMIF($5:$5,CN$2,1655:1655)</f>
        <v>0</v>
      </c>
      <c r="CO1659" s="93">
        <f t="shared" ref="CO1659:CX1659" si="2758">-SUM(CO1653:CO1655)*$H1650/CO$5</f>
        <v>0</v>
      </c>
      <c r="CP1659" s="93">
        <f t="shared" ca="1" si="2758"/>
        <v>0</v>
      </c>
      <c r="CQ1659" s="93">
        <f t="shared" ca="1" si="2758"/>
        <v>0</v>
      </c>
      <c r="CR1659" s="93">
        <f t="shared" ca="1" si="2758"/>
        <v>0</v>
      </c>
      <c r="CS1659" s="93">
        <f t="shared" ca="1" si="2758"/>
        <v>0</v>
      </c>
      <c r="CT1659" s="93">
        <f t="shared" ca="1" si="2758"/>
        <v>0</v>
      </c>
      <c r="CU1659" s="93">
        <f t="shared" ca="1" si="2758"/>
        <v>0</v>
      </c>
      <c r="CV1659" s="93">
        <f t="shared" ca="1" si="2758"/>
        <v>0</v>
      </c>
      <c r="CW1659" s="93">
        <f t="shared" ca="1" si="2758"/>
        <v>0</v>
      </c>
      <c r="CX1659" s="93">
        <f t="shared" ca="1" si="2758"/>
        <v>0</v>
      </c>
      <c r="CY1659" s="93">
        <f ca="1">-SUM(CY1653:CY1655)*$H1650/CL$5</f>
        <v>0</v>
      </c>
      <c r="CZ1659" s="93">
        <f t="shared" ref="CZ1659:DL1659" ca="1" si="2759">-SUM(CZ1653:CZ1655)*$H1650/CZ$5</f>
        <v>0</v>
      </c>
      <c r="DA1659" s="93">
        <f t="shared" ca="1" si="2759"/>
        <v>0</v>
      </c>
      <c r="DB1659" s="93">
        <f t="shared" ca="1" si="2759"/>
        <v>0</v>
      </c>
      <c r="DC1659" s="93">
        <f t="shared" ca="1" si="2759"/>
        <v>0</v>
      </c>
      <c r="DD1659" s="93">
        <f t="shared" ca="1" si="2759"/>
        <v>0</v>
      </c>
      <c r="DE1659" s="93">
        <f t="shared" ca="1" si="2759"/>
        <v>0</v>
      </c>
      <c r="DF1659" s="93">
        <f t="shared" ca="1" si="2759"/>
        <v>0</v>
      </c>
      <c r="DG1659" s="93">
        <f t="shared" ca="1" si="2759"/>
        <v>0</v>
      </c>
      <c r="DH1659" s="93">
        <f t="shared" ca="1" si="2759"/>
        <v>0</v>
      </c>
      <c r="DI1659" s="93">
        <f t="shared" ca="1" si="2759"/>
        <v>0</v>
      </c>
      <c r="DJ1659" s="93">
        <f t="shared" ca="1" si="2759"/>
        <v>0</v>
      </c>
      <c r="DK1659" s="93">
        <f t="shared" ca="1" si="2759"/>
        <v>0</v>
      </c>
      <c r="DL1659" s="93">
        <f t="shared" ca="1" si="2759"/>
        <v>0</v>
      </c>
    </row>
    <row r="1660" spans="1:116" x14ac:dyDescent="0.4">
      <c r="B1660" t="s">
        <v>332</v>
      </c>
      <c r="D1660" t="s">
        <v>427</v>
      </c>
      <c r="E1660" s="8" t="str">
        <f t="shared" si="2735"/>
        <v>1660 DTERMY-F</v>
      </c>
      <c r="G1660" s="136" t="str">
        <f>G1637</f>
        <v>primary unit</v>
      </c>
      <c r="J1660" s="93"/>
      <c r="K1660" s="28"/>
      <c r="L1660" s="28"/>
      <c r="M1660" s="28"/>
      <c r="N1660" s="28"/>
      <c r="O1660" s="28"/>
      <c r="P1660" s="28"/>
      <c r="R1660" s="27"/>
      <c r="S1660" s="93"/>
      <c r="T1660" s="93"/>
      <c r="U1660" s="93"/>
      <c r="V1660" s="93"/>
      <c r="W1660" s="93"/>
      <c r="X1660" s="93"/>
      <c r="Y1660" s="93"/>
      <c r="Z1660" s="93"/>
      <c r="AA1660" s="93"/>
      <c r="AB1660" s="93"/>
      <c r="AC1660" s="93"/>
      <c r="AD1660" s="93"/>
      <c r="AE1660" s="93"/>
      <c r="AF1660" s="93"/>
      <c r="AG1660" s="93"/>
      <c r="AH1660" s="93"/>
      <c r="AI1660" s="93"/>
      <c r="AJ1660" s="93"/>
      <c r="AK1660" s="93"/>
      <c r="AL1660" s="93"/>
      <c r="AM1660" s="93"/>
      <c r="AN1660" s="93"/>
      <c r="AO1660" s="93"/>
      <c r="AP1660" s="93"/>
      <c r="AQ1660" s="93"/>
      <c r="AR1660" s="93"/>
      <c r="AS1660" s="93"/>
      <c r="AT1660" s="93"/>
      <c r="AU1660" s="93"/>
      <c r="AV1660" s="93"/>
      <c r="AW1660" s="93"/>
      <c r="AX1660" s="93"/>
      <c r="AY1660" s="93"/>
      <c r="AZ1660" s="93"/>
      <c r="BA1660" s="93"/>
      <c r="BB1660" s="93"/>
      <c r="BC1660" s="93"/>
      <c r="BD1660" s="93"/>
      <c r="BE1660" s="93"/>
      <c r="BF1660" s="93"/>
      <c r="BG1660" s="93"/>
      <c r="BH1660" s="93"/>
      <c r="BI1660" s="93"/>
      <c r="BJ1660" s="93"/>
      <c r="BK1660" s="93"/>
      <c r="BL1660" s="93"/>
      <c r="BM1660" s="93"/>
      <c r="BN1660" s="93"/>
      <c r="BO1660" s="93"/>
      <c r="BP1660" s="93"/>
      <c r="BQ1660" s="93"/>
      <c r="BR1660" s="93"/>
      <c r="BS1660" s="93"/>
      <c r="BT1660" s="93"/>
      <c r="BU1660" s="93"/>
      <c r="BV1660" s="93"/>
      <c r="BW1660" s="93"/>
      <c r="BX1660" s="93"/>
      <c r="BY1660" s="93"/>
      <c r="BZ1660" s="93"/>
      <c r="CA1660" s="93"/>
      <c r="CB1660" s="93"/>
      <c r="CC1660" s="93"/>
      <c r="CD1660" s="93"/>
      <c r="CE1660" s="93"/>
      <c r="CF1660" s="93"/>
      <c r="CG1660" s="93"/>
      <c r="CH1660" s="93"/>
      <c r="CI1660" s="93"/>
      <c r="CJ1660" s="93"/>
      <c r="CK1660" s="93"/>
      <c r="CL1660" s="93"/>
      <c r="CN1660" s="93"/>
      <c r="CO1660" s="93"/>
      <c r="CP1660" s="93"/>
      <c r="CQ1660" s="93"/>
      <c r="CR1660" s="93"/>
      <c r="CS1660" s="93"/>
      <c r="CT1660" s="93"/>
      <c r="CU1660" s="93"/>
      <c r="CV1660" s="93"/>
      <c r="CW1660" s="93"/>
      <c r="CX1660" s="93"/>
      <c r="CY1660" s="93"/>
      <c r="CZ1660" s="93"/>
      <c r="DA1660" s="93"/>
      <c r="DB1660" s="93"/>
      <c r="DC1660" s="93"/>
      <c r="DD1660" s="93"/>
      <c r="DE1660" s="93"/>
      <c r="DF1660" s="93"/>
      <c r="DG1660" s="93"/>
      <c r="DH1660" s="93"/>
      <c r="DI1660" s="93"/>
      <c r="DJ1660" s="93"/>
      <c r="DK1660" s="93"/>
      <c r="DL1660" s="93"/>
    </row>
    <row r="1661" spans="1:116" x14ac:dyDescent="0.4">
      <c r="B1661" t="s">
        <v>332</v>
      </c>
      <c r="D1661" t="s">
        <v>427</v>
      </c>
      <c r="E1661" s="8" t="str">
        <f t="shared" si="2735"/>
        <v>1661 DTERMY-F</v>
      </c>
      <c r="G1661" s="136" t="str">
        <f>G1638</f>
        <v>Primary revenue driver</v>
      </c>
      <c r="H1661" s="27"/>
      <c r="I1661" s="78"/>
      <c r="J1661" s="78"/>
      <c r="K1661" s="33"/>
      <c r="L1661" s="33"/>
      <c r="M1661" s="33"/>
      <c r="N1661" s="33"/>
      <c r="O1661" s="33"/>
      <c r="P1661" s="33"/>
      <c r="R1661" s="33"/>
      <c r="S1661" s="77"/>
      <c r="T1661" s="77"/>
      <c r="U1661" s="77"/>
      <c r="V1661" s="77"/>
      <c r="W1661" s="77"/>
      <c r="X1661" s="77"/>
      <c r="Y1661" s="77"/>
      <c r="Z1661" s="77"/>
      <c r="AA1661" s="77"/>
      <c r="AB1661" s="77"/>
      <c r="AC1661" s="77"/>
      <c r="AD1661" s="77"/>
      <c r="AE1661" s="77"/>
      <c r="AF1661" s="77"/>
      <c r="AG1661" s="77"/>
      <c r="AH1661" s="77"/>
      <c r="AI1661" s="77"/>
      <c r="AJ1661" s="77"/>
      <c r="AK1661" s="77"/>
      <c r="AL1661" s="77"/>
      <c r="AM1661" s="77"/>
      <c r="AN1661" s="77"/>
      <c r="AO1661" s="77"/>
      <c r="AP1661" s="77"/>
      <c r="AQ1661" s="77"/>
      <c r="AR1661" s="77"/>
      <c r="AS1661" s="77"/>
      <c r="AT1661" s="77"/>
      <c r="AU1661" s="77"/>
      <c r="AV1661" s="77"/>
      <c r="AW1661" s="77"/>
      <c r="AX1661" s="77"/>
      <c r="AY1661" s="77"/>
      <c r="AZ1661" s="77"/>
      <c r="BA1661" s="77"/>
      <c r="BB1661" s="77"/>
      <c r="BC1661" s="77"/>
      <c r="BD1661" s="77"/>
      <c r="BE1661" s="77"/>
      <c r="BF1661" s="77"/>
      <c r="BG1661" s="77"/>
      <c r="BH1661" s="77"/>
      <c r="BI1661" s="77"/>
      <c r="BJ1661" s="77"/>
      <c r="BK1661" s="77"/>
      <c r="BL1661" s="77"/>
      <c r="BM1661" s="77"/>
      <c r="BN1661" s="77"/>
      <c r="BO1661" s="77"/>
      <c r="BP1661" s="77"/>
      <c r="BQ1661" s="77"/>
      <c r="BR1661" s="77"/>
      <c r="BS1661" s="77"/>
      <c r="BT1661" s="77"/>
      <c r="BU1661" s="77"/>
      <c r="BV1661" s="77"/>
      <c r="BW1661" s="77"/>
      <c r="BX1661" s="77"/>
      <c r="BY1661" s="77"/>
      <c r="BZ1661" s="77"/>
      <c r="CA1661" s="77"/>
      <c r="CB1661" s="77"/>
      <c r="CC1661" s="77"/>
      <c r="CD1661" s="77"/>
      <c r="CE1661" s="77"/>
      <c r="CF1661" s="77"/>
      <c r="CG1661" s="77"/>
      <c r="CH1661" s="77"/>
      <c r="CI1661" s="77"/>
      <c r="CJ1661" s="77"/>
      <c r="CK1661" s="77"/>
      <c r="CL1661" s="77"/>
      <c r="CN1661" s="78"/>
      <c r="CO1661" s="77"/>
      <c r="CP1661" s="77"/>
      <c r="CQ1661" s="77"/>
      <c r="CR1661" s="77"/>
      <c r="CS1661" s="77"/>
      <c r="CT1661" s="77"/>
      <c r="CU1661" s="77"/>
      <c r="CV1661" s="77"/>
      <c r="CW1661" s="77"/>
      <c r="CX1661" s="77"/>
      <c r="CY1661" s="77"/>
      <c r="CZ1661" s="77"/>
      <c r="DA1661" s="77"/>
      <c r="DB1661" s="77"/>
      <c r="DC1661" s="77"/>
      <c r="DD1661" s="77"/>
      <c r="DE1661" s="77"/>
      <c r="DF1661" s="77"/>
      <c r="DG1661" s="77"/>
      <c r="DH1661" s="77"/>
      <c r="DI1661" s="77"/>
      <c r="DJ1661" s="77"/>
      <c r="DK1661" s="77"/>
      <c r="DL1661" s="77"/>
    </row>
    <row r="1662" spans="1:116" x14ac:dyDescent="0.4">
      <c r="B1662" t="s">
        <v>332</v>
      </c>
      <c r="D1662" t="s">
        <v>427</v>
      </c>
      <c r="E1662" s="8" t="str">
        <f t="shared" si="2735"/>
        <v>1662 DTERMY-F</v>
      </c>
      <c r="G1662" s="136" t="str">
        <f>G1639</f>
        <v>Primary volume driver</v>
      </c>
      <c r="H1662" s="27"/>
      <c r="I1662" s="78"/>
      <c r="J1662" s="78"/>
      <c r="K1662" s="33"/>
      <c r="L1662" s="33"/>
      <c r="M1662" s="33"/>
      <c r="N1662" s="33"/>
      <c r="O1662" s="33"/>
      <c r="P1662" s="33"/>
      <c r="R1662" s="33"/>
      <c r="S1662" s="77"/>
      <c r="T1662" s="77"/>
      <c r="U1662" s="77"/>
      <c r="V1662" s="77"/>
      <c r="W1662" s="77"/>
      <c r="X1662" s="77"/>
      <c r="Y1662" s="77"/>
      <c r="Z1662" s="77"/>
      <c r="AA1662" s="77"/>
      <c r="AB1662" s="77"/>
      <c r="AC1662" s="77"/>
      <c r="AD1662" s="77"/>
      <c r="AE1662" s="77"/>
      <c r="AF1662" s="77"/>
      <c r="AG1662" s="77"/>
      <c r="AH1662" s="77"/>
      <c r="AI1662" s="77"/>
      <c r="AJ1662" s="77"/>
      <c r="AK1662" s="77"/>
      <c r="AL1662" s="77"/>
      <c r="AM1662" s="77"/>
      <c r="AN1662" s="77"/>
      <c r="AO1662" s="77"/>
      <c r="AP1662" s="77"/>
      <c r="AQ1662" s="77"/>
      <c r="AR1662" s="77"/>
      <c r="AS1662" s="77"/>
      <c r="AT1662" s="77"/>
      <c r="AU1662" s="77"/>
      <c r="AV1662" s="77"/>
      <c r="AW1662" s="77"/>
      <c r="AX1662" s="77"/>
      <c r="AY1662" s="77"/>
      <c r="AZ1662" s="77"/>
      <c r="BA1662" s="77"/>
      <c r="BB1662" s="77"/>
      <c r="BC1662" s="77"/>
      <c r="BD1662" s="77"/>
      <c r="BE1662" s="77"/>
      <c r="BF1662" s="77"/>
      <c r="BG1662" s="77"/>
      <c r="BH1662" s="77"/>
      <c r="BI1662" s="77"/>
      <c r="BJ1662" s="77"/>
      <c r="BK1662" s="77"/>
      <c r="BL1662" s="77"/>
      <c r="BM1662" s="77"/>
      <c r="BN1662" s="77"/>
      <c r="BO1662" s="77"/>
      <c r="BP1662" s="77"/>
      <c r="BQ1662" s="77"/>
      <c r="BR1662" s="77"/>
      <c r="BS1662" s="77"/>
      <c r="BT1662" s="77"/>
      <c r="BU1662" s="77"/>
      <c r="BV1662" s="77"/>
      <c r="BW1662" s="77"/>
      <c r="BX1662" s="77"/>
      <c r="BY1662" s="77"/>
      <c r="BZ1662" s="77"/>
      <c r="CA1662" s="77"/>
      <c r="CB1662" s="77"/>
      <c r="CC1662" s="77"/>
      <c r="CD1662" s="77"/>
      <c r="CE1662" s="77"/>
      <c r="CF1662" s="77"/>
      <c r="CG1662" s="77"/>
      <c r="CH1662" s="77"/>
      <c r="CI1662" s="77"/>
      <c r="CJ1662" s="77"/>
      <c r="CK1662" s="77"/>
      <c r="CL1662" s="77"/>
      <c r="CN1662" s="78"/>
      <c r="CO1662" s="77"/>
      <c r="CP1662" s="77"/>
      <c r="CQ1662" s="77"/>
      <c r="CR1662" s="77"/>
      <c r="CS1662" s="77"/>
      <c r="CT1662" s="77"/>
      <c r="CU1662" s="77"/>
      <c r="CV1662" s="77"/>
      <c r="CW1662" s="77"/>
      <c r="CX1662" s="77"/>
      <c r="CY1662" s="77"/>
      <c r="CZ1662" s="77"/>
      <c r="DA1662" s="77"/>
      <c r="DB1662" s="77"/>
      <c r="DC1662" s="77"/>
      <c r="DD1662" s="77"/>
      <c r="DE1662" s="77"/>
      <c r="DF1662" s="77"/>
      <c r="DG1662" s="77"/>
      <c r="DH1662" s="77"/>
      <c r="DI1662" s="77"/>
      <c r="DJ1662" s="77"/>
      <c r="DK1662" s="77"/>
      <c r="DL1662" s="77"/>
    </row>
    <row r="1663" spans="1:116" x14ac:dyDescent="0.4">
      <c r="B1663" t="s">
        <v>332</v>
      </c>
      <c r="D1663" t="s">
        <v>427</v>
      </c>
      <c r="E1663" s="8" t="str">
        <f t="shared" si="2735"/>
        <v>1663 DTERMY-F</v>
      </c>
      <c r="G1663" s="191" t="str">
        <f>G1644</f>
        <v>Rolling fixed term debt - multiple borrowings w/ annual control:</v>
      </c>
      <c r="K1663" s="53"/>
      <c r="L1663" s="53"/>
      <c r="M1663" s="53"/>
      <c r="N1663" s="53"/>
      <c r="O1663" s="53"/>
      <c r="P1663" s="53"/>
      <c r="R1663" s="24"/>
      <c r="S1663" s="179" t="str">
        <f t="shared" ref="S1663:AX1663" si="2760">S1640</f>
        <v>S$16</v>
      </c>
      <c r="T1663" s="179" t="str">
        <f t="shared" si="2760"/>
        <v>T$16</v>
      </c>
      <c r="U1663" s="179" t="str">
        <f t="shared" si="2760"/>
        <v>U$16</v>
      </c>
      <c r="V1663" s="179" t="str">
        <f t="shared" si="2760"/>
        <v>V$16</v>
      </c>
      <c r="W1663" s="179" t="str">
        <f t="shared" si="2760"/>
        <v>W$16</v>
      </c>
      <c r="X1663" s="179" t="str">
        <f t="shared" si="2760"/>
        <v>X$16</v>
      </c>
      <c r="Y1663" s="179" t="str">
        <f t="shared" si="2760"/>
        <v>Y$16</v>
      </c>
      <c r="Z1663" s="179" t="str">
        <f t="shared" si="2760"/>
        <v>Z$16</v>
      </c>
      <c r="AA1663" s="179" t="str">
        <f t="shared" si="2760"/>
        <v>AA$16</v>
      </c>
      <c r="AB1663" s="179" t="str">
        <f t="shared" si="2760"/>
        <v>AB$16</v>
      </c>
      <c r="AC1663" s="179" t="str">
        <f t="shared" si="2760"/>
        <v>AC$16</v>
      </c>
      <c r="AD1663" s="179" t="str">
        <f t="shared" si="2760"/>
        <v>AD$16</v>
      </c>
      <c r="AE1663" s="179" t="str">
        <f t="shared" si="2760"/>
        <v>AE$16</v>
      </c>
      <c r="AF1663" s="179" t="str">
        <f t="shared" si="2760"/>
        <v>AF$16</v>
      </c>
      <c r="AG1663" s="179" t="str">
        <f t="shared" si="2760"/>
        <v>AG$16</v>
      </c>
      <c r="AH1663" s="179" t="str">
        <f t="shared" si="2760"/>
        <v>AH$16</v>
      </c>
      <c r="AI1663" s="179" t="str">
        <f t="shared" si="2760"/>
        <v>AI$16</v>
      </c>
      <c r="AJ1663" s="179" t="str">
        <f t="shared" si="2760"/>
        <v>AJ$16</v>
      </c>
      <c r="AK1663" s="179" t="str">
        <f t="shared" si="2760"/>
        <v>AK$16</v>
      </c>
      <c r="AL1663" s="179" t="str">
        <f t="shared" si="2760"/>
        <v>AL$16</v>
      </c>
      <c r="AM1663" s="179" t="str">
        <f t="shared" si="2760"/>
        <v>AM$16</v>
      </c>
      <c r="AN1663" s="179" t="str">
        <f t="shared" si="2760"/>
        <v>AN$16</v>
      </c>
      <c r="AO1663" s="179" t="str">
        <f t="shared" si="2760"/>
        <v>AO$16</v>
      </c>
      <c r="AP1663" s="179" t="str">
        <f t="shared" si="2760"/>
        <v>AP$16</v>
      </c>
      <c r="AQ1663" s="179" t="str">
        <f t="shared" si="2760"/>
        <v>AQ$16</v>
      </c>
      <c r="AR1663" s="179" t="str">
        <f t="shared" si="2760"/>
        <v>AR$16</v>
      </c>
      <c r="AS1663" s="179" t="str">
        <f t="shared" si="2760"/>
        <v>AS$16</v>
      </c>
      <c r="AT1663" s="179" t="str">
        <f t="shared" si="2760"/>
        <v>AT$16</v>
      </c>
      <c r="AU1663" s="179" t="str">
        <f t="shared" si="2760"/>
        <v>AU$16</v>
      </c>
      <c r="AV1663" s="179" t="str">
        <f t="shared" si="2760"/>
        <v>AV$16</v>
      </c>
      <c r="AW1663" s="179" t="str">
        <f t="shared" si="2760"/>
        <v>AW$16</v>
      </c>
      <c r="AX1663" s="179" t="str">
        <f t="shared" si="2760"/>
        <v>AX$16</v>
      </c>
      <c r="AY1663" s="179" t="str">
        <f t="shared" ref="AY1663:CD1663" si="2761">AY1640</f>
        <v>AY$16</v>
      </c>
      <c r="AZ1663" s="179" t="str">
        <f t="shared" si="2761"/>
        <v>AZ$16</v>
      </c>
      <c r="BA1663" s="179" t="str">
        <f t="shared" si="2761"/>
        <v>BA$16</v>
      </c>
      <c r="BB1663" s="179" t="str">
        <f t="shared" si="2761"/>
        <v>BB$16</v>
      </c>
      <c r="BC1663" s="179" t="str">
        <f t="shared" si="2761"/>
        <v>BC$16</v>
      </c>
      <c r="BD1663" s="179" t="str">
        <f t="shared" si="2761"/>
        <v>BD$16</v>
      </c>
      <c r="BE1663" s="179" t="str">
        <f t="shared" si="2761"/>
        <v>BE$16</v>
      </c>
      <c r="BF1663" s="179" t="str">
        <f t="shared" si="2761"/>
        <v>BF$16</v>
      </c>
      <c r="BG1663" s="179" t="str">
        <f t="shared" si="2761"/>
        <v>BG$16</v>
      </c>
      <c r="BH1663" s="179" t="str">
        <f t="shared" si="2761"/>
        <v>BH$16</v>
      </c>
      <c r="BI1663" s="179" t="str">
        <f t="shared" si="2761"/>
        <v>BI$16</v>
      </c>
      <c r="BJ1663" s="179" t="str">
        <f t="shared" si="2761"/>
        <v>BJ$16</v>
      </c>
      <c r="BK1663" s="179" t="str">
        <f t="shared" si="2761"/>
        <v>BK$16</v>
      </c>
      <c r="BL1663" s="179" t="str">
        <f t="shared" si="2761"/>
        <v>BL$16</v>
      </c>
      <c r="BM1663" s="179" t="str">
        <f t="shared" si="2761"/>
        <v>BM$16</v>
      </c>
      <c r="BN1663" s="179" t="str">
        <f t="shared" si="2761"/>
        <v>BN$16</v>
      </c>
      <c r="BO1663" s="179" t="str">
        <f t="shared" si="2761"/>
        <v>BO$16</v>
      </c>
      <c r="BP1663" s="179" t="str">
        <f t="shared" si="2761"/>
        <v>BP$16</v>
      </c>
      <c r="BQ1663" s="179" t="str">
        <f t="shared" si="2761"/>
        <v>BQ$16</v>
      </c>
      <c r="BR1663" s="179" t="str">
        <f t="shared" si="2761"/>
        <v>BR$16</v>
      </c>
      <c r="BS1663" s="179" t="str">
        <f t="shared" si="2761"/>
        <v>BS$16</v>
      </c>
      <c r="BT1663" s="179" t="str">
        <f t="shared" si="2761"/>
        <v>BT$16</v>
      </c>
      <c r="BU1663" s="179" t="str">
        <f t="shared" si="2761"/>
        <v>BU$16</v>
      </c>
      <c r="BV1663" s="179" t="str">
        <f t="shared" si="2761"/>
        <v>BV$16</v>
      </c>
      <c r="BW1663" s="179" t="str">
        <f t="shared" si="2761"/>
        <v>BW$16</v>
      </c>
      <c r="BX1663" s="179" t="str">
        <f t="shared" si="2761"/>
        <v>BX$16</v>
      </c>
      <c r="BY1663" s="179" t="str">
        <f t="shared" si="2761"/>
        <v>BY$16</v>
      </c>
      <c r="BZ1663" s="179" t="str">
        <f t="shared" si="2761"/>
        <v>BZ$16</v>
      </c>
      <c r="CA1663" s="179" t="str">
        <f t="shared" si="2761"/>
        <v>CA$16</v>
      </c>
      <c r="CB1663" s="179" t="str">
        <f t="shared" si="2761"/>
        <v>CB$16</v>
      </c>
      <c r="CC1663" s="179" t="str">
        <f t="shared" si="2761"/>
        <v>CC$16</v>
      </c>
      <c r="CD1663" s="179" t="str">
        <f t="shared" si="2761"/>
        <v>CD$16</v>
      </c>
      <c r="CE1663" s="179" t="str">
        <f t="shared" ref="CE1663:CL1663" si="2762">CE1640</f>
        <v>CE$16</v>
      </c>
      <c r="CF1663" s="179" t="str">
        <f t="shared" si="2762"/>
        <v>CF$16</v>
      </c>
      <c r="CG1663" s="179" t="str">
        <f t="shared" si="2762"/>
        <v>CG$16</v>
      </c>
      <c r="CH1663" s="179" t="str">
        <f t="shared" si="2762"/>
        <v>CH$16</v>
      </c>
      <c r="CI1663" s="179" t="str">
        <f t="shared" si="2762"/>
        <v>CI$16</v>
      </c>
      <c r="CJ1663" s="179" t="str">
        <f t="shared" si="2762"/>
        <v>CJ$16</v>
      </c>
      <c r="CK1663" s="179" t="str">
        <f t="shared" si="2762"/>
        <v>CK$16</v>
      </c>
      <c r="CL1663" s="179" t="str">
        <f t="shared" si="2762"/>
        <v>CL$16</v>
      </c>
      <c r="CO1663" s="179" t="str">
        <f t="shared" ref="CO1663:DL1663" si="2763">CO1640</f>
        <v>CO$16</v>
      </c>
      <c r="CP1663" s="179" t="str">
        <f t="shared" si="2763"/>
        <v>CP$16</v>
      </c>
      <c r="CQ1663" s="179" t="str">
        <f t="shared" si="2763"/>
        <v>CQ$16</v>
      </c>
      <c r="CR1663" s="179" t="str">
        <f t="shared" si="2763"/>
        <v>CR$16</v>
      </c>
      <c r="CS1663" s="179" t="str">
        <f t="shared" si="2763"/>
        <v>CS$16</v>
      </c>
      <c r="CT1663" s="179" t="str">
        <f t="shared" si="2763"/>
        <v>CT$16</v>
      </c>
      <c r="CU1663" s="179" t="str">
        <f t="shared" si="2763"/>
        <v>CU$16</v>
      </c>
      <c r="CV1663" s="179" t="str">
        <f t="shared" si="2763"/>
        <v>CV$16</v>
      </c>
      <c r="CW1663" s="179" t="str">
        <f t="shared" si="2763"/>
        <v>CW$16</v>
      </c>
      <c r="CX1663" s="179" t="str">
        <f t="shared" si="2763"/>
        <v>CX$16</v>
      </c>
      <c r="CY1663" s="179" t="str">
        <f t="shared" si="2763"/>
        <v>CY$16</v>
      </c>
      <c r="CZ1663" s="179" t="str">
        <f t="shared" si="2763"/>
        <v>CZ$16</v>
      </c>
      <c r="DA1663" s="179" t="str">
        <f t="shared" si="2763"/>
        <v>DA$16</v>
      </c>
      <c r="DB1663" s="179" t="str">
        <f t="shared" si="2763"/>
        <v>DB$16</v>
      </c>
      <c r="DC1663" s="179" t="str">
        <f t="shared" si="2763"/>
        <v>DC$16</v>
      </c>
      <c r="DD1663" s="179" t="str">
        <f t="shared" si="2763"/>
        <v>DD$16</v>
      </c>
      <c r="DE1663" s="179" t="str">
        <f t="shared" si="2763"/>
        <v>DE$16</v>
      </c>
      <c r="DF1663" s="179" t="str">
        <f t="shared" si="2763"/>
        <v>DF$16</v>
      </c>
      <c r="DG1663" s="179" t="str">
        <f t="shared" si="2763"/>
        <v>DG$16</v>
      </c>
      <c r="DH1663" s="179" t="str">
        <f t="shared" si="2763"/>
        <v>DH$16</v>
      </c>
      <c r="DI1663" s="179" t="str">
        <f t="shared" si="2763"/>
        <v>DI$16</v>
      </c>
      <c r="DJ1663" s="179" t="str">
        <f t="shared" si="2763"/>
        <v>DJ$16</v>
      </c>
      <c r="DK1663" s="179" t="str">
        <f t="shared" si="2763"/>
        <v>DK$16</v>
      </c>
      <c r="DL1663" s="179" t="str">
        <f t="shared" si="2763"/>
        <v>DL$16</v>
      </c>
    </row>
    <row r="1664" spans="1:116" x14ac:dyDescent="0.4">
      <c r="B1664" t="s">
        <v>332</v>
      </c>
      <c r="D1664" t="s">
        <v>427</v>
      </c>
      <c r="E1664" s="8" t="str">
        <f t="shared" si="2735"/>
        <v>1664 DTERMY-F</v>
      </c>
      <c r="G1664" s="241" t="str">
        <f>IFERROR(SUBSTITUTE(TRIM(MID(G1644, SEARCH("-", G1644) + 1, LEN(G1644))),":",""),"no unit")</f>
        <v>multiple borrowings w/ annual control</v>
      </c>
      <c r="H1664" s="12"/>
      <c r="I1664" s="60"/>
      <c r="J1664" s="60"/>
      <c r="K1664" s="15"/>
      <c r="L1664" s="15"/>
      <c r="M1664" s="15"/>
      <c r="N1664" s="15"/>
      <c r="O1664" s="15"/>
      <c r="P1664" s="15"/>
      <c r="R1664" s="15"/>
      <c r="S1664" s="179" t="str">
        <f t="shared" ref="S1664:AX1664" si="2764">S1641</f>
        <v>S$17</v>
      </c>
      <c r="T1664" s="179" t="str">
        <f t="shared" si="2764"/>
        <v>T$17</v>
      </c>
      <c r="U1664" s="179" t="str">
        <f t="shared" si="2764"/>
        <v>U$17</v>
      </c>
      <c r="V1664" s="179" t="str">
        <f t="shared" si="2764"/>
        <v>V$17</v>
      </c>
      <c r="W1664" s="179" t="str">
        <f t="shared" si="2764"/>
        <v>W$17</v>
      </c>
      <c r="X1664" s="179" t="str">
        <f t="shared" si="2764"/>
        <v>X$17</v>
      </c>
      <c r="Y1664" s="179" t="str">
        <f t="shared" si="2764"/>
        <v>Y$17</v>
      </c>
      <c r="Z1664" s="179" t="str">
        <f t="shared" si="2764"/>
        <v>Z$17</v>
      </c>
      <c r="AA1664" s="179" t="str">
        <f t="shared" si="2764"/>
        <v>AA$17</v>
      </c>
      <c r="AB1664" s="179" t="str">
        <f t="shared" si="2764"/>
        <v>AB$17</v>
      </c>
      <c r="AC1664" s="179" t="str">
        <f t="shared" si="2764"/>
        <v>AC$17</v>
      </c>
      <c r="AD1664" s="179" t="str">
        <f t="shared" si="2764"/>
        <v>AD$17</v>
      </c>
      <c r="AE1664" s="179" t="str">
        <f t="shared" si="2764"/>
        <v>AE$17</v>
      </c>
      <c r="AF1664" s="179" t="str">
        <f t="shared" si="2764"/>
        <v>AF$17</v>
      </c>
      <c r="AG1664" s="179" t="str">
        <f t="shared" si="2764"/>
        <v>AG$17</v>
      </c>
      <c r="AH1664" s="179" t="str">
        <f t="shared" si="2764"/>
        <v>AH$17</v>
      </c>
      <c r="AI1664" s="179" t="str">
        <f t="shared" si="2764"/>
        <v>AI$17</v>
      </c>
      <c r="AJ1664" s="179" t="str">
        <f t="shared" si="2764"/>
        <v>AJ$17</v>
      </c>
      <c r="AK1664" s="179" t="str">
        <f t="shared" si="2764"/>
        <v>AK$17</v>
      </c>
      <c r="AL1664" s="179" t="str">
        <f t="shared" si="2764"/>
        <v>AL$17</v>
      </c>
      <c r="AM1664" s="179" t="str">
        <f t="shared" si="2764"/>
        <v>AM$17</v>
      </c>
      <c r="AN1664" s="179" t="str">
        <f t="shared" si="2764"/>
        <v>AN$17</v>
      </c>
      <c r="AO1664" s="179" t="str">
        <f t="shared" si="2764"/>
        <v>AO$17</v>
      </c>
      <c r="AP1664" s="179" t="str">
        <f t="shared" si="2764"/>
        <v>AP$17</v>
      </c>
      <c r="AQ1664" s="179" t="str">
        <f t="shared" si="2764"/>
        <v>AQ$17</v>
      </c>
      <c r="AR1664" s="179" t="str">
        <f t="shared" si="2764"/>
        <v>AR$17</v>
      </c>
      <c r="AS1664" s="179" t="str">
        <f t="shared" si="2764"/>
        <v>AS$17</v>
      </c>
      <c r="AT1664" s="179" t="str">
        <f t="shared" si="2764"/>
        <v>AT$17</v>
      </c>
      <c r="AU1664" s="179" t="str">
        <f t="shared" si="2764"/>
        <v>AU$17</v>
      </c>
      <c r="AV1664" s="179" t="str">
        <f t="shared" si="2764"/>
        <v>AV$17</v>
      </c>
      <c r="AW1664" s="179" t="str">
        <f t="shared" si="2764"/>
        <v>AW$17</v>
      </c>
      <c r="AX1664" s="179" t="str">
        <f t="shared" si="2764"/>
        <v>AX$17</v>
      </c>
      <c r="AY1664" s="179" t="str">
        <f t="shared" ref="AY1664:CD1664" si="2765">AY1641</f>
        <v>AY$17</v>
      </c>
      <c r="AZ1664" s="179" t="str">
        <f t="shared" si="2765"/>
        <v>AZ$17</v>
      </c>
      <c r="BA1664" s="179" t="str">
        <f t="shared" si="2765"/>
        <v>BA$17</v>
      </c>
      <c r="BB1664" s="179" t="str">
        <f t="shared" si="2765"/>
        <v>BB$17</v>
      </c>
      <c r="BC1664" s="179" t="str">
        <f t="shared" si="2765"/>
        <v>BC$17</v>
      </c>
      <c r="BD1664" s="179" t="str">
        <f t="shared" si="2765"/>
        <v>BD$17</v>
      </c>
      <c r="BE1664" s="179" t="str">
        <f t="shared" si="2765"/>
        <v>BE$17</v>
      </c>
      <c r="BF1664" s="179" t="str">
        <f t="shared" si="2765"/>
        <v>BF$17</v>
      </c>
      <c r="BG1664" s="179" t="str">
        <f t="shared" si="2765"/>
        <v>BG$17</v>
      </c>
      <c r="BH1664" s="179" t="str">
        <f t="shared" si="2765"/>
        <v>BH$17</v>
      </c>
      <c r="BI1664" s="179" t="str">
        <f t="shared" si="2765"/>
        <v>BI$17</v>
      </c>
      <c r="BJ1664" s="179" t="str">
        <f t="shared" si="2765"/>
        <v>BJ$17</v>
      </c>
      <c r="BK1664" s="179" t="str">
        <f t="shared" si="2765"/>
        <v>BK$17</v>
      </c>
      <c r="BL1664" s="179" t="str">
        <f t="shared" si="2765"/>
        <v>BL$17</v>
      </c>
      <c r="BM1664" s="179" t="str">
        <f t="shared" si="2765"/>
        <v>BM$17</v>
      </c>
      <c r="BN1664" s="179" t="str">
        <f t="shared" si="2765"/>
        <v>BN$17</v>
      </c>
      <c r="BO1664" s="179" t="str">
        <f t="shared" si="2765"/>
        <v>BO$17</v>
      </c>
      <c r="BP1664" s="179" t="str">
        <f t="shared" si="2765"/>
        <v>BP$17</v>
      </c>
      <c r="BQ1664" s="179" t="str">
        <f t="shared" si="2765"/>
        <v>BQ$17</v>
      </c>
      <c r="BR1664" s="179" t="str">
        <f t="shared" si="2765"/>
        <v>BR$17</v>
      </c>
      <c r="BS1664" s="179" t="str">
        <f t="shared" si="2765"/>
        <v>BS$17</v>
      </c>
      <c r="BT1664" s="179" t="str">
        <f t="shared" si="2765"/>
        <v>BT$17</v>
      </c>
      <c r="BU1664" s="179" t="str">
        <f t="shared" si="2765"/>
        <v>BU$17</v>
      </c>
      <c r="BV1664" s="179" t="str">
        <f t="shared" si="2765"/>
        <v>BV$17</v>
      </c>
      <c r="BW1664" s="179" t="str">
        <f t="shared" si="2765"/>
        <v>BW$17</v>
      </c>
      <c r="BX1664" s="179" t="str">
        <f t="shared" si="2765"/>
        <v>BX$17</v>
      </c>
      <c r="BY1664" s="179" t="str">
        <f t="shared" si="2765"/>
        <v>BY$17</v>
      </c>
      <c r="BZ1664" s="179" t="str">
        <f t="shared" si="2765"/>
        <v>BZ$17</v>
      </c>
      <c r="CA1664" s="179" t="str">
        <f t="shared" si="2765"/>
        <v>CA$17</v>
      </c>
      <c r="CB1664" s="179" t="str">
        <f t="shared" si="2765"/>
        <v>CB$17</v>
      </c>
      <c r="CC1664" s="179" t="str">
        <f t="shared" si="2765"/>
        <v>CC$17</v>
      </c>
      <c r="CD1664" s="179" t="str">
        <f t="shared" si="2765"/>
        <v>CD$17</v>
      </c>
      <c r="CE1664" s="179" t="str">
        <f t="shared" ref="CE1664:CL1664" si="2766">CE1641</f>
        <v>CE$17</v>
      </c>
      <c r="CF1664" s="179" t="str">
        <f t="shared" si="2766"/>
        <v>CF$17</v>
      </c>
      <c r="CG1664" s="179" t="str">
        <f t="shared" si="2766"/>
        <v>CG$17</v>
      </c>
      <c r="CH1664" s="179" t="str">
        <f t="shared" si="2766"/>
        <v>CH$17</v>
      </c>
      <c r="CI1664" s="179" t="str">
        <f t="shared" si="2766"/>
        <v>CI$17</v>
      </c>
      <c r="CJ1664" s="179" t="str">
        <f t="shared" si="2766"/>
        <v>CJ$17</v>
      </c>
      <c r="CK1664" s="179" t="str">
        <f t="shared" si="2766"/>
        <v>CK$17</v>
      </c>
      <c r="CL1664" s="179" t="str">
        <f t="shared" si="2766"/>
        <v>CL$17</v>
      </c>
      <c r="CN1664" s="60"/>
      <c r="CO1664" s="179" t="str">
        <f t="shared" ref="CO1664:DL1664" si="2767">CO1641</f>
        <v>CO$17</v>
      </c>
      <c r="CP1664" s="179" t="str">
        <f t="shared" si="2767"/>
        <v>CP$17</v>
      </c>
      <c r="CQ1664" s="179" t="str">
        <f t="shared" si="2767"/>
        <v>CQ$17</v>
      </c>
      <c r="CR1664" s="179" t="str">
        <f t="shared" si="2767"/>
        <v>CR$17</v>
      </c>
      <c r="CS1664" s="179" t="str">
        <f t="shared" si="2767"/>
        <v>CS$17</v>
      </c>
      <c r="CT1664" s="179" t="str">
        <f t="shared" si="2767"/>
        <v>CT$17</v>
      </c>
      <c r="CU1664" s="179" t="str">
        <f t="shared" si="2767"/>
        <v>CU$17</v>
      </c>
      <c r="CV1664" s="179" t="str">
        <f t="shared" si="2767"/>
        <v>CV$17</v>
      </c>
      <c r="CW1664" s="179" t="str">
        <f t="shared" si="2767"/>
        <v>CW$17</v>
      </c>
      <c r="CX1664" s="179" t="str">
        <f t="shared" si="2767"/>
        <v>CX$17</v>
      </c>
      <c r="CY1664" s="179" t="str">
        <f t="shared" si="2767"/>
        <v>CY$17</v>
      </c>
      <c r="CZ1664" s="179" t="str">
        <f t="shared" si="2767"/>
        <v>CZ$17</v>
      </c>
      <c r="DA1664" s="179" t="str">
        <f t="shared" si="2767"/>
        <v>DA$17</v>
      </c>
      <c r="DB1664" s="179" t="str">
        <f t="shared" si="2767"/>
        <v>DB$17</v>
      </c>
      <c r="DC1664" s="179" t="str">
        <f t="shared" si="2767"/>
        <v>DC$17</v>
      </c>
      <c r="DD1664" s="179" t="str">
        <f t="shared" si="2767"/>
        <v>DD$17</v>
      </c>
      <c r="DE1664" s="179" t="str">
        <f t="shared" si="2767"/>
        <v>DE$17</v>
      </c>
      <c r="DF1664" s="179" t="str">
        <f t="shared" si="2767"/>
        <v>DF$17</v>
      </c>
      <c r="DG1664" s="179" t="str">
        <f t="shared" si="2767"/>
        <v>DG$17</v>
      </c>
      <c r="DH1664" s="179" t="str">
        <f t="shared" si="2767"/>
        <v>DH$17</v>
      </c>
      <c r="DI1664" s="179" t="str">
        <f t="shared" si="2767"/>
        <v>DI$17</v>
      </c>
      <c r="DJ1664" s="179" t="str">
        <f t="shared" si="2767"/>
        <v>DJ$17</v>
      </c>
      <c r="DK1664" s="179" t="str">
        <f t="shared" si="2767"/>
        <v>DK$17</v>
      </c>
      <c r="DL1664" s="179" t="str">
        <f t="shared" si="2767"/>
        <v>DL$17</v>
      </c>
    </row>
    <row r="1665" spans="1:116" x14ac:dyDescent="0.4">
      <c r="A1665" s="3"/>
      <c r="B1665" t="s">
        <v>332</v>
      </c>
      <c r="D1665" t="s">
        <v>427</v>
      </c>
      <c r="E1665" s="8" t="str">
        <f t="shared" si="2735"/>
        <v>1665 DTERMY-F</v>
      </c>
      <c r="G1665" s="191" t="str">
        <f>G1642</f>
        <v>Secondary revenue driver</v>
      </c>
      <c r="H1665" s="12"/>
      <c r="I1665" s="60"/>
      <c r="J1665" s="60"/>
      <c r="K1665" s="15"/>
      <c r="L1665" s="15"/>
      <c r="M1665" s="15"/>
      <c r="N1665" s="15"/>
      <c r="O1665" s="15"/>
      <c r="P1665" s="15"/>
      <c r="R1665" s="15"/>
      <c r="S1665" s="179">
        <f t="shared" ref="S1665:AX1665" si="2768">S1642</f>
        <v>0</v>
      </c>
      <c r="T1665" s="179">
        <f t="shared" si="2768"/>
        <v>0</v>
      </c>
      <c r="U1665" s="179">
        <f t="shared" si="2768"/>
        <v>0</v>
      </c>
      <c r="V1665" s="179">
        <f t="shared" si="2768"/>
        <v>0</v>
      </c>
      <c r="W1665" s="179">
        <f t="shared" si="2768"/>
        <v>0</v>
      </c>
      <c r="X1665" s="179">
        <f t="shared" si="2768"/>
        <v>0</v>
      </c>
      <c r="Y1665" s="179">
        <f t="shared" si="2768"/>
        <v>0</v>
      </c>
      <c r="Z1665" s="179">
        <f t="shared" si="2768"/>
        <v>0</v>
      </c>
      <c r="AA1665" s="179">
        <f t="shared" si="2768"/>
        <v>0</v>
      </c>
      <c r="AB1665" s="179">
        <f t="shared" si="2768"/>
        <v>0</v>
      </c>
      <c r="AC1665" s="179">
        <f t="shared" si="2768"/>
        <v>0</v>
      </c>
      <c r="AD1665" s="179">
        <f t="shared" si="2768"/>
        <v>0</v>
      </c>
      <c r="AE1665" s="179">
        <f t="shared" si="2768"/>
        <v>0</v>
      </c>
      <c r="AF1665" s="179">
        <f t="shared" si="2768"/>
        <v>0</v>
      </c>
      <c r="AG1665" s="179">
        <f t="shared" si="2768"/>
        <v>0</v>
      </c>
      <c r="AH1665" s="179">
        <f t="shared" si="2768"/>
        <v>0</v>
      </c>
      <c r="AI1665" s="179">
        <f t="shared" si="2768"/>
        <v>0</v>
      </c>
      <c r="AJ1665" s="179">
        <f t="shared" si="2768"/>
        <v>0</v>
      </c>
      <c r="AK1665" s="179">
        <f t="shared" si="2768"/>
        <v>0</v>
      </c>
      <c r="AL1665" s="179">
        <f t="shared" si="2768"/>
        <v>0</v>
      </c>
      <c r="AM1665" s="179">
        <f t="shared" si="2768"/>
        <v>0</v>
      </c>
      <c r="AN1665" s="179">
        <f t="shared" si="2768"/>
        <v>0</v>
      </c>
      <c r="AO1665" s="179">
        <f t="shared" si="2768"/>
        <v>0</v>
      </c>
      <c r="AP1665" s="179">
        <f t="shared" si="2768"/>
        <v>0</v>
      </c>
      <c r="AQ1665" s="179">
        <f t="shared" si="2768"/>
        <v>0</v>
      </c>
      <c r="AR1665" s="179">
        <f t="shared" si="2768"/>
        <v>0</v>
      </c>
      <c r="AS1665" s="179">
        <f t="shared" si="2768"/>
        <v>0</v>
      </c>
      <c r="AT1665" s="179">
        <f t="shared" si="2768"/>
        <v>0</v>
      </c>
      <c r="AU1665" s="179">
        <f t="shared" si="2768"/>
        <v>0</v>
      </c>
      <c r="AV1665" s="179">
        <f t="shared" si="2768"/>
        <v>0</v>
      </c>
      <c r="AW1665" s="179">
        <f t="shared" si="2768"/>
        <v>0</v>
      </c>
      <c r="AX1665" s="179">
        <f t="shared" si="2768"/>
        <v>0</v>
      </c>
      <c r="AY1665" s="179">
        <f t="shared" ref="AY1665:CD1665" si="2769">AY1642</f>
        <v>0</v>
      </c>
      <c r="AZ1665" s="179">
        <f t="shared" si="2769"/>
        <v>0</v>
      </c>
      <c r="BA1665" s="179">
        <f t="shared" si="2769"/>
        <v>0</v>
      </c>
      <c r="BB1665" s="179">
        <f t="shared" si="2769"/>
        <v>0</v>
      </c>
      <c r="BC1665" s="179">
        <f t="shared" si="2769"/>
        <v>0</v>
      </c>
      <c r="BD1665" s="179">
        <f t="shared" si="2769"/>
        <v>0</v>
      </c>
      <c r="BE1665" s="179">
        <f t="shared" si="2769"/>
        <v>0</v>
      </c>
      <c r="BF1665" s="179">
        <f t="shared" si="2769"/>
        <v>0</v>
      </c>
      <c r="BG1665" s="179">
        <f t="shared" si="2769"/>
        <v>0</v>
      </c>
      <c r="BH1665" s="179">
        <f t="shared" si="2769"/>
        <v>0</v>
      </c>
      <c r="BI1665" s="179">
        <f t="shared" si="2769"/>
        <v>0</v>
      </c>
      <c r="BJ1665" s="179">
        <f t="shared" si="2769"/>
        <v>0</v>
      </c>
      <c r="BK1665" s="179">
        <f t="shared" si="2769"/>
        <v>0</v>
      </c>
      <c r="BL1665" s="179">
        <f t="shared" si="2769"/>
        <v>0</v>
      </c>
      <c r="BM1665" s="179">
        <f t="shared" si="2769"/>
        <v>0</v>
      </c>
      <c r="BN1665" s="179">
        <f t="shared" si="2769"/>
        <v>0</v>
      </c>
      <c r="BO1665" s="179">
        <f t="shared" si="2769"/>
        <v>0</v>
      </c>
      <c r="BP1665" s="179">
        <f t="shared" si="2769"/>
        <v>0</v>
      </c>
      <c r="BQ1665" s="179">
        <f t="shared" si="2769"/>
        <v>0</v>
      </c>
      <c r="BR1665" s="179">
        <f t="shared" si="2769"/>
        <v>0</v>
      </c>
      <c r="BS1665" s="179">
        <f t="shared" si="2769"/>
        <v>0</v>
      </c>
      <c r="BT1665" s="179">
        <f t="shared" si="2769"/>
        <v>0</v>
      </c>
      <c r="BU1665" s="179">
        <f t="shared" si="2769"/>
        <v>0</v>
      </c>
      <c r="BV1665" s="179">
        <f t="shared" si="2769"/>
        <v>0</v>
      </c>
      <c r="BW1665" s="179">
        <f t="shared" si="2769"/>
        <v>0</v>
      </c>
      <c r="BX1665" s="179">
        <f t="shared" si="2769"/>
        <v>0</v>
      </c>
      <c r="BY1665" s="179">
        <f t="shared" si="2769"/>
        <v>0</v>
      </c>
      <c r="BZ1665" s="179">
        <f t="shared" si="2769"/>
        <v>0</v>
      </c>
      <c r="CA1665" s="179">
        <f t="shared" si="2769"/>
        <v>0</v>
      </c>
      <c r="CB1665" s="179">
        <f t="shared" si="2769"/>
        <v>0</v>
      </c>
      <c r="CC1665" s="179">
        <f t="shared" si="2769"/>
        <v>0</v>
      </c>
      <c r="CD1665" s="179">
        <f t="shared" si="2769"/>
        <v>0</v>
      </c>
      <c r="CE1665" s="179">
        <f t="shared" ref="CE1665:CL1665" si="2770">CE1642</f>
        <v>0</v>
      </c>
      <c r="CF1665" s="179">
        <f t="shared" si="2770"/>
        <v>0</v>
      </c>
      <c r="CG1665" s="179">
        <f t="shared" si="2770"/>
        <v>0</v>
      </c>
      <c r="CH1665" s="179">
        <f t="shared" si="2770"/>
        <v>0</v>
      </c>
      <c r="CI1665" s="179">
        <f t="shared" si="2770"/>
        <v>0</v>
      </c>
      <c r="CJ1665" s="179">
        <f t="shared" si="2770"/>
        <v>0</v>
      </c>
      <c r="CK1665" s="179">
        <f t="shared" si="2770"/>
        <v>0</v>
      </c>
      <c r="CL1665" s="179">
        <f t="shared" si="2770"/>
        <v>0</v>
      </c>
      <c r="CN1665" s="60"/>
      <c r="CO1665" s="179">
        <f t="shared" ref="CO1665:DL1665" si="2771">CO1642</f>
        <v>0</v>
      </c>
      <c r="CP1665" s="179">
        <f t="shared" si="2771"/>
        <v>0</v>
      </c>
      <c r="CQ1665" s="179">
        <f t="shared" si="2771"/>
        <v>0</v>
      </c>
      <c r="CR1665" s="179">
        <f t="shared" si="2771"/>
        <v>0</v>
      </c>
      <c r="CS1665" s="179">
        <f t="shared" si="2771"/>
        <v>0</v>
      </c>
      <c r="CT1665" s="179">
        <f t="shared" si="2771"/>
        <v>0</v>
      </c>
      <c r="CU1665" s="179">
        <f t="shared" si="2771"/>
        <v>0</v>
      </c>
      <c r="CV1665" s="179">
        <f t="shared" si="2771"/>
        <v>0</v>
      </c>
      <c r="CW1665" s="179">
        <f t="shared" si="2771"/>
        <v>0</v>
      </c>
      <c r="CX1665" s="179">
        <f t="shared" si="2771"/>
        <v>0</v>
      </c>
      <c r="CY1665" s="179">
        <f t="shared" si="2771"/>
        <v>0</v>
      </c>
      <c r="CZ1665" s="179">
        <f t="shared" si="2771"/>
        <v>0</v>
      </c>
      <c r="DA1665" s="179">
        <f t="shared" si="2771"/>
        <v>0</v>
      </c>
      <c r="DB1665" s="179">
        <f t="shared" si="2771"/>
        <v>0</v>
      </c>
      <c r="DC1665" s="179">
        <f t="shared" si="2771"/>
        <v>0</v>
      </c>
      <c r="DD1665" s="179">
        <f t="shared" si="2771"/>
        <v>0</v>
      </c>
      <c r="DE1665" s="179">
        <f t="shared" si="2771"/>
        <v>0</v>
      </c>
      <c r="DF1665" s="179">
        <f t="shared" si="2771"/>
        <v>0</v>
      </c>
      <c r="DG1665" s="179">
        <f t="shared" si="2771"/>
        <v>0</v>
      </c>
      <c r="DH1665" s="179">
        <f t="shared" si="2771"/>
        <v>0</v>
      </c>
      <c r="DI1665" s="179">
        <f t="shared" si="2771"/>
        <v>0</v>
      </c>
      <c r="DJ1665" s="179">
        <f t="shared" si="2771"/>
        <v>0</v>
      </c>
      <c r="DK1665" s="179">
        <f t="shared" si="2771"/>
        <v>0</v>
      </c>
      <c r="DL1665" s="179">
        <f t="shared" si="2771"/>
        <v>0</v>
      </c>
    </row>
    <row r="1666" spans="1:116" x14ac:dyDescent="0.4">
      <c r="B1666" t="s">
        <v>332</v>
      </c>
      <c r="D1666" t="s">
        <v>427</v>
      </c>
      <c r="E1666" s="8" t="str">
        <f t="shared" si="2735"/>
        <v>1666 DTERMY-F</v>
      </c>
      <c r="G1666" s="136" t="str">
        <f>G1643</f>
        <v>Secondary volume driver</v>
      </c>
      <c r="H1666" s="12"/>
      <c r="I1666" s="60"/>
      <c r="J1666" s="60"/>
      <c r="K1666" s="15"/>
      <c r="L1666" s="15"/>
      <c r="M1666" s="15"/>
      <c r="N1666" s="15"/>
      <c r="O1666" s="15"/>
      <c r="P1666" s="15"/>
      <c r="R1666" s="15"/>
      <c r="S1666" s="179"/>
      <c r="T1666" s="179"/>
      <c r="U1666" s="179"/>
      <c r="V1666" s="179"/>
      <c r="W1666" s="179"/>
      <c r="X1666" s="179"/>
      <c r="Y1666" s="179"/>
      <c r="Z1666" s="179"/>
      <c r="AA1666" s="179"/>
      <c r="AB1666" s="179"/>
      <c r="AC1666" s="179"/>
      <c r="AD1666" s="179"/>
      <c r="AE1666" s="179"/>
      <c r="AF1666" s="179"/>
      <c r="AG1666" s="179"/>
      <c r="AH1666" s="179"/>
      <c r="AI1666" s="179"/>
      <c r="AJ1666" s="179"/>
      <c r="AK1666" s="179"/>
      <c r="AL1666" s="179"/>
      <c r="AM1666" s="179"/>
      <c r="AN1666" s="179"/>
      <c r="AO1666" s="179"/>
      <c r="AP1666" s="179"/>
      <c r="AQ1666" s="179"/>
      <c r="AR1666" s="179"/>
      <c r="AS1666" s="179"/>
      <c r="AT1666" s="179"/>
      <c r="AU1666" s="179"/>
      <c r="AV1666" s="179"/>
      <c r="AW1666" s="179"/>
      <c r="AX1666" s="179"/>
      <c r="AY1666" s="179"/>
      <c r="AZ1666" s="179"/>
      <c r="BA1666" s="179"/>
      <c r="BB1666" s="179"/>
      <c r="BC1666" s="179"/>
      <c r="BD1666" s="179"/>
      <c r="BE1666" s="179"/>
      <c r="BF1666" s="179"/>
      <c r="BG1666" s="179"/>
      <c r="BH1666" s="179"/>
      <c r="BI1666" s="179"/>
      <c r="BJ1666" s="179"/>
      <c r="BK1666" s="179"/>
      <c r="BL1666" s="179"/>
      <c r="BM1666" s="179"/>
      <c r="BN1666" s="179"/>
      <c r="BO1666" s="179"/>
      <c r="BP1666" s="179"/>
      <c r="BQ1666" s="179"/>
      <c r="BR1666" s="179"/>
      <c r="BS1666" s="179"/>
      <c r="BT1666" s="179"/>
      <c r="BU1666" s="179"/>
      <c r="BV1666" s="179"/>
      <c r="BW1666" s="179"/>
      <c r="BX1666" s="179"/>
      <c r="BY1666" s="179"/>
      <c r="BZ1666" s="179"/>
      <c r="CA1666" s="179"/>
      <c r="CB1666" s="179"/>
      <c r="CC1666" s="179"/>
      <c r="CD1666" s="179"/>
      <c r="CE1666" s="179"/>
      <c r="CF1666" s="179"/>
      <c r="CG1666" s="179"/>
      <c r="CH1666" s="179"/>
      <c r="CI1666" s="179"/>
      <c r="CJ1666" s="179"/>
      <c r="CK1666" s="179"/>
      <c r="CL1666" s="179"/>
      <c r="CN1666" s="60"/>
      <c r="CO1666" s="179"/>
      <c r="CP1666" s="179"/>
      <c r="CQ1666" s="179"/>
      <c r="CR1666" s="179"/>
      <c r="CS1666" s="179"/>
      <c r="CT1666" s="179"/>
      <c r="CU1666" s="179"/>
      <c r="CV1666" s="179"/>
      <c r="CW1666" s="179"/>
      <c r="CX1666" s="179"/>
      <c r="CY1666" s="179"/>
      <c r="CZ1666" s="179"/>
      <c r="DA1666" s="179"/>
      <c r="DB1666" s="179"/>
      <c r="DC1666" s="179"/>
      <c r="DD1666" s="179"/>
      <c r="DE1666" s="179"/>
      <c r="DF1666" s="179"/>
      <c r="DG1666" s="179"/>
      <c r="DH1666" s="179"/>
      <c r="DI1666" s="179"/>
      <c r="DJ1666" s="179"/>
      <c r="DK1666" s="179"/>
      <c r="DL1666" s="179"/>
    </row>
    <row r="1667" spans="1:116" x14ac:dyDescent="0.4">
      <c r="E1667" s="8"/>
      <c r="H1667" s="90"/>
      <c r="I1667" s="213"/>
      <c r="J1667" s="213"/>
      <c r="K1667" s="214"/>
      <c r="L1667" s="214"/>
      <c r="M1667" s="214"/>
      <c r="N1667" s="214"/>
      <c r="O1667" s="214"/>
      <c r="P1667" s="214"/>
      <c r="R1667" s="214"/>
      <c r="S1667" s="4" t="str">
        <f t="shared" ref="S1667:AX1667" si="2772">ADDRESS(ROW(S1657),COLUMN(S1657),2)</f>
        <v>S$1657</v>
      </c>
      <c r="T1667" s="4" t="str">
        <f t="shared" si="2772"/>
        <v>T$1657</v>
      </c>
      <c r="U1667" s="4" t="str">
        <f t="shared" si="2772"/>
        <v>U$1657</v>
      </c>
      <c r="V1667" s="4" t="str">
        <f t="shared" si="2772"/>
        <v>V$1657</v>
      </c>
      <c r="W1667" s="4" t="str">
        <f t="shared" si="2772"/>
        <v>W$1657</v>
      </c>
      <c r="X1667" s="4" t="str">
        <f t="shared" si="2772"/>
        <v>X$1657</v>
      </c>
      <c r="Y1667" s="4" t="str">
        <f t="shared" si="2772"/>
        <v>Y$1657</v>
      </c>
      <c r="Z1667" s="4" t="str">
        <f t="shared" si="2772"/>
        <v>Z$1657</v>
      </c>
      <c r="AA1667" s="4" t="str">
        <f t="shared" si="2772"/>
        <v>AA$1657</v>
      </c>
      <c r="AB1667" s="4" t="str">
        <f t="shared" si="2772"/>
        <v>AB$1657</v>
      </c>
      <c r="AC1667" s="4" t="str">
        <f t="shared" si="2772"/>
        <v>AC$1657</v>
      </c>
      <c r="AD1667" s="4" t="str">
        <f t="shared" si="2772"/>
        <v>AD$1657</v>
      </c>
      <c r="AE1667" s="4" t="str">
        <f t="shared" si="2772"/>
        <v>AE$1657</v>
      </c>
      <c r="AF1667" s="4" t="str">
        <f t="shared" si="2772"/>
        <v>AF$1657</v>
      </c>
      <c r="AG1667" s="4" t="str">
        <f t="shared" si="2772"/>
        <v>AG$1657</v>
      </c>
      <c r="AH1667" s="4" t="str">
        <f t="shared" si="2772"/>
        <v>AH$1657</v>
      </c>
      <c r="AI1667" s="4" t="str">
        <f t="shared" si="2772"/>
        <v>AI$1657</v>
      </c>
      <c r="AJ1667" s="4" t="str">
        <f t="shared" si="2772"/>
        <v>AJ$1657</v>
      </c>
      <c r="AK1667" s="4" t="str">
        <f t="shared" si="2772"/>
        <v>AK$1657</v>
      </c>
      <c r="AL1667" s="4" t="str">
        <f t="shared" si="2772"/>
        <v>AL$1657</v>
      </c>
      <c r="AM1667" s="4" t="str">
        <f t="shared" si="2772"/>
        <v>AM$1657</v>
      </c>
      <c r="AN1667" s="4" t="str">
        <f t="shared" si="2772"/>
        <v>AN$1657</v>
      </c>
      <c r="AO1667" s="4" t="str">
        <f t="shared" si="2772"/>
        <v>AO$1657</v>
      </c>
      <c r="AP1667" s="4" t="str">
        <f t="shared" si="2772"/>
        <v>AP$1657</v>
      </c>
      <c r="AQ1667" s="4" t="str">
        <f t="shared" si="2772"/>
        <v>AQ$1657</v>
      </c>
      <c r="AR1667" s="4" t="str">
        <f t="shared" si="2772"/>
        <v>AR$1657</v>
      </c>
      <c r="AS1667" s="4" t="str">
        <f t="shared" si="2772"/>
        <v>AS$1657</v>
      </c>
      <c r="AT1667" s="4" t="str">
        <f t="shared" si="2772"/>
        <v>AT$1657</v>
      </c>
      <c r="AU1667" s="4" t="str">
        <f t="shared" si="2772"/>
        <v>AU$1657</v>
      </c>
      <c r="AV1667" s="4" t="str">
        <f t="shared" si="2772"/>
        <v>AV$1657</v>
      </c>
      <c r="AW1667" s="4" t="str">
        <f t="shared" si="2772"/>
        <v>AW$1657</v>
      </c>
      <c r="AX1667" s="4" t="str">
        <f t="shared" si="2772"/>
        <v>AX$1657</v>
      </c>
      <c r="AY1667" s="4" t="str">
        <f t="shared" ref="AY1667:CD1667" si="2773">ADDRESS(ROW(AY1657),COLUMN(AY1657),2)</f>
        <v>AY$1657</v>
      </c>
      <c r="AZ1667" s="4" t="str">
        <f t="shared" si="2773"/>
        <v>AZ$1657</v>
      </c>
      <c r="BA1667" s="4" t="str">
        <f t="shared" si="2773"/>
        <v>BA$1657</v>
      </c>
      <c r="BB1667" s="4" t="str">
        <f t="shared" si="2773"/>
        <v>BB$1657</v>
      </c>
      <c r="BC1667" s="4" t="str">
        <f t="shared" si="2773"/>
        <v>BC$1657</v>
      </c>
      <c r="BD1667" s="4" t="str">
        <f t="shared" si="2773"/>
        <v>BD$1657</v>
      </c>
      <c r="BE1667" s="4" t="str">
        <f t="shared" si="2773"/>
        <v>BE$1657</v>
      </c>
      <c r="BF1667" s="4" t="str">
        <f t="shared" si="2773"/>
        <v>BF$1657</v>
      </c>
      <c r="BG1667" s="4" t="str">
        <f t="shared" si="2773"/>
        <v>BG$1657</v>
      </c>
      <c r="BH1667" s="4" t="str">
        <f t="shared" si="2773"/>
        <v>BH$1657</v>
      </c>
      <c r="BI1667" s="4" t="str">
        <f t="shared" si="2773"/>
        <v>BI$1657</v>
      </c>
      <c r="BJ1667" s="4" t="str">
        <f t="shared" si="2773"/>
        <v>BJ$1657</v>
      </c>
      <c r="BK1667" s="4" t="str">
        <f t="shared" si="2773"/>
        <v>BK$1657</v>
      </c>
      <c r="BL1667" s="4" t="str">
        <f t="shared" si="2773"/>
        <v>BL$1657</v>
      </c>
      <c r="BM1667" s="4" t="str">
        <f t="shared" si="2773"/>
        <v>BM$1657</v>
      </c>
      <c r="BN1667" s="4" t="str">
        <f t="shared" si="2773"/>
        <v>BN$1657</v>
      </c>
      <c r="BO1667" s="4" t="str">
        <f t="shared" si="2773"/>
        <v>BO$1657</v>
      </c>
      <c r="BP1667" s="4" t="str">
        <f t="shared" si="2773"/>
        <v>BP$1657</v>
      </c>
      <c r="BQ1667" s="4" t="str">
        <f t="shared" si="2773"/>
        <v>BQ$1657</v>
      </c>
      <c r="BR1667" s="4" t="str">
        <f t="shared" si="2773"/>
        <v>BR$1657</v>
      </c>
      <c r="BS1667" s="4" t="str">
        <f t="shared" si="2773"/>
        <v>BS$1657</v>
      </c>
      <c r="BT1667" s="4" t="str">
        <f t="shared" si="2773"/>
        <v>BT$1657</v>
      </c>
      <c r="BU1667" s="4" t="str">
        <f t="shared" si="2773"/>
        <v>BU$1657</v>
      </c>
      <c r="BV1667" s="4" t="str">
        <f t="shared" si="2773"/>
        <v>BV$1657</v>
      </c>
      <c r="BW1667" s="4" t="str">
        <f t="shared" si="2773"/>
        <v>BW$1657</v>
      </c>
      <c r="BX1667" s="4" t="str">
        <f t="shared" si="2773"/>
        <v>BX$1657</v>
      </c>
      <c r="BY1667" s="4" t="str">
        <f t="shared" si="2773"/>
        <v>BY$1657</v>
      </c>
      <c r="BZ1667" s="4" t="str">
        <f t="shared" si="2773"/>
        <v>BZ$1657</v>
      </c>
      <c r="CA1667" s="4" t="str">
        <f t="shared" si="2773"/>
        <v>CA$1657</v>
      </c>
      <c r="CB1667" s="4" t="str">
        <f t="shared" si="2773"/>
        <v>CB$1657</v>
      </c>
      <c r="CC1667" s="4" t="str">
        <f t="shared" si="2773"/>
        <v>CC$1657</v>
      </c>
      <c r="CD1667" s="4" t="str">
        <f t="shared" si="2773"/>
        <v>CD$1657</v>
      </c>
      <c r="CE1667" s="4" t="str">
        <f t="shared" ref="CE1667:CL1667" si="2774">ADDRESS(ROW(CE1657),COLUMN(CE1657),2)</f>
        <v>CE$1657</v>
      </c>
      <c r="CF1667" s="4" t="str">
        <f t="shared" si="2774"/>
        <v>CF$1657</v>
      </c>
      <c r="CG1667" s="4" t="str">
        <f t="shared" si="2774"/>
        <v>CG$1657</v>
      </c>
      <c r="CH1667" s="4" t="str">
        <f t="shared" si="2774"/>
        <v>CH$1657</v>
      </c>
      <c r="CI1667" s="4" t="str">
        <f t="shared" si="2774"/>
        <v>CI$1657</v>
      </c>
      <c r="CJ1667" s="4" t="str">
        <f t="shared" si="2774"/>
        <v>CJ$1657</v>
      </c>
      <c r="CK1667" s="4" t="str">
        <f t="shared" si="2774"/>
        <v>CK$1657</v>
      </c>
      <c r="CL1667" s="4" t="str">
        <f t="shared" si="2774"/>
        <v>CL$1657</v>
      </c>
      <c r="CN1667" s="213"/>
      <c r="CO1667" s="4" t="str">
        <f t="shared" ref="CO1667:DL1667" si="2775">ADDRESS(ROW(CO1657),COLUMN(CO1657),2)</f>
        <v>CO$1657</v>
      </c>
      <c r="CP1667" s="4" t="str">
        <f t="shared" si="2775"/>
        <v>CP$1657</v>
      </c>
      <c r="CQ1667" s="4" t="str">
        <f t="shared" si="2775"/>
        <v>CQ$1657</v>
      </c>
      <c r="CR1667" s="4" t="str">
        <f t="shared" si="2775"/>
        <v>CR$1657</v>
      </c>
      <c r="CS1667" s="4" t="str">
        <f t="shared" si="2775"/>
        <v>CS$1657</v>
      </c>
      <c r="CT1667" s="4" t="str">
        <f t="shared" si="2775"/>
        <v>CT$1657</v>
      </c>
      <c r="CU1667" s="4" t="str">
        <f t="shared" si="2775"/>
        <v>CU$1657</v>
      </c>
      <c r="CV1667" s="4" t="str">
        <f t="shared" si="2775"/>
        <v>CV$1657</v>
      </c>
      <c r="CW1667" s="4" t="str">
        <f t="shared" si="2775"/>
        <v>CW$1657</v>
      </c>
      <c r="CX1667" s="4" t="str">
        <f t="shared" si="2775"/>
        <v>CX$1657</v>
      </c>
      <c r="CY1667" s="4" t="str">
        <f t="shared" si="2775"/>
        <v>CY$1657</v>
      </c>
      <c r="CZ1667" s="4" t="str">
        <f t="shared" si="2775"/>
        <v>CZ$1657</v>
      </c>
      <c r="DA1667" s="4" t="str">
        <f t="shared" si="2775"/>
        <v>DA$1657</v>
      </c>
      <c r="DB1667" s="4" t="str">
        <f t="shared" si="2775"/>
        <v>DB$1657</v>
      </c>
      <c r="DC1667" s="4" t="str">
        <f t="shared" si="2775"/>
        <v>DC$1657</v>
      </c>
      <c r="DD1667" s="4" t="str">
        <f t="shared" si="2775"/>
        <v>DD$1657</v>
      </c>
      <c r="DE1667" s="4" t="str">
        <f t="shared" si="2775"/>
        <v>DE$1657</v>
      </c>
      <c r="DF1667" s="4" t="str">
        <f t="shared" si="2775"/>
        <v>DF$1657</v>
      </c>
      <c r="DG1667" s="4" t="str">
        <f t="shared" si="2775"/>
        <v>DG$1657</v>
      </c>
      <c r="DH1667" s="4" t="str">
        <f t="shared" si="2775"/>
        <v>DH$1657</v>
      </c>
      <c r="DI1667" s="4" t="str">
        <f t="shared" si="2775"/>
        <v>DI$1657</v>
      </c>
      <c r="DJ1667" s="4" t="str">
        <f t="shared" si="2775"/>
        <v>DJ$1657</v>
      </c>
      <c r="DK1667" s="4" t="str">
        <f t="shared" si="2775"/>
        <v>DK$1657</v>
      </c>
      <c r="DL1667" s="4" t="str">
        <f t="shared" si="2775"/>
        <v>DL$1657</v>
      </c>
    </row>
    <row r="1668" spans="1:116" x14ac:dyDescent="0.4">
      <c r="A1668" s="174"/>
      <c r="E1668" s="8"/>
      <c r="G1668" s="175" t="s">
        <v>490</v>
      </c>
      <c r="H1668" s="12"/>
      <c r="I1668" s="60"/>
      <c r="J1668" s="60"/>
      <c r="K1668" s="15"/>
      <c r="L1668" s="15"/>
      <c r="M1668" s="15"/>
      <c r="N1668" s="15"/>
      <c r="O1668" s="15"/>
      <c r="P1668" s="15"/>
      <c r="R1668" s="15"/>
      <c r="S1668" s="179" t="str">
        <f t="shared" ref="S1668:AX1668" si="2776">S1645</f>
        <v>S$19</v>
      </c>
      <c r="T1668" s="179" t="str">
        <f t="shared" si="2776"/>
        <v>T$19</v>
      </c>
      <c r="U1668" s="179" t="str">
        <f t="shared" si="2776"/>
        <v>U$19</v>
      </c>
      <c r="V1668" s="179" t="str">
        <f t="shared" si="2776"/>
        <v>V$19</v>
      </c>
      <c r="W1668" s="179" t="str">
        <f t="shared" si="2776"/>
        <v>W$19</v>
      </c>
      <c r="X1668" s="179" t="str">
        <f t="shared" si="2776"/>
        <v>X$19</v>
      </c>
      <c r="Y1668" s="179" t="str">
        <f t="shared" si="2776"/>
        <v>Y$19</v>
      </c>
      <c r="Z1668" s="179" t="str">
        <f t="shared" si="2776"/>
        <v>Z$19</v>
      </c>
      <c r="AA1668" s="179" t="str">
        <f t="shared" si="2776"/>
        <v>AA$19</v>
      </c>
      <c r="AB1668" s="179" t="str">
        <f t="shared" si="2776"/>
        <v>AB$19</v>
      </c>
      <c r="AC1668" s="179" t="str">
        <f t="shared" si="2776"/>
        <v>AC$19</v>
      </c>
      <c r="AD1668" s="179" t="str">
        <f t="shared" si="2776"/>
        <v>AD$19</v>
      </c>
      <c r="AE1668" s="179" t="str">
        <f t="shared" si="2776"/>
        <v>AE$19</v>
      </c>
      <c r="AF1668" s="179" t="str">
        <f t="shared" si="2776"/>
        <v>AF$19</v>
      </c>
      <c r="AG1668" s="179" t="str">
        <f t="shared" si="2776"/>
        <v>AG$19</v>
      </c>
      <c r="AH1668" s="179" t="str">
        <f t="shared" si="2776"/>
        <v>AH$19</v>
      </c>
      <c r="AI1668" s="179" t="str">
        <f t="shared" si="2776"/>
        <v>AI$19</v>
      </c>
      <c r="AJ1668" s="179" t="str">
        <f t="shared" si="2776"/>
        <v>AJ$19</v>
      </c>
      <c r="AK1668" s="179" t="str">
        <f t="shared" si="2776"/>
        <v>AK$19</v>
      </c>
      <c r="AL1668" s="179" t="str">
        <f t="shared" si="2776"/>
        <v>AL$19</v>
      </c>
      <c r="AM1668" s="179" t="str">
        <f t="shared" si="2776"/>
        <v>AM$19</v>
      </c>
      <c r="AN1668" s="179" t="str">
        <f t="shared" si="2776"/>
        <v>AN$19</v>
      </c>
      <c r="AO1668" s="179" t="str">
        <f t="shared" si="2776"/>
        <v>AO$19</v>
      </c>
      <c r="AP1668" s="179" t="str">
        <f t="shared" si="2776"/>
        <v>AP$19</v>
      </c>
      <c r="AQ1668" s="179" t="str">
        <f t="shared" si="2776"/>
        <v>AQ$19</v>
      </c>
      <c r="AR1668" s="179" t="str">
        <f t="shared" si="2776"/>
        <v>AR$19</v>
      </c>
      <c r="AS1668" s="179" t="str">
        <f t="shared" si="2776"/>
        <v>AS$19</v>
      </c>
      <c r="AT1668" s="179" t="str">
        <f t="shared" si="2776"/>
        <v>AT$19</v>
      </c>
      <c r="AU1668" s="179" t="str">
        <f t="shared" si="2776"/>
        <v>AU$19</v>
      </c>
      <c r="AV1668" s="179" t="str">
        <f t="shared" si="2776"/>
        <v>AV$19</v>
      </c>
      <c r="AW1668" s="179" t="str">
        <f t="shared" si="2776"/>
        <v>AW$19</v>
      </c>
      <c r="AX1668" s="179" t="str">
        <f t="shared" si="2776"/>
        <v>AX$19</v>
      </c>
      <c r="AY1668" s="179" t="str">
        <f t="shared" ref="AY1668:CD1668" si="2777">AY1645</f>
        <v>AY$19</v>
      </c>
      <c r="AZ1668" s="179" t="str">
        <f t="shared" si="2777"/>
        <v>AZ$19</v>
      </c>
      <c r="BA1668" s="179" t="str">
        <f t="shared" si="2777"/>
        <v>BA$19</v>
      </c>
      <c r="BB1668" s="179" t="str">
        <f t="shared" si="2777"/>
        <v>BB$19</v>
      </c>
      <c r="BC1668" s="179" t="str">
        <f t="shared" si="2777"/>
        <v>BC$19</v>
      </c>
      <c r="BD1668" s="179" t="str">
        <f t="shared" si="2777"/>
        <v>BD$19</v>
      </c>
      <c r="BE1668" s="179" t="str">
        <f t="shared" si="2777"/>
        <v>BE$19</v>
      </c>
      <c r="BF1668" s="179" t="str">
        <f t="shared" si="2777"/>
        <v>BF$19</v>
      </c>
      <c r="BG1668" s="179" t="str">
        <f t="shared" si="2777"/>
        <v>BG$19</v>
      </c>
      <c r="BH1668" s="179" t="str">
        <f t="shared" si="2777"/>
        <v>BH$19</v>
      </c>
      <c r="BI1668" s="179" t="str">
        <f t="shared" si="2777"/>
        <v>BI$19</v>
      </c>
      <c r="BJ1668" s="179" t="str">
        <f t="shared" si="2777"/>
        <v>BJ$19</v>
      </c>
      <c r="BK1668" s="179" t="str">
        <f t="shared" si="2777"/>
        <v>BK$19</v>
      </c>
      <c r="BL1668" s="179" t="str">
        <f t="shared" si="2777"/>
        <v>BL$19</v>
      </c>
      <c r="BM1668" s="179" t="str">
        <f t="shared" si="2777"/>
        <v>BM$19</v>
      </c>
      <c r="BN1668" s="179" t="str">
        <f t="shared" si="2777"/>
        <v>BN$19</v>
      </c>
      <c r="BO1668" s="179" t="str">
        <f t="shared" si="2777"/>
        <v>BO$19</v>
      </c>
      <c r="BP1668" s="179" t="str">
        <f t="shared" si="2777"/>
        <v>BP$19</v>
      </c>
      <c r="BQ1668" s="179" t="str">
        <f t="shared" si="2777"/>
        <v>BQ$19</v>
      </c>
      <c r="BR1668" s="179" t="str">
        <f t="shared" si="2777"/>
        <v>BR$19</v>
      </c>
      <c r="BS1668" s="179" t="str">
        <f t="shared" si="2777"/>
        <v>BS$19</v>
      </c>
      <c r="BT1668" s="179" t="str">
        <f t="shared" si="2777"/>
        <v>BT$19</v>
      </c>
      <c r="BU1668" s="179" t="str">
        <f t="shared" si="2777"/>
        <v>BU$19</v>
      </c>
      <c r="BV1668" s="179" t="str">
        <f t="shared" si="2777"/>
        <v>BV$19</v>
      </c>
      <c r="BW1668" s="179" t="str">
        <f t="shared" si="2777"/>
        <v>BW$19</v>
      </c>
      <c r="BX1668" s="179" t="str">
        <f t="shared" si="2777"/>
        <v>BX$19</v>
      </c>
      <c r="BY1668" s="179" t="str">
        <f t="shared" si="2777"/>
        <v>BY$19</v>
      </c>
      <c r="BZ1668" s="179" t="str">
        <f t="shared" si="2777"/>
        <v>BZ$19</v>
      </c>
      <c r="CA1668" s="179" t="str">
        <f t="shared" si="2777"/>
        <v>CA$19</v>
      </c>
      <c r="CB1668" s="179" t="str">
        <f t="shared" si="2777"/>
        <v>CB$19</v>
      </c>
      <c r="CC1668" s="179" t="str">
        <f t="shared" si="2777"/>
        <v>CC$19</v>
      </c>
      <c r="CD1668" s="179" t="str">
        <f t="shared" si="2777"/>
        <v>CD$19</v>
      </c>
      <c r="CE1668" s="179" t="str">
        <f t="shared" ref="CE1668:CL1668" si="2778">CE1645</f>
        <v>CE$19</v>
      </c>
      <c r="CF1668" s="179" t="str">
        <f t="shared" si="2778"/>
        <v>CF$19</v>
      </c>
      <c r="CG1668" s="179" t="str">
        <f t="shared" si="2778"/>
        <v>CG$19</v>
      </c>
      <c r="CH1668" s="179" t="str">
        <f t="shared" si="2778"/>
        <v>CH$19</v>
      </c>
      <c r="CI1668" s="179" t="str">
        <f t="shared" si="2778"/>
        <v>CI$19</v>
      </c>
      <c r="CJ1668" s="179" t="str">
        <f t="shared" si="2778"/>
        <v>CJ$19</v>
      </c>
      <c r="CK1668" s="179" t="str">
        <f t="shared" si="2778"/>
        <v>CK$19</v>
      </c>
      <c r="CL1668" s="179" t="str">
        <f t="shared" si="2778"/>
        <v>CL$19</v>
      </c>
      <c r="CN1668" s="60"/>
      <c r="CO1668" s="179" t="str">
        <f t="shared" ref="CO1668:DL1668" si="2779">CO1645</f>
        <v>CO$19</v>
      </c>
      <c r="CP1668" s="179" t="str">
        <f t="shared" si="2779"/>
        <v>CP$19</v>
      </c>
      <c r="CQ1668" s="179" t="str">
        <f t="shared" si="2779"/>
        <v>CQ$19</v>
      </c>
      <c r="CR1668" s="179" t="str">
        <f t="shared" si="2779"/>
        <v>CR$19</v>
      </c>
      <c r="CS1668" s="179" t="str">
        <f t="shared" si="2779"/>
        <v>CS$19</v>
      </c>
      <c r="CT1668" s="179" t="str">
        <f t="shared" si="2779"/>
        <v>CT$19</v>
      </c>
      <c r="CU1668" s="179" t="str">
        <f t="shared" si="2779"/>
        <v>CU$19</v>
      </c>
      <c r="CV1668" s="179" t="str">
        <f t="shared" si="2779"/>
        <v>CV$19</v>
      </c>
      <c r="CW1668" s="179" t="str">
        <f t="shared" si="2779"/>
        <v>CW$19</v>
      </c>
      <c r="CX1668" s="179" t="str">
        <f t="shared" si="2779"/>
        <v>CX$19</v>
      </c>
      <c r="CY1668" s="179" t="str">
        <f t="shared" si="2779"/>
        <v>CY$19</v>
      </c>
      <c r="CZ1668" s="179" t="str">
        <f t="shared" si="2779"/>
        <v>CZ$19</v>
      </c>
      <c r="DA1668" s="179" t="str">
        <f t="shared" si="2779"/>
        <v>DA$19</v>
      </c>
      <c r="DB1668" s="179" t="str">
        <f t="shared" si="2779"/>
        <v>DB$19</v>
      </c>
      <c r="DC1668" s="179" t="str">
        <f t="shared" si="2779"/>
        <v>DC$19</v>
      </c>
      <c r="DD1668" s="179" t="str">
        <f t="shared" si="2779"/>
        <v>DD$19</v>
      </c>
      <c r="DE1668" s="179" t="str">
        <f t="shared" si="2779"/>
        <v>DE$19</v>
      </c>
      <c r="DF1668" s="179" t="str">
        <f t="shared" si="2779"/>
        <v>DF$19</v>
      </c>
      <c r="DG1668" s="179" t="str">
        <f t="shared" si="2779"/>
        <v>DG$19</v>
      </c>
      <c r="DH1668" s="179" t="str">
        <f t="shared" si="2779"/>
        <v>DH$19</v>
      </c>
      <c r="DI1668" s="179" t="str">
        <f t="shared" si="2779"/>
        <v>DI$19</v>
      </c>
      <c r="DJ1668" s="179" t="str">
        <f t="shared" si="2779"/>
        <v>DJ$19</v>
      </c>
      <c r="DK1668" s="179" t="str">
        <f t="shared" si="2779"/>
        <v>DK$19</v>
      </c>
      <c r="DL1668" s="179" t="str">
        <f t="shared" si="2779"/>
        <v>DL$19</v>
      </c>
    </row>
    <row r="1669" spans="1:116" x14ac:dyDescent="0.4">
      <c r="A1669" s="174"/>
      <c r="E1669" s="8"/>
      <c r="G1669" s="175" t="s">
        <v>492</v>
      </c>
      <c r="H1669" s="12"/>
      <c r="I1669" s="60"/>
      <c r="J1669" s="60"/>
      <c r="K1669" s="15"/>
      <c r="L1669" s="15"/>
      <c r="M1669" s="15"/>
      <c r="N1669" s="15"/>
      <c r="O1669" s="15"/>
      <c r="P1669" s="15"/>
      <c r="R1669" s="15"/>
      <c r="S1669" s="76"/>
      <c r="T1669" s="76"/>
      <c r="U1669" s="76"/>
      <c r="V1669" s="76"/>
      <c r="W1669" s="76"/>
      <c r="X1669" s="76"/>
      <c r="Y1669" s="76"/>
      <c r="Z1669" s="76"/>
      <c r="AA1669" s="76"/>
      <c r="AB1669" s="76"/>
      <c r="AC1669" s="76"/>
      <c r="AD1669" s="76"/>
      <c r="AE1669" s="76"/>
      <c r="AF1669" s="76"/>
      <c r="AG1669" s="76"/>
      <c r="AH1669" s="76"/>
      <c r="AI1669" s="76"/>
      <c r="AJ1669" s="76"/>
      <c r="AK1669" s="76"/>
      <c r="AL1669" s="76"/>
      <c r="AM1669" s="76"/>
      <c r="AN1669" s="76"/>
      <c r="AO1669" s="76"/>
      <c r="AP1669" s="76"/>
      <c r="AQ1669" s="76"/>
      <c r="AR1669" s="76"/>
      <c r="AS1669" s="76"/>
      <c r="AT1669" s="76"/>
      <c r="AU1669" s="76"/>
      <c r="AV1669" s="76"/>
      <c r="AW1669" s="76"/>
      <c r="AX1669" s="76"/>
      <c r="AY1669" s="76"/>
      <c r="AZ1669" s="76"/>
      <c r="BA1669" s="76"/>
      <c r="BB1669" s="76"/>
      <c r="BC1669" s="76"/>
      <c r="BD1669" s="76"/>
      <c r="BE1669" s="76"/>
      <c r="BF1669" s="76"/>
      <c r="BG1669" s="76"/>
      <c r="BH1669" s="76"/>
      <c r="BI1669" s="76"/>
      <c r="BJ1669" s="76"/>
      <c r="BK1669" s="76"/>
      <c r="BL1669" s="76"/>
      <c r="BM1669" s="76"/>
      <c r="BN1669" s="76"/>
      <c r="BO1669" s="76"/>
      <c r="BP1669" s="76"/>
      <c r="BQ1669" s="76"/>
      <c r="BR1669" s="76"/>
      <c r="BS1669" s="76"/>
      <c r="BT1669" s="76"/>
      <c r="BU1669" s="76"/>
      <c r="BV1669" s="76"/>
      <c r="BW1669" s="76"/>
      <c r="BX1669" s="76"/>
      <c r="BY1669" s="76"/>
      <c r="BZ1669" s="76"/>
      <c r="CA1669" s="76"/>
      <c r="CB1669" s="76"/>
      <c r="CC1669" s="76"/>
      <c r="CD1669" s="76"/>
      <c r="CE1669" s="76"/>
      <c r="CF1669" s="76"/>
      <c r="CG1669" s="76"/>
      <c r="CH1669" s="76"/>
      <c r="CI1669" s="76"/>
      <c r="CJ1669" s="76"/>
      <c r="CK1669" s="76"/>
      <c r="CL1669" s="76"/>
      <c r="CN1669" s="60"/>
      <c r="CO1669" s="76"/>
      <c r="CP1669" s="76"/>
      <c r="CQ1669" s="76"/>
      <c r="CR1669" s="76"/>
      <c r="CS1669" s="76"/>
      <c r="CT1669" s="76"/>
      <c r="CU1669" s="76"/>
      <c r="CV1669" s="76"/>
      <c r="CW1669" s="76"/>
      <c r="CX1669" s="76"/>
      <c r="CY1669" s="76"/>
      <c r="CZ1669" s="76"/>
      <c r="DA1669" s="76"/>
      <c r="DB1669" s="76"/>
      <c r="DC1669" s="76"/>
      <c r="DD1669" s="76"/>
      <c r="DE1669" s="76"/>
      <c r="DF1669" s="76"/>
      <c r="DG1669" s="76"/>
      <c r="DH1669" s="76"/>
      <c r="DI1669" s="76"/>
      <c r="DJ1669" s="76"/>
      <c r="DK1669" s="76"/>
      <c r="DL1669" s="76"/>
    </row>
    <row r="1670" spans="1:116" x14ac:dyDescent="0.4">
      <c r="A1670" s="174"/>
      <c r="E1670" s="8"/>
      <c r="G1670" s="175" t="s">
        <v>461</v>
      </c>
      <c r="H1670" s="174"/>
      <c r="I1670" s="176"/>
      <c r="J1670" s="176"/>
      <c r="K1670" s="197"/>
      <c r="L1670" s="197"/>
      <c r="M1670" s="197"/>
      <c r="N1670" s="197"/>
      <c r="O1670" s="197"/>
      <c r="P1670" s="197"/>
      <c r="R1670" s="198"/>
      <c r="S1670" s="174"/>
      <c r="T1670" s="174"/>
      <c r="U1670" s="174"/>
      <c r="V1670" s="174"/>
      <c r="W1670" s="174"/>
      <c r="X1670" s="174"/>
      <c r="Y1670" s="174"/>
      <c r="Z1670" s="174"/>
      <c r="AA1670" s="174"/>
      <c r="AB1670" s="174"/>
      <c r="AC1670" s="174"/>
      <c r="AD1670" s="174"/>
      <c r="AE1670" s="174"/>
      <c r="AF1670" s="174"/>
      <c r="AG1670" s="174"/>
      <c r="AH1670" s="174"/>
      <c r="AI1670" s="174"/>
      <c r="AJ1670" s="174"/>
      <c r="AK1670" s="174"/>
      <c r="AL1670" s="174"/>
      <c r="AM1670" s="174"/>
      <c r="AN1670" s="174"/>
      <c r="AO1670" s="174"/>
      <c r="AP1670" s="174"/>
      <c r="AQ1670" s="174"/>
      <c r="AR1670" s="174"/>
      <c r="AS1670" s="174"/>
      <c r="AT1670" s="174"/>
      <c r="AU1670" s="174"/>
      <c r="AV1670" s="174"/>
      <c r="AW1670" s="174"/>
      <c r="AX1670" s="174"/>
      <c r="AY1670" s="174"/>
      <c r="AZ1670" s="174"/>
      <c r="BA1670" s="174"/>
      <c r="BB1670" s="174"/>
      <c r="BC1670" s="174"/>
      <c r="BD1670" s="174"/>
      <c r="BE1670" s="174"/>
      <c r="BF1670" s="174"/>
      <c r="BG1670" s="174"/>
      <c r="BH1670" s="174"/>
      <c r="BI1670" s="174"/>
      <c r="BJ1670" s="174"/>
      <c r="BK1670" s="174"/>
      <c r="BL1670" s="174"/>
      <c r="BM1670" s="174"/>
      <c r="BN1670" s="174"/>
      <c r="BO1670" s="174"/>
      <c r="BP1670" s="174"/>
      <c r="BQ1670" s="174"/>
      <c r="BR1670" s="174"/>
      <c r="BS1670" s="174"/>
      <c r="BT1670" s="174"/>
      <c r="BU1670" s="174"/>
      <c r="BV1670" s="174"/>
      <c r="BW1670" s="174"/>
      <c r="BX1670" s="174"/>
      <c r="BY1670" s="174"/>
      <c r="BZ1670" s="174"/>
      <c r="CA1670" s="174"/>
      <c r="CB1670" s="174"/>
      <c r="CC1670" s="174"/>
      <c r="CD1670" s="174"/>
      <c r="CE1670" s="174"/>
      <c r="CF1670" s="174"/>
      <c r="CG1670" s="174"/>
      <c r="CH1670" s="174"/>
      <c r="CI1670" s="174"/>
      <c r="CJ1670" s="174"/>
      <c r="CK1670" s="174"/>
      <c r="CL1670" s="174"/>
      <c r="CN1670" s="176"/>
      <c r="CO1670" s="174"/>
      <c r="CP1670" s="174"/>
      <c r="CQ1670" s="174"/>
      <c r="CR1670" s="174"/>
      <c r="CS1670" s="174"/>
      <c r="CT1670" s="174"/>
      <c r="CU1670" s="174"/>
      <c r="CV1670" s="174"/>
      <c r="CW1670" s="174"/>
      <c r="CX1670" s="174"/>
      <c r="CY1670" s="174"/>
      <c r="CZ1670" s="174"/>
      <c r="DA1670" s="174"/>
      <c r="DB1670" s="174"/>
      <c r="DC1670" s="174"/>
      <c r="DD1670" s="174"/>
      <c r="DE1670" s="174"/>
      <c r="DF1670" s="174"/>
      <c r="DG1670" s="174"/>
      <c r="DH1670" s="174"/>
      <c r="DI1670" s="174"/>
      <c r="DJ1670" s="174"/>
      <c r="DK1670" s="174"/>
      <c r="DL1670" s="174"/>
    </row>
    <row r="1671" spans="1:116" x14ac:dyDescent="0.4">
      <c r="A1671" s="174"/>
      <c r="E1671" s="8"/>
      <c r="G1671" s="175" t="s">
        <v>462</v>
      </c>
      <c r="H1671" s="174"/>
      <c r="I1671" s="176"/>
      <c r="J1671" s="176"/>
      <c r="K1671" s="197"/>
      <c r="L1671" s="197"/>
      <c r="M1671" s="197"/>
      <c r="N1671" s="197"/>
      <c r="O1671" s="197"/>
      <c r="P1671" s="197"/>
      <c r="R1671" s="198"/>
      <c r="S1671" s="174"/>
      <c r="T1671" s="174"/>
      <c r="U1671" s="174"/>
      <c r="V1671" s="174"/>
      <c r="W1671" s="174"/>
      <c r="X1671" s="174"/>
      <c r="Y1671" s="174"/>
      <c r="Z1671" s="174"/>
      <c r="AA1671" s="174"/>
      <c r="AB1671" s="174"/>
      <c r="AC1671" s="174"/>
      <c r="AD1671" s="174"/>
      <c r="AE1671" s="174"/>
      <c r="AF1671" s="174"/>
      <c r="AG1671" s="174"/>
      <c r="AH1671" s="174"/>
      <c r="AI1671" s="174"/>
      <c r="AJ1671" s="174"/>
      <c r="AK1671" s="174"/>
      <c r="AL1671" s="174"/>
      <c r="AM1671" s="174"/>
      <c r="AN1671" s="174"/>
      <c r="AO1671" s="174"/>
      <c r="AP1671" s="174"/>
      <c r="AQ1671" s="174"/>
      <c r="AR1671" s="174"/>
      <c r="AS1671" s="174"/>
      <c r="AT1671" s="174"/>
      <c r="AU1671" s="174"/>
      <c r="AV1671" s="174"/>
      <c r="AW1671" s="174"/>
      <c r="AX1671" s="174"/>
      <c r="AY1671" s="174"/>
      <c r="AZ1671" s="174"/>
      <c r="BA1671" s="174"/>
      <c r="BB1671" s="174"/>
      <c r="BC1671" s="174"/>
      <c r="BD1671" s="174"/>
      <c r="BE1671" s="174"/>
      <c r="BF1671" s="174"/>
      <c r="BG1671" s="174"/>
      <c r="BH1671" s="174"/>
      <c r="BI1671" s="174"/>
      <c r="BJ1671" s="174"/>
      <c r="BK1671" s="174"/>
      <c r="BL1671" s="174"/>
      <c r="BM1671" s="174"/>
      <c r="BN1671" s="174"/>
      <c r="BO1671" s="174"/>
      <c r="BP1671" s="174"/>
      <c r="BQ1671" s="174"/>
      <c r="BR1671" s="174"/>
      <c r="BS1671" s="174"/>
      <c r="BT1671" s="174"/>
      <c r="BU1671" s="174"/>
      <c r="BV1671" s="174"/>
      <c r="BW1671" s="174"/>
      <c r="BX1671" s="174"/>
      <c r="BY1671" s="174"/>
      <c r="BZ1671" s="174"/>
      <c r="CA1671" s="174"/>
      <c r="CB1671" s="174"/>
      <c r="CC1671" s="174"/>
      <c r="CD1671" s="174"/>
      <c r="CE1671" s="174"/>
      <c r="CF1671" s="174"/>
      <c r="CG1671" s="174"/>
      <c r="CH1671" s="174"/>
      <c r="CI1671" s="174"/>
      <c r="CJ1671" s="174"/>
      <c r="CK1671" s="174"/>
      <c r="CL1671" s="174"/>
      <c r="CN1671" s="176"/>
      <c r="CO1671" s="174"/>
      <c r="CP1671" s="174"/>
      <c r="CQ1671" s="174"/>
      <c r="CR1671" s="174"/>
      <c r="CS1671" s="174"/>
      <c r="CT1671" s="174"/>
      <c r="CU1671" s="174"/>
      <c r="CV1671" s="174"/>
      <c r="CW1671" s="174"/>
      <c r="CX1671" s="174"/>
      <c r="CY1671" s="174"/>
      <c r="CZ1671" s="174"/>
      <c r="DA1671" s="174"/>
      <c r="DB1671" s="174"/>
      <c r="DC1671" s="174"/>
      <c r="DD1671" s="174"/>
      <c r="DE1671" s="174"/>
      <c r="DF1671" s="174"/>
      <c r="DG1671" s="174"/>
      <c r="DH1671" s="174"/>
      <c r="DI1671" s="174"/>
      <c r="DJ1671" s="174"/>
      <c r="DK1671" s="174"/>
      <c r="DL1671" s="174"/>
    </row>
    <row r="1672" spans="1:116" x14ac:dyDescent="0.4">
      <c r="A1672" s="174"/>
      <c r="E1672" s="8"/>
      <c r="G1672" s="175" t="s">
        <v>491</v>
      </c>
      <c r="H1672" s="174"/>
      <c r="I1672" s="176"/>
      <c r="J1672" s="176"/>
      <c r="K1672" s="197"/>
      <c r="L1672" s="197"/>
      <c r="M1672" s="197"/>
      <c r="N1672" s="197"/>
      <c r="O1672" s="197"/>
      <c r="P1672" s="197"/>
      <c r="R1672" s="198"/>
      <c r="S1672" s="199" t="str">
        <f t="shared" ref="S1672:AX1672" si="2780">S$20</f>
        <v>S$16</v>
      </c>
      <c r="T1672" s="199" t="str">
        <f t="shared" si="2780"/>
        <v>T$16</v>
      </c>
      <c r="U1672" s="199" t="str">
        <f t="shared" si="2780"/>
        <v>U$16</v>
      </c>
      <c r="V1672" s="199" t="str">
        <f t="shared" si="2780"/>
        <v>V$16</v>
      </c>
      <c r="W1672" s="199" t="str">
        <f t="shared" si="2780"/>
        <v>W$16</v>
      </c>
      <c r="X1672" s="199" t="str">
        <f t="shared" si="2780"/>
        <v>X$16</v>
      </c>
      <c r="Y1672" s="199" t="str">
        <f t="shared" si="2780"/>
        <v>Y$16</v>
      </c>
      <c r="Z1672" s="199" t="str">
        <f t="shared" si="2780"/>
        <v>Z$16</v>
      </c>
      <c r="AA1672" s="199" t="str">
        <f t="shared" si="2780"/>
        <v>AA$16</v>
      </c>
      <c r="AB1672" s="199" t="str">
        <f t="shared" si="2780"/>
        <v>AB$16</v>
      </c>
      <c r="AC1672" s="199" t="str">
        <f t="shared" si="2780"/>
        <v>AC$16</v>
      </c>
      <c r="AD1672" s="199" t="str">
        <f t="shared" si="2780"/>
        <v>AD$16</v>
      </c>
      <c r="AE1672" s="199" t="str">
        <f t="shared" si="2780"/>
        <v>AE$16</v>
      </c>
      <c r="AF1672" s="199" t="str">
        <f t="shared" si="2780"/>
        <v>AF$16</v>
      </c>
      <c r="AG1672" s="199" t="str">
        <f t="shared" si="2780"/>
        <v>AG$16</v>
      </c>
      <c r="AH1672" s="199" t="str">
        <f t="shared" si="2780"/>
        <v>AH$16</v>
      </c>
      <c r="AI1672" s="199" t="str">
        <f t="shared" si="2780"/>
        <v>AI$16</v>
      </c>
      <c r="AJ1672" s="199" t="str">
        <f t="shared" si="2780"/>
        <v>AJ$16</v>
      </c>
      <c r="AK1672" s="199" t="str">
        <f t="shared" si="2780"/>
        <v>AK$16</v>
      </c>
      <c r="AL1672" s="199" t="str">
        <f t="shared" si="2780"/>
        <v>AL$16</v>
      </c>
      <c r="AM1672" s="199" t="str">
        <f t="shared" si="2780"/>
        <v>AM$16</v>
      </c>
      <c r="AN1672" s="199" t="str">
        <f t="shared" si="2780"/>
        <v>AN$16</v>
      </c>
      <c r="AO1672" s="199" t="str">
        <f t="shared" si="2780"/>
        <v>AO$16</v>
      </c>
      <c r="AP1672" s="199" t="str">
        <f t="shared" si="2780"/>
        <v>AP$16</v>
      </c>
      <c r="AQ1672" s="199" t="str">
        <f t="shared" si="2780"/>
        <v>AQ$16</v>
      </c>
      <c r="AR1672" s="199" t="str">
        <f t="shared" si="2780"/>
        <v>AR$16</v>
      </c>
      <c r="AS1672" s="199" t="str">
        <f t="shared" si="2780"/>
        <v>AS$16</v>
      </c>
      <c r="AT1672" s="199" t="str">
        <f t="shared" si="2780"/>
        <v>AT$16</v>
      </c>
      <c r="AU1672" s="199" t="str">
        <f t="shared" si="2780"/>
        <v>AU$16</v>
      </c>
      <c r="AV1672" s="199" t="str">
        <f t="shared" si="2780"/>
        <v>AV$16</v>
      </c>
      <c r="AW1672" s="199" t="str">
        <f t="shared" si="2780"/>
        <v>AW$16</v>
      </c>
      <c r="AX1672" s="199" t="str">
        <f t="shared" si="2780"/>
        <v>AX$16</v>
      </c>
      <c r="AY1672" s="199" t="str">
        <f t="shared" ref="AY1672:CD1672" si="2781">AY$20</f>
        <v>AY$16</v>
      </c>
      <c r="AZ1672" s="199" t="str">
        <f t="shared" si="2781"/>
        <v>AZ$16</v>
      </c>
      <c r="BA1672" s="199" t="str">
        <f t="shared" si="2781"/>
        <v>BA$16</v>
      </c>
      <c r="BB1672" s="199" t="str">
        <f t="shared" si="2781"/>
        <v>BB$16</v>
      </c>
      <c r="BC1672" s="199" t="str">
        <f t="shared" si="2781"/>
        <v>BC$16</v>
      </c>
      <c r="BD1672" s="199" t="str">
        <f t="shared" si="2781"/>
        <v>BD$16</v>
      </c>
      <c r="BE1672" s="199" t="str">
        <f t="shared" si="2781"/>
        <v>BE$16</v>
      </c>
      <c r="BF1672" s="199" t="str">
        <f t="shared" si="2781"/>
        <v>BF$16</v>
      </c>
      <c r="BG1672" s="199" t="str">
        <f t="shared" si="2781"/>
        <v>BG$16</v>
      </c>
      <c r="BH1672" s="199" t="str">
        <f t="shared" si="2781"/>
        <v>BH$16</v>
      </c>
      <c r="BI1672" s="199" t="str">
        <f t="shared" si="2781"/>
        <v>BI$16</v>
      </c>
      <c r="BJ1672" s="199" t="str">
        <f t="shared" si="2781"/>
        <v>BJ$16</v>
      </c>
      <c r="BK1672" s="199" t="str">
        <f t="shared" si="2781"/>
        <v>BK$16</v>
      </c>
      <c r="BL1672" s="199" t="str">
        <f t="shared" si="2781"/>
        <v>BL$16</v>
      </c>
      <c r="BM1672" s="199" t="str">
        <f t="shared" si="2781"/>
        <v>BM$16</v>
      </c>
      <c r="BN1672" s="199" t="str">
        <f t="shared" si="2781"/>
        <v>BN$16</v>
      </c>
      <c r="BO1672" s="199" t="str">
        <f t="shared" si="2781"/>
        <v>BO$16</v>
      </c>
      <c r="BP1672" s="199" t="str">
        <f t="shared" si="2781"/>
        <v>BP$16</v>
      </c>
      <c r="BQ1672" s="199" t="str">
        <f t="shared" si="2781"/>
        <v>BQ$16</v>
      </c>
      <c r="BR1672" s="199" t="str">
        <f t="shared" si="2781"/>
        <v>BR$16</v>
      </c>
      <c r="BS1672" s="199" t="str">
        <f t="shared" si="2781"/>
        <v>BS$16</v>
      </c>
      <c r="BT1672" s="199" t="str">
        <f t="shared" si="2781"/>
        <v>BT$16</v>
      </c>
      <c r="BU1672" s="199" t="str">
        <f t="shared" si="2781"/>
        <v>BU$16</v>
      </c>
      <c r="BV1672" s="199" t="str">
        <f t="shared" si="2781"/>
        <v>BV$16</v>
      </c>
      <c r="BW1672" s="199" t="str">
        <f t="shared" si="2781"/>
        <v>BW$16</v>
      </c>
      <c r="BX1672" s="199" t="str">
        <f t="shared" si="2781"/>
        <v>BX$16</v>
      </c>
      <c r="BY1672" s="199" t="str">
        <f t="shared" si="2781"/>
        <v>BY$16</v>
      </c>
      <c r="BZ1672" s="199" t="str">
        <f t="shared" si="2781"/>
        <v>BZ$16</v>
      </c>
      <c r="CA1672" s="199" t="str">
        <f t="shared" si="2781"/>
        <v>CA$16</v>
      </c>
      <c r="CB1672" s="199" t="str">
        <f t="shared" si="2781"/>
        <v>CB$16</v>
      </c>
      <c r="CC1672" s="199" t="str">
        <f t="shared" si="2781"/>
        <v>CC$16</v>
      </c>
      <c r="CD1672" s="199" t="str">
        <f t="shared" si="2781"/>
        <v>CD$16</v>
      </c>
      <c r="CE1672" s="199" t="str">
        <f t="shared" ref="CE1672:CL1672" si="2782">CE$20</f>
        <v>CE$16</v>
      </c>
      <c r="CF1672" s="199" t="str">
        <f t="shared" si="2782"/>
        <v>CF$16</v>
      </c>
      <c r="CG1672" s="199" t="str">
        <f t="shared" si="2782"/>
        <v>CG$16</v>
      </c>
      <c r="CH1672" s="199" t="str">
        <f t="shared" si="2782"/>
        <v>CH$16</v>
      </c>
      <c r="CI1672" s="199" t="str">
        <f t="shared" si="2782"/>
        <v>CI$16</v>
      </c>
      <c r="CJ1672" s="199" t="str">
        <f t="shared" si="2782"/>
        <v>CJ$16</v>
      </c>
      <c r="CK1672" s="199" t="str">
        <f t="shared" si="2782"/>
        <v>CK$16</v>
      </c>
      <c r="CL1672" s="199" t="str">
        <f t="shared" si="2782"/>
        <v>CL$16</v>
      </c>
      <c r="CN1672" s="176"/>
      <c r="CO1672" s="199" t="str">
        <f t="shared" ref="CO1672:DL1672" si="2783">CO$20</f>
        <v>CO$16</v>
      </c>
      <c r="CP1672" s="199" t="str">
        <f t="shared" si="2783"/>
        <v>CP$16</v>
      </c>
      <c r="CQ1672" s="199" t="str">
        <f t="shared" si="2783"/>
        <v>CQ$16</v>
      </c>
      <c r="CR1672" s="199" t="str">
        <f t="shared" si="2783"/>
        <v>CR$16</v>
      </c>
      <c r="CS1672" s="199" t="str">
        <f t="shared" si="2783"/>
        <v>CS$16</v>
      </c>
      <c r="CT1672" s="199" t="str">
        <f t="shared" si="2783"/>
        <v>CT$16</v>
      </c>
      <c r="CU1672" s="199" t="str">
        <f t="shared" si="2783"/>
        <v>CU$16</v>
      </c>
      <c r="CV1672" s="199" t="str">
        <f t="shared" si="2783"/>
        <v>CV$16</v>
      </c>
      <c r="CW1672" s="199" t="str">
        <f t="shared" si="2783"/>
        <v>CW$16</v>
      </c>
      <c r="CX1672" s="199" t="str">
        <f t="shared" si="2783"/>
        <v>CX$16</v>
      </c>
      <c r="CY1672" s="199" t="str">
        <f t="shared" si="2783"/>
        <v>CY$16</v>
      </c>
      <c r="CZ1672" s="199" t="str">
        <f t="shared" si="2783"/>
        <v>CZ$16</v>
      </c>
      <c r="DA1672" s="199" t="str">
        <f t="shared" si="2783"/>
        <v>DA$16</v>
      </c>
      <c r="DB1672" s="199" t="str">
        <f t="shared" si="2783"/>
        <v>DB$16</v>
      </c>
      <c r="DC1672" s="199" t="str">
        <f t="shared" si="2783"/>
        <v>DC$16</v>
      </c>
      <c r="DD1672" s="199" t="str">
        <f t="shared" si="2783"/>
        <v>DD$16</v>
      </c>
      <c r="DE1672" s="199" t="str">
        <f t="shared" si="2783"/>
        <v>DE$16</v>
      </c>
      <c r="DF1672" s="199" t="str">
        <f t="shared" si="2783"/>
        <v>DF$16</v>
      </c>
      <c r="DG1672" s="199" t="str">
        <f t="shared" si="2783"/>
        <v>DG$16</v>
      </c>
      <c r="DH1672" s="199" t="str">
        <f t="shared" si="2783"/>
        <v>DH$16</v>
      </c>
      <c r="DI1672" s="199" t="str">
        <f t="shared" si="2783"/>
        <v>DI$16</v>
      </c>
      <c r="DJ1672" s="199" t="str">
        <f t="shared" si="2783"/>
        <v>DJ$16</v>
      </c>
      <c r="DK1672" s="199" t="str">
        <f t="shared" si="2783"/>
        <v>DK$16</v>
      </c>
      <c r="DL1672" s="199" t="str">
        <f t="shared" si="2783"/>
        <v>DL$16</v>
      </c>
    </row>
    <row r="1673" spans="1:116" x14ac:dyDescent="0.4">
      <c r="A1673" s="174"/>
      <c r="E1673" s="8"/>
      <c r="G1673" s="175" t="s">
        <v>505</v>
      </c>
      <c r="H1673" s="200"/>
      <c r="I1673" s="201"/>
      <c r="J1673" s="201"/>
      <c r="K1673" s="202"/>
      <c r="L1673" s="202"/>
      <c r="M1673" s="202"/>
      <c r="N1673" s="202"/>
      <c r="O1673" s="202"/>
      <c r="P1673" s="202"/>
      <c r="R1673" s="202"/>
      <c r="S1673" s="199" t="str">
        <f t="shared" ref="S1673:AX1673" si="2784">S$21</f>
        <v>S$17</v>
      </c>
      <c r="T1673" s="199" t="str">
        <f t="shared" si="2784"/>
        <v>T$17</v>
      </c>
      <c r="U1673" s="199" t="str">
        <f t="shared" si="2784"/>
        <v>U$17</v>
      </c>
      <c r="V1673" s="199" t="str">
        <f t="shared" si="2784"/>
        <v>V$17</v>
      </c>
      <c r="W1673" s="199" t="str">
        <f t="shared" si="2784"/>
        <v>W$17</v>
      </c>
      <c r="X1673" s="199" t="str">
        <f t="shared" si="2784"/>
        <v>X$17</v>
      </c>
      <c r="Y1673" s="199" t="str">
        <f t="shared" si="2784"/>
        <v>Y$17</v>
      </c>
      <c r="Z1673" s="199" t="str">
        <f t="shared" si="2784"/>
        <v>Z$17</v>
      </c>
      <c r="AA1673" s="199" t="str">
        <f t="shared" si="2784"/>
        <v>AA$17</v>
      </c>
      <c r="AB1673" s="199" t="str">
        <f t="shared" si="2784"/>
        <v>AB$17</v>
      </c>
      <c r="AC1673" s="199" t="str">
        <f t="shared" si="2784"/>
        <v>AC$17</v>
      </c>
      <c r="AD1673" s="199" t="str">
        <f t="shared" si="2784"/>
        <v>AD$17</v>
      </c>
      <c r="AE1673" s="199" t="str">
        <f t="shared" si="2784"/>
        <v>AE$17</v>
      </c>
      <c r="AF1673" s="199" t="str">
        <f t="shared" si="2784"/>
        <v>AF$17</v>
      </c>
      <c r="AG1673" s="199" t="str">
        <f t="shared" si="2784"/>
        <v>AG$17</v>
      </c>
      <c r="AH1673" s="199" t="str">
        <f t="shared" si="2784"/>
        <v>AH$17</v>
      </c>
      <c r="AI1673" s="199" t="str">
        <f t="shared" si="2784"/>
        <v>AI$17</v>
      </c>
      <c r="AJ1673" s="199" t="str">
        <f t="shared" si="2784"/>
        <v>AJ$17</v>
      </c>
      <c r="AK1673" s="199" t="str">
        <f t="shared" si="2784"/>
        <v>AK$17</v>
      </c>
      <c r="AL1673" s="199" t="str">
        <f t="shared" si="2784"/>
        <v>AL$17</v>
      </c>
      <c r="AM1673" s="199" t="str">
        <f t="shared" si="2784"/>
        <v>AM$17</v>
      </c>
      <c r="AN1673" s="199" t="str">
        <f t="shared" si="2784"/>
        <v>AN$17</v>
      </c>
      <c r="AO1673" s="199" t="str">
        <f t="shared" si="2784"/>
        <v>AO$17</v>
      </c>
      <c r="AP1673" s="199" t="str">
        <f t="shared" si="2784"/>
        <v>AP$17</v>
      </c>
      <c r="AQ1673" s="199" t="str">
        <f t="shared" si="2784"/>
        <v>AQ$17</v>
      </c>
      <c r="AR1673" s="199" t="str">
        <f t="shared" si="2784"/>
        <v>AR$17</v>
      </c>
      <c r="AS1673" s="199" t="str">
        <f t="shared" si="2784"/>
        <v>AS$17</v>
      </c>
      <c r="AT1673" s="199" t="str">
        <f t="shared" si="2784"/>
        <v>AT$17</v>
      </c>
      <c r="AU1673" s="199" t="str">
        <f t="shared" si="2784"/>
        <v>AU$17</v>
      </c>
      <c r="AV1673" s="199" t="str">
        <f t="shared" si="2784"/>
        <v>AV$17</v>
      </c>
      <c r="AW1673" s="199" t="str">
        <f t="shared" si="2784"/>
        <v>AW$17</v>
      </c>
      <c r="AX1673" s="199" t="str">
        <f t="shared" si="2784"/>
        <v>AX$17</v>
      </c>
      <c r="AY1673" s="199" t="str">
        <f t="shared" ref="AY1673:CD1673" si="2785">AY$21</f>
        <v>AY$17</v>
      </c>
      <c r="AZ1673" s="199" t="str">
        <f t="shared" si="2785"/>
        <v>AZ$17</v>
      </c>
      <c r="BA1673" s="199" t="str">
        <f t="shared" si="2785"/>
        <v>BA$17</v>
      </c>
      <c r="BB1673" s="199" t="str">
        <f t="shared" si="2785"/>
        <v>BB$17</v>
      </c>
      <c r="BC1673" s="199" t="str">
        <f t="shared" si="2785"/>
        <v>BC$17</v>
      </c>
      <c r="BD1673" s="199" t="str">
        <f t="shared" si="2785"/>
        <v>BD$17</v>
      </c>
      <c r="BE1673" s="199" t="str">
        <f t="shared" si="2785"/>
        <v>BE$17</v>
      </c>
      <c r="BF1673" s="199" t="str">
        <f t="shared" si="2785"/>
        <v>BF$17</v>
      </c>
      <c r="BG1673" s="199" t="str">
        <f t="shared" si="2785"/>
        <v>BG$17</v>
      </c>
      <c r="BH1673" s="199" t="str">
        <f t="shared" si="2785"/>
        <v>BH$17</v>
      </c>
      <c r="BI1673" s="199" t="str">
        <f t="shared" si="2785"/>
        <v>BI$17</v>
      </c>
      <c r="BJ1673" s="199" t="str">
        <f t="shared" si="2785"/>
        <v>BJ$17</v>
      </c>
      <c r="BK1673" s="199" t="str">
        <f t="shared" si="2785"/>
        <v>BK$17</v>
      </c>
      <c r="BL1673" s="199" t="str">
        <f t="shared" si="2785"/>
        <v>BL$17</v>
      </c>
      <c r="BM1673" s="199" t="str">
        <f t="shared" si="2785"/>
        <v>BM$17</v>
      </c>
      <c r="BN1673" s="199" t="str">
        <f t="shared" si="2785"/>
        <v>BN$17</v>
      </c>
      <c r="BO1673" s="199" t="str">
        <f t="shared" si="2785"/>
        <v>BO$17</v>
      </c>
      <c r="BP1673" s="199" t="str">
        <f t="shared" si="2785"/>
        <v>BP$17</v>
      </c>
      <c r="BQ1673" s="199" t="str">
        <f t="shared" si="2785"/>
        <v>BQ$17</v>
      </c>
      <c r="BR1673" s="199" t="str">
        <f t="shared" si="2785"/>
        <v>BR$17</v>
      </c>
      <c r="BS1673" s="199" t="str">
        <f t="shared" si="2785"/>
        <v>BS$17</v>
      </c>
      <c r="BT1673" s="199" t="str">
        <f t="shared" si="2785"/>
        <v>BT$17</v>
      </c>
      <c r="BU1673" s="199" t="str">
        <f t="shared" si="2785"/>
        <v>BU$17</v>
      </c>
      <c r="BV1673" s="199" t="str">
        <f t="shared" si="2785"/>
        <v>BV$17</v>
      </c>
      <c r="BW1673" s="199" t="str">
        <f t="shared" si="2785"/>
        <v>BW$17</v>
      </c>
      <c r="BX1673" s="199" t="str">
        <f t="shared" si="2785"/>
        <v>BX$17</v>
      </c>
      <c r="BY1673" s="199" t="str">
        <f t="shared" si="2785"/>
        <v>BY$17</v>
      </c>
      <c r="BZ1673" s="199" t="str">
        <f t="shared" si="2785"/>
        <v>BZ$17</v>
      </c>
      <c r="CA1673" s="199" t="str">
        <f t="shared" si="2785"/>
        <v>CA$17</v>
      </c>
      <c r="CB1673" s="199" t="str">
        <f t="shared" si="2785"/>
        <v>CB$17</v>
      </c>
      <c r="CC1673" s="199" t="str">
        <f t="shared" si="2785"/>
        <v>CC$17</v>
      </c>
      <c r="CD1673" s="199" t="str">
        <f t="shared" si="2785"/>
        <v>CD$17</v>
      </c>
      <c r="CE1673" s="199" t="str">
        <f t="shared" ref="CE1673:CL1673" si="2786">CE$21</f>
        <v>CE$17</v>
      </c>
      <c r="CF1673" s="199" t="str">
        <f t="shared" si="2786"/>
        <v>CF$17</v>
      </c>
      <c r="CG1673" s="199" t="str">
        <f t="shared" si="2786"/>
        <v>CG$17</v>
      </c>
      <c r="CH1673" s="199" t="str">
        <f t="shared" si="2786"/>
        <v>CH$17</v>
      </c>
      <c r="CI1673" s="199" t="str">
        <f t="shared" si="2786"/>
        <v>CI$17</v>
      </c>
      <c r="CJ1673" s="199" t="str">
        <f t="shared" si="2786"/>
        <v>CJ$17</v>
      </c>
      <c r="CK1673" s="199" t="str">
        <f t="shared" si="2786"/>
        <v>CK$17</v>
      </c>
      <c r="CL1673" s="199" t="str">
        <f t="shared" si="2786"/>
        <v>CL$17</v>
      </c>
      <c r="CN1673" s="201"/>
      <c r="CO1673" s="199" t="str">
        <f t="shared" ref="CO1673:DL1673" si="2787">CO$21</f>
        <v>CO$17</v>
      </c>
      <c r="CP1673" s="199" t="str">
        <f t="shared" si="2787"/>
        <v>CP$17</v>
      </c>
      <c r="CQ1673" s="199" t="str">
        <f t="shared" si="2787"/>
        <v>CQ$17</v>
      </c>
      <c r="CR1673" s="199" t="str">
        <f t="shared" si="2787"/>
        <v>CR$17</v>
      </c>
      <c r="CS1673" s="199" t="str">
        <f t="shared" si="2787"/>
        <v>CS$17</v>
      </c>
      <c r="CT1673" s="199" t="str">
        <f t="shared" si="2787"/>
        <v>CT$17</v>
      </c>
      <c r="CU1673" s="199" t="str">
        <f t="shared" si="2787"/>
        <v>CU$17</v>
      </c>
      <c r="CV1673" s="199" t="str">
        <f t="shared" si="2787"/>
        <v>CV$17</v>
      </c>
      <c r="CW1673" s="199" t="str">
        <f t="shared" si="2787"/>
        <v>CW$17</v>
      </c>
      <c r="CX1673" s="199" t="str">
        <f t="shared" si="2787"/>
        <v>CX$17</v>
      </c>
      <c r="CY1673" s="199" t="str">
        <f t="shared" si="2787"/>
        <v>CY$17</v>
      </c>
      <c r="CZ1673" s="199" t="str">
        <f t="shared" si="2787"/>
        <v>CZ$17</v>
      </c>
      <c r="DA1673" s="199" t="str">
        <f t="shared" si="2787"/>
        <v>DA$17</v>
      </c>
      <c r="DB1673" s="199" t="str">
        <f t="shared" si="2787"/>
        <v>DB$17</v>
      </c>
      <c r="DC1673" s="199" t="str">
        <f t="shared" si="2787"/>
        <v>DC$17</v>
      </c>
      <c r="DD1673" s="199" t="str">
        <f t="shared" si="2787"/>
        <v>DD$17</v>
      </c>
      <c r="DE1673" s="199" t="str">
        <f t="shared" si="2787"/>
        <v>DE$17</v>
      </c>
      <c r="DF1673" s="199" t="str">
        <f t="shared" si="2787"/>
        <v>DF$17</v>
      </c>
      <c r="DG1673" s="199" t="str">
        <f t="shared" si="2787"/>
        <v>DG$17</v>
      </c>
      <c r="DH1673" s="199" t="str">
        <f t="shared" si="2787"/>
        <v>DH$17</v>
      </c>
      <c r="DI1673" s="199" t="str">
        <f t="shared" si="2787"/>
        <v>DI$17</v>
      </c>
      <c r="DJ1673" s="199" t="str">
        <f t="shared" si="2787"/>
        <v>DJ$17</v>
      </c>
      <c r="DK1673" s="199" t="str">
        <f t="shared" si="2787"/>
        <v>DK$17</v>
      </c>
      <c r="DL1673" s="199" t="str">
        <f t="shared" si="2787"/>
        <v>DL$17</v>
      </c>
    </row>
    <row r="1674" spans="1:116" x14ac:dyDescent="0.4">
      <c r="A1674" s="174"/>
      <c r="E1674" s="8"/>
      <c r="G1674" s="175" t="s">
        <v>463</v>
      </c>
      <c r="H1674" s="200"/>
      <c r="I1674" s="201"/>
      <c r="J1674" s="201"/>
      <c r="K1674" s="202"/>
      <c r="L1674" s="202"/>
      <c r="M1674" s="202"/>
      <c r="N1674" s="202"/>
      <c r="O1674" s="202"/>
      <c r="P1674" s="202"/>
      <c r="R1674" s="202"/>
      <c r="S1674" s="190"/>
      <c r="T1674" s="190"/>
      <c r="U1674" s="190"/>
      <c r="V1674" s="190"/>
      <c r="W1674" s="190"/>
      <c r="X1674" s="190"/>
      <c r="Y1674" s="190"/>
      <c r="Z1674" s="190"/>
      <c r="AA1674" s="190"/>
      <c r="AB1674" s="190"/>
      <c r="AC1674" s="190"/>
      <c r="AD1674" s="190"/>
      <c r="AE1674" s="190"/>
      <c r="AF1674" s="190"/>
      <c r="AG1674" s="190"/>
      <c r="AH1674" s="190"/>
      <c r="AI1674" s="190"/>
      <c r="AJ1674" s="190"/>
      <c r="AK1674" s="190"/>
      <c r="AL1674" s="190"/>
      <c r="AM1674" s="190"/>
      <c r="AN1674" s="190"/>
      <c r="AO1674" s="190"/>
      <c r="AP1674" s="190"/>
      <c r="AQ1674" s="190"/>
      <c r="AR1674" s="190"/>
      <c r="AS1674" s="190"/>
      <c r="AT1674" s="190"/>
      <c r="AU1674" s="190"/>
      <c r="AV1674" s="190"/>
      <c r="AW1674" s="190"/>
      <c r="AX1674" s="190"/>
      <c r="AY1674" s="190"/>
      <c r="AZ1674" s="190"/>
      <c r="BA1674" s="190"/>
      <c r="BB1674" s="190"/>
      <c r="BC1674" s="190"/>
      <c r="BD1674" s="190"/>
      <c r="BE1674" s="190"/>
      <c r="BF1674" s="190"/>
      <c r="BG1674" s="190"/>
      <c r="BH1674" s="190"/>
      <c r="BI1674" s="190"/>
      <c r="BJ1674" s="190"/>
      <c r="BK1674" s="190"/>
      <c r="BL1674" s="190"/>
      <c r="BM1674" s="190"/>
      <c r="BN1674" s="190"/>
      <c r="BO1674" s="190"/>
      <c r="BP1674" s="190"/>
      <c r="BQ1674" s="190"/>
      <c r="BR1674" s="190"/>
      <c r="BS1674" s="190"/>
      <c r="BT1674" s="190"/>
      <c r="BU1674" s="190"/>
      <c r="BV1674" s="190"/>
      <c r="BW1674" s="190"/>
      <c r="BX1674" s="190"/>
      <c r="BY1674" s="190"/>
      <c r="BZ1674" s="190"/>
      <c r="CA1674" s="190"/>
      <c r="CB1674" s="190"/>
      <c r="CC1674" s="190"/>
      <c r="CD1674" s="190"/>
      <c r="CE1674" s="190"/>
      <c r="CF1674" s="190"/>
      <c r="CG1674" s="190"/>
      <c r="CH1674" s="190"/>
      <c r="CI1674" s="190"/>
      <c r="CJ1674" s="190"/>
      <c r="CK1674" s="190"/>
      <c r="CL1674" s="190"/>
      <c r="CN1674" s="201"/>
      <c r="CO1674" s="190"/>
      <c r="CP1674" s="190"/>
      <c r="CQ1674" s="190"/>
      <c r="CR1674" s="190"/>
      <c r="CS1674" s="190"/>
      <c r="CT1674" s="190"/>
      <c r="CU1674" s="190"/>
      <c r="CV1674" s="190"/>
      <c r="CW1674" s="190"/>
      <c r="CX1674" s="190"/>
      <c r="CY1674" s="190"/>
      <c r="CZ1674" s="190"/>
      <c r="DA1674" s="190"/>
      <c r="DB1674" s="190"/>
      <c r="DC1674" s="190"/>
      <c r="DD1674" s="190"/>
      <c r="DE1674" s="190"/>
      <c r="DF1674" s="190"/>
      <c r="DG1674" s="190"/>
      <c r="DH1674" s="190"/>
      <c r="DI1674" s="190"/>
      <c r="DJ1674" s="190"/>
      <c r="DK1674" s="190"/>
      <c r="DL1674" s="190"/>
    </row>
    <row r="1675" spans="1:116" x14ac:dyDescent="0.4">
      <c r="A1675" s="174"/>
      <c r="E1675" s="8"/>
      <c r="G1675" s="175" t="s">
        <v>464</v>
      </c>
      <c r="H1675" s="200"/>
      <c r="I1675" s="201"/>
      <c r="J1675" s="201"/>
      <c r="K1675" s="202"/>
      <c r="L1675" s="202"/>
      <c r="M1675" s="202"/>
      <c r="N1675" s="202"/>
      <c r="O1675" s="202"/>
      <c r="P1675" s="202"/>
      <c r="R1675" s="202"/>
      <c r="S1675" s="190"/>
      <c r="T1675" s="190"/>
      <c r="U1675" s="190"/>
      <c r="V1675" s="190"/>
      <c r="W1675" s="190"/>
      <c r="X1675" s="190"/>
      <c r="Y1675" s="190"/>
      <c r="Z1675" s="190"/>
      <c r="AA1675" s="190"/>
      <c r="AB1675" s="190"/>
      <c r="AC1675" s="190"/>
      <c r="AD1675" s="190"/>
      <c r="AE1675" s="190"/>
      <c r="AF1675" s="190"/>
      <c r="AG1675" s="190"/>
      <c r="AH1675" s="190"/>
      <c r="AI1675" s="190"/>
      <c r="AJ1675" s="190"/>
      <c r="AK1675" s="190"/>
      <c r="AL1675" s="190"/>
      <c r="AM1675" s="190"/>
      <c r="AN1675" s="190"/>
      <c r="AO1675" s="190"/>
      <c r="AP1675" s="190"/>
      <c r="AQ1675" s="190"/>
      <c r="AR1675" s="190"/>
      <c r="AS1675" s="190"/>
      <c r="AT1675" s="190"/>
      <c r="AU1675" s="190"/>
      <c r="AV1675" s="190"/>
      <c r="AW1675" s="190"/>
      <c r="AX1675" s="190"/>
      <c r="AY1675" s="190"/>
      <c r="AZ1675" s="190"/>
      <c r="BA1675" s="190"/>
      <c r="BB1675" s="190"/>
      <c r="BC1675" s="190"/>
      <c r="BD1675" s="190"/>
      <c r="BE1675" s="190"/>
      <c r="BF1675" s="190"/>
      <c r="BG1675" s="190"/>
      <c r="BH1675" s="190"/>
      <c r="BI1675" s="190"/>
      <c r="BJ1675" s="190"/>
      <c r="BK1675" s="190"/>
      <c r="BL1675" s="190"/>
      <c r="BM1675" s="190"/>
      <c r="BN1675" s="190"/>
      <c r="BO1675" s="190"/>
      <c r="BP1675" s="190"/>
      <c r="BQ1675" s="190"/>
      <c r="BR1675" s="190"/>
      <c r="BS1675" s="190"/>
      <c r="BT1675" s="190"/>
      <c r="BU1675" s="190"/>
      <c r="BV1675" s="190"/>
      <c r="BW1675" s="190"/>
      <c r="BX1675" s="190"/>
      <c r="BY1675" s="190"/>
      <c r="BZ1675" s="190"/>
      <c r="CA1675" s="190"/>
      <c r="CB1675" s="190"/>
      <c r="CC1675" s="190"/>
      <c r="CD1675" s="190"/>
      <c r="CE1675" s="190"/>
      <c r="CF1675" s="190"/>
      <c r="CG1675" s="190"/>
      <c r="CH1675" s="190"/>
      <c r="CI1675" s="190"/>
      <c r="CJ1675" s="190"/>
      <c r="CK1675" s="190"/>
      <c r="CL1675" s="190"/>
      <c r="CN1675" s="201"/>
      <c r="CO1675" s="190"/>
      <c r="CP1675" s="190"/>
      <c r="CQ1675" s="190"/>
      <c r="CR1675" s="190"/>
      <c r="CS1675" s="190"/>
      <c r="CT1675" s="190"/>
      <c r="CU1675" s="190"/>
      <c r="CV1675" s="190"/>
      <c r="CW1675" s="190"/>
      <c r="CX1675" s="190"/>
      <c r="CY1675" s="190"/>
      <c r="CZ1675" s="190"/>
      <c r="DA1675" s="190"/>
      <c r="DB1675" s="190"/>
      <c r="DC1675" s="190"/>
      <c r="DD1675" s="190"/>
      <c r="DE1675" s="190"/>
      <c r="DF1675" s="190"/>
      <c r="DG1675" s="190"/>
      <c r="DH1675" s="190"/>
      <c r="DI1675" s="190"/>
      <c r="DJ1675" s="190"/>
      <c r="DK1675" s="190"/>
      <c r="DL1675" s="190"/>
    </row>
    <row r="1676" spans="1:116" x14ac:dyDescent="0.4">
      <c r="A1676" s="31" t="s">
        <v>218</v>
      </c>
      <c r="B1676" s="31" t="s">
        <v>243</v>
      </c>
      <c r="C1676" s="31"/>
      <c r="D1676" t="s">
        <v>428</v>
      </c>
      <c r="E1676" s="8" t="str">
        <f t="shared" ref="E1676:E1698" si="2788">ROW()&amp;" "&amp;D1676</f>
        <v>1676 DTERM1-F</v>
      </c>
      <c r="F1676" t="s">
        <v>410</v>
      </c>
      <c r="G1676" s="70" t="s">
        <v>300</v>
      </c>
      <c r="H1676" s="200"/>
      <c r="I1676" s="201"/>
      <c r="J1676" s="201"/>
      <c r="K1676" s="202"/>
      <c r="L1676" s="202"/>
      <c r="M1676" s="202"/>
      <c r="N1676" s="202"/>
      <c r="O1676" s="202"/>
      <c r="P1676" s="202"/>
      <c r="R1676" s="202"/>
      <c r="S1676" s="190" t="str">
        <f t="shared" ref="S1676:AX1676" si="2789">S$22</f>
        <v>S$18</v>
      </c>
      <c r="T1676" s="190" t="str">
        <f t="shared" si="2789"/>
        <v>T$18</v>
      </c>
      <c r="U1676" s="190" t="str">
        <f t="shared" si="2789"/>
        <v>U$18</v>
      </c>
      <c r="V1676" s="190" t="str">
        <f t="shared" si="2789"/>
        <v>V$18</v>
      </c>
      <c r="W1676" s="190" t="str">
        <f t="shared" si="2789"/>
        <v>W$18</v>
      </c>
      <c r="X1676" s="190" t="str">
        <f t="shared" si="2789"/>
        <v>X$18</v>
      </c>
      <c r="Y1676" s="190" t="str">
        <f t="shared" si="2789"/>
        <v>Y$18</v>
      </c>
      <c r="Z1676" s="190" t="str">
        <f t="shared" si="2789"/>
        <v>Z$18</v>
      </c>
      <c r="AA1676" s="190" t="str">
        <f t="shared" si="2789"/>
        <v>AA$18</v>
      </c>
      <c r="AB1676" s="190" t="str">
        <f t="shared" si="2789"/>
        <v>AB$18</v>
      </c>
      <c r="AC1676" s="190" t="str">
        <f t="shared" si="2789"/>
        <v>AC$18</v>
      </c>
      <c r="AD1676" s="190" t="str">
        <f t="shared" si="2789"/>
        <v>AD$18</v>
      </c>
      <c r="AE1676" s="190" t="str">
        <f t="shared" si="2789"/>
        <v>AE$18</v>
      </c>
      <c r="AF1676" s="190" t="str">
        <f t="shared" si="2789"/>
        <v>AF$18</v>
      </c>
      <c r="AG1676" s="190" t="str">
        <f t="shared" si="2789"/>
        <v>AG$18</v>
      </c>
      <c r="AH1676" s="190" t="str">
        <f t="shared" si="2789"/>
        <v>AH$18</v>
      </c>
      <c r="AI1676" s="190" t="str">
        <f t="shared" si="2789"/>
        <v>AI$18</v>
      </c>
      <c r="AJ1676" s="190" t="str">
        <f t="shared" si="2789"/>
        <v>AJ$18</v>
      </c>
      <c r="AK1676" s="190" t="str">
        <f t="shared" si="2789"/>
        <v>AK$18</v>
      </c>
      <c r="AL1676" s="190" t="str">
        <f t="shared" si="2789"/>
        <v>AL$18</v>
      </c>
      <c r="AM1676" s="190" t="str">
        <f t="shared" si="2789"/>
        <v>AM$18</v>
      </c>
      <c r="AN1676" s="190" t="str">
        <f t="shared" si="2789"/>
        <v>AN$18</v>
      </c>
      <c r="AO1676" s="190" t="str">
        <f t="shared" si="2789"/>
        <v>AO$18</v>
      </c>
      <c r="AP1676" s="190" t="str">
        <f t="shared" si="2789"/>
        <v>AP$18</v>
      </c>
      <c r="AQ1676" s="190" t="str">
        <f t="shared" si="2789"/>
        <v>AQ$18</v>
      </c>
      <c r="AR1676" s="190" t="str">
        <f t="shared" si="2789"/>
        <v>AR$18</v>
      </c>
      <c r="AS1676" s="190" t="str">
        <f t="shared" si="2789"/>
        <v>AS$18</v>
      </c>
      <c r="AT1676" s="190" t="str">
        <f t="shared" si="2789"/>
        <v>AT$18</v>
      </c>
      <c r="AU1676" s="190" t="str">
        <f t="shared" si="2789"/>
        <v>AU$18</v>
      </c>
      <c r="AV1676" s="190" t="str">
        <f t="shared" si="2789"/>
        <v>AV$18</v>
      </c>
      <c r="AW1676" s="190" t="str">
        <f t="shared" si="2789"/>
        <v>AW$18</v>
      </c>
      <c r="AX1676" s="190" t="str">
        <f t="shared" si="2789"/>
        <v>AX$18</v>
      </c>
      <c r="AY1676" s="190" t="str">
        <f t="shared" ref="AY1676:CD1676" si="2790">AY$22</f>
        <v>AY$18</v>
      </c>
      <c r="AZ1676" s="190" t="str">
        <f t="shared" si="2790"/>
        <v>AZ$18</v>
      </c>
      <c r="BA1676" s="190" t="str">
        <f t="shared" si="2790"/>
        <v>BA$18</v>
      </c>
      <c r="BB1676" s="190" t="str">
        <f t="shared" si="2790"/>
        <v>BB$18</v>
      </c>
      <c r="BC1676" s="190" t="str">
        <f t="shared" si="2790"/>
        <v>BC$18</v>
      </c>
      <c r="BD1676" s="190" t="str">
        <f t="shared" si="2790"/>
        <v>BD$18</v>
      </c>
      <c r="BE1676" s="190" t="str">
        <f t="shared" si="2790"/>
        <v>BE$18</v>
      </c>
      <c r="BF1676" s="190" t="str">
        <f t="shared" si="2790"/>
        <v>BF$18</v>
      </c>
      <c r="BG1676" s="190" t="str">
        <f t="shared" si="2790"/>
        <v>BG$18</v>
      </c>
      <c r="BH1676" s="190" t="str">
        <f t="shared" si="2790"/>
        <v>BH$18</v>
      </c>
      <c r="BI1676" s="190" t="str">
        <f t="shared" si="2790"/>
        <v>BI$18</v>
      </c>
      <c r="BJ1676" s="190" t="str">
        <f t="shared" si="2790"/>
        <v>BJ$18</v>
      </c>
      <c r="BK1676" s="190" t="str">
        <f t="shared" si="2790"/>
        <v>BK$18</v>
      </c>
      <c r="BL1676" s="190" t="str">
        <f t="shared" si="2790"/>
        <v>BL$18</v>
      </c>
      <c r="BM1676" s="190" t="str">
        <f t="shared" si="2790"/>
        <v>BM$18</v>
      </c>
      <c r="BN1676" s="190" t="str">
        <f t="shared" si="2790"/>
        <v>BN$18</v>
      </c>
      <c r="BO1676" s="190" t="str">
        <f t="shared" si="2790"/>
        <v>BO$18</v>
      </c>
      <c r="BP1676" s="190" t="str">
        <f t="shared" si="2790"/>
        <v>BP$18</v>
      </c>
      <c r="BQ1676" s="190" t="str">
        <f t="shared" si="2790"/>
        <v>BQ$18</v>
      </c>
      <c r="BR1676" s="190" t="str">
        <f t="shared" si="2790"/>
        <v>BR$18</v>
      </c>
      <c r="BS1676" s="190" t="str">
        <f t="shared" si="2790"/>
        <v>BS$18</v>
      </c>
      <c r="BT1676" s="190" t="str">
        <f t="shared" si="2790"/>
        <v>BT$18</v>
      </c>
      <c r="BU1676" s="190" t="str">
        <f t="shared" si="2790"/>
        <v>BU$18</v>
      </c>
      <c r="BV1676" s="190" t="str">
        <f t="shared" si="2790"/>
        <v>BV$18</v>
      </c>
      <c r="BW1676" s="190" t="str">
        <f t="shared" si="2790"/>
        <v>BW$18</v>
      </c>
      <c r="BX1676" s="190" t="str">
        <f t="shared" si="2790"/>
        <v>BX$18</v>
      </c>
      <c r="BY1676" s="190" t="str">
        <f t="shared" si="2790"/>
        <v>BY$18</v>
      </c>
      <c r="BZ1676" s="190" t="str">
        <f t="shared" si="2790"/>
        <v>BZ$18</v>
      </c>
      <c r="CA1676" s="190" t="str">
        <f t="shared" si="2790"/>
        <v>CA$18</v>
      </c>
      <c r="CB1676" s="190" t="str">
        <f t="shared" si="2790"/>
        <v>CB$18</v>
      </c>
      <c r="CC1676" s="190" t="str">
        <f t="shared" si="2790"/>
        <v>CC$18</v>
      </c>
      <c r="CD1676" s="190" t="str">
        <f t="shared" si="2790"/>
        <v>CD$18</v>
      </c>
      <c r="CE1676" s="190" t="str">
        <f t="shared" ref="CE1676:CL1676" si="2791">CE$22</f>
        <v>CE$18</v>
      </c>
      <c r="CF1676" s="190" t="str">
        <f t="shared" si="2791"/>
        <v>CF$18</v>
      </c>
      <c r="CG1676" s="190" t="str">
        <f t="shared" si="2791"/>
        <v>CG$18</v>
      </c>
      <c r="CH1676" s="190" t="str">
        <f t="shared" si="2791"/>
        <v>CH$18</v>
      </c>
      <c r="CI1676" s="190" t="str">
        <f t="shared" si="2791"/>
        <v>CI$18</v>
      </c>
      <c r="CJ1676" s="190" t="str">
        <f t="shared" si="2791"/>
        <v>CJ$18</v>
      </c>
      <c r="CK1676" s="190" t="str">
        <f t="shared" si="2791"/>
        <v>CK$18</v>
      </c>
      <c r="CL1676" s="190" t="str">
        <f t="shared" si="2791"/>
        <v>CL$18</v>
      </c>
      <c r="CN1676" s="201"/>
      <c r="CO1676" s="190" t="str">
        <f t="shared" ref="CO1676:DL1676" si="2792">CO$22</f>
        <v>CO$18</v>
      </c>
      <c r="CP1676" s="190" t="str">
        <f t="shared" si="2792"/>
        <v>CP$18</v>
      </c>
      <c r="CQ1676" s="190" t="str">
        <f t="shared" si="2792"/>
        <v>CQ$18</v>
      </c>
      <c r="CR1676" s="190" t="str">
        <f t="shared" si="2792"/>
        <v>CR$18</v>
      </c>
      <c r="CS1676" s="190" t="str">
        <f t="shared" si="2792"/>
        <v>CS$18</v>
      </c>
      <c r="CT1676" s="190" t="str">
        <f t="shared" si="2792"/>
        <v>CT$18</v>
      </c>
      <c r="CU1676" s="190" t="str">
        <f t="shared" si="2792"/>
        <v>CU$18</v>
      </c>
      <c r="CV1676" s="190" t="str">
        <f t="shared" si="2792"/>
        <v>CV$18</v>
      </c>
      <c r="CW1676" s="190" t="str">
        <f t="shared" si="2792"/>
        <v>CW$18</v>
      </c>
      <c r="CX1676" s="190" t="str">
        <f t="shared" si="2792"/>
        <v>CX$18</v>
      </c>
      <c r="CY1676" s="190" t="str">
        <f t="shared" si="2792"/>
        <v>CY$18</v>
      </c>
      <c r="CZ1676" s="190" t="str">
        <f t="shared" si="2792"/>
        <v>CZ$18</v>
      </c>
      <c r="DA1676" s="190" t="str">
        <f t="shared" si="2792"/>
        <v>DA$18</v>
      </c>
      <c r="DB1676" s="190" t="str">
        <f t="shared" si="2792"/>
        <v>DB$18</v>
      </c>
      <c r="DC1676" s="190" t="str">
        <f t="shared" si="2792"/>
        <v>DC$18</v>
      </c>
      <c r="DD1676" s="190" t="str">
        <f t="shared" si="2792"/>
        <v>DD$18</v>
      </c>
      <c r="DE1676" s="190" t="str">
        <f t="shared" si="2792"/>
        <v>DE$18</v>
      </c>
      <c r="DF1676" s="190" t="str">
        <f t="shared" si="2792"/>
        <v>DF$18</v>
      </c>
      <c r="DG1676" s="190" t="str">
        <f t="shared" si="2792"/>
        <v>DG$18</v>
      </c>
      <c r="DH1676" s="190" t="str">
        <f t="shared" si="2792"/>
        <v>DH$18</v>
      </c>
      <c r="DI1676" s="190" t="str">
        <f t="shared" si="2792"/>
        <v>DI$18</v>
      </c>
      <c r="DJ1676" s="190" t="str">
        <f t="shared" si="2792"/>
        <v>DJ$18</v>
      </c>
      <c r="DK1676" s="190" t="str">
        <f t="shared" si="2792"/>
        <v>DK$18</v>
      </c>
      <c r="DL1676" s="190" t="str">
        <f t="shared" si="2792"/>
        <v>DL$18</v>
      </c>
    </row>
    <row r="1677" spans="1:116" x14ac:dyDescent="0.4">
      <c r="B1677" t="str">
        <f t="shared" ref="B1677:B1682" si="2793">E1677</f>
        <v>1677 DTERM1-F</v>
      </c>
      <c r="D1677" t="s">
        <v>428</v>
      </c>
      <c r="E1677" t="str">
        <f t="shared" ref="E1677" si="2794">ROW()&amp;" "&amp;D1677</f>
        <v>1677 DTERM1-F</v>
      </c>
      <c r="G1677" s="95" t="str">
        <f>"Assumptions - "&amp;G1676</f>
        <v>Assumptions - Fixed term debt - one-time borrowing</v>
      </c>
      <c r="H1677" s="200"/>
      <c r="I1677" s="201"/>
      <c r="J1677" s="201"/>
      <c r="K1677" s="202"/>
      <c r="L1677" s="202"/>
      <c r="M1677" s="202"/>
      <c r="N1677" s="202"/>
      <c r="O1677" s="202"/>
      <c r="P1677" s="202"/>
      <c r="R1677" s="202"/>
      <c r="S1677" s="190" t="str">
        <f t="shared" ref="S1677:AX1677" si="2795">S$23</f>
        <v>S$19</v>
      </c>
      <c r="T1677" s="190" t="str">
        <f t="shared" si="2795"/>
        <v>T$19</v>
      </c>
      <c r="U1677" s="190" t="str">
        <f t="shared" si="2795"/>
        <v>U$19</v>
      </c>
      <c r="V1677" s="190" t="str">
        <f t="shared" si="2795"/>
        <v>V$19</v>
      </c>
      <c r="W1677" s="190" t="str">
        <f t="shared" si="2795"/>
        <v>W$19</v>
      </c>
      <c r="X1677" s="190" t="str">
        <f t="shared" si="2795"/>
        <v>X$19</v>
      </c>
      <c r="Y1677" s="190" t="str">
        <f t="shared" si="2795"/>
        <v>Y$19</v>
      </c>
      <c r="Z1677" s="190" t="str">
        <f t="shared" si="2795"/>
        <v>Z$19</v>
      </c>
      <c r="AA1677" s="190" t="str">
        <f t="shared" si="2795"/>
        <v>AA$19</v>
      </c>
      <c r="AB1677" s="190" t="str">
        <f t="shared" si="2795"/>
        <v>AB$19</v>
      </c>
      <c r="AC1677" s="190" t="str">
        <f t="shared" si="2795"/>
        <v>AC$19</v>
      </c>
      <c r="AD1677" s="190" t="str">
        <f t="shared" si="2795"/>
        <v>AD$19</v>
      </c>
      <c r="AE1677" s="190" t="str">
        <f t="shared" si="2795"/>
        <v>AE$19</v>
      </c>
      <c r="AF1677" s="190" t="str">
        <f t="shared" si="2795"/>
        <v>AF$19</v>
      </c>
      <c r="AG1677" s="190" t="str">
        <f t="shared" si="2795"/>
        <v>AG$19</v>
      </c>
      <c r="AH1677" s="190" t="str">
        <f t="shared" si="2795"/>
        <v>AH$19</v>
      </c>
      <c r="AI1677" s="190" t="str">
        <f t="shared" si="2795"/>
        <v>AI$19</v>
      </c>
      <c r="AJ1677" s="190" t="str">
        <f t="shared" si="2795"/>
        <v>AJ$19</v>
      </c>
      <c r="AK1677" s="190" t="str">
        <f t="shared" si="2795"/>
        <v>AK$19</v>
      </c>
      <c r="AL1677" s="190" t="str">
        <f t="shared" si="2795"/>
        <v>AL$19</v>
      </c>
      <c r="AM1677" s="190" t="str">
        <f t="shared" si="2795"/>
        <v>AM$19</v>
      </c>
      <c r="AN1677" s="190" t="str">
        <f t="shared" si="2795"/>
        <v>AN$19</v>
      </c>
      <c r="AO1677" s="190" t="str">
        <f t="shared" si="2795"/>
        <v>AO$19</v>
      </c>
      <c r="AP1677" s="190" t="str">
        <f t="shared" si="2795"/>
        <v>AP$19</v>
      </c>
      <c r="AQ1677" s="190" t="str">
        <f t="shared" si="2795"/>
        <v>AQ$19</v>
      </c>
      <c r="AR1677" s="190" t="str">
        <f t="shared" si="2795"/>
        <v>AR$19</v>
      </c>
      <c r="AS1677" s="190" t="str">
        <f t="shared" si="2795"/>
        <v>AS$19</v>
      </c>
      <c r="AT1677" s="190" t="str">
        <f t="shared" si="2795"/>
        <v>AT$19</v>
      </c>
      <c r="AU1677" s="190" t="str">
        <f t="shared" si="2795"/>
        <v>AU$19</v>
      </c>
      <c r="AV1677" s="190" t="str">
        <f t="shared" si="2795"/>
        <v>AV$19</v>
      </c>
      <c r="AW1677" s="190" t="str">
        <f t="shared" si="2795"/>
        <v>AW$19</v>
      </c>
      <c r="AX1677" s="190" t="str">
        <f t="shared" si="2795"/>
        <v>AX$19</v>
      </c>
      <c r="AY1677" s="190" t="str">
        <f t="shared" ref="AY1677:CD1677" si="2796">AY$23</f>
        <v>AY$19</v>
      </c>
      <c r="AZ1677" s="190" t="str">
        <f t="shared" si="2796"/>
        <v>AZ$19</v>
      </c>
      <c r="BA1677" s="190" t="str">
        <f t="shared" si="2796"/>
        <v>BA$19</v>
      </c>
      <c r="BB1677" s="190" t="str">
        <f t="shared" si="2796"/>
        <v>BB$19</v>
      </c>
      <c r="BC1677" s="190" t="str">
        <f t="shared" si="2796"/>
        <v>BC$19</v>
      </c>
      <c r="BD1677" s="190" t="str">
        <f t="shared" si="2796"/>
        <v>BD$19</v>
      </c>
      <c r="BE1677" s="190" t="str">
        <f t="shared" si="2796"/>
        <v>BE$19</v>
      </c>
      <c r="BF1677" s="190" t="str">
        <f t="shared" si="2796"/>
        <v>BF$19</v>
      </c>
      <c r="BG1677" s="190" t="str">
        <f t="shared" si="2796"/>
        <v>BG$19</v>
      </c>
      <c r="BH1677" s="190" t="str">
        <f t="shared" si="2796"/>
        <v>BH$19</v>
      </c>
      <c r="BI1677" s="190" t="str">
        <f t="shared" si="2796"/>
        <v>BI$19</v>
      </c>
      <c r="BJ1677" s="190" t="str">
        <f t="shared" si="2796"/>
        <v>BJ$19</v>
      </c>
      <c r="BK1677" s="190" t="str">
        <f t="shared" si="2796"/>
        <v>BK$19</v>
      </c>
      <c r="BL1677" s="190" t="str">
        <f t="shared" si="2796"/>
        <v>BL$19</v>
      </c>
      <c r="BM1677" s="190" t="str">
        <f t="shared" si="2796"/>
        <v>BM$19</v>
      </c>
      <c r="BN1677" s="190" t="str">
        <f t="shared" si="2796"/>
        <v>BN$19</v>
      </c>
      <c r="BO1677" s="190" t="str">
        <f t="shared" si="2796"/>
        <v>BO$19</v>
      </c>
      <c r="BP1677" s="190" t="str">
        <f t="shared" si="2796"/>
        <v>BP$19</v>
      </c>
      <c r="BQ1677" s="190" t="str">
        <f t="shared" si="2796"/>
        <v>BQ$19</v>
      </c>
      <c r="BR1677" s="190" t="str">
        <f t="shared" si="2796"/>
        <v>BR$19</v>
      </c>
      <c r="BS1677" s="190" t="str">
        <f t="shared" si="2796"/>
        <v>BS$19</v>
      </c>
      <c r="BT1677" s="190" t="str">
        <f t="shared" si="2796"/>
        <v>BT$19</v>
      </c>
      <c r="BU1677" s="190" t="str">
        <f t="shared" si="2796"/>
        <v>BU$19</v>
      </c>
      <c r="BV1677" s="190" t="str">
        <f t="shared" si="2796"/>
        <v>BV$19</v>
      </c>
      <c r="BW1677" s="190" t="str">
        <f t="shared" si="2796"/>
        <v>BW$19</v>
      </c>
      <c r="BX1677" s="190" t="str">
        <f t="shared" si="2796"/>
        <v>BX$19</v>
      </c>
      <c r="BY1677" s="190" t="str">
        <f t="shared" si="2796"/>
        <v>BY$19</v>
      </c>
      <c r="BZ1677" s="190" t="str">
        <f t="shared" si="2796"/>
        <v>BZ$19</v>
      </c>
      <c r="CA1677" s="190" t="str">
        <f t="shared" si="2796"/>
        <v>CA$19</v>
      </c>
      <c r="CB1677" s="190" t="str">
        <f t="shared" si="2796"/>
        <v>CB$19</v>
      </c>
      <c r="CC1677" s="190" t="str">
        <f t="shared" si="2796"/>
        <v>CC$19</v>
      </c>
      <c r="CD1677" s="190" t="str">
        <f t="shared" si="2796"/>
        <v>CD$19</v>
      </c>
      <c r="CE1677" s="190" t="str">
        <f t="shared" ref="CE1677:CL1677" si="2797">CE$23</f>
        <v>CE$19</v>
      </c>
      <c r="CF1677" s="190" t="str">
        <f t="shared" si="2797"/>
        <v>CF$19</v>
      </c>
      <c r="CG1677" s="190" t="str">
        <f t="shared" si="2797"/>
        <v>CG$19</v>
      </c>
      <c r="CH1677" s="190" t="str">
        <f t="shared" si="2797"/>
        <v>CH$19</v>
      </c>
      <c r="CI1677" s="190" t="str">
        <f t="shared" si="2797"/>
        <v>CI$19</v>
      </c>
      <c r="CJ1677" s="190" t="str">
        <f t="shared" si="2797"/>
        <v>CJ$19</v>
      </c>
      <c r="CK1677" s="190" t="str">
        <f t="shared" si="2797"/>
        <v>CK$19</v>
      </c>
      <c r="CL1677" s="190" t="str">
        <f t="shared" si="2797"/>
        <v>CL$19</v>
      </c>
      <c r="CN1677" s="201"/>
      <c r="CO1677" s="190" t="str">
        <f t="shared" ref="CO1677:DL1677" si="2798">CO$23</f>
        <v>CO$19</v>
      </c>
      <c r="CP1677" s="190" t="str">
        <f t="shared" si="2798"/>
        <v>CP$19</v>
      </c>
      <c r="CQ1677" s="190" t="str">
        <f t="shared" si="2798"/>
        <v>CQ$19</v>
      </c>
      <c r="CR1677" s="190" t="str">
        <f t="shared" si="2798"/>
        <v>CR$19</v>
      </c>
      <c r="CS1677" s="190" t="str">
        <f t="shared" si="2798"/>
        <v>CS$19</v>
      </c>
      <c r="CT1677" s="190" t="str">
        <f t="shared" si="2798"/>
        <v>CT$19</v>
      </c>
      <c r="CU1677" s="190" t="str">
        <f t="shared" si="2798"/>
        <v>CU$19</v>
      </c>
      <c r="CV1677" s="190" t="str">
        <f t="shared" si="2798"/>
        <v>CV$19</v>
      </c>
      <c r="CW1677" s="190" t="str">
        <f t="shared" si="2798"/>
        <v>CW$19</v>
      </c>
      <c r="CX1677" s="190" t="str">
        <f t="shared" si="2798"/>
        <v>CX$19</v>
      </c>
      <c r="CY1677" s="190" t="str">
        <f t="shared" si="2798"/>
        <v>CY$19</v>
      </c>
      <c r="CZ1677" s="190" t="str">
        <f t="shared" si="2798"/>
        <v>CZ$19</v>
      </c>
      <c r="DA1677" s="190" t="str">
        <f t="shared" si="2798"/>
        <v>DA$19</v>
      </c>
      <c r="DB1677" s="190" t="str">
        <f t="shared" si="2798"/>
        <v>DB$19</v>
      </c>
      <c r="DC1677" s="190" t="str">
        <f t="shared" si="2798"/>
        <v>DC$19</v>
      </c>
      <c r="DD1677" s="190" t="str">
        <f t="shared" si="2798"/>
        <v>DD$19</v>
      </c>
      <c r="DE1677" s="190" t="str">
        <f t="shared" si="2798"/>
        <v>DE$19</v>
      </c>
      <c r="DF1677" s="190" t="str">
        <f t="shared" si="2798"/>
        <v>DF$19</v>
      </c>
      <c r="DG1677" s="190" t="str">
        <f t="shared" si="2798"/>
        <v>DG$19</v>
      </c>
      <c r="DH1677" s="190" t="str">
        <f t="shared" si="2798"/>
        <v>DH$19</v>
      </c>
      <c r="DI1677" s="190" t="str">
        <f t="shared" si="2798"/>
        <v>DI$19</v>
      </c>
      <c r="DJ1677" s="190" t="str">
        <f t="shared" si="2798"/>
        <v>DJ$19</v>
      </c>
      <c r="DK1677" s="190" t="str">
        <f t="shared" si="2798"/>
        <v>DK$19</v>
      </c>
      <c r="DL1677" s="190" t="str">
        <f t="shared" si="2798"/>
        <v>DL$19</v>
      </c>
    </row>
    <row r="1678" spans="1:116" x14ac:dyDescent="0.4">
      <c r="A1678" s="31"/>
      <c r="B1678" t="str">
        <f t="shared" si="2793"/>
        <v>1678 DTERM1-F</v>
      </c>
      <c r="D1678" t="s">
        <v>428</v>
      </c>
      <c r="E1678" t="str">
        <f t="shared" si="2788"/>
        <v>1678 DTERM1-F</v>
      </c>
      <c r="F1678" s="31"/>
      <c r="G1678" s="159" t="s">
        <v>287</v>
      </c>
      <c r="H1678" s="48"/>
      <c r="I1678" s="304"/>
      <c r="J1678" s="304"/>
      <c r="K1678" s="48"/>
      <c r="L1678" s="48"/>
      <c r="M1678" s="48"/>
      <c r="N1678" s="48"/>
      <c r="O1678" s="48"/>
      <c r="P1678" s="48"/>
      <c r="R1678" s="70"/>
      <c r="S1678" s="305"/>
      <c r="T1678" s="305"/>
      <c r="U1678" s="305"/>
      <c r="V1678" s="305"/>
      <c r="W1678" s="305"/>
      <c r="X1678" s="305"/>
      <c r="Y1678" s="305"/>
      <c r="Z1678" s="305"/>
      <c r="AA1678" s="305"/>
      <c r="AB1678" s="305"/>
      <c r="AC1678" s="305"/>
      <c r="AD1678" s="305"/>
      <c r="AE1678" s="305"/>
      <c r="AF1678" s="305"/>
      <c r="AG1678" s="305"/>
      <c r="AH1678" s="305"/>
      <c r="AI1678" s="305"/>
      <c r="AJ1678" s="305"/>
      <c r="AK1678" s="305"/>
      <c r="AL1678" s="305"/>
      <c r="AM1678" s="305"/>
      <c r="AN1678" s="305"/>
      <c r="AO1678" s="305"/>
      <c r="AP1678" s="305"/>
      <c r="AQ1678" s="305"/>
      <c r="AR1678" s="305"/>
      <c r="AS1678" s="305"/>
      <c r="AT1678" s="305"/>
      <c r="AU1678" s="305"/>
      <c r="AV1678" s="305"/>
      <c r="AW1678" s="305"/>
      <c r="AX1678" s="305"/>
      <c r="AY1678" s="305"/>
      <c r="AZ1678" s="305"/>
      <c r="BA1678" s="305"/>
      <c r="BB1678" s="305"/>
      <c r="BC1678" s="305"/>
      <c r="BD1678" s="305"/>
      <c r="BE1678" s="305"/>
      <c r="BF1678" s="305"/>
      <c r="BG1678" s="305"/>
      <c r="BH1678" s="305"/>
      <c r="BI1678" s="305"/>
      <c r="BJ1678" s="305"/>
      <c r="BK1678" s="305"/>
      <c r="BL1678" s="305"/>
      <c r="BM1678" s="305"/>
      <c r="BN1678" s="305"/>
      <c r="BO1678" s="305"/>
      <c r="BP1678" s="305"/>
      <c r="BQ1678" s="305"/>
      <c r="BR1678" s="305"/>
      <c r="BS1678" s="305"/>
      <c r="BT1678" s="305"/>
      <c r="BU1678" s="305"/>
      <c r="BV1678" s="305"/>
      <c r="BW1678" s="305"/>
      <c r="BX1678" s="305"/>
      <c r="BY1678" s="305"/>
      <c r="BZ1678" s="305"/>
      <c r="CA1678" s="305"/>
      <c r="CB1678" s="305"/>
      <c r="CC1678" s="305"/>
      <c r="CD1678" s="305"/>
      <c r="CE1678" s="305"/>
      <c r="CF1678" s="305"/>
      <c r="CG1678" s="305"/>
      <c r="CH1678" s="305"/>
      <c r="CI1678" s="305"/>
      <c r="CJ1678" s="305"/>
      <c r="CK1678" s="305"/>
      <c r="CL1678" s="305"/>
      <c r="CN1678" s="304"/>
      <c r="CO1678" s="305"/>
      <c r="CP1678" s="305"/>
      <c r="CQ1678" s="305"/>
      <c r="CR1678" s="305"/>
      <c r="CS1678" s="305"/>
      <c r="CT1678" s="305"/>
      <c r="CU1678" s="305"/>
      <c r="CV1678" s="305"/>
      <c r="CW1678" s="305"/>
      <c r="CX1678" s="305"/>
      <c r="CY1678" s="305"/>
      <c r="CZ1678" s="305"/>
      <c r="DA1678" s="305"/>
      <c r="DB1678" s="305"/>
      <c r="DC1678" s="305"/>
      <c r="DD1678" s="305"/>
      <c r="DE1678" s="305"/>
      <c r="DF1678" s="305"/>
      <c r="DG1678" s="305"/>
      <c r="DH1678" s="305"/>
      <c r="DI1678" s="305"/>
      <c r="DJ1678" s="305"/>
      <c r="DK1678" s="305"/>
      <c r="DL1678" s="305"/>
    </row>
    <row r="1679" spans="1:116" x14ac:dyDescent="0.4">
      <c r="A1679" s="31"/>
      <c r="B1679" t="str">
        <f t="shared" si="2793"/>
        <v>1679 DTERM1-F</v>
      </c>
      <c r="D1679" t="s">
        <v>428</v>
      </c>
      <c r="E1679" t="str">
        <f t="shared" si="2788"/>
        <v>1679 DTERM1-F</v>
      </c>
      <c r="F1679" s="31"/>
      <c r="G1679" s="159" t="s">
        <v>288</v>
      </c>
      <c r="I1679"/>
      <c r="J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c r="AY1679"/>
      <c r="AZ1679"/>
      <c r="BA1679"/>
      <c r="BB1679"/>
      <c r="BC1679"/>
      <c r="BD1679"/>
      <c r="BE1679"/>
      <c r="BF1679"/>
      <c r="BG1679"/>
      <c r="BH1679"/>
      <c r="BI1679"/>
      <c r="BJ1679"/>
      <c r="BK1679"/>
      <c r="BL1679"/>
      <c r="BM1679"/>
      <c r="BN1679"/>
      <c r="BO1679"/>
      <c r="BP1679"/>
      <c r="BQ1679"/>
      <c r="BR1679"/>
      <c r="BS1679"/>
      <c r="BT1679"/>
      <c r="BU1679"/>
      <c r="BV1679"/>
      <c r="BW1679"/>
      <c r="BX1679"/>
      <c r="BY1679"/>
      <c r="BZ1679"/>
      <c r="CA1679"/>
      <c r="CB1679"/>
      <c r="CC1679"/>
      <c r="CD1679"/>
      <c r="CE1679"/>
      <c r="CF1679"/>
      <c r="CG1679"/>
      <c r="CH1679"/>
      <c r="CI1679"/>
      <c r="CJ1679"/>
      <c r="CK1679"/>
      <c r="CL1679"/>
      <c r="CN1679"/>
    </row>
    <row r="1680" spans="1:116" x14ac:dyDescent="0.4">
      <c r="A1680" s="31"/>
      <c r="B1680" t="str">
        <f t="shared" si="2793"/>
        <v>1680 DTERM1-F</v>
      </c>
      <c r="D1680" t="s">
        <v>428</v>
      </c>
      <c r="E1680" t="str">
        <f t="shared" si="2788"/>
        <v>1680 DTERM1-F</v>
      </c>
      <c r="F1680" s="31"/>
      <c r="G1680" s="158" t="s">
        <v>301</v>
      </c>
      <c r="H1680" s="57">
        <v>4</v>
      </c>
      <c r="I1680" s="31"/>
      <c r="J1680" s="31"/>
      <c r="K1680" s="31"/>
      <c r="L1680" s="31"/>
      <c r="M1680" s="31"/>
      <c r="N1680" s="31"/>
      <c r="O1680" s="31"/>
      <c r="P1680" s="31"/>
      <c r="R1680" s="31"/>
      <c r="S1680" s="73"/>
      <c r="T1680" s="73"/>
      <c r="U1680" s="73"/>
      <c r="V1680" s="73"/>
      <c r="W1680" s="73"/>
      <c r="X1680" s="73"/>
      <c r="Y1680" s="73"/>
      <c r="Z1680" s="73"/>
      <c r="AA1680" s="73"/>
      <c r="AB1680" s="73"/>
      <c r="AC1680" s="73"/>
      <c r="AD1680" s="73"/>
      <c r="AE1680" s="73"/>
      <c r="AF1680" s="73"/>
      <c r="AG1680" s="73"/>
      <c r="AH1680" s="73"/>
      <c r="AI1680" s="73"/>
      <c r="AJ1680" s="73"/>
      <c r="AK1680" s="73"/>
      <c r="AL1680" s="73"/>
      <c r="AM1680" s="73"/>
      <c r="AN1680" s="73"/>
      <c r="AO1680" s="73"/>
      <c r="AP1680" s="73"/>
      <c r="AQ1680" s="73"/>
      <c r="AR1680" s="73"/>
      <c r="AS1680" s="73"/>
      <c r="AT1680" s="73"/>
      <c r="AU1680" s="73"/>
      <c r="AV1680" s="73"/>
      <c r="AW1680" s="73"/>
      <c r="AX1680" s="73"/>
      <c r="AY1680" s="73"/>
      <c r="AZ1680" s="73"/>
      <c r="BA1680" s="73"/>
      <c r="BB1680" s="73"/>
      <c r="BC1680" s="73"/>
      <c r="BD1680" s="73"/>
      <c r="BE1680" s="73"/>
      <c r="BF1680" s="73"/>
      <c r="BG1680" s="73"/>
      <c r="BH1680" s="73"/>
      <c r="BI1680" s="73"/>
      <c r="BJ1680" s="73"/>
      <c r="BK1680" s="73"/>
      <c r="BL1680" s="73"/>
      <c r="BM1680" s="73"/>
      <c r="BN1680" s="73"/>
      <c r="BO1680" s="73"/>
      <c r="BP1680" s="73"/>
      <c r="BQ1680" s="73"/>
      <c r="BR1680" s="73"/>
      <c r="BS1680" s="73"/>
      <c r="BT1680" s="73"/>
      <c r="BU1680" s="73"/>
      <c r="BV1680" s="73"/>
      <c r="BW1680" s="73"/>
      <c r="BX1680" s="73"/>
      <c r="BY1680" s="73"/>
      <c r="BZ1680" s="73"/>
      <c r="CA1680" s="73"/>
      <c r="CB1680" s="73"/>
      <c r="CC1680" s="73"/>
      <c r="CD1680" s="73"/>
      <c r="CE1680" s="73"/>
      <c r="CF1680" s="73"/>
      <c r="CG1680" s="73"/>
      <c r="CH1680" s="73"/>
      <c r="CI1680" s="73"/>
      <c r="CJ1680" s="73"/>
      <c r="CK1680" s="73"/>
      <c r="CL1680" s="73"/>
      <c r="CN1680" s="31"/>
      <c r="CO1680" s="73"/>
      <c r="CP1680" s="73"/>
      <c r="CQ1680" s="73"/>
      <c r="CR1680" s="73"/>
      <c r="CS1680" s="73"/>
      <c r="CT1680" s="73"/>
      <c r="CU1680" s="73"/>
      <c r="CV1680" s="73"/>
      <c r="CW1680" s="73"/>
      <c r="CX1680" s="73"/>
      <c r="CY1680" s="73"/>
      <c r="CZ1680" s="73"/>
      <c r="DA1680" s="73"/>
      <c r="DB1680" s="73"/>
      <c r="DC1680" s="73"/>
      <c r="DD1680" s="73"/>
      <c r="DE1680" s="73"/>
      <c r="DF1680" s="73"/>
      <c r="DG1680" s="73"/>
      <c r="DH1680" s="73"/>
      <c r="DI1680" s="73"/>
      <c r="DJ1680" s="73"/>
      <c r="DK1680" s="73"/>
      <c r="DL1680" s="73"/>
    </row>
    <row r="1681" spans="1:116" x14ac:dyDescent="0.4">
      <c r="A1681" s="31"/>
      <c r="B1681" t="str">
        <f t="shared" si="2793"/>
        <v>1681 DTERM1-F</v>
      </c>
      <c r="D1681" t="s">
        <v>428</v>
      </c>
      <c r="E1681" t="str">
        <f t="shared" si="2788"/>
        <v>1681 DTERM1-F</v>
      </c>
      <c r="F1681" s="31"/>
      <c r="G1681" s="158" t="s">
        <v>296</v>
      </c>
      <c r="H1681" s="59">
        <v>0.1</v>
      </c>
      <c r="I1681" s="31"/>
      <c r="J1681" s="31"/>
      <c r="K1681" s="31"/>
      <c r="L1681" s="31"/>
      <c r="M1681" s="31"/>
      <c r="N1681" s="31"/>
      <c r="O1681" s="31"/>
      <c r="P1681" s="31"/>
      <c r="R1681" s="31"/>
      <c r="S1681" s="73"/>
      <c r="T1681" s="73"/>
      <c r="U1681" s="73"/>
      <c r="V1681" s="73"/>
      <c r="W1681" s="73"/>
      <c r="X1681" s="73"/>
      <c r="Y1681" s="73"/>
      <c r="Z1681" s="73"/>
      <c r="AA1681" s="73"/>
      <c r="AB1681" s="73"/>
      <c r="AC1681" s="73"/>
      <c r="AD1681" s="73"/>
      <c r="AE1681" s="73"/>
      <c r="AF1681" s="73"/>
      <c r="AG1681" s="73"/>
      <c r="AH1681" s="73"/>
      <c r="AI1681" s="73"/>
      <c r="AJ1681" s="73"/>
      <c r="AK1681" s="73"/>
      <c r="AL1681" s="73"/>
      <c r="AM1681" s="73"/>
      <c r="AN1681" s="73"/>
      <c r="AO1681" s="73"/>
      <c r="AP1681" s="73"/>
      <c r="AQ1681" s="73"/>
      <c r="AR1681" s="73"/>
      <c r="AS1681" s="73"/>
      <c r="AT1681" s="73"/>
      <c r="AU1681" s="73"/>
      <c r="AV1681" s="73"/>
      <c r="AW1681" s="73"/>
      <c r="AX1681" s="73"/>
      <c r="AY1681" s="73"/>
      <c r="AZ1681" s="73"/>
      <c r="BA1681" s="73"/>
      <c r="BB1681" s="73"/>
      <c r="BC1681" s="73"/>
      <c r="BD1681" s="73"/>
      <c r="BE1681" s="73"/>
      <c r="BF1681" s="73"/>
      <c r="BG1681" s="73"/>
      <c r="BH1681" s="73"/>
      <c r="BI1681" s="73"/>
      <c r="BJ1681" s="73"/>
      <c r="BK1681" s="73"/>
      <c r="BL1681" s="73"/>
      <c r="BM1681" s="73"/>
      <c r="BN1681" s="73"/>
      <c r="BO1681" s="73"/>
      <c r="BP1681" s="73"/>
      <c r="BQ1681" s="73"/>
      <c r="BR1681" s="73"/>
      <c r="BS1681" s="73"/>
      <c r="BT1681" s="73"/>
      <c r="BU1681" s="73"/>
      <c r="BV1681" s="73"/>
      <c r="BW1681" s="73"/>
      <c r="BX1681" s="73"/>
      <c r="BY1681" s="73"/>
      <c r="BZ1681" s="73"/>
      <c r="CA1681" s="73"/>
      <c r="CB1681" s="73"/>
      <c r="CC1681" s="73"/>
      <c r="CD1681" s="73"/>
      <c r="CE1681" s="73"/>
      <c r="CF1681" s="73"/>
      <c r="CG1681" s="73"/>
      <c r="CH1681" s="73"/>
      <c r="CI1681" s="73"/>
      <c r="CJ1681" s="73"/>
      <c r="CK1681" s="73"/>
      <c r="CL1681" s="73"/>
      <c r="CN1681" s="31"/>
      <c r="CO1681" s="73"/>
      <c r="CP1681" s="73"/>
      <c r="CQ1681" s="73"/>
      <c r="CR1681" s="73"/>
      <c r="CS1681" s="73"/>
      <c r="CT1681" s="73"/>
      <c r="CU1681" s="73"/>
      <c r="CV1681" s="73"/>
      <c r="CW1681" s="73"/>
      <c r="CX1681" s="73"/>
      <c r="CY1681" s="73"/>
      <c r="CZ1681" s="73"/>
      <c r="DA1681" s="73"/>
      <c r="DB1681" s="73"/>
      <c r="DC1681" s="73"/>
      <c r="DD1681" s="73"/>
      <c r="DE1681" s="73"/>
      <c r="DF1681" s="73"/>
      <c r="DG1681" s="73"/>
      <c r="DH1681" s="73"/>
      <c r="DI1681" s="73"/>
      <c r="DJ1681" s="73"/>
      <c r="DK1681" s="73"/>
      <c r="DL1681" s="73"/>
    </row>
    <row r="1682" spans="1:116" x14ac:dyDescent="0.4">
      <c r="A1682" s="31"/>
      <c r="B1682" t="str">
        <f t="shared" si="2793"/>
        <v>1682 DTERM1-F</v>
      </c>
      <c r="D1682" t="s">
        <v>428</v>
      </c>
      <c r="E1682" t="str">
        <f t="shared" si="2788"/>
        <v>1682 DTERM1-F</v>
      </c>
      <c r="F1682" s="31"/>
      <c r="G1682" s="125"/>
      <c r="H1682" s="23">
        <v>1000000</v>
      </c>
      <c r="I1682" s="31"/>
      <c r="J1682" s="31"/>
      <c r="K1682" s="31"/>
      <c r="L1682" s="31"/>
      <c r="M1682" s="31"/>
      <c r="N1682" s="31"/>
      <c r="O1682" s="31"/>
      <c r="P1682" s="31"/>
      <c r="R1682" s="31"/>
      <c r="S1682" s="73"/>
      <c r="T1682" s="73"/>
      <c r="U1682" s="73"/>
      <c r="V1682" s="73"/>
      <c r="W1682" s="73"/>
      <c r="X1682" s="73"/>
      <c r="Y1682" s="73"/>
      <c r="Z1682" s="73"/>
      <c r="AA1682" s="73"/>
      <c r="AB1682" s="73"/>
      <c r="AC1682" s="73"/>
      <c r="AD1682" s="73"/>
      <c r="AE1682" s="73"/>
      <c r="AF1682" s="73"/>
      <c r="AG1682" s="73"/>
      <c r="AH1682" s="73"/>
      <c r="AI1682" s="73"/>
      <c r="AJ1682" s="73"/>
      <c r="AK1682" s="73"/>
      <c r="AL1682" s="73"/>
      <c r="AM1682" s="73"/>
      <c r="AN1682" s="73"/>
      <c r="AO1682" s="73"/>
      <c r="AP1682" s="73"/>
      <c r="AQ1682" s="73"/>
      <c r="AR1682" s="73"/>
      <c r="AS1682" s="73"/>
      <c r="AT1682" s="73"/>
      <c r="AU1682" s="73"/>
      <c r="AV1682" s="73"/>
      <c r="AW1682" s="73"/>
      <c r="AX1682" s="73"/>
      <c r="AY1682" s="73"/>
      <c r="AZ1682" s="73"/>
      <c r="BA1682" s="73"/>
      <c r="BB1682" s="73"/>
      <c r="BC1682" s="73"/>
      <c r="BD1682" s="73"/>
      <c r="BE1682" s="73"/>
      <c r="BF1682" s="73"/>
      <c r="BG1682" s="73"/>
      <c r="BH1682" s="73"/>
      <c r="BI1682" s="73"/>
      <c r="BJ1682" s="73"/>
      <c r="BK1682" s="73"/>
      <c r="BL1682" s="73"/>
      <c r="BM1682" s="73"/>
      <c r="BN1682" s="73"/>
      <c r="BO1682" s="73"/>
      <c r="BP1682" s="73"/>
      <c r="BQ1682" s="73"/>
      <c r="BR1682" s="73"/>
      <c r="BS1682" s="73"/>
      <c r="BT1682" s="73"/>
      <c r="BU1682" s="73"/>
      <c r="BV1682" s="73"/>
      <c r="BW1682" s="73"/>
      <c r="BX1682" s="73"/>
      <c r="BY1682" s="73"/>
      <c r="BZ1682" s="73"/>
      <c r="CA1682" s="73"/>
      <c r="CB1682" s="73"/>
      <c r="CC1682" s="73"/>
      <c r="CD1682" s="73"/>
      <c r="CE1682" s="73"/>
      <c r="CF1682" s="73"/>
      <c r="CG1682" s="73"/>
      <c r="CH1682" s="73"/>
      <c r="CI1682" s="73"/>
      <c r="CJ1682" s="73"/>
      <c r="CK1682" s="73"/>
      <c r="CL1682" s="73"/>
      <c r="CN1682" s="31"/>
      <c r="CO1682" s="73"/>
      <c r="CP1682" s="73"/>
      <c r="CQ1682" s="73"/>
      <c r="CR1682" s="73"/>
      <c r="CS1682" s="73"/>
      <c r="CT1682" s="73"/>
      <c r="CU1682" s="73"/>
      <c r="CV1682" s="73"/>
      <c r="CW1682" s="73"/>
      <c r="CX1682" s="73"/>
      <c r="CY1682" s="73"/>
      <c r="CZ1682" s="73"/>
      <c r="DA1682" s="73"/>
      <c r="DB1682" s="73"/>
      <c r="DC1682" s="73"/>
      <c r="DD1682" s="73"/>
      <c r="DE1682" s="73"/>
      <c r="DF1682" s="73"/>
      <c r="DG1682" s="73"/>
      <c r="DH1682" s="73"/>
      <c r="DI1682" s="73"/>
      <c r="DJ1682" s="73"/>
      <c r="DK1682" s="73"/>
      <c r="DL1682" s="73"/>
    </row>
    <row r="1683" spans="1:116" x14ac:dyDescent="0.4">
      <c r="D1683" t="s">
        <v>428</v>
      </c>
      <c r="E1683" t="str">
        <f t="shared" si="2788"/>
        <v>1683 DTERM1-F</v>
      </c>
      <c r="F1683" s="299"/>
      <c r="G1683" s="95" t="s">
        <v>290</v>
      </c>
      <c r="H1683" s="101">
        <v>45444</v>
      </c>
      <c r="I1683" s="31"/>
      <c r="J1683" s="31"/>
      <c r="K1683" s="31"/>
      <c r="L1683" s="31"/>
      <c r="M1683" s="31"/>
      <c r="N1683" s="31"/>
      <c r="O1683" s="31"/>
      <c r="P1683" s="31"/>
      <c r="R1683" s="31"/>
      <c r="S1683" s="73"/>
      <c r="T1683" s="73"/>
      <c r="U1683" s="73"/>
      <c r="V1683" s="73"/>
      <c r="W1683" s="73"/>
      <c r="X1683" s="73"/>
      <c r="Y1683" s="73"/>
      <c r="Z1683" s="73"/>
      <c r="AA1683" s="73"/>
      <c r="AB1683" s="73"/>
      <c r="AC1683" s="73"/>
      <c r="AD1683" s="73"/>
      <c r="AE1683" s="73"/>
      <c r="AF1683" s="73"/>
      <c r="AG1683" s="73"/>
      <c r="AH1683" s="73"/>
      <c r="AI1683" s="73"/>
      <c r="AJ1683" s="73"/>
      <c r="AK1683" s="73"/>
      <c r="AL1683" s="73"/>
      <c r="AM1683" s="73"/>
      <c r="AN1683" s="73"/>
      <c r="AO1683" s="73"/>
      <c r="AP1683" s="73"/>
      <c r="AQ1683" s="73"/>
      <c r="AR1683" s="73"/>
      <c r="AS1683" s="73"/>
      <c r="AT1683" s="73"/>
      <c r="AU1683" s="73"/>
      <c r="AV1683" s="73"/>
      <c r="AW1683" s="73"/>
      <c r="AX1683" s="73"/>
      <c r="AY1683" s="73"/>
      <c r="AZ1683" s="73"/>
      <c r="BA1683" s="73"/>
      <c r="BB1683" s="73"/>
      <c r="BC1683" s="73"/>
      <c r="BD1683" s="73"/>
      <c r="BE1683" s="73"/>
      <c r="BF1683" s="73"/>
      <c r="BG1683" s="73"/>
      <c r="BH1683" s="73"/>
      <c r="BI1683" s="73"/>
      <c r="BJ1683" s="73"/>
      <c r="BK1683" s="73"/>
      <c r="BL1683" s="73"/>
      <c r="BM1683" s="73"/>
      <c r="BN1683" s="73"/>
      <c r="BO1683" s="73"/>
      <c r="BP1683" s="73"/>
      <c r="BQ1683" s="73"/>
      <c r="BR1683" s="73"/>
      <c r="BS1683" s="73"/>
      <c r="BT1683" s="73"/>
      <c r="BU1683" s="73"/>
      <c r="BV1683" s="73"/>
      <c r="BW1683" s="73"/>
      <c r="BX1683" s="73"/>
      <c r="BY1683" s="73"/>
      <c r="BZ1683" s="73"/>
      <c r="CA1683" s="73"/>
      <c r="CB1683" s="73"/>
      <c r="CC1683" s="73"/>
      <c r="CD1683" s="73"/>
      <c r="CE1683" s="73"/>
      <c r="CF1683" s="73"/>
      <c r="CG1683" s="73"/>
      <c r="CH1683" s="73"/>
      <c r="CI1683" s="73"/>
      <c r="CJ1683" s="73"/>
      <c r="CK1683" s="73"/>
      <c r="CL1683" s="73"/>
      <c r="CN1683" s="31"/>
      <c r="CO1683" s="73"/>
      <c r="CP1683" s="73"/>
      <c r="CQ1683" s="73"/>
      <c r="CR1683" s="73"/>
      <c r="CS1683" s="73"/>
      <c r="CT1683" s="73"/>
      <c r="CU1683" s="73"/>
      <c r="CV1683" s="73"/>
      <c r="CW1683" s="73"/>
      <c r="CX1683" s="73"/>
      <c r="CY1683" s="73"/>
      <c r="CZ1683" s="73"/>
      <c r="DA1683" s="73"/>
      <c r="DB1683" s="73"/>
      <c r="DC1683" s="73"/>
      <c r="DD1683" s="73"/>
      <c r="DE1683" s="73"/>
      <c r="DF1683" s="73"/>
      <c r="DG1683" s="73"/>
      <c r="DH1683" s="73"/>
      <c r="DI1683" s="73"/>
      <c r="DJ1683" s="73"/>
      <c r="DK1683" s="73"/>
      <c r="DL1683" s="73"/>
    </row>
    <row r="1684" spans="1:116" x14ac:dyDescent="0.4">
      <c r="D1684" t="s">
        <v>428</v>
      </c>
      <c r="E1684" t="str">
        <f t="shared" si="2788"/>
        <v>1684 DTERM1-F</v>
      </c>
      <c r="F1684" s="299"/>
      <c r="G1684" s="158" t="s">
        <v>289</v>
      </c>
      <c r="H1684" s="23"/>
      <c r="I1684" s="31"/>
      <c r="J1684" s="31"/>
      <c r="K1684" s="31"/>
      <c r="L1684" s="31"/>
      <c r="M1684" s="31"/>
      <c r="N1684" s="31"/>
      <c r="O1684" s="31"/>
      <c r="P1684" s="31"/>
      <c r="R1684" s="31"/>
      <c r="S1684" s="73"/>
      <c r="T1684" s="73"/>
      <c r="U1684" s="73"/>
      <c r="V1684" s="73"/>
      <c r="W1684" s="73"/>
      <c r="X1684" s="73"/>
      <c r="Y1684" s="73"/>
      <c r="Z1684" s="73"/>
      <c r="AA1684" s="73"/>
      <c r="AB1684" s="73"/>
      <c r="AC1684" s="73"/>
      <c r="AD1684" s="73"/>
      <c r="AE1684" s="73"/>
      <c r="AF1684" s="73"/>
      <c r="AG1684" s="73"/>
      <c r="AH1684" s="73"/>
      <c r="AI1684" s="73"/>
      <c r="AJ1684" s="73"/>
      <c r="AK1684" s="73"/>
      <c r="AL1684" s="73"/>
      <c r="AM1684" s="73"/>
      <c r="AN1684" s="73"/>
      <c r="AO1684" s="73"/>
      <c r="AP1684" s="73"/>
      <c r="AQ1684" s="73"/>
      <c r="AR1684" s="73"/>
      <c r="AS1684" s="73"/>
      <c r="AT1684" s="73"/>
      <c r="AU1684" s="73"/>
      <c r="AV1684" s="73"/>
      <c r="AW1684" s="73"/>
      <c r="AX1684" s="73"/>
      <c r="AY1684" s="73"/>
      <c r="AZ1684" s="73"/>
      <c r="BA1684" s="73"/>
      <c r="BB1684" s="73"/>
      <c r="BC1684" s="73"/>
      <c r="BD1684" s="73"/>
      <c r="BE1684" s="73"/>
      <c r="BF1684" s="73"/>
      <c r="BG1684" s="73"/>
      <c r="BH1684" s="73"/>
      <c r="BI1684" s="73"/>
      <c r="BJ1684" s="73"/>
      <c r="BK1684" s="73"/>
      <c r="BL1684" s="73"/>
      <c r="BM1684" s="73"/>
      <c r="BN1684" s="73"/>
      <c r="BO1684" s="73"/>
      <c r="BP1684" s="73"/>
      <c r="BQ1684" s="73"/>
      <c r="BR1684" s="73"/>
      <c r="BS1684" s="73"/>
      <c r="BT1684" s="73"/>
      <c r="BU1684" s="73"/>
      <c r="BV1684" s="73"/>
      <c r="BW1684" s="73"/>
      <c r="BX1684" s="73"/>
      <c r="BY1684" s="73"/>
      <c r="BZ1684" s="73"/>
      <c r="CA1684" s="73"/>
      <c r="CB1684" s="73"/>
      <c r="CC1684" s="73"/>
      <c r="CD1684" s="73"/>
      <c r="CE1684" s="73"/>
      <c r="CF1684" s="73"/>
      <c r="CG1684" s="73"/>
      <c r="CH1684" s="73"/>
      <c r="CI1684" s="73"/>
      <c r="CJ1684" s="73"/>
      <c r="CK1684" s="73"/>
      <c r="CL1684" s="73"/>
      <c r="CN1684" s="31"/>
      <c r="CO1684" s="73"/>
      <c r="CP1684" s="73"/>
      <c r="CQ1684" s="73"/>
      <c r="CR1684" s="73"/>
      <c r="CS1684" s="73"/>
      <c r="CT1684" s="73"/>
      <c r="CU1684" s="73"/>
      <c r="CV1684" s="73"/>
      <c r="CW1684" s="73"/>
      <c r="CX1684" s="73"/>
      <c r="CY1684" s="73"/>
      <c r="CZ1684" s="73"/>
      <c r="DA1684" s="73"/>
      <c r="DB1684" s="73"/>
      <c r="DC1684" s="73"/>
      <c r="DD1684" s="73"/>
      <c r="DE1684" s="73"/>
      <c r="DF1684" s="73"/>
      <c r="DG1684" s="73"/>
      <c r="DH1684" s="73"/>
      <c r="DI1684" s="73"/>
      <c r="DJ1684" s="73"/>
      <c r="DK1684" s="73"/>
      <c r="DL1684" s="73"/>
    </row>
    <row r="1685" spans="1:116" x14ac:dyDescent="0.4">
      <c r="B1685" t="str">
        <f>E1685</f>
        <v>1685 DTERM1-F</v>
      </c>
      <c r="C1685" t="s">
        <v>236</v>
      </c>
      <c r="D1685" t="s">
        <v>428</v>
      </c>
      <c r="E1685" t="str">
        <f t="shared" si="2788"/>
        <v>1685 DTERM1-F</v>
      </c>
      <c r="G1685" s="158" t="str">
        <f>"New borrowing - "&amp;SUBSTITUTE(G1676,":","")</f>
        <v>New borrowing - Fixed term debt - one-time borrowing</v>
      </c>
      <c r="R1685" s="92"/>
      <c r="S1685" s="154"/>
      <c r="T1685" s="154"/>
      <c r="U1685" s="154"/>
      <c r="V1685" s="154"/>
      <c r="W1685" s="154"/>
      <c r="X1685" s="154"/>
      <c r="Y1685" s="154"/>
      <c r="Z1685" s="154"/>
      <c r="AA1685" s="154"/>
      <c r="AB1685" s="154"/>
      <c r="AC1685" s="154"/>
      <c r="AD1685" s="154"/>
      <c r="AE1685" s="154"/>
      <c r="AF1685" s="154"/>
      <c r="AG1685" s="154"/>
      <c r="AH1685" s="154"/>
      <c r="AI1685" s="154"/>
      <c r="AJ1685" s="154"/>
      <c r="AK1685" s="154"/>
      <c r="AL1685" s="154"/>
      <c r="AM1685" s="154"/>
      <c r="AN1685" s="154"/>
      <c r="AO1685" s="154"/>
      <c r="AP1685" s="154"/>
      <c r="AQ1685" s="154"/>
      <c r="AR1685" s="154"/>
      <c r="AS1685" s="154"/>
      <c r="AT1685" s="154"/>
      <c r="AU1685" s="154"/>
      <c r="AV1685" s="154"/>
      <c r="AW1685" s="154"/>
      <c r="AX1685" s="154"/>
      <c r="AY1685" s="154"/>
      <c r="AZ1685" s="154"/>
      <c r="BA1685" s="154"/>
      <c r="BB1685" s="154"/>
      <c r="BC1685" s="154"/>
      <c r="BD1685" s="154"/>
      <c r="BE1685" s="154"/>
      <c r="BF1685" s="154"/>
      <c r="BG1685" s="154"/>
      <c r="BH1685" s="154"/>
      <c r="BI1685" s="154"/>
      <c r="BJ1685" s="154"/>
      <c r="BK1685" s="154"/>
      <c r="BL1685" s="154"/>
      <c r="BM1685" s="154"/>
      <c r="BN1685" s="154"/>
      <c r="BO1685" s="154"/>
      <c r="BP1685" s="154"/>
      <c r="BQ1685" s="154"/>
      <c r="BR1685" s="154"/>
      <c r="BS1685" s="154"/>
      <c r="BT1685" s="154"/>
      <c r="BU1685" s="154"/>
      <c r="BV1685" s="154"/>
      <c r="BW1685" s="154"/>
      <c r="BX1685" s="154"/>
      <c r="BY1685" s="154"/>
      <c r="BZ1685" s="154"/>
      <c r="CA1685" s="154"/>
      <c r="CB1685" s="154"/>
      <c r="CC1685" s="154"/>
      <c r="CD1685" s="154"/>
      <c r="CE1685" s="154"/>
      <c r="CF1685" s="154"/>
      <c r="CG1685" s="154"/>
      <c r="CH1685" s="154"/>
      <c r="CI1685" s="154"/>
      <c r="CJ1685" s="154"/>
      <c r="CK1685" s="154"/>
      <c r="CL1685" s="154"/>
      <c r="CO1685" s="154"/>
      <c r="CP1685" s="154"/>
      <c r="CQ1685" s="154"/>
      <c r="CR1685" s="154"/>
      <c r="CS1685" s="154"/>
      <c r="CT1685" s="154"/>
      <c r="CU1685" s="154"/>
      <c r="CV1685" s="154"/>
      <c r="CW1685" s="154"/>
      <c r="CX1685" s="154"/>
      <c r="CY1685" s="154"/>
      <c r="CZ1685" s="154"/>
      <c r="DA1685" s="154"/>
      <c r="DB1685" s="154"/>
      <c r="DC1685" s="154"/>
      <c r="DD1685" s="154"/>
      <c r="DE1685" s="154"/>
      <c r="DF1685" s="154"/>
      <c r="DG1685" s="154"/>
      <c r="DH1685" s="154"/>
      <c r="DI1685" s="154"/>
      <c r="DJ1685" s="154"/>
      <c r="DK1685" s="154"/>
      <c r="DL1685" s="154"/>
    </row>
    <row r="1686" spans="1:116" x14ac:dyDescent="0.4">
      <c r="C1686" t="s">
        <v>236</v>
      </c>
      <c r="D1686" t="s">
        <v>428</v>
      </c>
      <c r="E1686" t="str">
        <f t="shared" si="2788"/>
        <v>1686 DTERM1-F</v>
      </c>
      <c r="G1686" s="158" t="str">
        <f>"Repayment - "&amp;SUBSTITUTE(G1676,":","")</f>
        <v>Repayment - Fixed term debt - one-time borrowing</v>
      </c>
      <c r="K1686" s="24">
        <v>0</v>
      </c>
      <c r="L1686" s="24">
        <f>K1689</f>
        <v>0</v>
      </c>
      <c r="M1686" s="24">
        <f>L1689</f>
        <v>0</v>
      </c>
      <c r="N1686" s="24">
        <f>M1689</f>
        <v>0</v>
      </c>
      <c r="O1686" s="24">
        <f>N1689</f>
        <v>0</v>
      </c>
      <c r="P1686" s="24">
        <f>O1689</f>
        <v>0</v>
      </c>
      <c r="R1686"/>
      <c r="S1686" s="80">
        <f>H1684</f>
        <v>0</v>
      </c>
      <c r="T1686" s="62">
        <f t="shared" ref="T1686:AY1686" ca="1" si="2799">S1689</f>
        <v>0</v>
      </c>
      <c r="U1686" s="62">
        <f t="shared" ca="1" si="2799"/>
        <v>0</v>
      </c>
      <c r="V1686" s="62">
        <f t="shared" ca="1" si="2799"/>
        <v>0</v>
      </c>
      <c r="W1686" s="62">
        <f t="shared" ca="1" si="2799"/>
        <v>0</v>
      </c>
      <c r="X1686" s="62">
        <f t="shared" ca="1" si="2799"/>
        <v>0</v>
      </c>
      <c r="Y1686" s="62">
        <f t="shared" ca="1" si="2799"/>
        <v>1000000</v>
      </c>
      <c r="Z1686" s="62">
        <f t="shared" ca="1" si="2799"/>
        <v>1000000</v>
      </c>
      <c r="AA1686" s="62">
        <f t="shared" ca="1" si="2799"/>
        <v>1000000</v>
      </c>
      <c r="AB1686" s="62">
        <f t="shared" ca="1" si="2799"/>
        <v>0</v>
      </c>
      <c r="AC1686" s="62">
        <f t="shared" ca="1" si="2799"/>
        <v>0</v>
      </c>
      <c r="AD1686" s="62">
        <f t="shared" ca="1" si="2799"/>
        <v>0</v>
      </c>
      <c r="AE1686" s="62">
        <f t="shared" ca="1" si="2799"/>
        <v>0</v>
      </c>
      <c r="AF1686" s="62">
        <f t="shared" ca="1" si="2799"/>
        <v>0</v>
      </c>
      <c r="AG1686" s="62">
        <f t="shared" ca="1" si="2799"/>
        <v>0</v>
      </c>
      <c r="AH1686" s="62">
        <f t="shared" ca="1" si="2799"/>
        <v>0</v>
      </c>
      <c r="AI1686" s="62">
        <f t="shared" ca="1" si="2799"/>
        <v>0</v>
      </c>
      <c r="AJ1686" s="62">
        <f t="shared" ca="1" si="2799"/>
        <v>0</v>
      </c>
      <c r="AK1686" s="62">
        <f t="shared" ca="1" si="2799"/>
        <v>0</v>
      </c>
      <c r="AL1686" s="62">
        <f t="shared" ca="1" si="2799"/>
        <v>0</v>
      </c>
      <c r="AM1686" s="62">
        <f t="shared" ca="1" si="2799"/>
        <v>0</v>
      </c>
      <c r="AN1686" s="62">
        <f t="shared" ca="1" si="2799"/>
        <v>0</v>
      </c>
      <c r="AO1686" s="62">
        <f t="shared" ca="1" si="2799"/>
        <v>0</v>
      </c>
      <c r="AP1686" s="62">
        <f t="shared" ca="1" si="2799"/>
        <v>0</v>
      </c>
      <c r="AQ1686" s="62">
        <f t="shared" ca="1" si="2799"/>
        <v>0</v>
      </c>
      <c r="AR1686" s="62">
        <f t="shared" ca="1" si="2799"/>
        <v>0</v>
      </c>
      <c r="AS1686" s="62">
        <f t="shared" ca="1" si="2799"/>
        <v>0</v>
      </c>
      <c r="AT1686" s="62">
        <f t="shared" ca="1" si="2799"/>
        <v>0</v>
      </c>
      <c r="AU1686" s="62">
        <f t="shared" ca="1" si="2799"/>
        <v>0</v>
      </c>
      <c r="AV1686" s="62">
        <f t="shared" ca="1" si="2799"/>
        <v>0</v>
      </c>
      <c r="AW1686" s="62">
        <f t="shared" ca="1" si="2799"/>
        <v>0</v>
      </c>
      <c r="AX1686" s="62">
        <f t="shared" ca="1" si="2799"/>
        <v>0</v>
      </c>
      <c r="AY1686" s="62">
        <f t="shared" ca="1" si="2799"/>
        <v>0</v>
      </c>
      <c r="AZ1686" s="62">
        <f t="shared" ref="AZ1686:CE1686" ca="1" si="2800">AY1689</f>
        <v>0</v>
      </c>
      <c r="BA1686" s="62">
        <f t="shared" ca="1" si="2800"/>
        <v>0</v>
      </c>
      <c r="BB1686" s="62">
        <f t="shared" ca="1" si="2800"/>
        <v>0</v>
      </c>
      <c r="BC1686" s="62">
        <f t="shared" ca="1" si="2800"/>
        <v>0</v>
      </c>
      <c r="BD1686" s="62">
        <f t="shared" ca="1" si="2800"/>
        <v>0</v>
      </c>
      <c r="BE1686" s="62">
        <f t="shared" ca="1" si="2800"/>
        <v>0</v>
      </c>
      <c r="BF1686" s="62">
        <f t="shared" ca="1" si="2800"/>
        <v>0</v>
      </c>
      <c r="BG1686" s="62">
        <f t="shared" ca="1" si="2800"/>
        <v>0</v>
      </c>
      <c r="BH1686" s="62">
        <f t="shared" ca="1" si="2800"/>
        <v>0</v>
      </c>
      <c r="BI1686" s="62">
        <f t="shared" ca="1" si="2800"/>
        <v>0</v>
      </c>
      <c r="BJ1686" s="62">
        <f t="shared" ca="1" si="2800"/>
        <v>0</v>
      </c>
      <c r="BK1686" s="62">
        <f t="shared" ca="1" si="2800"/>
        <v>0</v>
      </c>
      <c r="BL1686" s="62">
        <f t="shared" ca="1" si="2800"/>
        <v>0</v>
      </c>
      <c r="BM1686" s="62">
        <f t="shared" ca="1" si="2800"/>
        <v>0</v>
      </c>
      <c r="BN1686" s="62">
        <f t="shared" ca="1" si="2800"/>
        <v>0</v>
      </c>
      <c r="BO1686" s="62">
        <f t="shared" ca="1" si="2800"/>
        <v>0</v>
      </c>
      <c r="BP1686" s="62">
        <f t="shared" ca="1" si="2800"/>
        <v>0</v>
      </c>
      <c r="BQ1686" s="62">
        <f t="shared" ca="1" si="2800"/>
        <v>0</v>
      </c>
      <c r="BR1686" s="62">
        <f t="shared" ca="1" si="2800"/>
        <v>0</v>
      </c>
      <c r="BS1686" s="62">
        <f t="shared" ca="1" si="2800"/>
        <v>0</v>
      </c>
      <c r="BT1686" s="62">
        <f t="shared" ca="1" si="2800"/>
        <v>0</v>
      </c>
      <c r="BU1686" s="62">
        <f t="shared" ca="1" si="2800"/>
        <v>0</v>
      </c>
      <c r="BV1686" s="62">
        <f t="shared" ca="1" si="2800"/>
        <v>0</v>
      </c>
      <c r="BW1686" s="62">
        <f t="shared" ca="1" si="2800"/>
        <v>0</v>
      </c>
      <c r="BX1686" s="62">
        <f t="shared" ca="1" si="2800"/>
        <v>0</v>
      </c>
      <c r="BY1686" s="62">
        <f t="shared" ca="1" si="2800"/>
        <v>0</v>
      </c>
      <c r="BZ1686" s="62">
        <f t="shared" ca="1" si="2800"/>
        <v>0</v>
      </c>
      <c r="CA1686" s="62">
        <f t="shared" ca="1" si="2800"/>
        <v>0</v>
      </c>
      <c r="CB1686" s="62">
        <f t="shared" ca="1" si="2800"/>
        <v>0</v>
      </c>
      <c r="CC1686" s="62">
        <f t="shared" ca="1" si="2800"/>
        <v>0</v>
      </c>
      <c r="CD1686" s="62">
        <f t="shared" ca="1" si="2800"/>
        <v>0</v>
      </c>
      <c r="CE1686" s="62">
        <f t="shared" ca="1" si="2800"/>
        <v>0</v>
      </c>
      <c r="CF1686" s="62">
        <f t="shared" ref="CF1686:CL1686" ca="1" si="2801">CE1689</f>
        <v>0</v>
      </c>
      <c r="CG1686" s="62">
        <f t="shared" ca="1" si="2801"/>
        <v>0</v>
      </c>
      <c r="CH1686" s="62">
        <f t="shared" ca="1" si="2801"/>
        <v>0</v>
      </c>
      <c r="CI1686" s="62">
        <f t="shared" ca="1" si="2801"/>
        <v>0</v>
      </c>
      <c r="CJ1686" s="62">
        <f t="shared" ca="1" si="2801"/>
        <v>0</v>
      </c>
      <c r="CK1686" s="62">
        <f t="shared" ca="1" si="2801"/>
        <v>0</v>
      </c>
      <c r="CL1686" s="62">
        <f t="shared" ca="1" si="2801"/>
        <v>0</v>
      </c>
      <c r="CO1686" s="62">
        <f t="shared" ref="CO1686:DK1686" si="2802">CN1689</f>
        <v>0</v>
      </c>
      <c r="CP1686" s="62">
        <f t="shared" ca="1" si="2802"/>
        <v>0</v>
      </c>
      <c r="CQ1686" s="62">
        <f t="shared" ca="1" si="2802"/>
        <v>1000000</v>
      </c>
      <c r="CR1686" s="62">
        <f t="shared" ca="1" si="2802"/>
        <v>1000000</v>
      </c>
      <c r="CS1686" s="62">
        <f t="shared" ca="1" si="2802"/>
        <v>1000000</v>
      </c>
      <c r="CT1686" s="62">
        <f t="shared" ca="1" si="2802"/>
        <v>0</v>
      </c>
      <c r="CU1686" s="62">
        <f t="shared" ca="1" si="2802"/>
        <v>0</v>
      </c>
      <c r="CV1686" s="62">
        <f t="shared" ca="1" si="2802"/>
        <v>0</v>
      </c>
      <c r="CW1686" s="62">
        <f t="shared" ca="1" si="2802"/>
        <v>0</v>
      </c>
      <c r="CX1686" s="62">
        <f t="shared" ca="1" si="2802"/>
        <v>0</v>
      </c>
      <c r="CY1686" s="62">
        <f t="shared" ca="1" si="2802"/>
        <v>0</v>
      </c>
      <c r="CZ1686" s="62">
        <f t="shared" ca="1" si="2802"/>
        <v>0</v>
      </c>
      <c r="DA1686" s="62">
        <f t="shared" ca="1" si="2802"/>
        <v>0</v>
      </c>
      <c r="DB1686" s="62">
        <f t="shared" ca="1" si="2802"/>
        <v>0</v>
      </c>
      <c r="DC1686" s="62">
        <f t="shared" ca="1" si="2802"/>
        <v>0</v>
      </c>
      <c r="DD1686" s="62">
        <f t="shared" ca="1" si="2802"/>
        <v>0</v>
      </c>
      <c r="DE1686" s="62">
        <f t="shared" ca="1" si="2802"/>
        <v>0</v>
      </c>
      <c r="DF1686" s="62">
        <f t="shared" ca="1" si="2802"/>
        <v>0</v>
      </c>
      <c r="DG1686" s="62">
        <f t="shared" ca="1" si="2802"/>
        <v>0</v>
      </c>
      <c r="DH1686" s="62">
        <f t="shared" ca="1" si="2802"/>
        <v>0</v>
      </c>
      <c r="DI1686" s="62">
        <f t="shared" ca="1" si="2802"/>
        <v>0</v>
      </c>
      <c r="DJ1686" s="62">
        <f t="shared" ca="1" si="2802"/>
        <v>0</v>
      </c>
      <c r="DK1686" s="62">
        <f t="shared" ca="1" si="2802"/>
        <v>0</v>
      </c>
      <c r="DL1686" s="62">
        <f t="shared" ref="DL1686" ca="1" si="2803">DK1689</f>
        <v>0</v>
      </c>
    </row>
    <row r="1687" spans="1:116" x14ac:dyDescent="0.4">
      <c r="C1687" t="s">
        <v>237</v>
      </c>
      <c r="D1687" t="s">
        <v>428</v>
      </c>
      <c r="E1687" t="str">
        <f t="shared" si="2788"/>
        <v>1687 DTERM1-F</v>
      </c>
      <c r="G1687" s="126" t="str">
        <f>"Debt - "&amp;SUBSTITUTE(G1676,":","")</f>
        <v>Debt - Fixed term debt - one-time borrowing</v>
      </c>
      <c r="K1687" s="23">
        <f>SUMIF($3:$3,K$2,1683:1683)</f>
        <v>0</v>
      </c>
      <c r="L1687" s="23">
        <f>SUMIF($3:$3,L$2,1683:1683)</f>
        <v>0</v>
      </c>
      <c r="M1687" s="23">
        <f>SUMIF($3:$3,M$2,1683:1683)</f>
        <v>0</v>
      </c>
      <c r="N1687" s="23">
        <f>SUMIF($3:$3,N$2,1683:1683)</f>
        <v>0</v>
      </c>
      <c r="O1687" s="23">
        <f>SUMIF($3:$3,O$2,1683:1683)</f>
        <v>0</v>
      </c>
      <c r="P1687" s="23">
        <f>SUMIF($3:$3,P$2,1683:1683)</f>
        <v>0</v>
      </c>
      <c r="R1687" s="53">
        <f t="shared" ref="R1687:AW1687" si="2804">$H1682*(R$2=EOMONTH($H1683,0))</f>
        <v>0</v>
      </c>
      <c r="S1687" s="62">
        <f t="shared" si="2804"/>
        <v>0</v>
      </c>
      <c r="T1687" s="62">
        <f t="shared" si="2804"/>
        <v>0</v>
      </c>
      <c r="U1687" s="62">
        <f t="shared" si="2804"/>
        <v>0</v>
      </c>
      <c r="V1687" s="62">
        <f t="shared" si="2804"/>
        <v>0</v>
      </c>
      <c r="W1687" s="62">
        <f t="shared" si="2804"/>
        <v>0</v>
      </c>
      <c r="X1687" s="62">
        <f t="shared" si="2804"/>
        <v>1000000</v>
      </c>
      <c r="Y1687" s="62">
        <f t="shared" si="2804"/>
        <v>0</v>
      </c>
      <c r="Z1687" s="62">
        <f t="shared" si="2804"/>
        <v>0</v>
      </c>
      <c r="AA1687" s="62">
        <f t="shared" si="2804"/>
        <v>0</v>
      </c>
      <c r="AB1687" s="62">
        <f t="shared" si="2804"/>
        <v>0</v>
      </c>
      <c r="AC1687" s="62">
        <f t="shared" si="2804"/>
        <v>0</v>
      </c>
      <c r="AD1687" s="62">
        <f t="shared" si="2804"/>
        <v>0</v>
      </c>
      <c r="AE1687" s="62">
        <f t="shared" si="2804"/>
        <v>0</v>
      </c>
      <c r="AF1687" s="62">
        <f t="shared" si="2804"/>
        <v>0</v>
      </c>
      <c r="AG1687" s="62">
        <f t="shared" si="2804"/>
        <v>0</v>
      </c>
      <c r="AH1687" s="62">
        <f t="shared" si="2804"/>
        <v>0</v>
      </c>
      <c r="AI1687" s="62">
        <f t="shared" si="2804"/>
        <v>0</v>
      </c>
      <c r="AJ1687" s="62">
        <f t="shared" si="2804"/>
        <v>0</v>
      </c>
      <c r="AK1687" s="62">
        <f t="shared" si="2804"/>
        <v>0</v>
      </c>
      <c r="AL1687" s="62">
        <f t="shared" si="2804"/>
        <v>0</v>
      </c>
      <c r="AM1687" s="62">
        <f t="shared" si="2804"/>
        <v>0</v>
      </c>
      <c r="AN1687" s="62">
        <f t="shared" si="2804"/>
        <v>0</v>
      </c>
      <c r="AO1687" s="62">
        <f t="shared" si="2804"/>
        <v>0</v>
      </c>
      <c r="AP1687" s="62">
        <f t="shared" si="2804"/>
        <v>0</v>
      </c>
      <c r="AQ1687" s="62">
        <f t="shared" si="2804"/>
        <v>0</v>
      </c>
      <c r="AR1687" s="62">
        <f t="shared" si="2804"/>
        <v>0</v>
      </c>
      <c r="AS1687" s="62">
        <f t="shared" si="2804"/>
        <v>0</v>
      </c>
      <c r="AT1687" s="62">
        <f t="shared" si="2804"/>
        <v>0</v>
      </c>
      <c r="AU1687" s="62">
        <f t="shared" si="2804"/>
        <v>0</v>
      </c>
      <c r="AV1687" s="62">
        <f t="shared" si="2804"/>
        <v>0</v>
      </c>
      <c r="AW1687" s="62">
        <f t="shared" si="2804"/>
        <v>0</v>
      </c>
      <c r="AX1687" s="62">
        <f t="shared" ref="AX1687:CC1687" si="2805">$H1682*(AX$2=EOMONTH($H1683,0))</f>
        <v>0</v>
      </c>
      <c r="AY1687" s="62">
        <f t="shared" si="2805"/>
        <v>0</v>
      </c>
      <c r="AZ1687" s="62">
        <f t="shared" si="2805"/>
        <v>0</v>
      </c>
      <c r="BA1687" s="62">
        <f t="shared" si="2805"/>
        <v>0</v>
      </c>
      <c r="BB1687" s="62">
        <f t="shared" si="2805"/>
        <v>0</v>
      </c>
      <c r="BC1687" s="62">
        <f t="shared" si="2805"/>
        <v>0</v>
      </c>
      <c r="BD1687" s="62">
        <f t="shared" si="2805"/>
        <v>0</v>
      </c>
      <c r="BE1687" s="62">
        <f t="shared" si="2805"/>
        <v>0</v>
      </c>
      <c r="BF1687" s="62">
        <f t="shared" si="2805"/>
        <v>0</v>
      </c>
      <c r="BG1687" s="62">
        <f t="shared" si="2805"/>
        <v>0</v>
      </c>
      <c r="BH1687" s="62">
        <f t="shared" si="2805"/>
        <v>0</v>
      </c>
      <c r="BI1687" s="62">
        <f t="shared" si="2805"/>
        <v>0</v>
      </c>
      <c r="BJ1687" s="62">
        <f t="shared" si="2805"/>
        <v>0</v>
      </c>
      <c r="BK1687" s="62">
        <f t="shared" si="2805"/>
        <v>0</v>
      </c>
      <c r="BL1687" s="62">
        <f t="shared" si="2805"/>
        <v>0</v>
      </c>
      <c r="BM1687" s="62">
        <f t="shared" si="2805"/>
        <v>0</v>
      </c>
      <c r="BN1687" s="62">
        <f t="shared" si="2805"/>
        <v>0</v>
      </c>
      <c r="BO1687" s="62">
        <f t="shared" si="2805"/>
        <v>0</v>
      </c>
      <c r="BP1687" s="62">
        <f t="shared" si="2805"/>
        <v>0</v>
      </c>
      <c r="BQ1687" s="62">
        <f t="shared" si="2805"/>
        <v>0</v>
      </c>
      <c r="BR1687" s="62">
        <f t="shared" si="2805"/>
        <v>0</v>
      </c>
      <c r="BS1687" s="62">
        <f t="shared" si="2805"/>
        <v>0</v>
      </c>
      <c r="BT1687" s="62">
        <f t="shared" si="2805"/>
        <v>0</v>
      </c>
      <c r="BU1687" s="62">
        <f t="shared" si="2805"/>
        <v>0</v>
      </c>
      <c r="BV1687" s="62">
        <f t="shared" si="2805"/>
        <v>0</v>
      </c>
      <c r="BW1687" s="62">
        <f t="shared" si="2805"/>
        <v>0</v>
      </c>
      <c r="BX1687" s="62">
        <f t="shared" si="2805"/>
        <v>0</v>
      </c>
      <c r="BY1687" s="62">
        <f t="shared" si="2805"/>
        <v>0</v>
      </c>
      <c r="BZ1687" s="62">
        <f t="shared" si="2805"/>
        <v>0</v>
      </c>
      <c r="CA1687" s="62">
        <f t="shared" si="2805"/>
        <v>0</v>
      </c>
      <c r="CB1687" s="62">
        <f t="shared" si="2805"/>
        <v>0</v>
      </c>
      <c r="CC1687" s="62">
        <f t="shared" si="2805"/>
        <v>0</v>
      </c>
      <c r="CD1687" s="62">
        <f t="shared" ref="CD1687:CL1687" si="2806">$H1682*(CD$2=EOMONTH($H1683,0))</f>
        <v>0</v>
      </c>
      <c r="CE1687" s="62">
        <f t="shared" si="2806"/>
        <v>0</v>
      </c>
      <c r="CF1687" s="62">
        <f t="shared" si="2806"/>
        <v>0</v>
      </c>
      <c r="CG1687" s="62">
        <f t="shared" si="2806"/>
        <v>0</v>
      </c>
      <c r="CH1687" s="62">
        <f t="shared" si="2806"/>
        <v>0</v>
      </c>
      <c r="CI1687" s="62">
        <f t="shared" si="2806"/>
        <v>0</v>
      </c>
      <c r="CJ1687" s="62">
        <f t="shared" si="2806"/>
        <v>0</v>
      </c>
      <c r="CK1687" s="62">
        <f t="shared" si="2806"/>
        <v>0</v>
      </c>
      <c r="CL1687" s="62">
        <f t="shared" si="2806"/>
        <v>0</v>
      </c>
      <c r="CO1687" s="62">
        <f t="shared" ref="CO1687:DK1687" si="2807">$H1682*(CO$2=EOMONTH($H1683,0))</f>
        <v>0</v>
      </c>
      <c r="CP1687" s="62">
        <f t="shared" si="2807"/>
        <v>1000000</v>
      </c>
      <c r="CQ1687" s="62">
        <f t="shared" si="2807"/>
        <v>0</v>
      </c>
      <c r="CR1687" s="62">
        <f t="shared" si="2807"/>
        <v>0</v>
      </c>
      <c r="CS1687" s="62">
        <f t="shared" si="2807"/>
        <v>0</v>
      </c>
      <c r="CT1687" s="62">
        <f t="shared" si="2807"/>
        <v>0</v>
      </c>
      <c r="CU1687" s="62">
        <f t="shared" si="2807"/>
        <v>0</v>
      </c>
      <c r="CV1687" s="62">
        <f t="shared" si="2807"/>
        <v>0</v>
      </c>
      <c r="CW1687" s="62">
        <f t="shared" si="2807"/>
        <v>0</v>
      </c>
      <c r="CX1687" s="62">
        <f t="shared" si="2807"/>
        <v>0</v>
      </c>
      <c r="CY1687" s="62">
        <f t="shared" si="2807"/>
        <v>0</v>
      </c>
      <c r="CZ1687" s="62">
        <f t="shared" si="2807"/>
        <v>0</v>
      </c>
      <c r="DA1687" s="62">
        <f t="shared" si="2807"/>
        <v>0</v>
      </c>
      <c r="DB1687" s="62">
        <f t="shared" si="2807"/>
        <v>0</v>
      </c>
      <c r="DC1687" s="62">
        <f t="shared" si="2807"/>
        <v>0</v>
      </c>
      <c r="DD1687" s="62">
        <f t="shared" si="2807"/>
        <v>0</v>
      </c>
      <c r="DE1687" s="62">
        <f t="shared" si="2807"/>
        <v>0</v>
      </c>
      <c r="DF1687" s="62">
        <f t="shared" si="2807"/>
        <v>0</v>
      </c>
      <c r="DG1687" s="62">
        <f t="shared" si="2807"/>
        <v>0</v>
      </c>
      <c r="DH1687" s="62">
        <f t="shared" si="2807"/>
        <v>0</v>
      </c>
      <c r="DI1687" s="62">
        <f t="shared" si="2807"/>
        <v>0</v>
      </c>
      <c r="DJ1687" s="62">
        <f t="shared" si="2807"/>
        <v>0</v>
      </c>
      <c r="DK1687" s="62">
        <f t="shared" si="2807"/>
        <v>0</v>
      </c>
      <c r="DL1687" s="62">
        <f t="shared" ref="DL1687" si="2808">$H1682*(DL$2=EOMONTH($H1683,0))</f>
        <v>0</v>
      </c>
    </row>
    <row r="1688" spans="1:116" x14ac:dyDescent="0.4">
      <c r="A1688" s="98"/>
      <c r="B1688" s="59"/>
      <c r="C1688" s="59"/>
      <c r="D1688" t="s">
        <v>428</v>
      </c>
      <c r="E1688" t="str">
        <f t="shared" si="2788"/>
        <v>1688 DTERM1-F</v>
      </c>
      <c r="G1688" s="125"/>
      <c r="K1688" s="138">
        <f>SUMIF($3:$3,K$2,1684:1684)</f>
        <v>0</v>
      </c>
      <c r="L1688" s="138">
        <f>SUMIF($3:$3,L$2,1684:1684)</f>
        <v>0</v>
      </c>
      <c r="M1688" s="138">
        <f>SUMIF($3:$3,M$2,1684:1684)</f>
        <v>0</v>
      </c>
      <c r="N1688" s="138">
        <f>SUMIF($3:$3,N$2,1684:1684)</f>
        <v>0</v>
      </c>
      <c r="O1688" s="138">
        <f>SUMIF($3:$3,O$2,1684:1684)</f>
        <v>0</v>
      </c>
      <c r="P1688" s="138">
        <f>SUMIF($3:$3,P$2,1684:1684)</f>
        <v>0</v>
      </c>
      <c r="R1688" s="225"/>
      <c r="S1688" s="226">
        <f ca="1">-IF(COUNT($R1687:S1687)&lt;$H1680,0,OFFSET(S1687,0,-$H1680+1))</f>
        <v>0</v>
      </c>
      <c r="T1688" s="226">
        <f ca="1">-IF(COUNT($R1687:T1687)&lt;$H1680,0,OFFSET(T1687,0,-$H1680+1))</f>
        <v>0</v>
      </c>
      <c r="U1688" s="226">
        <f ca="1">-IF(COUNT($R1687:U1687)&lt;$H1680,0,OFFSET(U1687,0,-$H1680+1))</f>
        <v>0</v>
      </c>
      <c r="V1688" s="226">
        <f ca="1">-IF(COUNT($R1687:V1687)&lt;$H1680,0,OFFSET(V1687,0,-$H1680+1))</f>
        <v>0</v>
      </c>
      <c r="W1688" s="226">
        <f ca="1">-IF(COUNT($R1687:W1687)&lt;$H1680,0,OFFSET(W1687,0,-$H1680+1))</f>
        <v>0</v>
      </c>
      <c r="X1688" s="226">
        <f ca="1">-IF(COUNT($R1687:X1687)&lt;$H1680,0,OFFSET(X1687,0,-$H1680+1))</f>
        <v>0</v>
      </c>
      <c r="Y1688" s="226">
        <f ca="1">-IF(COUNT($R1687:Y1687)&lt;$H1680,0,OFFSET(Y1687,0,-$H1680+1))</f>
        <v>0</v>
      </c>
      <c r="Z1688" s="226">
        <f ca="1">-IF(COUNT($R1687:Z1687)&lt;$H1680,0,OFFSET(Z1687,0,-$H1680+1))</f>
        <v>0</v>
      </c>
      <c r="AA1688" s="226">
        <f ca="1">-IF(COUNT($R1687:AA1687)&lt;$H1680,0,OFFSET(AA1687,0,-$H1680+1))</f>
        <v>-1000000</v>
      </c>
      <c r="AB1688" s="226">
        <f ca="1">-IF(COUNT($R1687:AB1687)&lt;$H1680,0,OFFSET(AB1687,0,-$H1680+1))</f>
        <v>0</v>
      </c>
      <c r="AC1688" s="226">
        <f ca="1">-IF(COUNT($R1687:AC1687)&lt;$H1680,0,OFFSET(AC1687,0,-$H1680+1))</f>
        <v>0</v>
      </c>
      <c r="AD1688" s="226">
        <f ca="1">-IF(COUNT($R1687:AD1687)&lt;$H1680,0,OFFSET(AD1687,0,-$H1680+1))</f>
        <v>0</v>
      </c>
      <c r="AE1688" s="226">
        <f ca="1">-IF(COUNT($R1687:AE1687)&lt;$H1680,0,OFFSET(AE1687,0,-$H1680+1))</f>
        <v>0</v>
      </c>
      <c r="AF1688" s="226">
        <f ca="1">-IF(COUNT($R1687:AF1687)&lt;$H1680,0,OFFSET(AF1687,0,-$H1680+1))</f>
        <v>0</v>
      </c>
      <c r="AG1688" s="226">
        <f ca="1">-IF(COUNT($R1687:AG1687)&lt;$H1680,0,OFFSET(AG1687,0,-$H1680+1))</f>
        <v>0</v>
      </c>
      <c r="AH1688" s="226">
        <f ca="1">-IF(COUNT($R1687:AH1687)&lt;$H1680,0,OFFSET(AH1687,0,-$H1680+1))</f>
        <v>0</v>
      </c>
      <c r="AI1688" s="226">
        <f ca="1">-IF(COUNT($R1687:AI1687)&lt;$H1680,0,OFFSET(AI1687,0,-$H1680+1))</f>
        <v>0</v>
      </c>
      <c r="AJ1688" s="226">
        <f ca="1">-IF(COUNT($R1687:AJ1687)&lt;$H1680,0,OFFSET(AJ1687,0,-$H1680+1))</f>
        <v>0</v>
      </c>
      <c r="AK1688" s="226">
        <f ca="1">-IF(COUNT($R1687:AK1687)&lt;$H1680,0,OFFSET(AK1687,0,-$H1680+1))</f>
        <v>0</v>
      </c>
      <c r="AL1688" s="226">
        <f ca="1">-IF(COUNT($R1687:AL1687)&lt;$H1680,0,OFFSET(AL1687,0,-$H1680+1))</f>
        <v>0</v>
      </c>
      <c r="AM1688" s="226">
        <f ca="1">-IF(COUNT($R1687:AM1687)&lt;$H1680,0,OFFSET(AM1687,0,-$H1680+1))</f>
        <v>0</v>
      </c>
      <c r="AN1688" s="226">
        <f ca="1">-IF(COUNT($R1687:AN1687)&lt;$H1680,0,OFFSET(AN1687,0,-$H1680+1))</f>
        <v>0</v>
      </c>
      <c r="AO1688" s="226">
        <f ca="1">-IF(COUNT($R1687:AO1687)&lt;$H1680,0,OFFSET(AO1687,0,-$H1680+1))</f>
        <v>0</v>
      </c>
      <c r="AP1688" s="226">
        <f ca="1">-IF(COUNT($R1687:AP1687)&lt;$H1680,0,OFFSET(AP1687,0,-$H1680+1))</f>
        <v>0</v>
      </c>
      <c r="AQ1688" s="226">
        <f ca="1">-IF(COUNT($R1687:AQ1687)&lt;$H1680,0,OFFSET(AQ1687,0,-$H1680+1))</f>
        <v>0</v>
      </c>
      <c r="AR1688" s="226">
        <f ca="1">-IF(COUNT($R1687:AR1687)&lt;$H1680,0,OFFSET(AR1687,0,-$H1680+1))</f>
        <v>0</v>
      </c>
      <c r="AS1688" s="226">
        <f ca="1">-IF(COUNT($R1687:AS1687)&lt;$H1680,0,OFFSET(AS1687,0,-$H1680+1))</f>
        <v>0</v>
      </c>
      <c r="AT1688" s="226">
        <f ca="1">-IF(COUNT($R1687:AT1687)&lt;$H1680,0,OFFSET(AT1687,0,-$H1680+1))</f>
        <v>0</v>
      </c>
      <c r="AU1688" s="226">
        <f ca="1">-IF(COUNT($R1687:AU1687)&lt;$H1680,0,OFFSET(AU1687,0,-$H1680+1))</f>
        <v>0</v>
      </c>
      <c r="AV1688" s="226">
        <f ca="1">-IF(COUNT($R1687:AV1687)&lt;$H1680,0,OFFSET(AV1687,0,-$H1680+1))</f>
        <v>0</v>
      </c>
      <c r="AW1688" s="226">
        <f ca="1">-IF(COUNT($R1687:AW1687)&lt;$H1680,0,OFFSET(AW1687,0,-$H1680+1))</f>
        <v>0</v>
      </c>
      <c r="AX1688" s="226">
        <f ca="1">-IF(COUNT($R1687:AX1687)&lt;$H1680,0,OFFSET(AX1687,0,-$H1680+1))</f>
        <v>0</v>
      </c>
      <c r="AY1688" s="226">
        <f ca="1">-IF(COUNT($R1687:AY1687)&lt;$H1680,0,OFFSET(AY1687,0,-$H1680+1))</f>
        <v>0</v>
      </c>
      <c r="AZ1688" s="226">
        <f ca="1">-IF(COUNT($R1687:AZ1687)&lt;$H1680,0,OFFSET(AZ1687,0,-$H1680+1))</f>
        <v>0</v>
      </c>
      <c r="BA1688" s="226">
        <f ca="1">-IF(COUNT($R1687:BA1687)&lt;$H1680,0,OFFSET(BA1687,0,-$H1680+1))</f>
        <v>0</v>
      </c>
      <c r="BB1688" s="226">
        <f ca="1">-IF(COUNT($R1687:BB1687)&lt;$H1680,0,OFFSET(BB1687,0,-$H1680+1))</f>
        <v>0</v>
      </c>
      <c r="BC1688" s="226">
        <f ca="1">-IF(COUNT($R1687:BC1687)&lt;$H1680,0,OFFSET(BC1687,0,-$H1680+1))</f>
        <v>0</v>
      </c>
      <c r="BD1688" s="226">
        <f ca="1">-IF(COUNT($R1687:BD1687)&lt;$H1680,0,OFFSET(BD1687,0,-$H1680+1))</f>
        <v>0</v>
      </c>
      <c r="BE1688" s="226">
        <f ca="1">-IF(COUNT($R1687:BE1687)&lt;$H1680,0,OFFSET(BE1687,0,-$H1680+1))</f>
        <v>0</v>
      </c>
      <c r="BF1688" s="226">
        <f ca="1">-IF(COUNT($R1687:BF1687)&lt;$H1680,0,OFFSET(BF1687,0,-$H1680+1))</f>
        <v>0</v>
      </c>
      <c r="BG1688" s="226">
        <f ca="1">-IF(COUNT($R1687:BG1687)&lt;$H1680,0,OFFSET(BG1687,0,-$H1680+1))</f>
        <v>0</v>
      </c>
      <c r="BH1688" s="226">
        <f ca="1">-IF(COUNT($R1687:BH1687)&lt;$H1680,0,OFFSET(BH1687,0,-$H1680+1))</f>
        <v>0</v>
      </c>
      <c r="BI1688" s="226">
        <f ca="1">-IF(COUNT($R1687:BI1687)&lt;$H1680,0,OFFSET(BI1687,0,-$H1680+1))</f>
        <v>0</v>
      </c>
      <c r="BJ1688" s="226">
        <f ca="1">-IF(COUNT($R1687:BJ1687)&lt;$H1680,0,OFFSET(BJ1687,0,-$H1680+1))</f>
        <v>0</v>
      </c>
      <c r="BK1688" s="226">
        <f ca="1">-IF(COUNT($R1687:BK1687)&lt;$H1680,0,OFFSET(BK1687,0,-$H1680+1))</f>
        <v>0</v>
      </c>
      <c r="BL1688" s="226">
        <f ca="1">-IF(COUNT($R1687:BL1687)&lt;$H1680,0,OFFSET(BL1687,0,-$H1680+1))</f>
        <v>0</v>
      </c>
      <c r="BM1688" s="226">
        <f ca="1">-IF(COUNT($R1687:BM1687)&lt;$H1680,0,OFFSET(BM1687,0,-$H1680+1))</f>
        <v>0</v>
      </c>
      <c r="BN1688" s="226">
        <f ca="1">-IF(COUNT($R1687:BN1687)&lt;$H1680,0,OFFSET(BN1687,0,-$H1680+1))</f>
        <v>0</v>
      </c>
      <c r="BO1688" s="226">
        <f ca="1">-IF(COUNT($R1687:BO1687)&lt;$H1680,0,OFFSET(BO1687,0,-$H1680+1))</f>
        <v>0</v>
      </c>
      <c r="BP1688" s="226">
        <f ca="1">-IF(COUNT($R1687:BP1687)&lt;$H1680,0,OFFSET(BP1687,0,-$H1680+1))</f>
        <v>0</v>
      </c>
      <c r="BQ1688" s="226">
        <f ca="1">-IF(COUNT($R1687:BQ1687)&lt;$H1680,0,OFFSET(BQ1687,0,-$H1680+1))</f>
        <v>0</v>
      </c>
      <c r="BR1688" s="226">
        <f ca="1">-IF(COUNT($R1687:BR1687)&lt;$H1680,0,OFFSET(BR1687,0,-$H1680+1))</f>
        <v>0</v>
      </c>
      <c r="BS1688" s="226">
        <f ca="1">-IF(COUNT($R1687:BS1687)&lt;$H1680,0,OFFSET(BS1687,0,-$H1680+1))</f>
        <v>0</v>
      </c>
      <c r="BT1688" s="226">
        <f ca="1">-IF(COUNT($R1687:BT1687)&lt;$H1680,0,OFFSET(BT1687,0,-$H1680+1))</f>
        <v>0</v>
      </c>
      <c r="BU1688" s="226">
        <f ca="1">-IF(COUNT($R1687:BU1687)&lt;$H1680,0,OFFSET(BU1687,0,-$H1680+1))</f>
        <v>0</v>
      </c>
      <c r="BV1688" s="226">
        <f ca="1">-IF(COUNT($R1687:BV1687)&lt;$H1680,0,OFFSET(BV1687,0,-$H1680+1))</f>
        <v>0</v>
      </c>
      <c r="BW1688" s="226">
        <f ca="1">-IF(COUNT($R1687:BW1687)&lt;$H1680,0,OFFSET(BW1687,0,-$H1680+1))</f>
        <v>0</v>
      </c>
      <c r="BX1688" s="226">
        <f ca="1">-IF(COUNT($R1687:BX1687)&lt;$H1680,0,OFFSET(BX1687,0,-$H1680+1))</f>
        <v>0</v>
      </c>
      <c r="BY1688" s="226">
        <f ca="1">-IF(COUNT($R1687:BY1687)&lt;$H1680,0,OFFSET(BY1687,0,-$H1680+1))</f>
        <v>0</v>
      </c>
      <c r="BZ1688" s="226">
        <f ca="1">-IF(COUNT($R1687:BZ1687)&lt;$H1680,0,OFFSET(BZ1687,0,-$H1680+1))</f>
        <v>0</v>
      </c>
      <c r="CA1688" s="226">
        <f ca="1">-IF(COUNT($R1687:CA1687)&lt;$H1680,0,OFFSET(CA1687,0,-$H1680+1))</f>
        <v>0</v>
      </c>
      <c r="CB1688" s="226">
        <f ca="1">-IF(COUNT($R1687:CB1687)&lt;$H1680,0,OFFSET(CB1687,0,-$H1680+1))</f>
        <v>0</v>
      </c>
      <c r="CC1688" s="226">
        <f ca="1">-IF(COUNT($R1687:CC1687)&lt;$H1680,0,OFFSET(CC1687,0,-$H1680+1))</f>
        <v>0</v>
      </c>
      <c r="CD1688" s="226">
        <f ca="1">-IF(COUNT($R1687:CD1687)&lt;$H1680,0,OFFSET(CD1687,0,-$H1680+1))</f>
        <v>0</v>
      </c>
      <c r="CE1688" s="226">
        <f ca="1">-IF(COUNT($R1687:CE1687)&lt;$H1680,0,OFFSET(CE1687,0,-$H1680+1))</f>
        <v>0</v>
      </c>
      <c r="CF1688" s="226">
        <f ca="1">-IF(COUNT($R1687:CF1687)&lt;$H1680,0,OFFSET(CF1687,0,-$H1680+1))</f>
        <v>0</v>
      </c>
      <c r="CG1688" s="226">
        <f ca="1">-IF(COUNT($R1687:CG1687)&lt;$H1680,0,OFFSET(CG1687,0,-$H1680+1))</f>
        <v>0</v>
      </c>
      <c r="CH1688" s="226">
        <f ca="1">-IF(COUNT($R1687:CH1687)&lt;$H1680,0,OFFSET(CH1687,0,-$H1680+1))</f>
        <v>0</v>
      </c>
      <c r="CI1688" s="226">
        <f ca="1">-IF(COUNT($R1687:CI1687)&lt;$H1680,0,OFFSET(CI1687,0,-$H1680+1))</f>
        <v>0</v>
      </c>
      <c r="CJ1688" s="226">
        <f ca="1">-IF(COUNT($R1687:CJ1687)&lt;$H1680,0,OFFSET(CJ1687,0,-$H1680+1))</f>
        <v>0</v>
      </c>
      <c r="CK1688" s="226">
        <f ca="1">-IF(COUNT($R1687:CK1687)&lt;$H1680,0,OFFSET(CK1687,0,-$H1680+1))</f>
        <v>0</v>
      </c>
      <c r="CL1688" s="226">
        <f ca="1">-IF(COUNT($R1687:CL1687)&lt;$H1680,0,OFFSET(CL1687,0,-$H1680+1))</f>
        <v>0</v>
      </c>
      <c r="CO1688" s="226">
        <f ca="1">-IF(COUNT($R1687:CO1687)&lt;$H1680,0,OFFSET(CO1687,0,-$H1680+1))</f>
        <v>0</v>
      </c>
      <c r="CP1688" s="226">
        <f ca="1">-IF(COUNT($R1687:CP1687)&lt;$H1680,0,OFFSET(CP1687,0,-$H1680+1))</f>
        <v>0</v>
      </c>
      <c r="CQ1688" s="226">
        <f ca="1">-IF(COUNT($R1687:CQ1687)&lt;$H1680,0,OFFSET(CQ1687,0,-$H1680+1))</f>
        <v>0</v>
      </c>
      <c r="CR1688" s="226">
        <f ca="1">-IF(COUNT($R1687:CR1687)&lt;$H1680,0,OFFSET(CR1687,0,-$H1680+1))</f>
        <v>0</v>
      </c>
      <c r="CS1688" s="226">
        <f ca="1">-IF(COUNT($R1687:CS1687)&lt;$H1680,0,OFFSET(CS1687,0,-$H1680+1))</f>
        <v>-1000000</v>
      </c>
      <c r="CT1688" s="226">
        <f ca="1">-IF(COUNT($R1687:CT1687)&lt;$H1680,0,OFFSET(CT1687,0,-$H1680+1))</f>
        <v>0</v>
      </c>
      <c r="CU1688" s="226">
        <f ca="1">-IF(COUNT($R1687:CU1687)&lt;$H1680,0,OFFSET(CU1687,0,-$H1680+1))</f>
        <v>0</v>
      </c>
      <c r="CV1688" s="226">
        <f ca="1">-IF(COUNT($R1687:CV1687)&lt;$H1680,0,OFFSET(CV1687,0,-$H1680+1))</f>
        <v>0</v>
      </c>
      <c r="CW1688" s="226">
        <f ca="1">-IF(COUNT($R1687:CW1687)&lt;$H1680,0,OFFSET(CW1687,0,-$H1680+1))</f>
        <v>0</v>
      </c>
      <c r="CX1688" s="226">
        <f ca="1">-IF(COUNT($R1687:CX1687)&lt;$H1680,0,OFFSET(CX1687,0,-$H1680+1))</f>
        <v>0</v>
      </c>
      <c r="CY1688" s="226">
        <f ca="1">-IF(COUNT($R1687:CY1687)&lt;$H1680,0,OFFSET(CY1687,0,-$H1680+1))</f>
        <v>0</v>
      </c>
      <c r="CZ1688" s="226">
        <f ca="1">-IF(COUNT($R1687:CZ1687)&lt;$H1680,0,OFFSET(CZ1687,0,-$H1680+1))</f>
        <v>0</v>
      </c>
      <c r="DA1688" s="226">
        <f ca="1">-IF(COUNT($R1687:DA1687)&lt;$H1680,0,OFFSET(DA1687,0,-$H1680+1))</f>
        <v>0</v>
      </c>
      <c r="DB1688" s="226">
        <f ca="1">-IF(COUNT($R1687:DB1687)&lt;$H1680,0,OFFSET(DB1687,0,-$H1680+1))</f>
        <v>0</v>
      </c>
      <c r="DC1688" s="226">
        <f ca="1">-IF(COUNT($R1687:DC1687)&lt;$H1680,0,OFFSET(DC1687,0,-$H1680+1))</f>
        <v>0</v>
      </c>
      <c r="DD1688" s="226">
        <f ca="1">-IF(COUNT($R1687:DD1687)&lt;$H1680,0,OFFSET(DD1687,0,-$H1680+1))</f>
        <v>0</v>
      </c>
      <c r="DE1688" s="226">
        <f ca="1">-IF(COUNT($R1687:DE1687)&lt;$H1680,0,OFFSET(DE1687,0,-$H1680+1))</f>
        <v>0</v>
      </c>
      <c r="DF1688" s="226">
        <f ca="1">-IF(COUNT($R1687:DF1687)&lt;$H1680,0,OFFSET(DF1687,0,-$H1680+1))</f>
        <v>0</v>
      </c>
      <c r="DG1688" s="226">
        <f ca="1">-IF(COUNT($R1687:DG1687)&lt;$H1680,0,OFFSET(DG1687,0,-$H1680+1))</f>
        <v>0</v>
      </c>
      <c r="DH1688" s="226">
        <f ca="1">-IF(COUNT($R1687:DH1687)&lt;$H1680,0,OFFSET(DH1687,0,-$H1680+1))</f>
        <v>0</v>
      </c>
      <c r="DI1688" s="226">
        <f ca="1">-IF(COUNT($R1687:DI1687)&lt;$H1680,0,OFFSET(DI1687,0,-$H1680+1))</f>
        <v>0</v>
      </c>
      <c r="DJ1688" s="226">
        <f ca="1">-IF(COUNT($R1687:DJ1687)&lt;$H1680,0,OFFSET(DJ1687,0,-$H1680+1))</f>
        <v>0</v>
      </c>
      <c r="DK1688" s="226">
        <f ca="1">-IF(COUNT($R1687:DK1687)&lt;$H1680,0,OFFSET(DK1687,0,-$H1680+1))</f>
        <v>0</v>
      </c>
      <c r="DL1688" s="226">
        <f ca="1">-IF(COUNT($R1687:DL1687)&lt;$H1680,0,OFFSET(DL1687,0,-$H1680+1))</f>
        <v>0</v>
      </c>
    </row>
    <row r="1689" spans="1:116" x14ac:dyDescent="0.4">
      <c r="A1689" s="98"/>
      <c r="C1689" t="s">
        <v>228</v>
      </c>
      <c r="D1689" t="s">
        <v>428</v>
      </c>
      <c r="E1689" t="str">
        <f t="shared" si="2788"/>
        <v>1689 DTERM1-F</v>
      </c>
      <c r="G1689" s="126" t="str">
        <f>"Interest expense - "&amp;SUBSTITUTE(G1676,":","")</f>
        <v>Interest expense - Fixed term debt - one-time borrowing</v>
      </c>
      <c r="I1689" s="80"/>
      <c r="J1689" s="80"/>
      <c r="K1689" s="33">
        <f>SUMIF($4:$4,K$2,1685:1685)</f>
        <v>0</v>
      </c>
      <c r="L1689" s="33">
        <f>SUMIF($4:$4,L$2,1685:1685)</f>
        <v>0</v>
      </c>
      <c r="M1689" s="33">
        <f>SUMIF($4:$4,M$2,1685:1685)</f>
        <v>0</v>
      </c>
      <c r="N1689" s="33">
        <f>SUMIF($4:$4,N$2,1685:1685)</f>
        <v>0</v>
      </c>
      <c r="O1689" s="33">
        <f>SUMIF($4:$4,O$2,1685:1685)</f>
        <v>0</v>
      </c>
      <c r="P1689" s="33">
        <f>SUMIF($4:$4,P$2,1685:1685)</f>
        <v>0</v>
      </c>
      <c r="R1689" s="53">
        <f>S1686</f>
        <v>0</v>
      </c>
      <c r="S1689" s="93">
        <f t="shared" ref="S1689:AX1689" ca="1" si="2809">SUM(S1686:S1688)</f>
        <v>0</v>
      </c>
      <c r="T1689" s="93">
        <f t="shared" ca="1" si="2809"/>
        <v>0</v>
      </c>
      <c r="U1689" s="93">
        <f t="shared" ca="1" si="2809"/>
        <v>0</v>
      </c>
      <c r="V1689" s="93">
        <f t="shared" ca="1" si="2809"/>
        <v>0</v>
      </c>
      <c r="W1689" s="93">
        <f t="shared" ca="1" si="2809"/>
        <v>0</v>
      </c>
      <c r="X1689" s="93">
        <f t="shared" ca="1" si="2809"/>
        <v>1000000</v>
      </c>
      <c r="Y1689" s="93">
        <f t="shared" ca="1" si="2809"/>
        <v>1000000</v>
      </c>
      <c r="Z1689" s="93">
        <f t="shared" ca="1" si="2809"/>
        <v>1000000</v>
      </c>
      <c r="AA1689" s="93">
        <f t="shared" ca="1" si="2809"/>
        <v>0</v>
      </c>
      <c r="AB1689" s="93">
        <f t="shared" ca="1" si="2809"/>
        <v>0</v>
      </c>
      <c r="AC1689" s="93">
        <f t="shared" ca="1" si="2809"/>
        <v>0</v>
      </c>
      <c r="AD1689" s="93">
        <f t="shared" ca="1" si="2809"/>
        <v>0</v>
      </c>
      <c r="AE1689" s="93">
        <f t="shared" ca="1" si="2809"/>
        <v>0</v>
      </c>
      <c r="AF1689" s="93">
        <f t="shared" ca="1" si="2809"/>
        <v>0</v>
      </c>
      <c r="AG1689" s="93">
        <f t="shared" ca="1" si="2809"/>
        <v>0</v>
      </c>
      <c r="AH1689" s="93">
        <f t="shared" ca="1" si="2809"/>
        <v>0</v>
      </c>
      <c r="AI1689" s="93">
        <f t="shared" ca="1" si="2809"/>
        <v>0</v>
      </c>
      <c r="AJ1689" s="93">
        <f t="shared" ca="1" si="2809"/>
        <v>0</v>
      </c>
      <c r="AK1689" s="93">
        <f t="shared" ca="1" si="2809"/>
        <v>0</v>
      </c>
      <c r="AL1689" s="93">
        <f t="shared" ca="1" si="2809"/>
        <v>0</v>
      </c>
      <c r="AM1689" s="93">
        <f t="shared" ca="1" si="2809"/>
        <v>0</v>
      </c>
      <c r="AN1689" s="93">
        <f t="shared" ca="1" si="2809"/>
        <v>0</v>
      </c>
      <c r="AO1689" s="93">
        <f t="shared" ca="1" si="2809"/>
        <v>0</v>
      </c>
      <c r="AP1689" s="93">
        <f t="shared" ca="1" si="2809"/>
        <v>0</v>
      </c>
      <c r="AQ1689" s="93">
        <f t="shared" ca="1" si="2809"/>
        <v>0</v>
      </c>
      <c r="AR1689" s="93">
        <f t="shared" ca="1" si="2809"/>
        <v>0</v>
      </c>
      <c r="AS1689" s="93">
        <f t="shared" ca="1" si="2809"/>
        <v>0</v>
      </c>
      <c r="AT1689" s="93">
        <f t="shared" ca="1" si="2809"/>
        <v>0</v>
      </c>
      <c r="AU1689" s="93">
        <f t="shared" ca="1" si="2809"/>
        <v>0</v>
      </c>
      <c r="AV1689" s="93">
        <f t="shared" ca="1" si="2809"/>
        <v>0</v>
      </c>
      <c r="AW1689" s="93">
        <f t="shared" ca="1" si="2809"/>
        <v>0</v>
      </c>
      <c r="AX1689" s="93">
        <f t="shared" ca="1" si="2809"/>
        <v>0</v>
      </c>
      <c r="AY1689" s="93">
        <f t="shared" ref="AY1689:CD1689" ca="1" si="2810">SUM(AY1686:AY1688)</f>
        <v>0</v>
      </c>
      <c r="AZ1689" s="93">
        <f t="shared" ca="1" si="2810"/>
        <v>0</v>
      </c>
      <c r="BA1689" s="93">
        <f t="shared" ca="1" si="2810"/>
        <v>0</v>
      </c>
      <c r="BB1689" s="93">
        <f t="shared" ca="1" si="2810"/>
        <v>0</v>
      </c>
      <c r="BC1689" s="93">
        <f t="shared" ca="1" si="2810"/>
        <v>0</v>
      </c>
      <c r="BD1689" s="93">
        <f t="shared" ca="1" si="2810"/>
        <v>0</v>
      </c>
      <c r="BE1689" s="93">
        <f t="shared" ca="1" si="2810"/>
        <v>0</v>
      </c>
      <c r="BF1689" s="93">
        <f t="shared" ca="1" si="2810"/>
        <v>0</v>
      </c>
      <c r="BG1689" s="93">
        <f t="shared" ca="1" si="2810"/>
        <v>0</v>
      </c>
      <c r="BH1689" s="93">
        <f t="shared" ca="1" si="2810"/>
        <v>0</v>
      </c>
      <c r="BI1689" s="93">
        <f t="shared" ca="1" si="2810"/>
        <v>0</v>
      </c>
      <c r="BJ1689" s="93">
        <f t="shared" ca="1" si="2810"/>
        <v>0</v>
      </c>
      <c r="BK1689" s="93">
        <f t="shared" ca="1" si="2810"/>
        <v>0</v>
      </c>
      <c r="BL1689" s="93">
        <f t="shared" ca="1" si="2810"/>
        <v>0</v>
      </c>
      <c r="BM1689" s="93">
        <f t="shared" ca="1" si="2810"/>
        <v>0</v>
      </c>
      <c r="BN1689" s="93">
        <f t="shared" ca="1" si="2810"/>
        <v>0</v>
      </c>
      <c r="BO1689" s="93">
        <f t="shared" ca="1" si="2810"/>
        <v>0</v>
      </c>
      <c r="BP1689" s="93">
        <f t="shared" ca="1" si="2810"/>
        <v>0</v>
      </c>
      <c r="BQ1689" s="93">
        <f t="shared" ca="1" si="2810"/>
        <v>0</v>
      </c>
      <c r="BR1689" s="93">
        <f t="shared" ca="1" si="2810"/>
        <v>0</v>
      </c>
      <c r="BS1689" s="93">
        <f t="shared" ca="1" si="2810"/>
        <v>0</v>
      </c>
      <c r="BT1689" s="93">
        <f t="shared" ca="1" si="2810"/>
        <v>0</v>
      </c>
      <c r="BU1689" s="93">
        <f t="shared" ca="1" si="2810"/>
        <v>0</v>
      </c>
      <c r="BV1689" s="93">
        <f t="shared" ca="1" si="2810"/>
        <v>0</v>
      </c>
      <c r="BW1689" s="93">
        <f t="shared" ca="1" si="2810"/>
        <v>0</v>
      </c>
      <c r="BX1689" s="93">
        <f t="shared" ca="1" si="2810"/>
        <v>0</v>
      </c>
      <c r="BY1689" s="93">
        <f t="shared" ca="1" si="2810"/>
        <v>0</v>
      </c>
      <c r="BZ1689" s="93">
        <f t="shared" ca="1" si="2810"/>
        <v>0</v>
      </c>
      <c r="CA1689" s="93">
        <f t="shared" ca="1" si="2810"/>
        <v>0</v>
      </c>
      <c r="CB1689" s="93">
        <f t="shared" ca="1" si="2810"/>
        <v>0</v>
      </c>
      <c r="CC1689" s="93">
        <f t="shared" ca="1" si="2810"/>
        <v>0</v>
      </c>
      <c r="CD1689" s="93">
        <f t="shared" ca="1" si="2810"/>
        <v>0</v>
      </c>
      <c r="CE1689" s="93">
        <f t="shared" ref="CE1689:CL1689" ca="1" si="2811">SUM(CE1686:CE1688)</f>
        <v>0</v>
      </c>
      <c r="CF1689" s="93">
        <f t="shared" ca="1" si="2811"/>
        <v>0</v>
      </c>
      <c r="CG1689" s="93">
        <f t="shared" ca="1" si="2811"/>
        <v>0</v>
      </c>
      <c r="CH1689" s="93">
        <f t="shared" ca="1" si="2811"/>
        <v>0</v>
      </c>
      <c r="CI1689" s="93">
        <f t="shared" ca="1" si="2811"/>
        <v>0</v>
      </c>
      <c r="CJ1689" s="93">
        <f t="shared" ca="1" si="2811"/>
        <v>0</v>
      </c>
      <c r="CK1689" s="93">
        <f t="shared" ca="1" si="2811"/>
        <v>0</v>
      </c>
      <c r="CL1689" s="93">
        <f t="shared" ca="1" si="2811"/>
        <v>0</v>
      </c>
      <c r="CN1689" s="80"/>
      <c r="CO1689" s="93">
        <f t="shared" ref="CO1689:DL1689" ca="1" si="2812">SUM(CO1686:CO1688)</f>
        <v>0</v>
      </c>
      <c r="CP1689" s="93">
        <f t="shared" ca="1" si="2812"/>
        <v>1000000</v>
      </c>
      <c r="CQ1689" s="93">
        <f t="shared" ca="1" si="2812"/>
        <v>1000000</v>
      </c>
      <c r="CR1689" s="93">
        <f t="shared" ca="1" si="2812"/>
        <v>1000000</v>
      </c>
      <c r="CS1689" s="93">
        <f t="shared" ca="1" si="2812"/>
        <v>0</v>
      </c>
      <c r="CT1689" s="93">
        <f t="shared" ca="1" si="2812"/>
        <v>0</v>
      </c>
      <c r="CU1689" s="93">
        <f t="shared" ca="1" si="2812"/>
        <v>0</v>
      </c>
      <c r="CV1689" s="93">
        <f t="shared" ca="1" si="2812"/>
        <v>0</v>
      </c>
      <c r="CW1689" s="93">
        <f t="shared" ca="1" si="2812"/>
        <v>0</v>
      </c>
      <c r="CX1689" s="93">
        <f t="shared" ca="1" si="2812"/>
        <v>0</v>
      </c>
      <c r="CY1689" s="93">
        <f t="shared" ca="1" si="2812"/>
        <v>0</v>
      </c>
      <c r="CZ1689" s="93">
        <f t="shared" ca="1" si="2812"/>
        <v>0</v>
      </c>
      <c r="DA1689" s="93">
        <f t="shared" ca="1" si="2812"/>
        <v>0</v>
      </c>
      <c r="DB1689" s="93">
        <f t="shared" ca="1" si="2812"/>
        <v>0</v>
      </c>
      <c r="DC1689" s="93">
        <f t="shared" ca="1" si="2812"/>
        <v>0</v>
      </c>
      <c r="DD1689" s="93">
        <f t="shared" ca="1" si="2812"/>
        <v>0</v>
      </c>
      <c r="DE1689" s="93">
        <f t="shared" ca="1" si="2812"/>
        <v>0</v>
      </c>
      <c r="DF1689" s="93">
        <f t="shared" ca="1" si="2812"/>
        <v>0</v>
      </c>
      <c r="DG1689" s="93">
        <f t="shared" ca="1" si="2812"/>
        <v>0</v>
      </c>
      <c r="DH1689" s="93">
        <f t="shared" ca="1" si="2812"/>
        <v>0</v>
      </c>
      <c r="DI1689" s="93">
        <f t="shared" ca="1" si="2812"/>
        <v>0</v>
      </c>
      <c r="DJ1689" s="93">
        <f t="shared" ca="1" si="2812"/>
        <v>0</v>
      </c>
      <c r="DK1689" s="93">
        <f t="shared" ca="1" si="2812"/>
        <v>0</v>
      </c>
      <c r="DL1689" s="93">
        <f t="shared" ca="1" si="2812"/>
        <v>0</v>
      </c>
    </row>
    <row r="1690" spans="1:116" x14ac:dyDescent="0.4">
      <c r="A1690" s="98"/>
      <c r="D1690" t="s">
        <v>428</v>
      </c>
      <c r="E1690" t="str">
        <f t="shared" ref="E1690" si="2813">ROW()&amp;" "&amp;D1690</f>
        <v>1690 DTERM1-F</v>
      </c>
      <c r="G1690" s="126"/>
      <c r="R1690"/>
      <c r="S1690" s="62"/>
      <c r="T1690" s="62"/>
      <c r="U1690" s="62"/>
      <c r="V1690" s="62"/>
      <c r="W1690" s="62"/>
      <c r="X1690" s="62"/>
      <c r="Y1690" s="62"/>
      <c r="Z1690" s="62"/>
      <c r="AA1690" s="62"/>
      <c r="AB1690" s="62"/>
      <c r="AC1690" s="62"/>
      <c r="AD1690" s="62"/>
      <c r="AE1690" s="62"/>
      <c r="AF1690" s="62"/>
      <c r="AG1690" s="62"/>
      <c r="AH1690" s="62"/>
      <c r="AI1690" s="62"/>
      <c r="AJ1690" s="62"/>
      <c r="AK1690" s="62"/>
      <c r="AL1690" s="62"/>
      <c r="AM1690" s="62"/>
      <c r="AN1690" s="62"/>
      <c r="AO1690" s="62"/>
      <c r="AP1690" s="62"/>
      <c r="AQ1690" s="62"/>
      <c r="AR1690" s="62"/>
      <c r="AS1690" s="62"/>
      <c r="AT1690" s="62"/>
      <c r="AU1690" s="62"/>
      <c r="AV1690" s="62"/>
      <c r="AW1690" s="62"/>
      <c r="AX1690" s="62"/>
      <c r="AY1690" s="62"/>
      <c r="AZ1690" s="62"/>
      <c r="BA1690" s="62"/>
      <c r="BB1690" s="62"/>
      <c r="BC1690" s="62"/>
      <c r="BD1690" s="62"/>
      <c r="BE1690" s="62"/>
      <c r="BF1690" s="62"/>
      <c r="BG1690" s="62"/>
      <c r="BH1690" s="62"/>
      <c r="BI1690" s="62"/>
      <c r="BJ1690" s="62"/>
      <c r="BK1690" s="62"/>
      <c r="BL1690" s="62"/>
      <c r="BM1690" s="62"/>
      <c r="BN1690" s="62"/>
      <c r="BO1690" s="62"/>
      <c r="BP1690" s="62"/>
      <c r="BQ1690" s="62"/>
      <c r="BR1690" s="62"/>
      <c r="BS1690" s="62"/>
      <c r="BT1690" s="62"/>
      <c r="BU1690" s="62"/>
      <c r="BV1690" s="62"/>
      <c r="BW1690" s="62"/>
      <c r="BX1690" s="62"/>
      <c r="BY1690" s="62"/>
      <c r="BZ1690" s="62"/>
      <c r="CA1690" s="62"/>
      <c r="CB1690" s="62"/>
      <c r="CC1690" s="62"/>
      <c r="CD1690" s="62"/>
      <c r="CE1690" s="62"/>
      <c r="CF1690" s="62"/>
      <c r="CG1690" s="62"/>
      <c r="CH1690" s="62"/>
      <c r="CI1690" s="62"/>
      <c r="CJ1690" s="62"/>
      <c r="CK1690" s="62"/>
      <c r="CL1690" s="62"/>
      <c r="CO1690" s="62"/>
      <c r="CP1690" s="62"/>
      <c r="CQ1690" s="62"/>
      <c r="CR1690" s="62"/>
      <c r="CS1690" s="62"/>
      <c r="CT1690" s="62"/>
      <c r="CU1690" s="62"/>
      <c r="CV1690" s="62"/>
      <c r="CW1690" s="62"/>
      <c r="CX1690" s="62"/>
      <c r="CY1690" s="62"/>
      <c r="CZ1690" s="62"/>
      <c r="DA1690" s="62"/>
      <c r="DB1690" s="62"/>
      <c r="DC1690" s="62"/>
      <c r="DD1690" s="62"/>
      <c r="DE1690" s="62"/>
      <c r="DF1690" s="62"/>
      <c r="DG1690" s="62"/>
      <c r="DH1690" s="62"/>
      <c r="DI1690" s="62"/>
      <c r="DJ1690" s="62"/>
      <c r="DK1690" s="62"/>
      <c r="DL1690" s="62"/>
    </row>
    <row r="1691" spans="1:116" x14ac:dyDescent="0.4">
      <c r="B1691" t="s">
        <v>332</v>
      </c>
      <c r="D1691" t="s">
        <v>428</v>
      </c>
      <c r="E1691" s="8" t="str">
        <f t="shared" si="2788"/>
        <v>1691 DTERM1-F</v>
      </c>
      <c r="G1691" s="136" t="str">
        <f>G1668</f>
        <v>(Primary label)</v>
      </c>
      <c r="J1691" s="93">
        <f>SUMIF($5:$5,I$2,1687:1687)</f>
        <v>0</v>
      </c>
      <c r="K1691" s="28">
        <f>SUMIF($3:$3,K$2,1687:1687)</f>
        <v>1000000</v>
      </c>
      <c r="L1691" s="28">
        <f>SUMIF($3:$3,L$2,1687:1687)</f>
        <v>0</v>
      </c>
      <c r="M1691" s="28">
        <f>SUMIF($3:$3,M$2,1687:1687)</f>
        <v>0</v>
      </c>
      <c r="N1691" s="28">
        <f>SUMIF($3:$3,N$2,1687:1687)</f>
        <v>0</v>
      </c>
      <c r="O1691" s="28">
        <f>SUMIF($3:$3,O$2,1687:1687)</f>
        <v>0</v>
      </c>
      <c r="P1691" s="28">
        <f>SUMIF($3:$3,P$2,1687:1687)</f>
        <v>0</v>
      </c>
      <c r="R1691" s="27"/>
      <c r="S1691" s="93">
        <f t="shared" ref="S1691:AX1691" si="2814">-SUM(S1685:S1687)*$H1681/12</f>
        <v>0</v>
      </c>
      <c r="T1691" s="93">
        <f t="shared" ca="1" si="2814"/>
        <v>0</v>
      </c>
      <c r="U1691" s="93">
        <f t="shared" ca="1" si="2814"/>
        <v>0</v>
      </c>
      <c r="V1691" s="93">
        <f t="shared" ca="1" si="2814"/>
        <v>0</v>
      </c>
      <c r="W1691" s="93">
        <f t="shared" ca="1" si="2814"/>
        <v>0</v>
      </c>
      <c r="X1691" s="93">
        <f t="shared" ca="1" si="2814"/>
        <v>-8333.3333333333339</v>
      </c>
      <c r="Y1691" s="93">
        <f t="shared" ca="1" si="2814"/>
        <v>-8333.3333333333339</v>
      </c>
      <c r="Z1691" s="93">
        <f t="shared" ca="1" si="2814"/>
        <v>-8333.3333333333339</v>
      </c>
      <c r="AA1691" s="93">
        <f t="shared" ca="1" si="2814"/>
        <v>-8333.3333333333339</v>
      </c>
      <c r="AB1691" s="93">
        <f t="shared" ca="1" si="2814"/>
        <v>0</v>
      </c>
      <c r="AC1691" s="93">
        <f t="shared" ca="1" si="2814"/>
        <v>0</v>
      </c>
      <c r="AD1691" s="93">
        <f t="shared" ca="1" si="2814"/>
        <v>0</v>
      </c>
      <c r="AE1691" s="93">
        <f t="shared" ca="1" si="2814"/>
        <v>0</v>
      </c>
      <c r="AF1691" s="93">
        <f t="shared" ca="1" si="2814"/>
        <v>0</v>
      </c>
      <c r="AG1691" s="93">
        <f t="shared" ca="1" si="2814"/>
        <v>0</v>
      </c>
      <c r="AH1691" s="93">
        <f t="shared" ca="1" si="2814"/>
        <v>0</v>
      </c>
      <c r="AI1691" s="93">
        <f t="shared" ca="1" si="2814"/>
        <v>0</v>
      </c>
      <c r="AJ1691" s="93">
        <f t="shared" ca="1" si="2814"/>
        <v>0</v>
      </c>
      <c r="AK1691" s="93">
        <f t="shared" ca="1" si="2814"/>
        <v>0</v>
      </c>
      <c r="AL1691" s="93">
        <f t="shared" ca="1" si="2814"/>
        <v>0</v>
      </c>
      <c r="AM1691" s="93">
        <f t="shared" ca="1" si="2814"/>
        <v>0</v>
      </c>
      <c r="AN1691" s="93">
        <f t="shared" ca="1" si="2814"/>
        <v>0</v>
      </c>
      <c r="AO1691" s="93">
        <f t="shared" ca="1" si="2814"/>
        <v>0</v>
      </c>
      <c r="AP1691" s="93">
        <f t="shared" ca="1" si="2814"/>
        <v>0</v>
      </c>
      <c r="AQ1691" s="93">
        <f t="shared" ca="1" si="2814"/>
        <v>0</v>
      </c>
      <c r="AR1691" s="93">
        <f t="shared" ca="1" si="2814"/>
        <v>0</v>
      </c>
      <c r="AS1691" s="93">
        <f t="shared" ca="1" si="2814"/>
        <v>0</v>
      </c>
      <c r="AT1691" s="93">
        <f t="shared" ca="1" si="2814"/>
        <v>0</v>
      </c>
      <c r="AU1691" s="93">
        <f t="shared" ca="1" si="2814"/>
        <v>0</v>
      </c>
      <c r="AV1691" s="93">
        <f t="shared" ca="1" si="2814"/>
        <v>0</v>
      </c>
      <c r="AW1691" s="93">
        <f t="shared" ca="1" si="2814"/>
        <v>0</v>
      </c>
      <c r="AX1691" s="93">
        <f t="shared" ca="1" si="2814"/>
        <v>0</v>
      </c>
      <c r="AY1691" s="93">
        <f t="shared" ref="AY1691:CD1691" ca="1" si="2815">-SUM(AY1685:AY1687)*$H1681/12</f>
        <v>0</v>
      </c>
      <c r="AZ1691" s="93">
        <f t="shared" ca="1" si="2815"/>
        <v>0</v>
      </c>
      <c r="BA1691" s="93">
        <f t="shared" ca="1" si="2815"/>
        <v>0</v>
      </c>
      <c r="BB1691" s="93">
        <f t="shared" ca="1" si="2815"/>
        <v>0</v>
      </c>
      <c r="BC1691" s="93">
        <f t="shared" ca="1" si="2815"/>
        <v>0</v>
      </c>
      <c r="BD1691" s="93">
        <f t="shared" ca="1" si="2815"/>
        <v>0</v>
      </c>
      <c r="BE1691" s="93">
        <f t="shared" ca="1" si="2815"/>
        <v>0</v>
      </c>
      <c r="BF1691" s="93">
        <f t="shared" ca="1" si="2815"/>
        <v>0</v>
      </c>
      <c r="BG1691" s="93">
        <f t="shared" ca="1" si="2815"/>
        <v>0</v>
      </c>
      <c r="BH1691" s="93">
        <f t="shared" ca="1" si="2815"/>
        <v>0</v>
      </c>
      <c r="BI1691" s="93">
        <f t="shared" ca="1" si="2815"/>
        <v>0</v>
      </c>
      <c r="BJ1691" s="93">
        <f t="shared" ca="1" si="2815"/>
        <v>0</v>
      </c>
      <c r="BK1691" s="93">
        <f t="shared" ca="1" si="2815"/>
        <v>0</v>
      </c>
      <c r="BL1691" s="93">
        <f t="shared" ca="1" si="2815"/>
        <v>0</v>
      </c>
      <c r="BM1691" s="93">
        <f t="shared" ca="1" si="2815"/>
        <v>0</v>
      </c>
      <c r="BN1691" s="93">
        <f t="shared" ca="1" si="2815"/>
        <v>0</v>
      </c>
      <c r="BO1691" s="93">
        <f t="shared" ca="1" si="2815"/>
        <v>0</v>
      </c>
      <c r="BP1691" s="93">
        <f t="shared" ca="1" si="2815"/>
        <v>0</v>
      </c>
      <c r="BQ1691" s="93">
        <f t="shared" ca="1" si="2815"/>
        <v>0</v>
      </c>
      <c r="BR1691" s="93">
        <f t="shared" ca="1" si="2815"/>
        <v>0</v>
      </c>
      <c r="BS1691" s="93">
        <f t="shared" ca="1" si="2815"/>
        <v>0</v>
      </c>
      <c r="BT1691" s="93">
        <f t="shared" ca="1" si="2815"/>
        <v>0</v>
      </c>
      <c r="BU1691" s="93">
        <f t="shared" ca="1" si="2815"/>
        <v>0</v>
      </c>
      <c r="BV1691" s="93">
        <f t="shared" ca="1" si="2815"/>
        <v>0</v>
      </c>
      <c r="BW1691" s="93">
        <f t="shared" ca="1" si="2815"/>
        <v>0</v>
      </c>
      <c r="BX1691" s="93">
        <f t="shared" ca="1" si="2815"/>
        <v>0</v>
      </c>
      <c r="BY1691" s="93">
        <f t="shared" ca="1" si="2815"/>
        <v>0</v>
      </c>
      <c r="BZ1691" s="93">
        <f t="shared" ca="1" si="2815"/>
        <v>0</v>
      </c>
      <c r="CA1691" s="93">
        <f t="shared" ca="1" si="2815"/>
        <v>0</v>
      </c>
      <c r="CB1691" s="93">
        <f t="shared" ca="1" si="2815"/>
        <v>0</v>
      </c>
      <c r="CC1691" s="93">
        <f t="shared" ca="1" si="2815"/>
        <v>0</v>
      </c>
      <c r="CD1691" s="93">
        <f t="shared" ca="1" si="2815"/>
        <v>0</v>
      </c>
      <c r="CE1691" s="93">
        <f t="shared" ref="CE1691:CL1691" ca="1" si="2816">-SUM(CE1685:CE1687)*$H1681/12</f>
        <v>0</v>
      </c>
      <c r="CF1691" s="93">
        <f t="shared" ca="1" si="2816"/>
        <v>0</v>
      </c>
      <c r="CG1691" s="93">
        <f t="shared" ca="1" si="2816"/>
        <v>0</v>
      </c>
      <c r="CH1691" s="93">
        <f t="shared" ca="1" si="2816"/>
        <v>0</v>
      </c>
      <c r="CI1691" s="93">
        <f t="shared" ca="1" si="2816"/>
        <v>0</v>
      </c>
      <c r="CJ1691" s="93">
        <f t="shared" ca="1" si="2816"/>
        <v>0</v>
      </c>
      <c r="CK1691" s="93">
        <f t="shared" ca="1" si="2816"/>
        <v>0</v>
      </c>
      <c r="CL1691" s="93">
        <f t="shared" ca="1" si="2816"/>
        <v>0</v>
      </c>
      <c r="CN1691" s="93">
        <f>SUMIF($5:$5,CN$2,1687:1687)</f>
        <v>0</v>
      </c>
      <c r="CO1691" s="93">
        <f t="shared" ref="CO1691:CX1691" si="2817">-SUM(CO1685:CO1687)*$H1681/CO$5</f>
        <v>0</v>
      </c>
      <c r="CP1691" s="93">
        <f t="shared" ca="1" si="2817"/>
        <v>-25000</v>
      </c>
      <c r="CQ1691" s="93">
        <f t="shared" ca="1" si="2817"/>
        <v>-25000</v>
      </c>
      <c r="CR1691" s="93">
        <f t="shared" ca="1" si="2817"/>
        <v>-25000</v>
      </c>
      <c r="CS1691" s="93">
        <f t="shared" ca="1" si="2817"/>
        <v>-25000</v>
      </c>
      <c r="CT1691" s="93">
        <f t="shared" ca="1" si="2817"/>
        <v>0</v>
      </c>
      <c r="CU1691" s="93">
        <f t="shared" ca="1" si="2817"/>
        <v>0</v>
      </c>
      <c r="CV1691" s="93">
        <f t="shared" ca="1" si="2817"/>
        <v>0</v>
      </c>
      <c r="CW1691" s="93">
        <f t="shared" ca="1" si="2817"/>
        <v>0</v>
      </c>
      <c r="CX1691" s="93">
        <f t="shared" ca="1" si="2817"/>
        <v>0</v>
      </c>
      <c r="CY1691" s="93">
        <f ca="1">-SUM(CY1685:CY1687)*$H1681/CL$5</f>
        <v>0</v>
      </c>
      <c r="CZ1691" s="93">
        <f t="shared" ref="CZ1691:DL1691" ca="1" si="2818">-SUM(CZ1685:CZ1687)*$H1681/CZ$5</f>
        <v>0</v>
      </c>
      <c r="DA1691" s="93">
        <f t="shared" ca="1" si="2818"/>
        <v>0</v>
      </c>
      <c r="DB1691" s="93">
        <f t="shared" ca="1" si="2818"/>
        <v>0</v>
      </c>
      <c r="DC1691" s="93">
        <f t="shared" ca="1" si="2818"/>
        <v>0</v>
      </c>
      <c r="DD1691" s="93">
        <f t="shared" ca="1" si="2818"/>
        <v>0</v>
      </c>
      <c r="DE1691" s="93">
        <f t="shared" ca="1" si="2818"/>
        <v>0</v>
      </c>
      <c r="DF1691" s="93">
        <f t="shared" ca="1" si="2818"/>
        <v>0</v>
      </c>
      <c r="DG1691" s="93">
        <f t="shared" ca="1" si="2818"/>
        <v>0</v>
      </c>
      <c r="DH1691" s="93">
        <f t="shared" ca="1" si="2818"/>
        <v>0</v>
      </c>
      <c r="DI1691" s="93">
        <f t="shared" ca="1" si="2818"/>
        <v>0</v>
      </c>
      <c r="DJ1691" s="93">
        <f t="shared" ca="1" si="2818"/>
        <v>0</v>
      </c>
      <c r="DK1691" s="93">
        <f t="shared" ca="1" si="2818"/>
        <v>0</v>
      </c>
      <c r="DL1691" s="93">
        <f t="shared" ca="1" si="2818"/>
        <v>0</v>
      </c>
    </row>
    <row r="1692" spans="1:116" x14ac:dyDescent="0.4">
      <c r="B1692" t="s">
        <v>332</v>
      </c>
      <c r="D1692" t="s">
        <v>428</v>
      </c>
      <c r="E1692" s="8" t="str">
        <f t="shared" si="2788"/>
        <v>1692 DTERM1-F</v>
      </c>
      <c r="G1692" s="136" t="str">
        <f>G1669</f>
        <v>primary unit</v>
      </c>
      <c r="J1692" s="93"/>
      <c r="K1692" s="28"/>
      <c r="L1692" s="28"/>
      <c r="M1692" s="28"/>
      <c r="N1692" s="28"/>
      <c r="O1692" s="28"/>
      <c r="P1692" s="28"/>
      <c r="R1692" s="27"/>
      <c r="S1692" s="93"/>
      <c r="T1692" s="93"/>
      <c r="U1692" s="93"/>
      <c r="V1692" s="93"/>
      <c r="W1692" s="93"/>
      <c r="X1692" s="93"/>
      <c r="Y1692" s="93"/>
      <c r="Z1692" s="93"/>
      <c r="AA1692" s="93"/>
      <c r="AB1692" s="93"/>
      <c r="AC1692" s="93"/>
      <c r="AD1692" s="93"/>
      <c r="AE1692" s="93"/>
      <c r="AF1692" s="93"/>
      <c r="AG1692" s="93"/>
      <c r="AH1692" s="93"/>
      <c r="AI1692" s="93"/>
      <c r="AJ1692" s="93"/>
      <c r="AK1692" s="93"/>
      <c r="AL1692" s="93"/>
      <c r="AM1692" s="93"/>
      <c r="AN1692" s="93"/>
      <c r="AO1692" s="93"/>
      <c r="AP1692" s="93"/>
      <c r="AQ1692" s="93"/>
      <c r="AR1692" s="93"/>
      <c r="AS1692" s="93"/>
      <c r="AT1692" s="93"/>
      <c r="AU1692" s="93"/>
      <c r="AV1692" s="93"/>
      <c r="AW1692" s="93"/>
      <c r="AX1692" s="93"/>
      <c r="AY1692" s="93"/>
      <c r="AZ1692" s="93"/>
      <c r="BA1692" s="93"/>
      <c r="BB1692" s="93"/>
      <c r="BC1692" s="93"/>
      <c r="BD1692" s="93"/>
      <c r="BE1692" s="93"/>
      <c r="BF1692" s="93"/>
      <c r="BG1692" s="93"/>
      <c r="BH1692" s="93"/>
      <c r="BI1692" s="93"/>
      <c r="BJ1692" s="93"/>
      <c r="BK1692" s="93"/>
      <c r="BL1692" s="93"/>
      <c r="BM1692" s="93"/>
      <c r="BN1692" s="93"/>
      <c r="BO1692" s="93"/>
      <c r="BP1692" s="93"/>
      <c r="BQ1692" s="93"/>
      <c r="BR1692" s="93"/>
      <c r="BS1692" s="93"/>
      <c r="BT1692" s="93"/>
      <c r="BU1692" s="93"/>
      <c r="BV1692" s="93"/>
      <c r="BW1692" s="93"/>
      <c r="BX1692" s="93"/>
      <c r="BY1692" s="93"/>
      <c r="BZ1692" s="93"/>
      <c r="CA1692" s="93"/>
      <c r="CB1692" s="93"/>
      <c r="CC1692" s="93"/>
      <c r="CD1692" s="93"/>
      <c r="CE1692" s="93"/>
      <c r="CF1692" s="93"/>
      <c r="CG1692" s="93"/>
      <c r="CH1692" s="93"/>
      <c r="CI1692" s="93"/>
      <c r="CJ1692" s="93"/>
      <c r="CK1692" s="93"/>
      <c r="CL1692" s="93"/>
      <c r="CN1692" s="93"/>
      <c r="CO1692" s="93"/>
      <c r="CP1692" s="93"/>
      <c r="CQ1692" s="93"/>
      <c r="CR1692" s="93"/>
      <c r="CS1692" s="93"/>
      <c r="CT1692" s="93"/>
      <c r="CU1692" s="93"/>
      <c r="CV1692" s="93"/>
      <c r="CW1692" s="93"/>
      <c r="CX1692" s="93"/>
      <c r="CY1692" s="93"/>
      <c r="CZ1692" s="93"/>
      <c r="DA1692" s="93"/>
      <c r="DB1692" s="93"/>
      <c r="DC1692" s="93"/>
      <c r="DD1692" s="93"/>
      <c r="DE1692" s="93"/>
      <c r="DF1692" s="93"/>
      <c r="DG1692" s="93"/>
      <c r="DH1692" s="93"/>
      <c r="DI1692" s="93"/>
      <c r="DJ1692" s="93"/>
      <c r="DK1692" s="93"/>
      <c r="DL1692" s="93"/>
    </row>
    <row r="1693" spans="1:116" x14ac:dyDescent="0.4">
      <c r="B1693" t="s">
        <v>332</v>
      </c>
      <c r="D1693" t="s">
        <v>428</v>
      </c>
      <c r="E1693" s="8" t="str">
        <f t="shared" si="2788"/>
        <v>1693 DTERM1-F</v>
      </c>
      <c r="G1693" s="136" t="str">
        <f>G1670</f>
        <v>Primary revenue driver</v>
      </c>
      <c r="H1693" s="27"/>
      <c r="I1693" s="78"/>
      <c r="J1693" s="78"/>
      <c r="K1693" s="33"/>
      <c r="L1693" s="33"/>
      <c r="M1693" s="33"/>
      <c r="N1693" s="33"/>
      <c r="O1693" s="33"/>
      <c r="P1693" s="33"/>
      <c r="R1693" s="33"/>
      <c r="S1693" s="77"/>
      <c r="T1693" s="77"/>
      <c r="U1693" s="77"/>
      <c r="V1693" s="77"/>
      <c r="W1693" s="77"/>
      <c r="X1693" s="77"/>
      <c r="Y1693" s="77"/>
      <c r="Z1693" s="77"/>
      <c r="AA1693" s="77"/>
      <c r="AB1693" s="77"/>
      <c r="AC1693" s="77"/>
      <c r="AD1693" s="77"/>
      <c r="AE1693" s="77"/>
      <c r="AF1693" s="77"/>
      <c r="AG1693" s="77"/>
      <c r="AH1693" s="77"/>
      <c r="AI1693" s="77"/>
      <c r="AJ1693" s="77"/>
      <c r="AK1693" s="77"/>
      <c r="AL1693" s="77"/>
      <c r="AM1693" s="77"/>
      <c r="AN1693" s="77"/>
      <c r="AO1693" s="77"/>
      <c r="AP1693" s="77"/>
      <c r="AQ1693" s="77"/>
      <c r="AR1693" s="77"/>
      <c r="AS1693" s="77"/>
      <c r="AT1693" s="77"/>
      <c r="AU1693" s="77"/>
      <c r="AV1693" s="77"/>
      <c r="AW1693" s="77"/>
      <c r="AX1693" s="77"/>
      <c r="AY1693" s="77"/>
      <c r="AZ1693" s="77"/>
      <c r="BA1693" s="77"/>
      <c r="BB1693" s="77"/>
      <c r="BC1693" s="77"/>
      <c r="BD1693" s="77"/>
      <c r="BE1693" s="77"/>
      <c r="BF1693" s="77"/>
      <c r="BG1693" s="77"/>
      <c r="BH1693" s="77"/>
      <c r="BI1693" s="77"/>
      <c r="BJ1693" s="77"/>
      <c r="BK1693" s="77"/>
      <c r="BL1693" s="77"/>
      <c r="BM1693" s="77"/>
      <c r="BN1693" s="77"/>
      <c r="BO1693" s="77"/>
      <c r="BP1693" s="77"/>
      <c r="BQ1693" s="77"/>
      <c r="BR1693" s="77"/>
      <c r="BS1693" s="77"/>
      <c r="BT1693" s="77"/>
      <c r="BU1693" s="77"/>
      <c r="BV1693" s="77"/>
      <c r="BW1693" s="77"/>
      <c r="BX1693" s="77"/>
      <c r="BY1693" s="77"/>
      <c r="BZ1693" s="77"/>
      <c r="CA1693" s="77"/>
      <c r="CB1693" s="77"/>
      <c r="CC1693" s="77"/>
      <c r="CD1693" s="77"/>
      <c r="CE1693" s="77"/>
      <c r="CF1693" s="77"/>
      <c r="CG1693" s="77"/>
      <c r="CH1693" s="77"/>
      <c r="CI1693" s="77"/>
      <c r="CJ1693" s="77"/>
      <c r="CK1693" s="77"/>
      <c r="CL1693" s="77"/>
      <c r="CN1693" s="78"/>
      <c r="CO1693" s="77"/>
      <c r="CP1693" s="77"/>
      <c r="CQ1693" s="77"/>
      <c r="CR1693" s="77"/>
      <c r="CS1693" s="77"/>
      <c r="CT1693" s="77"/>
      <c r="CU1693" s="77"/>
      <c r="CV1693" s="77"/>
      <c r="CW1693" s="77"/>
      <c r="CX1693" s="77"/>
      <c r="CY1693" s="77"/>
      <c r="CZ1693" s="77"/>
      <c r="DA1693" s="77"/>
      <c r="DB1693" s="77"/>
      <c r="DC1693" s="77"/>
      <c r="DD1693" s="77"/>
      <c r="DE1693" s="77"/>
      <c r="DF1693" s="77"/>
      <c r="DG1693" s="77"/>
      <c r="DH1693" s="77"/>
      <c r="DI1693" s="77"/>
      <c r="DJ1693" s="77"/>
      <c r="DK1693" s="77"/>
      <c r="DL1693" s="77"/>
    </row>
    <row r="1694" spans="1:116" x14ac:dyDescent="0.4">
      <c r="B1694" t="s">
        <v>332</v>
      </c>
      <c r="D1694" t="s">
        <v>428</v>
      </c>
      <c r="E1694" s="8" t="str">
        <f t="shared" si="2788"/>
        <v>1694 DTERM1-F</v>
      </c>
      <c r="G1694" s="136" t="str">
        <f>G1671</f>
        <v>Primary volume driver</v>
      </c>
      <c r="H1694" s="27"/>
      <c r="I1694" s="78"/>
      <c r="J1694" s="78"/>
      <c r="K1694" s="33"/>
      <c r="L1694" s="33"/>
      <c r="M1694" s="33"/>
      <c r="N1694" s="33"/>
      <c r="O1694" s="33"/>
      <c r="P1694" s="33"/>
      <c r="R1694" s="33"/>
      <c r="S1694" s="77"/>
      <c r="T1694" s="77"/>
      <c r="U1694" s="77"/>
      <c r="V1694" s="77"/>
      <c r="W1694" s="77"/>
      <c r="X1694" s="77"/>
      <c r="Y1694" s="77"/>
      <c r="Z1694" s="77"/>
      <c r="AA1694" s="77"/>
      <c r="AB1694" s="77"/>
      <c r="AC1694" s="77"/>
      <c r="AD1694" s="77"/>
      <c r="AE1694" s="77"/>
      <c r="AF1694" s="77"/>
      <c r="AG1694" s="77"/>
      <c r="AH1694" s="77"/>
      <c r="AI1694" s="77"/>
      <c r="AJ1694" s="77"/>
      <c r="AK1694" s="77"/>
      <c r="AL1694" s="77"/>
      <c r="AM1694" s="77"/>
      <c r="AN1694" s="77"/>
      <c r="AO1694" s="77"/>
      <c r="AP1694" s="77"/>
      <c r="AQ1694" s="77"/>
      <c r="AR1694" s="77"/>
      <c r="AS1694" s="77"/>
      <c r="AT1694" s="77"/>
      <c r="AU1694" s="77"/>
      <c r="AV1694" s="77"/>
      <c r="AW1694" s="77"/>
      <c r="AX1694" s="77"/>
      <c r="AY1694" s="77"/>
      <c r="AZ1694" s="77"/>
      <c r="BA1694" s="77"/>
      <c r="BB1694" s="77"/>
      <c r="BC1694" s="77"/>
      <c r="BD1694" s="77"/>
      <c r="BE1694" s="77"/>
      <c r="BF1694" s="77"/>
      <c r="BG1694" s="77"/>
      <c r="BH1694" s="77"/>
      <c r="BI1694" s="77"/>
      <c r="BJ1694" s="77"/>
      <c r="BK1694" s="77"/>
      <c r="BL1694" s="77"/>
      <c r="BM1694" s="77"/>
      <c r="BN1694" s="77"/>
      <c r="BO1694" s="77"/>
      <c r="BP1694" s="77"/>
      <c r="BQ1694" s="77"/>
      <c r="BR1694" s="77"/>
      <c r="BS1694" s="77"/>
      <c r="BT1694" s="77"/>
      <c r="BU1694" s="77"/>
      <c r="BV1694" s="77"/>
      <c r="BW1694" s="77"/>
      <c r="BX1694" s="77"/>
      <c r="BY1694" s="77"/>
      <c r="BZ1694" s="77"/>
      <c r="CA1694" s="77"/>
      <c r="CB1694" s="77"/>
      <c r="CC1694" s="77"/>
      <c r="CD1694" s="77"/>
      <c r="CE1694" s="77"/>
      <c r="CF1694" s="77"/>
      <c r="CG1694" s="77"/>
      <c r="CH1694" s="77"/>
      <c r="CI1694" s="77"/>
      <c r="CJ1694" s="77"/>
      <c r="CK1694" s="77"/>
      <c r="CL1694" s="77"/>
      <c r="CN1694" s="78"/>
      <c r="CO1694" s="77"/>
      <c r="CP1694" s="77"/>
      <c r="CQ1694" s="77"/>
      <c r="CR1694" s="77"/>
      <c r="CS1694" s="77"/>
      <c r="CT1694" s="77"/>
      <c r="CU1694" s="77"/>
      <c r="CV1694" s="77"/>
      <c r="CW1694" s="77"/>
      <c r="CX1694" s="77"/>
      <c r="CY1694" s="77"/>
      <c r="CZ1694" s="77"/>
      <c r="DA1694" s="77"/>
      <c r="DB1694" s="77"/>
      <c r="DC1694" s="77"/>
      <c r="DD1694" s="77"/>
      <c r="DE1694" s="77"/>
      <c r="DF1694" s="77"/>
      <c r="DG1694" s="77"/>
      <c r="DH1694" s="77"/>
      <c r="DI1694" s="77"/>
      <c r="DJ1694" s="77"/>
      <c r="DK1694" s="77"/>
      <c r="DL1694" s="77"/>
    </row>
    <row r="1695" spans="1:116" x14ac:dyDescent="0.4">
      <c r="B1695" t="s">
        <v>332</v>
      </c>
      <c r="D1695" t="s">
        <v>428</v>
      </c>
      <c r="E1695" s="8" t="str">
        <f t="shared" si="2788"/>
        <v>1695 DTERM1-F</v>
      </c>
      <c r="G1695" s="191" t="str">
        <f>G1676</f>
        <v>Fixed term debt - one-time borrowing</v>
      </c>
      <c r="K1695" s="53"/>
      <c r="L1695" s="53"/>
      <c r="M1695" s="53"/>
      <c r="N1695" s="53"/>
      <c r="O1695" s="53"/>
      <c r="P1695" s="53"/>
      <c r="R1695" s="24"/>
      <c r="S1695" s="80" t="str">
        <f t="shared" ref="S1695:AX1695" si="2819">S1672</f>
        <v>S$16</v>
      </c>
      <c r="T1695" s="80" t="str">
        <f t="shared" si="2819"/>
        <v>T$16</v>
      </c>
      <c r="U1695" s="80" t="str">
        <f t="shared" si="2819"/>
        <v>U$16</v>
      </c>
      <c r="V1695" s="80" t="str">
        <f t="shared" si="2819"/>
        <v>V$16</v>
      </c>
      <c r="W1695" s="80" t="str">
        <f t="shared" si="2819"/>
        <v>W$16</v>
      </c>
      <c r="X1695" s="80" t="str">
        <f t="shared" si="2819"/>
        <v>X$16</v>
      </c>
      <c r="Y1695" s="80" t="str">
        <f t="shared" si="2819"/>
        <v>Y$16</v>
      </c>
      <c r="Z1695" s="80" t="str">
        <f t="shared" si="2819"/>
        <v>Z$16</v>
      </c>
      <c r="AA1695" s="80" t="str">
        <f t="shared" si="2819"/>
        <v>AA$16</v>
      </c>
      <c r="AB1695" s="80" t="str">
        <f t="shared" si="2819"/>
        <v>AB$16</v>
      </c>
      <c r="AC1695" s="80" t="str">
        <f t="shared" si="2819"/>
        <v>AC$16</v>
      </c>
      <c r="AD1695" s="80" t="str">
        <f t="shared" si="2819"/>
        <v>AD$16</v>
      </c>
      <c r="AE1695" s="80" t="str">
        <f t="shared" si="2819"/>
        <v>AE$16</v>
      </c>
      <c r="AF1695" s="80" t="str">
        <f t="shared" si="2819"/>
        <v>AF$16</v>
      </c>
      <c r="AG1695" s="80" t="str">
        <f t="shared" si="2819"/>
        <v>AG$16</v>
      </c>
      <c r="AH1695" s="80" t="str">
        <f t="shared" si="2819"/>
        <v>AH$16</v>
      </c>
      <c r="AI1695" s="80" t="str">
        <f t="shared" si="2819"/>
        <v>AI$16</v>
      </c>
      <c r="AJ1695" s="80" t="str">
        <f t="shared" si="2819"/>
        <v>AJ$16</v>
      </c>
      <c r="AK1695" s="80" t="str">
        <f t="shared" si="2819"/>
        <v>AK$16</v>
      </c>
      <c r="AL1695" s="80" t="str">
        <f t="shared" si="2819"/>
        <v>AL$16</v>
      </c>
      <c r="AM1695" s="80" t="str">
        <f t="shared" si="2819"/>
        <v>AM$16</v>
      </c>
      <c r="AN1695" s="80" t="str">
        <f t="shared" si="2819"/>
        <v>AN$16</v>
      </c>
      <c r="AO1695" s="80" t="str">
        <f t="shared" si="2819"/>
        <v>AO$16</v>
      </c>
      <c r="AP1695" s="80" t="str">
        <f t="shared" si="2819"/>
        <v>AP$16</v>
      </c>
      <c r="AQ1695" s="80" t="str">
        <f t="shared" si="2819"/>
        <v>AQ$16</v>
      </c>
      <c r="AR1695" s="80" t="str">
        <f t="shared" si="2819"/>
        <v>AR$16</v>
      </c>
      <c r="AS1695" s="80" t="str">
        <f t="shared" si="2819"/>
        <v>AS$16</v>
      </c>
      <c r="AT1695" s="80" t="str">
        <f t="shared" si="2819"/>
        <v>AT$16</v>
      </c>
      <c r="AU1695" s="80" t="str">
        <f t="shared" si="2819"/>
        <v>AU$16</v>
      </c>
      <c r="AV1695" s="80" t="str">
        <f t="shared" si="2819"/>
        <v>AV$16</v>
      </c>
      <c r="AW1695" s="80" t="str">
        <f t="shared" si="2819"/>
        <v>AW$16</v>
      </c>
      <c r="AX1695" s="80" t="str">
        <f t="shared" si="2819"/>
        <v>AX$16</v>
      </c>
      <c r="AY1695" s="80" t="str">
        <f t="shared" ref="AY1695:CD1695" si="2820">AY1672</f>
        <v>AY$16</v>
      </c>
      <c r="AZ1695" s="80" t="str">
        <f t="shared" si="2820"/>
        <v>AZ$16</v>
      </c>
      <c r="BA1695" s="80" t="str">
        <f t="shared" si="2820"/>
        <v>BA$16</v>
      </c>
      <c r="BB1695" s="80" t="str">
        <f t="shared" si="2820"/>
        <v>BB$16</v>
      </c>
      <c r="BC1695" s="80" t="str">
        <f t="shared" si="2820"/>
        <v>BC$16</v>
      </c>
      <c r="BD1695" s="80" t="str">
        <f t="shared" si="2820"/>
        <v>BD$16</v>
      </c>
      <c r="BE1695" s="80" t="str">
        <f t="shared" si="2820"/>
        <v>BE$16</v>
      </c>
      <c r="BF1695" s="80" t="str">
        <f t="shared" si="2820"/>
        <v>BF$16</v>
      </c>
      <c r="BG1695" s="80" t="str">
        <f t="shared" si="2820"/>
        <v>BG$16</v>
      </c>
      <c r="BH1695" s="80" t="str">
        <f t="shared" si="2820"/>
        <v>BH$16</v>
      </c>
      <c r="BI1695" s="80" t="str">
        <f t="shared" si="2820"/>
        <v>BI$16</v>
      </c>
      <c r="BJ1695" s="80" t="str">
        <f t="shared" si="2820"/>
        <v>BJ$16</v>
      </c>
      <c r="BK1695" s="80" t="str">
        <f t="shared" si="2820"/>
        <v>BK$16</v>
      </c>
      <c r="BL1695" s="80" t="str">
        <f t="shared" si="2820"/>
        <v>BL$16</v>
      </c>
      <c r="BM1695" s="80" t="str">
        <f t="shared" si="2820"/>
        <v>BM$16</v>
      </c>
      <c r="BN1695" s="80" t="str">
        <f t="shared" si="2820"/>
        <v>BN$16</v>
      </c>
      <c r="BO1695" s="80" t="str">
        <f t="shared" si="2820"/>
        <v>BO$16</v>
      </c>
      <c r="BP1695" s="80" t="str">
        <f t="shared" si="2820"/>
        <v>BP$16</v>
      </c>
      <c r="BQ1695" s="80" t="str">
        <f t="shared" si="2820"/>
        <v>BQ$16</v>
      </c>
      <c r="BR1695" s="80" t="str">
        <f t="shared" si="2820"/>
        <v>BR$16</v>
      </c>
      <c r="BS1695" s="80" t="str">
        <f t="shared" si="2820"/>
        <v>BS$16</v>
      </c>
      <c r="BT1695" s="80" t="str">
        <f t="shared" si="2820"/>
        <v>BT$16</v>
      </c>
      <c r="BU1695" s="80" t="str">
        <f t="shared" si="2820"/>
        <v>BU$16</v>
      </c>
      <c r="BV1695" s="80" t="str">
        <f t="shared" si="2820"/>
        <v>BV$16</v>
      </c>
      <c r="BW1695" s="80" t="str">
        <f t="shared" si="2820"/>
        <v>BW$16</v>
      </c>
      <c r="BX1695" s="80" t="str">
        <f t="shared" si="2820"/>
        <v>BX$16</v>
      </c>
      <c r="BY1695" s="80" t="str">
        <f t="shared" si="2820"/>
        <v>BY$16</v>
      </c>
      <c r="BZ1695" s="80" t="str">
        <f t="shared" si="2820"/>
        <v>BZ$16</v>
      </c>
      <c r="CA1695" s="80" t="str">
        <f t="shared" si="2820"/>
        <v>CA$16</v>
      </c>
      <c r="CB1695" s="80" t="str">
        <f t="shared" si="2820"/>
        <v>CB$16</v>
      </c>
      <c r="CC1695" s="80" t="str">
        <f t="shared" si="2820"/>
        <v>CC$16</v>
      </c>
      <c r="CD1695" s="80" t="str">
        <f t="shared" si="2820"/>
        <v>CD$16</v>
      </c>
      <c r="CE1695" s="80" t="str">
        <f t="shared" ref="CE1695:CL1695" si="2821">CE1672</f>
        <v>CE$16</v>
      </c>
      <c r="CF1695" s="80" t="str">
        <f t="shared" si="2821"/>
        <v>CF$16</v>
      </c>
      <c r="CG1695" s="80" t="str">
        <f t="shared" si="2821"/>
        <v>CG$16</v>
      </c>
      <c r="CH1695" s="80" t="str">
        <f t="shared" si="2821"/>
        <v>CH$16</v>
      </c>
      <c r="CI1695" s="80" t="str">
        <f t="shared" si="2821"/>
        <v>CI$16</v>
      </c>
      <c r="CJ1695" s="80" t="str">
        <f t="shared" si="2821"/>
        <v>CJ$16</v>
      </c>
      <c r="CK1695" s="80" t="str">
        <f t="shared" si="2821"/>
        <v>CK$16</v>
      </c>
      <c r="CL1695" s="80" t="str">
        <f t="shared" si="2821"/>
        <v>CL$16</v>
      </c>
      <c r="CO1695" s="80" t="str">
        <f t="shared" ref="CO1695:DL1695" si="2822">CO1672</f>
        <v>CO$16</v>
      </c>
      <c r="CP1695" s="80" t="str">
        <f t="shared" si="2822"/>
        <v>CP$16</v>
      </c>
      <c r="CQ1695" s="80" t="str">
        <f t="shared" si="2822"/>
        <v>CQ$16</v>
      </c>
      <c r="CR1695" s="80" t="str">
        <f t="shared" si="2822"/>
        <v>CR$16</v>
      </c>
      <c r="CS1695" s="80" t="str">
        <f t="shared" si="2822"/>
        <v>CS$16</v>
      </c>
      <c r="CT1695" s="80" t="str">
        <f t="shared" si="2822"/>
        <v>CT$16</v>
      </c>
      <c r="CU1695" s="80" t="str">
        <f t="shared" si="2822"/>
        <v>CU$16</v>
      </c>
      <c r="CV1695" s="80" t="str">
        <f t="shared" si="2822"/>
        <v>CV$16</v>
      </c>
      <c r="CW1695" s="80" t="str">
        <f t="shared" si="2822"/>
        <v>CW$16</v>
      </c>
      <c r="CX1695" s="80" t="str">
        <f t="shared" si="2822"/>
        <v>CX$16</v>
      </c>
      <c r="CY1695" s="80" t="str">
        <f t="shared" si="2822"/>
        <v>CY$16</v>
      </c>
      <c r="CZ1695" s="80" t="str">
        <f t="shared" si="2822"/>
        <v>CZ$16</v>
      </c>
      <c r="DA1695" s="80" t="str">
        <f t="shared" si="2822"/>
        <v>DA$16</v>
      </c>
      <c r="DB1695" s="80" t="str">
        <f t="shared" si="2822"/>
        <v>DB$16</v>
      </c>
      <c r="DC1695" s="80" t="str">
        <f t="shared" si="2822"/>
        <v>DC$16</v>
      </c>
      <c r="DD1695" s="80" t="str">
        <f t="shared" si="2822"/>
        <v>DD$16</v>
      </c>
      <c r="DE1695" s="80" t="str">
        <f t="shared" si="2822"/>
        <v>DE$16</v>
      </c>
      <c r="DF1695" s="80" t="str">
        <f t="shared" si="2822"/>
        <v>DF$16</v>
      </c>
      <c r="DG1695" s="80" t="str">
        <f t="shared" si="2822"/>
        <v>DG$16</v>
      </c>
      <c r="DH1695" s="80" t="str">
        <f t="shared" si="2822"/>
        <v>DH$16</v>
      </c>
      <c r="DI1695" s="80" t="str">
        <f t="shared" si="2822"/>
        <v>DI$16</v>
      </c>
      <c r="DJ1695" s="80" t="str">
        <f t="shared" si="2822"/>
        <v>DJ$16</v>
      </c>
      <c r="DK1695" s="80" t="str">
        <f t="shared" si="2822"/>
        <v>DK$16</v>
      </c>
      <c r="DL1695" s="80" t="str">
        <f t="shared" si="2822"/>
        <v>DL$16</v>
      </c>
    </row>
    <row r="1696" spans="1:116" x14ac:dyDescent="0.4">
      <c r="B1696" t="s">
        <v>332</v>
      </c>
      <c r="D1696" t="s">
        <v>428</v>
      </c>
      <c r="E1696" s="8" t="str">
        <f t="shared" si="2788"/>
        <v>1696 DTERM1-F</v>
      </c>
      <c r="G1696" s="241" t="str">
        <f>IFERROR(SUBSTITUTE(TRIM(MID(G1676, SEARCH("-", G1676) + 1, LEN(G1676))),":",""),"no unit")</f>
        <v>one-time borrowing</v>
      </c>
      <c r="H1696" s="12"/>
      <c r="I1696" s="60"/>
      <c r="J1696" s="60"/>
      <c r="K1696" s="15"/>
      <c r="L1696" s="15"/>
      <c r="M1696" s="15"/>
      <c r="N1696" s="15"/>
      <c r="O1696" s="15"/>
      <c r="P1696" s="15"/>
      <c r="R1696" s="15"/>
      <c r="S1696" s="80" t="str">
        <f t="shared" ref="S1696:AX1696" si="2823">S1673</f>
        <v>S$17</v>
      </c>
      <c r="T1696" s="80" t="str">
        <f t="shared" si="2823"/>
        <v>T$17</v>
      </c>
      <c r="U1696" s="80" t="str">
        <f t="shared" si="2823"/>
        <v>U$17</v>
      </c>
      <c r="V1696" s="80" t="str">
        <f t="shared" si="2823"/>
        <v>V$17</v>
      </c>
      <c r="W1696" s="80" t="str">
        <f t="shared" si="2823"/>
        <v>W$17</v>
      </c>
      <c r="X1696" s="80" t="str">
        <f t="shared" si="2823"/>
        <v>X$17</v>
      </c>
      <c r="Y1696" s="80" t="str">
        <f t="shared" si="2823"/>
        <v>Y$17</v>
      </c>
      <c r="Z1696" s="80" t="str">
        <f t="shared" si="2823"/>
        <v>Z$17</v>
      </c>
      <c r="AA1696" s="80" t="str">
        <f t="shared" si="2823"/>
        <v>AA$17</v>
      </c>
      <c r="AB1696" s="80" t="str">
        <f t="shared" si="2823"/>
        <v>AB$17</v>
      </c>
      <c r="AC1696" s="80" t="str">
        <f t="shared" si="2823"/>
        <v>AC$17</v>
      </c>
      <c r="AD1696" s="80" t="str">
        <f t="shared" si="2823"/>
        <v>AD$17</v>
      </c>
      <c r="AE1696" s="80" t="str">
        <f t="shared" si="2823"/>
        <v>AE$17</v>
      </c>
      <c r="AF1696" s="80" t="str">
        <f t="shared" si="2823"/>
        <v>AF$17</v>
      </c>
      <c r="AG1696" s="80" t="str">
        <f t="shared" si="2823"/>
        <v>AG$17</v>
      </c>
      <c r="AH1696" s="80" t="str">
        <f t="shared" si="2823"/>
        <v>AH$17</v>
      </c>
      <c r="AI1696" s="80" t="str">
        <f t="shared" si="2823"/>
        <v>AI$17</v>
      </c>
      <c r="AJ1696" s="80" t="str">
        <f t="shared" si="2823"/>
        <v>AJ$17</v>
      </c>
      <c r="AK1696" s="80" t="str">
        <f t="shared" si="2823"/>
        <v>AK$17</v>
      </c>
      <c r="AL1696" s="80" t="str">
        <f t="shared" si="2823"/>
        <v>AL$17</v>
      </c>
      <c r="AM1696" s="80" t="str">
        <f t="shared" si="2823"/>
        <v>AM$17</v>
      </c>
      <c r="AN1696" s="80" t="str">
        <f t="shared" si="2823"/>
        <v>AN$17</v>
      </c>
      <c r="AO1696" s="80" t="str">
        <f t="shared" si="2823"/>
        <v>AO$17</v>
      </c>
      <c r="AP1696" s="80" t="str">
        <f t="shared" si="2823"/>
        <v>AP$17</v>
      </c>
      <c r="AQ1696" s="80" t="str">
        <f t="shared" si="2823"/>
        <v>AQ$17</v>
      </c>
      <c r="AR1696" s="80" t="str">
        <f t="shared" si="2823"/>
        <v>AR$17</v>
      </c>
      <c r="AS1696" s="80" t="str">
        <f t="shared" si="2823"/>
        <v>AS$17</v>
      </c>
      <c r="AT1696" s="80" t="str">
        <f t="shared" si="2823"/>
        <v>AT$17</v>
      </c>
      <c r="AU1696" s="80" t="str">
        <f t="shared" si="2823"/>
        <v>AU$17</v>
      </c>
      <c r="AV1696" s="80" t="str">
        <f t="shared" si="2823"/>
        <v>AV$17</v>
      </c>
      <c r="AW1696" s="80" t="str">
        <f t="shared" si="2823"/>
        <v>AW$17</v>
      </c>
      <c r="AX1696" s="80" t="str">
        <f t="shared" si="2823"/>
        <v>AX$17</v>
      </c>
      <c r="AY1696" s="80" t="str">
        <f t="shared" ref="AY1696:CD1696" si="2824">AY1673</f>
        <v>AY$17</v>
      </c>
      <c r="AZ1696" s="80" t="str">
        <f t="shared" si="2824"/>
        <v>AZ$17</v>
      </c>
      <c r="BA1696" s="80" t="str">
        <f t="shared" si="2824"/>
        <v>BA$17</v>
      </c>
      <c r="BB1696" s="80" t="str">
        <f t="shared" si="2824"/>
        <v>BB$17</v>
      </c>
      <c r="BC1696" s="80" t="str">
        <f t="shared" si="2824"/>
        <v>BC$17</v>
      </c>
      <c r="BD1696" s="80" t="str">
        <f t="shared" si="2824"/>
        <v>BD$17</v>
      </c>
      <c r="BE1696" s="80" t="str">
        <f t="shared" si="2824"/>
        <v>BE$17</v>
      </c>
      <c r="BF1696" s="80" t="str">
        <f t="shared" si="2824"/>
        <v>BF$17</v>
      </c>
      <c r="BG1696" s="80" t="str">
        <f t="shared" si="2824"/>
        <v>BG$17</v>
      </c>
      <c r="BH1696" s="80" t="str">
        <f t="shared" si="2824"/>
        <v>BH$17</v>
      </c>
      <c r="BI1696" s="80" t="str">
        <f t="shared" si="2824"/>
        <v>BI$17</v>
      </c>
      <c r="BJ1696" s="80" t="str">
        <f t="shared" si="2824"/>
        <v>BJ$17</v>
      </c>
      <c r="BK1696" s="80" t="str">
        <f t="shared" si="2824"/>
        <v>BK$17</v>
      </c>
      <c r="BL1696" s="80" t="str">
        <f t="shared" si="2824"/>
        <v>BL$17</v>
      </c>
      <c r="BM1696" s="80" t="str">
        <f t="shared" si="2824"/>
        <v>BM$17</v>
      </c>
      <c r="BN1696" s="80" t="str">
        <f t="shared" si="2824"/>
        <v>BN$17</v>
      </c>
      <c r="BO1696" s="80" t="str">
        <f t="shared" si="2824"/>
        <v>BO$17</v>
      </c>
      <c r="BP1696" s="80" t="str">
        <f t="shared" si="2824"/>
        <v>BP$17</v>
      </c>
      <c r="BQ1696" s="80" t="str">
        <f t="shared" si="2824"/>
        <v>BQ$17</v>
      </c>
      <c r="BR1696" s="80" t="str">
        <f t="shared" si="2824"/>
        <v>BR$17</v>
      </c>
      <c r="BS1696" s="80" t="str">
        <f t="shared" si="2824"/>
        <v>BS$17</v>
      </c>
      <c r="BT1696" s="80" t="str">
        <f t="shared" si="2824"/>
        <v>BT$17</v>
      </c>
      <c r="BU1696" s="80" t="str">
        <f t="shared" si="2824"/>
        <v>BU$17</v>
      </c>
      <c r="BV1696" s="80" t="str">
        <f t="shared" si="2824"/>
        <v>BV$17</v>
      </c>
      <c r="BW1696" s="80" t="str">
        <f t="shared" si="2824"/>
        <v>BW$17</v>
      </c>
      <c r="BX1696" s="80" t="str">
        <f t="shared" si="2824"/>
        <v>BX$17</v>
      </c>
      <c r="BY1696" s="80" t="str">
        <f t="shared" si="2824"/>
        <v>BY$17</v>
      </c>
      <c r="BZ1696" s="80" t="str">
        <f t="shared" si="2824"/>
        <v>BZ$17</v>
      </c>
      <c r="CA1696" s="80" t="str">
        <f t="shared" si="2824"/>
        <v>CA$17</v>
      </c>
      <c r="CB1696" s="80" t="str">
        <f t="shared" si="2824"/>
        <v>CB$17</v>
      </c>
      <c r="CC1696" s="80" t="str">
        <f t="shared" si="2824"/>
        <v>CC$17</v>
      </c>
      <c r="CD1696" s="80" t="str">
        <f t="shared" si="2824"/>
        <v>CD$17</v>
      </c>
      <c r="CE1696" s="80" t="str">
        <f t="shared" ref="CE1696:CL1696" si="2825">CE1673</f>
        <v>CE$17</v>
      </c>
      <c r="CF1696" s="80" t="str">
        <f t="shared" si="2825"/>
        <v>CF$17</v>
      </c>
      <c r="CG1696" s="80" t="str">
        <f t="shared" si="2825"/>
        <v>CG$17</v>
      </c>
      <c r="CH1696" s="80" t="str">
        <f t="shared" si="2825"/>
        <v>CH$17</v>
      </c>
      <c r="CI1696" s="80" t="str">
        <f t="shared" si="2825"/>
        <v>CI$17</v>
      </c>
      <c r="CJ1696" s="80" t="str">
        <f t="shared" si="2825"/>
        <v>CJ$17</v>
      </c>
      <c r="CK1696" s="80" t="str">
        <f t="shared" si="2825"/>
        <v>CK$17</v>
      </c>
      <c r="CL1696" s="80" t="str">
        <f t="shared" si="2825"/>
        <v>CL$17</v>
      </c>
      <c r="CN1696" s="60"/>
      <c r="CO1696" s="80" t="str">
        <f t="shared" ref="CO1696:DL1696" si="2826">CO1673</f>
        <v>CO$17</v>
      </c>
      <c r="CP1696" s="80" t="str">
        <f t="shared" si="2826"/>
        <v>CP$17</v>
      </c>
      <c r="CQ1696" s="80" t="str">
        <f t="shared" si="2826"/>
        <v>CQ$17</v>
      </c>
      <c r="CR1696" s="80" t="str">
        <f t="shared" si="2826"/>
        <v>CR$17</v>
      </c>
      <c r="CS1696" s="80" t="str">
        <f t="shared" si="2826"/>
        <v>CS$17</v>
      </c>
      <c r="CT1696" s="80" t="str">
        <f t="shared" si="2826"/>
        <v>CT$17</v>
      </c>
      <c r="CU1696" s="80" t="str">
        <f t="shared" si="2826"/>
        <v>CU$17</v>
      </c>
      <c r="CV1696" s="80" t="str">
        <f t="shared" si="2826"/>
        <v>CV$17</v>
      </c>
      <c r="CW1696" s="80" t="str">
        <f t="shared" si="2826"/>
        <v>CW$17</v>
      </c>
      <c r="CX1696" s="80" t="str">
        <f t="shared" si="2826"/>
        <v>CX$17</v>
      </c>
      <c r="CY1696" s="80" t="str">
        <f t="shared" si="2826"/>
        <v>CY$17</v>
      </c>
      <c r="CZ1696" s="80" t="str">
        <f t="shared" si="2826"/>
        <v>CZ$17</v>
      </c>
      <c r="DA1696" s="80" t="str">
        <f t="shared" si="2826"/>
        <v>DA$17</v>
      </c>
      <c r="DB1696" s="80" t="str">
        <f t="shared" si="2826"/>
        <v>DB$17</v>
      </c>
      <c r="DC1696" s="80" t="str">
        <f t="shared" si="2826"/>
        <v>DC$17</v>
      </c>
      <c r="DD1696" s="80" t="str">
        <f t="shared" si="2826"/>
        <v>DD$17</v>
      </c>
      <c r="DE1696" s="80" t="str">
        <f t="shared" si="2826"/>
        <v>DE$17</v>
      </c>
      <c r="DF1696" s="80" t="str">
        <f t="shared" si="2826"/>
        <v>DF$17</v>
      </c>
      <c r="DG1696" s="80" t="str">
        <f t="shared" si="2826"/>
        <v>DG$17</v>
      </c>
      <c r="DH1696" s="80" t="str">
        <f t="shared" si="2826"/>
        <v>DH$17</v>
      </c>
      <c r="DI1696" s="80" t="str">
        <f t="shared" si="2826"/>
        <v>DI$17</v>
      </c>
      <c r="DJ1696" s="80" t="str">
        <f t="shared" si="2826"/>
        <v>DJ$17</v>
      </c>
      <c r="DK1696" s="80" t="str">
        <f t="shared" si="2826"/>
        <v>DK$17</v>
      </c>
      <c r="DL1696" s="80" t="str">
        <f t="shared" si="2826"/>
        <v>DL$17</v>
      </c>
    </row>
    <row r="1697" spans="1:116" x14ac:dyDescent="0.4">
      <c r="A1697" s="3"/>
      <c r="B1697" t="s">
        <v>332</v>
      </c>
      <c r="D1697" t="s">
        <v>428</v>
      </c>
      <c r="E1697" s="8" t="str">
        <f t="shared" si="2788"/>
        <v>1697 DTERM1-F</v>
      </c>
      <c r="G1697" s="191" t="str">
        <f>G1674</f>
        <v>Secondary revenue driver</v>
      </c>
      <c r="H1697" s="12"/>
      <c r="I1697" s="60"/>
      <c r="J1697" s="60"/>
      <c r="K1697" s="15"/>
      <c r="L1697" s="15"/>
      <c r="M1697" s="15"/>
      <c r="N1697" s="15"/>
      <c r="O1697" s="15"/>
      <c r="P1697" s="15"/>
      <c r="R1697" s="15"/>
      <c r="S1697" s="179">
        <f t="shared" ref="S1697:AX1697" si="2827">S1674</f>
        <v>0</v>
      </c>
      <c r="T1697" s="179">
        <f t="shared" si="2827"/>
        <v>0</v>
      </c>
      <c r="U1697" s="179">
        <f t="shared" si="2827"/>
        <v>0</v>
      </c>
      <c r="V1697" s="179">
        <f t="shared" si="2827"/>
        <v>0</v>
      </c>
      <c r="W1697" s="179">
        <f t="shared" si="2827"/>
        <v>0</v>
      </c>
      <c r="X1697" s="179">
        <f t="shared" si="2827"/>
        <v>0</v>
      </c>
      <c r="Y1697" s="179">
        <f t="shared" si="2827"/>
        <v>0</v>
      </c>
      <c r="Z1697" s="179">
        <f t="shared" si="2827"/>
        <v>0</v>
      </c>
      <c r="AA1697" s="179">
        <f t="shared" si="2827"/>
        <v>0</v>
      </c>
      <c r="AB1697" s="179">
        <f t="shared" si="2827"/>
        <v>0</v>
      </c>
      <c r="AC1697" s="179">
        <f t="shared" si="2827"/>
        <v>0</v>
      </c>
      <c r="AD1697" s="179">
        <f t="shared" si="2827"/>
        <v>0</v>
      </c>
      <c r="AE1697" s="179">
        <f t="shared" si="2827"/>
        <v>0</v>
      </c>
      <c r="AF1697" s="179">
        <f t="shared" si="2827"/>
        <v>0</v>
      </c>
      <c r="AG1697" s="179">
        <f t="shared" si="2827"/>
        <v>0</v>
      </c>
      <c r="AH1697" s="179">
        <f t="shared" si="2827"/>
        <v>0</v>
      </c>
      <c r="AI1697" s="179">
        <f t="shared" si="2827"/>
        <v>0</v>
      </c>
      <c r="AJ1697" s="179">
        <f t="shared" si="2827"/>
        <v>0</v>
      </c>
      <c r="AK1697" s="179">
        <f t="shared" si="2827"/>
        <v>0</v>
      </c>
      <c r="AL1697" s="179">
        <f t="shared" si="2827"/>
        <v>0</v>
      </c>
      <c r="AM1697" s="179">
        <f t="shared" si="2827"/>
        <v>0</v>
      </c>
      <c r="AN1697" s="179">
        <f t="shared" si="2827"/>
        <v>0</v>
      </c>
      <c r="AO1697" s="179">
        <f t="shared" si="2827"/>
        <v>0</v>
      </c>
      <c r="AP1697" s="179">
        <f t="shared" si="2827"/>
        <v>0</v>
      </c>
      <c r="AQ1697" s="179">
        <f t="shared" si="2827"/>
        <v>0</v>
      </c>
      <c r="AR1697" s="179">
        <f t="shared" si="2827"/>
        <v>0</v>
      </c>
      <c r="AS1697" s="179">
        <f t="shared" si="2827"/>
        <v>0</v>
      </c>
      <c r="AT1697" s="179">
        <f t="shared" si="2827"/>
        <v>0</v>
      </c>
      <c r="AU1697" s="179">
        <f t="shared" si="2827"/>
        <v>0</v>
      </c>
      <c r="AV1697" s="179">
        <f t="shared" si="2827"/>
        <v>0</v>
      </c>
      <c r="AW1697" s="179">
        <f t="shared" si="2827"/>
        <v>0</v>
      </c>
      <c r="AX1697" s="179">
        <f t="shared" si="2827"/>
        <v>0</v>
      </c>
      <c r="AY1697" s="179">
        <f t="shared" ref="AY1697:CD1697" si="2828">AY1674</f>
        <v>0</v>
      </c>
      <c r="AZ1697" s="179">
        <f t="shared" si="2828"/>
        <v>0</v>
      </c>
      <c r="BA1697" s="179">
        <f t="shared" si="2828"/>
        <v>0</v>
      </c>
      <c r="BB1697" s="179">
        <f t="shared" si="2828"/>
        <v>0</v>
      </c>
      <c r="BC1697" s="179">
        <f t="shared" si="2828"/>
        <v>0</v>
      </c>
      <c r="BD1697" s="179">
        <f t="shared" si="2828"/>
        <v>0</v>
      </c>
      <c r="BE1697" s="179">
        <f t="shared" si="2828"/>
        <v>0</v>
      </c>
      <c r="BF1697" s="179">
        <f t="shared" si="2828"/>
        <v>0</v>
      </c>
      <c r="BG1697" s="179">
        <f t="shared" si="2828"/>
        <v>0</v>
      </c>
      <c r="BH1697" s="179">
        <f t="shared" si="2828"/>
        <v>0</v>
      </c>
      <c r="BI1697" s="179">
        <f t="shared" si="2828"/>
        <v>0</v>
      </c>
      <c r="BJ1697" s="179">
        <f t="shared" si="2828"/>
        <v>0</v>
      </c>
      <c r="BK1697" s="179">
        <f t="shared" si="2828"/>
        <v>0</v>
      </c>
      <c r="BL1697" s="179">
        <f t="shared" si="2828"/>
        <v>0</v>
      </c>
      <c r="BM1697" s="179">
        <f t="shared" si="2828"/>
        <v>0</v>
      </c>
      <c r="BN1697" s="179">
        <f t="shared" si="2828"/>
        <v>0</v>
      </c>
      <c r="BO1697" s="179">
        <f t="shared" si="2828"/>
        <v>0</v>
      </c>
      <c r="BP1697" s="179">
        <f t="shared" si="2828"/>
        <v>0</v>
      </c>
      <c r="BQ1697" s="179">
        <f t="shared" si="2828"/>
        <v>0</v>
      </c>
      <c r="BR1697" s="179">
        <f t="shared" si="2828"/>
        <v>0</v>
      </c>
      <c r="BS1697" s="179">
        <f t="shared" si="2828"/>
        <v>0</v>
      </c>
      <c r="BT1697" s="179">
        <f t="shared" si="2828"/>
        <v>0</v>
      </c>
      <c r="BU1697" s="179">
        <f t="shared" si="2828"/>
        <v>0</v>
      </c>
      <c r="BV1697" s="179">
        <f t="shared" si="2828"/>
        <v>0</v>
      </c>
      <c r="BW1697" s="179">
        <f t="shared" si="2828"/>
        <v>0</v>
      </c>
      <c r="BX1697" s="179">
        <f t="shared" si="2828"/>
        <v>0</v>
      </c>
      <c r="BY1697" s="179">
        <f t="shared" si="2828"/>
        <v>0</v>
      </c>
      <c r="BZ1697" s="179">
        <f t="shared" si="2828"/>
        <v>0</v>
      </c>
      <c r="CA1697" s="179">
        <f t="shared" si="2828"/>
        <v>0</v>
      </c>
      <c r="CB1697" s="179">
        <f t="shared" si="2828"/>
        <v>0</v>
      </c>
      <c r="CC1697" s="179">
        <f t="shared" si="2828"/>
        <v>0</v>
      </c>
      <c r="CD1697" s="179">
        <f t="shared" si="2828"/>
        <v>0</v>
      </c>
      <c r="CE1697" s="179">
        <f t="shared" ref="CE1697:CL1697" si="2829">CE1674</f>
        <v>0</v>
      </c>
      <c r="CF1697" s="179">
        <f t="shared" si="2829"/>
        <v>0</v>
      </c>
      <c r="CG1697" s="179">
        <f t="shared" si="2829"/>
        <v>0</v>
      </c>
      <c r="CH1697" s="179">
        <f t="shared" si="2829"/>
        <v>0</v>
      </c>
      <c r="CI1697" s="179">
        <f t="shared" si="2829"/>
        <v>0</v>
      </c>
      <c r="CJ1697" s="179">
        <f t="shared" si="2829"/>
        <v>0</v>
      </c>
      <c r="CK1697" s="179">
        <f t="shared" si="2829"/>
        <v>0</v>
      </c>
      <c r="CL1697" s="179">
        <f t="shared" si="2829"/>
        <v>0</v>
      </c>
      <c r="CN1697" s="60"/>
      <c r="CO1697" s="179">
        <f t="shared" ref="CO1697:DL1697" si="2830">CO1674</f>
        <v>0</v>
      </c>
      <c r="CP1697" s="179">
        <f t="shared" si="2830"/>
        <v>0</v>
      </c>
      <c r="CQ1697" s="179">
        <f t="shared" si="2830"/>
        <v>0</v>
      </c>
      <c r="CR1697" s="179">
        <f t="shared" si="2830"/>
        <v>0</v>
      </c>
      <c r="CS1697" s="179">
        <f t="shared" si="2830"/>
        <v>0</v>
      </c>
      <c r="CT1697" s="179">
        <f t="shared" si="2830"/>
        <v>0</v>
      </c>
      <c r="CU1697" s="179">
        <f t="shared" si="2830"/>
        <v>0</v>
      </c>
      <c r="CV1697" s="179">
        <f t="shared" si="2830"/>
        <v>0</v>
      </c>
      <c r="CW1697" s="179">
        <f t="shared" si="2830"/>
        <v>0</v>
      </c>
      <c r="CX1697" s="179">
        <f t="shared" si="2830"/>
        <v>0</v>
      </c>
      <c r="CY1697" s="179">
        <f t="shared" si="2830"/>
        <v>0</v>
      </c>
      <c r="CZ1697" s="179">
        <f t="shared" si="2830"/>
        <v>0</v>
      </c>
      <c r="DA1697" s="179">
        <f t="shared" si="2830"/>
        <v>0</v>
      </c>
      <c r="DB1697" s="179">
        <f t="shared" si="2830"/>
        <v>0</v>
      </c>
      <c r="DC1697" s="179">
        <f t="shared" si="2830"/>
        <v>0</v>
      </c>
      <c r="DD1697" s="179">
        <f t="shared" si="2830"/>
        <v>0</v>
      </c>
      <c r="DE1697" s="179">
        <f t="shared" si="2830"/>
        <v>0</v>
      </c>
      <c r="DF1697" s="179">
        <f t="shared" si="2830"/>
        <v>0</v>
      </c>
      <c r="DG1697" s="179">
        <f t="shared" si="2830"/>
        <v>0</v>
      </c>
      <c r="DH1697" s="179">
        <f t="shared" si="2830"/>
        <v>0</v>
      </c>
      <c r="DI1697" s="179">
        <f t="shared" si="2830"/>
        <v>0</v>
      </c>
      <c r="DJ1697" s="179">
        <f t="shared" si="2830"/>
        <v>0</v>
      </c>
      <c r="DK1697" s="179">
        <f t="shared" si="2830"/>
        <v>0</v>
      </c>
      <c r="DL1697" s="179">
        <f t="shared" si="2830"/>
        <v>0</v>
      </c>
    </row>
    <row r="1698" spans="1:116" x14ac:dyDescent="0.4">
      <c r="B1698" t="s">
        <v>332</v>
      </c>
      <c r="D1698" t="s">
        <v>428</v>
      </c>
      <c r="E1698" s="8" t="str">
        <f t="shared" si="2788"/>
        <v>1698 DTERM1-F</v>
      </c>
      <c r="G1698" s="136" t="str">
        <f>G1675</f>
        <v>Secondary volume driver</v>
      </c>
      <c r="H1698" s="12"/>
      <c r="I1698" s="60"/>
      <c r="J1698" s="60"/>
      <c r="K1698" s="15"/>
      <c r="L1698" s="15"/>
      <c r="M1698" s="15"/>
      <c r="N1698" s="15"/>
      <c r="O1698" s="15"/>
      <c r="P1698" s="15"/>
      <c r="R1698" s="15"/>
      <c r="S1698" s="179"/>
      <c r="T1698" s="179"/>
      <c r="U1698" s="179"/>
      <c r="V1698" s="179"/>
      <c r="W1698" s="179"/>
      <c r="X1698" s="179"/>
      <c r="Y1698" s="179"/>
      <c r="Z1698" s="179"/>
      <c r="AA1698" s="179"/>
      <c r="AB1698" s="179"/>
      <c r="AC1698" s="179"/>
      <c r="AD1698" s="179"/>
      <c r="AE1698" s="179"/>
      <c r="AF1698" s="179"/>
      <c r="AG1698" s="179"/>
      <c r="AH1698" s="179"/>
      <c r="AI1698" s="179"/>
      <c r="AJ1698" s="179"/>
      <c r="AK1698" s="179"/>
      <c r="AL1698" s="179"/>
      <c r="AM1698" s="179"/>
      <c r="AN1698" s="179"/>
      <c r="AO1698" s="179"/>
      <c r="AP1698" s="179"/>
      <c r="AQ1698" s="179"/>
      <c r="AR1698" s="179"/>
      <c r="AS1698" s="179"/>
      <c r="AT1698" s="179"/>
      <c r="AU1698" s="179"/>
      <c r="AV1698" s="179"/>
      <c r="AW1698" s="179"/>
      <c r="AX1698" s="179"/>
      <c r="AY1698" s="179"/>
      <c r="AZ1698" s="179"/>
      <c r="BA1698" s="179"/>
      <c r="BB1698" s="179"/>
      <c r="BC1698" s="179"/>
      <c r="BD1698" s="179"/>
      <c r="BE1698" s="179"/>
      <c r="BF1698" s="179"/>
      <c r="BG1698" s="179"/>
      <c r="BH1698" s="179"/>
      <c r="BI1698" s="179"/>
      <c r="BJ1698" s="179"/>
      <c r="BK1698" s="179"/>
      <c r="BL1698" s="179"/>
      <c r="BM1698" s="179"/>
      <c r="BN1698" s="179"/>
      <c r="BO1698" s="179"/>
      <c r="BP1698" s="179"/>
      <c r="BQ1698" s="179"/>
      <c r="BR1698" s="179"/>
      <c r="BS1698" s="179"/>
      <c r="BT1698" s="179"/>
      <c r="BU1698" s="179"/>
      <c r="BV1698" s="179"/>
      <c r="BW1698" s="179"/>
      <c r="BX1698" s="179"/>
      <c r="BY1698" s="179"/>
      <c r="BZ1698" s="179"/>
      <c r="CA1698" s="179"/>
      <c r="CB1698" s="179"/>
      <c r="CC1698" s="179"/>
      <c r="CD1698" s="179"/>
      <c r="CE1698" s="179"/>
      <c r="CF1698" s="179"/>
      <c r="CG1698" s="179"/>
      <c r="CH1698" s="179"/>
      <c r="CI1698" s="179"/>
      <c r="CJ1698" s="179"/>
      <c r="CK1698" s="179"/>
      <c r="CL1698" s="179"/>
      <c r="CN1698" s="60"/>
      <c r="CO1698" s="179"/>
      <c r="CP1698" s="179"/>
      <c r="CQ1698" s="179"/>
      <c r="CR1698" s="179"/>
      <c r="CS1698" s="179"/>
      <c r="CT1698" s="179"/>
      <c r="CU1698" s="179"/>
      <c r="CV1698" s="179"/>
      <c r="CW1698" s="179"/>
      <c r="CX1698" s="179"/>
      <c r="CY1698" s="179"/>
      <c r="CZ1698" s="179"/>
      <c r="DA1698" s="179"/>
      <c r="DB1698" s="179"/>
      <c r="DC1698" s="179"/>
      <c r="DD1698" s="179"/>
      <c r="DE1698" s="179"/>
      <c r="DF1698" s="179"/>
      <c r="DG1698" s="179"/>
      <c r="DH1698" s="179"/>
      <c r="DI1698" s="179"/>
      <c r="DJ1698" s="179"/>
      <c r="DK1698" s="179"/>
      <c r="DL1698" s="179"/>
    </row>
    <row r="1699" spans="1:116" x14ac:dyDescent="0.4">
      <c r="A1699" s="27"/>
      <c r="B1699" s="27"/>
      <c r="C1699" s="27"/>
      <c r="D1699" s="27"/>
      <c r="E1699" s="27"/>
      <c r="F1699" s="27"/>
      <c r="G1699" s="27"/>
      <c r="H1699" s="90"/>
      <c r="I1699" s="213"/>
      <c r="J1699" s="213"/>
      <c r="K1699" s="214"/>
      <c r="L1699" s="214"/>
      <c r="M1699" s="214"/>
      <c r="N1699" s="214"/>
      <c r="O1699" s="214"/>
      <c r="P1699" s="214"/>
      <c r="R1699" s="214"/>
      <c r="S1699" s="4" t="str">
        <f t="shared" ref="S1699:AX1699" si="2831">ADDRESS(ROW(S1689),COLUMN(S1689),2)</f>
        <v>S$1689</v>
      </c>
      <c r="T1699" s="4" t="str">
        <f t="shared" si="2831"/>
        <v>T$1689</v>
      </c>
      <c r="U1699" s="4" t="str">
        <f t="shared" si="2831"/>
        <v>U$1689</v>
      </c>
      <c r="V1699" s="4" t="str">
        <f t="shared" si="2831"/>
        <v>V$1689</v>
      </c>
      <c r="W1699" s="4" t="str">
        <f t="shared" si="2831"/>
        <v>W$1689</v>
      </c>
      <c r="X1699" s="4" t="str">
        <f t="shared" si="2831"/>
        <v>X$1689</v>
      </c>
      <c r="Y1699" s="4" t="str">
        <f t="shared" si="2831"/>
        <v>Y$1689</v>
      </c>
      <c r="Z1699" s="4" t="str">
        <f t="shared" si="2831"/>
        <v>Z$1689</v>
      </c>
      <c r="AA1699" s="4" t="str">
        <f t="shared" si="2831"/>
        <v>AA$1689</v>
      </c>
      <c r="AB1699" s="4" t="str">
        <f t="shared" si="2831"/>
        <v>AB$1689</v>
      </c>
      <c r="AC1699" s="4" t="str">
        <f t="shared" si="2831"/>
        <v>AC$1689</v>
      </c>
      <c r="AD1699" s="4" t="str">
        <f t="shared" si="2831"/>
        <v>AD$1689</v>
      </c>
      <c r="AE1699" s="4" t="str">
        <f t="shared" si="2831"/>
        <v>AE$1689</v>
      </c>
      <c r="AF1699" s="4" t="str">
        <f t="shared" si="2831"/>
        <v>AF$1689</v>
      </c>
      <c r="AG1699" s="4" t="str">
        <f t="shared" si="2831"/>
        <v>AG$1689</v>
      </c>
      <c r="AH1699" s="4" t="str">
        <f t="shared" si="2831"/>
        <v>AH$1689</v>
      </c>
      <c r="AI1699" s="4" t="str">
        <f t="shared" si="2831"/>
        <v>AI$1689</v>
      </c>
      <c r="AJ1699" s="4" t="str">
        <f t="shared" si="2831"/>
        <v>AJ$1689</v>
      </c>
      <c r="AK1699" s="4" t="str">
        <f t="shared" si="2831"/>
        <v>AK$1689</v>
      </c>
      <c r="AL1699" s="4" t="str">
        <f t="shared" si="2831"/>
        <v>AL$1689</v>
      </c>
      <c r="AM1699" s="4" t="str">
        <f t="shared" si="2831"/>
        <v>AM$1689</v>
      </c>
      <c r="AN1699" s="4" t="str">
        <f t="shared" si="2831"/>
        <v>AN$1689</v>
      </c>
      <c r="AO1699" s="4" t="str">
        <f t="shared" si="2831"/>
        <v>AO$1689</v>
      </c>
      <c r="AP1699" s="4" t="str">
        <f t="shared" si="2831"/>
        <v>AP$1689</v>
      </c>
      <c r="AQ1699" s="4" t="str">
        <f t="shared" si="2831"/>
        <v>AQ$1689</v>
      </c>
      <c r="AR1699" s="4" t="str">
        <f t="shared" si="2831"/>
        <v>AR$1689</v>
      </c>
      <c r="AS1699" s="4" t="str">
        <f t="shared" si="2831"/>
        <v>AS$1689</v>
      </c>
      <c r="AT1699" s="4" t="str">
        <f t="shared" si="2831"/>
        <v>AT$1689</v>
      </c>
      <c r="AU1699" s="4" t="str">
        <f t="shared" si="2831"/>
        <v>AU$1689</v>
      </c>
      <c r="AV1699" s="4" t="str">
        <f t="shared" si="2831"/>
        <v>AV$1689</v>
      </c>
      <c r="AW1699" s="4" t="str">
        <f t="shared" si="2831"/>
        <v>AW$1689</v>
      </c>
      <c r="AX1699" s="4" t="str">
        <f t="shared" si="2831"/>
        <v>AX$1689</v>
      </c>
      <c r="AY1699" s="4" t="str">
        <f t="shared" ref="AY1699:CD1699" si="2832">ADDRESS(ROW(AY1689),COLUMN(AY1689),2)</f>
        <v>AY$1689</v>
      </c>
      <c r="AZ1699" s="4" t="str">
        <f t="shared" si="2832"/>
        <v>AZ$1689</v>
      </c>
      <c r="BA1699" s="4" t="str">
        <f t="shared" si="2832"/>
        <v>BA$1689</v>
      </c>
      <c r="BB1699" s="4" t="str">
        <f t="shared" si="2832"/>
        <v>BB$1689</v>
      </c>
      <c r="BC1699" s="4" t="str">
        <f t="shared" si="2832"/>
        <v>BC$1689</v>
      </c>
      <c r="BD1699" s="4" t="str">
        <f t="shared" si="2832"/>
        <v>BD$1689</v>
      </c>
      <c r="BE1699" s="4" t="str">
        <f t="shared" si="2832"/>
        <v>BE$1689</v>
      </c>
      <c r="BF1699" s="4" t="str">
        <f t="shared" si="2832"/>
        <v>BF$1689</v>
      </c>
      <c r="BG1699" s="4" t="str">
        <f t="shared" si="2832"/>
        <v>BG$1689</v>
      </c>
      <c r="BH1699" s="4" t="str">
        <f t="shared" si="2832"/>
        <v>BH$1689</v>
      </c>
      <c r="BI1699" s="4" t="str">
        <f t="shared" si="2832"/>
        <v>BI$1689</v>
      </c>
      <c r="BJ1699" s="4" t="str">
        <f t="shared" si="2832"/>
        <v>BJ$1689</v>
      </c>
      <c r="BK1699" s="4" t="str">
        <f t="shared" si="2832"/>
        <v>BK$1689</v>
      </c>
      <c r="BL1699" s="4" t="str">
        <f t="shared" si="2832"/>
        <v>BL$1689</v>
      </c>
      <c r="BM1699" s="4" t="str">
        <f t="shared" si="2832"/>
        <v>BM$1689</v>
      </c>
      <c r="BN1699" s="4" t="str">
        <f t="shared" si="2832"/>
        <v>BN$1689</v>
      </c>
      <c r="BO1699" s="4" t="str">
        <f t="shared" si="2832"/>
        <v>BO$1689</v>
      </c>
      <c r="BP1699" s="4" t="str">
        <f t="shared" si="2832"/>
        <v>BP$1689</v>
      </c>
      <c r="BQ1699" s="4" t="str">
        <f t="shared" si="2832"/>
        <v>BQ$1689</v>
      </c>
      <c r="BR1699" s="4" t="str">
        <f t="shared" si="2832"/>
        <v>BR$1689</v>
      </c>
      <c r="BS1699" s="4" t="str">
        <f t="shared" si="2832"/>
        <v>BS$1689</v>
      </c>
      <c r="BT1699" s="4" t="str">
        <f t="shared" si="2832"/>
        <v>BT$1689</v>
      </c>
      <c r="BU1699" s="4" t="str">
        <f t="shared" si="2832"/>
        <v>BU$1689</v>
      </c>
      <c r="BV1699" s="4" t="str">
        <f t="shared" si="2832"/>
        <v>BV$1689</v>
      </c>
      <c r="BW1699" s="4" t="str">
        <f t="shared" si="2832"/>
        <v>BW$1689</v>
      </c>
      <c r="BX1699" s="4" t="str">
        <f t="shared" si="2832"/>
        <v>BX$1689</v>
      </c>
      <c r="BY1699" s="4" t="str">
        <f t="shared" si="2832"/>
        <v>BY$1689</v>
      </c>
      <c r="BZ1699" s="4" t="str">
        <f t="shared" si="2832"/>
        <v>BZ$1689</v>
      </c>
      <c r="CA1699" s="4" t="str">
        <f t="shared" si="2832"/>
        <v>CA$1689</v>
      </c>
      <c r="CB1699" s="4" t="str">
        <f t="shared" si="2832"/>
        <v>CB$1689</v>
      </c>
      <c r="CC1699" s="4" t="str">
        <f t="shared" si="2832"/>
        <v>CC$1689</v>
      </c>
      <c r="CD1699" s="4" t="str">
        <f t="shared" si="2832"/>
        <v>CD$1689</v>
      </c>
      <c r="CE1699" s="4" t="str">
        <f t="shared" ref="CE1699:CL1699" si="2833">ADDRESS(ROW(CE1689),COLUMN(CE1689),2)</f>
        <v>CE$1689</v>
      </c>
      <c r="CF1699" s="4" t="str">
        <f t="shared" si="2833"/>
        <v>CF$1689</v>
      </c>
      <c r="CG1699" s="4" t="str">
        <f t="shared" si="2833"/>
        <v>CG$1689</v>
      </c>
      <c r="CH1699" s="4" t="str">
        <f t="shared" si="2833"/>
        <v>CH$1689</v>
      </c>
      <c r="CI1699" s="4" t="str">
        <f t="shared" si="2833"/>
        <v>CI$1689</v>
      </c>
      <c r="CJ1699" s="4" t="str">
        <f t="shared" si="2833"/>
        <v>CJ$1689</v>
      </c>
      <c r="CK1699" s="4" t="str">
        <f t="shared" si="2833"/>
        <v>CK$1689</v>
      </c>
      <c r="CL1699" s="4" t="str">
        <f t="shared" si="2833"/>
        <v>CL$1689</v>
      </c>
      <c r="CN1699" s="213"/>
      <c r="CO1699" s="4" t="str">
        <f t="shared" ref="CO1699:DL1699" si="2834">ADDRESS(ROW(CO1689),COLUMN(CO1689),2)</f>
        <v>CO$1689</v>
      </c>
      <c r="CP1699" s="4" t="str">
        <f t="shared" si="2834"/>
        <v>CP$1689</v>
      </c>
      <c r="CQ1699" s="4" t="str">
        <f t="shared" si="2834"/>
        <v>CQ$1689</v>
      </c>
      <c r="CR1699" s="4" t="str">
        <f t="shared" si="2834"/>
        <v>CR$1689</v>
      </c>
      <c r="CS1699" s="4" t="str">
        <f t="shared" si="2834"/>
        <v>CS$1689</v>
      </c>
      <c r="CT1699" s="4" t="str">
        <f t="shared" si="2834"/>
        <v>CT$1689</v>
      </c>
      <c r="CU1699" s="4" t="str">
        <f t="shared" si="2834"/>
        <v>CU$1689</v>
      </c>
      <c r="CV1699" s="4" t="str">
        <f t="shared" si="2834"/>
        <v>CV$1689</v>
      </c>
      <c r="CW1699" s="4" t="str">
        <f t="shared" si="2834"/>
        <v>CW$1689</v>
      </c>
      <c r="CX1699" s="4" t="str">
        <f t="shared" si="2834"/>
        <v>CX$1689</v>
      </c>
      <c r="CY1699" s="4" t="str">
        <f t="shared" si="2834"/>
        <v>CY$1689</v>
      </c>
      <c r="CZ1699" s="4" t="str">
        <f t="shared" si="2834"/>
        <v>CZ$1689</v>
      </c>
      <c r="DA1699" s="4" t="str">
        <f t="shared" si="2834"/>
        <v>DA$1689</v>
      </c>
      <c r="DB1699" s="4" t="str">
        <f t="shared" si="2834"/>
        <v>DB$1689</v>
      </c>
      <c r="DC1699" s="4" t="str">
        <f t="shared" si="2834"/>
        <v>DC$1689</v>
      </c>
      <c r="DD1699" s="4" t="str">
        <f t="shared" si="2834"/>
        <v>DD$1689</v>
      </c>
      <c r="DE1699" s="4" t="str">
        <f t="shared" si="2834"/>
        <v>DE$1689</v>
      </c>
      <c r="DF1699" s="4" t="str">
        <f t="shared" si="2834"/>
        <v>DF$1689</v>
      </c>
      <c r="DG1699" s="4" t="str">
        <f t="shared" si="2834"/>
        <v>DG$1689</v>
      </c>
      <c r="DH1699" s="4" t="str">
        <f t="shared" si="2834"/>
        <v>DH$1689</v>
      </c>
      <c r="DI1699" s="4" t="str">
        <f t="shared" si="2834"/>
        <v>DI$1689</v>
      </c>
      <c r="DJ1699" s="4" t="str">
        <f t="shared" si="2834"/>
        <v>DJ$1689</v>
      </c>
      <c r="DK1699" s="4" t="str">
        <f t="shared" si="2834"/>
        <v>DK$1689</v>
      </c>
      <c r="DL1699" s="4" t="str">
        <f t="shared" si="2834"/>
        <v>DL$1689</v>
      </c>
    </row>
    <row r="1700" spans="1:116" x14ac:dyDescent="0.4">
      <c r="A1700" s="174"/>
      <c r="E1700" s="8"/>
      <c r="G1700" s="175" t="s">
        <v>490</v>
      </c>
      <c r="H1700" s="12"/>
      <c r="I1700" s="60"/>
      <c r="J1700" s="60"/>
      <c r="K1700" s="15"/>
      <c r="L1700" s="15"/>
      <c r="M1700" s="15"/>
      <c r="N1700" s="15"/>
      <c r="O1700" s="15"/>
      <c r="P1700" s="15"/>
      <c r="R1700" s="15"/>
      <c r="S1700" s="80" t="str">
        <f t="shared" ref="S1700:AX1700" si="2835">S1677</f>
        <v>S$19</v>
      </c>
      <c r="T1700" s="80" t="str">
        <f t="shared" si="2835"/>
        <v>T$19</v>
      </c>
      <c r="U1700" s="80" t="str">
        <f t="shared" si="2835"/>
        <v>U$19</v>
      </c>
      <c r="V1700" s="80" t="str">
        <f t="shared" si="2835"/>
        <v>V$19</v>
      </c>
      <c r="W1700" s="80" t="str">
        <f t="shared" si="2835"/>
        <v>W$19</v>
      </c>
      <c r="X1700" s="80" t="str">
        <f t="shared" si="2835"/>
        <v>X$19</v>
      </c>
      <c r="Y1700" s="80" t="str">
        <f t="shared" si="2835"/>
        <v>Y$19</v>
      </c>
      <c r="Z1700" s="80" t="str">
        <f t="shared" si="2835"/>
        <v>Z$19</v>
      </c>
      <c r="AA1700" s="80" t="str">
        <f t="shared" si="2835"/>
        <v>AA$19</v>
      </c>
      <c r="AB1700" s="80" t="str">
        <f t="shared" si="2835"/>
        <v>AB$19</v>
      </c>
      <c r="AC1700" s="80" t="str">
        <f t="shared" si="2835"/>
        <v>AC$19</v>
      </c>
      <c r="AD1700" s="80" t="str">
        <f t="shared" si="2835"/>
        <v>AD$19</v>
      </c>
      <c r="AE1700" s="80" t="str">
        <f t="shared" si="2835"/>
        <v>AE$19</v>
      </c>
      <c r="AF1700" s="80" t="str">
        <f t="shared" si="2835"/>
        <v>AF$19</v>
      </c>
      <c r="AG1700" s="80" t="str">
        <f t="shared" si="2835"/>
        <v>AG$19</v>
      </c>
      <c r="AH1700" s="80" t="str">
        <f t="shared" si="2835"/>
        <v>AH$19</v>
      </c>
      <c r="AI1700" s="80" t="str">
        <f t="shared" si="2835"/>
        <v>AI$19</v>
      </c>
      <c r="AJ1700" s="80" t="str">
        <f t="shared" si="2835"/>
        <v>AJ$19</v>
      </c>
      <c r="AK1700" s="80" t="str">
        <f t="shared" si="2835"/>
        <v>AK$19</v>
      </c>
      <c r="AL1700" s="80" t="str">
        <f t="shared" si="2835"/>
        <v>AL$19</v>
      </c>
      <c r="AM1700" s="80" t="str">
        <f t="shared" si="2835"/>
        <v>AM$19</v>
      </c>
      <c r="AN1700" s="80" t="str">
        <f t="shared" si="2835"/>
        <v>AN$19</v>
      </c>
      <c r="AO1700" s="80" t="str">
        <f t="shared" si="2835"/>
        <v>AO$19</v>
      </c>
      <c r="AP1700" s="80" t="str">
        <f t="shared" si="2835"/>
        <v>AP$19</v>
      </c>
      <c r="AQ1700" s="80" t="str">
        <f t="shared" si="2835"/>
        <v>AQ$19</v>
      </c>
      <c r="AR1700" s="80" t="str">
        <f t="shared" si="2835"/>
        <v>AR$19</v>
      </c>
      <c r="AS1700" s="80" t="str">
        <f t="shared" si="2835"/>
        <v>AS$19</v>
      </c>
      <c r="AT1700" s="80" t="str">
        <f t="shared" si="2835"/>
        <v>AT$19</v>
      </c>
      <c r="AU1700" s="80" t="str">
        <f t="shared" si="2835"/>
        <v>AU$19</v>
      </c>
      <c r="AV1700" s="80" t="str">
        <f t="shared" si="2835"/>
        <v>AV$19</v>
      </c>
      <c r="AW1700" s="80" t="str">
        <f t="shared" si="2835"/>
        <v>AW$19</v>
      </c>
      <c r="AX1700" s="80" t="str">
        <f t="shared" si="2835"/>
        <v>AX$19</v>
      </c>
      <c r="AY1700" s="80" t="str">
        <f t="shared" ref="AY1700:CD1700" si="2836">AY1677</f>
        <v>AY$19</v>
      </c>
      <c r="AZ1700" s="80" t="str">
        <f t="shared" si="2836"/>
        <v>AZ$19</v>
      </c>
      <c r="BA1700" s="80" t="str">
        <f t="shared" si="2836"/>
        <v>BA$19</v>
      </c>
      <c r="BB1700" s="80" t="str">
        <f t="shared" si="2836"/>
        <v>BB$19</v>
      </c>
      <c r="BC1700" s="80" t="str">
        <f t="shared" si="2836"/>
        <v>BC$19</v>
      </c>
      <c r="BD1700" s="80" t="str">
        <f t="shared" si="2836"/>
        <v>BD$19</v>
      </c>
      <c r="BE1700" s="80" t="str">
        <f t="shared" si="2836"/>
        <v>BE$19</v>
      </c>
      <c r="BF1700" s="80" t="str">
        <f t="shared" si="2836"/>
        <v>BF$19</v>
      </c>
      <c r="BG1700" s="80" t="str">
        <f t="shared" si="2836"/>
        <v>BG$19</v>
      </c>
      <c r="BH1700" s="80" t="str">
        <f t="shared" si="2836"/>
        <v>BH$19</v>
      </c>
      <c r="BI1700" s="80" t="str">
        <f t="shared" si="2836"/>
        <v>BI$19</v>
      </c>
      <c r="BJ1700" s="80" t="str">
        <f t="shared" si="2836"/>
        <v>BJ$19</v>
      </c>
      <c r="BK1700" s="80" t="str">
        <f t="shared" si="2836"/>
        <v>BK$19</v>
      </c>
      <c r="BL1700" s="80" t="str">
        <f t="shared" si="2836"/>
        <v>BL$19</v>
      </c>
      <c r="BM1700" s="80" t="str">
        <f t="shared" si="2836"/>
        <v>BM$19</v>
      </c>
      <c r="BN1700" s="80" t="str">
        <f t="shared" si="2836"/>
        <v>BN$19</v>
      </c>
      <c r="BO1700" s="80" t="str">
        <f t="shared" si="2836"/>
        <v>BO$19</v>
      </c>
      <c r="BP1700" s="80" t="str">
        <f t="shared" si="2836"/>
        <v>BP$19</v>
      </c>
      <c r="BQ1700" s="80" t="str">
        <f t="shared" si="2836"/>
        <v>BQ$19</v>
      </c>
      <c r="BR1700" s="80" t="str">
        <f t="shared" si="2836"/>
        <v>BR$19</v>
      </c>
      <c r="BS1700" s="80" t="str">
        <f t="shared" si="2836"/>
        <v>BS$19</v>
      </c>
      <c r="BT1700" s="80" t="str">
        <f t="shared" si="2836"/>
        <v>BT$19</v>
      </c>
      <c r="BU1700" s="80" t="str">
        <f t="shared" si="2836"/>
        <v>BU$19</v>
      </c>
      <c r="BV1700" s="80" t="str">
        <f t="shared" si="2836"/>
        <v>BV$19</v>
      </c>
      <c r="BW1700" s="80" t="str">
        <f t="shared" si="2836"/>
        <v>BW$19</v>
      </c>
      <c r="BX1700" s="80" t="str">
        <f t="shared" si="2836"/>
        <v>BX$19</v>
      </c>
      <c r="BY1700" s="80" t="str">
        <f t="shared" si="2836"/>
        <v>BY$19</v>
      </c>
      <c r="BZ1700" s="80" t="str">
        <f t="shared" si="2836"/>
        <v>BZ$19</v>
      </c>
      <c r="CA1700" s="80" t="str">
        <f t="shared" si="2836"/>
        <v>CA$19</v>
      </c>
      <c r="CB1700" s="80" t="str">
        <f t="shared" si="2836"/>
        <v>CB$19</v>
      </c>
      <c r="CC1700" s="80" t="str">
        <f t="shared" si="2836"/>
        <v>CC$19</v>
      </c>
      <c r="CD1700" s="80" t="str">
        <f t="shared" si="2836"/>
        <v>CD$19</v>
      </c>
      <c r="CE1700" s="80" t="str">
        <f t="shared" ref="CE1700:CL1700" si="2837">CE1677</f>
        <v>CE$19</v>
      </c>
      <c r="CF1700" s="80" t="str">
        <f t="shared" si="2837"/>
        <v>CF$19</v>
      </c>
      <c r="CG1700" s="80" t="str">
        <f t="shared" si="2837"/>
        <v>CG$19</v>
      </c>
      <c r="CH1700" s="80" t="str">
        <f t="shared" si="2837"/>
        <v>CH$19</v>
      </c>
      <c r="CI1700" s="80" t="str">
        <f t="shared" si="2837"/>
        <v>CI$19</v>
      </c>
      <c r="CJ1700" s="80" t="str">
        <f t="shared" si="2837"/>
        <v>CJ$19</v>
      </c>
      <c r="CK1700" s="80" t="str">
        <f t="shared" si="2837"/>
        <v>CK$19</v>
      </c>
      <c r="CL1700" s="80" t="str">
        <f t="shared" si="2837"/>
        <v>CL$19</v>
      </c>
      <c r="CN1700" s="60"/>
      <c r="CO1700" s="80" t="str">
        <f t="shared" ref="CO1700:DL1700" si="2838">CO1677</f>
        <v>CO$19</v>
      </c>
      <c r="CP1700" s="80" t="str">
        <f t="shared" si="2838"/>
        <v>CP$19</v>
      </c>
      <c r="CQ1700" s="80" t="str">
        <f t="shared" si="2838"/>
        <v>CQ$19</v>
      </c>
      <c r="CR1700" s="80" t="str">
        <f t="shared" si="2838"/>
        <v>CR$19</v>
      </c>
      <c r="CS1700" s="80" t="str">
        <f t="shared" si="2838"/>
        <v>CS$19</v>
      </c>
      <c r="CT1700" s="80" t="str">
        <f t="shared" si="2838"/>
        <v>CT$19</v>
      </c>
      <c r="CU1700" s="80" t="str">
        <f t="shared" si="2838"/>
        <v>CU$19</v>
      </c>
      <c r="CV1700" s="80" t="str">
        <f t="shared" si="2838"/>
        <v>CV$19</v>
      </c>
      <c r="CW1700" s="80" t="str">
        <f t="shared" si="2838"/>
        <v>CW$19</v>
      </c>
      <c r="CX1700" s="80" t="str">
        <f t="shared" si="2838"/>
        <v>CX$19</v>
      </c>
      <c r="CY1700" s="80" t="str">
        <f t="shared" si="2838"/>
        <v>CY$19</v>
      </c>
      <c r="CZ1700" s="80" t="str">
        <f t="shared" si="2838"/>
        <v>CZ$19</v>
      </c>
      <c r="DA1700" s="80" t="str">
        <f t="shared" si="2838"/>
        <v>DA$19</v>
      </c>
      <c r="DB1700" s="80" t="str">
        <f t="shared" si="2838"/>
        <v>DB$19</v>
      </c>
      <c r="DC1700" s="80" t="str">
        <f t="shared" si="2838"/>
        <v>DC$19</v>
      </c>
      <c r="DD1700" s="80" t="str">
        <f t="shared" si="2838"/>
        <v>DD$19</v>
      </c>
      <c r="DE1700" s="80" t="str">
        <f t="shared" si="2838"/>
        <v>DE$19</v>
      </c>
      <c r="DF1700" s="80" t="str">
        <f t="shared" si="2838"/>
        <v>DF$19</v>
      </c>
      <c r="DG1700" s="80" t="str">
        <f t="shared" si="2838"/>
        <v>DG$19</v>
      </c>
      <c r="DH1700" s="80" t="str">
        <f t="shared" si="2838"/>
        <v>DH$19</v>
      </c>
      <c r="DI1700" s="80" t="str">
        <f t="shared" si="2838"/>
        <v>DI$19</v>
      </c>
      <c r="DJ1700" s="80" t="str">
        <f t="shared" si="2838"/>
        <v>DJ$19</v>
      </c>
      <c r="DK1700" s="80" t="str">
        <f t="shared" si="2838"/>
        <v>DK$19</v>
      </c>
      <c r="DL1700" s="80" t="str">
        <f t="shared" si="2838"/>
        <v>DL$19</v>
      </c>
    </row>
    <row r="1701" spans="1:116" x14ac:dyDescent="0.4">
      <c r="A1701" s="174"/>
      <c r="E1701" s="8"/>
      <c r="G1701" s="175" t="s">
        <v>492</v>
      </c>
      <c r="H1701" s="27"/>
      <c r="I1701" s="27"/>
      <c r="J1701" s="27"/>
      <c r="K1701" s="27"/>
      <c r="L1701" s="27"/>
      <c r="M1701" s="27"/>
      <c r="N1701" s="27"/>
      <c r="O1701" s="27"/>
      <c r="P1701" s="27"/>
      <c r="CN1701" s="27"/>
    </row>
    <row r="1702" spans="1:116" x14ac:dyDescent="0.4">
      <c r="A1702" s="174"/>
      <c r="E1702" s="8"/>
      <c r="G1702" s="175" t="s">
        <v>461</v>
      </c>
      <c r="H1702" s="174"/>
      <c r="I1702" s="176"/>
      <c r="J1702" s="176"/>
      <c r="K1702" s="197"/>
      <c r="L1702" s="197"/>
      <c r="M1702" s="197"/>
      <c r="N1702" s="197"/>
      <c r="O1702" s="197"/>
      <c r="P1702" s="197"/>
      <c r="R1702" s="198"/>
      <c r="S1702" s="174"/>
      <c r="T1702" s="174"/>
      <c r="U1702" s="174"/>
      <c r="V1702" s="174"/>
      <c r="W1702" s="174"/>
      <c r="X1702" s="174"/>
      <c r="Y1702" s="174"/>
      <c r="Z1702" s="174"/>
      <c r="AA1702" s="174"/>
      <c r="AB1702" s="174"/>
      <c r="AC1702" s="174"/>
      <c r="AD1702" s="174"/>
      <c r="AE1702" s="174"/>
      <c r="AF1702" s="174"/>
      <c r="AG1702" s="174"/>
      <c r="AH1702" s="174"/>
      <c r="AI1702" s="174"/>
      <c r="AJ1702" s="174"/>
      <c r="AK1702" s="174"/>
      <c r="AL1702" s="174"/>
      <c r="AM1702" s="174"/>
      <c r="AN1702" s="174"/>
      <c r="AO1702" s="174"/>
      <c r="AP1702" s="174"/>
      <c r="AQ1702" s="174"/>
      <c r="AR1702" s="174"/>
      <c r="AS1702" s="174"/>
      <c r="AT1702" s="174"/>
      <c r="AU1702" s="174"/>
      <c r="AV1702" s="174"/>
      <c r="AW1702" s="174"/>
      <c r="AX1702" s="174"/>
      <c r="AY1702" s="174"/>
      <c r="AZ1702" s="174"/>
      <c r="BA1702" s="174"/>
      <c r="BB1702" s="174"/>
      <c r="BC1702" s="174"/>
      <c r="BD1702" s="174"/>
      <c r="BE1702" s="174"/>
      <c r="BF1702" s="174"/>
      <c r="BG1702" s="174"/>
      <c r="BH1702" s="174"/>
      <c r="BI1702" s="174"/>
      <c r="BJ1702" s="174"/>
      <c r="BK1702" s="174"/>
      <c r="BL1702" s="174"/>
      <c r="BM1702" s="174"/>
      <c r="BN1702" s="174"/>
      <c r="BO1702" s="174"/>
      <c r="BP1702" s="174"/>
      <c r="BQ1702" s="174"/>
      <c r="BR1702" s="174"/>
      <c r="BS1702" s="174"/>
      <c r="BT1702" s="174"/>
      <c r="BU1702" s="174"/>
      <c r="BV1702" s="174"/>
      <c r="BW1702" s="174"/>
      <c r="BX1702" s="174"/>
      <c r="BY1702" s="174"/>
      <c r="BZ1702" s="174"/>
      <c r="CA1702" s="174"/>
      <c r="CB1702" s="174"/>
      <c r="CC1702" s="174"/>
      <c r="CD1702" s="174"/>
      <c r="CE1702" s="174"/>
      <c r="CF1702" s="174"/>
      <c r="CG1702" s="174"/>
      <c r="CH1702" s="174"/>
      <c r="CI1702" s="174"/>
      <c r="CJ1702" s="174"/>
      <c r="CK1702" s="174"/>
      <c r="CL1702" s="174"/>
      <c r="CN1702" s="176"/>
      <c r="CO1702" s="174"/>
      <c r="CP1702" s="174"/>
      <c r="CQ1702" s="174"/>
      <c r="CR1702" s="174"/>
      <c r="CS1702" s="174"/>
      <c r="CT1702" s="174"/>
      <c r="CU1702" s="174"/>
      <c r="CV1702" s="174"/>
      <c r="CW1702" s="174"/>
      <c r="CX1702" s="174"/>
      <c r="CY1702" s="174"/>
      <c r="CZ1702" s="174"/>
      <c r="DA1702" s="174"/>
      <c r="DB1702" s="174"/>
      <c r="DC1702" s="174"/>
      <c r="DD1702" s="174"/>
      <c r="DE1702" s="174"/>
      <c r="DF1702" s="174"/>
      <c r="DG1702" s="174"/>
      <c r="DH1702" s="174"/>
      <c r="DI1702" s="174"/>
      <c r="DJ1702" s="174"/>
      <c r="DK1702" s="174"/>
      <c r="DL1702" s="174"/>
    </row>
    <row r="1703" spans="1:116" x14ac:dyDescent="0.4">
      <c r="A1703" s="174"/>
      <c r="E1703" s="8"/>
      <c r="G1703" s="175" t="s">
        <v>462</v>
      </c>
      <c r="H1703" s="174"/>
      <c r="I1703" s="176"/>
      <c r="J1703" s="176"/>
      <c r="K1703" s="197"/>
      <c r="L1703" s="197"/>
      <c r="M1703" s="197"/>
      <c r="N1703" s="197"/>
      <c r="O1703" s="197"/>
      <c r="P1703" s="197"/>
      <c r="R1703" s="198"/>
      <c r="S1703" s="174"/>
      <c r="T1703" s="174"/>
      <c r="U1703" s="174"/>
      <c r="V1703" s="174"/>
      <c r="W1703" s="174"/>
      <c r="X1703" s="174"/>
      <c r="Y1703" s="174"/>
      <c r="Z1703" s="174"/>
      <c r="AA1703" s="174"/>
      <c r="AB1703" s="174"/>
      <c r="AC1703" s="174"/>
      <c r="AD1703" s="174"/>
      <c r="AE1703" s="174"/>
      <c r="AF1703" s="174"/>
      <c r="AG1703" s="174"/>
      <c r="AH1703" s="174"/>
      <c r="AI1703" s="174"/>
      <c r="AJ1703" s="174"/>
      <c r="AK1703" s="174"/>
      <c r="AL1703" s="174"/>
      <c r="AM1703" s="174"/>
      <c r="AN1703" s="174"/>
      <c r="AO1703" s="174"/>
      <c r="AP1703" s="174"/>
      <c r="AQ1703" s="174"/>
      <c r="AR1703" s="174"/>
      <c r="AS1703" s="174"/>
      <c r="AT1703" s="174"/>
      <c r="AU1703" s="174"/>
      <c r="AV1703" s="174"/>
      <c r="AW1703" s="174"/>
      <c r="AX1703" s="174"/>
      <c r="AY1703" s="174"/>
      <c r="AZ1703" s="174"/>
      <c r="BA1703" s="174"/>
      <c r="BB1703" s="174"/>
      <c r="BC1703" s="174"/>
      <c r="BD1703" s="174"/>
      <c r="BE1703" s="174"/>
      <c r="BF1703" s="174"/>
      <c r="BG1703" s="174"/>
      <c r="BH1703" s="174"/>
      <c r="BI1703" s="174"/>
      <c r="BJ1703" s="174"/>
      <c r="BK1703" s="174"/>
      <c r="BL1703" s="174"/>
      <c r="BM1703" s="174"/>
      <c r="BN1703" s="174"/>
      <c r="BO1703" s="174"/>
      <c r="BP1703" s="174"/>
      <c r="BQ1703" s="174"/>
      <c r="BR1703" s="174"/>
      <c r="BS1703" s="174"/>
      <c r="BT1703" s="174"/>
      <c r="BU1703" s="174"/>
      <c r="BV1703" s="174"/>
      <c r="BW1703" s="174"/>
      <c r="BX1703" s="174"/>
      <c r="BY1703" s="174"/>
      <c r="BZ1703" s="174"/>
      <c r="CA1703" s="174"/>
      <c r="CB1703" s="174"/>
      <c r="CC1703" s="174"/>
      <c r="CD1703" s="174"/>
      <c r="CE1703" s="174"/>
      <c r="CF1703" s="174"/>
      <c r="CG1703" s="174"/>
      <c r="CH1703" s="174"/>
      <c r="CI1703" s="174"/>
      <c r="CJ1703" s="174"/>
      <c r="CK1703" s="174"/>
      <c r="CL1703" s="174"/>
      <c r="CN1703" s="176"/>
      <c r="CO1703" s="174"/>
      <c r="CP1703" s="174"/>
      <c r="CQ1703" s="174"/>
      <c r="CR1703" s="174"/>
      <c r="CS1703" s="174"/>
      <c r="CT1703" s="174"/>
      <c r="CU1703" s="174"/>
      <c r="CV1703" s="174"/>
      <c r="CW1703" s="174"/>
      <c r="CX1703" s="174"/>
      <c r="CY1703" s="174"/>
      <c r="CZ1703" s="174"/>
      <c r="DA1703" s="174"/>
      <c r="DB1703" s="174"/>
      <c r="DC1703" s="174"/>
      <c r="DD1703" s="174"/>
      <c r="DE1703" s="174"/>
      <c r="DF1703" s="174"/>
      <c r="DG1703" s="174"/>
      <c r="DH1703" s="174"/>
      <c r="DI1703" s="174"/>
      <c r="DJ1703" s="174"/>
      <c r="DK1703" s="174"/>
      <c r="DL1703" s="174"/>
    </row>
    <row r="1704" spans="1:116" x14ac:dyDescent="0.4">
      <c r="A1704" s="174"/>
      <c r="E1704" s="8"/>
      <c r="G1704" s="175" t="s">
        <v>491</v>
      </c>
      <c r="H1704" s="174"/>
      <c r="I1704" s="176"/>
      <c r="J1704" s="176"/>
      <c r="K1704" s="197"/>
      <c r="L1704" s="197"/>
      <c r="M1704" s="197"/>
      <c r="N1704" s="197"/>
      <c r="O1704" s="197"/>
      <c r="P1704" s="197"/>
      <c r="R1704" s="198"/>
      <c r="S1704" s="199" t="str">
        <f t="shared" ref="S1704:AX1704" si="2839">S$20</f>
        <v>S$16</v>
      </c>
      <c r="T1704" s="199" t="str">
        <f t="shared" si="2839"/>
        <v>T$16</v>
      </c>
      <c r="U1704" s="199" t="str">
        <f t="shared" si="2839"/>
        <v>U$16</v>
      </c>
      <c r="V1704" s="199" t="str">
        <f t="shared" si="2839"/>
        <v>V$16</v>
      </c>
      <c r="W1704" s="199" t="str">
        <f t="shared" si="2839"/>
        <v>W$16</v>
      </c>
      <c r="X1704" s="199" t="str">
        <f t="shared" si="2839"/>
        <v>X$16</v>
      </c>
      <c r="Y1704" s="199" t="str">
        <f t="shared" si="2839"/>
        <v>Y$16</v>
      </c>
      <c r="Z1704" s="199" t="str">
        <f t="shared" si="2839"/>
        <v>Z$16</v>
      </c>
      <c r="AA1704" s="199" t="str">
        <f t="shared" si="2839"/>
        <v>AA$16</v>
      </c>
      <c r="AB1704" s="199" t="str">
        <f t="shared" si="2839"/>
        <v>AB$16</v>
      </c>
      <c r="AC1704" s="199" t="str">
        <f t="shared" si="2839"/>
        <v>AC$16</v>
      </c>
      <c r="AD1704" s="199" t="str">
        <f t="shared" si="2839"/>
        <v>AD$16</v>
      </c>
      <c r="AE1704" s="199" t="str">
        <f t="shared" si="2839"/>
        <v>AE$16</v>
      </c>
      <c r="AF1704" s="199" t="str">
        <f t="shared" si="2839"/>
        <v>AF$16</v>
      </c>
      <c r="AG1704" s="199" t="str">
        <f t="shared" si="2839"/>
        <v>AG$16</v>
      </c>
      <c r="AH1704" s="199" t="str">
        <f t="shared" si="2839"/>
        <v>AH$16</v>
      </c>
      <c r="AI1704" s="199" t="str">
        <f t="shared" si="2839"/>
        <v>AI$16</v>
      </c>
      <c r="AJ1704" s="199" t="str">
        <f t="shared" si="2839"/>
        <v>AJ$16</v>
      </c>
      <c r="AK1704" s="199" t="str">
        <f t="shared" si="2839"/>
        <v>AK$16</v>
      </c>
      <c r="AL1704" s="199" t="str">
        <f t="shared" si="2839"/>
        <v>AL$16</v>
      </c>
      <c r="AM1704" s="199" t="str">
        <f t="shared" si="2839"/>
        <v>AM$16</v>
      </c>
      <c r="AN1704" s="199" t="str">
        <f t="shared" si="2839"/>
        <v>AN$16</v>
      </c>
      <c r="AO1704" s="199" t="str">
        <f t="shared" si="2839"/>
        <v>AO$16</v>
      </c>
      <c r="AP1704" s="199" t="str">
        <f t="shared" si="2839"/>
        <v>AP$16</v>
      </c>
      <c r="AQ1704" s="199" t="str">
        <f t="shared" si="2839"/>
        <v>AQ$16</v>
      </c>
      <c r="AR1704" s="199" t="str">
        <f t="shared" si="2839"/>
        <v>AR$16</v>
      </c>
      <c r="AS1704" s="199" t="str">
        <f t="shared" si="2839"/>
        <v>AS$16</v>
      </c>
      <c r="AT1704" s="199" t="str">
        <f t="shared" si="2839"/>
        <v>AT$16</v>
      </c>
      <c r="AU1704" s="199" t="str">
        <f t="shared" si="2839"/>
        <v>AU$16</v>
      </c>
      <c r="AV1704" s="199" t="str">
        <f t="shared" si="2839"/>
        <v>AV$16</v>
      </c>
      <c r="AW1704" s="199" t="str">
        <f t="shared" si="2839"/>
        <v>AW$16</v>
      </c>
      <c r="AX1704" s="199" t="str">
        <f t="shared" si="2839"/>
        <v>AX$16</v>
      </c>
      <c r="AY1704" s="199" t="str">
        <f t="shared" ref="AY1704:CD1704" si="2840">AY$20</f>
        <v>AY$16</v>
      </c>
      <c r="AZ1704" s="199" t="str">
        <f t="shared" si="2840"/>
        <v>AZ$16</v>
      </c>
      <c r="BA1704" s="199" t="str">
        <f t="shared" si="2840"/>
        <v>BA$16</v>
      </c>
      <c r="BB1704" s="199" t="str">
        <f t="shared" si="2840"/>
        <v>BB$16</v>
      </c>
      <c r="BC1704" s="199" t="str">
        <f t="shared" si="2840"/>
        <v>BC$16</v>
      </c>
      <c r="BD1704" s="199" t="str">
        <f t="shared" si="2840"/>
        <v>BD$16</v>
      </c>
      <c r="BE1704" s="199" t="str">
        <f t="shared" si="2840"/>
        <v>BE$16</v>
      </c>
      <c r="BF1704" s="199" t="str">
        <f t="shared" si="2840"/>
        <v>BF$16</v>
      </c>
      <c r="BG1704" s="199" t="str">
        <f t="shared" si="2840"/>
        <v>BG$16</v>
      </c>
      <c r="BH1704" s="199" t="str">
        <f t="shared" si="2840"/>
        <v>BH$16</v>
      </c>
      <c r="BI1704" s="199" t="str">
        <f t="shared" si="2840"/>
        <v>BI$16</v>
      </c>
      <c r="BJ1704" s="199" t="str">
        <f t="shared" si="2840"/>
        <v>BJ$16</v>
      </c>
      <c r="BK1704" s="199" t="str">
        <f t="shared" si="2840"/>
        <v>BK$16</v>
      </c>
      <c r="BL1704" s="199" t="str">
        <f t="shared" si="2840"/>
        <v>BL$16</v>
      </c>
      <c r="BM1704" s="199" t="str">
        <f t="shared" si="2840"/>
        <v>BM$16</v>
      </c>
      <c r="BN1704" s="199" t="str">
        <f t="shared" si="2840"/>
        <v>BN$16</v>
      </c>
      <c r="BO1704" s="199" t="str">
        <f t="shared" si="2840"/>
        <v>BO$16</v>
      </c>
      <c r="BP1704" s="199" t="str">
        <f t="shared" si="2840"/>
        <v>BP$16</v>
      </c>
      <c r="BQ1704" s="199" t="str">
        <f t="shared" si="2840"/>
        <v>BQ$16</v>
      </c>
      <c r="BR1704" s="199" t="str">
        <f t="shared" si="2840"/>
        <v>BR$16</v>
      </c>
      <c r="BS1704" s="199" t="str">
        <f t="shared" si="2840"/>
        <v>BS$16</v>
      </c>
      <c r="BT1704" s="199" t="str">
        <f t="shared" si="2840"/>
        <v>BT$16</v>
      </c>
      <c r="BU1704" s="199" t="str">
        <f t="shared" si="2840"/>
        <v>BU$16</v>
      </c>
      <c r="BV1704" s="199" t="str">
        <f t="shared" si="2840"/>
        <v>BV$16</v>
      </c>
      <c r="BW1704" s="199" t="str">
        <f t="shared" si="2840"/>
        <v>BW$16</v>
      </c>
      <c r="BX1704" s="199" t="str">
        <f t="shared" si="2840"/>
        <v>BX$16</v>
      </c>
      <c r="BY1704" s="199" t="str">
        <f t="shared" si="2840"/>
        <v>BY$16</v>
      </c>
      <c r="BZ1704" s="199" t="str">
        <f t="shared" si="2840"/>
        <v>BZ$16</v>
      </c>
      <c r="CA1704" s="199" t="str">
        <f t="shared" si="2840"/>
        <v>CA$16</v>
      </c>
      <c r="CB1704" s="199" t="str">
        <f t="shared" si="2840"/>
        <v>CB$16</v>
      </c>
      <c r="CC1704" s="199" t="str">
        <f t="shared" si="2840"/>
        <v>CC$16</v>
      </c>
      <c r="CD1704" s="199" t="str">
        <f t="shared" si="2840"/>
        <v>CD$16</v>
      </c>
      <c r="CE1704" s="199" t="str">
        <f t="shared" ref="CE1704:CL1704" si="2841">CE$20</f>
        <v>CE$16</v>
      </c>
      <c r="CF1704" s="199" t="str">
        <f t="shared" si="2841"/>
        <v>CF$16</v>
      </c>
      <c r="CG1704" s="199" t="str">
        <f t="shared" si="2841"/>
        <v>CG$16</v>
      </c>
      <c r="CH1704" s="199" t="str">
        <f t="shared" si="2841"/>
        <v>CH$16</v>
      </c>
      <c r="CI1704" s="199" t="str">
        <f t="shared" si="2841"/>
        <v>CI$16</v>
      </c>
      <c r="CJ1704" s="199" t="str">
        <f t="shared" si="2841"/>
        <v>CJ$16</v>
      </c>
      <c r="CK1704" s="199" t="str">
        <f t="shared" si="2841"/>
        <v>CK$16</v>
      </c>
      <c r="CL1704" s="199" t="str">
        <f t="shared" si="2841"/>
        <v>CL$16</v>
      </c>
      <c r="CN1704" s="176"/>
      <c r="CO1704" s="199" t="str">
        <f t="shared" ref="CO1704:DL1704" si="2842">CO$20</f>
        <v>CO$16</v>
      </c>
      <c r="CP1704" s="199" t="str">
        <f t="shared" si="2842"/>
        <v>CP$16</v>
      </c>
      <c r="CQ1704" s="199" t="str">
        <f t="shared" si="2842"/>
        <v>CQ$16</v>
      </c>
      <c r="CR1704" s="199" t="str">
        <f t="shared" si="2842"/>
        <v>CR$16</v>
      </c>
      <c r="CS1704" s="199" t="str">
        <f t="shared" si="2842"/>
        <v>CS$16</v>
      </c>
      <c r="CT1704" s="199" t="str">
        <f t="shared" si="2842"/>
        <v>CT$16</v>
      </c>
      <c r="CU1704" s="199" t="str">
        <f t="shared" si="2842"/>
        <v>CU$16</v>
      </c>
      <c r="CV1704" s="199" t="str">
        <f t="shared" si="2842"/>
        <v>CV$16</v>
      </c>
      <c r="CW1704" s="199" t="str">
        <f t="shared" si="2842"/>
        <v>CW$16</v>
      </c>
      <c r="CX1704" s="199" t="str">
        <f t="shared" si="2842"/>
        <v>CX$16</v>
      </c>
      <c r="CY1704" s="199" t="str">
        <f t="shared" si="2842"/>
        <v>CY$16</v>
      </c>
      <c r="CZ1704" s="199" t="str">
        <f t="shared" si="2842"/>
        <v>CZ$16</v>
      </c>
      <c r="DA1704" s="199" t="str">
        <f t="shared" si="2842"/>
        <v>DA$16</v>
      </c>
      <c r="DB1704" s="199" t="str">
        <f t="shared" si="2842"/>
        <v>DB$16</v>
      </c>
      <c r="DC1704" s="199" t="str">
        <f t="shared" si="2842"/>
        <v>DC$16</v>
      </c>
      <c r="DD1704" s="199" t="str">
        <f t="shared" si="2842"/>
        <v>DD$16</v>
      </c>
      <c r="DE1704" s="199" t="str">
        <f t="shared" si="2842"/>
        <v>DE$16</v>
      </c>
      <c r="DF1704" s="199" t="str">
        <f t="shared" si="2842"/>
        <v>DF$16</v>
      </c>
      <c r="DG1704" s="199" t="str">
        <f t="shared" si="2842"/>
        <v>DG$16</v>
      </c>
      <c r="DH1704" s="199" t="str">
        <f t="shared" si="2842"/>
        <v>DH$16</v>
      </c>
      <c r="DI1704" s="199" t="str">
        <f t="shared" si="2842"/>
        <v>DI$16</v>
      </c>
      <c r="DJ1704" s="199" t="str">
        <f t="shared" si="2842"/>
        <v>DJ$16</v>
      </c>
      <c r="DK1704" s="199" t="str">
        <f t="shared" si="2842"/>
        <v>DK$16</v>
      </c>
      <c r="DL1704" s="199" t="str">
        <f t="shared" si="2842"/>
        <v>DL$16</v>
      </c>
    </row>
    <row r="1705" spans="1:116" x14ac:dyDescent="0.4">
      <c r="A1705" s="174"/>
      <c r="E1705" s="8"/>
      <c r="G1705" s="175" t="s">
        <v>505</v>
      </c>
      <c r="H1705" s="200"/>
      <c r="I1705" s="201"/>
      <c r="J1705" s="201"/>
      <c r="K1705" s="202"/>
      <c r="L1705" s="202"/>
      <c r="M1705" s="202"/>
      <c r="N1705" s="202"/>
      <c r="O1705" s="202"/>
      <c r="P1705" s="202"/>
      <c r="R1705" s="202"/>
      <c r="S1705" s="199" t="str">
        <f t="shared" ref="S1705:AX1705" si="2843">S$21</f>
        <v>S$17</v>
      </c>
      <c r="T1705" s="199" t="str">
        <f t="shared" si="2843"/>
        <v>T$17</v>
      </c>
      <c r="U1705" s="199" t="str">
        <f t="shared" si="2843"/>
        <v>U$17</v>
      </c>
      <c r="V1705" s="199" t="str">
        <f t="shared" si="2843"/>
        <v>V$17</v>
      </c>
      <c r="W1705" s="199" t="str">
        <f t="shared" si="2843"/>
        <v>W$17</v>
      </c>
      <c r="X1705" s="199" t="str">
        <f t="shared" si="2843"/>
        <v>X$17</v>
      </c>
      <c r="Y1705" s="199" t="str">
        <f t="shared" si="2843"/>
        <v>Y$17</v>
      </c>
      <c r="Z1705" s="199" t="str">
        <f t="shared" si="2843"/>
        <v>Z$17</v>
      </c>
      <c r="AA1705" s="199" t="str">
        <f t="shared" si="2843"/>
        <v>AA$17</v>
      </c>
      <c r="AB1705" s="199" t="str">
        <f t="shared" si="2843"/>
        <v>AB$17</v>
      </c>
      <c r="AC1705" s="199" t="str">
        <f t="shared" si="2843"/>
        <v>AC$17</v>
      </c>
      <c r="AD1705" s="199" t="str">
        <f t="shared" si="2843"/>
        <v>AD$17</v>
      </c>
      <c r="AE1705" s="199" t="str">
        <f t="shared" si="2843"/>
        <v>AE$17</v>
      </c>
      <c r="AF1705" s="199" t="str">
        <f t="shared" si="2843"/>
        <v>AF$17</v>
      </c>
      <c r="AG1705" s="199" t="str">
        <f t="shared" si="2843"/>
        <v>AG$17</v>
      </c>
      <c r="AH1705" s="199" t="str">
        <f t="shared" si="2843"/>
        <v>AH$17</v>
      </c>
      <c r="AI1705" s="199" t="str">
        <f t="shared" si="2843"/>
        <v>AI$17</v>
      </c>
      <c r="AJ1705" s="199" t="str">
        <f t="shared" si="2843"/>
        <v>AJ$17</v>
      </c>
      <c r="AK1705" s="199" t="str">
        <f t="shared" si="2843"/>
        <v>AK$17</v>
      </c>
      <c r="AL1705" s="199" t="str">
        <f t="shared" si="2843"/>
        <v>AL$17</v>
      </c>
      <c r="AM1705" s="199" t="str">
        <f t="shared" si="2843"/>
        <v>AM$17</v>
      </c>
      <c r="AN1705" s="199" t="str">
        <f t="shared" si="2843"/>
        <v>AN$17</v>
      </c>
      <c r="AO1705" s="199" t="str">
        <f t="shared" si="2843"/>
        <v>AO$17</v>
      </c>
      <c r="AP1705" s="199" t="str">
        <f t="shared" si="2843"/>
        <v>AP$17</v>
      </c>
      <c r="AQ1705" s="199" t="str">
        <f t="shared" si="2843"/>
        <v>AQ$17</v>
      </c>
      <c r="AR1705" s="199" t="str">
        <f t="shared" si="2843"/>
        <v>AR$17</v>
      </c>
      <c r="AS1705" s="199" t="str">
        <f t="shared" si="2843"/>
        <v>AS$17</v>
      </c>
      <c r="AT1705" s="199" t="str">
        <f t="shared" si="2843"/>
        <v>AT$17</v>
      </c>
      <c r="AU1705" s="199" t="str">
        <f t="shared" si="2843"/>
        <v>AU$17</v>
      </c>
      <c r="AV1705" s="199" t="str">
        <f t="shared" si="2843"/>
        <v>AV$17</v>
      </c>
      <c r="AW1705" s="199" t="str">
        <f t="shared" si="2843"/>
        <v>AW$17</v>
      </c>
      <c r="AX1705" s="199" t="str">
        <f t="shared" si="2843"/>
        <v>AX$17</v>
      </c>
      <c r="AY1705" s="199" t="str">
        <f t="shared" ref="AY1705:CD1705" si="2844">AY$21</f>
        <v>AY$17</v>
      </c>
      <c r="AZ1705" s="199" t="str">
        <f t="shared" si="2844"/>
        <v>AZ$17</v>
      </c>
      <c r="BA1705" s="199" t="str">
        <f t="shared" si="2844"/>
        <v>BA$17</v>
      </c>
      <c r="BB1705" s="199" t="str">
        <f t="shared" si="2844"/>
        <v>BB$17</v>
      </c>
      <c r="BC1705" s="199" t="str">
        <f t="shared" si="2844"/>
        <v>BC$17</v>
      </c>
      <c r="BD1705" s="199" t="str">
        <f t="shared" si="2844"/>
        <v>BD$17</v>
      </c>
      <c r="BE1705" s="199" t="str">
        <f t="shared" si="2844"/>
        <v>BE$17</v>
      </c>
      <c r="BF1705" s="199" t="str">
        <f t="shared" si="2844"/>
        <v>BF$17</v>
      </c>
      <c r="BG1705" s="199" t="str">
        <f t="shared" si="2844"/>
        <v>BG$17</v>
      </c>
      <c r="BH1705" s="199" t="str">
        <f t="shared" si="2844"/>
        <v>BH$17</v>
      </c>
      <c r="BI1705" s="199" t="str">
        <f t="shared" si="2844"/>
        <v>BI$17</v>
      </c>
      <c r="BJ1705" s="199" t="str">
        <f t="shared" si="2844"/>
        <v>BJ$17</v>
      </c>
      <c r="BK1705" s="199" t="str">
        <f t="shared" si="2844"/>
        <v>BK$17</v>
      </c>
      <c r="BL1705" s="199" t="str">
        <f t="shared" si="2844"/>
        <v>BL$17</v>
      </c>
      <c r="BM1705" s="199" t="str">
        <f t="shared" si="2844"/>
        <v>BM$17</v>
      </c>
      <c r="BN1705" s="199" t="str">
        <f t="shared" si="2844"/>
        <v>BN$17</v>
      </c>
      <c r="BO1705" s="199" t="str">
        <f t="shared" si="2844"/>
        <v>BO$17</v>
      </c>
      <c r="BP1705" s="199" t="str">
        <f t="shared" si="2844"/>
        <v>BP$17</v>
      </c>
      <c r="BQ1705" s="199" t="str">
        <f t="shared" si="2844"/>
        <v>BQ$17</v>
      </c>
      <c r="BR1705" s="199" t="str">
        <f t="shared" si="2844"/>
        <v>BR$17</v>
      </c>
      <c r="BS1705" s="199" t="str">
        <f t="shared" si="2844"/>
        <v>BS$17</v>
      </c>
      <c r="BT1705" s="199" t="str">
        <f t="shared" si="2844"/>
        <v>BT$17</v>
      </c>
      <c r="BU1705" s="199" t="str">
        <f t="shared" si="2844"/>
        <v>BU$17</v>
      </c>
      <c r="BV1705" s="199" t="str">
        <f t="shared" si="2844"/>
        <v>BV$17</v>
      </c>
      <c r="BW1705" s="199" t="str">
        <f t="shared" si="2844"/>
        <v>BW$17</v>
      </c>
      <c r="BX1705" s="199" t="str">
        <f t="shared" si="2844"/>
        <v>BX$17</v>
      </c>
      <c r="BY1705" s="199" t="str">
        <f t="shared" si="2844"/>
        <v>BY$17</v>
      </c>
      <c r="BZ1705" s="199" t="str">
        <f t="shared" si="2844"/>
        <v>BZ$17</v>
      </c>
      <c r="CA1705" s="199" t="str">
        <f t="shared" si="2844"/>
        <v>CA$17</v>
      </c>
      <c r="CB1705" s="199" t="str">
        <f t="shared" si="2844"/>
        <v>CB$17</v>
      </c>
      <c r="CC1705" s="199" t="str">
        <f t="shared" si="2844"/>
        <v>CC$17</v>
      </c>
      <c r="CD1705" s="199" t="str">
        <f t="shared" si="2844"/>
        <v>CD$17</v>
      </c>
      <c r="CE1705" s="199" t="str">
        <f t="shared" ref="CE1705:CL1705" si="2845">CE$21</f>
        <v>CE$17</v>
      </c>
      <c r="CF1705" s="199" t="str">
        <f t="shared" si="2845"/>
        <v>CF$17</v>
      </c>
      <c r="CG1705" s="199" t="str">
        <f t="shared" si="2845"/>
        <v>CG$17</v>
      </c>
      <c r="CH1705" s="199" t="str">
        <f t="shared" si="2845"/>
        <v>CH$17</v>
      </c>
      <c r="CI1705" s="199" t="str">
        <f t="shared" si="2845"/>
        <v>CI$17</v>
      </c>
      <c r="CJ1705" s="199" t="str">
        <f t="shared" si="2845"/>
        <v>CJ$17</v>
      </c>
      <c r="CK1705" s="199" t="str">
        <f t="shared" si="2845"/>
        <v>CK$17</v>
      </c>
      <c r="CL1705" s="199" t="str">
        <f t="shared" si="2845"/>
        <v>CL$17</v>
      </c>
      <c r="CN1705" s="201"/>
      <c r="CO1705" s="199" t="str">
        <f t="shared" ref="CO1705:DL1705" si="2846">CO$21</f>
        <v>CO$17</v>
      </c>
      <c r="CP1705" s="199" t="str">
        <f t="shared" si="2846"/>
        <v>CP$17</v>
      </c>
      <c r="CQ1705" s="199" t="str">
        <f t="shared" si="2846"/>
        <v>CQ$17</v>
      </c>
      <c r="CR1705" s="199" t="str">
        <f t="shared" si="2846"/>
        <v>CR$17</v>
      </c>
      <c r="CS1705" s="199" t="str">
        <f t="shared" si="2846"/>
        <v>CS$17</v>
      </c>
      <c r="CT1705" s="199" t="str">
        <f t="shared" si="2846"/>
        <v>CT$17</v>
      </c>
      <c r="CU1705" s="199" t="str">
        <f t="shared" si="2846"/>
        <v>CU$17</v>
      </c>
      <c r="CV1705" s="199" t="str">
        <f t="shared" si="2846"/>
        <v>CV$17</v>
      </c>
      <c r="CW1705" s="199" t="str">
        <f t="shared" si="2846"/>
        <v>CW$17</v>
      </c>
      <c r="CX1705" s="199" t="str">
        <f t="shared" si="2846"/>
        <v>CX$17</v>
      </c>
      <c r="CY1705" s="199" t="str">
        <f t="shared" si="2846"/>
        <v>CY$17</v>
      </c>
      <c r="CZ1705" s="199" t="str">
        <f t="shared" si="2846"/>
        <v>CZ$17</v>
      </c>
      <c r="DA1705" s="199" t="str">
        <f t="shared" si="2846"/>
        <v>DA$17</v>
      </c>
      <c r="DB1705" s="199" t="str">
        <f t="shared" si="2846"/>
        <v>DB$17</v>
      </c>
      <c r="DC1705" s="199" t="str">
        <f t="shared" si="2846"/>
        <v>DC$17</v>
      </c>
      <c r="DD1705" s="199" t="str">
        <f t="shared" si="2846"/>
        <v>DD$17</v>
      </c>
      <c r="DE1705" s="199" t="str">
        <f t="shared" si="2846"/>
        <v>DE$17</v>
      </c>
      <c r="DF1705" s="199" t="str">
        <f t="shared" si="2846"/>
        <v>DF$17</v>
      </c>
      <c r="DG1705" s="199" t="str">
        <f t="shared" si="2846"/>
        <v>DG$17</v>
      </c>
      <c r="DH1705" s="199" t="str">
        <f t="shared" si="2846"/>
        <v>DH$17</v>
      </c>
      <c r="DI1705" s="199" t="str">
        <f t="shared" si="2846"/>
        <v>DI$17</v>
      </c>
      <c r="DJ1705" s="199" t="str">
        <f t="shared" si="2846"/>
        <v>DJ$17</v>
      </c>
      <c r="DK1705" s="199" t="str">
        <f t="shared" si="2846"/>
        <v>DK$17</v>
      </c>
      <c r="DL1705" s="199" t="str">
        <f t="shared" si="2846"/>
        <v>DL$17</v>
      </c>
    </row>
    <row r="1706" spans="1:116" x14ac:dyDescent="0.4">
      <c r="A1706" s="174"/>
      <c r="E1706" s="8"/>
      <c r="G1706" s="175" t="s">
        <v>463</v>
      </c>
      <c r="H1706" s="200"/>
      <c r="I1706" s="201"/>
      <c r="J1706" s="201"/>
      <c r="K1706" s="202"/>
      <c r="L1706" s="202"/>
      <c r="M1706" s="202"/>
      <c r="N1706" s="202"/>
      <c r="O1706" s="202"/>
      <c r="P1706" s="202"/>
      <c r="R1706" s="202"/>
      <c r="S1706" s="190"/>
      <c r="T1706" s="190"/>
      <c r="U1706" s="190"/>
      <c r="V1706" s="190"/>
      <c r="W1706" s="190"/>
      <c r="X1706" s="190"/>
      <c r="Y1706" s="190"/>
      <c r="Z1706" s="190"/>
      <c r="AA1706" s="190"/>
      <c r="AB1706" s="190"/>
      <c r="AC1706" s="190"/>
      <c r="AD1706" s="190"/>
      <c r="AE1706" s="190"/>
      <c r="AF1706" s="190"/>
      <c r="AG1706" s="190"/>
      <c r="AH1706" s="190"/>
      <c r="AI1706" s="190"/>
      <c r="AJ1706" s="190"/>
      <c r="AK1706" s="190"/>
      <c r="AL1706" s="190"/>
      <c r="AM1706" s="190"/>
      <c r="AN1706" s="190"/>
      <c r="AO1706" s="190"/>
      <c r="AP1706" s="190"/>
      <c r="AQ1706" s="190"/>
      <c r="AR1706" s="190"/>
      <c r="AS1706" s="190"/>
      <c r="AT1706" s="190"/>
      <c r="AU1706" s="190"/>
      <c r="AV1706" s="190"/>
      <c r="AW1706" s="190"/>
      <c r="AX1706" s="190"/>
      <c r="AY1706" s="190"/>
      <c r="AZ1706" s="190"/>
      <c r="BA1706" s="190"/>
      <c r="BB1706" s="190"/>
      <c r="BC1706" s="190"/>
      <c r="BD1706" s="190"/>
      <c r="BE1706" s="190"/>
      <c r="BF1706" s="190"/>
      <c r="BG1706" s="190"/>
      <c r="BH1706" s="190"/>
      <c r="BI1706" s="190"/>
      <c r="BJ1706" s="190"/>
      <c r="BK1706" s="190"/>
      <c r="BL1706" s="190"/>
      <c r="BM1706" s="190"/>
      <c r="BN1706" s="190"/>
      <c r="BO1706" s="190"/>
      <c r="BP1706" s="190"/>
      <c r="BQ1706" s="190"/>
      <c r="BR1706" s="190"/>
      <c r="BS1706" s="190"/>
      <c r="BT1706" s="190"/>
      <c r="BU1706" s="190"/>
      <c r="BV1706" s="190"/>
      <c r="BW1706" s="190"/>
      <c r="BX1706" s="190"/>
      <c r="BY1706" s="190"/>
      <c r="BZ1706" s="190"/>
      <c r="CA1706" s="190"/>
      <c r="CB1706" s="190"/>
      <c r="CC1706" s="190"/>
      <c r="CD1706" s="190"/>
      <c r="CE1706" s="190"/>
      <c r="CF1706" s="190"/>
      <c r="CG1706" s="190"/>
      <c r="CH1706" s="190"/>
      <c r="CI1706" s="190"/>
      <c r="CJ1706" s="190"/>
      <c r="CK1706" s="190"/>
      <c r="CL1706" s="190"/>
      <c r="CN1706" s="201"/>
      <c r="CO1706" s="190"/>
      <c r="CP1706" s="190"/>
      <c r="CQ1706" s="190"/>
      <c r="CR1706" s="190"/>
      <c r="CS1706" s="190"/>
      <c r="CT1706" s="190"/>
      <c r="CU1706" s="190"/>
      <c r="CV1706" s="190"/>
      <c r="CW1706" s="190"/>
      <c r="CX1706" s="190"/>
      <c r="CY1706" s="190"/>
      <c r="CZ1706" s="190"/>
      <c r="DA1706" s="190"/>
      <c r="DB1706" s="190"/>
      <c r="DC1706" s="190"/>
      <c r="DD1706" s="190"/>
      <c r="DE1706" s="190"/>
      <c r="DF1706" s="190"/>
      <c r="DG1706" s="190"/>
      <c r="DH1706" s="190"/>
      <c r="DI1706" s="190"/>
      <c r="DJ1706" s="190"/>
      <c r="DK1706" s="190"/>
      <c r="DL1706" s="190"/>
    </row>
    <row r="1707" spans="1:116" x14ac:dyDescent="0.4">
      <c r="A1707" s="174"/>
      <c r="E1707" s="8"/>
      <c r="G1707" s="175" t="s">
        <v>464</v>
      </c>
      <c r="H1707" s="200"/>
      <c r="I1707" s="201"/>
      <c r="J1707" s="201"/>
      <c r="K1707" s="202"/>
      <c r="L1707" s="202"/>
      <c r="M1707" s="202"/>
      <c r="N1707" s="202"/>
      <c r="O1707" s="202"/>
      <c r="P1707" s="202"/>
      <c r="R1707" s="202"/>
      <c r="S1707" s="190"/>
      <c r="T1707" s="190"/>
      <c r="U1707" s="190"/>
      <c r="V1707" s="190"/>
      <c r="W1707" s="190"/>
      <c r="X1707" s="190"/>
      <c r="Y1707" s="190"/>
      <c r="Z1707" s="190"/>
      <c r="AA1707" s="190"/>
      <c r="AB1707" s="190"/>
      <c r="AC1707" s="190"/>
      <c r="AD1707" s="190"/>
      <c r="AE1707" s="190"/>
      <c r="AF1707" s="190"/>
      <c r="AG1707" s="190"/>
      <c r="AH1707" s="190"/>
      <c r="AI1707" s="190"/>
      <c r="AJ1707" s="190"/>
      <c r="AK1707" s="190"/>
      <c r="AL1707" s="190"/>
      <c r="AM1707" s="190"/>
      <c r="AN1707" s="190"/>
      <c r="AO1707" s="190"/>
      <c r="AP1707" s="190"/>
      <c r="AQ1707" s="190"/>
      <c r="AR1707" s="190"/>
      <c r="AS1707" s="190"/>
      <c r="AT1707" s="190"/>
      <c r="AU1707" s="190"/>
      <c r="AV1707" s="190"/>
      <c r="AW1707" s="190"/>
      <c r="AX1707" s="190"/>
      <c r="AY1707" s="190"/>
      <c r="AZ1707" s="190"/>
      <c r="BA1707" s="190"/>
      <c r="BB1707" s="190"/>
      <c r="BC1707" s="190"/>
      <c r="BD1707" s="190"/>
      <c r="BE1707" s="190"/>
      <c r="BF1707" s="190"/>
      <c r="BG1707" s="190"/>
      <c r="BH1707" s="190"/>
      <c r="BI1707" s="190"/>
      <c r="BJ1707" s="190"/>
      <c r="BK1707" s="190"/>
      <c r="BL1707" s="190"/>
      <c r="BM1707" s="190"/>
      <c r="BN1707" s="190"/>
      <c r="BO1707" s="190"/>
      <c r="BP1707" s="190"/>
      <c r="BQ1707" s="190"/>
      <c r="BR1707" s="190"/>
      <c r="BS1707" s="190"/>
      <c r="BT1707" s="190"/>
      <c r="BU1707" s="190"/>
      <c r="BV1707" s="190"/>
      <c r="BW1707" s="190"/>
      <c r="BX1707" s="190"/>
      <c r="BY1707" s="190"/>
      <c r="BZ1707" s="190"/>
      <c r="CA1707" s="190"/>
      <c r="CB1707" s="190"/>
      <c r="CC1707" s="190"/>
      <c r="CD1707" s="190"/>
      <c r="CE1707" s="190"/>
      <c r="CF1707" s="190"/>
      <c r="CG1707" s="190"/>
      <c r="CH1707" s="190"/>
      <c r="CI1707" s="190"/>
      <c r="CJ1707" s="190"/>
      <c r="CK1707" s="190"/>
      <c r="CL1707" s="190"/>
      <c r="CN1707" s="201"/>
      <c r="CO1707" s="190"/>
      <c r="CP1707" s="190"/>
      <c r="CQ1707" s="190"/>
      <c r="CR1707" s="190"/>
      <c r="CS1707" s="190"/>
      <c r="CT1707" s="190"/>
      <c r="CU1707" s="190"/>
      <c r="CV1707" s="190"/>
      <c r="CW1707" s="190"/>
      <c r="CX1707" s="190"/>
      <c r="CY1707" s="190"/>
      <c r="CZ1707" s="190"/>
      <c r="DA1707" s="190"/>
      <c r="DB1707" s="190"/>
      <c r="DC1707" s="190"/>
      <c r="DD1707" s="190"/>
      <c r="DE1707" s="190"/>
      <c r="DF1707" s="190"/>
      <c r="DG1707" s="190"/>
      <c r="DH1707" s="190"/>
      <c r="DI1707" s="190"/>
      <c r="DJ1707" s="190"/>
      <c r="DK1707" s="190"/>
      <c r="DL1707" s="190"/>
    </row>
    <row r="1708" spans="1:116" x14ac:dyDescent="0.4">
      <c r="A1708" s="31" t="s">
        <v>218</v>
      </c>
      <c r="B1708" s="31" t="s">
        <v>243</v>
      </c>
      <c r="C1708" s="31"/>
      <c r="D1708" t="s">
        <v>425</v>
      </c>
      <c r="E1708" s="8" t="str">
        <f t="shared" ref="E1708:E1729" si="2847">ROW()&amp;" "&amp;D1708</f>
        <v>1708 FAPPE-F</v>
      </c>
      <c r="F1708" t="s">
        <v>348</v>
      </c>
      <c r="G1708" s="70" t="s">
        <v>281</v>
      </c>
      <c r="H1708" s="200"/>
      <c r="I1708" s="201"/>
      <c r="J1708" s="201"/>
      <c r="K1708" s="202"/>
      <c r="L1708" s="202"/>
      <c r="M1708" s="202"/>
      <c r="N1708" s="202"/>
      <c r="O1708" s="202"/>
      <c r="P1708" s="202"/>
      <c r="R1708" s="202"/>
      <c r="S1708" s="190" t="str">
        <f t="shared" ref="S1708:AX1708" si="2848">S$22</f>
        <v>S$18</v>
      </c>
      <c r="T1708" s="190" t="str">
        <f t="shared" si="2848"/>
        <v>T$18</v>
      </c>
      <c r="U1708" s="190" t="str">
        <f t="shared" si="2848"/>
        <v>U$18</v>
      </c>
      <c r="V1708" s="190" t="str">
        <f t="shared" si="2848"/>
        <v>V$18</v>
      </c>
      <c r="W1708" s="190" t="str">
        <f t="shared" si="2848"/>
        <v>W$18</v>
      </c>
      <c r="X1708" s="190" t="str">
        <f t="shared" si="2848"/>
        <v>X$18</v>
      </c>
      <c r="Y1708" s="190" t="str">
        <f t="shared" si="2848"/>
        <v>Y$18</v>
      </c>
      <c r="Z1708" s="190" t="str">
        <f t="shared" si="2848"/>
        <v>Z$18</v>
      </c>
      <c r="AA1708" s="190" t="str">
        <f t="shared" si="2848"/>
        <v>AA$18</v>
      </c>
      <c r="AB1708" s="190" t="str">
        <f t="shared" si="2848"/>
        <v>AB$18</v>
      </c>
      <c r="AC1708" s="190" t="str">
        <f t="shared" si="2848"/>
        <v>AC$18</v>
      </c>
      <c r="AD1708" s="190" t="str">
        <f t="shared" si="2848"/>
        <v>AD$18</v>
      </c>
      <c r="AE1708" s="190" t="str">
        <f t="shared" si="2848"/>
        <v>AE$18</v>
      </c>
      <c r="AF1708" s="190" t="str">
        <f t="shared" si="2848"/>
        <v>AF$18</v>
      </c>
      <c r="AG1708" s="190" t="str">
        <f t="shared" si="2848"/>
        <v>AG$18</v>
      </c>
      <c r="AH1708" s="190" t="str">
        <f t="shared" si="2848"/>
        <v>AH$18</v>
      </c>
      <c r="AI1708" s="190" t="str">
        <f t="shared" si="2848"/>
        <v>AI$18</v>
      </c>
      <c r="AJ1708" s="190" t="str">
        <f t="shared" si="2848"/>
        <v>AJ$18</v>
      </c>
      <c r="AK1708" s="190" t="str">
        <f t="shared" si="2848"/>
        <v>AK$18</v>
      </c>
      <c r="AL1708" s="190" t="str">
        <f t="shared" si="2848"/>
        <v>AL$18</v>
      </c>
      <c r="AM1708" s="190" t="str">
        <f t="shared" si="2848"/>
        <v>AM$18</v>
      </c>
      <c r="AN1708" s="190" t="str">
        <f t="shared" si="2848"/>
        <v>AN$18</v>
      </c>
      <c r="AO1708" s="190" t="str">
        <f t="shared" si="2848"/>
        <v>AO$18</v>
      </c>
      <c r="AP1708" s="190" t="str">
        <f t="shared" si="2848"/>
        <v>AP$18</v>
      </c>
      <c r="AQ1708" s="190" t="str">
        <f t="shared" si="2848"/>
        <v>AQ$18</v>
      </c>
      <c r="AR1708" s="190" t="str">
        <f t="shared" si="2848"/>
        <v>AR$18</v>
      </c>
      <c r="AS1708" s="190" t="str">
        <f t="shared" si="2848"/>
        <v>AS$18</v>
      </c>
      <c r="AT1708" s="190" t="str">
        <f t="shared" si="2848"/>
        <v>AT$18</v>
      </c>
      <c r="AU1708" s="190" t="str">
        <f t="shared" si="2848"/>
        <v>AU$18</v>
      </c>
      <c r="AV1708" s="190" t="str">
        <f t="shared" si="2848"/>
        <v>AV$18</v>
      </c>
      <c r="AW1708" s="190" t="str">
        <f t="shared" si="2848"/>
        <v>AW$18</v>
      </c>
      <c r="AX1708" s="190" t="str">
        <f t="shared" si="2848"/>
        <v>AX$18</v>
      </c>
      <c r="AY1708" s="190" t="str">
        <f t="shared" ref="AY1708:CD1708" si="2849">AY$22</f>
        <v>AY$18</v>
      </c>
      <c r="AZ1708" s="190" t="str">
        <f t="shared" si="2849"/>
        <v>AZ$18</v>
      </c>
      <c r="BA1708" s="190" t="str">
        <f t="shared" si="2849"/>
        <v>BA$18</v>
      </c>
      <c r="BB1708" s="190" t="str">
        <f t="shared" si="2849"/>
        <v>BB$18</v>
      </c>
      <c r="BC1708" s="190" t="str">
        <f t="shared" si="2849"/>
        <v>BC$18</v>
      </c>
      <c r="BD1708" s="190" t="str">
        <f t="shared" si="2849"/>
        <v>BD$18</v>
      </c>
      <c r="BE1708" s="190" t="str">
        <f t="shared" si="2849"/>
        <v>BE$18</v>
      </c>
      <c r="BF1708" s="190" t="str">
        <f t="shared" si="2849"/>
        <v>BF$18</v>
      </c>
      <c r="BG1708" s="190" t="str">
        <f t="shared" si="2849"/>
        <v>BG$18</v>
      </c>
      <c r="BH1708" s="190" t="str">
        <f t="shared" si="2849"/>
        <v>BH$18</v>
      </c>
      <c r="BI1708" s="190" t="str">
        <f t="shared" si="2849"/>
        <v>BI$18</v>
      </c>
      <c r="BJ1708" s="190" t="str">
        <f t="shared" si="2849"/>
        <v>BJ$18</v>
      </c>
      <c r="BK1708" s="190" t="str">
        <f t="shared" si="2849"/>
        <v>BK$18</v>
      </c>
      <c r="BL1708" s="190" t="str">
        <f t="shared" si="2849"/>
        <v>BL$18</v>
      </c>
      <c r="BM1708" s="190" t="str">
        <f t="shared" si="2849"/>
        <v>BM$18</v>
      </c>
      <c r="BN1708" s="190" t="str">
        <f t="shared" si="2849"/>
        <v>BN$18</v>
      </c>
      <c r="BO1708" s="190" t="str">
        <f t="shared" si="2849"/>
        <v>BO$18</v>
      </c>
      <c r="BP1708" s="190" t="str">
        <f t="shared" si="2849"/>
        <v>BP$18</v>
      </c>
      <c r="BQ1708" s="190" t="str">
        <f t="shared" si="2849"/>
        <v>BQ$18</v>
      </c>
      <c r="BR1708" s="190" t="str">
        <f t="shared" si="2849"/>
        <v>BR$18</v>
      </c>
      <c r="BS1708" s="190" t="str">
        <f t="shared" si="2849"/>
        <v>BS$18</v>
      </c>
      <c r="BT1708" s="190" t="str">
        <f t="shared" si="2849"/>
        <v>BT$18</v>
      </c>
      <c r="BU1708" s="190" t="str">
        <f t="shared" si="2849"/>
        <v>BU$18</v>
      </c>
      <c r="BV1708" s="190" t="str">
        <f t="shared" si="2849"/>
        <v>BV$18</v>
      </c>
      <c r="BW1708" s="190" t="str">
        <f t="shared" si="2849"/>
        <v>BW$18</v>
      </c>
      <c r="BX1708" s="190" t="str">
        <f t="shared" si="2849"/>
        <v>BX$18</v>
      </c>
      <c r="BY1708" s="190" t="str">
        <f t="shared" si="2849"/>
        <v>BY$18</v>
      </c>
      <c r="BZ1708" s="190" t="str">
        <f t="shared" si="2849"/>
        <v>BZ$18</v>
      </c>
      <c r="CA1708" s="190" t="str">
        <f t="shared" si="2849"/>
        <v>CA$18</v>
      </c>
      <c r="CB1708" s="190" t="str">
        <f t="shared" si="2849"/>
        <v>CB$18</v>
      </c>
      <c r="CC1708" s="190" t="str">
        <f t="shared" si="2849"/>
        <v>CC$18</v>
      </c>
      <c r="CD1708" s="190" t="str">
        <f t="shared" si="2849"/>
        <v>CD$18</v>
      </c>
      <c r="CE1708" s="190" t="str">
        <f t="shared" ref="CE1708:CL1708" si="2850">CE$22</f>
        <v>CE$18</v>
      </c>
      <c r="CF1708" s="190" t="str">
        <f t="shared" si="2850"/>
        <v>CF$18</v>
      </c>
      <c r="CG1708" s="190" t="str">
        <f t="shared" si="2850"/>
        <v>CG$18</v>
      </c>
      <c r="CH1708" s="190" t="str">
        <f t="shared" si="2850"/>
        <v>CH$18</v>
      </c>
      <c r="CI1708" s="190" t="str">
        <f t="shared" si="2850"/>
        <v>CI$18</v>
      </c>
      <c r="CJ1708" s="190" t="str">
        <f t="shared" si="2850"/>
        <v>CJ$18</v>
      </c>
      <c r="CK1708" s="190" t="str">
        <f t="shared" si="2850"/>
        <v>CK$18</v>
      </c>
      <c r="CL1708" s="190" t="str">
        <f t="shared" si="2850"/>
        <v>CL$18</v>
      </c>
      <c r="CN1708" s="201"/>
      <c r="CO1708" s="190" t="str">
        <f t="shared" ref="CO1708:DL1708" si="2851">CO$22</f>
        <v>CO$18</v>
      </c>
      <c r="CP1708" s="190" t="str">
        <f t="shared" si="2851"/>
        <v>CP$18</v>
      </c>
      <c r="CQ1708" s="190" t="str">
        <f t="shared" si="2851"/>
        <v>CQ$18</v>
      </c>
      <c r="CR1708" s="190" t="str">
        <f t="shared" si="2851"/>
        <v>CR$18</v>
      </c>
      <c r="CS1708" s="190" t="str">
        <f t="shared" si="2851"/>
        <v>CS$18</v>
      </c>
      <c r="CT1708" s="190" t="str">
        <f t="shared" si="2851"/>
        <v>CT$18</v>
      </c>
      <c r="CU1708" s="190" t="str">
        <f t="shared" si="2851"/>
        <v>CU$18</v>
      </c>
      <c r="CV1708" s="190" t="str">
        <f t="shared" si="2851"/>
        <v>CV$18</v>
      </c>
      <c r="CW1708" s="190" t="str">
        <f t="shared" si="2851"/>
        <v>CW$18</v>
      </c>
      <c r="CX1708" s="190" t="str">
        <f t="shared" si="2851"/>
        <v>CX$18</v>
      </c>
      <c r="CY1708" s="190" t="str">
        <f t="shared" si="2851"/>
        <v>CY$18</v>
      </c>
      <c r="CZ1708" s="190" t="str">
        <f t="shared" si="2851"/>
        <v>CZ$18</v>
      </c>
      <c r="DA1708" s="190" t="str">
        <f t="shared" si="2851"/>
        <v>DA$18</v>
      </c>
      <c r="DB1708" s="190" t="str">
        <f t="shared" si="2851"/>
        <v>DB$18</v>
      </c>
      <c r="DC1708" s="190" t="str">
        <f t="shared" si="2851"/>
        <v>DC$18</v>
      </c>
      <c r="DD1708" s="190" t="str">
        <f t="shared" si="2851"/>
        <v>DD$18</v>
      </c>
      <c r="DE1708" s="190" t="str">
        <f t="shared" si="2851"/>
        <v>DE$18</v>
      </c>
      <c r="DF1708" s="190" t="str">
        <f t="shared" si="2851"/>
        <v>DF$18</v>
      </c>
      <c r="DG1708" s="190" t="str">
        <f t="shared" si="2851"/>
        <v>DG$18</v>
      </c>
      <c r="DH1708" s="190" t="str">
        <f t="shared" si="2851"/>
        <v>DH$18</v>
      </c>
      <c r="DI1708" s="190" t="str">
        <f t="shared" si="2851"/>
        <v>DI$18</v>
      </c>
      <c r="DJ1708" s="190" t="str">
        <f t="shared" si="2851"/>
        <v>DJ$18</v>
      </c>
      <c r="DK1708" s="190" t="str">
        <f t="shared" si="2851"/>
        <v>DK$18</v>
      </c>
      <c r="DL1708" s="190" t="str">
        <f t="shared" si="2851"/>
        <v>DL$18</v>
      </c>
    </row>
    <row r="1709" spans="1:116" x14ac:dyDescent="0.4">
      <c r="B1709" t="str">
        <f>E1709</f>
        <v>1709 FAPPE-F</v>
      </c>
      <c r="D1709" t="s">
        <v>425</v>
      </c>
      <c r="E1709" s="8" t="str">
        <f t="shared" ref="E1709" si="2852">ROW()&amp;" "&amp;D1709</f>
        <v>1709 FAPPE-F</v>
      </c>
      <c r="G1709" s="95" t="str">
        <f>"Assumptions - "&amp;G1708</f>
        <v>Assumptions - Fixed secondary PPE:</v>
      </c>
      <c r="H1709" s="200"/>
      <c r="I1709" s="201"/>
      <c r="J1709" s="201"/>
      <c r="K1709" s="202"/>
      <c r="L1709" s="202"/>
      <c r="M1709" s="202"/>
      <c r="N1709" s="202"/>
      <c r="O1709" s="202"/>
      <c r="P1709" s="202"/>
      <c r="R1709" s="202"/>
      <c r="S1709" s="190" t="str">
        <f t="shared" ref="S1709:AX1709" si="2853">S$23</f>
        <v>S$19</v>
      </c>
      <c r="T1709" s="190" t="str">
        <f t="shared" si="2853"/>
        <v>T$19</v>
      </c>
      <c r="U1709" s="190" t="str">
        <f t="shared" si="2853"/>
        <v>U$19</v>
      </c>
      <c r="V1709" s="190" t="str">
        <f t="shared" si="2853"/>
        <v>V$19</v>
      </c>
      <c r="W1709" s="190" t="str">
        <f t="shared" si="2853"/>
        <v>W$19</v>
      </c>
      <c r="X1709" s="190" t="str">
        <f t="shared" si="2853"/>
        <v>X$19</v>
      </c>
      <c r="Y1709" s="190" t="str">
        <f t="shared" si="2853"/>
        <v>Y$19</v>
      </c>
      <c r="Z1709" s="190" t="str">
        <f t="shared" si="2853"/>
        <v>Z$19</v>
      </c>
      <c r="AA1709" s="190" t="str">
        <f t="shared" si="2853"/>
        <v>AA$19</v>
      </c>
      <c r="AB1709" s="190" t="str">
        <f t="shared" si="2853"/>
        <v>AB$19</v>
      </c>
      <c r="AC1709" s="190" t="str">
        <f t="shared" si="2853"/>
        <v>AC$19</v>
      </c>
      <c r="AD1709" s="190" t="str">
        <f t="shared" si="2853"/>
        <v>AD$19</v>
      </c>
      <c r="AE1709" s="190" t="str">
        <f t="shared" si="2853"/>
        <v>AE$19</v>
      </c>
      <c r="AF1709" s="190" t="str">
        <f t="shared" si="2853"/>
        <v>AF$19</v>
      </c>
      <c r="AG1709" s="190" t="str">
        <f t="shared" si="2853"/>
        <v>AG$19</v>
      </c>
      <c r="AH1709" s="190" t="str">
        <f t="shared" si="2853"/>
        <v>AH$19</v>
      </c>
      <c r="AI1709" s="190" t="str">
        <f t="shared" si="2853"/>
        <v>AI$19</v>
      </c>
      <c r="AJ1709" s="190" t="str">
        <f t="shared" si="2853"/>
        <v>AJ$19</v>
      </c>
      <c r="AK1709" s="190" t="str">
        <f t="shared" si="2853"/>
        <v>AK$19</v>
      </c>
      <c r="AL1709" s="190" t="str">
        <f t="shared" si="2853"/>
        <v>AL$19</v>
      </c>
      <c r="AM1709" s="190" t="str">
        <f t="shared" si="2853"/>
        <v>AM$19</v>
      </c>
      <c r="AN1709" s="190" t="str">
        <f t="shared" si="2853"/>
        <v>AN$19</v>
      </c>
      <c r="AO1709" s="190" t="str">
        <f t="shared" si="2853"/>
        <v>AO$19</v>
      </c>
      <c r="AP1709" s="190" t="str">
        <f t="shared" si="2853"/>
        <v>AP$19</v>
      </c>
      <c r="AQ1709" s="190" t="str">
        <f t="shared" si="2853"/>
        <v>AQ$19</v>
      </c>
      <c r="AR1709" s="190" t="str">
        <f t="shared" si="2853"/>
        <v>AR$19</v>
      </c>
      <c r="AS1709" s="190" t="str">
        <f t="shared" si="2853"/>
        <v>AS$19</v>
      </c>
      <c r="AT1709" s="190" t="str">
        <f t="shared" si="2853"/>
        <v>AT$19</v>
      </c>
      <c r="AU1709" s="190" t="str">
        <f t="shared" si="2853"/>
        <v>AU$19</v>
      </c>
      <c r="AV1709" s="190" t="str">
        <f t="shared" si="2853"/>
        <v>AV$19</v>
      </c>
      <c r="AW1709" s="190" t="str">
        <f t="shared" si="2853"/>
        <v>AW$19</v>
      </c>
      <c r="AX1709" s="190" t="str">
        <f t="shared" si="2853"/>
        <v>AX$19</v>
      </c>
      <c r="AY1709" s="190" t="str">
        <f t="shared" ref="AY1709:CD1709" si="2854">AY$23</f>
        <v>AY$19</v>
      </c>
      <c r="AZ1709" s="190" t="str">
        <f t="shared" si="2854"/>
        <v>AZ$19</v>
      </c>
      <c r="BA1709" s="190" t="str">
        <f t="shared" si="2854"/>
        <v>BA$19</v>
      </c>
      <c r="BB1709" s="190" t="str">
        <f t="shared" si="2854"/>
        <v>BB$19</v>
      </c>
      <c r="BC1709" s="190" t="str">
        <f t="shared" si="2854"/>
        <v>BC$19</v>
      </c>
      <c r="BD1709" s="190" t="str">
        <f t="shared" si="2854"/>
        <v>BD$19</v>
      </c>
      <c r="BE1709" s="190" t="str">
        <f t="shared" si="2854"/>
        <v>BE$19</v>
      </c>
      <c r="BF1709" s="190" t="str">
        <f t="shared" si="2854"/>
        <v>BF$19</v>
      </c>
      <c r="BG1709" s="190" t="str">
        <f t="shared" si="2854"/>
        <v>BG$19</v>
      </c>
      <c r="BH1709" s="190" t="str">
        <f t="shared" si="2854"/>
        <v>BH$19</v>
      </c>
      <c r="BI1709" s="190" t="str">
        <f t="shared" si="2854"/>
        <v>BI$19</v>
      </c>
      <c r="BJ1709" s="190" t="str">
        <f t="shared" si="2854"/>
        <v>BJ$19</v>
      </c>
      <c r="BK1709" s="190" t="str">
        <f t="shared" si="2854"/>
        <v>BK$19</v>
      </c>
      <c r="BL1709" s="190" t="str">
        <f t="shared" si="2854"/>
        <v>BL$19</v>
      </c>
      <c r="BM1709" s="190" t="str">
        <f t="shared" si="2854"/>
        <v>BM$19</v>
      </c>
      <c r="BN1709" s="190" t="str">
        <f t="shared" si="2854"/>
        <v>BN$19</v>
      </c>
      <c r="BO1709" s="190" t="str">
        <f t="shared" si="2854"/>
        <v>BO$19</v>
      </c>
      <c r="BP1709" s="190" t="str">
        <f t="shared" si="2854"/>
        <v>BP$19</v>
      </c>
      <c r="BQ1709" s="190" t="str">
        <f t="shared" si="2854"/>
        <v>BQ$19</v>
      </c>
      <c r="BR1709" s="190" t="str">
        <f t="shared" si="2854"/>
        <v>BR$19</v>
      </c>
      <c r="BS1709" s="190" t="str">
        <f t="shared" si="2854"/>
        <v>BS$19</v>
      </c>
      <c r="BT1709" s="190" t="str">
        <f t="shared" si="2854"/>
        <v>BT$19</v>
      </c>
      <c r="BU1709" s="190" t="str">
        <f t="shared" si="2854"/>
        <v>BU$19</v>
      </c>
      <c r="BV1709" s="190" t="str">
        <f t="shared" si="2854"/>
        <v>BV$19</v>
      </c>
      <c r="BW1709" s="190" t="str">
        <f t="shared" si="2854"/>
        <v>BW$19</v>
      </c>
      <c r="BX1709" s="190" t="str">
        <f t="shared" si="2854"/>
        <v>BX$19</v>
      </c>
      <c r="BY1709" s="190" t="str">
        <f t="shared" si="2854"/>
        <v>BY$19</v>
      </c>
      <c r="BZ1709" s="190" t="str">
        <f t="shared" si="2854"/>
        <v>BZ$19</v>
      </c>
      <c r="CA1709" s="190" t="str">
        <f t="shared" si="2854"/>
        <v>CA$19</v>
      </c>
      <c r="CB1709" s="190" t="str">
        <f t="shared" si="2854"/>
        <v>CB$19</v>
      </c>
      <c r="CC1709" s="190" t="str">
        <f t="shared" si="2854"/>
        <v>CC$19</v>
      </c>
      <c r="CD1709" s="190" t="str">
        <f t="shared" si="2854"/>
        <v>CD$19</v>
      </c>
      <c r="CE1709" s="190" t="str">
        <f t="shared" ref="CE1709:CL1709" si="2855">CE$23</f>
        <v>CE$19</v>
      </c>
      <c r="CF1709" s="190" t="str">
        <f t="shared" si="2855"/>
        <v>CF$19</v>
      </c>
      <c r="CG1709" s="190" t="str">
        <f t="shared" si="2855"/>
        <v>CG$19</v>
      </c>
      <c r="CH1709" s="190" t="str">
        <f t="shared" si="2855"/>
        <v>CH$19</v>
      </c>
      <c r="CI1709" s="190" t="str">
        <f t="shared" si="2855"/>
        <v>CI$19</v>
      </c>
      <c r="CJ1709" s="190" t="str">
        <f t="shared" si="2855"/>
        <v>CJ$19</v>
      </c>
      <c r="CK1709" s="190" t="str">
        <f t="shared" si="2855"/>
        <v>CK$19</v>
      </c>
      <c r="CL1709" s="190" t="str">
        <f t="shared" si="2855"/>
        <v>CL$19</v>
      </c>
      <c r="CN1709" s="201"/>
      <c r="CO1709" s="190" t="str">
        <f t="shared" ref="CO1709:DL1709" si="2856">CO$23</f>
        <v>CO$19</v>
      </c>
      <c r="CP1709" s="190" t="str">
        <f t="shared" si="2856"/>
        <v>CP$19</v>
      </c>
      <c r="CQ1709" s="190" t="str">
        <f t="shared" si="2856"/>
        <v>CQ$19</v>
      </c>
      <c r="CR1709" s="190" t="str">
        <f t="shared" si="2856"/>
        <v>CR$19</v>
      </c>
      <c r="CS1709" s="190" t="str">
        <f t="shared" si="2856"/>
        <v>CS$19</v>
      </c>
      <c r="CT1709" s="190" t="str">
        <f t="shared" si="2856"/>
        <v>CT$19</v>
      </c>
      <c r="CU1709" s="190" t="str">
        <f t="shared" si="2856"/>
        <v>CU$19</v>
      </c>
      <c r="CV1709" s="190" t="str">
        <f t="shared" si="2856"/>
        <v>CV$19</v>
      </c>
      <c r="CW1709" s="190" t="str">
        <f t="shared" si="2856"/>
        <v>CW$19</v>
      </c>
      <c r="CX1709" s="190" t="str">
        <f t="shared" si="2856"/>
        <v>CX$19</v>
      </c>
      <c r="CY1709" s="190" t="str">
        <f t="shared" si="2856"/>
        <v>CY$19</v>
      </c>
      <c r="CZ1709" s="190" t="str">
        <f t="shared" si="2856"/>
        <v>CZ$19</v>
      </c>
      <c r="DA1709" s="190" t="str">
        <f t="shared" si="2856"/>
        <v>DA$19</v>
      </c>
      <c r="DB1709" s="190" t="str">
        <f t="shared" si="2856"/>
        <v>DB$19</v>
      </c>
      <c r="DC1709" s="190" t="str">
        <f t="shared" si="2856"/>
        <v>DC$19</v>
      </c>
      <c r="DD1709" s="190" t="str">
        <f t="shared" si="2856"/>
        <v>DD$19</v>
      </c>
      <c r="DE1709" s="190" t="str">
        <f t="shared" si="2856"/>
        <v>DE$19</v>
      </c>
      <c r="DF1709" s="190" t="str">
        <f t="shared" si="2856"/>
        <v>DF$19</v>
      </c>
      <c r="DG1709" s="190" t="str">
        <f t="shared" si="2856"/>
        <v>DG$19</v>
      </c>
      <c r="DH1709" s="190" t="str">
        <f t="shared" si="2856"/>
        <v>DH$19</v>
      </c>
      <c r="DI1709" s="190" t="str">
        <f t="shared" si="2856"/>
        <v>DI$19</v>
      </c>
      <c r="DJ1709" s="190" t="str">
        <f t="shared" si="2856"/>
        <v>DJ$19</v>
      </c>
      <c r="DK1709" s="190" t="str">
        <f t="shared" si="2856"/>
        <v>DK$19</v>
      </c>
      <c r="DL1709" s="190" t="str">
        <f t="shared" si="2856"/>
        <v>DL$19</v>
      </c>
    </row>
    <row r="1710" spans="1:116" x14ac:dyDescent="0.4">
      <c r="B1710" t="str">
        <f>E1710</f>
        <v>1710 FAPPE-F</v>
      </c>
      <c r="D1710" t="s">
        <v>425</v>
      </c>
      <c r="E1710" s="8" t="str">
        <f t="shared" si="2847"/>
        <v>1710 FAPPE-F</v>
      </c>
      <c r="G1710" s="145" t="s">
        <v>206</v>
      </c>
      <c r="H1710" s="48"/>
      <c r="I1710" s="304"/>
      <c r="J1710" s="304"/>
      <c r="K1710" s="48"/>
      <c r="L1710" s="48"/>
      <c r="M1710" s="48"/>
      <c r="N1710" s="48"/>
      <c r="O1710" s="48"/>
      <c r="P1710" s="48"/>
      <c r="R1710" s="70"/>
      <c r="S1710" s="305"/>
      <c r="T1710" s="305"/>
      <c r="U1710" s="305"/>
      <c r="V1710" s="305"/>
      <c r="W1710" s="305"/>
      <c r="X1710" s="305"/>
      <c r="Y1710" s="305"/>
      <c r="Z1710" s="305"/>
      <c r="AA1710" s="305"/>
      <c r="AB1710" s="305"/>
      <c r="AC1710" s="305"/>
      <c r="AD1710" s="305"/>
      <c r="AE1710" s="305"/>
      <c r="AF1710" s="305"/>
      <c r="AG1710" s="305"/>
      <c r="AH1710" s="305"/>
      <c r="AI1710" s="305"/>
      <c r="AJ1710" s="305"/>
      <c r="AK1710" s="305"/>
      <c r="AL1710" s="305"/>
      <c r="AM1710" s="305"/>
      <c r="AN1710" s="305"/>
      <c r="AO1710" s="305"/>
      <c r="AP1710" s="305"/>
      <c r="AQ1710" s="305"/>
      <c r="AR1710" s="305"/>
      <c r="AS1710" s="305"/>
      <c r="AT1710" s="305"/>
      <c r="AU1710" s="305"/>
      <c r="AV1710" s="305"/>
      <c r="AW1710" s="305"/>
      <c r="AX1710" s="305"/>
      <c r="AY1710" s="305"/>
      <c r="AZ1710" s="305"/>
      <c r="BA1710" s="305"/>
      <c r="BB1710" s="305"/>
      <c r="BC1710" s="305"/>
      <c r="BD1710" s="305"/>
      <c r="BE1710" s="305"/>
      <c r="BF1710" s="305"/>
      <c r="BG1710" s="305"/>
      <c r="BH1710" s="305"/>
      <c r="BI1710" s="305"/>
      <c r="BJ1710" s="305"/>
      <c r="BK1710" s="305"/>
      <c r="BL1710" s="305"/>
      <c r="BM1710" s="305"/>
      <c r="BN1710" s="305"/>
      <c r="BO1710" s="305"/>
      <c r="BP1710" s="305"/>
      <c r="BQ1710" s="305"/>
      <c r="BR1710" s="305"/>
      <c r="BS1710" s="305"/>
      <c r="BT1710" s="305"/>
      <c r="BU1710" s="305"/>
      <c r="BV1710" s="305"/>
      <c r="BW1710" s="305"/>
      <c r="BX1710" s="305"/>
      <c r="BY1710" s="305"/>
      <c r="BZ1710" s="305"/>
      <c r="CA1710" s="305"/>
      <c r="CB1710" s="305"/>
      <c r="CC1710" s="305"/>
      <c r="CD1710" s="305"/>
      <c r="CE1710" s="305"/>
      <c r="CF1710" s="305"/>
      <c r="CG1710" s="305"/>
      <c r="CH1710" s="305"/>
      <c r="CI1710" s="305"/>
      <c r="CJ1710" s="305"/>
      <c r="CK1710" s="305"/>
      <c r="CL1710" s="305"/>
      <c r="CN1710" s="304"/>
      <c r="CO1710" s="305"/>
      <c r="CP1710" s="305"/>
      <c r="CQ1710" s="305"/>
      <c r="CR1710" s="305"/>
      <c r="CS1710" s="305"/>
      <c r="CT1710" s="305"/>
      <c r="CU1710" s="305"/>
      <c r="CV1710" s="305"/>
      <c r="CW1710" s="305"/>
      <c r="CX1710" s="305"/>
      <c r="CY1710" s="305"/>
      <c r="CZ1710" s="305"/>
      <c r="DA1710" s="305"/>
      <c r="DB1710" s="305"/>
      <c r="DC1710" s="305"/>
      <c r="DD1710" s="305"/>
      <c r="DE1710" s="305"/>
      <c r="DF1710" s="305"/>
      <c r="DG1710" s="305"/>
      <c r="DH1710" s="305"/>
      <c r="DI1710" s="305"/>
      <c r="DJ1710" s="305"/>
      <c r="DK1710" s="305"/>
      <c r="DL1710" s="305"/>
    </row>
    <row r="1711" spans="1:116" x14ac:dyDescent="0.4">
      <c r="B1711" t="str">
        <f>E1711</f>
        <v>1711 FAPPE-F</v>
      </c>
      <c r="D1711" t="s">
        <v>425</v>
      </c>
      <c r="E1711" s="8" t="str">
        <f t="shared" si="2847"/>
        <v>1711 FAPPE-F</v>
      </c>
      <c r="G1711" s="145" t="s">
        <v>207</v>
      </c>
      <c r="I1711"/>
      <c r="J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c r="AY1711"/>
      <c r="AZ1711"/>
      <c r="BA1711"/>
      <c r="BB1711"/>
      <c r="BC1711"/>
      <c r="BD1711"/>
      <c r="BE1711"/>
      <c r="BF1711"/>
      <c r="BG1711"/>
      <c r="BH1711"/>
      <c r="BI1711"/>
      <c r="BJ1711"/>
      <c r="BK1711"/>
      <c r="BL1711"/>
      <c r="BM1711"/>
      <c r="BN1711"/>
      <c r="BO1711"/>
      <c r="BP1711"/>
      <c r="BQ1711"/>
      <c r="BR1711"/>
      <c r="BS1711"/>
      <c r="BT1711"/>
      <c r="BU1711"/>
      <c r="BV1711"/>
      <c r="BW1711"/>
      <c r="BX1711"/>
      <c r="BY1711"/>
      <c r="BZ1711"/>
      <c r="CA1711"/>
      <c r="CB1711"/>
      <c r="CC1711"/>
      <c r="CD1711"/>
      <c r="CE1711"/>
      <c r="CF1711"/>
      <c r="CG1711"/>
      <c r="CH1711"/>
      <c r="CI1711"/>
      <c r="CJ1711"/>
      <c r="CK1711"/>
      <c r="CL1711"/>
      <c r="CN1711"/>
    </row>
    <row r="1712" spans="1:116" x14ac:dyDescent="0.4">
      <c r="D1712" t="s">
        <v>425</v>
      </c>
      <c r="E1712" s="8" t="str">
        <f t="shared" si="2847"/>
        <v>1712 FAPPE-F</v>
      </c>
      <c r="H1712" s="57">
        <v>5</v>
      </c>
      <c r="S1712" s="72"/>
      <c r="T1712" s="72"/>
      <c r="U1712" s="72"/>
      <c r="V1712" s="72"/>
      <c r="W1712" s="72"/>
      <c r="X1712" s="72"/>
      <c r="Y1712" s="72"/>
      <c r="Z1712" s="72"/>
      <c r="AA1712" s="72"/>
      <c r="AB1712" s="72"/>
      <c r="AC1712" s="72"/>
      <c r="AD1712" s="72"/>
      <c r="AE1712" s="72"/>
      <c r="AF1712" s="72"/>
      <c r="AG1712" s="72"/>
      <c r="AH1712" s="72"/>
      <c r="AI1712" s="72"/>
      <c r="AJ1712" s="72"/>
      <c r="AK1712" s="72"/>
      <c r="AL1712" s="72"/>
      <c r="AM1712" s="72"/>
      <c r="AN1712" s="72"/>
      <c r="AO1712" s="72"/>
      <c r="AP1712" s="72"/>
      <c r="AQ1712" s="72"/>
      <c r="AR1712" s="72"/>
      <c r="AS1712" s="72"/>
      <c r="AT1712" s="72"/>
      <c r="AU1712" s="72"/>
      <c r="AV1712" s="72"/>
      <c r="AW1712" s="72"/>
      <c r="AX1712" s="72"/>
      <c r="AY1712" s="72"/>
      <c r="AZ1712" s="72"/>
      <c r="BA1712" s="72"/>
      <c r="BB1712" s="72"/>
      <c r="BC1712" s="72"/>
      <c r="BD1712" s="72"/>
      <c r="BE1712" s="72"/>
      <c r="BF1712" s="72"/>
      <c r="BG1712" s="72"/>
      <c r="BH1712" s="72"/>
      <c r="BI1712" s="72"/>
      <c r="BJ1712" s="72"/>
      <c r="BK1712" s="72"/>
      <c r="BL1712" s="72"/>
      <c r="BM1712" s="72"/>
      <c r="BN1712" s="72"/>
      <c r="BO1712" s="72"/>
      <c r="BP1712" s="72"/>
      <c r="BQ1712" s="72"/>
      <c r="BR1712" s="72"/>
      <c r="BS1712" s="72"/>
      <c r="BT1712" s="72"/>
      <c r="BU1712" s="72"/>
      <c r="BV1712" s="72"/>
      <c r="BW1712" s="72"/>
      <c r="BX1712" s="72"/>
      <c r="BY1712" s="72"/>
      <c r="BZ1712" s="72"/>
      <c r="CA1712" s="72"/>
      <c r="CB1712" s="72"/>
      <c r="CC1712" s="72"/>
      <c r="CD1712" s="72"/>
      <c r="CE1712" s="72"/>
      <c r="CF1712" s="72"/>
      <c r="CG1712" s="72"/>
      <c r="CH1712" s="72"/>
      <c r="CI1712" s="72"/>
      <c r="CJ1712" s="72"/>
      <c r="CK1712" s="72"/>
      <c r="CL1712" s="72"/>
      <c r="CO1712" s="72"/>
      <c r="CP1712" s="72"/>
      <c r="CQ1712" s="72"/>
      <c r="CR1712" s="72"/>
      <c r="CS1712" s="72"/>
      <c r="CT1712" s="72"/>
      <c r="CU1712" s="72"/>
      <c r="CV1712" s="72"/>
      <c r="CW1712" s="72"/>
      <c r="CX1712" s="72"/>
      <c r="CY1712" s="72"/>
      <c r="CZ1712" s="72"/>
      <c r="DA1712" s="72"/>
      <c r="DB1712" s="72"/>
      <c r="DC1712" s="72"/>
      <c r="DD1712" s="72"/>
      <c r="DE1712" s="72"/>
      <c r="DF1712" s="72"/>
      <c r="DG1712" s="72"/>
      <c r="DH1712" s="72"/>
      <c r="DI1712" s="72"/>
      <c r="DJ1712" s="72"/>
      <c r="DK1712" s="72"/>
      <c r="DL1712" s="72"/>
    </row>
    <row r="1713" spans="2:116" x14ac:dyDescent="0.4">
      <c r="B1713" t="str">
        <f>E1713</f>
        <v>1713 FAPPE-F</v>
      </c>
      <c r="C1713" t="s">
        <v>235</v>
      </c>
      <c r="D1713" t="s">
        <v>425</v>
      </c>
      <c r="E1713" s="8" t="str">
        <f t="shared" si="2847"/>
        <v>1713 FAPPE-F</v>
      </c>
      <c r="G1713" s="125" t="str">
        <f>"Capital expenditures - "&amp;SUBSTITUTE(G1708,":","")</f>
        <v>Capital expenditures - Fixed secondary PPE</v>
      </c>
      <c r="H1713" s="57">
        <v>3</v>
      </c>
      <c r="S1713" s="72"/>
      <c r="T1713" s="72"/>
      <c r="U1713" s="72"/>
      <c r="V1713" s="72"/>
      <c r="W1713" s="72"/>
      <c r="X1713" s="72"/>
      <c r="Y1713" s="72"/>
      <c r="Z1713" s="72"/>
      <c r="AA1713" s="72"/>
      <c r="AB1713" s="72"/>
      <c r="AC1713" s="72"/>
      <c r="AD1713" s="72"/>
      <c r="AE1713" s="72"/>
      <c r="AF1713" s="72"/>
      <c r="AG1713" s="72"/>
      <c r="AH1713" s="72"/>
      <c r="AI1713" s="72"/>
      <c r="AJ1713" s="72"/>
      <c r="AK1713" s="72"/>
      <c r="AL1713" s="72"/>
      <c r="AM1713" s="72"/>
      <c r="AN1713" s="72"/>
      <c r="AO1713" s="72"/>
      <c r="AP1713" s="72"/>
      <c r="AQ1713" s="72"/>
      <c r="AR1713" s="72"/>
      <c r="AS1713" s="72"/>
      <c r="AT1713" s="72"/>
      <c r="AU1713" s="72"/>
      <c r="AV1713" s="72"/>
      <c r="AW1713" s="72"/>
      <c r="AX1713" s="72"/>
      <c r="AY1713" s="72"/>
      <c r="AZ1713" s="72"/>
      <c r="BA1713" s="72"/>
      <c r="BB1713" s="72"/>
      <c r="BC1713" s="72"/>
      <c r="BD1713" s="72"/>
      <c r="BE1713" s="72"/>
      <c r="BF1713" s="72"/>
      <c r="BG1713" s="72"/>
      <c r="BH1713" s="72"/>
      <c r="BI1713" s="72"/>
      <c r="BJ1713" s="72"/>
      <c r="BK1713" s="72"/>
      <c r="BL1713" s="72"/>
      <c r="BM1713" s="72"/>
      <c r="BN1713" s="72"/>
      <c r="BO1713" s="72"/>
      <c r="BP1713" s="72"/>
      <c r="BQ1713" s="72"/>
      <c r="BR1713" s="72"/>
      <c r="BS1713" s="72"/>
      <c r="BT1713" s="72"/>
      <c r="BU1713" s="72"/>
      <c r="BV1713" s="72"/>
      <c r="BW1713" s="72"/>
      <c r="BX1713" s="72"/>
      <c r="BY1713" s="72"/>
      <c r="BZ1713" s="72"/>
      <c r="CA1713" s="72"/>
      <c r="CB1713" s="72"/>
      <c r="CC1713" s="72"/>
      <c r="CD1713" s="72"/>
      <c r="CE1713" s="72"/>
      <c r="CF1713" s="72"/>
      <c r="CG1713" s="72"/>
      <c r="CH1713" s="72"/>
      <c r="CI1713" s="72"/>
      <c r="CJ1713" s="72"/>
      <c r="CK1713" s="72"/>
      <c r="CL1713" s="72"/>
      <c r="CO1713" s="72"/>
      <c r="CP1713" s="72"/>
      <c r="CQ1713" s="72"/>
      <c r="CR1713" s="72"/>
      <c r="CS1713" s="72"/>
      <c r="CT1713" s="72"/>
      <c r="CU1713" s="72"/>
      <c r="CV1713" s="72"/>
      <c r="CW1713" s="72"/>
      <c r="CX1713" s="72"/>
      <c r="CY1713" s="72"/>
      <c r="CZ1713" s="72"/>
      <c r="DA1713" s="72"/>
      <c r="DB1713" s="72"/>
      <c r="DC1713" s="72"/>
      <c r="DD1713" s="72"/>
      <c r="DE1713" s="72"/>
      <c r="DF1713" s="72"/>
      <c r="DG1713" s="72"/>
      <c r="DH1713" s="72"/>
      <c r="DI1713" s="72"/>
      <c r="DJ1713" s="72"/>
      <c r="DK1713" s="72"/>
      <c r="DL1713" s="72"/>
    </row>
    <row r="1714" spans="2:116" x14ac:dyDescent="0.4">
      <c r="D1714" t="s">
        <v>425</v>
      </c>
      <c r="E1714" s="8" t="str">
        <f t="shared" si="2847"/>
        <v>1714 FAPPE-F</v>
      </c>
      <c r="G1714" s="125"/>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2:116" x14ac:dyDescent="0.4">
      <c r="D1715" t="s">
        <v>425</v>
      </c>
      <c r="E1715" s="8" t="str">
        <f t="shared" si="2847"/>
        <v>1715 FAPPE-F</v>
      </c>
      <c r="G1715" s="95" t="s">
        <v>204</v>
      </c>
      <c r="I1715" s="74"/>
      <c r="J1715" s="74"/>
      <c r="K1715" s="23">
        <v>-1000</v>
      </c>
      <c r="L1715" s="23">
        <v>-2000</v>
      </c>
      <c r="M1715" s="23">
        <v>-4000</v>
      </c>
      <c r="N1715" s="23">
        <v>-8000</v>
      </c>
      <c r="O1715" s="23">
        <v>-16000</v>
      </c>
      <c r="P1715" s="23">
        <v>-32000</v>
      </c>
      <c r="R1715" s="24"/>
      <c r="S1715" s="80" cm="1">
        <f t="array" ref="S1715">INDEX($K:$Q,ROW(),MATCH(S$3,$K$2:$Q$2,0))/12</f>
        <v>-83.333333333333329</v>
      </c>
      <c r="T1715" s="80" cm="1">
        <f t="array" ref="T1715">INDEX($K:$Q,ROW(),MATCH(T$3,$K$2:$Q$2,0))/12</f>
        <v>-83.333333333333329</v>
      </c>
      <c r="U1715" s="80" cm="1">
        <f t="array" ref="U1715">INDEX($K:$Q,ROW(),MATCH(U$3,$K$2:$Q$2,0))/12</f>
        <v>-83.333333333333329</v>
      </c>
      <c r="V1715" s="80" cm="1">
        <f t="array" ref="V1715">INDEX($K:$Q,ROW(),MATCH(V$3,$K$2:$Q$2,0))/12</f>
        <v>-83.333333333333329</v>
      </c>
      <c r="W1715" s="80" cm="1">
        <f t="array" ref="W1715">INDEX($K:$Q,ROW(),MATCH(W$3,$K$2:$Q$2,0))/12</f>
        <v>-83.333333333333329</v>
      </c>
      <c r="X1715" s="80" cm="1">
        <f t="array" ref="X1715">INDEX($K:$Q,ROW(),MATCH(X$3,$K$2:$Q$2,0))/12</f>
        <v>-83.333333333333329</v>
      </c>
      <c r="Y1715" s="80" cm="1">
        <f t="array" ref="Y1715">INDEX($K:$Q,ROW(),MATCH(Y$3,$K$2:$Q$2,0))/12</f>
        <v>-83.333333333333329</v>
      </c>
      <c r="Z1715" s="80" cm="1">
        <f t="array" ref="Z1715">INDEX($K:$Q,ROW(),MATCH(Z$3,$K$2:$Q$2,0))/12</f>
        <v>-83.333333333333329</v>
      </c>
      <c r="AA1715" s="80" cm="1">
        <f t="array" ref="AA1715">INDEX($K:$Q,ROW(),MATCH(AA$3,$K$2:$Q$2,0))/12</f>
        <v>-83.333333333333329</v>
      </c>
      <c r="AB1715" s="80" cm="1">
        <f t="array" ref="AB1715">INDEX($K:$Q,ROW(),MATCH(AB$3,$K$2:$Q$2,0))/12</f>
        <v>-83.333333333333329</v>
      </c>
      <c r="AC1715" s="80" cm="1">
        <f t="array" ref="AC1715">INDEX($K:$Q,ROW(),MATCH(AC$3,$K$2:$Q$2,0))/12</f>
        <v>-83.333333333333329</v>
      </c>
      <c r="AD1715" s="80" cm="1">
        <f t="array" ref="AD1715">INDEX($K:$Q,ROW(),MATCH(AD$3,$K$2:$Q$2,0))/12</f>
        <v>-83.333333333333329</v>
      </c>
      <c r="AE1715" s="80" cm="1">
        <f t="array" ref="AE1715">INDEX($K:$Q,ROW(),MATCH(AE$3,$K$2:$Q$2,0))/12</f>
        <v>-166.66666666666666</v>
      </c>
      <c r="AF1715" s="80" cm="1">
        <f t="array" ref="AF1715">INDEX($K:$Q,ROW(),MATCH(AF$3,$K$2:$Q$2,0))/12</f>
        <v>-166.66666666666666</v>
      </c>
      <c r="AG1715" s="80" cm="1">
        <f t="array" ref="AG1715">INDEX($K:$Q,ROW(),MATCH(AG$3,$K$2:$Q$2,0))/12</f>
        <v>-166.66666666666666</v>
      </c>
      <c r="AH1715" s="80" cm="1">
        <f t="array" ref="AH1715">INDEX($K:$Q,ROW(),MATCH(AH$3,$K$2:$Q$2,0))/12</f>
        <v>-166.66666666666666</v>
      </c>
      <c r="AI1715" s="80" cm="1">
        <f t="array" ref="AI1715">INDEX($K:$Q,ROW(),MATCH(AI$3,$K$2:$Q$2,0))/12</f>
        <v>-166.66666666666666</v>
      </c>
      <c r="AJ1715" s="80" cm="1">
        <f t="array" ref="AJ1715">INDEX($K:$Q,ROW(),MATCH(AJ$3,$K$2:$Q$2,0))/12</f>
        <v>-166.66666666666666</v>
      </c>
      <c r="AK1715" s="80" cm="1">
        <f t="array" ref="AK1715">INDEX($K:$Q,ROW(),MATCH(AK$3,$K$2:$Q$2,0))/12</f>
        <v>-166.66666666666666</v>
      </c>
      <c r="AL1715" s="80" cm="1">
        <f t="array" ref="AL1715">INDEX($K:$Q,ROW(),MATCH(AL$3,$K$2:$Q$2,0))/12</f>
        <v>-166.66666666666666</v>
      </c>
      <c r="AM1715" s="80" cm="1">
        <f t="array" ref="AM1715">INDEX($K:$Q,ROW(),MATCH(AM$3,$K$2:$Q$2,0))/12</f>
        <v>-166.66666666666666</v>
      </c>
      <c r="AN1715" s="80" cm="1">
        <f t="array" ref="AN1715">INDEX($K:$Q,ROW(),MATCH(AN$3,$K$2:$Q$2,0))/12</f>
        <v>-166.66666666666666</v>
      </c>
      <c r="AO1715" s="80" cm="1">
        <f t="array" ref="AO1715">INDEX($K:$Q,ROW(),MATCH(AO$3,$K$2:$Q$2,0))/12</f>
        <v>-166.66666666666666</v>
      </c>
      <c r="AP1715" s="80" cm="1">
        <f t="array" ref="AP1715">INDEX($K:$Q,ROW(),MATCH(AP$3,$K$2:$Q$2,0))/12</f>
        <v>-166.66666666666666</v>
      </c>
      <c r="AQ1715" s="80" cm="1">
        <f t="array" ref="AQ1715">INDEX($K:$Q,ROW(),MATCH(AQ$3,$K$2:$Q$2,0))/12</f>
        <v>-333.33333333333331</v>
      </c>
      <c r="AR1715" s="80" cm="1">
        <f t="array" ref="AR1715">INDEX($K:$Q,ROW(),MATCH(AR$3,$K$2:$Q$2,0))/12</f>
        <v>-333.33333333333331</v>
      </c>
      <c r="AS1715" s="80" cm="1">
        <f t="array" ref="AS1715">INDEX($K:$Q,ROW(),MATCH(AS$3,$K$2:$Q$2,0))/12</f>
        <v>-333.33333333333331</v>
      </c>
      <c r="AT1715" s="80" cm="1">
        <f t="array" ref="AT1715">INDEX($K:$Q,ROW(),MATCH(AT$3,$K$2:$Q$2,0))/12</f>
        <v>-333.33333333333331</v>
      </c>
      <c r="AU1715" s="80" cm="1">
        <f t="array" ref="AU1715">INDEX($K:$Q,ROW(),MATCH(AU$3,$K$2:$Q$2,0))/12</f>
        <v>-333.33333333333331</v>
      </c>
      <c r="AV1715" s="80" cm="1">
        <f t="array" ref="AV1715">INDEX($K:$Q,ROW(),MATCH(AV$3,$K$2:$Q$2,0))/12</f>
        <v>-333.33333333333331</v>
      </c>
      <c r="AW1715" s="80" cm="1">
        <f t="array" ref="AW1715">INDEX($K:$Q,ROW(),MATCH(AW$3,$K$2:$Q$2,0))/12</f>
        <v>-333.33333333333331</v>
      </c>
      <c r="AX1715" s="80" cm="1">
        <f t="array" ref="AX1715">INDEX($K:$Q,ROW(),MATCH(AX$3,$K$2:$Q$2,0))/12</f>
        <v>-333.33333333333331</v>
      </c>
      <c r="AY1715" s="80" cm="1">
        <f t="array" ref="AY1715">INDEX($K:$Q,ROW(),MATCH(AY$3,$K$2:$Q$2,0))/12</f>
        <v>-333.33333333333331</v>
      </c>
      <c r="AZ1715" s="80" cm="1">
        <f t="array" ref="AZ1715">INDEX($K:$Q,ROW(),MATCH(AZ$3,$K$2:$Q$2,0))/12</f>
        <v>-333.33333333333331</v>
      </c>
      <c r="BA1715" s="80" cm="1">
        <f t="array" ref="BA1715">INDEX($K:$Q,ROW(),MATCH(BA$3,$K$2:$Q$2,0))/12</f>
        <v>-333.33333333333331</v>
      </c>
      <c r="BB1715" s="80" cm="1">
        <f t="array" ref="BB1715">INDEX($K:$Q,ROW(),MATCH(BB$3,$K$2:$Q$2,0))/12</f>
        <v>-333.33333333333331</v>
      </c>
      <c r="BC1715" s="80" cm="1">
        <f t="array" ref="BC1715">INDEX($K:$Q,ROW(),MATCH(BC$3,$K$2:$Q$2,0))/12</f>
        <v>-666.66666666666663</v>
      </c>
      <c r="BD1715" s="80" cm="1">
        <f t="array" ref="BD1715">INDEX($K:$Q,ROW(),MATCH(BD$3,$K$2:$Q$2,0))/12</f>
        <v>-666.66666666666663</v>
      </c>
      <c r="BE1715" s="80" cm="1">
        <f t="array" ref="BE1715">INDEX($K:$Q,ROW(),MATCH(BE$3,$K$2:$Q$2,0))/12</f>
        <v>-666.66666666666663</v>
      </c>
      <c r="BF1715" s="80" cm="1">
        <f t="array" ref="BF1715">INDEX($K:$Q,ROW(),MATCH(BF$3,$K$2:$Q$2,0))/12</f>
        <v>-666.66666666666663</v>
      </c>
      <c r="BG1715" s="80" cm="1">
        <f t="array" ref="BG1715">INDEX($K:$Q,ROW(),MATCH(BG$3,$K$2:$Q$2,0))/12</f>
        <v>-666.66666666666663</v>
      </c>
      <c r="BH1715" s="80" cm="1">
        <f t="array" ref="BH1715">INDEX($K:$Q,ROW(),MATCH(BH$3,$K$2:$Q$2,0))/12</f>
        <v>-666.66666666666663</v>
      </c>
      <c r="BI1715" s="80" cm="1">
        <f t="array" ref="BI1715">INDEX($K:$Q,ROW(),MATCH(BI$3,$K$2:$Q$2,0))/12</f>
        <v>-666.66666666666663</v>
      </c>
      <c r="BJ1715" s="80" cm="1">
        <f t="array" ref="BJ1715">INDEX($K:$Q,ROW(),MATCH(BJ$3,$K$2:$Q$2,0))/12</f>
        <v>-666.66666666666663</v>
      </c>
      <c r="BK1715" s="80" cm="1">
        <f t="array" ref="BK1715">INDEX($K:$Q,ROW(),MATCH(BK$3,$K$2:$Q$2,0))/12</f>
        <v>-666.66666666666663</v>
      </c>
      <c r="BL1715" s="80" cm="1">
        <f t="array" ref="BL1715">INDEX($K:$Q,ROW(),MATCH(BL$3,$K$2:$Q$2,0))/12</f>
        <v>-666.66666666666663</v>
      </c>
      <c r="BM1715" s="80" cm="1">
        <f t="array" ref="BM1715">INDEX($K:$Q,ROW(),MATCH(BM$3,$K$2:$Q$2,0))/12</f>
        <v>-666.66666666666663</v>
      </c>
      <c r="BN1715" s="80" cm="1">
        <f t="array" ref="BN1715">INDEX($K:$Q,ROW(),MATCH(BN$3,$K$2:$Q$2,0))/12</f>
        <v>-666.66666666666663</v>
      </c>
      <c r="BO1715" s="80" cm="1">
        <f t="array" ref="BO1715">INDEX($K:$Q,ROW(),MATCH(BO$3,$K$2:$Q$2,0))/12</f>
        <v>-1333.3333333333333</v>
      </c>
      <c r="BP1715" s="80" cm="1">
        <f t="array" ref="BP1715">INDEX($K:$Q,ROW(),MATCH(BP$3,$K$2:$Q$2,0))/12</f>
        <v>-1333.3333333333333</v>
      </c>
      <c r="BQ1715" s="80" cm="1">
        <f t="array" ref="BQ1715">INDEX($K:$Q,ROW(),MATCH(BQ$3,$K$2:$Q$2,0))/12</f>
        <v>-1333.3333333333333</v>
      </c>
      <c r="BR1715" s="80" cm="1">
        <f t="array" ref="BR1715">INDEX($K:$Q,ROW(),MATCH(BR$3,$K$2:$Q$2,0))/12</f>
        <v>-1333.3333333333333</v>
      </c>
      <c r="BS1715" s="80" cm="1">
        <f t="array" ref="BS1715">INDEX($K:$Q,ROW(),MATCH(BS$3,$K$2:$Q$2,0))/12</f>
        <v>-1333.3333333333333</v>
      </c>
      <c r="BT1715" s="80" cm="1">
        <f t="array" ref="BT1715">INDEX($K:$Q,ROW(),MATCH(BT$3,$K$2:$Q$2,0))/12</f>
        <v>-1333.3333333333333</v>
      </c>
      <c r="BU1715" s="80" cm="1">
        <f t="array" ref="BU1715">INDEX($K:$Q,ROW(),MATCH(BU$3,$K$2:$Q$2,0))/12</f>
        <v>-1333.3333333333333</v>
      </c>
      <c r="BV1715" s="80" cm="1">
        <f t="array" ref="BV1715">INDEX($K:$Q,ROW(),MATCH(BV$3,$K$2:$Q$2,0))/12</f>
        <v>-1333.3333333333333</v>
      </c>
      <c r="BW1715" s="80" cm="1">
        <f t="array" ref="BW1715">INDEX($K:$Q,ROW(),MATCH(BW$3,$K$2:$Q$2,0))/12</f>
        <v>-1333.3333333333333</v>
      </c>
      <c r="BX1715" s="80" cm="1">
        <f t="array" ref="BX1715">INDEX($K:$Q,ROW(),MATCH(BX$3,$K$2:$Q$2,0))/12</f>
        <v>-1333.3333333333333</v>
      </c>
      <c r="BY1715" s="80" cm="1">
        <f t="array" ref="BY1715">INDEX($K:$Q,ROW(),MATCH(BY$3,$K$2:$Q$2,0))/12</f>
        <v>-1333.3333333333333</v>
      </c>
      <c r="BZ1715" s="80" cm="1">
        <f t="array" ref="BZ1715">INDEX($K:$Q,ROW(),MATCH(BZ$3,$K$2:$Q$2,0))/12</f>
        <v>-1333.3333333333333</v>
      </c>
      <c r="CA1715" s="80" cm="1">
        <f t="array" ref="CA1715">INDEX($K:$Q,ROW(),MATCH(CA$3,$K$2:$Q$2,0))/12</f>
        <v>-2666.6666666666665</v>
      </c>
      <c r="CB1715" s="80" cm="1">
        <f t="array" ref="CB1715">INDEX($K:$Q,ROW(),MATCH(CB$3,$K$2:$Q$2,0))/12</f>
        <v>-2666.6666666666665</v>
      </c>
      <c r="CC1715" s="80" cm="1">
        <f t="array" ref="CC1715">INDEX($K:$Q,ROW(),MATCH(CC$3,$K$2:$Q$2,0))/12</f>
        <v>-2666.6666666666665</v>
      </c>
      <c r="CD1715" s="80" cm="1">
        <f t="array" ref="CD1715">INDEX($K:$Q,ROW(),MATCH(CD$3,$K$2:$Q$2,0))/12</f>
        <v>-2666.6666666666665</v>
      </c>
      <c r="CE1715" s="80" cm="1">
        <f t="array" ref="CE1715">INDEX($K:$Q,ROW(),MATCH(CE$3,$K$2:$Q$2,0))/12</f>
        <v>-2666.6666666666665</v>
      </c>
      <c r="CF1715" s="80" cm="1">
        <f t="array" ref="CF1715">INDEX($K:$Q,ROW(),MATCH(CF$3,$K$2:$Q$2,0))/12</f>
        <v>-2666.6666666666665</v>
      </c>
      <c r="CG1715" s="80" cm="1">
        <f t="array" ref="CG1715">INDEX($K:$Q,ROW(),MATCH(CG$3,$K$2:$Q$2,0))/12</f>
        <v>-2666.6666666666665</v>
      </c>
      <c r="CH1715" s="80" cm="1">
        <f t="array" ref="CH1715">INDEX($K:$Q,ROW(),MATCH(CH$3,$K$2:$Q$2,0))/12</f>
        <v>-2666.6666666666665</v>
      </c>
      <c r="CI1715" s="80" cm="1">
        <f t="array" ref="CI1715">INDEX($K:$Q,ROW(),MATCH(CI$3,$K$2:$Q$2,0))/12</f>
        <v>-2666.6666666666665</v>
      </c>
      <c r="CJ1715" s="80" cm="1">
        <f t="array" ref="CJ1715">INDEX($K:$Q,ROW(),MATCH(CJ$3,$K$2:$Q$2,0))/12</f>
        <v>-2666.6666666666665</v>
      </c>
      <c r="CK1715" s="80" cm="1">
        <f t="array" ref="CK1715">INDEX($K:$Q,ROW(),MATCH(CK$3,$K$2:$Q$2,0))/12</f>
        <v>-2666.6666666666665</v>
      </c>
      <c r="CL1715" s="80" cm="1">
        <f t="array" ref="CL1715">INDEX($K:$Q,ROW(),MATCH(CL$3,$K$2:$Q$2,0))/12</f>
        <v>-2666.6666666666665</v>
      </c>
      <c r="CN1715" s="74"/>
      <c r="CO1715" s="80" t="e" cm="1">
        <f t="array" ref="CO1715">INDEX($K:$Q,ROW(),MATCH(CO$3,$K$2:$Q$2,0))/CO$5</f>
        <v>#N/A</v>
      </c>
      <c r="CP1715" s="80" t="e" cm="1">
        <f t="array" ref="CP1715">INDEX($K:$Q,ROW(),MATCH(CP$3,$K$2:$Q$2,0))/CP$5</f>
        <v>#N/A</v>
      </c>
      <c r="CQ1715" s="80" t="e" cm="1">
        <f t="array" ref="CQ1715">INDEX($K:$Q,ROW(),MATCH(CQ$3,$K$2:$Q$2,0))/CQ$5</f>
        <v>#N/A</v>
      </c>
      <c r="CR1715" s="80" t="e" cm="1">
        <f t="array" ref="CR1715">INDEX($K:$Q,ROW(),MATCH(CR$3,$K$2:$Q$2,0))/CR$5</f>
        <v>#N/A</v>
      </c>
      <c r="CS1715" s="80" t="e" cm="1">
        <f t="array" ref="CS1715">INDEX($K:$Q,ROW(),MATCH(CS$3,$K$2:$Q$2,0))/CS$5</f>
        <v>#N/A</v>
      </c>
      <c r="CT1715" s="80" t="e" cm="1">
        <f t="array" ref="CT1715">INDEX($K:$Q,ROW(),MATCH(CT$3,$K$2:$Q$2,0))/CT$5</f>
        <v>#N/A</v>
      </c>
      <c r="CU1715" s="80" t="e" cm="1">
        <f t="array" ref="CU1715">INDEX($K:$Q,ROW(),MATCH(CU$3,$K$2:$Q$2,0))/CU$5</f>
        <v>#N/A</v>
      </c>
      <c r="CV1715" s="80" t="e" cm="1">
        <f t="array" ref="CV1715">INDEX($K:$Q,ROW(),MATCH(CV$3,$K$2:$Q$2,0))/CV$5</f>
        <v>#N/A</v>
      </c>
      <c r="CW1715" s="80" t="e" cm="1">
        <f t="array" ref="CW1715">INDEX($K:$Q,ROW(),MATCH(CW$3,$K$2:$Q$2,0))/CW$5</f>
        <v>#N/A</v>
      </c>
      <c r="CX1715" s="80" t="e" cm="1">
        <f t="array" ref="CX1715">INDEX($K:$Q,ROW(),MATCH(CX$3,$K$2:$Q$2,0))/CX$5</f>
        <v>#N/A</v>
      </c>
      <c r="CY1715" s="80" t="e" cm="1">
        <f t="array" ref="CY1715">INDEX($K:$Q,ROW(),MATCH(CY$3,$K$2:$Q$2,0))/CL$5</f>
        <v>#N/A</v>
      </c>
      <c r="CZ1715" s="80" t="e" cm="1">
        <f t="array" ref="CZ1715">INDEX($K:$Q,ROW(),MATCH(CZ$3,$K$2:$Q$2,0))/CZ$5</f>
        <v>#N/A</v>
      </c>
      <c r="DA1715" s="80" t="e" cm="1">
        <f t="array" ref="DA1715">INDEX($K:$Q,ROW(),MATCH(DA$3,$K$2:$Q$2,0))/DA$5</f>
        <v>#N/A</v>
      </c>
      <c r="DB1715" s="80" t="e" cm="1">
        <f t="array" ref="DB1715">INDEX($K:$Q,ROW(),MATCH(DB$3,$K$2:$Q$2,0))/DB$5</f>
        <v>#N/A</v>
      </c>
      <c r="DC1715" s="80" t="e" cm="1">
        <f t="array" ref="DC1715">INDEX($K:$Q,ROW(),MATCH(DC$3,$K$2:$Q$2,0))/DC$5</f>
        <v>#N/A</v>
      </c>
      <c r="DD1715" s="80" t="e" cm="1">
        <f t="array" ref="DD1715">INDEX($K:$Q,ROW(),MATCH(DD$3,$K$2:$Q$2,0))/DD$5</f>
        <v>#N/A</v>
      </c>
      <c r="DE1715" s="80" t="e" cm="1">
        <f t="array" ref="DE1715">INDEX($K:$Q,ROW(),MATCH(DE$3,$K$2:$Q$2,0))/DE$5</f>
        <v>#N/A</v>
      </c>
      <c r="DF1715" s="80" t="e" cm="1">
        <f t="array" ref="DF1715">INDEX($K:$Q,ROW(),MATCH(DF$3,$K$2:$Q$2,0))/DF$5</f>
        <v>#N/A</v>
      </c>
      <c r="DG1715" s="80" t="e" cm="1">
        <f t="array" ref="DG1715">INDEX($K:$Q,ROW(),MATCH(DG$3,$K$2:$Q$2,0))/DG$5</f>
        <v>#N/A</v>
      </c>
      <c r="DH1715" s="80" t="e" cm="1">
        <f t="array" ref="DH1715">INDEX($K:$Q,ROW(),MATCH(DH$3,$K$2:$Q$2,0))/DH$5</f>
        <v>#N/A</v>
      </c>
      <c r="DI1715" s="80" t="e" cm="1">
        <f t="array" ref="DI1715">INDEX($K:$Q,ROW(),MATCH(DI$3,$K$2:$Q$2,0))/DI$5</f>
        <v>#N/A</v>
      </c>
      <c r="DJ1715" s="80" t="e" cm="1">
        <f t="array" ref="DJ1715">INDEX($K:$Q,ROW(),MATCH(DJ$3,$K$2:$Q$2,0))/DJ$5</f>
        <v>#N/A</v>
      </c>
      <c r="DK1715" s="80" t="e" cm="1">
        <f t="array" ref="DK1715">INDEX($K:$Q,ROW(),MATCH(DK$3,$K$2:$Q$2,0))/DK$5</f>
        <v>#N/A</v>
      </c>
      <c r="DL1715" s="80" t="e" cm="1">
        <f t="array" ref="DL1715">INDEX($K:$Q,ROW(),MATCH(DL$3,$K$2:$Q$2,0))/DL$5</f>
        <v>#N/A</v>
      </c>
    </row>
    <row r="1716" spans="2:116" x14ac:dyDescent="0.4">
      <c r="C1716" t="s">
        <v>233</v>
      </c>
      <c r="D1716" t="s">
        <v>425</v>
      </c>
      <c r="E1716" s="8" t="str">
        <f t="shared" si="2847"/>
        <v>1716 FAPPE-F</v>
      </c>
      <c r="G1716" s="158" t="str">
        <f>"Depreciation - "&amp;SUBSTITUTE(G1708,":","")</f>
        <v>Depreciation - Fixed secondary PPE</v>
      </c>
      <c r="S1716" s="80"/>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2:116" x14ac:dyDescent="0.4">
      <c r="D1717" t="s">
        <v>425</v>
      </c>
      <c r="E1717" s="8" t="str">
        <f t="shared" si="2847"/>
        <v>1717 FAPPE-F</v>
      </c>
      <c r="G1717" s="125"/>
      <c r="H1717" s="12"/>
      <c r="S1717" s="72"/>
      <c r="T1717" s="72"/>
      <c r="U1717" s="72"/>
      <c r="V1717" s="72"/>
      <c r="W1717" s="72"/>
      <c r="X1717" s="72"/>
      <c r="Y1717" s="72"/>
      <c r="Z1717" s="72"/>
      <c r="AA1717" s="72"/>
      <c r="AB1717" s="72"/>
      <c r="AC1717" s="72"/>
      <c r="AD1717" s="72"/>
      <c r="AE1717" s="72"/>
      <c r="AF1717" s="72"/>
      <c r="AG1717" s="72"/>
      <c r="AH1717" s="72"/>
      <c r="AI1717" s="72"/>
      <c r="AJ1717" s="72"/>
      <c r="AK1717" s="72"/>
      <c r="AL1717" s="72"/>
      <c r="AM1717" s="72"/>
      <c r="AN1717" s="72"/>
      <c r="AO1717" s="72"/>
      <c r="AP1717" s="72"/>
      <c r="AQ1717" s="72"/>
      <c r="AR1717" s="72"/>
      <c r="AS1717" s="72"/>
      <c r="AT1717" s="72"/>
      <c r="AU1717" s="72"/>
      <c r="AV1717" s="72"/>
      <c r="AW1717" s="72"/>
      <c r="AX1717" s="72"/>
      <c r="AY1717" s="72"/>
      <c r="AZ1717" s="72"/>
      <c r="BA1717" s="72"/>
      <c r="BB1717" s="72"/>
      <c r="BC1717" s="72"/>
      <c r="BD1717" s="72"/>
      <c r="BE1717" s="72"/>
      <c r="BF1717" s="72"/>
      <c r="BG1717" s="72"/>
      <c r="BH1717" s="72"/>
      <c r="BI1717" s="72"/>
      <c r="BJ1717" s="72"/>
      <c r="BK1717" s="72"/>
      <c r="BL1717" s="72"/>
      <c r="BM1717" s="72"/>
      <c r="BN1717" s="72"/>
      <c r="BO1717" s="72"/>
      <c r="BP1717" s="72"/>
      <c r="BQ1717" s="72"/>
      <c r="BR1717" s="72"/>
      <c r="BS1717" s="72"/>
      <c r="BT1717" s="72"/>
      <c r="BU1717" s="72"/>
      <c r="BV1717" s="72"/>
      <c r="BW1717" s="72"/>
      <c r="BX1717" s="72"/>
      <c r="BY1717" s="72"/>
      <c r="BZ1717" s="72"/>
      <c r="CA1717" s="72"/>
      <c r="CB1717" s="72"/>
      <c r="CC1717" s="72"/>
      <c r="CD1717" s="72"/>
      <c r="CE1717" s="72"/>
      <c r="CF1717" s="72"/>
      <c r="CG1717" s="72"/>
      <c r="CH1717" s="72"/>
      <c r="CI1717" s="72"/>
      <c r="CJ1717" s="72"/>
      <c r="CK1717" s="72"/>
      <c r="CL1717" s="72"/>
      <c r="CO1717" s="72"/>
      <c r="CP1717" s="72"/>
      <c r="CQ1717" s="72"/>
      <c r="CR1717" s="72"/>
      <c r="CS1717" s="72"/>
      <c r="CT1717" s="72"/>
      <c r="CU1717" s="72"/>
      <c r="CV1717" s="72"/>
      <c r="CW1717" s="72"/>
      <c r="CX1717" s="72"/>
      <c r="CY1717" s="72"/>
      <c r="CZ1717" s="72"/>
      <c r="DA1717" s="72"/>
      <c r="DB1717" s="72"/>
      <c r="DC1717" s="72"/>
      <c r="DD1717" s="72"/>
      <c r="DE1717" s="72"/>
      <c r="DF1717" s="72"/>
      <c r="DG1717" s="72"/>
      <c r="DH1717" s="72"/>
      <c r="DI1717" s="72"/>
      <c r="DJ1717" s="72"/>
      <c r="DK1717" s="72"/>
      <c r="DL1717" s="72"/>
    </row>
    <row r="1718" spans="2:116" x14ac:dyDescent="0.4">
      <c r="B1718" t="str">
        <f>E1718</f>
        <v>1718 FAPPE-F</v>
      </c>
      <c r="D1718" t="s">
        <v>425</v>
      </c>
      <c r="E1718" s="8" t="str">
        <f t="shared" si="2847"/>
        <v>1718 FAPPE-F</v>
      </c>
      <c r="G1718" s="125" t="s">
        <v>219</v>
      </c>
      <c r="J1718" s="80">
        <f>SUMIF($5:$5,I$2,1714:1714)</f>
        <v>0</v>
      </c>
      <c r="K1718" s="24">
        <f>SUMIF($3:$3,K$2,1714:1714)</f>
        <v>0</v>
      </c>
      <c r="L1718" s="24">
        <f>SUMIF($3:$3,L$2,1714:1714)</f>
        <v>0</v>
      </c>
      <c r="M1718" s="24">
        <f>SUMIF($3:$3,M$2,1714:1714)</f>
        <v>0</v>
      </c>
      <c r="N1718" s="24">
        <f>SUMIF($3:$3,N$2,1714:1714)</f>
        <v>0</v>
      </c>
      <c r="O1718" s="24">
        <f>SUMIF($3:$3,O$2,1714:1714)</f>
        <v>0</v>
      </c>
      <c r="P1718" s="24">
        <f>SUMIF($3:$3,P$2,1714:1714)</f>
        <v>0</v>
      </c>
      <c r="R1718" s="24"/>
      <c r="S1718" s="80" cm="1">
        <f t="array" aca="1" ref="S1718" ca="1">(SUM(INDEX(1711:1711,1,MAX(COLUMN($R:$R),COLUMN()-($H1712*12-1))):S1715)/($H1712*12)+IF($R1720=0,0,SUM(INDEX(1716:1716,1,MAX(COLUMN($R:$R),COLUMN()-(($H1712-$H1713)*12))):S1720)/(($H1712)*12)))</f>
        <v>-3.1073446327683616</v>
      </c>
      <c r="T1718" s="80" cm="1">
        <f t="array" aca="1" ref="T1718" ca="1">(SUM(INDEX(1711:1711,1,MAX(COLUMN($R:$R),COLUMN()-($H1712*12-1))):T1715)/($H1712*12)+IF($R1720=0,0,SUM(INDEX(1716:1716,1,MAX(COLUMN($R:$R),COLUMN()-(($H1712-$H1713)*12))):T1720)/(($H1712)*12)))</f>
        <v>-4.5724408694819498</v>
      </c>
      <c r="U1718" s="80" cm="1">
        <f t="array" aca="1" ref="U1718" ca="1">(SUM(INDEX(1711:1711,1,MAX(COLUMN($R:$R),COLUMN()-($H1712*12-1))):U1715)/($H1712*12)+IF($R1720=0,0,SUM(INDEX(1716:1716,1,MAX(COLUMN($R:$R),COLUMN()-(($H1712-$H1713)*12))):U1720)/(($H1712)*12)))</f>
        <v>-6.0623692458008529</v>
      </c>
      <c r="V1718" s="80" cm="1">
        <f t="array" aca="1" ref="V1718" ca="1">(SUM(INDEX(1711:1711,1,MAX(COLUMN($R:$R),COLUMN()-($H1712*12-1))):V1715)/($H1712*12)+IF($R1720=0,0,SUM(INDEX(1716:1716,1,MAX(COLUMN($R:$R),COLUMN()-(($H1712-$H1713)*12))):V1720)/(($H1712)*12)))</f>
        <v>-7.5775506454471948</v>
      </c>
      <c r="W1718" s="80" cm="1">
        <f t="array" aca="1" ref="W1718" ca="1">(SUM(INDEX(1711:1711,1,MAX(COLUMN($R:$R),COLUMN()-($H1712*12-1))):W1715)/($H1712*12)+IF($R1720=0,0,SUM(INDEX(1716:1716,1,MAX(COLUMN($R:$R),COLUMN()-(($H1712-$H1713)*12))):W1720)/(($H1712)*12)))</f>
        <v>-9.1184130857655088</v>
      </c>
      <c r="X1718" s="80" cm="1">
        <f t="array" aca="1" ref="X1718" ca="1">(SUM(INDEX(1711:1711,1,MAX(COLUMN($R:$R),COLUMN()-($H1712*12-1))):X1715)/($H1712*12)+IF($R1720=0,0,SUM(INDEX(1716:1716,1,MAX(COLUMN($R:$R),COLUMN()-(($H1712-$H1713)*12))):X1720)/(($H1712)*12)))</f>
        <v>-10.68539183863159</v>
      </c>
      <c r="Y1718" s="80" cm="1">
        <f t="array" aca="1" ref="Y1718" ca="1">(SUM(INDEX(1711:1711,1,MAX(COLUMN($R:$R),COLUMN()-($H1712*12-1))):Y1715)/($H1712*12)+IF($R1720=0,0,SUM(INDEX(1716:1716,1,MAX(COLUMN($R:$R),COLUMN()-(($H1712-$H1713)*12))):Y1720)/(($H1712)*12)))</f>
        <v>-12.278929553410656</v>
      </c>
      <c r="Z1718" s="80" cm="1">
        <f t="array" aca="1" ref="Z1718" ca="1">(SUM(INDEX(1711:1711,1,MAX(COLUMN($R:$R),COLUMN()-($H1712*12-1))):Z1715)/($H1712*12)+IF($R1720=0,0,SUM(INDEX(1716:1716,1,MAX(COLUMN($R:$R),COLUMN()-(($H1712-$H1713)*12))):Z1720)/(($H1712)*12)))</f>
        <v>-13.899476381999538</v>
      </c>
      <c r="AA1718" s="80" cm="1">
        <f t="array" aca="1" ref="AA1718" ca="1">(SUM(INDEX(1711:1711,1,MAX(COLUMN($R:$R),COLUMN()-($H1712*12-1))):AA1715)/($H1712*12)+IF($R1720=0,0,SUM(INDEX(1716:1716,1,MAX(COLUMN($R:$R),COLUMN()-(($H1712-$H1713)*12))):AA1720)/(($H1712)*12)))</f>
        <v>-15.547490105988231</v>
      </c>
      <c r="AB1718" s="80" cm="1">
        <f t="array" aca="1" ref="AB1718" ca="1">(SUM(INDEX(1711:1711,1,MAX(COLUMN($R:$R),COLUMN()-($H1712*12-1))):AB1715)/($H1712*12)+IF($R1720=0,0,SUM(INDEX(1716:1716,1,MAX(COLUMN($R:$R),COLUMN()-(($H1712-$H1713)*12))):AB1720)/(($H1712)*12)))</f>
        <v>-17.223436265976733</v>
      </c>
      <c r="AC1718" s="80" cm="1">
        <f t="array" aca="1" ref="AC1718" ca="1">(SUM(INDEX(1711:1711,1,MAX(COLUMN($R:$R),COLUMN()-($H1712*12-1))):AC1715)/($H1712*12)+IF($R1720=0,0,SUM(INDEX(1716:1716,1,MAX(COLUMN($R:$R),COLUMN()-(($H1712-$H1713)*12))):AC1720)/(($H1712)*12)))</f>
        <v>-18.927788293083683</v>
      </c>
      <c r="AD1718" s="80" cm="1">
        <f t="array" aca="1" ref="AD1718" ca="1">(SUM(INDEX(1711:1711,1,MAX(COLUMN($R:$R),COLUMN()-($H1712*12-1))):AD1715)/($H1712*12)+IF($R1720=0,0,SUM(INDEX(1716:1716,1,MAX(COLUMN($R:$R),COLUMN()-(($H1712-$H1713)*12))):AD1720)/(($H1712)*12)))</f>
        <v>-20.661027642683973</v>
      </c>
      <c r="AE1718" s="80" cm="1">
        <f t="array" aca="1" ref="AE1718" ca="1">(SUM(INDEX(1711:1711,1,MAX(COLUMN($R:$R),COLUMN()-($H1712*12-1))):AE1715)/($H1712*12)+IF($R1720=0,0,SUM(INDEX(1716:1716,1,MAX(COLUMN($R:$R),COLUMN()-(($H1712-$H1713)*12))):AE1720)/(($H1712)*12)))</f>
        <v>-23.836073308944155</v>
      </c>
      <c r="AF1718" s="80" cm="1">
        <f t="array" aca="1" ref="AF1718" ca="1">(SUM(INDEX(1711:1711,1,MAX(COLUMN($R:$R),COLUMN()-($H1712*12-1))):AF1715)/($H1712*12)+IF($R1720=0,0,SUM(INDEX(1716:1716,1,MAX(COLUMN($R:$R),COLUMN()-(($H1712-$H1713)*12))):AF1720)/(($H1712)*12)))</f>
        <v>-27.064933308530776</v>
      </c>
      <c r="AG1718" s="80" cm="1">
        <f t="array" aca="1" ref="AG1718" ca="1">(SUM(INDEX(1711:1711,1,MAX(COLUMN($R:$R),COLUMN()-($H1712*12-1))):AG1715)/($H1712*12)+IF($R1720=0,0,SUM(INDEX(1716:1716,1,MAX(COLUMN($R:$R),COLUMN()-(($H1712-$H1713)*12))):AG1720)/(($H1712)*12)))</f>
        <v>-30.348519748788362</v>
      </c>
      <c r="AH1718" s="80" cm="1">
        <f t="array" aca="1" ref="AH1718" ca="1">(SUM(INDEX(1711:1711,1,MAX(COLUMN($R:$R),COLUMN()-($H1712*12-1))):AH1715)/($H1712*12)+IF($R1720=0,0,SUM(INDEX(1716:1716,1,MAX(COLUMN($R:$R),COLUMN()-(($H1712-$H1713)*12))):AH1720)/(($H1712)*12)))</f>
        <v>-33.687760196507938</v>
      </c>
      <c r="AI1718" s="80" cm="1">
        <f t="array" aca="1" ref="AI1718" ca="1">(SUM(INDEX(1711:1711,1,MAX(COLUMN($R:$R),COLUMN()-($H1712*12-1))):AI1715)/($H1712*12)+IF($R1720=0,0,SUM(INDEX(1716:1716,1,MAX(COLUMN($R:$R),COLUMN()-(($H1712-$H1713)*12))):AI1720)/(($H1712)*12)))</f>
        <v>-37.083597939951581</v>
      </c>
      <c r="AJ1718" s="80" cm="1">
        <f t="array" aca="1" ref="AJ1718" ca="1">(SUM(INDEX(1711:1711,1,MAX(COLUMN($R:$R),COLUMN()-($H1712*12-1))):AJ1715)/($H1712*12)+IF($R1720=0,0,SUM(INDEX(1716:1716,1,MAX(COLUMN($R:$R),COLUMN()-(($H1712-$H1713)*12))):AJ1720)/(($H1712)*12)))</f>
        <v>-40.536992255317998</v>
      </c>
      <c r="AK1718" s="80" cm="1">
        <f t="array" aca="1" ref="AK1718" ca="1">(SUM(INDEX(1711:1711,1,MAX(COLUMN($R:$R),COLUMN()-($H1712*12-1))):AK1715)/($H1712*12)+IF($R1720=0,0,SUM(INDEX(1716:1716,1,MAX(COLUMN($R:$R),COLUMN()-(($H1712-$H1713)*12))):AK1720)/(($H1712)*12)))</f>
        <v>-44.048918677724508</v>
      </c>
      <c r="AL1718" s="80" cm="1">
        <f t="array" aca="1" ref="AL1718" ca="1">(SUM(INDEX(1711:1711,1,MAX(COLUMN($R:$R),COLUMN()-($H1712*12-1))):AL1715)/($H1712*12)+IF($R1720=0,0,SUM(INDEX(1716:1716,1,MAX(COLUMN($R:$R),COLUMN()-(($H1712-$H1713)*12))):AL1720)/(($H1712)*12)))</f>
        <v>-47.620369276781986</v>
      </c>
      <c r="AM1718" s="80" cm="1">
        <f t="array" aca="1" ref="AM1718" ca="1">(SUM(INDEX(1711:1711,1,MAX(COLUMN($R:$R),COLUMN()-($H1712*12-1))):AM1715)/($H1712*12)+IF($R1720=0,0,SUM(INDEX(1716:1716,1,MAX(COLUMN($R:$R),COLUMN()-(($H1712-$H1713)*12))):AM1720)/(($H1712)*12)))</f>
        <v>-51.252352936840431</v>
      </c>
      <c r="AN1718" s="80" cm="1">
        <f t="array" aca="1" ref="AN1718" ca="1">(SUM(INDEX(1711:1711,1,MAX(COLUMN($R:$R),COLUMN()-($H1712*12-1))):AN1715)/($H1712*12)+IF($R1720=0,0,SUM(INDEX(1716:1716,1,MAX(COLUMN($R:$R),COLUMN()-(($H1712-$H1713)*12))):AN1720)/(($H1712)*12)))</f>
        <v>-54.94589564198462</v>
      </c>
      <c r="AO1718" s="80" cm="1">
        <f t="array" aca="1" ref="AO1718" ca="1">(SUM(INDEX(1711:1711,1,MAX(COLUMN($R:$R),COLUMN()-($H1712*12-1))):AO1715)/($H1712*12)+IF($R1720=0,0,SUM(INDEX(1716:1716,1,MAX(COLUMN($R:$R),COLUMN()-(($H1712-$H1713)*12))):AO1720)/(($H1712)*12)))</f>
        <v>-58.702040765860062</v>
      </c>
      <c r="AP1718" s="80" cm="1">
        <f t="array" aca="1" ref="AP1718" ca="1">(SUM(INDEX(1711:1711,1,MAX(COLUMN($R:$R),COLUMN()-($H1712*12-1))):AP1715)/($H1712*12)+IF($R1720=0,0,SUM(INDEX(1716:1716,1,MAX(COLUMN($R:$R),COLUMN()-(($H1712-$H1713)*12))):AP1720)/(($H1712)*12)))</f>
        <v>-62.521849366411359</v>
      </c>
      <c r="AQ1718" s="80" cm="1">
        <f t="array" aca="1" ref="AQ1718" ca="1">(SUM(INDEX(1711:1711,1,MAX(COLUMN($R:$R),COLUMN()-($H1712*12-1))):AQ1715)/($H1712*12)+IF($R1720=0,0,SUM(INDEX(1716:1716,1,MAX(COLUMN($R:$R),COLUMN()-(($H1712-$H1713)*12))):AQ1720)/(($H1712)*12)))</f>
        <v>-67.536343988440933</v>
      </c>
      <c r="AR1718" s="80" cm="1">
        <f t="array" aca="1" ref="AR1718" ca="1">(SUM(INDEX(1711:1711,1,MAX(COLUMN($R:$R),COLUMN()-($H1712*12-1))):AR1715)/($H1712*12)+IF($R1720=0,0,SUM(INDEX(1716:1716,1,MAX(COLUMN($R:$R),COLUMN()-(($H1712-$H1713)*12))):AR1720)/(($H1712)*12)))</f>
        <v>-74.278078440796975</v>
      </c>
      <c r="AS1718" s="80" cm="1">
        <f t="array" aca="1" ref="AS1718" ca="1">(SUM(INDEX(1711:1711,1,MAX(COLUMN($R:$R),COLUMN()-($H1712*12-1))):AS1715)/($H1712*12)+IF($R1720=0,0,SUM(INDEX(1716:1716,1,MAX(COLUMN($R:$R),COLUMN()-(($H1712-$H1713)*12))):AS1720)/(($H1712)*12)))</f>
        <v>-81.109247439180848</v>
      </c>
      <c r="AT1718" s="80" cm="1">
        <f t="array" aca="1" ref="AT1718" ca="1">(SUM(INDEX(1711:1711,1,MAX(COLUMN($R:$R),COLUMN()-($H1712*12-1))):AT1715)/($H1712*12)+IF($R1720=0,0,SUM(INDEX(1716:1716,1,MAX(COLUMN($R:$R),COLUMN()-(($H1712-$H1713)*12))):AT1720)/(($H1712)*12)))</f>
        <v>-88.030945939633611</v>
      </c>
      <c r="AU1718" s="80" cm="1">
        <f t="array" aca="1" ref="AU1718" ca="1">(SUM(INDEX(1711:1711,1,MAX(COLUMN($R:$R),COLUMN()-($H1712*12-1))):AU1715)/($H1712*12)+IF($R1720=0,0,SUM(INDEX(1716:1716,1,MAX(COLUMN($R:$R),COLUMN()-(($H1712-$H1713)*12))):AU1720)/(($H1712)*12)))</f>
        <v>-95.044280323150886</v>
      </c>
      <c r="AV1718" s="80" cm="1">
        <f t="array" aca="1" ref="AV1718" ca="1">(SUM(INDEX(1711:1711,1,MAX(COLUMN($R:$R),COLUMN()-($H1712*12-1))):AV1715)/($H1712*12)+IF($R1720=0,0,SUM(INDEX(1716:1716,1,MAX(COLUMN($R:$R),COLUMN()-(($H1712-$H1713)*12))):AV1720)/(($H1712)*12)))</f>
        <v>-102.1503684684173</v>
      </c>
      <c r="AW1718" s="80" cm="1">
        <f t="array" aca="1" ref="AW1718" ca="1">(SUM(INDEX(1711:1711,1,MAX(COLUMN($R:$R),COLUMN()-($H1712*12-1))):AW1715)/($H1712*12)+IF($R1720=0,0,SUM(INDEX(1716:1716,1,MAX(COLUMN($R:$R),COLUMN()-(($H1712-$H1713)*12))):AW1720)/(($H1712)*12)))</f>
        <v>-109.3503398237244</v>
      </c>
      <c r="AX1718" s="80" cm="1">
        <f t="array" aca="1" ref="AX1718" ca="1">(SUM(INDEX(1711:1711,1,MAX(COLUMN($R:$R),COLUMN()-($H1712*12-1))):AX1715)/($H1712*12)+IF($R1720=0,0,SUM(INDEX(1716:1716,1,MAX(COLUMN($R:$R),COLUMN()-(($H1712-$H1713)*12))):AX1720)/(($H1712)*12)))</f>
        <v>-116.6453354780235</v>
      </c>
      <c r="AY1718" s="80" cm="1">
        <f t="array" aca="1" ref="AY1718" ca="1">(SUM(INDEX(1711:1711,1,MAX(COLUMN($R:$R),COLUMN()-($H1712*12-1))):AY1715)/($H1712*12)+IF($R1720=0,0,SUM(INDEX(1716:1716,1,MAX(COLUMN($R:$R),COLUMN()-(($H1712-$H1713)*12))):AY1720)/(($H1712)*12)))</f>
        <v>-124.03650823106345</v>
      </c>
      <c r="AZ1718" s="80" cm="1">
        <f t="array" aca="1" ref="AZ1718" ca="1">(SUM(INDEX(1711:1711,1,MAX(COLUMN($R:$R),COLUMN()-($H1712*12-1))):AZ1715)/($H1712*12)+IF($R1720=0,0,SUM(INDEX(1716:1716,1,MAX(COLUMN($R:$R),COLUMN()-(($H1712-$H1713)*12))):AZ1720)/(($H1712)*12)))</f>
        <v>-131.5250226625619</v>
      </c>
      <c r="BA1718" s="80" cm="1">
        <f t="array" aca="1" ref="BA1718" ca="1">(SUM(INDEX(1711:1711,1,MAX(COLUMN($R:$R),COLUMN()-($H1712*12-1))):BA1715)/($H1712*12)+IF($R1720=0,0,SUM(INDEX(1716:1716,1,MAX(COLUMN($R:$R),COLUMN()-(($H1712-$H1713)*12))):BA1720)/(($H1712)*12)))</f>
        <v>-139.1120552003571</v>
      </c>
      <c r="BB1718" s="80" cm="1">
        <f t="array" aca="1" ref="BB1718" ca="1">(SUM(INDEX(1711:1711,1,MAX(COLUMN($R:$R),COLUMN()-($H1712*12-1))):BB1715)/($H1712*12)+IF($R1720=0,0,SUM(INDEX(1716:1716,1,MAX(COLUMN($R:$R),COLUMN()-(($H1712-$H1713)*12))):BB1720)/(($H1712)*12)))</f>
        <v>-146.79879418748604</v>
      </c>
      <c r="BC1718" s="80" cm="1">
        <f t="array" aca="1" ref="BC1718" ca="1">(SUM(INDEX(1711:1711,1,MAX(COLUMN($R:$R),COLUMN()-($H1712*12-1))):BC1715)/($H1712*12)+IF($R1720=0,0,SUM(INDEX(1716:1716,1,MAX(COLUMN($R:$R),COLUMN()-(($H1712-$H1713)*12))):BC1720)/(($H1712)*12)))</f>
        <v>-160.2361574622567</v>
      </c>
      <c r="BD1718" s="80" cm="1">
        <f t="array" aca="1" ref="BD1718" ca="1">(SUM(INDEX(1711:1711,1,MAX(COLUMN($R:$R),COLUMN()-($H1712*12-1))):BD1715)/($H1712*12)+IF($R1720=0,0,SUM(INDEX(1716:1716,1,MAX(COLUMN($R:$R),COLUMN()-(($H1712-$H1713)*12))):BD1720)/(($H1712)*12)))</f>
        <v>-173.84745832361227</v>
      </c>
      <c r="BE1718" s="80" cm="1">
        <f t="array" aca="1" ref="BE1718" ca="1">(SUM(INDEX(1711:1711,1,MAX(COLUMN($R:$R),COLUMN()-($H1712*12-1))):BE1715)/($H1712*12)+IF($R1720=0,0,SUM(INDEX(1716:1716,1,MAX(COLUMN($R:$R),COLUMN()-(($H1712-$H1713)*12))):BE1720)/(($H1712)*12)))</f>
        <v>-187.63473275889612</v>
      </c>
      <c r="BF1718" s="80" cm="1">
        <f t="array" aca="1" ref="BF1718" ca="1">(SUM(INDEX(1711:1711,1,MAX(COLUMN($R:$R),COLUMN()-($H1712*12-1))):BF1715)/($H1712*12)+IF($R1720=0,0,SUM(INDEX(1716:1716,1,MAX(COLUMN($R:$R),COLUMN()-(($H1712-$H1713)*12))):BF1720)/(($H1712)*12)))</f>
        <v>-201.60003580426516</v>
      </c>
      <c r="BG1718" s="80" cm="1">
        <f t="array" aca="1" ref="BG1718" ca="1">(SUM(INDEX(1711:1711,1,MAX(COLUMN($R:$R),COLUMN()-($H1712*12-1))):BG1715)/($H1712*12)+IF($R1720=0,0,SUM(INDEX(1716:1716,1,MAX(COLUMN($R:$R),COLUMN()-(($H1712-$H1713)*12))):BG1720)/(($H1712)*12)))</f>
        <v>-215.74544160552659</v>
      </c>
      <c r="BH1718" s="80" cm="1">
        <f t="array" aca="1" ref="BH1718" ca="1">(SUM(INDEX(1711:1711,1,MAX(COLUMN($R:$R),COLUMN()-($H1712*12-1))):BH1715)/($H1712*12)+IF($R1720=0,0,SUM(INDEX(1716:1716,1,MAX(COLUMN($R:$R),COLUMN()-(($H1712-$H1713)*12))):BH1720)/(($H1712)*12)))</f>
        <v>-230.07304347556456</v>
      </c>
      <c r="BI1718" s="80" cm="1">
        <f t="array" aca="1" ref="BI1718" ca="1">(SUM(INDEX(1711:1711,1,MAX(COLUMN($R:$R),COLUMN()-($H1712*12-1))):BI1715)/($H1712*12)+IF($R1720=0,0,SUM(INDEX(1716:1716,1,MAX(COLUMN($R:$R),COLUMN()-(($H1712-$H1713)*12))):BI1720)/(($H1712)*12)))</f>
        <v>-244.5849539482241</v>
      </c>
      <c r="BJ1718" s="80" cm="1">
        <f t="array" aca="1" ref="BJ1718" ca="1">(SUM(INDEX(1711:1711,1,MAX(COLUMN($R:$R),COLUMN()-($H1712*12-1))):BJ1715)/($H1712*12)+IF($R1720=0,0,SUM(INDEX(1716:1716,1,MAX(COLUMN($R:$R),COLUMN()-(($H1712-$H1713)*12))):BJ1720)/(($H1712)*12)))</f>
        <v>-259.28330482851504</v>
      </c>
      <c r="BK1718" s="80" cm="1">
        <f t="array" aca="1" ref="BK1718" ca="1">(SUM(INDEX(1711:1711,1,MAX(COLUMN($R:$R),COLUMN()-($H1712*12-1))):BK1715)/($H1712*12)+IF($R1720=0,0,SUM(INDEX(1716:1716,1,MAX(COLUMN($R:$R),COLUMN()-(($H1712-$H1713)*12))):BK1720)/(($H1712)*12)))</f>
        <v>-274.17024723899641</v>
      </c>
      <c r="BL1718" s="80" cm="1">
        <f t="array" aca="1" ref="BL1718" ca="1">(SUM(INDEX(1711:1711,1,MAX(COLUMN($R:$R),COLUMN()-($H1712*12-1))):BL1715)/($H1712*12)+IF($R1720=0,0,SUM(INDEX(1716:1716,1,MAX(COLUMN($R:$R),COLUMN()-(($H1712-$H1713)*12))):BL1720)/(($H1712)*12)))</f>
        <v>-289.24795166219678</v>
      </c>
      <c r="BM1718" s="80" cm="1">
        <f t="array" aca="1" ref="BM1718" ca="1">(SUM(INDEX(1711:1711,1,MAX(COLUMN($R:$R),COLUMN()-($H1712*12-1))):BM1715)/($H1712*12)+IF($R1720=0,0,SUM(INDEX(1716:1716,1,MAX(COLUMN($R:$R),COLUMN()-(($H1712-$H1713)*12))):BM1720)/(($H1712)*12)))</f>
        <v>-304.51860797892351</v>
      </c>
      <c r="BN1718" s="80" cm="1">
        <f t="array" aca="1" ref="BN1718" ca="1">(SUM(INDEX(1711:1711,1,MAX(COLUMN($R:$R),COLUMN()-($H1712*12-1))):BN1715)/($H1712*12)+IF($R1720=0,0,SUM(INDEX(1716:1716,1,MAX(COLUMN($R:$R),COLUMN()-(($H1712-$H1713)*12))):BN1720)/(($H1712)*12)))</f>
        <v>-319.9844255023088</v>
      </c>
      <c r="BO1718" s="80" cm="1">
        <f t="array" aca="1" ref="BO1718" ca="1">(SUM(INDEX(1711:1711,1,MAX(COLUMN($R:$R),COLUMN()-($H1712*12-1))):BO1715)/($H1712*12)+IF($R1720=0,0,SUM(INDEX(1716:1716,1,MAX(COLUMN($R:$R),COLUMN()-(($H1712-$H1713)*12))):BO1720)/(($H1712)*12)))</f>
        <v>-346.94706803568556</v>
      </c>
      <c r="BP1718" s="80" cm="1">
        <f t="array" aca="1" ref="BP1718" ca="1">(SUM(INDEX(1711:1711,1,MAX(COLUMN($R:$R),COLUMN()-($H1712*12-1))):BP1715)/($H1712*12)+IF($R1720=0,0,SUM(INDEX(1716:1716,1,MAX(COLUMN($R:$R),COLUMN()-(($H1712-$H1713)*12))):BP1720)/(($H1712)*12)))</f>
        <v>-374.28171307603429</v>
      </c>
      <c r="BQ1718" s="80" cm="1">
        <f t="array" aca="1" ref="BQ1718" ca="1">(SUM(INDEX(1711:1711,1,MAX(COLUMN($R:$R),COLUMN()-($H1712*12-1))):BQ1715)/($H1712*12)+IF($R1720=0,0,SUM(INDEX(1716:1716,1,MAX(COLUMN($R:$R),COLUMN()-(($H1712-$H1713)*12))):BQ1720)/(($H1712)*12)))</f>
        <v>-401.96539049923035</v>
      </c>
      <c r="BR1718" s="80" cm="1">
        <f t="array" aca="1" ref="BR1718" ca="1">(SUM(INDEX(1711:1711,1,MAX(COLUMN($R:$R),COLUMN()-($H1712*12-1))):BR1715)/($H1712*12)+IF($R1720=0,0,SUM(INDEX(1716:1716,1,MAX(COLUMN($R:$R),COLUMN()-(($H1712-$H1713)*12))):BR1720)/(($H1712)*12)))</f>
        <v>-430.00250026860977</v>
      </c>
      <c r="BS1718" s="80" cm="1">
        <f t="array" aca="1" ref="BS1718" ca="1">(SUM(INDEX(1711:1711,1,MAX(COLUMN($R:$R),COLUMN()-($H1712*12-1))):BS1715)/($H1712*12)+IF($R1720=0,0,SUM(INDEX(1716:1716,1,MAX(COLUMN($R:$R),COLUMN()-(($H1712-$H1713)*12))):BS1720)/(($H1712)*12)))</f>
        <v>-458.39749836458111</v>
      </c>
      <c r="BT1718" s="80" cm="1">
        <f t="array" aca="1" ref="BT1718" ca="1">(SUM(INDEX(1711:1711,1,MAX(COLUMN($R:$R),COLUMN()-($H1712*12-1))):BT1715)/($H1712*12)+IF($R1720=0,0,SUM(INDEX(1716:1716,1,MAX(COLUMN($R:$R),COLUMN()-(($H1712-$H1713)*12))):BT1720)/(($H1712)*12)))</f>
        <v>-487.15489754042449</v>
      </c>
      <c r="BU1718" s="80" cm="1">
        <f t="array" aca="1" ref="BU1718" ca="1">(SUM(INDEX(1711:1711,1,MAX(COLUMN($R:$R),COLUMN()-($H1712*12-1))):BU1715)/($H1712*12)+IF($R1720=0,0,SUM(INDEX(1716:1716,1,MAX(COLUMN($R:$R),COLUMN()-(($H1712-$H1713)*12))):BU1720)/(($H1712)*12)))</f>
        <v>-516.27926808966754</v>
      </c>
      <c r="BV1718" s="80" cm="1">
        <f t="array" aca="1" ref="BV1718" ca="1">(SUM(INDEX(1711:1711,1,MAX(COLUMN($R:$R),COLUMN()-($H1712*12-1))):BV1715)/($H1712*12)+IF($R1720=0,0,SUM(INDEX(1716:1716,1,MAX(COLUMN($R:$R),COLUMN()-(($H1712-$H1713)*12))):BV1720)/(($H1712)*12)))</f>
        <v>-545.77523862524845</v>
      </c>
      <c r="BW1718" s="80" cm="1">
        <f t="array" aca="1" ref="BW1718" ca="1">(SUM(INDEX(1711:1711,1,MAX(COLUMN($R:$R),COLUMN()-($H1712*12-1))):BW1715)/($H1712*12)+IF($R1720=0,0,SUM(INDEX(1716:1716,1,MAX(COLUMN($R:$R),COLUMN()-(($H1712-$H1713)*12))):BW1720)/(($H1712)*12)))</f>
        <v>-575.64749687068172</v>
      </c>
      <c r="BX1718" s="80" cm="1">
        <f t="array" aca="1" ref="BX1718" ca="1">(SUM(INDEX(1711:1711,1,MAX(COLUMN($R:$R),COLUMN()-($H1712*12-1))):BX1715)/($H1712*12)+IF($R1720=0,0,SUM(INDEX(1716:1716,1,MAX(COLUMN($R:$R),COLUMN()-(($H1712-$H1713)*12))):BX1720)/(($H1712)*12)))</f>
        <v>-605.90079046344351</v>
      </c>
      <c r="BY1718" s="80" cm="1">
        <f t="array" aca="1" ref="BY1718" ca="1">(SUM(INDEX(1711:1711,1,MAX(COLUMN($R:$R),COLUMN()-($H1712*12-1))):BY1715)/($H1712*12)+IF($R1720=0,0,SUM(INDEX(1716:1716,1,MAX(COLUMN($R:$R),COLUMN()-(($H1712-$H1713)*12))):BY1720)/(($H1712)*12)))</f>
        <v>-636.53992777080316</v>
      </c>
      <c r="BZ1718" s="80" cm="1">
        <f t="array" aca="1" ref="BZ1718" ca="1">(SUM(INDEX(1711:1711,1,MAX(COLUMN($R:$R),COLUMN()-($H1712*12-1))):BZ1715)/($H1712*12)+IF($R1720=0,0,SUM(INDEX(1716:1716,1,MAX(COLUMN($R:$R),COLUMN()-(($H1712-$H1713)*12))):BZ1720)/(($H1712)*12)))</f>
        <v>-667.56977871832476</v>
      </c>
      <c r="CA1718" s="80" cm="1">
        <f t="array" aca="1" ref="CA1718" ca="1">(SUM(INDEX(1711:1711,1,MAX(COLUMN($R:$R),COLUMN()-($H1712*12-1))):CA1715)/($H1712*12)+IF($R1720=0,0,SUM(INDEX(1716:1716,1,MAX(COLUMN($R:$R),COLUMN()-(($H1712-$H1713)*12))):CA1720)/(($H1712)*12)))</f>
        <v>-720.18171630924303</v>
      </c>
      <c r="CB1718" s="80" cm="1">
        <f t="array" aca="1" ref="CB1718" ca="1">(SUM(INDEX(1711:1711,1,MAX(COLUMN($R:$R),COLUMN()-($H1712*12-1))):CB1715)/($H1712*12)+IF($R1720=0,0,SUM(INDEX(1716:1716,1,MAX(COLUMN($R:$R),COLUMN()-(($H1712-$H1713)*12))):CB1720)/(($H1712)*12)))</f>
        <v>-773.45762973602791</v>
      </c>
      <c r="CC1718" s="80" cm="1">
        <f t="array" aca="1" ref="CC1718" ca="1">(SUM(INDEX(1711:1711,1,MAX(COLUMN($R:$R),COLUMN()-($H1712*12-1))):CC1715)/($H1712*12)+IF($R1720=0,0,SUM(INDEX(1716:1716,1,MAX(COLUMN($R:$R),COLUMN()-(($H1712-$H1713)*12))):CC1720)/(($H1712)*12)))</f>
        <v>-827.40582473171867</v>
      </c>
      <c r="CD1718" s="80" cm="1">
        <f t="array" aca="1" ref="CD1718" ca="1">(SUM(INDEX(1711:1711,1,MAX(COLUMN($R:$R),COLUMN()-($H1712*12-1))):CD1715)/($H1712*12)+IF($R1720=0,0,SUM(INDEX(1716:1716,1,MAX(COLUMN($R:$R),COLUMN()-(($H1712-$H1713)*12))):CD1720)/(($H1712)*12)))</f>
        <v>-882.03471329622971</v>
      </c>
      <c r="CE1718" s="80" cm="1">
        <f t="array" aca="1" ref="CE1718" ca="1">(SUM(INDEX(1711:1711,1,MAX(COLUMN($R:$R),COLUMN()-($H1712*12-1))):CE1715)/($H1712*12)+IF($R1720=0,0,SUM(INDEX(1716:1716,1,MAX(COLUMN($R:$R),COLUMN()-(($H1712-$H1713)*12))):CE1720)/(($H1712)*12)))</f>
        <v>-937.35281517462454</v>
      </c>
      <c r="CF1718" s="80" cm="1">
        <f t="array" aca="1" ref="CF1718" ca="1">(SUM(INDEX(1711:1711,1,MAX(COLUMN($R:$R),COLUMN()-($H1712*12-1))):CF1715)/($H1712*12)+IF($R1720=0,0,SUM(INDEX(1716:1716,1,MAX(COLUMN($R:$R),COLUMN()-(($H1712-$H1713)*12))):CF1720)/(($H1712)*12)))</f>
        <v>-993.36875935941157</v>
      </c>
      <c r="CG1718" s="80" cm="1">
        <f t="array" aca="1" ref="CG1718" ca="1">(SUM(INDEX(1711:1711,1,MAX(COLUMN($R:$R),COLUMN()-($H1712*12-1))):CG1715)/($H1712*12)+IF($R1720=0,0,SUM(INDEX(1716:1716,1,MAX(COLUMN($R:$R),COLUMN()-(($H1712-$H1713)*12))):CG1720)/(($H1712)*12)))</f>
        <v>-1050.0912856173297</v>
      </c>
      <c r="CH1718" s="80" cm="1">
        <f t="array" aca="1" ref="CH1718" ca="1">(SUM(INDEX(1711:1711,1,MAX(COLUMN($R:$R),COLUMN()-($H1712*12-1))):CH1715)/($H1712*12)+IF($R1720=0,0,SUM(INDEX(1716:1716,1,MAX(COLUMN($R:$R),COLUMN()-(($H1712-$H1713)*12))):CH1720)/(($H1712)*12)))</f>
        <v>-1107.5292460410999</v>
      </c>
      <c r="CI1718" s="80" cm="1">
        <f t="array" aca="1" ref="CI1718" ca="1">(SUM(INDEX(1711:1711,1,MAX(COLUMN($R:$R),COLUMN()-($H1712*12-1))):CI1715)/($H1712*12)+IF($R1720=0,0,SUM(INDEX(1716:1716,1,MAX(COLUMN($R:$R),COLUMN()-(($H1712-$H1713)*12))):CI1720)/(($H1712)*12)))</f>
        <v>-1165.691606626624</v>
      </c>
      <c r="CJ1718" s="80" cm="1">
        <f t="array" aca="1" ref="CJ1718" ca="1">(SUM(INDEX(1711:1711,1,MAX(COLUMN($R:$R),COLUMN()-($H1712*12-1))):CJ1715)/($H1712*12)+IF($R1720=0,0,SUM(INDEX(1716:1716,1,MAX(COLUMN($R:$R),COLUMN()-(($H1712-$H1713)*12))):CJ1720)/(($H1712)*12)))</f>
        <v>-1224.5874488761315</v>
      </c>
      <c r="CK1718" s="80" cm="1">
        <f t="array" aca="1" ref="CK1718" ca="1">(SUM(INDEX(1711:1711,1,MAX(COLUMN($R:$R),COLUMN()-($H1712*12-1))):CK1715)/($H1712*12)+IF($R1720=0,0,SUM(INDEX(1716:1716,1,MAX(COLUMN($R:$R),COLUMN()-(($H1712-$H1713)*12))):CK1720)/(($H1712)*12)))</f>
        <v>-1284.2259714277802</v>
      </c>
      <c r="CL1718" s="80" cm="1">
        <f t="array" aca="1" ref="CL1718" ca="1">(SUM(INDEX(1711:1711,1,MAX(COLUMN($R:$R),COLUMN()-($H1712*12-1))):CL1715)/($H1712*12)+IF($R1720=0,0,SUM(INDEX(1716:1716,1,MAX(COLUMN($R:$R),COLUMN()-(($H1712-$H1713)*12))):CL1720)/(($H1712)*12)))</f>
        <v>-1344.6164917122239</v>
      </c>
      <c r="CN1718" s="80">
        <f>SUMIF($5:$5,CN$2,1714:1714)</f>
        <v>0</v>
      </c>
      <c r="CO1718" s="80" t="e" cm="1">
        <f t="array" aca="1" ref="CO1718" ca="1">(SUM(INDEX(1711:1711,1,MAX(COLUMN($CN:$CN),COLUMN()-($H1712*4-1))):CO1715)/($H1712*4)-IF($CN1720=0,0,SUM(INDEX(1716:1716,1,MAX(COLUMN($CN:$CN),COLUMN()-(($H1712-$H1713)*4))):CO1720)/(($H1712)*4)))</f>
        <v>#N/A</v>
      </c>
      <c r="CP1718" s="80" t="e" cm="1">
        <f t="array" aca="1" ref="CP1718" ca="1">(SUM(INDEX(1711:1711,1,MAX(COLUMN($CN:$CN),COLUMN()-($H1712*4-1))):CP1715)/($H1712*4)-IF($CN1720=0,0,SUM(INDEX(1716:1716,1,MAX(COLUMN($CN:$CN),COLUMN()-(($H1712-$H1713)*4))):CP1720)/(($H1712)*4)))</f>
        <v>#N/A</v>
      </c>
      <c r="CQ1718" s="80" t="e" cm="1">
        <f t="array" aca="1" ref="CQ1718" ca="1">(SUM(INDEX(1711:1711,1,MAX(COLUMN($CN:$CN),COLUMN()-($H1712*4-1))):CQ1715)/($H1712*4)-IF($CN1720=0,0,SUM(INDEX(1716:1716,1,MAX(COLUMN($CN:$CN),COLUMN()-(($H1712-$H1713)*4))):CQ1720)/(($H1712)*4)))</f>
        <v>#N/A</v>
      </c>
      <c r="CR1718" s="80" t="e" cm="1">
        <f t="array" aca="1" ref="CR1718" ca="1">(SUM(INDEX(1711:1711,1,MAX(COLUMN($CN:$CN),COLUMN()-($H1712*4-1))):CR1715)/($H1712*4)-IF($CN1720=0,0,SUM(INDEX(1716:1716,1,MAX(COLUMN($CN:$CN),COLUMN()-(($H1712-$H1713)*4))):CR1720)/(($H1712)*4)))</f>
        <v>#N/A</v>
      </c>
      <c r="CS1718" s="80" t="e" cm="1">
        <f t="array" aca="1" ref="CS1718" ca="1">(SUM(INDEX(1711:1711,1,MAX(COLUMN($CN:$CN),COLUMN()-($H1712*4-1))):CS1715)/($H1712*4)-IF($CN1720=0,0,SUM(INDEX(1716:1716,1,MAX(COLUMN($CN:$CN),COLUMN()-(($H1712-$H1713)*4))):CS1720)/(($H1712)*4)))</f>
        <v>#N/A</v>
      </c>
      <c r="CT1718" s="80" t="e" cm="1">
        <f t="array" aca="1" ref="CT1718" ca="1">(SUM(INDEX(1711:1711,1,MAX(COLUMN($CN:$CN),COLUMN()-($H1712*4-1))):CT1715)/($H1712*4)-IF($CN1720=0,0,SUM(INDEX(1716:1716,1,MAX(COLUMN($CN:$CN),COLUMN()-(($H1712-$H1713)*4))):CT1720)/(($H1712)*4)))</f>
        <v>#N/A</v>
      </c>
      <c r="CU1718" s="80" t="e" cm="1">
        <f t="array" aca="1" ref="CU1718" ca="1">(SUM(INDEX(1711:1711,1,MAX(COLUMN($CN:$CN),COLUMN()-($H1712*4-1))):CU1715)/($H1712*4)-IF($CN1720=0,0,SUM(INDEX(1716:1716,1,MAX(COLUMN($CN:$CN),COLUMN()-(($H1712-$H1713)*4))):CU1720)/(($H1712)*4)))</f>
        <v>#N/A</v>
      </c>
      <c r="CV1718" s="80" t="e" cm="1">
        <f t="array" aca="1" ref="CV1718" ca="1">(SUM(INDEX(1711:1711,1,MAX(COLUMN($CN:$CN),COLUMN()-($H1712*4-1))):CV1715)/($H1712*4)-IF($CN1720=0,0,SUM(INDEX(1716:1716,1,MAX(COLUMN($CN:$CN),COLUMN()-(($H1712-$H1713)*4))):CV1720)/(($H1712)*4)))</f>
        <v>#N/A</v>
      </c>
      <c r="CW1718" s="80" t="e" cm="1">
        <f t="array" aca="1" ref="CW1718" ca="1">(SUM(INDEX(1711:1711,1,MAX(COLUMN($CN:$CN),COLUMN()-($H1712*4-1))):CW1715)/($H1712*4)-IF($CN1720=0,0,SUM(INDEX(1716:1716,1,MAX(COLUMN($CN:$CN),COLUMN()-(($H1712-$H1713)*4))):CW1720)/(($H1712)*4)))</f>
        <v>#N/A</v>
      </c>
      <c r="CX1718" s="80" t="e" cm="1">
        <f t="array" aca="1" ref="CX1718" ca="1">(SUM(INDEX(1711:1711,1,MAX(COLUMN($CN:$CN),COLUMN()-($H1712*4-1))):CX1715)/($H1712*4)-IF($CN1720=0,0,SUM(INDEX(1716:1716,1,MAX(COLUMN($CN:$CN),COLUMN()-(($H1712-$H1713)*4))):CX1720)/(($H1712)*4)))</f>
        <v>#N/A</v>
      </c>
      <c r="CY1718" s="80" t="e" cm="1">
        <f t="array" aca="1" ref="CY1718" ca="1">(SUM(INDEX(1711:1711,1,MAX(COLUMN($CN:$CN),COLUMN()-($H1712*4-1))):CY1715)/($H1712*4)-IF($CN1720=0,0,SUM(INDEX(1716:1716,1,MAX(COLUMN($CN:$CN),COLUMN()-(($H1712-$H1713)*4))):CY1720)/(($H1712)*4)))</f>
        <v>#N/A</v>
      </c>
      <c r="CZ1718" s="80" t="e" cm="1">
        <f t="array" aca="1" ref="CZ1718" ca="1">(SUM(INDEX(1711:1711,1,MAX(COLUMN($CN:$CN),COLUMN()-($H1712*4-1))):CZ1715)/($H1712*4)-IF($CN1720=0,0,SUM(INDEX(1716:1716,1,MAX(COLUMN($CN:$CN),COLUMN()-(($H1712-$H1713)*4))):CZ1720)/(($H1712)*4)))</f>
        <v>#N/A</v>
      </c>
      <c r="DA1718" s="80" t="e" cm="1">
        <f t="array" aca="1" ref="DA1718" ca="1">(SUM(INDEX(1711:1711,1,MAX(COLUMN($CN:$CN),COLUMN()-($H1712*4-1))):DA1715)/($H1712*4)-IF($CN1720=0,0,SUM(INDEX(1716:1716,1,MAX(COLUMN($CN:$CN),COLUMN()-(($H1712-$H1713)*4))):DA1720)/(($H1712)*4)))</f>
        <v>#N/A</v>
      </c>
      <c r="DB1718" s="80" t="e" cm="1">
        <f t="array" aca="1" ref="DB1718" ca="1">(SUM(INDEX(1711:1711,1,MAX(COLUMN($CN:$CN),COLUMN()-($H1712*4-1))):DB1715)/($H1712*4)-IF($CN1720=0,0,SUM(INDEX(1716:1716,1,MAX(COLUMN($CN:$CN),COLUMN()-(($H1712-$H1713)*4))):DB1720)/(($H1712)*4)))</f>
        <v>#N/A</v>
      </c>
      <c r="DC1718" s="80" t="e" cm="1">
        <f t="array" aca="1" ref="DC1718" ca="1">(SUM(INDEX(1711:1711,1,MAX(COLUMN($CN:$CN),COLUMN()-($H1712*4-1))):DC1715)/($H1712*4)-IF($CN1720=0,0,SUM(INDEX(1716:1716,1,MAX(COLUMN($CN:$CN),COLUMN()-(($H1712-$H1713)*4))):DC1720)/(($H1712)*4)))</f>
        <v>#N/A</v>
      </c>
      <c r="DD1718" s="80" t="e" cm="1">
        <f t="array" aca="1" ref="DD1718" ca="1">(SUM(INDEX(1711:1711,1,MAX(COLUMN($CN:$CN),COLUMN()-($H1712*4-1))):DD1715)/($H1712*4)-IF($CN1720=0,0,SUM(INDEX(1716:1716,1,MAX(COLUMN($CN:$CN),COLUMN()-(($H1712-$H1713)*4))):DD1720)/(($H1712)*4)))</f>
        <v>#N/A</v>
      </c>
      <c r="DE1718" s="80" t="e" cm="1">
        <f t="array" aca="1" ref="DE1718" ca="1">(SUM(INDEX(1711:1711,1,MAX(COLUMN($CN:$CN),COLUMN()-($H1712*4-1))):DE1715)/($H1712*4)-IF($CN1720=0,0,SUM(INDEX(1716:1716,1,MAX(COLUMN($CN:$CN),COLUMN()-(($H1712-$H1713)*4))):DE1720)/(($H1712)*4)))</f>
        <v>#N/A</v>
      </c>
      <c r="DF1718" s="80" t="e" cm="1">
        <f t="array" aca="1" ref="DF1718" ca="1">(SUM(INDEX(1711:1711,1,MAX(COLUMN($CN:$CN),COLUMN()-($H1712*4-1))):DF1715)/($H1712*4)-IF($CN1720=0,0,SUM(INDEX(1716:1716,1,MAX(COLUMN($CN:$CN),COLUMN()-(($H1712-$H1713)*4))):DF1720)/(($H1712)*4)))</f>
        <v>#N/A</v>
      </c>
      <c r="DG1718" s="80" t="e" cm="1">
        <f t="array" aca="1" ref="DG1718" ca="1">(SUM(INDEX(1711:1711,1,MAX(COLUMN($CN:$CN),COLUMN()-($H1712*4-1))):DG1715)/($H1712*4)-IF($CN1720=0,0,SUM(INDEX(1716:1716,1,MAX(COLUMN($CN:$CN),COLUMN()-(($H1712-$H1713)*4))):DG1720)/(($H1712)*4)))</f>
        <v>#N/A</v>
      </c>
      <c r="DH1718" s="80" t="e" cm="1">
        <f t="array" aca="1" ref="DH1718" ca="1">(SUM(INDEX(1711:1711,1,MAX(COLUMN($CN:$CN),COLUMN()-($H1712*4-1))):DH1715)/($H1712*4)-IF($CN1720=0,0,SUM(INDEX(1716:1716,1,MAX(COLUMN($CN:$CN),COLUMN()-(($H1712-$H1713)*4))):DH1720)/(($H1712)*4)))</f>
        <v>#N/A</v>
      </c>
      <c r="DI1718" s="80" t="e" cm="1">
        <f t="array" aca="1" ref="DI1718" ca="1">(SUM(INDEX(1711:1711,1,MAX(COLUMN($CN:$CN),COLUMN()-($H1712*4-1))):DI1715)/($H1712*4)-IF($CN1720=0,0,SUM(INDEX(1716:1716,1,MAX(COLUMN($CN:$CN),COLUMN()-(($H1712-$H1713)*4))):DI1720)/(($H1712)*4)))</f>
        <v>#N/A</v>
      </c>
      <c r="DJ1718" s="80" t="e" cm="1">
        <f t="array" aca="1" ref="DJ1718" ca="1">(SUM(INDEX(1711:1711,1,MAX(COLUMN($CN:$CN),COLUMN()-($H1712*4-1))):DJ1715)/($H1712*4)-IF($CN1720=0,0,SUM(INDEX(1716:1716,1,MAX(COLUMN($CN:$CN),COLUMN()-(($H1712-$H1713)*4))):DJ1720)/(($H1712)*4)))</f>
        <v>#N/A</v>
      </c>
      <c r="DK1718" s="80" t="e" cm="1">
        <f t="array" aca="1" ref="DK1718" ca="1">(SUM(INDEX(1711:1711,1,MAX(COLUMN($CN:$CN),COLUMN()-($H1712*4-1))):DK1715)/($H1712*4)-IF($CN1720=0,0,SUM(INDEX(1716:1716,1,MAX(COLUMN($CN:$CN),COLUMN()-(($H1712-$H1713)*4))):DK1720)/(($H1712)*4)))</f>
        <v>#N/A</v>
      </c>
      <c r="DL1718" s="80" t="e" cm="1">
        <f t="array" aca="1" ref="DL1718" ca="1">(SUM(INDEX(1711:1711,1,MAX(COLUMN($CN:$CN),COLUMN()-($H1712*4-1))):DL1715)/($H1712*4)-IF($CN1720=0,0,SUM(INDEX(1716:1716,1,MAX(COLUMN($CN:$CN),COLUMN()-(($H1712-$H1713)*4))):DL1720)/(($H1712)*4)))</f>
        <v>#N/A</v>
      </c>
    </row>
    <row r="1719" spans="2:116" x14ac:dyDescent="0.4">
      <c r="D1719" t="s">
        <v>425</v>
      </c>
      <c r="E1719" s="8" t="str">
        <f t="shared" si="2847"/>
        <v>1719 FAPPE-F</v>
      </c>
      <c r="G1719" s="125"/>
      <c r="J1719" s="62"/>
      <c r="K1719" s="53"/>
      <c r="L1719" s="53"/>
      <c r="M1719" s="53"/>
      <c r="N1719" s="53"/>
      <c r="O1719" s="53"/>
      <c r="P1719" s="53"/>
      <c r="R1719" s="82"/>
      <c r="S1719" s="153"/>
      <c r="T1719" s="153"/>
      <c r="U1719" s="153"/>
      <c r="V1719" s="153"/>
      <c r="W1719" s="153"/>
      <c r="X1719" s="153"/>
      <c r="Y1719" s="153"/>
      <c r="Z1719" s="153"/>
      <c r="AA1719" s="153"/>
      <c r="AB1719" s="153"/>
      <c r="AC1719" s="153"/>
      <c r="AD1719" s="153"/>
      <c r="AE1719" s="153"/>
      <c r="AF1719" s="153"/>
      <c r="AG1719" s="153"/>
      <c r="AH1719" s="153"/>
      <c r="AI1719" s="153"/>
      <c r="AJ1719" s="153"/>
      <c r="AK1719" s="153"/>
      <c r="AL1719" s="153"/>
      <c r="AM1719" s="153"/>
      <c r="AN1719" s="153"/>
      <c r="AO1719" s="153"/>
      <c r="AP1719" s="153"/>
      <c r="AQ1719" s="153"/>
      <c r="AR1719" s="153"/>
      <c r="AS1719" s="153"/>
      <c r="AT1719" s="153"/>
      <c r="AU1719" s="153"/>
      <c r="AV1719" s="153"/>
      <c r="AW1719" s="153"/>
      <c r="AX1719" s="153"/>
      <c r="AY1719" s="153"/>
      <c r="AZ1719" s="153"/>
      <c r="BA1719" s="153"/>
      <c r="BB1719" s="153"/>
      <c r="BC1719" s="153"/>
      <c r="BD1719" s="153"/>
      <c r="BE1719" s="153"/>
      <c r="BF1719" s="153"/>
      <c r="BG1719" s="153"/>
      <c r="BH1719" s="153"/>
      <c r="BI1719" s="153"/>
      <c r="BJ1719" s="153"/>
      <c r="BK1719" s="153"/>
      <c r="BL1719" s="153"/>
      <c r="BM1719" s="153"/>
      <c r="BN1719" s="153"/>
      <c r="BO1719" s="153"/>
      <c r="BP1719" s="153"/>
      <c r="BQ1719" s="153"/>
      <c r="BR1719" s="153"/>
      <c r="BS1719" s="153"/>
      <c r="BT1719" s="153"/>
      <c r="BU1719" s="153"/>
      <c r="BV1719" s="153"/>
      <c r="BW1719" s="153"/>
      <c r="BX1719" s="153"/>
      <c r="BY1719" s="153"/>
      <c r="BZ1719" s="153"/>
      <c r="CA1719" s="153"/>
      <c r="CB1719" s="153"/>
      <c r="CC1719" s="153"/>
      <c r="CD1719" s="153"/>
      <c r="CE1719" s="153"/>
      <c r="CF1719" s="153"/>
      <c r="CG1719" s="153"/>
      <c r="CH1719" s="153"/>
      <c r="CI1719" s="153"/>
      <c r="CJ1719" s="153"/>
      <c r="CK1719" s="153"/>
      <c r="CL1719" s="153"/>
      <c r="CN1719" s="62"/>
      <c r="CO1719" s="153"/>
      <c r="CP1719" s="153"/>
      <c r="CQ1719" s="153"/>
      <c r="CR1719" s="153"/>
      <c r="CS1719" s="153"/>
      <c r="CT1719" s="153"/>
      <c r="CU1719" s="153"/>
      <c r="CV1719" s="153"/>
      <c r="CW1719" s="153"/>
      <c r="CX1719" s="153"/>
      <c r="CY1719" s="153"/>
      <c r="CZ1719" s="153"/>
      <c r="DA1719" s="153"/>
      <c r="DB1719" s="153"/>
      <c r="DC1719" s="153"/>
      <c r="DD1719" s="153"/>
      <c r="DE1719" s="153"/>
      <c r="DF1719" s="153"/>
      <c r="DG1719" s="153"/>
      <c r="DH1719" s="153"/>
      <c r="DI1719" s="153"/>
      <c r="DJ1719" s="153"/>
      <c r="DK1719" s="153"/>
      <c r="DL1719" s="153"/>
    </row>
    <row r="1720" spans="2:116" x14ac:dyDescent="0.4">
      <c r="D1720" t="s">
        <v>425</v>
      </c>
      <c r="E1720" s="8" t="str">
        <f t="shared" si="2847"/>
        <v>1720 FAPPE-F</v>
      </c>
      <c r="G1720" s="95" t="s">
        <v>205</v>
      </c>
      <c r="J1720" s="74">
        <v>100</v>
      </c>
      <c r="K1720" s="53"/>
      <c r="L1720" s="53"/>
      <c r="M1720" s="53"/>
      <c r="N1720" s="53"/>
      <c r="O1720" s="53"/>
      <c r="P1720" s="53"/>
      <c r="R1720" s="82">
        <f>-$J1720</f>
        <v>-100</v>
      </c>
      <c r="S1720" s="153"/>
      <c r="T1720" s="153"/>
      <c r="U1720" s="153"/>
      <c r="V1720" s="153"/>
      <c r="W1720" s="153"/>
      <c r="X1720" s="153"/>
      <c r="Y1720" s="153"/>
      <c r="Z1720" s="153"/>
      <c r="AA1720" s="153"/>
      <c r="AB1720" s="153"/>
      <c r="AC1720" s="153"/>
      <c r="AD1720" s="153"/>
      <c r="AE1720" s="153"/>
      <c r="AF1720" s="153"/>
      <c r="AG1720" s="153"/>
      <c r="AH1720" s="153"/>
      <c r="AI1720" s="153"/>
      <c r="AJ1720" s="153"/>
      <c r="AK1720" s="153"/>
      <c r="AL1720" s="153"/>
      <c r="AM1720" s="153"/>
      <c r="AN1720" s="153"/>
      <c r="AO1720" s="153"/>
      <c r="AP1720" s="153"/>
      <c r="AQ1720" s="153"/>
      <c r="AR1720" s="153"/>
      <c r="AS1720" s="153"/>
      <c r="AT1720" s="153"/>
      <c r="AU1720" s="153"/>
      <c r="AV1720" s="153"/>
      <c r="AW1720" s="153"/>
      <c r="AX1720" s="153"/>
      <c r="AY1720" s="153"/>
      <c r="AZ1720" s="153"/>
      <c r="BA1720" s="153"/>
      <c r="BB1720" s="153"/>
      <c r="BC1720" s="153"/>
      <c r="BD1720" s="153"/>
      <c r="BE1720" s="153"/>
      <c r="BF1720" s="153"/>
      <c r="BG1720" s="153"/>
      <c r="BH1720" s="153"/>
      <c r="BI1720" s="153"/>
      <c r="BJ1720" s="153"/>
      <c r="BK1720" s="153"/>
      <c r="BL1720" s="153"/>
      <c r="BM1720" s="153"/>
      <c r="BN1720" s="153"/>
      <c r="BO1720" s="153"/>
      <c r="BP1720" s="153"/>
      <c r="BQ1720" s="153"/>
      <c r="BR1720" s="153"/>
      <c r="BS1720" s="153"/>
      <c r="BT1720" s="153"/>
      <c r="BU1720" s="153"/>
      <c r="BV1720" s="153"/>
      <c r="BW1720" s="153"/>
      <c r="BX1720" s="153"/>
      <c r="BY1720" s="153"/>
      <c r="BZ1720" s="153"/>
      <c r="CA1720" s="153"/>
      <c r="CB1720" s="153"/>
      <c r="CC1720" s="153"/>
      <c r="CD1720" s="153"/>
      <c r="CE1720" s="153"/>
      <c r="CF1720" s="153"/>
      <c r="CG1720" s="153"/>
      <c r="CH1720" s="153"/>
      <c r="CI1720" s="153"/>
      <c r="CJ1720" s="153"/>
      <c r="CK1720" s="153"/>
      <c r="CL1720" s="153"/>
      <c r="CN1720" s="74">
        <f>J1720</f>
        <v>100</v>
      </c>
      <c r="CO1720" s="153"/>
      <c r="CP1720" s="153"/>
      <c r="CQ1720" s="153"/>
      <c r="CR1720" s="153"/>
      <c r="CS1720" s="153"/>
      <c r="CT1720" s="153"/>
      <c r="CU1720" s="153"/>
      <c r="CV1720" s="153"/>
      <c r="CW1720" s="153"/>
      <c r="CX1720" s="153"/>
      <c r="CY1720" s="153"/>
      <c r="CZ1720" s="153"/>
      <c r="DA1720" s="153"/>
      <c r="DB1720" s="153"/>
      <c r="DC1720" s="153"/>
      <c r="DD1720" s="153"/>
      <c r="DE1720" s="153"/>
      <c r="DF1720" s="153"/>
      <c r="DG1720" s="153"/>
      <c r="DH1720" s="153"/>
      <c r="DI1720" s="153"/>
      <c r="DJ1720" s="153"/>
      <c r="DK1720" s="153"/>
      <c r="DL1720" s="153"/>
    </row>
    <row r="1721" spans="2:116" x14ac:dyDescent="0.4">
      <c r="D1721" t="s">
        <v>425</v>
      </c>
      <c r="E1721" s="8" t="str">
        <f t="shared" si="2847"/>
        <v>1721 FAPPE-F</v>
      </c>
      <c r="G1721" s="158" t="str">
        <f>"Gross PP&amp;E - "&amp;SUBSTITUTE(G1708,":","")</f>
        <v>Gross PP&amp;E - Fixed secondary PPE</v>
      </c>
      <c r="S1721" s="72"/>
      <c r="T1721" s="72"/>
      <c r="U1721" s="72"/>
      <c r="V1721" s="72"/>
      <c r="W1721" s="72"/>
      <c r="X1721" s="72"/>
      <c r="Y1721" s="72"/>
      <c r="Z1721" s="72"/>
      <c r="AA1721" s="72"/>
      <c r="AB1721" s="72"/>
      <c r="AC1721" s="72"/>
      <c r="AD1721" s="72"/>
      <c r="AE1721" s="72"/>
      <c r="AF1721" s="72"/>
      <c r="AG1721" s="72"/>
      <c r="AH1721" s="72"/>
      <c r="AI1721" s="72"/>
      <c r="AJ1721" s="72"/>
      <c r="AK1721" s="72"/>
      <c r="AL1721" s="72"/>
      <c r="AM1721" s="72"/>
      <c r="AN1721" s="72"/>
      <c r="AO1721" s="72"/>
      <c r="AP1721" s="72"/>
      <c r="AQ1721" s="72"/>
      <c r="AR1721" s="72"/>
      <c r="AS1721" s="72"/>
      <c r="AT1721" s="72"/>
      <c r="AU1721" s="72"/>
      <c r="AV1721" s="72"/>
      <c r="AW1721" s="72"/>
      <c r="AX1721" s="72"/>
      <c r="AY1721" s="72"/>
      <c r="AZ1721" s="72"/>
      <c r="BA1721" s="72"/>
      <c r="BB1721" s="72"/>
      <c r="BC1721" s="72"/>
      <c r="BD1721" s="72"/>
      <c r="BE1721" s="72"/>
      <c r="BF1721" s="72"/>
      <c r="BG1721" s="72"/>
      <c r="BH1721" s="72"/>
      <c r="BI1721" s="72"/>
      <c r="BJ1721" s="72"/>
      <c r="BK1721" s="72"/>
      <c r="BL1721" s="72"/>
      <c r="BM1721" s="72"/>
      <c r="BN1721" s="72"/>
      <c r="BO1721" s="72"/>
      <c r="BP1721" s="72"/>
      <c r="BQ1721" s="72"/>
      <c r="BR1721" s="72"/>
      <c r="BS1721" s="72"/>
      <c r="BT1721" s="72"/>
      <c r="BU1721" s="72"/>
      <c r="BV1721" s="72"/>
      <c r="BW1721" s="72"/>
      <c r="BX1721" s="72"/>
      <c r="BY1721" s="72"/>
      <c r="BZ1721" s="72"/>
      <c r="CA1721" s="72"/>
      <c r="CB1721" s="72"/>
      <c r="CC1721" s="72"/>
      <c r="CD1721" s="72"/>
      <c r="CE1721" s="72"/>
      <c r="CF1721" s="72"/>
      <c r="CG1721" s="72"/>
      <c r="CH1721" s="72"/>
      <c r="CI1721" s="72"/>
      <c r="CJ1721" s="72"/>
      <c r="CK1721" s="72"/>
      <c r="CL1721" s="72"/>
      <c r="CO1721" s="72"/>
      <c r="CP1721" s="72"/>
      <c r="CQ1721" s="72"/>
      <c r="CR1721" s="72"/>
      <c r="CS1721" s="72"/>
      <c r="CT1721" s="72"/>
      <c r="CU1721" s="72"/>
      <c r="CV1721" s="72"/>
      <c r="CW1721" s="72"/>
      <c r="CX1721" s="72"/>
      <c r="CY1721" s="72"/>
      <c r="CZ1721" s="72"/>
      <c r="DA1721" s="72"/>
      <c r="DB1721" s="72"/>
      <c r="DC1721" s="72"/>
      <c r="DD1721" s="72"/>
      <c r="DE1721" s="72"/>
      <c r="DF1721" s="72"/>
      <c r="DG1721" s="72"/>
      <c r="DH1721" s="72"/>
      <c r="DI1721" s="72"/>
      <c r="DJ1721" s="72"/>
      <c r="DK1721" s="72"/>
      <c r="DL1721" s="72"/>
    </row>
    <row r="1722" spans="2:116" x14ac:dyDescent="0.4">
      <c r="D1722" t="s">
        <v>425</v>
      </c>
      <c r="E1722" s="8" t="str">
        <f t="shared" si="2847"/>
        <v>1722 FAPPE-F</v>
      </c>
      <c r="G1722" s="158" t="str">
        <f>"Accumulated depreciation - "&amp;SUBSTITUTE(G1708,":","")</f>
        <v>Accumulated depreciation - Fixed secondary PPE</v>
      </c>
      <c r="H1722" s="12"/>
      <c r="S1722" s="72"/>
      <c r="T1722" s="72"/>
      <c r="U1722" s="72"/>
      <c r="V1722" s="72"/>
      <c r="W1722" s="72"/>
      <c r="X1722" s="72"/>
      <c r="Y1722" s="72"/>
      <c r="Z1722" s="72"/>
      <c r="AA1722" s="72"/>
      <c r="AB1722" s="72"/>
      <c r="AC1722" s="72"/>
      <c r="AD1722" s="72"/>
      <c r="AE1722" s="72"/>
      <c r="AF1722" s="72"/>
      <c r="AG1722" s="72"/>
      <c r="AH1722" s="72"/>
      <c r="AI1722" s="72"/>
      <c r="AJ1722" s="72"/>
      <c r="AK1722" s="72"/>
      <c r="AL1722" s="72"/>
      <c r="AM1722" s="72"/>
      <c r="AN1722" s="72"/>
      <c r="AO1722" s="72"/>
      <c r="AP1722" s="72"/>
      <c r="AQ1722" s="72"/>
      <c r="AR1722" s="72"/>
      <c r="AS1722" s="72"/>
      <c r="AT1722" s="72"/>
      <c r="AU1722" s="72"/>
      <c r="AV1722" s="72"/>
      <c r="AW1722" s="72"/>
      <c r="AX1722" s="72"/>
      <c r="AY1722" s="72"/>
      <c r="AZ1722" s="72"/>
      <c r="BA1722" s="72"/>
      <c r="BB1722" s="72"/>
      <c r="BC1722" s="72"/>
      <c r="BD1722" s="72"/>
      <c r="BE1722" s="72"/>
      <c r="BF1722" s="72"/>
      <c r="BG1722" s="72"/>
      <c r="BH1722" s="72"/>
      <c r="BI1722" s="72"/>
      <c r="BJ1722" s="72"/>
      <c r="BK1722" s="72"/>
      <c r="BL1722" s="72"/>
      <c r="BM1722" s="72"/>
      <c r="BN1722" s="72"/>
      <c r="BO1722" s="72"/>
      <c r="BP1722" s="72"/>
      <c r="BQ1722" s="72"/>
      <c r="BR1722" s="72"/>
      <c r="BS1722" s="72"/>
      <c r="BT1722" s="72"/>
      <c r="BU1722" s="72"/>
      <c r="BV1722" s="72"/>
      <c r="BW1722" s="72"/>
      <c r="BX1722" s="72"/>
      <c r="BY1722" s="72"/>
      <c r="BZ1722" s="72"/>
      <c r="CA1722" s="72"/>
      <c r="CB1722" s="72"/>
      <c r="CC1722" s="72"/>
      <c r="CD1722" s="72"/>
      <c r="CE1722" s="72"/>
      <c r="CF1722" s="72"/>
      <c r="CG1722" s="72"/>
      <c r="CH1722" s="72"/>
      <c r="CI1722" s="72"/>
      <c r="CJ1722" s="72"/>
      <c r="CK1722" s="72"/>
      <c r="CL1722" s="72"/>
      <c r="CO1722" s="72"/>
      <c r="CP1722" s="72"/>
      <c r="CQ1722" s="72"/>
      <c r="CR1722" s="72"/>
      <c r="CS1722" s="72"/>
      <c r="CT1722" s="72"/>
      <c r="CU1722" s="72"/>
      <c r="CV1722" s="72"/>
      <c r="CW1722" s="72"/>
      <c r="CX1722" s="72"/>
      <c r="CY1722" s="72"/>
      <c r="CZ1722" s="72"/>
      <c r="DA1722" s="72"/>
      <c r="DB1722" s="72"/>
      <c r="DC1722" s="72"/>
      <c r="DD1722" s="72"/>
      <c r="DE1722" s="72"/>
      <c r="DF1722" s="72"/>
      <c r="DG1722" s="72"/>
      <c r="DH1722" s="72"/>
      <c r="DI1722" s="72"/>
      <c r="DJ1722" s="72"/>
      <c r="DK1722" s="72"/>
      <c r="DL1722" s="72"/>
    </row>
    <row r="1723" spans="2:116" x14ac:dyDescent="0.4">
      <c r="C1723" t="s">
        <v>240</v>
      </c>
      <c r="D1723" t="s">
        <v>425</v>
      </c>
      <c r="E1723" s="8" t="str">
        <f t="shared" si="2847"/>
        <v>1723 FAPPE-F</v>
      </c>
      <c r="G1723" s="126" t="str">
        <f>"Net PP&amp;E - "&amp;SUBSTITUTE(G1708,":","")</f>
        <v>Net PP&amp;E - Fixed secondary PPE</v>
      </c>
      <c r="J1723" s="80">
        <f>J1720</f>
        <v>100</v>
      </c>
      <c r="K1723" s="53">
        <f>SUMIF($4:$4,K$2,1719:1719)</f>
        <v>0</v>
      </c>
      <c r="L1723" s="53">
        <f>SUMIF($4:$4,L$2,1719:1719)</f>
        <v>0</v>
      </c>
      <c r="M1723" s="53">
        <f>SUMIF($4:$4,M$2,1719:1719)</f>
        <v>0</v>
      </c>
      <c r="N1723" s="53">
        <f>SUMIF($4:$4,N$2,1719:1719)</f>
        <v>0</v>
      </c>
      <c r="O1723" s="53">
        <f>SUMIF($4:$4,O$2,1719:1719)</f>
        <v>0</v>
      </c>
      <c r="P1723" s="53">
        <f>SUMIF($4:$4,P$2,1719:1719)</f>
        <v>0</v>
      </c>
      <c r="R1723" s="24">
        <f>$J1723</f>
        <v>100</v>
      </c>
      <c r="S1723" s="80">
        <f t="shared" ref="S1723:AX1723" si="2857">-S1715+R1723</f>
        <v>183.33333333333331</v>
      </c>
      <c r="T1723" s="80">
        <f t="shared" si="2857"/>
        <v>266.66666666666663</v>
      </c>
      <c r="U1723" s="80">
        <f t="shared" si="2857"/>
        <v>349.99999999999994</v>
      </c>
      <c r="V1723" s="80">
        <f t="shared" si="2857"/>
        <v>433.33333333333326</v>
      </c>
      <c r="W1723" s="80">
        <f t="shared" si="2857"/>
        <v>516.66666666666663</v>
      </c>
      <c r="X1723" s="80">
        <f t="shared" si="2857"/>
        <v>600</v>
      </c>
      <c r="Y1723" s="80">
        <f t="shared" si="2857"/>
        <v>683.33333333333337</v>
      </c>
      <c r="Z1723" s="80">
        <f t="shared" si="2857"/>
        <v>766.66666666666674</v>
      </c>
      <c r="AA1723" s="80">
        <f t="shared" si="2857"/>
        <v>850.00000000000011</v>
      </c>
      <c r="AB1723" s="80">
        <f t="shared" si="2857"/>
        <v>933.33333333333348</v>
      </c>
      <c r="AC1723" s="80">
        <f t="shared" si="2857"/>
        <v>1016.6666666666669</v>
      </c>
      <c r="AD1723" s="80">
        <f t="shared" si="2857"/>
        <v>1100.0000000000002</v>
      </c>
      <c r="AE1723" s="80">
        <f t="shared" si="2857"/>
        <v>1266.666666666667</v>
      </c>
      <c r="AF1723" s="80">
        <f t="shared" si="2857"/>
        <v>1433.3333333333337</v>
      </c>
      <c r="AG1723" s="80">
        <f t="shared" si="2857"/>
        <v>1600.0000000000005</v>
      </c>
      <c r="AH1723" s="80">
        <f t="shared" si="2857"/>
        <v>1766.6666666666672</v>
      </c>
      <c r="AI1723" s="80">
        <f t="shared" si="2857"/>
        <v>1933.3333333333339</v>
      </c>
      <c r="AJ1723" s="80">
        <f t="shared" si="2857"/>
        <v>2100.0000000000005</v>
      </c>
      <c r="AK1723" s="80">
        <f t="shared" si="2857"/>
        <v>2266.666666666667</v>
      </c>
      <c r="AL1723" s="80">
        <f t="shared" si="2857"/>
        <v>2433.3333333333335</v>
      </c>
      <c r="AM1723" s="80">
        <f t="shared" si="2857"/>
        <v>2600</v>
      </c>
      <c r="AN1723" s="80">
        <f t="shared" si="2857"/>
        <v>2766.6666666666665</v>
      </c>
      <c r="AO1723" s="80">
        <f t="shared" si="2857"/>
        <v>2933.333333333333</v>
      </c>
      <c r="AP1723" s="80">
        <f t="shared" si="2857"/>
        <v>3099.9999999999995</v>
      </c>
      <c r="AQ1723" s="80">
        <f t="shared" si="2857"/>
        <v>3433.333333333333</v>
      </c>
      <c r="AR1723" s="80">
        <f t="shared" si="2857"/>
        <v>3766.6666666666665</v>
      </c>
      <c r="AS1723" s="80">
        <f t="shared" si="2857"/>
        <v>4100</v>
      </c>
      <c r="AT1723" s="80">
        <f t="shared" si="2857"/>
        <v>4433.333333333333</v>
      </c>
      <c r="AU1723" s="80">
        <f t="shared" si="2857"/>
        <v>4766.6666666666661</v>
      </c>
      <c r="AV1723" s="80">
        <f t="shared" si="2857"/>
        <v>5099.9999999999991</v>
      </c>
      <c r="AW1723" s="80">
        <f t="shared" si="2857"/>
        <v>5433.3333333333321</v>
      </c>
      <c r="AX1723" s="80">
        <f t="shared" si="2857"/>
        <v>5766.6666666666652</v>
      </c>
      <c r="AY1723" s="80">
        <f t="shared" ref="AY1723:CD1723" si="2858">-AY1715+AX1723</f>
        <v>6099.9999999999982</v>
      </c>
      <c r="AZ1723" s="80">
        <f t="shared" si="2858"/>
        <v>6433.3333333333312</v>
      </c>
      <c r="BA1723" s="80">
        <f t="shared" si="2858"/>
        <v>6766.6666666666642</v>
      </c>
      <c r="BB1723" s="80">
        <f t="shared" si="2858"/>
        <v>7099.9999999999973</v>
      </c>
      <c r="BC1723" s="80">
        <f t="shared" si="2858"/>
        <v>7766.6666666666642</v>
      </c>
      <c r="BD1723" s="80">
        <f t="shared" si="2858"/>
        <v>8433.3333333333303</v>
      </c>
      <c r="BE1723" s="80">
        <f t="shared" si="2858"/>
        <v>9099.9999999999964</v>
      </c>
      <c r="BF1723" s="80">
        <f t="shared" si="2858"/>
        <v>9766.6666666666624</v>
      </c>
      <c r="BG1723" s="80">
        <f t="shared" si="2858"/>
        <v>10433.333333333328</v>
      </c>
      <c r="BH1723" s="80">
        <f t="shared" si="2858"/>
        <v>11099.999999999995</v>
      </c>
      <c r="BI1723" s="80">
        <f t="shared" si="2858"/>
        <v>11766.666666666661</v>
      </c>
      <c r="BJ1723" s="80">
        <f t="shared" si="2858"/>
        <v>12433.333333333327</v>
      </c>
      <c r="BK1723" s="80">
        <f t="shared" si="2858"/>
        <v>13099.999999999993</v>
      </c>
      <c r="BL1723" s="80">
        <f t="shared" si="2858"/>
        <v>13766.666666666659</v>
      </c>
      <c r="BM1723" s="80">
        <f t="shared" si="2858"/>
        <v>14433.333333333325</v>
      </c>
      <c r="BN1723" s="80">
        <f t="shared" si="2858"/>
        <v>15099.999999999991</v>
      </c>
      <c r="BO1723" s="80">
        <f t="shared" si="2858"/>
        <v>16433.333333333325</v>
      </c>
      <c r="BP1723" s="80">
        <f t="shared" si="2858"/>
        <v>17766.666666666657</v>
      </c>
      <c r="BQ1723" s="80">
        <f t="shared" si="2858"/>
        <v>19099.999999999989</v>
      </c>
      <c r="BR1723" s="80">
        <f t="shared" si="2858"/>
        <v>20433.333333333321</v>
      </c>
      <c r="BS1723" s="80">
        <f t="shared" si="2858"/>
        <v>21766.666666666653</v>
      </c>
      <c r="BT1723" s="80">
        <f t="shared" si="2858"/>
        <v>23099.999999999985</v>
      </c>
      <c r="BU1723" s="80">
        <f t="shared" si="2858"/>
        <v>24433.333333333318</v>
      </c>
      <c r="BV1723" s="80">
        <f t="shared" si="2858"/>
        <v>25766.66666666665</v>
      </c>
      <c r="BW1723" s="80">
        <f t="shared" si="2858"/>
        <v>27099.999999999982</v>
      </c>
      <c r="BX1723" s="80">
        <f t="shared" si="2858"/>
        <v>28433.333333333314</v>
      </c>
      <c r="BY1723" s="80">
        <f t="shared" si="2858"/>
        <v>29766.666666666646</v>
      </c>
      <c r="BZ1723" s="80">
        <f t="shared" si="2858"/>
        <v>31099.999999999978</v>
      </c>
      <c r="CA1723" s="80">
        <f t="shared" si="2858"/>
        <v>33766.666666666642</v>
      </c>
      <c r="CB1723" s="80">
        <f t="shared" si="2858"/>
        <v>36433.333333333307</v>
      </c>
      <c r="CC1723" s="80">
        <f t="shared" si="2858"/>
        <v>39099.999999999971</v>
      </c>
      <c r="CD1723" s="80">
        <f t="shared" si="2858"/>
        <v>41766.666666666635</v>
      </c>
      <c r="CE1723" s="80">
        <f t="shared" ref="CE1723:CL1723" si="2859">-CE1715+CD1723</f>
        <v>44433.333333333299</v>
      </c>
      <c r="CF1723" s="80">
        <f t="shared" si="2859"/>
        <v>47099.999999999964</v>
      </c>
      <c r="CG1723" s="80">
        <f t="shared" si="2859"/>
        <v>49766.666666666628</v>
      </c>
      <c r="CH1723" s="80">
        <f t="shared" si="2859"/>
        <v>52433.333333333292</v>
      </c>
      <c r="CI1723" s="80">
        <f t="shared" si="2859"/>
        <v>55099.999999999956</v>
      </c>
      <c r="CJ1723" s="80">
        <f t="shared" si="2859"/>
        <v>57766.666666666621</v>
      </c>
      <c r="CK1723" s="80">
        <f t="shared" si="2859"/>
        <v>60433.333333333285</v>
      </c>
      <c r="CL1723" s="80">
        <f t="shared" si="2859"/>
        <v>63099.999999999949</v>
      </c>
      <c r="CN1723" s="80">
        <f>CN1720</f>
        <v>100</v>
      </c>
      <c r="CO1723" s="80" t="e">
        <f t="shared" ref="CO1723" si="2860">-CO1715+CN1723</f>
        <v>#N/A</v>
      </c>
      <c r="CP1723" s="80" t="e">
        <f t="shared" ref="CP1723" si="2861">-CP1715+CO1723</f>
        <v>#N/A</v>
      </c>
      <c r="CQ1723" s="80" t="e">
        <f t="shared" ref="CQ1723" si="2862">-CQ1715+CP1723</f>
        <v>#N/A</v>
      </c>
      <c r="CR1723" s="80" t="e">
        <f t="shared" ref="CR1723" si="2863">-CR1715+CQ1723</f>
        <v>#N/A</v>
      </c>
      <c r="CS1723" s="80" t="e">
        <f t="shared" ref="CS1723" si="2864">-CS1715+CR1723</f>
        <v>#N/A</v>
      </c>
      <c r="CT1723" s="80" t="e">
        <f t="shared" ref="CT1723" si="2865">-CT1715+CS1723</f>
        <v>#N/A</v>
      </c>
      <c r="CU1723" s="80" t="e">
        <f t="shared" ref="CU1723" si="2866">-CU1715+CT1723</f>
        <v>#N/A</v>
      </c>
      <c r="CV1723" s="80" t="e">
        <f t="shared" ref="CV1723" si="2867">-CV1715+CU1723</f>
        <v>#N/A</v>
      </c>
      <c r="CW1723" s="80" t="e">
        <f t="shared" ref="CW1723" si="2868">-CW1715+CV1723</f>
        <v>#N/A</v>
      </c>
      <c r="CX1723" s="80" t="e">
        <f t="shared" ref="CX1723" si="2869">-CX1715+CW1723</f>
        <v>#N/A</v>
      </c>
      <c r="CY1723" s="80" t="e">
        <f t="shared" ref="CY1723" si="2870">-CY1715+CX1723</f>
        <v>#N/A</v>
      </c>
      <c r="CZ1723" s="80" t="e">
        <f t="shared" ref="CZ1723" si="2871">-CZ1715+CY1723</f>
        <v>#N/A</v>
      </c>
      <c r="DA1723" s="80" t="e">
        <f t="shared" ref="DA1723" si="2872">-DA1715+CZ1723</f>
        <v>#N/A</v>
      </c>
      <c r="DB1723" s="80" t="e">
        <f t="shared" ref="DB1723" si="2873">-DB1715+DA1723</f>
        <v>#N/A</v>
      </c>
      <c r="DC1723" s="80" t="e">
        <f t="shared" ref="DC1723" si="2874">-DC1715+DB1723</f>
        <v>#N/A</v>
      </c>
      <c r="DD1723" s="80" t="e">
        <f t="shared" ref="DD1723" si="2875">-DD1715+DC1723</f>
        <v>#N/A</v>
      </c>
      <c r="DE1723" s="80" t="e">
        <f t="shared" ref="DE1723" si="2876">-DE1715+DD1723</f>
        <v>#N/A</v>
      </c>
      <c r="DF1723" s="80" t="e">
        <f t="shared" ref="DF1723" si="2877">-DF1715+DE1723</f>
        <v>#N/A</v>
      </c>
      <c r="DG1723" s="80" t="e">
        <f t="shared" ref="DG1723" si="2878">-DG1715+DF1723</f>
        <v>#N/A</v>
      </c>
      <c r="DH1723" s="80" t="e">
        <f t="shared" ref="DH1723" si="2879">-DH1715+DG1723</f>
        <v>#N/A</v>
      </c>
      <c r="DI1723" s="80" t="e">
        <f t="shared" ref="DI1723" si="2880">-DI1715+DH1723</f>
        <v>#N/A</v>
      </c>
      <c r="DJ1723" s="80" t="e">
        <f t="shared" ref="DJ1723" si="2881">-DJ1715+DI1723</f>
        <v>#N/A</v>
      </c>
      <c r="DK1723" s="80" t="e">
        <f t="shared" ref="DK1723:DL1723" si="2882">-DK1715+DJ1723</f>
        <v>#N/A</v>
      </c>
      <c r="DL1723" s="80" t="e">
        <f t="shared" si="2882"/>
        <v>#N/A</v>
      </c>
    </row>
    <row r="1724" spans="2:116" x14ac:dyDescent="0.4">
      <c r="D1724" t="s">
        <v>425</v>
      </c>
      <c r="E1724" s="8" t="str">
        <f t="shared" ref="E1724" si="2883">ROW()&amp;" "&amp;D1724</f>
        <v>1724 FAPPE-F</v>
      </c>
      <c r="G1724" s="126"/>
      <c r="J1724" s="81">
        <f>-H1713/H1712*J1723</f>
        <v>-60</v>
      </c>
      <c r="K1724" s="43">
        <f>SUMIF($4:$4,K$2,1720:1720)</f>
        <v>0</v>
      </c>
      <c r="L1724" s="43">
        <f>SUMIF($4:$4,L$2,1720:1720)</f>
        <v>0</v>
      </c>
      <c r="M1724" s="43">
        <f>SUMIF($4:$4,M$2,1720:1720)</f>
        <v>0</v>
      </c>
      <c r="N1724" s="43">
        <f>SUMIF($4:$4,N$2,1720:1720)</f>
        <v>0</v>
      </c>
      <c r="O1724" s="43">
        <f>SUMIF($4:$4,O$2,1720:1720)</f>
        <v>0</v>
      </c>
      <c r="P1724" s="43">
        <f>SUMIF($4:$4,P$2,1720:1720)</f>
        <v>0</v>
      </c>
      <c r="R1724" s="37">
        <f>$J1724</f>
        <v>-60</v>
      </c>
      <c r="S1724" s="81">
        <f ca="1">R1724+S1718</f>
        <v>-63.10734463276836</v>
      </c>
      <c r="T1724" s="81">
        <f t="shared" ref="T1724:CE1724" ca="1" si="2884">S1724+T1718</f>
        <v>-67.679785502250311</v>
      </c>
      <c r="U1724" s="81">
        <f t="shared" ca="1" si="2884"/>
        <v>-73.742154748051163</v>
      </c>
      <c r="V1724" s="81">
        <f t="shared" ca="1" si="2884"/>
        <v>-81.319705393498353</v>
      </c>
      <c r="W1724" s="81">
        <f t="shared" ca="1" si="2884"/>
        <v>-90.438118479263863</v>
      </c>
      <c r="X1724" s="81">
        <f t="shared" ca="1" si="2884"/>
        <v>-101.12351031789545</v>
      </c>
      <c r="Y1724" s="81">
        <f t="shared" ca="1" si="2884"/>
        <v>-113.40243987130611</v>
      </c>
      <c r="Z1724" s="81">
        <f t="shared" ca="1" si="2884"/>
        <v>-127.30191625330565</v>
      </c>
      <c r="AA1724" s="81">
        <f t="shared" ca="1" si="2884"/>
        <v>-142.84940635929388</v>
      </c>
      <c r="AB1724" s="81">
        <f t="shared" ca="1" si="2884"/>
        <v>-160.07284262527062</v>
      </c>
      <c r="AC1724" s="81">
        <f t="shared" ca="1" si="2884"/>
        <v>-179.00063091835432</v>
      </c>
      <c r="AD1724" s="81">
        <f t="shared" ca="1" si="2884"/>
        <v>-199.66165856103828</v>
      </c>
      <c r="AE1724" s="81">
        <f t="shared" ca="1" si="2884"/>
        <v>-223.49773186998243</v>
      </c>
      <c r="AF1724" s="81">
        <f t="shared" ca="1" si="2884"/>
        <v>-250.56266517851321</v>
      </c>
      <c r="AG1724" s="81">
        <f t="shared" ca="1" si="2884"/>
        <v>-280.91118492730158</v>
      </c>
      <c r="AH1724" s="81">
        <f t="shared" ca="1" si="2884"/>
        <v>-314.59894512380953</v>
      </c>
      <c r="AI1724" s="81">
        <f t="shared" ca="1" si="2884"/>
        <v>-351.6825430637611</v>
      </c>
      <c r="AJ1724" s="81">
        <f t="shared" ca="1" si="2884"/>
        <v>-392.21953531907911</v>
      </c>
      <c r="AK1724" s="81">
        <f t="shared" ca="1" si="2884"/>
        <v>-436.2684539968036</v>
      </c>
      <c r="AL1724" s="81">
        <f t="shared" ca="1" si="2884"/>
        <v>-483.88882327358556</v>
      </c>
      <c r="AM1724" s="81">
        <f t="shared" ca="1" si="2884"/>
        <v>-535.14117621042601</v>
      </c>
      <c r="AN1724" s="81">
        <f t="shared" ca="1" si="2884"/>
        <v>-590.08707185241065</v>
      </c>
      <c r="AO1724" s="81">
        <f t="shared" ca="1" si="2884"/>
        <v>-648.78911261827068</v>
      </c>
      <c r="AP1724" s="81">
        <f t="shared" ca="1" si="2884"/>
        <v>-711.31096198468208</v>
      </c>
      <c r="AQ1724" s="81">
        <f t="shared" ca="1" si="2884"/>
        <v>-778.84730597312296</v>
      </c>
      <c r="AR1724" s="81">
        <f t="shared" ca="1" si="2884"/>
        <v>-853.12538441391996</v>
      </c>
      <c r="AS1724" s="81">
        <f t="shared" ca="1" si="2884"/>
        <v>-934.23463185310084</v>
      </c>
      <c r="AT1724" s="81">
        <f t="shared" ca="1" si="2884"/>
        <v>-1022.2655777927345</v>
      </c>
      <c r="AU1724" s="81">
        <f t="shared" ca="1" si="2884"/>
        <v>-1117.3098581158854</v>
      </c>
      <c r="AV1724" s="81">
        <f t="shared" ca="1" si="2884"/>
        <v>-1219.4602265843027</v>
      </c>
      <c r="AW1724" s="81">
        <f t="shared" ca="1" si="2884"/>
        <v>-1328.8105664080272</v>
      </c>
      <c r="AX1724" s="81">
        <f t="shared" ca="1" si="2884"/>
        <v>-1445.4559018860507</v>
      </c>
      <c r="AY1724" s="81">
        <f t="shared" ca="1" si="2884"/>
        <v>-1569.4924101171141</v>
      </c>
      <c r="AZ1724" s="81">
        <f t="shared" ca="1" si="2884"/>
        <v>-1701.017432779676</v>
      </c>
      <c r="BA1724" s="81">
        <f t="shared" ca="1" si="2884"/>
        <v>-1840.1294879800332</v>
      </c>
      <c r="BB1724" s="81">
        <f t="shared" ca="1" si="2884"/>
        <v>-1986.9282821675192</v>
      </c>
      <c r="BC1724" s="81">
        <f t="shared" ca="1" si="2884"/>
        <v>-2147.1644396297761</v>
      </c>
      <c r="BD1724" s="81">
        <f t="shared" ca="1" si="2884"/>
        <v>-2321.0118979533881</v>
      </c>
      <c r="BE1724" s="81">
        <f t="shared" ca="1" si="2884"/>
        <v>-2508.6466307122841</v>
      </c>
      <c r="BF1724" s="81">
        <f t="shared" ca="1" si="2884"/>
        <v>-2710.2466665165493</v>
      </c>
      <c r="BG1724" s="81">
        <f t="shared" ca="1" si="2884"/>
        <v>-2925.9921081220759</v>
      </c>
      <c r="BH1724" s="81">
        <f t="shared" ca="1" si="2884"/>
        <v>-3156.0651515976406</v>
      </c>
      <c r="BI1724" s="81">
        <f t="shared" ca="1" si="2884"/>
        <v>-3400.6501055458648</v>
      </c>
      <c r="BJ1724" s="81">
        <f t="shared" ca="1" si="2884"/>
        <v>-3659.9334103743799</v>
      </c>
      <c r="BK1724" s="81">
        <f t="shared" ca="1" si="2884"/>
        <v>-3934.1036576133765</v>
      </c>
      <c r="BL1724" s="81">
        <f t="shared" ca="1" si="2884"/>
        <v>-4223.3516092755735</v>
      </c>
      <c r="BM1724" s="81">
        <f t="shared" ca="1" si="2884"/>
        <v>-4527.8702172544972</v>
      </c>
      <c r="BN1724" s="81">
        <f t="shared" ca="1" si="2884"/>
        <v>-4847.8546427568062</v>
      </c>
      <c r="BO1724" s="81">
        <f t="shared" ca="1" si="2884"/>
        <v>-5194.8017107924916</v>
      </c>
      <c r="BP1724" s="81">
        <f t="shared" ca="1" si="2884"/>
        <v>-5569.0834238685256</v>
      </c>
      <c r="BQ1724" s="81">
        <f t="shared" ca="1" si="2884"/>
        <v>-5971.0488143677558</v>
      </c>
      <c r="BR1724" s="81">
        <f t="shared" ca="1" si="2884"/>
        <v>-6401.0513146363655</v>
      </c>
      <c r="BS1724" s="81">
        <f t="shared" ca="1" si="2884"/>
        <v>-6859.4488130009468</v>
      </c>
      <c r="BT1724" s="81">
        <f t="shared" ca="1" si="2884"/>
        <v>-7346.6037105413716</v>
      </c>
      <c r="BU1724" s="81">
        <f t="shared" ca="1" si="2884"/>
        <v>-7862.8829786310389</v>
      </c>
      <c r="BV1724" s="81">
        <f t="shared" ca="1" si="2884"/>
        <v>-8408.6582172562867</v>
      </c>
      <c r="BW1724" s="81">
        <f t="shared" ca="1" si="2884"/>
        <v>-8984.3057141269692</v>
      </c>
      <c r="BX1724" s="81">
        <f t="shared" ca="1" si="2884"/>
        <v>-9590.2065045904128</v>
      </c>
      <c r="BY1724" s="81">
        <f t="shared" ca="1" si="2884"/>
        <v>-10226.746432361217</v>
      </c>
      <c r="BZ1724" s="81">
        <f t="shared" ca="1" si="2884"/>
        <v>-10894.316211079542</v>
      </c>
      <c r="CA1724" s="81">
        <f t="shared" ca="1" si="2884"/>
        <v>-11614.497927388786</v>
      </c>
      <c r="CB1724" s="81">
        <f t="shared" ca="1" si="2884"/>
        <v>-12387.955557124813</v>
      </c>
      <c r="CC1724" s="81">
        <f t="shared" ca="1" si="2884"/>
        <v>-13215.361381856532</v>
      </c>
      <c r="CD1724" s="81">
        <f t="shared" ca="1" si="2884"/>
        <v>-14097.396095152762</v>
      </c>
      <c r="CE1724" s="81">
        <f t="shared" ca="1" si="2884"/>
        <v>-15034.748910327387</v>
      </c>
      <c r="CF1724" s="81">
        <f t="shared" ref="CF1724:CL1724" ca="1" si="2885">CE1724+CF1718</f>
        <v>-16028.117669686799</v>
      </c>
      <c r="CG1724" s="81">
        <f t="shared" ca="1" si="2885"/>
        <v>-17078.20895530413</v>
      </c>
      <c r="CH1724" s="81">
        <f t="shared" ca="1" si="2885"/>
        <v>-18185.73820134523</v>
      </c>
      <c r="CI1724" s="81">
        <f t="shared" ca="1" si="2885"/>
        <v>-19351.429807971854</v>
      </c>
      <c r="CJ1724" s="81">
        <f t="shared" ca="1" si="2885"/>
        <v>-20576.017256847987</v>
      </c>
      <c r="CK1724" s="81">
        <f t="shared" ca="1" si="2885"/>
        <v>-21860.243228275765</v>
      </c>
      <c r="CL1724" s="81">
        <f t="shared" ca="1" si="2885"/>
        <v>-23204.859719987988</v>
      </c>
      <c r="CN1724" s="245">
        <f>-H1713/H1712*CN1723</f>
        <v>-60</v>
      </c>
      <c r="CO1724" s="81" t="e">
        <f t="shared" ref="CO1724" ca="1" si="2886">CN1724+CO1718</f>
        <v>#N/A</v>
      </c>
      <c r="CP1724" s="81" t="e">
        <f t="shared" ref="CP1724" ca="1" si="2887">CO1724+CP1718</f>
        <v>#N/A</v>
      </c>
      <c r="CQ1724" s="81" t="e">
        <f t="shared" ref="CQ1724" ca="1" si="2888">CP1724+CQ1718</f>
        <v>#N/A</v>
      </c>
      <c r="CR1724" s="81" t="e">
        <f t="shared" ref="CR1724" ca="1" si="2889">CQ1724+CR1718</f>
        <v>#N/A</v>
      </c>
      <c r="CS1724" s="81" t="e">
        <f t="shared" ref="CS1724" ca="1" si="2890">CR1724+CS1718</f>
        <v>#N/A</v>
      </c>
      <c r="CT1724" s="81" t="e">
        <f t="shared" ref="CT1724" ca="1" si="2891">CS1724+CT1718</f>
        <v>#N/A</v>
      </c>
      <c r="CU1724" s="81" t="e">
        <f t="shared" ref="CU1724" ca="1" si="2892">CT1724+CU1718</f>
        <v>#N/A</v>
      </c>
      <c r="CV1724" s="81" t="e">
        <f t="shared" ref="CV1724" ca="1" si="2893">CU1724+CV1718</f>
        <v>#N/A</v>
      </c>
      <c r="CW1724" s="81" t="e">
        <f t="shared" ref="CW1724" ca="1" si="2894">CV1724+CW1718</f>
        <v>#N/A</v>
      </c>
      <c r="CX1724" s="81" t="e">
        <f t="shared" ref="CX1724" ca="1" si="2895">CW1724+CX1718</f>
        <v>#N/A</v>
      </c>
      <c r="CY1724" s="81" t="e">
        <f t="shared" ref="CY1724" ca="1" si="2896">CX1724+CY1718</f>
        <v>#N/A</v>
      </c>
      <c r="CZ1724" s="81" t="e">
        <f t="shared" ref="CZ1724" ca="1" si="2897">CY1724+CZ1718</f>
        <v>#N/A</v>
      </c>
      <c r="DA1724" s="81" t="e">
        <f t="shared" ref="DA1724" ca="1" si="2898">CZ1724+DA1718</f>
        <v>#N/A</v>
      </c>
      <c r="DB1724" s="81" t="e">
        <f t="shared" ref="DB1724" ca="1" si="2899">DA1724+DB1718</f>
        <v>#N/A</v>
      </c>
      <c r="DC1724" s="81" t="e">
        <f t="shared" ref="DC1724" ca="1" si="2900">DB1724+DC1718</f>
        <v>#N/A</v>
      </c>
      <c r="DD1724" s="81" t="e">
        <f t="shared" ref="DD1724" ca="1" si="2901">DC1724+DD1718</f>
        <v>#N/A</v>
      </c>
      <c r="DE1724" s="81" t="e">
        <f t="shared" ref="DE1724" ca="1" si="2902">DD1724+DE1718</f>
        <v>#N/A</v>
      </c>
      <c r="DF1724" s="81" t="e">
        <f t="shared" ref="DF1724" ca="1" si="2903">DE1724+DF1718</f>
        <v>#N/A</v>
      </c>
      <c r="DG1724" s="81" t="e">
        <f t="shared" ref="DG1724" ca="1" si="2904">DF1724+DG1718</f>
        <v>#N/A</v>
      </c>
      <c r="DH1724" s="81" t="e">
        <f t="shared" ref="DH1724" ca="1" si="2905">DG1724+DH1718</f>
        <v>#N/A</v>
      </c>
      <c r="DI1724" s="81" t="e">
        <f t="shared" ref="DI1724" ca="1" si="2906">DH1724+DI1718</f>
        <v>#N/A</v>
      </c>
      <c r="DJ1724" s="81" t="e">
        <f t="shared" ref="DJ1724" ca="1" si="2907">DI1724+DJ1718</f>
        <v>#N/A</v>
      </c>
      <c r="DK1724" s="81" t="e">
        <f t="shared" ref="DK1724:DL1724" ca="1" si="2908">DJ1724+DK1718</f>
        <v>#N/A</v>
      </c>
      <c r="DL1724" s="81" t="e">
        <f t="shared" ca="1" si="2908"/>
        <v>#N/A</v>
      </c>
    </row>
    <row r="1725" spans="2:116" x14ac:dyDescent="0.4">
      <c r="B1725" t="s">
        <v>332</v>
      </c>
      <c r="D1725" t="s">
        <v>425</v>
      </c>
      <c r="E1725" s="8" t="str">
        <f t="shared" si="2847"/>
        <v>1725 FAPPE-F</v>
      </c>
      <c r="G1725" s="136" t="str">
        <f>G1700</f>
        <v>(Primary label)</v>
      </c>
      <c r="H1725" s="27"/>
      <c r="J1725" s="77">
        <f>SUM(J1723:J1724)</f>
        <v>40</v>
      </c>
      <c r="K1725" s="28">
        <f>SUMIF($3:$3,K$2,1721:1721)</f>
        <v>0</v>
      </c>
      <c r="L1725" s="28">
        <f>SUMIF($3:$3,L$2,1721:1721)</f>
        <v>0</v>
      </c>
      <c r="M1725" s="28">
        <f>SUMIF($3:$3,M$2,1721:1721)</f>
        <v>0</v>
      </c>
      <c r="N1725" s="28">
        <f>SUMIF($3:$3,N$2,1721:1721)</f>
        <v>0</v>
      </c>
      <c r="O1725" s="28">
        <f>SUMIF($3:$3,O$2,1721:1721)</f>
        <v>0</v>
      </c>
      <c r="P1725" s="28">
        <f>SUMIF($3:$3,P$2,1721:1721)</f>
        <v>0</v>
      </c>
      <c r="R1725" s="33">
        <f>$J1725</f>
        <v>40</v>
      </c>
      <c r="S1725" s="77">
        <f t="shared" ref="S1725:CB1725" ca="1" si="2909">SUM(S1723:S1724)</f>
        <v>120.22598870056495</v>
      </c>
      <c r="T1725" s="77">
        <f t="shared" ca="1" si="2909"/>
        <v>198.98688116441633</v>
      </c>
      <c r="U1725" s="77">
        <f t="shared" ca="1" si="2909"/>
        <v>276.25784525194877</v>
      </c>
      <c r="V1725" s="77">
        <f t="shared" ca="1" si="2909"/>
        <v>352.01362793983492</v>
      </c>
      <c r="W1725" s="77">
        <f t="shared" ca="1" si="2909"/>
        <v>426.22854818740279</v>
      </c>
      <c r="X1725" s="77">
        <f t="shared" ca="1" si="2909"/>
        <v>498.87648968210453</v>
      </c>
      <c r="Y1725" s="77">
        <f t="shared" ca="1" si="2909"/>
        <v>569.93089346202726</v>
      </c>
      <c r="Z1725" s="77">
        <f t="shared" ca="1" si="2909"/>
        <v>639.36475041336109</v>
      </c>
      <c r="AA1725" s="77">
        <f t="shared" ca="1" si="2909"/>
        <v>707.15059364070623</v>
      </c>
      <c r="AB1725" s="77">
        <f t="shared" ca="1" si="2909"/>
        <v>773.26049070806289</v>
      </c>
      <c r="AC1725" s="77">
        <f t="shared" ca="1" si="2909"/>
        <v>837.66603574831254</v>
      </c>
      <c r="AD1725" s="77">
        <f t="shared" ca="1" si="2909"/>
        <v>900.33834143896195</v>
      </c>
      <c r="AE1725" s="77">
        <f t="shared" ca="1" si="2909"/>
        <v>1043.1689347966844</v>
      </c>
      <c r="AF1725" s="77">
        <f t="shared" ca="1" si="2909"/>
        <v>1182.7706681548204</v>
      </c>
      <c r="AG1725" s="77">
        <f t="shared" ca="1" si="2909"/>
        <v>1319.0888150726989</v>
      </c>
      <c r="AH1725" s="77">
        <f t="shared" ca="1" si="2909"/>
        <v>1452.0677215428577</v>
      </c>
      <c r="AI1725" s="77">
        <f t="shared" ca="1" si="2909"/>
        <v>1581.6507902695728</v>
      </c>
      <c r="AJ1725" s="77">
        <f t="shared" ca="1" si="2909"/>
        <v>1707.7804646809213</v>
      </c>
      <c r="AK1725" s="77">
        <f t="shared" ca="1" si="2909"/>
        <v>1830.3982126698634</v>
      </c>
      <c r="AL1725" s="77">
        <f t="shared" ca="1" si="2909"/>
        <v>1949.4445100597479</v>
      </c>
      <c r="AM1725" s="77">
        <f t="shared" ca="1" si="2909"/>
        <v>2064.8588237895738</v>
      </c>
      <c r="AN1725" s="77">
        <f t="shared" ca="1" si="2909"/>
        <v>2176.5795948142559</v>
      </c>
      <c r="AO1725" s="77">
        <f t="shared" ca="1" si="2909"/>
        <v>2284.5442207150622</v>
      </c>
      <c r="AP1725" s="77">
        <f t="shared" ca="1" si="2909"/>
        <v>2388.6890380153172</v>
      </c>
      <c r="AQ1725" s="77">
        <f t="shared" ca="1" si="2909"/>
        <v>2654.4860273602098</v>
      </c>
      <c r="AR1725" s="77">
        <f t="shared" ca="1" si="2909"/>
        <v>2913.5412822527464</v>
      </c>
      <c r="AS1725" s="77">
        <f t="shared" ca="1" si="2909"/>
        <v>3165.7653681468992</v>
      </c>
      <c r="AT1725" s="77">
        <f t="shared" ca="1" si="2909"/>
        <v>3411.0677555405987</v>
      </c>
      <c r="AU1725" s="77">
        <f t="shared" ca="1" si="2909"/>
        <v>3649.3568085507804</v>
      </c>
      <c r="AV1725" s="77">
        <f t="shared" ca="1" si="2909"/>
        <v>3880.5397734156963</v>
      </c>
      <c r="AW1725" s="77">
        <f t="shared" ca="1" si="2909"/>
        <v>4104.5227669253054</v>
      </c>
      <c r="AX1725" s="77">
        <f t="shared" ca="1" si="2909"/>
        <v>4321.2107647806142</v>
      </c>
      <c r="AY1725" s="77">
        <f t="shared" ca="1" si="2909"/>
        <v>4530.5075898828836</v>
      </c>
      <c r="AZ1725" s="77">
        <f t="shared" ca="1" si="2909"/>
        <v>4732.3159005536554</v>
      </c>
      <c r="BA1725" s="77">
        <f t="shared" ca="1" si="2909"/>
        <v>4926.5371786866308</v>
      </c>
      <c r="BB1725" s="77">
        <f t="shared" ca="1" si="2909"/>
        <v>5113.0717178324776</v>
      </c>
      <c r="BC1725" s="77">
        <f t="shared" ca="1" si="2909"/>
        <v>5619.5022270368881</v>
      </c>
      <c r="BD1725" s="77">
        <f t="shared" ca="1" si="2909"/>
        <v>6112.3214353799422</v>
      </c>
      <c r="BE1725" s="77">
        <f t="shared" ca="1" si="2909"/>
        <v>6591.3533692877118</v>
      </c>
      <c r="BF1725" s="77">
        <f t="shared" ca="1" si="2909"/>
        <v>7056.4200001501131</v>
      </c>
      <c r="BG1725" s="77">
        <f t="shared" ca="1" si="2909"/>
        <v>7507.3412252112521</v>
      </c>
      <c r="BH1725" s="77">
        <f t="shared" ca="1" si="2909"/>
        <v>7943.934848402354</v>
      </c>
      <c r="BI1725" s="77">
        <f t="shared" ca="1" si="2909"/>
        <v>8366.0165611207958</v>
      </c>
      <c r="BJ1725" s="77">
        <f t="shared" ca="1" si="2909"/>
        <v>8773.3999229589463</v>
      </c>
      <c r="BK1725" s="77">
        <f t="shared" ca="1" si="2909"/>
        <v>9165.8963423866153</v>
      </c>
      <c r="BL1725" s="77">
        <f t="shared" ca="1" si="2909"/>
        <v>9543.3150573910862</v>
      </c>
      <c r="BM1725" s="77">
        <f t="shared" ca="1" si="2909"/>
        <v>9905.4631160788267</v>
      </c>
      <c r="BN1725" s="77">
        <f t="shared" ca="1" si="2909"/>
        <v>10252.145357243186</v>
      </c>
      <c r="BO1725" s="77">
        <f t="shared" ca="1" si="2909"/>
        <v>11238.531622540833</v>
      </c>
      <c r="BP1725" s="77">
        <f t="shared" ca="1" si="2909"/>
        <v>12197.583242798131</v>
      </c>
      <c r="BQ1725" s="77">
        <f t="shared" ca="1" si="2909"/>
        <v>13128.951185632233</v>
      </c>
      <c r="BR1725" s="77">
        <f t="shared" ca="1" si="2909"/>
        <v>14032.282018696955</v>
      </c>
      <c r="BS1725" s="77">
        <f t="shared" ca="1" si="2909"/>
        <v>14907.217853665707</v>
      </c>
      <c r="BT1725" s="77">
        <f t="shared" ca="1" si="2909"/>
        <v>15753.396289458615</v>
      </c>
      <c r="BU1725" s="77">
        <f t="shared" ca="1" si="2909"/>
        <v>16570.45035470228</v>
      </c>
      <c r="BV1725" s="77">
        <f t="shared" ca="1" si="2909"/>
        <v>17358.008449410365</v>
      </c>
      <c r="BW1725" s="77">
        <f t="shared" ca="1" si="2909"/>
        <v>18115.694285873011</v>
      </c>
      <c r="BX1725" s="77">
        <f t="shared" ca="1" si="2909"/>
        <v>18843.126828742901</v>
      </c>
      <c r="BY1725" s="77">
        <f t="shared" ca="1" si="2909"/>
        <v>19539.920234305428</v>
      </c>
      <c r="BZ1725" s="77">
        <f t="shared" ca="1" si="2909"/>
        <v>20205.683788920436</v>
      </c>
      <c r="CA1725" s="77">
        <f t="shared" ca="1" si="2909"/>
        <v>22152.168739277855</v>
      </c>
      <c r="CB1725" s="77">
        <f t="shared" ca="1" si="2909"/>
        <v>24045.377776208494</v>
      </c>
      <c r="CC1725" s="77">
        <f t="shared" ref="CC1725:CL1725" ca="1" si="2910">SUM(CC1723:CC1724)</f>
        <v>25884.638618143439</v>
      </c>
      <c r="CD1725" s="77">
        <f t="shared" ca="1" si="2910"/>
        <v>27669.270571513873</v>
      </c>
      <c r="CE1725" s="77">
        <f t="shared" ca="1" si="2910"/>
        <v>29398.584423005912</v>
      </c>
      <c r="CF1725" s="77">
        <f t="shared" ca="1" si="2910"/>
        <v>31071.882330313165</v>
      </c>
      <c r="CG1725" s="77">
        <f t="shared" ca="1" si="2910"/>
        <v>32688.457711362498</v>
      </c>
      <c r="CH1725" s="77">
        <f t="shared" ca="1" si="2910"/>
        <v>34247.595131988062</v>
      </c>
      <c r="CI1725" s="77">
        <f t="shared" ca="1" si="2910"/>
        <v>35748.570192028099</v>
      </c>
      <c r="CJ1725" s="77">
        <f t="shared" ca="1" si="2910"/>
        <v>37190.649409818638</v>
      </c>
      <c r="CK1725" s="77">
        <f t="shared" ca="1" si="2910"/>
        <v>38573.090105057519</v>
      </c>
      <c r="CL1725" s="77">
        <f t="shared" ca="1" si="2910"/>
        <v>39895.140280011961</v>
      </c>
      <c r="CN1725" s="77">
        <f>SUM(CN1723:CN1724)</f>
        <v>40</v>
      </c>
      <c r="CO1725" s="77" t="e">
        <f t="shared" ref="CO1725:DK1725" si="2911">SUM(CO1723:CO1724)</f>
        <v>#N/A</v>
      </c>
      <c r="CP1725" s="77" t="e">
        <f t="shared" si="2911"/>
        <v>#N/A</v>
      </c>
      <c r="CQ1725" s="77" t="e">
        <f t="shared" si="2911"/>
        <v>#N/A</v>
      </c>
      <c r="CR1725" s="77" t="e">
        <f t="shared" si="2911"/>
        <v>#N/A</v>
      </c>
      <c r="CS1725" s="77" t="e">
        <f t="shared" si="2911"/>
        <v>#N/A</v>
      </c>
      <c r="CT1725" s="77" t="e">
        <f t="shared" si="2911"/>
        <v>#N/A</v>
      </c>
      <c r="CU1725" s="77" t="e">
        <f t="shared" si="2911"/>
        <v>#N/A</v>
      </c>
      <c r="CV1725" s="77" t="e">
        <f t="shared" si="2911"/>
        <v>#N/A</v>
      </c>
      <c r="CW1725" s="77" t="e">
        <f t="shared" si="2911"/>
        <v>#N/A</v>
      </c>
      <c r="CX1725" s="77" t="e">
        <f t="shared" si="2911"/>
        <v>#N/A</v>
      </c>
      <c r="CY1725" s="77" t="e">
        <f t="shared" si="2911"/>
        <v>#N/A</v>
      </c>
      <c r="CZ1725" s="77" t="e">
        <f t="shared" si="2911"/>
        <v>#N/A</v>
      </c>
      <c r="DA1725" s="77" t="e">
        <f t="shared" si="2911"/>
        <v>#N/A</v>
      </c>
      <c r="DB1725" s="77" t="e">
        <f t="shared" si="2911"/>
        <v>#N/A</v>
      </c>
      <c r="DC1725" s="77" t="e">
        <f t="shared" si="2911"/>
        <v>#N/A</v>
      </c>
      <c r="DD1725" s="77" t="e">
        <f t="shared" si="2911"/>
        <v>#N/A</v>
      </c>
      <c r="DE1725" s="77" t="e">
        <f t="shared" si="2911"/>
        <v>#N/A</v>
      </c>
      <c r="DF1725" s="77" t="e">
        <f t="shared" si="2911"/>
        <v>#N/A</v>
      </c>
      <c r="DG1725" s="77" t="e">
        <f t="shared" si="2911"/>
        <v>#N/A</v>
      </c>
      <c r="DH1725" s="77" t="e">
        <f t="shared" si="2911"/>
        <v>#N/A</v>
      </c>
      <c r="DI1725" s="77" t="e">
        <f t="shared" si="2911"/>
        <v>#N/A</v>
      </c>
      <c r="DJ1725" s="77" t="e">
        <f t="shared" si="2911"/>
        <v>#N/A</v>
      </c>
      <c r="DK1725" s="77" t="e">
        <f t="shared" si="2911"/>
        <v>#N/A</v>
      </c>
      <c r="DL1725" s="77" t="e">
        <f t="shared" ref="DL1725" si="2912">SUM(DL1723:DL1724)</f>
        <v>#N/A</v>
      </c>
    </row>
    <row r="1726" spans="2:116" x14ac:dyDescent="0.4">
      <c r="B1726" t="s">
        <v>332</v>
      </c>
      <c r="D1726" t="s">
        <v>425</v>
      </c>
      <c r="E1726" s="8" t="str">
        <f t="shared" si="2847"/>
        <v>1726 FAPPE-F</v>
      </c>
      <c r="G1726" s="136" t="str">
        <f>G1701</f>
        <v>primary unit</v>
      </c>
      <c r="H1726" s="27"/>
      <c r="J1726" s="77"/>
      <c r="K1726" s="28"/>
      <c r="L1726" s="28"/>
      <c r="M1726" s="28"/>
      <c r="N1726" s="28"/>
      <c r="O1726" s="28"/>
      <c r="P1726" s="28"/>
      <c r="R1726" s="33"/>
      <c r="S1726" s="77"/>
      <c r="T1726" s="77"/>
      <c r="U1726" s="77"/>
      <c r="V1726" s="77"/>
      <c r="W1726" s="77"/>
      <c r="X1726" s="77"/>
      <c r="Y1726" s="77"/>
      <c r="Z1726" s="77"/>
      <c r="AA1726" s="77"/>
      <c r="AB1726" s="77"/>
      <c r="AC1726" s="77"/>
      <c r="AD1726" s="77"/>
      <c r="AE1726" s="77"/>
      <c r="AF1726" s="77"/>
      <c r="AG1726" s="77"/>
      <c r="AH1726" s="77"/>
      <c r="AI1726" s="77"/>
      <c r="AJ1726" s="77"/>
      <c r="AK1726" s="77"/>
      <c r="AL1726" s="77"/>
      <c r="AM1726" s="77"/>
      <c r="AN1726" s="77"/>
      <c r="AO1726" s="77"/>
      <c r="AP1726" s="77"/>
      <c r="AQ1726" s="77"/>
      <c r="AR1726" s="77"/>
      <c r="AS1726" s="77"/>
      <c r="AT1726" s="77"/>
      <c r="AU1726" s="77"/>
      <c r="AV1726" s="77"/>
      <c r="AW1726" s="77"/>
      <c r="AX1726" s="77"/>
      <c r="AY1726" s="77"/>
      <c r="AZ1726" s="77"/>
      <c r="BA1726" s="77"/>
      <c r="BB1726" s="77"/>
      <c r="BC1726" s="77"/>
      <c r="BD1726" s="77"/>
      <c r="BE1726" s="77"/>
      <c r="BF1726" s="77"/>
      <c r="BG1726" s="77"/>
      <c r="BH1726" s="77"/>
      <c r="BI1726" s="77"/>
      <c r="BJ1726" s="77"/>
      <c r="BK1726" s="77"/>
      <c r="BL1726" s="77"/>
      <c r="BM1726" s="77"/>
      <c r="BN1726" s="77"/>
      <c r="BO1726" s="77"/>
      <c r="BP1726" s="77"/>
      <c r="BQ1726" s="77"/>
      <c r="BR1726" s="77"/>
      <c r="BS1726" s="77"/>
      <c r="BT1726" s="77"/>
      <c r="BU1726" s="77"/>
      <c r="BV1726" s="77"/>
      <c r="BW1726" s="77"/>
      <c r="BX1726" s="77"/>
      <c r="BY1726" s="77"/>
      <c r="BZ1726" s="77"/>
      <c r="CA1726" s="77"/>
      <c r="CB1726" s="77"/>
      <c r="CC1726" s="77"/>
      <c r="CD1726" s="77"/>
      <c r="CE1726" s="77"/>
      <c r="CF1726" s="77"/>
      <c r="CG1726" s="77"/>
      <c r="CH1726" s="77"/>
      <c r="CI1726" s="77"/>
      <c r="CJ1726" s="77"/>
      <c r="CK1726" s="77"/>
      <c r="CL1726" s="77"/>
      <c r="CN1726" s="77"/>
      <c r="CO1726" s="77"/>
      <c r="CP1726" s="77"/>
      <c r="CQ1726" s="77"/>
      <c r="CR1726" s="77"/>
      <c r="CS1726" s="77"/>
      <c r="CT1726" s="77"/>
      <c r="CU1726" s="77"/>
      <c r="CV1726" s="77"/>
      <c r="CW1726" s="77"/>
      <c r="CX1726" s="77"/>
      <c r="CY1726" s="77"/>
      <c r="CZ1726" s="77"/>
      <c r="DA1726" s="77"/>
      <c r="DB1726" s="77"/>
      <c r="DC1726" s="77"/>
      <c r="DD1726" s="77"/>
      <c r="DE1726" s="77"/>
      <c r="DF1726" s="77"/>
      <c r="DG1726" s="77"/>
      <c r="DH1726" s="77"/>
      <c r="DI1726" s="77"/>
      <c r="DJ1726" s="77"/>
      <c r="DK1726" s="77"/>
      <c r="DL1726" s="77"/>
    </row>
    <row r="1727" spans="2:116" x14ac:dyDescent="0.4">
      <c r="B1727" t="s">
        <v>332</v>
      </c>
      <c r="D1727" t="s">
        <v>425</v>
      </c>
      <c r="E1727" s="8" t="str">
        <f t="shared" si="2847"/>
        <v>1727 FAPPE-F</v>
      </c>
      <c r="G1727" s="136" t="str">
        <f>G1702</f>
        <v>Primary revenue driver</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2:116" x14ac:dyDescent="0.4">
      <c r="B1728" t="s">
        <v>332</v>
      </c>
      <c r="D1728" t="s">
        <v>425</v>
      </c>
      <c r="E1728" s="8" t="str">
        <f t="shared" si="2847"/>
        <v>1728 FAPPE-F</v>
      </c>
      <c r="G1728" s="136" t="str">
        <f>G1703</f>
        <v>Primary volume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425</v>
      </c>
      <c r="E1729" s="8" t="str">
        <f t="shared" si="2847"/>
        <v>1729 FAPPE-F</v>
      </c>
      <c r="G1729" s="191" t="str">
        <f>G1708</f>
        <v>Fixed secondary PPE:</v>
      </c>
      <c r="K1729" s="53"/>
      <c r="L1729" s="53"/>
      <c r="M1729" s="53"/>
      <c r="N1729" s="53"/>
      <c r="O1729" s="53"/>
      <c r="P1729" s="53"/>
      <c r="R1729" s="24"/>
      <c r="S1729" s="179" t="str">
        <f t="shared" ref="S1729:AX1729" si="2913">S1704</f>
        <v>S$16</v>
      </c>
      <c r="T1729" s="179" t="str">
        <f t="shared" si="2913"/>
        <v>T$16</v>
      </c>
      <c r="U1729" s="179" t="str">
        <f t="shared" si="2913"/>
        <v>U$16</v>
      </c>
      <c r="V1729" s="179" t="str">
        <f t="shared" si="2913"/>
        <v>V$16</v>
      </c>
      <c r="W1729" s="179" t="str">
        <f t="shared" si="2913"/>
        <v>W$16</v>
      </c>
      <c r="X1729" s="179" t="str">
        <f t="shared" si="2913"/>
        <v>X$16</v>
      </c>
      <c r="Y1729" s="179" t="str">
        <f t="shared" si="2913"/>
        <v>Y$16</v>
      </c>
      <c r="Z1729" s="179" t="str">
        <f t="shared" si="2913"/>
        <v>Z$16</v>
      </c>
      <c r="AA1729" s="179" t="str">
        <f t="shared" si="2913"/>
        <v>AA$16</v>
      </c>
      <c r="AB1729" s="179" t="str">
        <f t="shared" si="2913"/>
        <v>AB$16</v>
      </c>
      <c r="AC1729" s="179" t="str">
        <f t="shared" si="2913"/>
        <v>AC$16</v>
      </c>
      <c r="AD1729" s="179" t="str">
        <f t="shared" si="2913"/>
        <v>AD$16</v>
      </c>
      <c r="AE1729" s="179" t="str">
        <f t="shared" si="2913"/>
        <v>AE$16</v>
      </c>
      <c r="AF1729" s="179" t="str">
        <f t="shared" si="2913"/>
        <v>AF$16</v>
      </c>
      <c r="AG1729" s="179" t="str">
        <f t="shared" si="2913"/>
        <v>AG$16</v>
      </c>
      <c r="AH1729" s="179" t="str">
        <f t="shared" si="2913"/>
        <v>AH$16</v>
      </c>
      <c r="AI1729" s="179" t="str">
        <f t="shared" si="2913"/>
        <v>AI$16</v>
      </c>
      <c r="AJ1729" s="179" t="str">
        <f t="shared" si="2913"/>
        <v>AJ$16</v>
      </c>
      <c r="AK1729" s="179" t="str">
        <f t="shared" si="2913"/>
        <v>AK$16</v>
      </c>
      <c r="AL1729" s="179" t="str">
        <f t="shared" si="2913"/>
        <v>AL$16</v>
      </c>
      <c r="AM1729" s="179" t="str">
        <f t="shared" si="2913"/>
        <v>AM$16</v>
      </c>
      <c r="AN1729" s="179" t="str">
        <f t="shared" si="2913"/>
        <v>AN$16</v>
      </c>
      <c r="AO1729" s="179" t="str">
        <f t="shared" si="2913"/>
        <v>AO$16</v>
      </c>
      <c r="AP1729" s="179" t="str">
        <f t="shared" si="2913"/>
        <v>AP$16</v>
      </c>
      <c r="AQ1729" s="179" t="str">
        <f t="shared" si="2913"/>
        <v>AQ$16</v>
      </c>
      <c r="AR1729" s="179" t="str">
        <f t="shared" si="2913"/>
        <v>AR$16</v>
      </c>
      <c r="AS1729" s="179" t="str">
        <f t="shared" si="2913"/>
        <v>AS$16</v>
      </c>
      <c r="AT1729" s="179" t="str">
        <f t="shared" si="2913"/>
        <v>AT$16</v>
      </c>
      <c r="AU1729" s="179" t="str">
        <f t="shared" si="2913"/>
        <v>AU$16</v>
      </c>
      <c r="AV1729" s="179" t="str">
        <f t="shared" si="2913"/>
        <v>AV$16</v>
      </c>
      <c r="AW1729" s="179" t="str">
        <f t="shared" si="2913"/>
        <v>AW$16</v>
      </c>
      <c r="AX1729" s="179" t="str">
        <f t="shared" si="2913"/>
        <v>AX$16</v>
      </c>
      <c r="AY1729" s="179" t="str">
        <f t="shared" ref="AY1729:CD1729" si="2914">AY1704</f>
        <v>AY$16</v>
      </c>
      <c r="AZ1729" s="179" t="str">
        <f t="shared" si="2914"/>
        <v>AZ$16</v>
      </c>
      <c r="BA1729" s="179" t="str">
        <f t="shared" si="2914"/>
        <v>BA$16</v>
      </c>
      <c r="BB1729" s="179" t="str">
        <f t="shared" si="2914"/>
        <v>BB$16</v>
      </c>
      <c r="BC1729" s="179" t="str">
        <f t="shared" si="2914"/>
        <v>BC$16</v>
      </c>
      <c r="BD1729" s="179" t="str">
        <f t="shared" si="2914"/>
        <v>BD$16</v>
      </c>
      <c r="BE1729" s="179" t="str">
        <f t="shared" si="2914"/>
        <v>BE$16</v>
      </c>
      <c r="BF1729" s="179" t="str">
        <f t="shared" si="2914"/>
        <v>BF$16</v>
      </c>
      <c r="BG1729" s="179" t="str">
        <f t="shared" si="2914"/>
        <v>BG$16</v>
      </c>
      <c r="BH1729" s="179" t="str">
        <f t="shared" si="2914"/>
        <v>BH$16</v>
      </c>
      <c r="BI1729" s="179" t="str">
        <f t="shared" si="2914"/>
        <v>BI$16</v>
      </c>
      <c r="BJ1729" s="179" t="str">
        <f t="shared" si="2914"/>
        <v>BJ$16</v>
      </c>
      <c r="BK1729" s="179" t="str">
        <f t="shared" si="2914"/>
        <v>BK$16</v>
      </c>
      <c r="BL1729" s="179" t="str">
        <f t="shared" si="2914"/>
        <v>BL$16</v>
      </c>
      <c r="BM1729" s="179" t="str">
        <f t="shared" si="2914"/>
        <v>BM$16</v>
      </c>
      <c r="BN1729" s="179" t="str">
        <f t="shared" si="2914"/>
        <v>BN$16</v>
      </c>
      <c r="BO1729" s="179" t="str">
        <f t="shared" si="2914"/>
        <v>BO$16</v>
      </c>
      <c r="BP1729" s="179" t="str">
        <f t="shared" si="2914"/>
        <v>BP$16</v>
      </c>
      <c r="BQ1729" s="179" t="str">
        <f t="shared" si="2914"/>
        <v>BQ$16</v>
      </c>
      <c r="BR1729" s="179" t="str">
        <f t="shared" si="2914"/>
        <v>BR$16</v>
      </c>
      <c r="BS1729" s="179" t="str">
        <f t="shared" si="2914"/>
        <v>BS$16</v>
      </c>
      <c r="BT1729" s="179" t="str">
        <f t="shared" si="2914"/>
        <v>BT$16</v>
      </c>
      <c r="BU1729" s="179" t="str">
        <f t="shared" si="2914"/>
        <v>BU$16</v>
      </c>
      <c r="BV1729" s="179" t="str">
        <f t="shared" si="2914"/>
        <v>BV$16</v>
      </c>
      <c r="BW1729" s="179" t="str">
        <f t="shared" si="2914"/>
        <v>BW$16</v>
      </c>
      <c r="BX1729" s="179" t="str">
        <f t="shared" si="2914"/>
        <v>BX$16</v>
      </c>
      <c r="BY1729" s="179" t="str">
        <f t="shared" si="2914"/>
        <v>BY$16</v>
      </c>
      <c r="BZ1729" s="179" t="str">
        <f t="shared" si="2914"/>
        <v>BZ$16</v>
      </c>
      <c r="CA1729" s="179" t="str">
        <f t="shared" si="2914"/>
        <v>CA$16</v>
      </c>
      <c r="CB1729" s="179" t="str">
        <f t="shared" si="2914"/>
        <v>CB$16</v>
      </c>
      <c r="CC1729" s="179" t="str">
        <f t="shared" si="2914"/>
        <v>CC$16</v>
      </c>
      <c r="CD1729" s="179" t="str">
        <f t="shared" si="2914"/>
        <v>CD$16</v>
      </c>
      <c r="CE1729" s="179" t="str">
        <f t="shared" ref="CE1729:CL1729" si="2915">CE1704</f>
        <v>CE$16</v>
      </c>
      <c r="CF1729" s="179" t="str">
        <f t="shared" si="2915"/>
        <v>CF$16</v>
      </c>
      <c r="CG1729" s="179" t="str">
        <f t="shared" si="2915"/>
        <v>CG$16</v>
      </c>
      <c r="CH1729" s="179" t="str">
        <f t="shared" si="2915"/>
        <v>CH$16</v>
      </c>
      <c r="CI1729" s="179" t="str">
        <f t="shared" si="2915"/>
        <v>CI$16</v>
      </c>
      <c r="CJ1729" s="179" t="str">
        <f t="shared" si="2915"/>
        <v>CJ$16</v>
      </c>
      <c r="CK1729" s="179" t="str">
        <f t="shared" si="2915"/>
        <v>CK$16</v>
      </c>
      <c r="CL1729" s="179" t="str">
        <f t="shared" si="2915"/>
        <v>CL$16</v>
      </c>
      <c r="CO1729" s="179" t="str">
        <f t="shared" ref="CO1729:DL1729" si="2916">CO1704</f>
        <v>CO$16</v>
      </c>
      <c r="CP1729" s="179" t="str">
        <f t="shared" si="2916"/>
        <v>CP$16</v>
      </c>
      <c r="CQ1729" s="179" t="str">
        <f t="shared" si="2916"/>
        <v>CQ$16</v>
      </c>
      <c r="CR1729" s="179" t="str">
        <f t="shared" si="2916"/>
        <v>CR$16</v>
      </c>
      <c r="CS1729" s="179" t="str">
        <f t="shared" si="2916"/>
        <v>CS$16</v>
      </c>
      <c r="CT1729" s="179" t="str">
        <f t="shared" si="2916"/>
        <v>CT$16</v>
      </c>
      <c r="CU1729" s="179" t="str">
        <f t="shared" si="2916"/>
        <v>CU$16</v>
      </c>
      <c r="CV1729" s="179" t="str">
        <f t="shared" si="2916"/>
        <v>CV$16</v>
      </c>
      <c r="CW1729" s="179" t="str">
        <f t="shared" si="2916"/>
        <v>CW$16</v>
      </c>
      <c r="CX1729" s="179" t="str">
        <f t="shared" si="2916"/>
        <v>CX$16</v>
      </c>
      <c r="CY1729" s="179" t="str">
        <f t="shared" si="2916"/>
        <v>CY$16</v>
      </c>
      <c r="CZ1729" s="179" t="str">
        <f t="shared" si="2916"/>
        <v>CZ$16</v>
      </c>
      <c r="DA1729" s="179" t="str">
        <f t="shared" si="2916"/>
        <v>DA$16</v>
      </c>
      <c r="DB1729" s="179" t="str">
        <f t="shared" si="2916"/>
        <v>DB$16</v>
      </c>
      <c r="DC1729" s="179" t="str">
        <f t="shared" si="2916"/>
        <v>DC$16</v>
      </c>
      <c r="DD1729" s="179" t="str">
        <f t="shared" si="2916"/>
        <v>DD$16</v>
      </c>
      <c r="DE1729" s="179" t="str">
        <f t="shared" si="2916"/>
        <v>DE$16</v>
      </c>
      <c r="DF1729" s="179" t="str">
        <f t="shared" si="2916"/>
        <v>DF$16</v>
      </c>
      <c r="DG1729" s="179" t="str">
        <f t="shared" si="2916"/>
        <v>DG$16</v>
      </c>
      <c r="DH1729" s="179" t="str">
        <f t="shared" si="2916"/>
        <v>DH$16</v>
      </c>
      <c r="DI1729" s="179" t="str">
        <f t="shared" si="2916"/>
        <v>DI$16</v>
      </c>
      <c r="DJ1729" s="179" t="str">
        <f t="shared" si="2916"/>
        <v>DJ$16</v>
      </c>
      <c r="DK1729" s="179" t="str">
        <f t="shared" si="2916"/>
        <v>DK$16</v>
      </c>
      <c r="DL1729" s="179" t="str">
        <f t="shared" si="2916"/>
        <v>DL$16</v>
      </c>
    </row>
    <row r="1730" spans="1:116" x14ac:dyDescent="0.4">
      <c r="B1730" t="s">
        <v>332</v>
      </c>
      <c r="D1730" t="s">
        <v>425</v>
      </c>
      <c r="E1730" s="8" t="str">
        <f t="shared" ref="E1730" si="2917">ROW()&amp;" "&amp;D1730</f>
        <v>1730 FAPPE-F</v>
      </c>
      <c r="G1730" s="241" t="str">
        <f>IFERROR(SUBSTITUTE(TRIM(MID(G1708, SEARCH("-", G1708) + 1, LEN(G1708))),":",""),"no unit")</f>
        <v>no unit</v>
      </c>
      <c r="H1730" s="12"/>
      <c r="I1730" s="60"/>
      <c r="J1730" s="60"/>
      <c r="K1730" s="15"/>
      <c r="L1730" s="15"/>
      <c r="M1730" s="15"/>
      <c r="N1730" s="15"/>
      <c r="O1730" s="15"/>
      <c r="P1730" s="15"/>
      <c r="R1730" s="15"/>
      <c r="S1730" s="179" t="str">
        <f t="shared" ref="S1730:AX1730" si="2918">S1705</f>
        <v>S$17</v>
      </c>
      <c r="T1730" s="179" t="str">
        <f t="shared" si="2918"/>
        <v>T$17</v>
      </c>
      <c r="U1730" s="179" t="str">
        <f t="shared" si="2918"/>
        <v>U$17</v>
      </c>
      <c r="V1730" s="179" t="str">
        <f t="shared" si="2918"/>
        <v>V$17</v>
      </c>
      <c r="W1730" s="179" t="str">
        <f t="shared" si="2918"/>
        <v>W$17</v>
      </c>
      <c r="X1730" s="179" t="str">
        <f t="shared" si="2918"/>
        <v>X$17</v>
      </c>
      <c r="Y1730" s="179" t="str">
        <f t="shared" si="2918"/>
        <v>Y$17</v>
      </c>
      <c r="Z1730" s="179" t="str">
        <f t="shared" si="2918"/>
        <v>Z$17</v>
      </c>
      <c r="AA1730" s="179" t="str">
        <f t="shared" si="2918"/>
        <v>AA$17</v>
      </c>
      <c r="AB1730" s="179" t="str">
        <f t="shared" si="2918"/>
        <v>AB$17</v>
      </c>
      <c r="AC1730" s="179" t="str">
        <f t="shared" si="2918"/>
        <v>AC$17</v>
      </c>
      <c r="AD1730" s="179" t="str">
        <f t="shared" si="2918"/>
        <v>AD$17</v>
      </c>
      <c r="AE1730" s="179" t="str">
        <f t="shared" si="2918"/>
        <v>AE$17</v>
      </c>
      <c r="AF1730" s="179" t="str">
        <f t="shared" si="2918"/>
        <v>AF$17</v>
      </c>
      <c r="AG1730" s="179" t="str">
        <f t="shared" si="2918"/>
        <v>AG$17</v>
      </c>
      <c r="AH1730" s="179" t="str">
        <f t="shared" si="2918"/>
        <v>AH$17</v>
      </c>
      <c r="AI1730" s="179" t="str">
        <f t="shared" si="2918"/>
        <v>AI$17</v>
      </c>
      <c r="AJ1730" s="179" t="str">
        <f t="shared" si="2918"/>
        <v>AJ$17</v>
      </c>
      <c r="AK1730" s="179" t="str">
        <f t="shared" si="2918"/>
        <v>AK$17</v>
      </c>
      <c r="AL1730" s="179" t="str">
        <f t="shared" si="2918"/>
        <v>AL$17</v>
      </c>
      <c r="AM1730" s="179" t="str">
        <f t="shared" si="2918"/>
        <v>AM$17</v>
      </c>
      <c r="AN1730" s="179" t="str">
        <f t="shared" si="2918"/>
        <v>AN$17</v>
      </c>
      <c r="AO1730" s="179" t="str">
        <f t="shared" si="2918"/>
        <v>AO$17</v>
      </c>
      <c r="AP1730" s="179" t="str">
        <f t="shared" si="2918"/>
        <v>AP$17</v>
      </c>
      <c r="AQ1730" s="179" t="str">
        <f t="shared" si="2918"/>
        <v>AQ$17</v>
      </c>
      <c r="AR1730" s="179" t="str">
        <f t="shared" si="2918"/>
        <v>AR$17</v>
      </c>
      <c r="AS1730" s="179" t="str">
        <f t="shared" si="2918"/>
        <v>AS$17</v>
      </c>
      <c r="AT1730" s="179" t="str">
        <f t="shared" si="2918"/>
        <v>AT$17</v>
      </c>
      <c r="AU1730" s="179" t="str">
        <f t="shared" si="2918"/>
        <v>AU$17</v>
      </c>
      <c r="AV1730" s="179" t="str">
        <f t="shared" si="2918"/>
        <v>AV$17</v>
      </c>
      <c r="AW1730" s="179" t="str">
        <f t="shared" si="2918"/>
        <v>AW$17</v>
      </c>
      <c r="AX1730" s="179" t="str">
        <f t="shared" si="2918"/>
        <v>AX$17</v>
      </c>
      <c r="AY1730" s="179" t="str">
        <f t="shared" ref="AY1730:CD1730" si="2919">AY1705</f>
        <v>AY$17</v>
      </c>
      <c r="AZ1730" s="179" t="str">
        <f t="shared" si="2919"/>
        <v>AZ$17</v>
      </c>
      <c r="BA1730" s="179" t="str">
        <f t="shared" si="2919"/>
        <v>BA$17</v>
      </c>
      <c r="BB1730" s="179" t="str">
        <f t="shared" si="2919"/>
        <v>BB$17</v>
      </c>
      <c r="BC1730" s="179" t="str">
        <f t="shared" si="2919"/>
        <v>BC$17</v>
      </c>
      <c r="BD1730" s="179" t="str">
        <f t="shared" si="2919"/>
        <v>BD$17</v>
      </c>
      <c r="BE1730" s="179" t="str">
        <f t="shared" si="2919"/>
        <v>BE$17</v>
      </c>
      <c r="BF1730" s="179" t="str">
        <f t="shared" si="2919"/>
        <v>BF$17</v>
      </c>
      <c r="BG1730" s="179" t="str">
        <f t="shared" si="2919"/>
        <v>BG$17</v>
      </c>
      <c r="BH1730" s="179" t="str">
        <f t="shared" si="2919"/>
        <v>BH$17</v>
      </c>
      <c r="BI1730" s="179" t="str">
        <f t="shared" si="2919"/>
        <v>BI$17</v>
      </c>
      <c r="BJ1730" s="179" t="str">
        <f t="shared" si="2919"/>
        <v>BJ$17</v>
      </c>
      <c r="BK1730" s="179" t="str">
        <f t="shared" si="2919"/>
        <v>BK$17</v>
      </c>
      <c r="BL1730" s="179" t="str">
        <f t="shared" si="2919"/>
        <v>BL$17</v>
      </c>
      <c r="BM1730" s="179" t="str">
        <f t="shared" si="2919"/>
        <v>BM$17</v>
      </c>
      <c r="BN1730" s="179" t="str">
        <f t="shared" si="2919"/>
        <v>BN$17</v>
      </c>
      <c r="BO1730" s="179" t="str">
        <f t="shared" si="2919"/>
        <v>BO$17</v>
      </c>
      <c r="BP1730" s="179" t="str">
        <f t="shared" si="2919"/>
        <v>BP$17</v>
      </c>
      <c r="BQ1730" s="179" t="str">
        <f t="shared" si="2919"/>
        <v>BQ$17</v>
      </c>
      <c r="BR1730" s="179" t="str">
        <f t="shared" si="2919"/>
        <v>BR$17</v>
      </c>
      <c r="BS1730" s="179" t="str">
        <f t="shared" si="2919"/>
        <v>BS$17</v>
      </c>
      <c r="BT1730" s="179" t="str">
        <f t="shared" si="2919"/>
        <v>BT$17</v>
      </c>
      <c r="BU1730" s="179" t="str">
        <f t="shared" si="2919"/>
        <v>BU$17</v>
      </c>
      <c r="BV1730" s="179" t="str">
        <f t="shared" si="2919"/>
        <v>BV$17</v>
      </c>
      <c r="BW1730" s="179" t="str">
        <f t="shared" si="2919"/>
        <v>BW$17</v>
      </c>
      <c r="BX1730" s="179" t="str">
        <f t="shared" si="2919"/>
        <v>BX$17</v>
      </c>
      <c r="BY1730" s="179" t="str">
        <f t="shared" si="2919"/>
        <v>BY$17</v>
      </c>
      <c r="BZ1730" s="179" t="str">
        <f t="shared" si="2919"/>
        <v>BZ$17</v>
      </c>
      <c r="CA1730" s="179" t="str">
        <f t="shared" si="2919"/>
        <v>CA$17</v>
      </c>
      <c r="CB1730" s="179" t="str">
        <f t="shared" si="2919"/>
        <v>CB$17</v>
      </c>
      <c r="CC1730" s="179" t="str">
        <f t="shared" si="2919"/>
        <v>CC$17</v>
      </c>
      <c r="CD1730" s="179" t="str">
        <f t="shared" si="2919"/>
        <v>CD$17</v>
      </c>
      <c r="CE1730" s="179" t="str">
        <f t="shared" ref="CE1730:CL1730" si="2920">CE1705</f>
        <v>CE$17</v>
      </c>
      <c r="CF1730" s="179" t="str">
        <f t="shared" si="2920"/>
        <v>CF$17</v>
      </c>
      <c r="CG1730" s="179" t="str">
        <f t="shared" si="2920"/>
        <v>CG$17</v>
      </c>
      <c r="CH1730" s="179" t="str">
        <f t="shared" si="2920"/>
        <v>CH$17</v>
      </c>
      <c r="CI1730" s="179" t="str">
        <f t="shared" si="2920"/>
        <v>CI$17</v>
      </c>
      <c r="CJ1730" s="179" t="str">
        <f t="shared" si="2920"/>
        <v>CJ$17</v>
      </c>
      <c r="CK1730" s="179" t="str">
        <f t="shared" si="2920"/>
        <v>CK$17</v>
      </c>
      <c r="CL1730" s="179" t="str">
        <f t="shared" si="2920"/>
        <v>CL$17</v>
      </c>
      <c r="CN1730" s="60"/>
      <c r="CO1730" s="179" t="str">
        <f t="shared" ref="CO1730:DL1730" si="2921">CO1705</f>
        <v>CO$17</v>
      </c>
      <c r="CP1730" s="179" t="str">
        <f t="shared" si="2921"/>
        <v>CP$17</v>
      </c>
      <c r="CQ1730" s="179" t="str">
        <f t="shared" si="2921"/>
        <v>CQ$17</v>
      </c>
      <c r="CR1730" s="179" t="str">
        <f t="shared" si="2921"/>
        <v>CR$17</v>
      </c>
      <c r="CS1730" s="179" t="str">
        <f t="shared" si="2921"/>
        <v>CS$17</v>
      </c>
      <c r="CT1730" s="179" t="str">
        <f t="shared" si="2921"/>
        <v>CT$17</v>
      </c>
      <c r="CU1730" s="179" t="str">
        <f t="shared" si="2921"/>
        <v>CU$17</v>
      </c>
      <c r="CV1730" s="179" t="str">
        <f t="shared" si="2921"/>
        <v>CV$17</v>
      </c>
      <c r="CW1730" s="179" t="str">
        <f t="shared" si="2921"/>
        <v>CW$17</v>
      </c>
      <c r="CX1730" s="179" t="str">
        <f t="shared" si="2921"/>
        <v>CX$17</v>
      </c>
      <c r="CY1730" s="179" t="str">
        <f t="shared" si="2921"/>
        <v>CY$17</v>
      </c>
      <c r="CZ1730" s="179" t="str">
        <f t="shared" si="2921"/>
        <v>CZ$17</v>
      </c>
      <c r="DA1730" s="179" t="str">
        <f t="shared" si="2921"/>
        <v>DA$17</v>
      </c>
      <c r="DB1730" s="179" t="str">
        <f t="shared" si="2921"/>
        <v>DB$17</v>
      </c>
      <c r="DC1730" s="179" t="str">
        <f t="shared" si="2921"/>
        <v>DC$17</v>
      </c>
      <c r="DD1730" s="179" t="str">
        <f t="shared" si="2921"/>
        <v>DD$17</v>
      </c>
      <c r="DE1730" s="179" t="str">
        <f t="shared" si="2921"/>
        <v>DE$17</v>
      </c>
      <c r="DF1730" s="179" t="str">
        <f t="shared" si="2921"/>
        <v>DF$17</v>
      </c>
      <c r="DG1730" s="179" t="str">
        <f t="shared" si="2921"/>
        <v>DG$17</v>
      </c>
      <c r="DH1730" s="179" t="str">
        <f t="shared" si="2921"/>
        <v>DH$17</v>
      </c>
      <c r="DI1730" s="179" t="str">
        <f t="shared" si="2921"/>
        <v>DI$17</v>
      </c>
      <c r="DJ1730" s="179" t="str">
        <f t="shared" si="2921"/>
        <v>DJ$17</v>
      </c>
      <c r="DK1730" s="179" t="str">
        <f t="shared" si="2921"/>
        <v>DK$17</v>
      </c>
      <c r="DL1730" s="179" t="str">
        <f t="shared" si="2921"/>
        <v>DL$17</v>
      </c>
    </row>
    <row r="1731" spans="1:116" x14ac:dyDescent="0.4">
      <c r="A1731" s="3"/>
      <c r="B1731" t="s">
        <v>332</v>
      </c>
      <c r="D1731" t="s">
        <v>425</v>
      </c>
      <c r="E1731" s="8" t="str">
        <f>ROW()&amp;" "&amp;D1731</f>
        <v>1731 FAPPE-F</v>
      </c>
      <c r="G1731" s="191" t="str">
        <f>G1706</f>
        <v>Secondary revenue driver</v>
      </c>
      <c r="H1731" s="12"/>
      <c r="I1731" s="60"/>
      <c r="J1731" s="60"/>
      <c r="K1731" s="15"/>
      <c r="L1731" s="15"/>
      <c r="M1731" s="15"/>
      <c r="N1731" s="15"/>
      <c r="O1731" s="15"/>
      <c r="P1731" s="15"/>
      <c r="R1731" s="15"/>
      <c r="S1731" s="179">
        <f t="shared" ref="S1731:AX1731" si="2922">S1706</f>
        <v>0</v>
      </c>
      <c r="T1731" s="179">
        <f t="shared" si="2922"/>
        <v>0</v>
      </c>
      <c r="U1731" s="179">
        <f t="shared" si="2922"/>
        <v>0</v>
      </c>
      <c r="V1731" s="179">
        <f t="shared" si="2922"/>
        <v>0</v>
      </c>
      <c r="W1731" s="179">
        <f t="shared" si="2922"/>
        <v>0</v>
      </c>
      <c r="X1731" s="179">
        <f t="shared" si="2922"/>
        <v>0</v>
      </c>
      <c r="Y1731" s="179">
        <f t="shared" si="2922"/>
        <v>0</v>
      </c>
      <c r="Z1731" s="179">
        <f t="shared" si="2922"/>
        <v>0</v>
      </c>
      <c r="AA1731" s="179">
        <f t="shared" si="2922"/>
        <v>0</v>
      </c>
      <c r="AB1731" s="179">
        <f t="shared" si="2922"/>
        <v>0</v>
      </c>
      <c r="AC1731" s="179">
        <f t="shared" si="2922"/>
        <v>0</v>
      </c>
      <c r="AD1731" s="179">
        <f t="shared" si="2922"/>
        <v>0</v>
      </c>
      <c r="AE1731" s="179">
        <f t="shared" si="2922"/>
        <v>0</v>
      </c>
      <c r="AF1731" s="179">
        <f t="shared" si="2922"/>
        <v>0</v>
      </c>
      <c r="AG1731" s="179">
        <f t="shared" si="2922"/>
        <v>0</v>
      </c>
      <c r="AH1731" s="179">
        <f t="shared" si="2922"/>
        <v>0</v>
      </c>
      <c r="AI1731" s="179">
        <f t="shared" si="2922"/>
        <v>0</v>
      </c>
      <c r="AJ1731" s="179">
        <f t="shared" si="2922"/>
        <v>0</v>
      </c>
      <c r="AK1731" s="179">
        <f t="shared" si="2922"/>
        <v>0</v>
      </c>
      <c r="AL1731" s="179">
        <f t="shared" si="2922"/>
        <v>0</v>
      </c>
      <c r="AM1731" s="179">
        <f t="shared" si="2922"/>
        <v>0</v>
      </c>
      <c r="AN1731" s="179">
        <f t="shared" si="2922"/>
        <v>0</v>
      </c>
      <c r="AO1731" s="179">
        <f t="shared" si="2922"/>
        <v>0</v>
      </c>
      <c r="AP1731" s="179">
        <f t="shared" si="2922"/>
        <v>0</v>
      </c>
      <c r="AQ1731" s="179">
        <f t="shared" si="2922"/>
        <v>0</v>
      </c>
      <c r="AR1731" s="179">
        <f t="shared" si="2922"/>
        <v>0</v>
      </c>
      <c r="AS1731" s="179">
        <f t="shared" si="2922"/>
        <v>0</v>
      </c>
      <c r="AT1731" s="179">
        <f t="shared" si="2922"/>
        <v>0</v>
      </c>
      <c r="AU1731" s="179">
        <f t="shared" si="2922"/>
        <v>0</v>
      </c>
      <c r="AV1731" s="179">
        <f t="shared" si="2922"/>
        <v>0</v>
      </c>
      <c r="AW1731" s="179">
        <f t="shared" si="2922"/>
        <v>0</v>
      </c>
      <c r="AX1731" s="179">
        <f t="shared" si="2922"/>
        <v>0</v>
      </c>
      <c r="AY1731" s="179">
        <f t="shared" ref="AY1731:CD1731" si="2923">AY1706</f>
        <v>0</v>
      </c>
      <c r="AZ1731" s="179">
        <f t="shared" si="2923"/>
        <v>0</v>
      </c>
      <c r="BA1731" s="179">
        <f t="shared" si="2923"/>
        <v>0</v>
      </c>
      <c r="BB1731" s="179">
        <f t="shared" si="2923"/>
        <v>0</v>
      </c>
      <c r="BC1731" s="179">
        <f t="shared" si="2923"/>
        <v>0</v>
      </c>
      <c r="BD1731" s="179">
        <f t="shared" si="2923"/>
        <v>0</v>
      </c>
      <c r="BE1731" s="179">
        <f t="shared" si="2923"/>
        <v>0</v>
      </c>
      <c r="BF1731" s="179">
        <f t="shared" si="2923"/>
        <v>0</v>
      </c>
      <c r="BG1731" s="179">
        <f t="shared" si="2923"/>
        <v>0</v>
      </c>
      <c r="BH1731" s="179">
        <f t="shared" si="2923"/>
        <v>0</v>
      </c>
      <c r="BI1731" s="179">
        <f t="shared" si="2923"/>
        <v>0</v>
      </c>
      <c r="BJ1731" s="179">
        <f t="shared" si="2923"/>
        <v>0</v>
      </c>
      <c r="BK1731" s="179">
        <f t="shared" si="2923"/>
        <v>0</v>
      </c>
      <c r="BL1731" s="179">
        <f t="shared" si="2923"/>
        <v>0</v>
      </c>
      <c r="BM1731" s="179">
        <f t="shared" si="2923"/>
        <v>0</v>
      </c>
      <c r="BN1731" s="179">
        <f t="shared" si="2923"/>
        <v>0</v>
      </c>
      <c r="BO1731" s="179">
        <f t="shared" si="2923"/>
        <v>0</v>
      </c>
      <c r="BP1731" s="179">
        <f t="shared" si="2923"/>
        <v>0</v>
      </c>
      <c r="BQ1731" s="179">
        <f t="shared" si="2923"/>
        <v>0</v>
      </c>
      <c r="BR1731" s="179">
        <f t="shared" si="2923"/>
        <v>0</v>
      </c>
      <c r="BS1731" s="179">
        <f t="shared" si="2923"/>
        <v>0</v>
      </c>
      <c r="BT1731" s="179">
        <f t="shared" si="2923"/>
        <v>0</v>
      </c>
      <c r="BU1731" s="179">
        <f t="shared" si="2923"/>
        <v>0</v>
      </c>
      <c r="BV1731" s="179">
        <f t="shared" si="2923"/>
        <v>0</v>
      </c>
      <c r="BW1731" s="179">
        <f t="shared" si="2923"/>
        <v>0</v>
      </c>
      <c r="BX1731" s="179">
        <f t="shared" si="2923"/>
        <v>0</v>
      </c>
      <c r="BY1731" s="179">
        <f t="shared" si="2923"/>
        <v>0</v>
      </c>
      <c r="BZ1731" s="179">
        <f t="shared" si="2923"/>
        <v>0</v>
      </c>
      <c r="CA1731" s="179">
        <f t="shared" si="2923"/>
        <v>0</v>
      </c>
      <c r="CB1731" s="179">
        <f t="shared" si="2923"/>
        <v>0</v>
      </c>
      <c r="CC1731" s="179">
        <f t="shared" si="2923"/>
        <v>0</v>
      </c>
      <c r="CD1731" s="179">
        <f t="shared" si="2923"/>
        <v>0</v>
      </c>
      <c r="CE1731" s="179">
        <f t="shared" ref="CE1731:CL1731" si="2924">CE1706</f>
        <v>0</v>
      </c>
      <c r="CF1731" s="179">
        <f t="shared" si="2924"/>
        <v>0</v>
      </c>
      <c r="CG1731" s="179">
        <f t="shared" si="2924"/>
        <v>0</v>
      </c>
      <c r="CH1731" s="179">
        <f t="shared" si="2924"/>
        <v>0</v>
      </c>
      <c r="CI1731" s="179">
        <f t="shared" si="2924"/>
        <v>0</v>
      </c>
      <c r="CJ1731" s="179">
        <f t="shared" si="2924"/>
        <v>0</v>
      </c>
      <c r="CK1731" s="179">
        <f t="shared" si="2924"/>
        <v>0</v>
      </c>
      <c r="CL1731" s="179">
        <f t="shared" si="2924"/>
        <v>0</v>
      </c>
      <c r="CN1731" s="60"/>
      <c r="CO1731" s="179">
        <f t="shared" ref="CO1731:DL1731" si="2925">CO1706</f>
        <v>0</v>
      </c>
      <c r="CP1731" s="179">
        <f t="shared" si="2925"/>
        <v>0</v>
      </c>
      <c r="CQ1731" s="179">
        <f t="shared" si="2925"/>
        <v>0</v>
      </c>
      <c r="CR1731" s="179">
        <f t="shared" si="2925"/>
        <v>0</v>
      </c>
      <c r="CS1731" s="179">
        <f t="shared" si="2925"/>
        <v>0</v>
      </c>
      <c r="CT1731" s="179">
        <f t="shared" si="2925"/>
        <v>0</v>
      </c>
      <c r="CU1731" s="179">
        <f t="shared" si="2925"/>
        <v>0</v>
      </c>
      <c r="CV1731" s="179">
        <f t="shared" si="2925"/>
        <v>0</v>
      </c>
      <c r="CW1731" s="179">
        <f t="shared" si="2925"/>
        <v>0</v>
      </c>
      <c r="CX1731" s="179">
        <f t="shared" si="2925"/>
        <v>0</v>
      </c>
      <c r="CY1731" s="179">
        <f t="shared" si="2925"/>
        <v>0</v>
      </c>
      <c r="CZ1731" s="179">
        <f t="shared" si="2925"/>
        <v>0</v>
      </c>
      <c r="DA1731" s="179">
        <f t="shared" si="2925"/>
        <v>0</v>
      </c>
      <c r="DB1731" s="179">
        <f t="shared" si="2925"/>
        <v>0</v>
      </c>
      <c r="DC1731" s="179">
        <f t="shared" si="2925"/>
        <v>0</v>
      </c>
      <c r="DD1731" s="179">
        <f t="shared" si="2925"/>
        <v>0</v>
      </c>
      <c r="DE1731" s="179">
        <f t="shared" si="2925"/>
        <v>0</v>
      </c>
      <c r="DF1731" s="179">
        <f t="shared" si="2925"/>
        <v>0</v>
      </c>
      <c r="DG1731" s="179">
        <f t="shared" si="2925"/>
        <v>0</v>
      </c>
      <c r="DH1731" s="179">
        <f t="shared" si="2925"/>
        <v>0</v>
      </c>
      <c r="DI1731" s="179">
        <f t="shared" si="2925"/>
        <v>0</v>
      </c>
      <c r="DJ1731" s="179">
        <f t="shared" si="2925"/>
        <v>0</v>
      </c>
      <c r="DK1731" s="179">
        <f t="shared" si="2925"/>
        <v>0</v>
      </c>
      <c r="DL1731" s="179">
        <f t="shared" si="2925"/>
        <v>0</v>
      </c>
    </row>
    <row r="1732" spans="1:116" x14ac:dyDescent="0.4">
      <c r="B1732" t="s">
        <v>332</v>
      </c>
      <c r="D1732" t="s">
        <v>425</v>
      </c>
      <c r="E1732" s="8" t="str">
        <f>ROW()&amp;" "&amp;D1732</f>
        <v>1732 FAPPE-F</v>
      </c>
      <c r="G1732" s="136" t="str">
        <f>G1707</f>
        <v>Secondary volume driver</v>
      </c>
      <c r="H1732" s="12"/>
      <c r="I1732" s="60"/>
      <c r="J1732" s="60"/>
      <c r="K1732" s="15"/>
      <c r="L1732" s="15"/>
      <c r="M1732" s="15"/>
      <c r="N1732" s="15"/>
      <c r="O1732" s="15"/>
      <c r="P1732" s="15"/>
      <c r="R1732" s="15"/>
      <c r="S1732" s="179"/>
      <c r="T1732" s="179"/>
      <c r="U1732" s="179"/>
      <c r="V1732" s="179"/>
      <c r="W1732" s="179"/>
      <c r="X1732" s="179"/>
      <c r="Y1732" s="179"/>
      <c r="Z1732" s="179"/>
      <c r="AA1732" s="179"/>
      <c r="AB1732" s="179"/>
      <c r="AC1732" s="179"/>
      <c r="AD1732" s="179"/>
      <c r="AE1732" s="179"/>
      <c r="AF1732" s="179"/>
      <c r="AG1732" s="179"/>
      <c r="AH1732" s="179"/>
      <c r="AI1732" s="179"/>
      <c r="AJ1732" s="179"/>
      <c r="AK1732" s="179"/>
      <c r="AL1732" s="179"/>
      <c r="AM1732" s="179"/>
      <c r="AN1732" s="179"/>
      <c r="AO1732" s="179"/>
      <c r="AP1732" s="179"/>
      <c r="AQ1732" s="179"/>
      <c r="AR1732" s="179"/>
      <c r="AS1732" s="179"/>
      <c r="AT1732" s="179"/>
      <c r="AU1732" s="179"/>
      <c r="AV1732" s="179"/>
      <c r="AW1732" s="179"/>
      <c r="AX1732" s="179"/>
      <c r="AY1732" s="179"/>
      <c r="AZ1732" s="179"/>
      <c r="BA1732" s="179"/>
      <c r="BB1732" s="179"/>
      <c r="BC1732" s="179"/>
      <c r="BD1732" s="179"/>
      <c r="BE1732" s="179"/>
      <c r="BF1732" s="179"/>
      <c r="BG1732" s="179"/>
      <c r="BH1732" s="179"/>
      <c r="BI1732" s="179"/>
      <c r="BJ1732" s="179"/>
      <c r="BK1732" s="179"/>
      <c r="BL1732" s="179"/>
      <c r="BM1732" s="179"/>
      <c r="BN1732" s="179"/>
      <c r="BO1732" s="179"/>
      <c r="BP1732" s="179"/>
      <c r="BQ1732" s="179"/>
      <c r="BR1732" s="179"/>
      <c r="BS1732" s="179"/>
      <c r="BT1732" s="179"/>
      <c r="BU1732" s="179"/>
      <c r="BV1732" s="179"/>
      <c r="BW1732" s="179"/>
      <c r="BX1732" s="179"/>
      <c r="BY1732" s="179"/>
      <c r="BZ1732" s="179"/>
      <c r="CA1732" s="179"/>
      <c r="CB1732" s="179"/>
      <c r="CC1732" s="179"/>
      <c r="CD1732" s="179"/>
      <c r="CE1732" s="179"/>
      <c r="CF1732" s="179"/>
      <c r="CG1732" s="179"/>
      <c r="CH1732" s="179"/>
      <c r="CI1732" s="179"/>
      <c r="CJ1732" s="179"/>
      <c r="CK1732" s="179"/>
      <c r="CL1732" s="179"/>
      <c r="CN1732" s="60"/>
      <c r="CO1732" s="179"/>
      <c r="CP1732" s="179"/>
      <c r="CQ1732" s="179"/>
      <c r="CR1732" s="179"/>
      <c r="CS1732" s="179"/>
      <c r="CT1732" s="179"/>
      <c r="CU1732" s="179"/>
      <c r="CV1732" s="179"/>
      <c r="CW1732" s="179"/>
      <c r="CX1732" s="179"/>
      <c r="CY1732" s="179"/>
      <c r="CZ1732" s="179"/>
      <c r="DA1732" s="179"/>
      <c r="DB1732" s="179"/>
      <c r="DC1732" s="179"/>
      <c r="DD1732" s="179"/>
      <c r="DE1732" s="179"/>
      <c r="DF1732" s="179"/>
      <c r="DG1732" s="179"/>
      <c r="DH1732" s="179"/>
      <c r="DI1732" s="179"/>
      <c r="DJ1732" s="179"/>
      <c r="DK1732" s="179"/>
      <c r="DL1732" s="179"/>
    </row>
    <row r="1733" spans="1:116" x14ac:dyDescent="0.4">
      <c r="A1733" s="27"/>
      <c r="B1733" s="27"/>
      <c r="C1733" s="27"/>
      <c r="D1733" s="27"/>
      <c r="E1733" s="27"/>
      <c r="F1733" s="27"/>
      <c r="G1733" s="27"/>
      <c r="H1733" s="90"/>
      <c r="I1733" s="213"/>
      <c r="J1733" s="213"/>
      <c r="K1733" s="214"/>
      <c r="L1733" s="214"/>
      <c r="M1733" s="214"/>
      <c r="N1733" s="214"/>
      <c r="O1733" s="214"/>
      <c r="P1733" s="214"/>
      <c r="R1733" s="214"/>
      <c r="S1733" s="4" t="str">
        <f t="shared" ref="S1733:AX1733" si="2926">ADDRESS(ROW(S1725),COLUMN(S1725),2)</f>
        <v>S$1725</v>
      </c>
      <c r="T1733" s="4" t="str">
        <f t="shared" si="2926"/>
        <v>T$1725</v>
      </c>
      <c r="U1733" s="4" t="str">
        <f t="shared" si="2926"/>
        <v>U$1725</v>
      </c>
      <c r="V1733" s="4" t="str">
        <f t="shared" si="2926"/>
        <v>V$1725</v>
      </c>
      <c r="W1733" s="4" t="str">
        <f t="shared" si="2926"/>
        <v>W$1725</v>
      </c>
      <c r="X1733" s="4" t="str">
        <f t="shared" si="2926"/>
        <v>X$1725</v>
      </c>
      <c r="Y1733" s="4" t="str">
        <f t="shared" si="2926"/>
        <v>Y$1725</v>
      </c>
      <c r="Z1733" s="4" t="str">
        <f t="shared" si="2926"/>
        <v>Z$1725</v>
      </c>
      <c r="AA1733" s="4" t="str">
        <f t="shared" si="2926"/>
        <v>AA$1725</v>
      </c>
      <c r="AB1733" s="4" t="str">
        <f t="shared" si="2926"/>
        <v>AB$1725</v>
      </c>
      <c r="AC1733" s="4" t="str">
        <f t="shared" si="2926"/>
        <v>AC$1725</v>
      </c>
      <c r="AD1733" s="4" t="str">
        <f t="shared" si="2926"/>
        <v>AD$1725</v>
      </c>
      <c r="AE1733" s="4" t="str">
        <f t="shared" si="2926"/>
        <v>AE$1725</v>
      </c>
      <c r="AF1733" s="4" t="str">
        <f t="shared" si="2926"/>
        <v>AF$1725</v>
      </c>
      <c r="AG1733" s="4" t="str">
        <f t="shared" si="2926"/>
        <v>AG$1725</v>
      </c>
      <c r="AH1733" s="4" t="str">
        <f t="shared" si="2926"/>
        <v>AH$1725</v>
      </c>
      <c r="AI1733" s="4" t="str">
        <f t="shared" si="2926"/>
        <v>AI$1725</v>
      </c>
      <c r="AJ1733" s="4" t="str">
        <f t="shared" si="2926"/>
        <v>AJ$1725</v>
      </c>
      <c r="AK1733" s="4" t="str">
        <f t="shared" si="2926"/>
        <v>AK$1725</v>
      </c>
      <c r="AL1733" s="4" t="str">
        <f t="shared" si="2926"/>
        <v>AL$1725</v>
      </c>
      <c r="AM1733" s="4" t="str">
        <f t="shared" si="2926"/>
        <v>AM$1725</v>
      </c>
      <c r="AN1733" s="4" t="str">
        <f t="shared" si="2926"/>
        <v>AN$1725</v>
      </c>
      <c r="AO1733" s="4" t="str">
        <f t="shared" si="2926"/>
        <v>AO$1725</v>
      </c>
      <c r="AP1733" s="4" t="str">
        <f t="shared" si="2926"/>
        <v>AP$1725</v>
      </c>
      <c r="AQ1733" s="4" t="str">
        <f t="shared" si="2926"/>
        <v>AQ$1725</v>
      </c>
      <c r="AR1733" s="4" t="str">
        <f t="shared" si="2926"/>
        <v>AR$1725</v>
      </c>
      <c r="AS1733" s="4" t="str">
        <f t="shared" si="2926"/>
        <v>AS$1725</v>
      </c>
      <c r="AT1733" s="4" t="str">
        <f t="shared" si="2926"/>
        <v>AT$1725</v>
      </c>
      <c r="AU1733" s="4" t="str">
        <f t="shared" si="2926"/>
        <v>AU$1725</v>
      </c>
      <c r="AV1733" s="4" t="str">
        <f t="shared" si="2926"/>
        <v>AV$1725</v>
      </c>
      <c r="AW1733" s="4" t="str">
        <f t="shared" si="2926"/>
        <v>AW$1725</v>
      </c>
      <c r="AX1733" s="4" t="str">
        <f t="shared" si="2926"/>
        <v>AX$1725</v>
      </c>
      <c r="AY1733" s="4" t="str">
        <f t="shared" ref="AY1733:CD1733" si="2927">ADDRESS(ROW(AY1725),COLUMN(AY1725),2)</f>
        <v>AY$1725</v>
      </c>
      <c r="AZ1733" s="4" t="str">
        <f t="shared" si="2927"/>
        <v>AZ$1725</v>
      </c>
      <c r="BA1733" s="4" t="str">
        <f t="shared" si="2927"/>
        <v>BA$1725</v>
      </c>
      <c r="BB1733" s="4" t="str">
        <f t="shared" si="2927"/>
        <v>BB$1725</v>
      </c>
      <c r="BC1733" s="4" t="str">
        <f t="shared" si="2927"/>
        <v>BC$1725</v>
      </c>
      <c r="BD1733" s="4" t="str">
        <f t="shared" si="2927"/>
        <v>BD$1725</v>
      </c>
      <c r="BE1733" s="4" t="str">
        <f t="shared" si="2927"/>
        <v>BE$1725</v>
      </c>
      <c r="BF1733" s="4" t="str">
        <f t="shared" si="2927"/>
        <v>BF$1725</v>
      </c>
      <c r="BG1733" s="4" t="str">
        <f t="shared" si="2927"/>
        <v>BG$1725</v>
      </c>
      <c r="BH1733" s="4" t="str">
        <f t="shared" si="2927"/>
        <v>BH$1725</v>
      </c>
      <c r="BI1733" s="4" t="str">
        <f t="shared" si="2927"/>
        <v>BI$1725</v>
      </c>
      <c r="BJ1733" s="4" t="str">
        <f t="shared" si="2927"/>
        <v>BJ$1725</v>
      </c>
      <c r="BK1733" s="4" t="str">
        <f t="shared" si="2927"/>
        <v>BK$1725</v>
      </c>
      <c r="BL1733" s="4" t="str">
        <f t="shared" si="2927"/>
        <v>BL$1725</v>
      </c>
      <c r="BM1733" s="4" t="str">
        <f t="shared" si="2927"/>
        <v>BM$1725</v>
      </c>
      <c r="BN1733" s="4" t="str">
        <f t="shared" si="2927"/>
        <v>BN$1725</v>
      </c>
      <c r="BO1733" s="4" t="str">
        <f t="shared" si="2927"/>
        <v>BO$1725</v>
      </c>
      <c r="BP1733" s="4" t="str">
        <f t="shared" si="2927"/>
        <v>BP$1725</v>
      </c>
      <c r="BQ1733" s="4" t="str">
        <f t="shared" si="2927"/>
        <v>BQ$1725</v>
      </c>
      <c r="BR1733" s="4" t="str">
        <f t="shared" si="2927"/>
        <v>BR$1725</v>
      </c>
      <c r="BS1733" s="4" t="str">
        <f t="shared" si="2927"/>
        <v>BS$1725</v>
      </c>
      <c r="BT1733" s="4" t="str">
        <f t="shared" si="2927"/>
        <v>BT$1725</v>
      </c>
      <c r="BU1733" s="4" t="str">
        <f t="shared" si="2927"/>
        <v>BU$1725</v>
      </c>
      <c r="BV1733" s="4" t="str">
        <f t="shared" si="2927"/>
        <v>BV$1725</v>
      </c>
      <c r="BW1733" s="4" t="str">
        <f t="shared" si="2927"/>
        <v>BW$1725</v>
      </c>
      <c r="BX1733" s="4" t="str">
        <f t="shared" si="2927"/>
        <v>BX$1725</v>
      </c>
      <c r="BY1733" s="4" t="str">
        <f t="shared" si="2927"/>
        <v>BY$1725</v>
      </c>
      <c r="BZ1733" s="4" t="str">
        <f t="shared" si="2927"/>
        <v>BZ$1725</v>
      </c>
      <c r="CA1733" s="4" t="str">
        <f t="shared" si="2927"/>
        <v>CA$1725</v>
      </c>
      <c r="CB1733" s="4" t="str">
        <f t="shared" si="2927"/>
        <v>CB$1725</v>
      </c>
      <c r="CC1733" s="4" t="str">
        <f t="shared" si="2927"/>
        <v>CC$1725</v>
      </c>
      <c r="CD1733" s="4" t="str">
        <f t="shared" si="2927"/>
        <v>CD$1725</v>
      </c>
      <c r="CE1733" s="4" t="str">
        <f t="shared" ref="CE1733:CL1733" si="2928">ADDRESS(ROW(CE1725),COLUMN(CE1725),2)</f>
        <v>CE$1725</v>
      </c>
      <c r="CF1733" s="4" t="str">
        <f t="shared" si="2928"/>
        <v>CF$1725</v>
      </c>
      <c r="CG1733" s="4" t="str">
        <f t="shared" si="2928"/>
        <v>CG$1725</v>
      </c>
      <c r="CH1733" s="4" t="str">
        <f t="shared" si="2928"/>
        <v>CH$1725</v>
      </c>
      <c r="CI1733" s="4" t="str">
        <f t="shared" si="2928"/>
        <v>CI$1725</v>
      </c>
      <c r="CJ1733" s="4" t="str">
        <f t="shared" si="2928"/>
        <v>CJ$1725</v>
      </c>
      <c r="CK1733" s="4" t="str">
        <f t="shared" si="2928"/>
        <v>CK$1725</v>
      </c>
      <c r="CL1733" s="4" t="str">
        <f t="shared" si="2928"/>
        <v>CL$1725</v>
      </c>
      <c r="CN1733" s="213"/>
      <c r="CO1733" s="4" t="str">
        <f t="shared" ref="CO1733:DL1733" si="2929">ADDRESS(ROW(CO1725),COLUMN(CO1725),2)</f>
        <v>CO$1725</v>
      </c>
      <c r="CP1733" s="4" t="str">
        <f t="shared" si="2929"/>
        <v>CP$1725</v>
      </c>
      <c r="CQ1733" s="4" t="str">
        <f t="shared" si="2929"/>
        <v>CQ$1725</v>
      </c>
      <c r="CR1733" s="4" t="str">
        <f t="shared" si="2929"/>
        <v>CR$1725</v>
      </c>
      <c r="CS1733" s="4" t="str">
        <f t="shared" si="2929"/>
        <v>CS$1725</v>
      </c>
      <c r="CT1733" s="4" t="str">
        <f t="shared" si="2929"/>
        <v>CT$1725</v>
      </c>
      <c r="CU1733" s="4" t="str">
        <f t="shared" si="2929"/>
        <v>CU$1725</v>
      </c>
      <c r="CV1733" s="4" t="str">
        <f t="shared" si="2929"/>
        <v>CV$1725</v>
      </c>
      <c r="CW1733" s="4" t="str">
        <f t="shared" si="2929"/>
        <v>CW$1725</v>
      </c>
      <c r="CX1733" s="4" t="str">
        <f t="shared" si="2929"/>
        <v>CX$1725</v>
      </c>
      <c r="CY1733" s="4" t="str">
        <f t="shared" si="2929"/>
        <v>CY$1725</v>
      </c>
      <c r="CZ1733" s="4" t="str">
        <f t="shared" si="2929"/>
        <v>CZ$1725</v>
      </c>
      <c r="DA1733" s="4" t="str">
        <f t="shared" si="2929"/>
        <v>DA$1725</v>
      </c>
      <c r="DB1733" s="4" t="str">
        <f t="shared" si="2929"/>
        <v>DB$1725</v>
      </c>
      <c r="DC1733" s="4" t="str">
        <f t="shared" si="2929"/>
        <v>DC$1725</v>
      </c>
      <c r="DD1733" s="4" t="str">
        <f t="shared" si="2929"/>
        <v>DD$1725</v>
      </c>
      <c r="DE1733" s="4" t="str">
        <f t="shared" si="2929"/>
        <v>DE$1725</v>
      </c>
      <c r="DF1733" s="4" t="str">
        <f t="shared" si="2929"/>
        <v>DF$1725</v>
      </c>
      <c r="DG1733" s="4" t="str">
        <f t="shared" si="2929"/>
        <v>DG$1725</v>
      </c>
      <c r="DH1733" s="4" t="str">
        <f t="shared" si="2929"/>
        <v>DH$1725</v>
      </c>
      <c r="DI1733" s="4" t="str">
        <f t="shared" si="2929"/>
        <v>DI$1725</v>
      </c>
      <c r="DJ1733" s="4" t="str">
        <f t="shared" si="2929"/>
        <v>DJ$1725</v>
      </c>
      <c r="DK1733" s="4" t="str">
        <f t="shared" si="2929"/>
        <v>DK$1725</v>
      </c>
      <c r="DL1733" s="4" t="str">
        <f t="shared" si="2929"/>
        <v>DL$1725</v>
      </c>
    </row>
    <row r="1734" spans="1:116" x14ac:dyDescent="0.4">
      <c r="A1734" s="174"/>
      <c r="E1734" s="8"/>
      <c r="G1734" s="175" t="s">
        <v>490</v>
      </c>
      <c r="H1734" s="12"/>
      <c r="I1734" s="60"/>
      <c r="J1734" s="60"/>
      <c r="K1734" s="15"/>
      <c r="L1734" s="15"/>
      <c r="M1734" s="15"/>
      <c r="N1734" s="15"/>
      <c r="O1734" s="15"/>
      <c r="P1734" s="15"/>
      <c r="R1734" s="15"/>
      <c r="S1734" s="179" t="str">
        <f t="shared" ref="S1734:AX1734" si="2930">S1709</f>
        <v>S$19</v>
      </c>
      <c r="T1734" s="179" t="str">
        <f t="shared" si="2930"/>
        <v>T$19</v>
      </c>
      <c r="U1734" s="179" t="str">
        <f t="shared" si="2930"/>
        <v>U$19</v>
      </c>
      <c r="V1734" s="179" t="str">
        <f t="shared" si="2930"/>
        <v>V$19</v>
      </c>
      <c r="W1734" s="179" t="str">
        <f t="shared" si="2930"/>
        <v>W$19</v>
      </c>
      <c r="X1734" s="179" t="str">
        <f t="shared" si="2930"/>
        <v>X$19</v>
      </c>
      <c r="Y1734" s="179" t="str">
        <f t="shared" si="2930"/>
        <v>Y$19</v>
      </c>
      <c r="Z1734" s="179" t="str">
        <f t="shared" si="2930"/>
        <v>Z$19</v>
      </c>
      <c r="AA1734" s="179" t="str">
        <f t="shared" si="2930"/>
        <v>AA$19</v>
      </c>
      <c r="AB1734" s="179" t="str">
        <f t="shared" si="2930"/>
        <v>AB$19</v>
      </c>
      <c r="AC1734" s="179" t="str">
        <f t="shared" si="2930"/>
        <v>AC$19</v>
      </c>
      <c r="AD1734" s="179" t="str">
        <f t="shared" si="2930"/>
        <v>AD$19</v>
      </c>
      <c r="AE1734" s="179" t="str">
        <f t="shared" si="2930"/>
        <v>AE$19</v>
      </c>
      <c r="AF1734" s="179" t="str">
        <f t="shared" si="2930"/>
        <v>AF$19</v>
      </c>
      <c r="AG1734" s="179" t="str">
        <f t="shared" si="2930"/>
        <v>AG$19</v>
      </c>
      <c r="AH1734" s="179" t="str">
        <f t="shared" si="2930"/>
        <v>AH$19</v>
      </c>
      <c r="AI1734" s="179" t="str">
        <f t="shared" si="2930"/>
        <v>AI$19</v>
      </c>
      <c r="AJ1734" s="179" t="str">
        <f t="shared" si="2930"/>
        <v>AJ$19</v>
      </c>
      <c r="AK1734" s="179" t="str">
        <f t="shared" si="2930"/>
        <v>AK$19</v>
      </c>
      <c r="AL1734" s="179" t="str">
        <f t="shared" si="2930"/>
        <v>AL$19</v>
      </c>
      <c r="AM1734" s="179" t="str">
        <f t="shared" si="2930"/>
        <v>AM$19</v>
      </c>
      <c r="AN1734" s="179" t="str">
        <f t="shared" si="2930"/>
        <v>AN$19</v>
      </c>
      <c r="AO1734" s="179" t="str">
        <f t="shared" si="2930"/>
        <v>AO$19</v>
      </c>
      <c r="AP1734" s="179" t="str">
        <f t="shared" si="2930"/>
        <v>AP$19</v>
      </c>
      <c r="AQ1734" s="179" t="str">
        <f t="shared" si="2930"/>
        <v>AQ$19</v>
      </c>
      <c r="AR1734" s="179" t="str">
        <f t="shared" si="2930"/>
        <v>AR$19</v>
      </c>
      <c r="AS1734" s="179" t="str">
        <f t="shared" si="2930"/>
        <v>AS$19</v>
      </c>
      <c r="AT1734" s="179" t="str">
        <f t="shared" si="2930"/>
        <v>AT$19</v>
      </c>
      <c r="AU1734" s="179" t="str">
        <f t="shared" si="2930"/>
        <v>AU$19</v>
      </c>
      <c r="AV1734" s="179" t="str">
        <f t="shared" si="2930"/>
        <v>AV$19</v>
      </c>
      <c r="AW1734" s="179" t="str">
        <f t="shared" si="2930"/>
        <v>AW$19</v>
      </c>
      <c r="AX1734" s="179" t="str">
        <f t="shared" si="2930"/>
        <v>AX$19</v>
      </c>
      <c r="AY1734" s="179" t="str">
        <f t="shared" ref="AY1734:CD1734" si="2931">AY1709</f>
        <v>AY$19</v>
      </c>
      <c r="AZ1734" s="179" t="str">
        <f t="shared" si="2931"/>
        <v>AZ$19</v>
      </c>
      <c r="BA1734" s="179" t="str">
        <f t="shared" si="2931"/>
        <v>BA$19</v>
      </c>
      <c r="BB1734" s="179" t="str">
        <f t="shared" si="2931"/>
        <v>BB$19</v>
      </c>
      <c r="BC1734" s="179" t="str">
        <f t="shared" si="2931"/>
        <v>BC$19</v>
      </c>
      <c r="BD1734" s="179" t="str">
        <f t="shared" si="2931"/>
        <v>BD$19</v>
      </c>
      <c r="BE1734" s="179" t="str">
        <f t="shared" si="2931"/>
        <v>BE$19</v>
      </c>
      <c r="BF1734" s="179" t="str">
        <f t="shared" si="2931"/>
        <v>BF$19</v>
      </c>
      <c r="BG1734" s="179" t="str">
        <f t="shared" si="2931"/>
        <v>BG$19</v>
      </c>
      <c r="BH1734" s="179" t="str">
        <f t="shared" si="2931"/>
        <v>BH$19</v>
      </c>
      <c r="BI1734" s="179" t="str">
        <f t="shared" si="2931"/>
        <v>BI$19</v>
      </c>
      <c r="BJ1734" s="179" t="str">
        <f t="shared" si="2931"/>
        <v>BJ$19</v>
      </c>
      <c r="BK1734" s="179" t="str">
        <f t="shared" si="2931"/>
        <v>BK$19</v>
      </c>
      <c r="BL1734" s="179" t="str">
        <f t="shared" si="2931"/>
        <v>BL$19</v>
      </c>
      <c r="BM1734" s="179" t="str">
        <f t="shared" si="2931"/>
        <v>BM$19</v>
      </c>
      <c r="BN1734" s="179" t="str">
        <f t="shared" si="2931"/>
        <v>BN$19</v>
      </c>
      <c r="BO1734" s="179" t="str">
        <f t="shared" si="2931"/>
        <v>BO$19</v>
      </c>
      <c r="BP1734" s="179" t="str">
        <f t="shared" si="2931"/>
        <v>BP$19</v>
      </c>
      <c r="BQ1734" s="179" t="str">
        <f t="shared" si="2931"/>
        <v>BQ$19</v>
      </c>
      <c r="BR1734" s="179" t="str">
        <f t="shared" si="2931"/>
        <v>BR$19</v>
      </c>
      <c r="BS1734" s="179" t="str">
        <f t="shared" si="2931"/>
        <v>BS$19</v>
      </c>
      <c r="BT1734" s="179" t="str">
        <f t="shared" si="2931"/>
        <v>BT$19</v>
      </c>
      <c r="BU1734" s="179" t="str">
        <f t="shared" si="2931"/>
        <v>BU$19</v>
      </c>
      <c r="BV1734" s="179" t="str">
        <f t="shared" si="2931"/>
        <v>BV$19</v>
      </c>
      <c r="BW1734" s="179" t="str">
        <f t="shared" si="2931"/>
        <v>BW$19</v>
      </c>
      <c r="BX1734" s="179" t="str">
        <f t="shared" si="2931"/>
        <v>BX$19</v>
      </c>
      <c r="BY1734" s="179" t="str">
        <f t="shared" si="2931"/>
        <v>BY$19</v>
      </c>
      <c r="BZ1734" s="179" t="str">
        <f t="shared" si="2931"/>
        <v>BZ$19</v>
      </c>
      <c r="CA1734" s="179" t="str">
        <f t="shared" si="2931"/>
        <v>CA$19</v>
      </c>
      <c r="CB1734" s="179" t="str">
        <f t="shared" si="2931"/>
        <v>CB$19</v>
      </c>
      <c r="CC1734" s="179" t="str">
        <f t="shared" si="2931"/>
        <v>CC$19</v>
      </c>
      <c r="CD1734" s="179" t="str">
        <f t="shared" si="2931"/>
        <v>CD$19</v>
      </c>
      <c r="CE1734" s="179" t="str">
        <f t="shared" ref="CE1734:CL1734" si="2932">CE1709</f>
        <v>CE$19</v>
      </c>
      <c r="CF1734" s="179" t="str">
        <f t="shared" si="2932"/>
        <v>CF$19</v>
      </c>
      <c r="CG1734" s="179" t="str">
        <f t="shared" si="2932"/>
        <v>CG$19</v>
      </c>
      <c r="CH1734" s="179" t="str">
        <f t="shared" si="2932"/>
        <v>CH$19</v>
      </c>
      <c r="CI1734" s="179" t="str">
        <f t="shared" si="2932"/>
        <v>CI$19</v>
      </c>
      <c r="CJ1734" s="179" t="str">
        <f t="shared" si="2932"/>
        <v>CJ$19</v>
      </c>
      <c r="CK1734" s="179" t="str">
        <f t="shared" si="2932"/>
        <v>CK$19</v>
      </c>
      <c r="CL1734" s="179" t="str">
        <f t="shared" si="2932"/>
        <v>CL$19</v>
      </c>
      <c r="CN1734" s="60"/>
      <c r="CO1734" s="179" t="str">
        <f t="shared" ref="CO1734:DL1734" si="2933">CO1709</f>
        <v>CO$19</v>
      </c>
      <c r="CP1734" s="179" t="str">
        <f t="shared" si="2933"/>
        <v>CP$19</v>
      </c>
      <c r="CQ1734" s="179" t="str">
        <f t="shared" si="2933"/>
        <v>CQ$19</v>
      </c>
      <c r="CR1734" s="179" t="str">
        <f t="shared" si="2933"/>
        <v>CR$19</v>
      </c>
      <c r="CS1734" s="179" t="str">
        <f t="shared" si="2933"/>
        <v>CS$19</v>
      </c>
      <c r="CT1734" s="179" t="str">
        <f t="shared" si="2933"/>
        <v>CT$19</v>
      </c>
      <c r="CU1734" s="179" t="str">
        <f t="shared" si="2933"/>
        <v>CU$19</v>
      </c>
      <c r="CV1734" s="179" t="str">
        <f t="shared" si="2933"/>
        <v>CV$19</v>
      </c>
      <c r="CW1734" s="179" t="str">
        <f t="shared" si="2933"/>
        <v>CW$19</v>
      </c>
      <c r="CX1734" s="179" t="str">
        <f t="shared" si="2933"/>
        <v>CX$19</v>
      </c>
      <c r="CY1734" s="179" t="str">
        <f t="shared" si="2933"/>
        <v>CY$19</v>
      </c>
      <c r="CZ1734" s="179" t="str">
        <f t="shared" si="2933"/>
        <v>CZ$19</v>
      </c>
      <c r="DA1734" s="179" t="str">
        <f t="shared" si="2933"/>
        <v>DA$19</v>
      </c>
      <c r="DB1734" s="179" t="str">
        <f t="shared" si="2933"/>
        <v>DB$19</v>
      </c>
      <c r="DC1734" s="179" t="str">
        <f t="shared" si="2933"/>
        <v>DC$19</v>
      </c>
      <c r="DD1734" s="179" t="str">
        <f t="shared" si="2933"/>
        <v>DD$19</v>
      </c>
      <c r="DE1734" s="179" t="str">
        <f t="shared" si="2933"/>
        <v>DE$19</v>
      </c>
      <c r="DF1734" s="179" t="str">
        <f t="shared" si="2933"/>
        <v>DF$19</v>
      </c>
      <c r="DG1734" s="179" t="str">
        <f t="shared" si="2933"/>
        <v>DG$19</v>
      </c>
      <c r="DH1734" s="179" t="str">
        <f t="shared" si="2933"/>
        <v>DH$19</v>
      </c>
      <c r="DI1734" s="179" t="str">
        <f t="shared" si="2933"/>
        <v>DI$19</v>
      </c>
      <c r="DJ1734" s="179" t="str">
        <f t="shared" si="2933"/>
        <v>DJ$19</v>
      </c>
      <c r="DK1734" s="179" t="str">
        <f t="shared" si="2933"/>
        <v>DK$19</v>
      </c>
      <c r="DL1734" s="179" t="str">
        <f t="shared" si="2933"/>
        <v>DL$19</v>
      </c>
    </row>
    <row r="1735" spans="1:116" x14ac:dyDescent="0.4">
      <c r="A1735" s="174"/>
      <c r="E1735" s="8"/>
      <c r="G1735" s="175" t="s">
        <v>492</v>
      </c>
      <c r="H1735" s="27"/>
      <c r="I1735" s="27"/>
      <c r="J1735" s="27"/>
      <c r="K1735" s="27"/>
      <c r="L1735" s="27"/>
      <c r="M1735" s="27"/>
      <c r="N1735" s="27"/>
      <c r="O1735" s="27"/>
      <c r="P1735" s="27"/>
      <c r="CN1735" s="27"/>
    </row>
    <row r="1736" spans="1:116" x14ac:dyDescent="0.4">
      <c r="A1736" s="174"/>
      <c r="E1736" s="8"/>
      <c r="G1736" s="175" t="s">
        <v>461</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462</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491</v>
      </c>
      <c r="H1738" s="174"/>
      <c r="I1738" s="176"/>
      <c r="J1738" s="176"/>
      <c r="K1738" s="197"/>
      <c r="L1738" s="197"/>
      <c r="M1738" s="197"/>
      <c r="N1738" s="197"/>
      <c r="O1738" s="197"/>
      <c r="P1738" s="197"/>
      <c r="R1738" s="198"/>
      <c r="S1738" s="199" t="str">
        <f t="shared" ref="S1738:AX1738" si="2934">S$20</f>
        <v>S$16</v>
      </c>
      <c r="T1738" s="199" t="str">
        <f t="shared" si="2934"/>
        <v>T$16</v>
      </c>
      <c r="U1738" s="199" t="str">
        <f t="shared" si="2934"/>
        <v>U$16</v>
      </c>
      <c r="V1738" s="199" t="str">
        <f t="shared" si="2934"/>
        <v>V$16</v>
      </c>
      <c r="W1738" s="199" t="str">
        <f t="shared" si="2934"/>
        <v>W$16</v>
      </c>
      <c r="X1738" s="199" t="str">
        <f t="shared" si="2934"/>
        <v>X$16</v>
      </c>
      <c r="Y1738" s="199" t="str">
        <f t="shared" si="2934"/>
        <v>Y$16</v>
      </c>
      <c r="Z1738" s="199" t="str">
        <f t="shared" si="2934"/>
        <v>Z$16</v>
      </c>
      <c r="AA1738" s="199" t="str">
        <f t="shared" si="2934"/>
        <v>AA$16</v>
      </c>
      <c r="AB1738" s="199" t="str">
        <f t="shared" si="2934"/>
        <v>AB$16</v>
      </c>
      <c r="AC1738" s="199" t="str">
        <f t="shared" si="2934"/>
        <v>AC$16</v>
      </c>
      <c r="AD1738" s="199" t="str">
        <f t="shared" si="2934"/>
        <v>AD$16</v>
      </c>
      <c r="AE1738" s="199" t="str">
        <f t="shared" si="2934"/>
        <v>AE$16</v>
      </c>
      <c r="AF1738" s="199" t="str">
        <f t="shared" si="2934"/>
        <v>AF$16</v>
      </c>
      <c r="AG1738" s="199" t="str">
        <f t="shared" si="2934"/>
        <v>AG$16</v>
      </c>
      <c r="AH1738" s="199" t="str">
        <f t="shared" si="2934"/>
        <v>AH$16</v>
      </c>
      <c r="AI1738" s="199" t="str">
        <f t="shared" si="2934"/>
        <v>AI$16</v>
      </c>
      <c r="AJ1738" s="199" t="str">
        <f t="shared" si="2934"/>
        <v>AJ$16</v>
      </c>
      <c r="AK1738" s="199" t="str">
        <f t="shared" si="2934"/>
        <v>AK$16</v>
      </c>
      <c r="AL1738" s="199" t="str">
        <f t="shared" si="2934"/>
        <v>AL$16</v>
      </c>
      <c r="AM1738" s="199" t="str">
        <f t="shared" si="2934"/>
        <v>AM$16</v>
      </c>
      <c r="AN1738" s="199" t="str">
        <f t="shared" si="2934"/>
        <v>AN$16</v>
      </c>
      <c r="AO1738" s="199" t="str">
        <f t="shared" si="2934"/>
        <v>AO$16</v>
      </c>
      <c r="AP1738" s="199" t="str">
        <f t="shared" si="2934"/>
        <v>AP$16</v>
      </c>
      <c r="AQ1738" s="199" t="str">
        <f t="shared" si="2934"/>
        <v>AQ$16</v>
      </c>
      <c r="AR1738" s="199" t="str">
        <f t="shared" si="2934"/>
        <v>AR$16</v>
      </c>
      <c r="AS1738" s="199" t="str">
        <f t="shared" si="2934"/>
        <v>AS$16</v>
      </c>
      <c r="AT1738" s="199" t="str">
        <f t="shared" si="2934"/>
        <v>AT$16</v>
      </c>
      <c r="AU1738" s="199" t="str">
        <f t="shared" si="2934"/>
        <v>AU$16</v>
      </c>
      <c r="AV1738" s="199" t="str">
        <f t="shared" si="2934"/>
        <v>AV$16</v>
      </c>
      <c r="AW1738" s="199" t="str">
        <f t="shared" si="2934"/>
        <v>AW$16</v>
      </c>
      <c r="AX1738" s="199" t="str">
        <f t="shared" si="2934"/>
        <v>AX$16</v>
      </c>
      <c r="AY1738" s="199" t="str">
        <f t="shared" ref="AY1738:CD1738" si="2935">AY$20</f>
        <v>AY$16</v>
      </c>
      <c r="AZ1738" s="199" t="str">
        <f t="shared" si="2935"/>
        <v>AZ$16</v>
      </c>
      <c r="BA1738" s="199" t="str">
        <f t="shared" si="2935"/>
        <v>BA$16</v>
      </c>
      <c r="BB1738" s="199" t="str">
        <f t="shared" si="2935"/>
        <v>BB$16</v>
      </c>
      <c r="BC1738" s="199" t="str">
        <f t="shared" si="2935"/>
        <v>BC$16</v>
      </c>
      <c r="BD1738" s="199" t="str">
        <f t="shared" si="2935"/>
        <v>BD$16</v>
      </c>
      <c r="BE1738" s="199" t="str">
        <f t="shared" si="2935"/>
        <v>BE$16</v>
      </c>
      <c r="BF1738" s="199" t="str">
        <f t="shared" si="2935"/>
        <v>BF$16</v>
      </c>
      <c r="BG1738" s="199" t="str">
        <f t="shared" si="2935"/>
        <v>BG$16</v>
      </c>
      <c r="BH1738" s="199" t="str">
        <f t="shared" si="2935"/>
        <v>BH$16</v>
      </c>
      <c r="BI1738" s="199" t="str">
        <f t="shared" si="2935"/>
        <v>BI$16</v>
      </c>
      <c r="BJ1738" s="199" t="str">
        <f t="shared" si="2935"/>
        <v>BJ$16</v>
      </c>
      <c r="BK1738" s="199" t="str">
        <f t="shared" si="2935"/>
        <v>BK$16</v>
      </c>
      <c r="BL1738" s="199" t="str">
        <f t="shared" si="2935"/>
        <v>BL$16</v>
      </c>
      <c r="BM1738" s="199" t="str">
        <f t="shared" si="2935"/>
        <v>BM$16</v>
      </c>
      <c r="BN1738" s="199" t="str">
        <f t="shared" si="2935"/>
        <v>BN$16</v>
      </c>
      <c r="BO1738" s="199" t="str">
        <f t="shared" si="2935"/>
        <v>BO$16</v>
      </c>
      <c r="BP1738" s="199" t="str">
        <f t="shared" si="2935"/>
        <v>BP$16</v>
      </c>
      <c r="BQ1738" s="199" t="str">
        <f t="shared" si="2935"/>
        <v>BQ$16</v>
      </c>
      <c r="BR1738" s="199" t="str">
        <f t="shared" si="2935"/>
        <v>BR$16</v>
      </c>
      <c r="BS1738" s="199" t="str">
        <f t="shared" si="2935"/>
        <v>BS$16</v>
      </c>
      <c r="BT1738" s="199" t="str">
        <f t="shared" si="2935"/>
        <v>BT$16</v>
      </c>
      <c r="BU1738" s="199" t="str">
        <f t="shared" si="2935"/>
        <v>BU$16</v>
      </c>
      <c r="BV1738" s="199" t="str">
        <f t="shared" si="2935"/>
        <v>BV$16</v>
      </c>
      <c r="BW1738" s="199" t="str">
        <f t="shared" si="2935"/>
        <v>BW$16</v>
      </c>
      <c r="BX1738" s="199" t="str">
        <f t="shared" si="2935"/>
        <v>BX$16</v>
      </c>
      <c r="BY1738" s="199" t="str">
        <f t="shared" si="2935"/>
        <v>BY$16</v>
      </c>
      <c r="BZ1738" s="199" t="str">
        <f t="shared" si="2935"/>
        <v>BZ$16</v>
      </c>
      <c r="CA1738" s="199" t="str">
        <f t="shared" si="2935"/>
        <v>CA$16</v>
      </c>
      <c r="CB1738" s="199" t="str">
        <f t="shared" si="2935"/>
        <v>CB$16</v>
      </c>
      <c r="CC1738" s="199" t="str">
        <f t="shared" si="2935"/>
        <v>CC$16</v>
      </c>
      <c r="CD1738" s="199" t="str">
        <f t="shared" si="2935"/>
        <v>CD$16</v>
      </c>
      <c r="CE1738" s="199" t="str">
        <f t="shared" ref="CE1738:CL1738" si="2936">CE$20</f>
        <v>CE$16</v>
      </c>
      <c r="CF1738" s="199" t="str">
        <f t="shared" si="2936"/>
        <v>CF$16</v>
      </c>
      <c r="CG1738" s="199" t="str">
        <f t="shared" si="2936"/>
        <v>CG$16</v>
      </c>
      <c r="CH1738" s="199" t="str">
        <f t="shared" si="2936"/>
        <v>CH$16</v>
      </c>
      <c r="CI1738" s="199" t="str">
        <f t="shared" si="2936"/>
        <v>CI$16</v>
      </c>
      <c r="CJ1738" s="199" t="str">
        <f t="shared" si="2936"/>
        <v>CJ$16</v>
      </c>
      <c r="CK1738" s="199" t="str">
        <f t="shared" si="2936"/>
        <v>CK$16</v>
      </c>
      <c r="CL1738" s="199" t="str">
        <f t="shared" si="2936"/>
        <v>CL$16</v>
      </c>
      <c r="CN1738" s="176"/>
      <c r="CO1738" s="199" t="str">
        <f t="shared" ref="CO1738:DL1738" si="2937">CO$20</f>
        <v>CO$16</v>
      </c>
      <c r="CP1738" s="199" t="str">
        <f t="shared" si="2937"/>
        <v>CP$16</v>
      </c>
      <c r="CQ1738" s="199" t="str">
        <f t="shared" si="2937"/>
        <v>CQ$16</v>
      </c>
      <c r="CR1738" s="199" t="str">
        <f t="shared" si="2937"/>
        <v>CR$16</v>
      </c>
      <c r="CS1738" s="199" t="str">
        <f t="shared" si="2937"/>
        <v>CS$16</v>
      </c>
      <c r="CT1738" s="199" t="str">
        <f t="shared" si="2937"/>
        <v>CT$16</v>
      </c>
      <c r="CU1738" s="199" t="str">
        <f t="shared" si="2937"/>
        <v>CU$16</v>
      </c>
      <c r="CV1738" s="199" t="str">
        <f t="shared" si="2937"/>
        <v>CV$16</v>
      </c>
      <c r="CW1738" s="199" t="str">
        <f t="shared" si="2937"/>
        <v>CW$16</v>
      </c>
      <c r="CX1738" s="199" t="str">
        <f t="shared" si="2937"/>
        <v>CX$16</v>
      </c>
      <c r="CY1738" s="199" t="str">
        <f t="shared" si="2937"/>
        <v>CY$16</v>
      </c>
      <c r="CZ1738" s="199" t="str">
        <f t="shared" si="2937"/>
        <v>CZ$16</v>
      </c>
      <c r="DA1738" s="199" t="str">
        <f t="shared" si="2937"/>
        <v>DA$16</v>
      </c>
      <c r="DB1738" s="199" t="str">
        <f t="shared" si="2937"/>
        <v>DB$16</v>
      </c>
      <c r="DC1738" s="199" t="str">
        <f t="shared" si="2937"/>
        <v>DC$16</v>
      </c>
      <c r="DD1738" s="199" t="str">
        <f t="shared" si="2937"/>
        <v>DD$16</v>
      </c>
      <c r="DE1738" s="199" t="str">
        <f t="shared" si="2937"/>
        <v>DE$16</v>
      </c>
      <c r="DF1738" s="199" t="str">
        <f t="shared" si="2937"/>
        <v>DF$16</v>
      </c>
      <c r="DG1738" s="199" t="str">
        <f t="shared" si="2937"/>
        <v>DG$16</v>
      </c>
      <c r="DH1738" s="199" t="str">
        <f t="shared" si="2937"/>
        <v>DH$16</v>
      </c>
      <c r="DI1738" s="199" t="str">
        <f t="shared" si="2937"/>
        <v>DI$16</v>
      </c>
      <c r="DJ1738" s="199" t="str">
        <f t="shared" si="2937"/>
        <v>DJ$16</v>
      </c>
      <c r="DK1738" s="199" t="str">
        <f t="shared" si="2937"/>
        <v>DK$16</v>
      </c>
      <c r="DL1738" s="199" t="str">
        <f t="shared" si="2937"/>
        <v>DL$16</v>
      </c>
    </row>
    <row r="1739" spans="1:116" x14ac:dyDescent="0.4">
      <c r="A1739" s="174"/>
      <c r="E1739" s="8"/>
      <c r="G1739" s="175" t="s">
        <v>505</v>
      </c>
      <c r="H1739" s="200"/>
      <c r="I1739" s="201"/>
      <c r="J1739" s="201"/>
      <c r="K1739" s="202"/>
      <c r="L1739" s="202"/>
      <c r="M1739" s="202"/>
      <c r="N1739" s="202"/>
      <c r="O1739" s="202"/>
      <c r="P1739" s="202"/>
      <c r="R1739" s="202"/>
      <c r="S1739" s="199" t="str">
        <f t="shared" ref="S1739:AX1739" si="2938">S$21</f>
        <v>S$17</v>
      </c>
      <c r="T1739" s="199" t="str">
        <f t="shared" si="2938"/>
        <v>T$17</v>
      </c>
      <c r="U1739" s="199" t="str">
        <f t="shared" si="2938"/>
        <v>U$17</v>
      </c>
      <c r="V1739" s="199" t="str">
        <f t="shared" si="2938"/>
        <v>V$17</v>
      </c>
      <c r="W1739" s="199" t="str">
        <f t="shared" si="2938"/>
        <v>W$17</v>
      </c>
      <c r="X1739" s="199" t="str">
        <f t="shared" si="2938"/>
        <v>X$17</v>
      </c>
      <c r="Y1739" s="199" t="str">
        <f t="shared" si="2938"/>
        <v>Y$17</v>
      </c>
      <c r="Z1739" s="199" t="str">
        <f t="shared" si="2938"/>
        <v>Z$17</v>
      </c>
      <c r="AA1739" s="199" t="str">
        <f t="shared" si="2938"/>
        <v>AA$17</v>
      </c>
      <c r="AB1739" s="199" t="str">
        <f t="shared" si="2938"/>
        <v>AB$17</v>
      </c>
      <c r="AC1739" s="199" t="str">
        <f t="shared" si="2938"/>
        <v>AC$17</v>
      </c>
      <c r="AD1739" s="199" t="str">
        <f t="shared" si="2938"/>
        <v>AD$17</v>
      </c>
      <c r="AE1739" s="199" t="str">
        <f t="shared" si="2938"/>
        <v>AE$17</v>
      </c>
      <c r="AF1739" s="199" t="str">
        <f t="shared" si="2938"/>
        <v>AF$17</v>
      </c>
      <c r="AG1739" s="199" t="str">
        <f t="shared" si="2938"/>
        <v>AG$17</v>
      </c>
      <c r="AH1739" s="199" t="str">
        <f t="shared" si="2938"/>
        <v>AH$17</v>
      </c>
      <c r="AI1739" s="199" t="str">
        <f t="shared" si="2938"/>
        <v>AI$17</v>
      </c>
      <c r="AJ1739" s="199" t="str">
        <f t="shared" si="2938"/>
        <v>AJ$17</v>
      </c>
      <c r="AK1739" s="199" t="str">
        <f t="shared" si="2938"/>
        <v>AK$17</v>
      </c>
      <c r="AL1739" s="199" t="str">
        <f t="shared" si="2938"/>
        <v>AL$17</v>
      </c>
      <c r="AM1739" s="199" t="str">
        <f t="shared" si="2938"/>
        <v>AM$17</v>
      </c>
      <c r="AN1739" s="199" t="str">
        <f t="shared" si="2938"/>
        <v>AN$17</v>
      </c>
      <c r="AO1739" s="199" t="str">
        <f t="shared" si="2938"/>
        <v>AO$17</v>
      </c>
      <c r="AP1739" s="199" t="str">
        <f t="shared" si="2938"/>
        <v>AP$17</v>
      </c>
      <c r="AQ1739" s="199" t="str">
        <f t="shared" si="2938"/>
        <v>AQ$17</v>
      </c>
      <c r="AR1739" s="199" t="str">
        <f t="shared" si="2938"/>
        <v>AR$17</v>
      </c>
      <c r="AS1739" s="199" t="str">
        <f t="shared" si="2938"/>
        <v>AS$17</v>
      </c>
      <c r="AT1739" s="199" t="str">
        <f t="shared" si="2938"/>
        <v>AT$17</v>
      </c>
      <c r="AU1739" s="199" t="str">
        <f t="shared" si="2938"/>
        <v>AU$17</v>
      </c>
      <c r="AV1739" s="199" t="str">
        <f t="shared" si="2938"/>
        <v>AV$17</v>
      </c>
      <c r="AW1739" s="199" t="str">
        <f t="shared" si="2938"/>
        <v>AW$17</v>
      </c>
      <c r="AX1739" s="199" t="str">
        <f t="shared" si="2938"/>
        <v>AX$17</v>
      </c>
      <c r="AY1739" s="199" t="str">
        <f t="shared" ref="AY1739:CD1739" si="2939">AY$21</f>
        <v>AY$17</v>
      </c>
      <c r="AZ1739" s="199" t="str">
        <f t="shared" si="2939"/>
        <v>AZ$17</v>
      </c>
      <c r="BA1739" s="199" t="str">
        <f t="shared" si="2939"/>
        <v>BA$17</v>
      </c>
      <c r="BB1739" s="199" t="str">
        <f t="shared" si="2939"/>
        <v>BB$17</v>
      </c>
      <c r="BC1739" s="199" t="str">
        <f t="shared" si="2939"/>
        <v>BC$17</v>
      </c>
      <c r="BD1739" s="199" t="str">
        <f t="shared" si="2939"/>
        <v>BD$17</v>
      </c>
      <c r="BE1739" s="199" t="str">
        <f t="shared" si="2939"/>
        <v>BE$17</v>
      </c>
      <c r="BF1739" s="199" t="str">
        <f t="shared" si="2939"/>
        <v>BF$17</v>
      </c>
      <c r="BG1739" s="199" t="str">
        <f t="shared" si="2939"/>
        <v>BG$17</v>
      </c>
      <c r="BH1739" s="199" t="str">
        <f t="shared" si="2939"/>
        <v>BH$17</v>
      </c>
      <c r="BI1739" s="199" t="str">
        <f t="shared" si="2939"/>
        <v>BI$17</v>
      </c>
      <c r="BJ1739" s="199" t="str">
        <f t="shared" si="2939"/>
        <v>BJ$17</v>
      </c>
      <c r="BK1739" s="199" t="str">
        <f t="shared" si="2939"/>
        <v>BK$17</v>
      </c>
      <c r="BL1739" s="199" t="str">
        <f t="shared" si="2939"/>
        <v>BL$17</v>
      </c>
      <c r="BM1739" s="199" t="str">
        <f t="shared" si="2939"/>
        <v>BM$17</v>
      </c>
      <c r="BN1739" s="199" t="str">
        <f t="shared" si="2939"/>
        <v>BN$17</v>
      </c>
      <c r="BO1739" s="199" t="str">
        <f t="shared" si="2939"/>
        <v>BO$17</v>
      </c>
      <c r="BP1739" s="199" t="str">
        <f t="shared" si="2939"/>
        <v>BP$17</v>
      </c>
      <c r="BQ1739" s="199" t="str">
        <f t="shared" si="2939"/>
        <v>BQ$17</v>
      </c>
      <c r="BR1739" s="199" t="str">
        <f t="shared" si="2939"/>
        <v>BR$17</v>
      </c>
      <c r="BS1739" s="199" t="str">
        <f t="shared" si="2939"/>
        <v>BS$17</v>
      </c>
      <c r="BT1739" s="199" t="str">
        <f t="shared" si="2939"/>
        <v>BT$17</v>
      </c>
      <c r="BU1739" s="199" t="str">
        <f t="shared" si="2939"/>
        <v>BU$17</v>
      </c>
      <c r="BV1739" s="199" t="str">
        <f t="shared" si="2939"/>
        <v>BV$17</v>
      </c>
      <c r="BW1739" s="199" t="str">
        <f t="shared" si="2939"/>
        <v>BW$17</v>
      </c>
      <c r="BX1739" s="199" t="str">
        <f t="shared" si="2939"/>
        <v>BX$17</v>
      </c>
      <c r="BY1739" s="199" t="str">
        <f t="shared" si="2939"/>
        <v>BY$17</v>
      </c>
      <c r="BZ1739" s="199" t="str">
        <f t="shared" si="2939"/>
        <v>BZ$17</v>
      </c>
      <c r="CA1739" s="199" t="str">
        <f t="shared" si="2939"/>
        <v>CA$17</v>
      </c>
      <c r="CB1739" s="199" t="str">
        <f t="shared" si="2939"/>
        <v>CB$17</v>
      </c>
      <c r="CC1739" s="199" t="str">
        <f t="shared" si="2939"/>
        <v>CC$17</v>
      </c>
      <c r="CD1739" s="199" t="str">
        <f t="shared" si="2939"/>
        <v>CD$17</v>
      </c>
      <c r="CE1739" s="199" t="str">
        <f t="shared" ref="CE1739:CL1739" si="2940">CE$21</f>
        <v>CE$17</v>
      </c>
      <c r="CF1739" s="199" t="str">
        <f t="shared" si="2940"/>
        <v>CF$17</v>
      </c>
      <c r="CG1739" s="199" t="str">
        <f t="shared" si="2940"/>
        <v>CG$17</v>
      </c>
      <c r="CH1739" s="199" t="str">
        <f t="shared" si="2940"/>
        <v>CH$17</v>
      </c>
      <c r="CI1739" s="199" t="str">
        <f t="shared" si="2940"/>
        <v>CI$17</v>
      </c>
      <c r="CJ1739" s="199" t="str">
        <f t="shared" si="2940"/>
        <v>CJ$17</v>
      </c>
      <c r="CK1739" s="199" t="str">
        <f t="shared" si="2940"/>
        <v>CK$17</v>
      </c>
      <c r="CL1739" s="199" t="str">
        <f t="shared" si="2940"/>
        <v>CL$17</v>
      </c>
      <c r="CN1739" s="201"/>
      <c r="CO1739" s="199" t="str">
        <f t="shared" ref="CO1739:DL1739" si="2941">CO$21</f>
        <v>CO$17</v>
      </c>
      <c r="CP1739" s="199" t="str">
        <f t="shared" si="2941"/>
        <v>CP$17</v>
      </c>
      <c r="CQ1739" s="199" t="str">
        <f t="shared" si="2941"/>
        <v>CQ$17</v>
      </c>
      <c r="CR1739" s="199" t="str">
        <f t="shared" si="2941"/>
        <v>CR$17</v>
      </c>
      <c r="CS1739" s="199" t="str">
        <f t="shared" si="2941"/>
        <v>CS$17</v>
      </c>
      <c r="CT1739" s="199" t="str">
        <f t="shared" si="2941"/>
        <v>CT$17</v>
      </c>
      <c r="CU1739" s="199" t="str">
        <f t="shared" si="2941"/>
        <v>CU$17</v>
      </c>
      <c r="CV1739" s="199" t="str">
        <f t="shared" si="2941"/>
        <v>CV$17</v>
      </c>
      <c r="CW1739" s="199" t="str">
        <f t="shared" si="2941"/>
        <v>CW$17</v>
      </c>
      <c r="CX1739" s="199" t="str">
        <f t="shared" si="2941"/>
        <v>CX$17</v>
      </c>
      <c r="CY1739" s="199" t="str">
        <f t="shared" si="2941"/>
        <v>CY$17</v>
      </c>
      <c r="CZ1739" s="199" t="str">
        <f t="shared" si="2941"/>
        <v>CZ$17</v>
      </c>
      <c r="DA1739" s="199" t="str">
        <f t="shared" si="2941"/>
        <v>DA$17</v>
      </c>
      <c r="DB1739" s="199" t="str">
        <f t="shared" si="2941"/>
        <v>DB$17</v>
      </c>
      <c r="DC1739" s="199" t="str">
        <f t="shared" si="2941"/>
        <v>DC$17</v>
      </c>
      <c r="DD1739" s="199" t="str">
        <f t="shared" si="2941"/>
        <v>DD$17</v>
      </c>
      <c r="DE1739" s="199" t="str">
        <f t="shared" si="2941"/>
        <v>DE$17</v>
      </c>
      <c r="DF1739" s="199" t="str">
        <f t="shared" si="2941"/>
        <v>DF$17</v>
      </c>
      <c r="DG1739" s="199" t="str">
        <f t="shared" si="2941"/>
        <v>DG$17</v>
      </c>
      <c r="DH1739" s="199" t="str">
        <f t="shared" si="2941"/>
        <v>DH$17</v>
      </c>
      <c r="DI1739" s="199" t="str">
        <f t="shared" si="2941"/>
        <v>DI$17</v>
      </c>
      <c r="DJ1739" s="199" t="str">
        <f t="shared" si="2941"/>
        <v>DJ$17</v>
      </c>
      <c r="DK1739" s="199" t="str">
        <f t="shared" si="2941"/>
        <v>DK$17</v>
      </c>
      <c r="DL1739" s="199" t="str">
        <f t="shared" si="2941"/>
        <v>DL$17</v>
      </c>
    </row>
    <row r="1740" spans="1:116" x14ac:dyDescent="0.4">
      <c r="A1740" s="174"/>
      <c r="E1740" s="8"/>
      <c r="G1740" s="175" t="s">
        <v>463</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464</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31" t="s">
        <v>218</v>
      </c>
      <c r="B1742" s="31" t="s">
        <v>243</v>
      </c>
      <c r="C1742" s="31"/>
      <c r="D1742" t="s">
        <v>424</v>
      </c>
      <c r="E1742" s="8" t="str">
        <f t="shared" ref="E1742:E1766" si="2942">ROW()&amp;" "&amp;D1742</f>
        <v>1742 FAINT-F</v>
      </c>
      <c r="F1742" t="s">
        <v>347</v>
      </c>
      <c r="G1742" s="70" t="s">
        <v>282</v>
      </c>
      <c r="H1742" s="200"/>
      <c r="I1742" s="201"/>
      <c r="J1742" s="201"/>
      <c r="K1742" s="202"/>
      <c r="L1742" s="202"/>
      <c r="M1742" s="202"/>
      <c r="N1742" s="202"/>
      <c r="O1742" s="202"/>
      <c r="P1742" s="202"/>
      <c r="R1742" s="202"/>
      <c r="S1742" s="190" t="str">
        <f t="shared" ref="S1742:AX1742" si="2943">S$22</f>
        <v>S$18</v>
      </c>
      <c r="T1742" s="190" t="str">
        <f t="shared" si="2943"/>
        <v>T$18</v>
      </c>
      <c r="U1742" s="190" t="str">
        <f t="shared" si="2943"/>
        <v>U$18</v>
      </c>
      <c r="V1742" s="190" t="str">
        <f t="shared" si="2943"/>
        <v>V$18</v>
      </c>
      <c r="W1742" s="190" t="str">
        <f t="shared" si="2943"/>
        <v>W$18</v>
      </c>
      <c r="X1742" s="190" t="str">
        <f t="shared" si="2943"/>
        <v>X$18</v>
      </c>
      <c r="Y1742" s="190" t="str">
        <f t="shared" si="2943"/>
        <v>Y$18</v>
      </c>
      <c r="Z1742" s="190" t="str">
        <f t="shared" si="2943"/>
        <v>Z$18</v>
      </c>
      <c r="AA1742" s="190" t="str">
        <f t="shared" si="2943"/>
        <v>AA$18</v>
      </c>
      <c r="AB1742" s="190" t="str">
        <f t="shared" si="2943"/>
        <v>AB$18</v>
      </c>
      <c r="AC1742" s="190" t="str">
        <f t="shared" si="2943"/>
        <v>AC$18</v>
      </c>
      <c r="AD1742" s="190" t="str">
        <f t="shared" si="2943"/>
        <v>AD$18</v>
      </c>
      <c r="AE1742" s="190" t="str">
        <f t="shared" si="2943"/>
        <v>AE$18</v>
      </c>
      <c r="AF1742" s="190" t="str">
        <f t="shared" si="2943"/>
        <v>AF$18</v>
      </c>
      <c r="AG1742" s="190" t="str">
        <f t="shared" si="2943"/>
        <v>AG$18</v>
      </c>
      <c r="AH1742" s="190" t="str">
        <f t="shared" si="2943"/>
        <v>AH$18</v>
      </c>
      <c r="AI1742" s="190" t="str">
        <f t="shared" si="2943"/>
        <v>AI$18</v>
      </c>
      <c r="AJ1742" s="190" t="str">
        <f t="shared" si="2943"/>
        <v>AJ$18</v>
      </c>
      <c r="AK1742" s="190" t="str">
        <f t="shared" si="2943"/>
        <v>AK$18</v>
      </c>
      <c r="AL1742" s="190" t="str">
        <f t="shared" si="2943"/>
        <v>AL$18</v>
      </c>
      <c r="AM1742" s="190" t="str">
        <f t="shared" si="2943"/>
        <v>AM$18</v>
      </c>
      <c r="AN1742" s="190" t="str">
        <f t="shared" si="2943"/>
        <v>AN$18</v>
      </c>
      <c r="AO1742" s="190" t="str">
        <f t="shared" si="2943"/>
        <v>AO$18</v>
      </c>
      <c r="AP1742" s="190" t="str">
        <f t="shared" si="2943"/>
        <v>AP$18</v>
      </c>
      <c r="AQ1742" s="190" t="str">
        <f t="shared" si="2943"/>
        <v>AQ$18</v>
      </c>
      <c r="AR1742" s="190" t="str">
        <f t="shared" si="2943"/>
        <v>AR$18</v>
      </c>
      <c r="AS1742" s="190" t="str">
        <f t="shared" si="2943"/>
        <v>AS$18</v>
      </c>
      <c r="AT1742" s="190" t="str">
        <f t="shared" si="2943"/>
        <v>AT$18</v>
      </c>
      <c r="AU1742" s="190" t="str">
        <f t="shared" si="2943"/>
        <v>AU$18</v>
      </c>
      <c r="AV1742" s="190" t="str">
        <f t="shared" si="2943"/>
        <v>AV$18</v>
      </c>
      <c r="AW1742" s="190" t="str">
        <f t="shared" si="2943"/>
        <v>AW$18</v>
      </c>
      <c r="AX1742" s="190" t="str">
        <f t="shared" si="2943"/>
        <v>AX$18</v>
      </c>
      <c r="AY1742" s="190" t="str">
        <f t="shared" ref="AY1742:CD1742" si="2944">AY$22</f>
        <v>AY$18</v>
      </c>
      <c r="AZ1742" s="190" t="str">
        <f t="shared" si="2944"/>
        <v>AZ$18</v>
      </c>
      <c r="BA1742" s="190" t="str">
        <f t="shared" si="2944"/>
        <v>BA$18</v>
      </c>
      <c r="BB1742" s="190" t="str">
        <f t="shared" si="2944"/>
        <v>BB$18</v>
      </c>
      <c r="BC1742" s="190" t="str">
        <f t="shared" si="2944"/>
        <v>BC$18</v>
      </c>
      <c r="BD1742" s="190" t="str">
        <f t="shared" si="2944"/>
        <v>BD$18</v>
      </c>
      <c r="BE1742" s="190" t="str">
        <f t="shared" si="2944"/>
        <v>BE$18</v>
      </c>
      <c r="BF1742" s="190" t="str">
        <f t="shared" si="2944"/>
        <v>BF$18</v>
      </c>
      <c r="BG1742" s="190" t="str">
        <f t="shared" si="2944"/>
        <v>BG$18</v>
      </c>
      <c r="BH1742" s="190" t="str">
        <f t="shared" si="2944"/>
        <v>BH$18</v>
      </c>
      <c r="BI1742" s="190" t="str">
        <f t="shared" si="2944"/>
        <v>BI$18</v>
      </c>
      <c r="BJ1742" s="190" t="str">
        <f t="shared" si="2944"/>
        <v>BJ$18</v>
      </c>
      <c r="BK1742" s="190" t="str">
        <f t="shared" si="2944"/>
        <v>BK$18</v>
      </c>
      <c r="BL1742" s="190" t="str">
        <f t="shared" si="2944"/>
        <v>BL$18</v>
      </c>
      <c r="BM1742" s="190" t="str">
        <f t="shared" si="2944"/>
        <v>BM$18</v>
      </c>
      <c r="BN1742" s="190" t="str">
        <f t="shared" si="2944"/>
        <v>BN$18</v>
      </c>
      <c r="BO1742" s="190" t="str">
        <f t="shared" si="2944"/>
        <v>BO$18</v>
      </c>
      <c r="BP1742" s="190" t="str">
        <f t="shared" si="2944"/>
        <v>BP$18</v>
      </c>
      <c r="BQ1742" s="190" t="str">
        <f t="shared" si="2944"/>
        <v>BQ$18</v>
      </c>
      <c r="BR1742" s="190" t="str">
        <f t="shared" si="2944"/>
        <v>BR$18</v>
      </c>
      <c r="BS1742" s="190" t="str">
        <f t="shared" si="2944"/>
        <v>BS$18</v>
      </c>
      <c r="BT1742" s="190" t="str">
        <f t="shared" si="2944"/>
        <v>BT$18</v>
      </c>
      <c r="BU1742" s="190" t="str">
        <f t="shared" si="2944"/>
        <v>BU$18</v>
      </c>
      <c r="BV1742" s="190" t="str">
        <f t="shared" si="2944"/>
        <v>BV$18</v>
      </c>
      <c r="BW1742" s="190" t="str">
        <f t="shared" si="2944"/>
        <v>BW$18</v>
      </c>
      <c r="BX1742" s="190" t="str">
        <f t="shared" si="2944"/>
        <v>BX$18</v>
      </c>
      <c r="BY1742" s="190" t="str">
        <f t="shared" si="2944"/>
        <v>BY$18</v>
      </c>
      <c r="BZ1742" s="190" t="str">
        <f t="shared" si="2944"/>
        <v>BZ$18</v>
      </c>
      <c r="CA1742" s="190" t="str">
        <f t="shared" si="2944"/>
        <v>CA$18</v>
      </c>
      <c r="CB1742" s="190" t="str">
        <f t="shared" si="2944"/>
        <v>CB$18</v>
      </c>
      <c r="CC1742" s="190" t="str">
        <f t="shared" si="2944"/>
        <v>CC$18</v>
      </c>
      <c r="CD1742" s="190" t="str">
        <f t="shared" si="2944"/>
        <v>CD$18</v>
      </c>
      <c r="CE1742" s="190" t="str">
        <f t="shared" ref="CE1742:CL1742" si="2945">CE$22</f>
        <v>CE$18</v>
      </c>
      <c r="CF1742" s="190" t="str">
        <f t="shared" si="2945"/>
        <v>CF$18</v>
      </c>
      <c r="CG1742" s="190" t="str">
        <f t="shared" si="2945"/>
        <v>CG$18</v>
      </c>
      <c r="CH1742" s="190" t="str">
        <f t="shared" si="2945"/>
        <v>CH$18</v>
      </c>
      <c r="CI1742" s="190" t="str">
        <f t="shared" si="2945"/>
        <v>CI$18</v>
      </c>
      <c r="CJ1742" s="190" t="str">
        <f t="shared" si="2945"/>
        <v>CJ$18</v>
      </c>
      <c r="CK1742" s="190" t="str">
        <f t="shared" si="2945"/>
        <v>CK$18</v>
      </c>
      <c r="CL1742" s="190" t="str">
        <f t="shared" si="2945"/>
        <v>CL$18</v>
      </c>
      <c r="CN1742" s="201"/>
      <c r="CO1742" s="190" t="str">
        <f t="shared" ref="CO1742:DL1742" si="2946">CO$22</f>
        <v>CO$18</v>
      </c>
      <c r="CP1742" s="190" t="str">
        <f t="shared" si="2946"/>
        <v>CP$18</v>
      </c>
      <c r="CQ1742" s="190" t="str">
        <f t="shared" si="2946"/>
        <v>CQ$18</v>
      </c>
      <c r="CR1742" s="190" t="str">
        <f t="shared" si="2946"/>
        <v>CR$18</v>
      </c>
      <c r="CS1742" s="190" t="str">
        <f t="shared" si="2946"/>
        <v>CS$18</v>
      </c>
      <c r="CT1742" s="190" t="str">
        <f t="shared" si="2946"/>
        <v>CT$18</v>
      </c>
      <c r="CU1742" s="190" t="str">
        <f t="shared" si="2946"/>
        <v>CU$18</v>
      </c>
      <c r="CV1742" s="190" t="str">
        <f t="shared" si="2946"/>
        <v>CV$18</v>
      </c>
      <c r="CW1742" s="190" t="str">
        <f t="shared" si="2946"/>
        <v>CW$18</v>
      </c>
      <c r="CX1742" s="190" t="str">
        <f t="shared" si="2946"/>
        <v>CX$18</v>
      </c>
      <c r="CY1742" s="190" t="str">
        <f t="shared" si="2946"/>
        <v>CY$18</v>
      </c>
      <c r="CZ1742" s="190" t="str">
        <f t="shared" si="2946"/>
        <v>CZ$18</v>
      </c>
      <c r="DA1742" s="190" t="str">
        <f t="shared" si="2946"/>
        <v>DA$18</v>
      </c>
      <c r="DB1742" s="190" t="str">
        <f t="shared" si="2946"/>
        <v>DB$18</v>
      </c>
      <c r="DC1742" s="190" t="str">
        <f t="shared" si="2946"/>
        <v>DC$18</v>
      </c>
      <c r="DD1742" s="190" t="str">
        <f t="shared" si="2946"/>
        <v>DD$18</v>
      </c>
      <c r="DE1742" s="190" t="str">
        <f t="shared" si="2946"/>
        <v>DE$18</v>
      </c>
      <c r="DF1742" s="190" t="str">
        <f t="shared" si="2946"/>
        <v>DF$18</v>
      </c>
      <c r="DG1742" s="190" t="str">
        <f t="shared" si="2946"/>
        <v>DG$18</v>
      </c>
      <c r="DH1742" s="190" t="str">
        <f t="shared" si="2946"/>
        <v>DH$18</v>
      </c>
      <c r="DI1742" s="190" t="str">
        <f t="shared" si="2946"/>
        <v>DI$18</v>
      </c>
      <c r="DJ1742" s="190" t="str">
        <f t="shared" si="2946"/>
        <v>DJ$18</v>
      </c>
      <c r="DK1742" s="190" t="str">
        <f t="shared" si="2946"/>
        <v>DK$18</v>
      </c>
      <c r="DL1742" s="190" t="str">
        <f t="shared" si="2946"/>
        <v>DL$18</v>
      </c>
    </row>
    <row r="1743" spans="1:116" x14ac:dyDescent="0.4">
      <c r="A1743" s="31"/>
      <c r="B1743" t="str">
        <f>E1743</f>
        <v>1743 FAINT-F</v>
      </c>
      <c r="D1743" t="s">
        <v>424</v>
      </c>
      <c r="E1743" s="8" t="str">
        <f t="shared" ref="E1743" si="2947">ROW()&amp;" "&amp;D1743</f>
        <v>1743 FAINT-F</v>
      </c>
      <c r="G1743" s="95" t="str">
        <f>"Assumptions - "&amp;G1742</f>
        <v>Assumptions - Fixed secondary intangible assets:</v>
      </c>
      <c r="H1743" s="200"/>
      <c r="I1743" s="201"/>
      <c r="J1743" s="201"/>
      <c r="K1743" s="202"/>
      <c r="L1743" s="202"/>
      <c r="M1743" s="202"/>
      <c r="N1743" s="202"/>
      <c r="O1743" s="202"/>
      <c r="P1743" s="202"/>
      <c r="R1743" s="202"/>
      <c r="S1743" s="190" t="str">
        <f t="shared" ref="S1743:AX1743" si="2948">S$23</f>
        <v>S$19</v>
      </c>
      <c r="T1743" s="190" t="str">
        <f t="shared" si="2948"/>
        <v>T$19</v>
      </c>
      <c r="U1743" s="190" t="str">
        <f t="shared" si="2948"/>
        <v>U$19</v>
      </c>
      <c r="V1743" s="190" t="str">
        <f t="shared" si="2948"/>
        <v>V$19</v>
      </c>
      <c r="W1743" s="190" t="str">
        <f t="shared" si="2948"/>
        <v>W$19</v>
      </c>
      <c r="X1743" s="190" t="str">
        <f t="shared" si="2948"/>
        <v>X$19</v>
      </c>
      <c r="Y1743" s="190" t="str">
        <f t="shared" si="2948"/>
        <v>Y$19</v>
      </c>
      <c r="Z1743" s="190" t="str">
        <f t="shared" si="2948"/>
        <v>Z$19</v>
      </c>
      <c r="AA1743" s="190" t="str">
        <f t="shared" si="2948"/>
        <v>AA$19</v>
      </c>
      <c r="AB1743" s="190" t="str">
        <f t="shared" si="2948"/>
        <v>AB$19</v>
      </c>
      <c r="AC1743" s="190" t="str">
        <f t="shared" si="2948"/>
        <v>AC$19</v>
      </c>
      <c r="AD1743" s="190" t="str">
        <f t="shared" si="2948"/>
        <v>AD$19</v>
      </c>
      <c r="AE1743" s="190" t="str">
        <f t="shared" si="2948"/>
        <v>AE$19</v>
      </c>
      <c r="AF1743" s="190" t="str">
        <f t="shared" si="2948"/>
        <v>AF$19</v>
      </c>
      <c r="AG1743" s="190" t="str">
        <f t="shared" si="2948"/>
        <v>AG$19</v>
      </c>
      <c r="AH1743" s="190" t="str">
        <f t="shared" si="2948"/>
        <v>AH$19</v>
      </c>
      <c r="AI1743" s="190" t="str">
        <f t="shared" si="2948"/>
        <v>AI$19</v>
      </c>
      <c r="AJ1743" s="190" t="str">
        <f t="shared" si="2948"/>
        <v>AJ$19</v>
      </c>
      <c r="AK1743" s="190" t="str">
        <f t="shared" si="2948"/>
        <v>AK$19</v>
      </c>
      <c r="AL1743" s="190" t="str">
        <f t="shared" si="2948"/>
        <v>AL$19</v>
      </c>
      <c r="AM1743" s="190" t="str">
        <f t="shared" si="2948"/>
        <v>AM$19</v>
      </c>
      <c r="AN1743" s="190" t="str">
        <f t="shared" si="2948"/>
        <v>AN$19</v>
      </c>
      <c r="AO1743" s="190" t="str">
        <f t="shared" si="2948"/>
        <v>AO$19</v>
      </c>
      <c r="AP1743" s="190" t="str">
        <f t="shared" si="2948"/>
        <v>AP$19</v>
      </c>
      <c r="AQ1743" s="190" t="str">
        <f t="shared" si="2948"/>
        <v>AQ$19</v>
      </c>
      <c r="AR1743" s="190" t="str">
        <f t="shared" si="2948"/>
        <v>AR$19</v>
      </c>
      <c r="AS1743" s="190" t="str">
        <f t="shared" si="2948"/>
        <v>AS$19</v>
      </c>
      <c r="AT1743" s="190" t="str">
        <f t="shared" si="2948"/>
        <v>AT$19</v>
      </c>
      <c r="AU1743" s="190" t="str">
        <f t="shared" si="2948"/>
        <v>AU$19</v>
      </c>
      <c r="AV1743" s="190" t="str">
        <f t="shared" si="2948"/>
        <v>AV$19</v>
      </c>
      <c r="AW1743" s="190" t="str">
        <f t="shared" si="2948"/>
        <v>AW$19</v>
      </c>
      <c r="AX1743" s="190" t="str">
        <f t="shared" si="2948"/>
        <v>AX$19</v>
      </c>
      <c r="AY1743" s="190" t="str">
        <f t="shared" ref="AY1743:CD1743" si="2949">AY$23</f>
        <v>AY$19</v>
      </c>
      <c r="AZ1743" s="190" t="str">
        <f t="shared" si="2949"/>
        <v>AZ$19</v>
      </c>
      <c r="BA1743" s="190" t="str">
        <f t="shared" si="2949"/>
        <v>BA$19</v>
      </c>
      <c r="BB1743" s="190" t="str">
        <f t="shared" si="2949"/>
        <v>BB$19</v>
      </c>
      <c r="BC1743" s="190" t="str">
        <f t="shared" si="2949"/>
        <v>BC$19</v>
      </c>
      <c r="BD1743" s="190" t="str">
        <f t="shared" si="2949"/>
        <v>BD$19</v>
      </c>
      <c r="BE1743" s="190" t="str">
        <f t="shared" si="2949"/>
        <v>BE$19</v>
      </c>
      <c r="BF1743" s="190" t="str">
        <f t="shared" si="2949"/>
        <v>BF$19</v>
      </c>
      <c r="BG1743" s="190" t="str">
        <f t="shared" si="2949"/>
        <v>BG$19</v>
      </c>
      <c r="BH1743" s="190" t="str">
        <f t="shared" si="2949"/>
        <v>BH$19</v>
      </c>
      <c r="BI1743" s="190" t="str">
        <f t="shared" si="2949"/>
        <v>BI$19</v>
      </c>
      <c r="BJ1743" s="190" t="str">
        <f t="shared" si="2949"/>
        <v>BJ$19</v>
      </c>
      <c r="BK1743" s="190" t="str">
        <f t="shared" si="2949"/>
        <v>BK$19</v>
      </c>
      <c r="BL1743" s="190" t="str">
        <f t="shared" si="2949"/>
        <v>BL$19</v>
      </c>
      <c r="BM1743" s="190" t="str">
        <f t="shared" si="2949"/>
        <v>BM$19</v>
      </c>
      <c r="BN1743" s="190" t="str">
        <f t="shared" si="2949"/>
        <v>BN$19</v>
      </c>
      <c r="BO1743" s="190" t="str">
        <f t="shared" si="2949"/>
        <v>BO$19</v>
      </c>
      <c r="BP1743" s="190" t="str">
        <f t="shared" si="2949"/>
        <v>BP$19</v>
      </c>
      <c r="BQ1743" s="190" t="str">
        <f t="shared" si="2949"/>
        <v>BQ$19</v>
      </c>
      <c r="BR1743" s="190" t="str">
        <f t="shared" si="2949"/>
        <v>BR$19</v>
      </c>
      <c r="BS1743" s="190" t="str">
        <f t="shared" si="2949"/>
        <v>BS$19</v>
      </c>
      <c r="BT1743" s="190" t="str">
        <f t="shared" si="2949"/>
        <v>BT$19</v>
      </c>
      <c r="BU1743" s="190" t="str">
        <f t="shared" si="2949"/>
        <v>BU$19</v>
      </c>
      <c r="BV1743" s="190" t="str">
        <f t="shared" si="2949"/>
        <v>BV$19</v>
      </c>
      <c r="BW1743" s="190" t="str">
        <f t="shared" si="2949"/>
        <v>BW$19</v>
      </c>
      <c r="BX1743" s="190" t="str">
        <f t="shared" si="2949"/>
        <v>BX$19</v>
      </c>
      <c r="BY1743" s="190" t="str">
        <f t="shared" si="2949"/>
        <v>BY$19</v>
      </c>
      <c r="BZ1743" s="190" t="str">
        <f t="shared" si="2949"/>
        <v>BZ$19</v>
      </c>
      <c r="CA1743" s="190" t="str">
        <f t="shared" si="2949"/>
        <v>CA$19</v>
      </c>
      <c r="CB1743" s="190" t="str">
        <f t="shared" si="2949"/>
        <v>CB$19</v>
      </c>
      <c r="CC1743" s="190" t="str">
        <f t="shared" si="2949"/>
        <v>CC$19</v>
      </c>
      <c r="CD1743" s="190" t="str">
        <f t="shared" si="2949"/>
        <v>CD$19</v>
      </c>
      <c r="CE1743" s="190" t="str">
        <f t="shared" ref="CE1743:CL1743" si="2950">CE$23</f>
        <v>CE$19</v>
      </c>
      <c r="CF1743" s="190" t="str">
        <f t="shared" si="2950"/>
        <v>CF$19</v>
      </c>
      <c r="CG1743" s="190" t="str">
        <f t="shared" si="2950"/>
        <v>CG$19</v>
      </c>
      <c r="CH1743" s="190" t="str">
        <f t="shared" si="2950"/>
        <v>CH$19</v>
      </c>
      <c r="CI1743" s="190" t="str">
        <f t="shared" si="2950"/>
        <v>CI$19</v>
      </c>
      <c r="CJ1743" s="190" t="str">
        <f t="shared" si="2950"/>
        <v>CJ$19</v>
      </c>
      <c r="CK1743" s="190" t="str">
        <f t="shared" si="2950"/>
        <v>CK$19</v>
      </c>
      <c r="CL1743" s="190" t="str">
        <f t="shared" si="2950"/>
        <v>CL$19</v>
      </c>
      <c r="CN1743" s="201"/>
      <c r="CO1743" s="190" t="str">
        <f t="shared" ref="CO1743:DL1743" si="2951">CO$23</f>
        <v>CO$19</v>
      </c>
      <c r="CP1743" s="190" t="str">
        <f t="shared" si="2951"/>
        <v>CP$19</v>
      </c>
      <c r="CQ1743" s="190" t="str">
        <f t="shared" si="2951"/>
        <v>CQ$19</v>
      </c>
      <c r="CR1743" s="190" t="str">
        <f t="shared" si="2951"/>
        <v>CR$19</v>
      </c>
      <c r="CS1743" s="190" t="str">
        <f t="shared" si="2951"/>
        <v>CS$19</v>
      </c>
      <c r="CT1743" s="190" t="str">
        <f t="shared" si="2951"/>
        <v>CT$19</v>
      </c>
      <c r="CU1743" s="190" t="str">
        <f t="shared" si="2951"/>
        <v>CU$19</v>
      </c>
      <c r="CV1743" s="190" t="str">
        <f t="shared" si="2951"/>
        <v>CV$19</v>
      </c>
      <c r="CW1743" s="190" t="str">
        <f t="shared" si="2951"/>
        <v>CW$19</v>
      </c>
      <c r="CX1743" s="190" t="str">
        <f t="shared" si="2951"/>
        <v>CX$19</v>
      </c>
      <c r="CY1743" s="190" t="str">
        <f t="shared" si="2951"/>
        <v>CY$19</v>
      </c>
      <c r="CZ1743" s="190" t="str">
        <f t="shared" si="2951"/>
        <v>CZ$19</v>
      </c>
      <c r="DA1743" s="190" t="str">
        <f t="shared" si="2951"/>
        <v>DA$19</v>
      </c>
      <c r="DB1743" s="190" t="str">
        <f t="shared" si="2951"/>
        <v>DB$19</v>
      </c>
      <c r="DC1743" s="190" t="str">
        <f t="shared" si="2951"/>
        <v>DC$19</v>
      </c>
      <c r="DD1743" s="190" t="str">
        <f t="shared" si="2951"/>
        <v>DD$19</v>
      </c>
      <c r="DE1743" s="190" t="str">
        <f t="shared" si="2951"/>
        <v>DE$19</v>
      </c>
      <c r="DF1743" s="190" t="str">
        <f t="shared" si="2951"/>
        <v>DF$19</v>
      </c>
      <c r="DG1743" s="190" t="str">
        <f t="shared" si="2951"/>
        <v>DG$19</v>
      </c>
      <c r="DH1743" s="190" t="str">
        <f t="shared" si="2951"/>
        <v>DH$19</v>
      </c>
      <c r="DI1743" s="190" t="str">
        <f t="shared" si="2951"/>
        <v>DI$19</v>
      </c>
      <c r="DJ1743" s="190" t="str">
        <f t="shared" si="2951"/>
        <v>DJ$19</v>
      </c>
      <c r="DK1743" s="190" t="str">
        <f t="shared" si="2951"/>
        <v>DK$19</v>
      </c>
      <c r="DL1743" s="190" t="str">
        <f t="shared" si="2951"/>
        <v>DL$19</v>
      </c>
    </row>
    <row r="1744" spans="1:116" x14ac:dyDescent="0.4">
      <c r="B1744" t="str">
        <f>E1744</f>
        <v>1744 FAINT-F</v>
      </c>
      <c r="D1744" t="s">
        <v>424</v>
      </c>
      <c r="E1744" s="8" t="str">
        <f t="shared" si="2942"/>
        <v>1744 FAINT-F</v>
      </c>
      <c r="G1744" s="145" t="s">
        <v>206</v>
      </c>
      <c r="H1744" s="48"/>
      <c r="I1744" s="304"/>
      <c r="J1744" s="304"/>
      <c r="K1744" s="48"/>
      <c r="L1744" s="48"/>
      <c r="M1744" s="48"/>
      <c r="N1744" s="48"/>
      <c r="O1744" s="48"/>
      <c r="P1744" s="48"/>
      <c r="R1744" s="70"/>
      <c r="S1744" s="305"/>
      <c r="T1744" s="305"/>
      <c r="U1744" s="305"/>
      <c r="V1744" s="305"/>
      <c r="W1744" s="305"/>
      <c r="X1744" s="305"/>
      <c r="Y1744" s="305"/>
      <c r="Z1744" s="305"/>
      <c r="AA1744" s="305"/>
      <c r="AB1744" s="305"/>
      <c r="AC1744" s="305"/>
      <c r="AD1744" s="305"/>
      <c r="AE1744" s="305"/>
      <c r="AF1744" s="305"/>
      <c r="AG1744" s="305"/>
      <c r="AH1744" s="305"/>
      <c r="AI1744" s="305"/>
      <c r="AJ1744" s="305"/>
      <c r="AK1744" s="305"/>
      <c r="AL1744" s="305"/>
      <c r="AM1744" s="305"/>
      <c r="AN1744" s="305"/>
      <c r="AO1744" s="305"/>
      <c r="AP1744" s="305"/>
      <c r="AQ1744" s="305"/>
      <c r="AR1744" s="305"/>
      <c r="AS1744" s="305"/>
      <c r="AT1744" s="305"/>
      <c r="AU1744" s="305"/>
      <c r="AV1744" s="305"/>
      <c r="AW1744" s="305"/>
      <c r="AX1744" s="305"/>
      <c r="AY1744" s="305"/>
      <c r="AZ1744" s="305"/>
      <c r="BA1744" s="305"/>
      <c r="BB1744" s="305"/>
      <c r="BC1744" s="305"/>
      <c r="BD1744" s="305"/>
      <c r="BE1744" s="305"/>
      <c r="BF1744" s="305"/>
      <c r="BG1744" s="305"/>
      <c r="BH1744" s="305"/>
      <c r="BI1744" s="305"/>
      <c r="BJ1744" s="305"/>
      <c r="BK1744" s="305"/>
      <c r="BL1744" s="305"/>
      <c r="BM1744" s="305"/>
      <c r="BN1744" s="305"/>
      <c r="BO1744" s="305"/>
      <c r="BP1744" s="305"/>
      <c r="BQ1744" s="305"/>
      <c r="BR1744" s="305"/>
      <c r="BS1744" s="305"/>
      <c r="BT1744" s="305"/>
      <c r="BU1744" s="305"/>
      <c r="BV1744" s="305"/>
      <c r="BW1744" s="305"/>
      <c r="BX1744" s="305"/>
      <c r="BY1744" s="305"/>
      <c r="BZ1744" s="305"/>
      <c r="CA1744" s="305"/>
      <c r="CB1744" s="305"/>
      <c r="CC1744" s="305"/>
      <c r="CD1744" s="305"/>
      <c r="CE1744" s="305"/>
      <c r="CF1744" s="305"/>
      <c r="CG1744" s="305"/>
      <c r="CH1744" s="305"/>
      <c r="CI1744" s="305"/>
      <c r="CJ1744" s="305"/>
      <c r="CK1744" s="305"/>
      <c r="CL1744" s="305"/>
      <c r="CN1744" s="304"/>
      <c r="CO1744" s="305"/>
      <c r="CP1744" s="305"/>
      <c r="CQ1744" s="305"/>
      <c r="CR1744" s="305"/>
      <c r="CS1744" s="305"/>
      <c r="CT1744" s="305"/>
      <c r="CU1744" s="305"/>
      <c r="CV1744" s="305"/>
      <c r="CW1744" s="305"/>
      <c r="CX1744" s="305"/>
      <c r="CY1744" s="305"/>
      <c r="CZ1744" s="305"/>
      <c r="DA1744" s="305"/>
      <c r="DB1744" s="305"/>
      <c r="DC1744" s="305"/>
      <c r="DD1744" s="305"/>
      <c r="DE1744" s="305"/>
      <c r="DF1744" s="305"/>
      <c r="DG1744" s="305"/>
      <c r="DH1744" s="305"/>
      <c r="DI1744" s="305"/>
      <c r="DJ1744" s="305"/>
      <c r="DK1744" s="305"/>
      <c r="DL1744" s="305"/>
    </row>
    <row r="1745" spans="2:116" x14ac:dyDescent="0.4">
      <c r="B1745" t="str">
        <f>E1745</f>
        <v>1745 FAINT-F</v>
      </c>
      <c r="D1745" t="s">
        <v>424</v>
      </c>
      <c r="E1745" s="8" t="str">
        <f t="shared" si="2942"/>
        <v>1745 FAINT-F</v>
      </c>
      <c r="G1745" s="145" t="s">
        <v>207</v>
      </c>
      <c r="H1745" s="31"/>
      <c r="I1745" s="73"/>
      <c r="J1745" s="73"/>
      <c r="K1745" s="31"/>
      <c r="L1745" s="31"/>
      <c r="M1745" s="31"/>
      <c r="N1745" s="31"/>
      <c r="O1745" s="31"/>
      <c r="P1745" s="31"/>
      <c r="R1745" s="67"/>
      <c r="S1745" s="156"/>
      <c r="T1745" s="156"/>
      <c r="U1745" s="156"/>
      <c r="V1745" s="156"/>
      <c r="W1745" s="156"/>
      <c r="X1745" s="156"/>
      <c r="Y1745" s="156"/>
      <c r="Z1745" s="156"/>
      <c r="AA1745" s="156"/>
      <c r="AB1745" s="156"/>
      <c r="AC1745" s="156"/>
      <c r="AD1745" s="156"/>
      <c r="AE1745" s="156"/>
      <c r="AF1745" s="156"/>
      <c r="AG1745" s="156"/>
      <c r="AH1745" s="156"/>
      <c r="AI1745" s="156"/>
      <c r="AJ1745" s="156"/>
      <c r="AK1745" s="156"/>
      <c r="AL1745" s="156"/>
      <c r="AM1745" s="156"/>
      <c r="AN1745" s="156"/>
      <c r="AO1745" s="156"/>
      <c r="AP1745" s="156"/>
      <c r="AQ1745" s="156"/>
      <c r="AR1745" s="156"/>
      <c r="AS1745" s="156"/>
      <c r="AT1745" s="156"/>
      <c r="AU1745" s="156"/>
      <c r="AV1745" s="156"/>
      <c r="AW1745" s="156"/>
      <c r="AX1745" s="156"/>
      <c r="AY1745" s="156"/>
      <c r="AZ1745" s="156"/>
      <c r="BA1745" s="156"/>
      <c r="BB1745" s="156"/>
      <c r="BC1745" s="156"/>
      <c r="BD1745" s="156"/>
      <c r="BE1745" s="156"/>
      <c r="BF1745" s="156"/>
      <c r="BG1745" s="156"/>
      <c r="BH1745" s="156"/>
      <c r="BI1745" s="156"/>
      <c r="BJ1745" s="156"/>
      <c r="BK1745" s="156"/>
      <c r="BL1745" s="156"/>
      <c r="BM1745" s="156"/>
      <c r="BN1745" s="156"/>
      <c r="BO1745" s="156"/>
      <c r="BP1745" s="156"/>
      <c r="BQ1745" s="156"/>
      <c r="BR1745" s="156"/>
      <c r="BS1745" s="156"/>
      <c r="BT1745" s="156"/>
      <c r="BU1745" s="156"/>
      <c r="BV1745" s="156"/>
      <c r="BW1745" s="156"/>
      <c r="BX1745" s="156"/>
      <c r="BY1745" s="156"/>
      <c r="BZ1745" s="156"/>
      <c r="CA1745" s="156"/>
      <c r="CB1745" s="156"/>
      <c r="CC1745" s="156"/>
      <c r="CD1745" s="156"/>
      <c r="CE1745" s="156"/>
      <c r="CF1745" s="156"/>
      <c r="CG1745" s="156"/>
      <c r="CH1745" s="156"/>
      <c r="CI1745" s="156"/>
      <c r="CJ1745" s="156"/>
      <c r="CK1745" s="156"/>
      <c r="CL1745" s="156"/>
      <c r="CN1745" s="73"/>
      <c r="CO1745" s="156"/>
      <c r="CP1745" s="156"/>
      <c r="CQ1745" s="156"/>
      <c r="CR1745" s="156"/>
      <c r="CS1745" s="156"/>
      <c r="CT1745" s="156"/>
      <c r="CU1745" s="156"/>
      <c r="CV1745" s="156"/>
      <c r="CW1745" s="156"/>
      <c r="CX1745" s="156"/>
      <c r="CY1745" s="156"/>
      <c r="CZ1745" s="156"/>
      <c r="DA1745" s="156"/>
      <c r="DB1745" s="156"/>
      <c r="DC1745" s="156"/>
      <c r="DD1745" s="156"/>
      <c r="DE1745" s="156"/>
      <c r="DF1745" s="156"/>
      <c r="DG1745" s="156"/>
      <c r="DH1745" s="156"/>
      <c r="DI1745" s="156"/>
      <c r="DJ1745" s="156"/>
      <c r="DK1745" s="156"/>
      <c r="DL1745" s="156"/>
    </row>
    <row r="1746" spans="2:116" x14ac:dyDescent="0.4">
      <c r="D1746" t="s">
        <v>424</v>
      </c>
      <c r="E1746" s="8" t="str">
        <f t="shared" si="2942"/>
        <v>1746 FAINT-F</v>
      </c>
      <c r="G1746" s="8" t="s">
        <v>339</v>
      </c>
      <c r="H1746" s="57">
        <v>5</v>
      </c>
      <c r="S1746" s="72"/>
      <c r="T1746" s="72"/>
      <c r="U1746" s="72"/>
      <c r="V1746" s="72"/>
      <c r="W1746" s="72"/>
      <c r="X1746" s="72"/>
      <c r="Y1746" s="72"/>
      <c r="Z1746" s="72"/>
      <c r="AA1746" s="72"/>
      <c r="AB1746" s="72"/>
      <c r="AC1746" s="72"/>
      <c r="AD1746" s="72"/>
      <c r="AE1746" s="72"/>
      <c r="AF1746" s="72"/>
      <c r="AG1746" s="72"/>
      <c r="AH1746" s="72"/>
      <c r="AI1746" s="72"/>
      <c r="AJ1746" s="72"/>
      <c r="AK1746" s="72"/>
      <c r="AL1746" s="72"/>
      <c r="AM1746" s="72"/>
      <c r="AN1746" s="72"/>
      <c r="AO1746" s="72"/>
      <c r="AP1746" s="72"/>
      <c r="AQ1746" s="72"/>
      <c r="AR1746" s="72"/>
      <c r="AS1746" s="72"/>
      <c r="AT1746" s="72"/>
      <c r="AU1746" s="72"/>
      <c r="AV1746" s="72"/>
      <c r="AW1746" s="72"/>
      <c r="AX1746" s="72"/>
      <c r="AY1746" s="72"/>
      <c r="AZ1746" s="72"/>
      <c r="BA1746" s="72"/>
      <c r="BB1746" s="72"/>
      <c r="BC1746" s="72"/>
      <c r="BD1746" s="72"/>
      <c r="BE1746" s="72"/>
      <c r="BF1746" s="72"/>
      <c r="BG1746" s="72"/>
      <c r="BH1746" s="72"/>
      <c r="BI1746" s="72"/>
      <c r="BJ1746" s="72"/>
      <c r="BK1746" s="72"/>
      <c r="BL1746" s="72"/>
      <c r="BM1746" s="72"/>
      <c r="BN1746" s="72"/>
      <c r="BO1746" s="72"/>
      <c r="BP1746" s="72"/>
      <c r="BQ1746" s="72"/>
      <c r="BR1746" s="72"/>
      <c r="BS1746" s="72"/>
      <c r="BT1746" s="72"/>
      <c r="BU1746" s="72"/>
      <c r="BV1746" s="72"/>
      <c r="BW1746" s="72"/>
      <c r="BX1746" s="72"/>
      <c r="BY1746" s="72"/>
      <c r="BZ1746" s="72"/>
      <c r="CA1746" s="72"/>
      <c r="CB1746" s="72"/>
      <c r="CC1746" s="72"/>
      <c r="CD1746" s="72"/>
      <c r="CE1746" s="72"/>
      <c r="CF1746" s="72"/>
      <c r="CG1746" s="72"/>
      <c r="CH1746" s="72"/>
      <c r="CI1746" s="72"/>
      <c r="CJ1746" s="72"/>
      <c r="CK1746" s="72"/>
      <c r="CL1746" s="72"/>
      <c r="CO1746" s="72"/>
      <c r="CP1746" s="72"/>
      <c r="CQ1746" s="72"/>
      <c r="CR1746" s="72"/>
      <c r="CS1746" s="72"/>
      <c r="CT1746" s="72"/>
      <c r="CU1746" s="72"/>
      <c r="CV1746" s="72"/>
      <c r="CW1746" s="72"/>
      <c r="CX1746" s="72"/>
      <c r="CY1746" s="72"/>
      <c r="CZ1746" s="72"/>
      <c r="DA1746" s="72"/>
      <c r="DB1746" s="72"/>
      <c r="DC1746" s="72"/>
      <c r="DD1746" s="72"/>
      <c r="DE1746" s="72"/>
      <c r="DF1746" s="72"/>
      <c r="DG1746" s="72"/>
      <c r="DH1746" s="72"/>
      <c r="DI1746" s="72"/>
      <c r="DJ1746" s="72"/>
      <c r="DK1746" s="72"/>
      <c r="DL1746" s="72"/>
    </row>
    <row r="1747" spans="2:116" x14ac:dyDescent="0.4">
      <c r="B1747" t="str">
        <f>E1747</f>
        <v>1747 FAINT-F</v>
      </c>
      <c r="C1747" t="s">
        <v>235</v>
      </c>
      <c r="D1747" t="s">
        <v>424</v>
      </c>
      <c r="E1747" s="8" t="str">
        <f t="shared" si="2942"/>
        <v>1747 FAINT-F</v>
      </c>
      <c r="G1747" s="125" t="str">
        <f>"Investment in intangibles - "&amp;SUBSTITUTE(G1742,":","")</f>
        <v>Investment in intangibles - Fixed secondary intangible assets</v>
      </c>
      <c r="H1747" s="57">
        <v>3</v>
      </c>
      <c r="S1747" s="72"/>
      <c r="T1747" s="72"/>
      <c r="U1747" s="72"/>
      <c r="V1747" s="72"/>
      <c r="W1747" s="72"/>
      <c r="X1747" s="72"/>
      <c r="Y1747" s="72"/>
      <c r="Z1747" s="72"/>
      <c r="AA1747" s="72"/>
      <c r="AB1747" s="72"/>
      <c r="AC1747" s="72"/>
      <c r="AD1747" s="72"/>
      <c r="AE1747" s="72"/>
      <c r="AF1747" s="72"/>
      <c r="AG1747" s="72"/>
      <c r="AH1747" s="72"/>
      <c r="AI1747" s="72"/>
      <c r="AJ1747" s="72"/>
      <c r="AK1747" s="72"/>
      <c r="AL1747" s="72"/>
      <c r="AM1747" s="72"/>
      <c r="AN1747" s="72"/>
      <c r="AO1747" s="72"/>
      <c r="AP1747" s="72"/>
      <c r="AQ1747" s="72"/>
      <c r="AR1747" s="72"/>
      <c r="AS1747" s="72"/>
      <c r="AT1747" s="72"/>
      <c r="AU1747" s="72"/>
      <c r="AV1747" s="72"/>
      <c r="AW1747" s="72"/>
      <c r="AX1747" s="72"/>
      <c r="AY1747" s="72"/>
      <c r="AZ1747" s="72"/>
      <c r="BA1747" s="72"/>
      <c r="BB1747" s="72"/>
      <c r="BC1747" s="72"/>
      <c r="BD1747" s="72"/>
      <c r="BE1747" s="72"/>
      <c r="BF1747" s="72"/>
      <c r="BG1747" s="72"/>
      <c r="BH1747" s="72"/>
      <c r="BI1747" s="72"/>
      <c r="BJ1747" s="72"/>
      <c r="BK1747" s="72"/>
      <c r="BL1747" s="72"/>
      <c r="BM1747" s="72"/>
      <c r="BN1747" s="72"/>
      <c r="BO1747" s="72"/>
      <c r="BP1747" s="72"/>
      <c r="BQ1747" s="72"/>
      <c r="BR1747" s="72"/>
      <c r="BS1747" s="72"/>
      <c r="BT1747" s="72"/>
      <c r="BU1747" s="72"/>
      <c r="BV1747" s="72"/>
      <c r="BW1747" s="72"/>
      <c r="BX1747" s="72"/>
      <c r="BY1747" s="72"/>
      <c r="BZ1747" s="72"/>
      <c r="CA1747" s="72"/>
      <c r="CB1747" s="72"/>
      <c r="CC1747" s="72"/>
      <c r="CD1747" s="72"/>
      <c r="CE1747" s="72"/>
      <c r="CF1747" s="72"/>
      <c r="CG1747" s="72"/>
      <c r="CH1747" s="72"/>
      <c r="CI1747" s="72"/>
      <c r="CJ1747" s="72"/>
      <c r="CK1747" s="72"/>
      <c r="CL1747" s="72"/>
      <c r="CO1747" s="72"/>
      <c r="CP1747" s="72"/>
      <c r="CQ1747" s="72"/>
      <c r="CR1747" s="72"/>
      <c r="CS1747" s="72"/>
      <c r="CT1747" s="72"/>
      <c r="CU1747" s="72"/>
      <c r="CV1747" s="72"/>
      <c r="CW1747" s="72"/>
      <c r="CX1747" s="72"/>
      <c r="CY1747" s="72"/>
      <c r="CZ1747" s="72"/>
      <c r="DA1747" s="72"/>
      <c r="DB1747" s="72"/>
      <c r="DC1747" s="72"/>
      <c r="DD1747" s="72"/>
      <c r="DE1747" s="72"/>
      <c r="DF1747" s="72"/>
      <c r="DG1747" s="72"/>
      <c r="DH1747" s="72"/>
      <c r="DI1747" s="72"/>
      <c r="DJ1747" s="72"/>
      <c r="DK1747" s="72"/>
      <c r="DL1747" s="72"/>
    </row>
    <row r="1748" spans="2:116" x14ac:dyDescent="0.4">
      <c r="D1748" t="s">
        <v>424</v>
      </c>
      <c r="E1748" s="8" t="str">
        <f t="shared" si="2942"/>
        <v>1748 FAINT-F</v>
      </c>
      <c r="G1748" s="125"/>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2:116" x14ac:dyDescent="0.4">
      <c r="D1749" t="s">
        <v>424</v>
      </c>
      <c r="E1749" s="8" t="str">
        <f t="shared" si="2942"/>
        <v>1749 FAINT-F</v>
      </c>
      <c r="G1749" s="95" t="s">
        <v>204</v>
      </c>
      <c r="I1749" s="74"/>
      <c r="J1749" s="74"/>
      <c r="K1749" s="23">
        <v>-1000</v>
      </c>
      <c r="L1749" s="23">
        <v>-1000</v>
      </c>
      <c r="M1749" s="23">
        <v>-1000</v>
      </c>
      <c r="N1749" s="23">
        <v>-1000</v>
      </c>
      <c r="O1749" s="23">
        <v>-1000</v>
      </c>
      <c r="P1749" s="23">
        <v>-1000</v>
      </c>
      <c r="R1749" s="24"/>
      <c r="S1749" s="80" cm="1">
        <f t="array" ref="S1749">INDEX($K:$Q,ROW(),MATCH(S$3,$K$2:$Q$2,0))/12</f>
        <v>-83.333333333333329</v>
      </c>
      <c r="T1749" s="80" cm="1">
        <f t="array" ref="T1749">INDEX($K:$Q,ROW(),MATCH(T$3,$K$2:$Q$2,0))/12</f>
        <v>-83.333333333333329</v>
      </c>
      <c r="U1749" s="80" cm="1">
        <f t="array" ref="U1749">INDEX($K:$Q,ROW(),MATCH(U$3,$K$2:$Q$2,0))/12</f>
        <v>-83.333333333333329</v>
      </c>
      <c r="V1749" s="80" cm="1">
        <f t="array" ref="V1749">INDEX($K:$Q,ROW(),MATCH(V$3,$K$2:$Q$2,0))/12</f>
        <v>-83.333333333333329</v>
      </c>
      <c r="W1749" s="80" cm="1">
        <f t="array" ref="W1749">INDEX($K:$Q,ROW(),MATCH(W$3,$K$2:$Q$2,0))/12</f>
        <v>-83.333333333333329</v>
      </c>
      <c r="X1749" s="80" cm="1">
        <f t="array" ref="X1749">INDEX($K:$Q,ROW(),MATCH(X$3,$K$2:$Q$2,0))/12</f>
        <v>-83.333333333333329</v>
      </c>
      <c r="Y1749" s="80" cm="1">
        <f t="array" ref="Y1749">INDEX($K:$Q,ROW(),MATCH(Y$3,$K$2:$Q$2,0))/12</f>
        <v>-83.333333333333329</v>
      </c>
      <c r="Z1749" s="80" cm="1">
        <f t="array" ref="Z1749">INDEX($K:$Q,ROW(),MATCH(Z$3,$K$2:$Q$2,0))/12</f>
        <v>-83.333333333333329</v>
      </c>
      <c r="AA1749" s="80" cm="1">
        <f t="array" ref="AA1749">INDEX($K:$Q,ROW(),MATCH(AA$3,$K$2:$Q$2,0))/12</f>
        <v>-83.333333333333329</v>
      </c>
      <c r="AB1749" s="80" cm="1">
        <f t="array" ref="AB1749">INDEX($K:$Q,ROW(),MATCH(AB$3,$K$2:$Q$2,0))/12</f>
        <v>-83.333333333333329</v>
      </c>
      <c r="AC1749" s="80" cm="1">
        <f t="array" ref="AC1749">INDEX($K:$Q,ROW(),MATCH(AC$3,$K$2:$Q$2,0))/12</f>
        <v>-83.333333333333329</v>
      </c>
      <c r="AD1749" s="80" cm="1">
        <f t="array" ref="AD1749">INDEX($K:$Q,ROW(),MATCH(AD$3,$K$2:$Q$2,0))/12</f>
        <v>-83.333333333333329</v>
      </c>
      <c r="AE1749" s="80" cm="1">
        <f t="array" ref="AE1749">INDEX($K:$Q,ROW(),MATCH(AE$3,$K$2:$Q$2,0))/12</f>
        <v>-83.333333333333329</v>
      </c>
      <c r="AF1749" s="80" cm="1">
        <f t="array" ref="AF1749">INDEX($K:$Q,ROW(),MATCH(AF$3,$K$2:$Q$2,0))/12</f>
        <v>-83.333333333333329</v>
      </c>
      <c r="AG1749" s="80" cm="1">
        <f t="array" ref="AG1749">INDEX($K:$Q,ROW(),MATCH(AG$3,$K$2:$Q$2,0))/12</f>
        <v>-83.333333333333329</v>
      </c>
      <c r="AH1749" s="80" cm="1">
        <f t="array" ref="AH1749">INDEX($K:$Q,ROW(),MATCH(AH$3,$K$2:$Q$2,0))/12</f>
        <v>-83.333333333333329</v>
      </c>
      <c r="AI1749" s="80" cm="1">
        <f t="array" ref="AI1749">INDEX($K:$Q,ROW(),MATCH(AI$3,$K$2:$Q$2,0))/12</f>
        <v>-83.333333333333329</v>
      </c>
      <c r="AJ1749" s="80" cm="1">
        <f t="array" ref="AJ1749">INDEX($K:$Q,ROW(),MATCH(AJ$3,$K$2:$Q$2,0))/12</f>
        <v>-83.333333333333329</v>
      </c>
      <c r="AK1749" s="80" cm="1">
        <f t="array" ref="AK1749">INDEX($K:$Q,ROW(),MATCH(AK$3,$K$2:$Q$2,0))/12</f>
        <v>-83.333333333333329</v>
      </c>
      <c r="AL1749" s="80" cm="1">
        <f t="array" ref="AL1749">INDEX($K:$Q,ROW(),MATCH(AL$3,$K$2:$Q$2,0))/12</f>
        <v>-83.333333333333329</v>
      </c>
      <c r="AM1749" s="80" cm="1">
        <f t="array" ref="AM1749">INDEX($K:$Q,ROW(),MATCH(AM$3,$K$2:$Q$2,0))/12</f>
        <v>-83.333333333333329</v>
      </c>
      <c r="AN1749" s="80" cm="1">
        <f t="array" ref="AN1749">INDEX($K:$Q,ROW(),MATCH(AN$3,$K$2:$Q$2,0))/12</f>
        <v>-83.333333333333329</v>
      </c>
      <c r="AO1749" s="80" cm="1">
        <f t="array" ref="AO1749">INDEX($K:$Q,ROW(),MATCH(AO$3,$K$2:$Q$2,0))/12</f>
        <v>-83.333333333333329</v>
      </c>
      <c r="AP1749" s="80" cm="1">
        <f t="array" ref="AP1749">INDEX($K:$Q,ROW(),MATCH(AP$3,$K$2:$Q$2,0))/12</f>
        <v>-83.333333333333329</v>
      </c>
      <c r="AQ1749" s="80" cm="1">
        <f t="array" ref="AQ1749">INDEX($K:$Q,ROW(),MATCH(AQ$3,$K$2:$Q$2,0))/12</f>
        <v>-83.333333333333329</v>
      </c>
      <c r="AR1749" s="80" cm="1">
        <f t="array" ref="AR1749">INDEX($K:$Q,ROW(),MATCH(AR$3,$K$2:$Q$2,0))/12</f>
        <v>-83.333333333333329</v>
      </c>
      <c r="AS1749" s="80" cm="1">
        <f t="array" ref="AS1749">INDEX($K:$Q,ROW(),MATCH(AS$3,$K$2:$Q$2,0))/12</f>
        <v>-83.333333333333329</v>
      </c>
      <c r="AT1749" s="80" cm="1">
        <f t="array" ref="AT1749">INDEX($K:$Q,ROW(),MATCH(AT$3,$K$2:$Q$2,0))/12</f>
        <v>-83.333333333333329</v>
      </c>
      <c r="AU1749" s="80" cm="1">
        <f t="array" ref="AU1749">INDEX($K:$Q,ROW(),MATCH(AU$3,$K$2:$Q$2,0))/12</f>
        <v>-83.333333333333329</v>
      </c>
      <c r="AV1749" s="80" cm="1">
        <f t="array" ref="AV1749">INDEX($K:$Q,ROW(),MATCH(AV$3,$K$2:$Q$2,0))/12</f>
        <v>-83.333333333333329</v>
      </c>
      <c r="AW1749" s="80" cm="1">
        <f t="array" ref="AW1749">INDEX($K:$Q,ROW(),MATCH(AW$3,$K$2:$Q$2,0))/12</f>
        <v>-83.333333333333329</v>
      </c>
      <c r="AX1749" s="80" cm="1">
        <f t="array" ref="AX1749">INDEX($K:$Q,ROW(),MATCH(AX$3,$K$2:$Q$2,0))/12</f>
        <v>-83.333333333333329</v>
      </c>
      <c r="AY1749" s="80" cm="1">
        <f t="array" ref="AY1749">INDEX($K:$Q,ROW(),MATCH(AY$3,$K$2:$Q$2,0))/12</f>
        <v>-83.333333333333329</v>
      </c>
      <c r="AZ1749" s="80" cm="1">
        <f t="array" ref="AZ1749">INDEX($K:$Q,ROW(),MATCH(AZ$3,$K$2:$Q$2,0))/12</f>
        <v>-83.333333333333329</v>
      </c>
      <c r="BA1749" s="80" cm="1">
        <f t="array" ref="BA1749">INDEX($K:$Q,ROW(),MATCH(BA$3,$K$2:$Q$2,0))/12</f>
        <v>-83.333333333333329</v>
      </c>
      <c r="BB1749" s="80" cm="1">
        <f t="array" ref="BB1749">INDEX($K:$Q,ROW(),MATCH(BB$3,$K$2:$Q$2,0))/12</f>
        <v>-83.333333333333329</v>
      </c>
      <c r="BC1749" s="80" cm="1">
        <f t="array" ref="BC1749">INDEX($K:$Q,ROW(),MATCH(BC$3,$K$2:$Q$2,0))/12</f>
        <v>-83.333333333333329</v>
      </c>
      <c r="BD1749" s="80" cm="1">
        <f t="array" ref="BD1749">INDEX($K:$Q,ROW(),MATCH(BD$3,$K$2:$Q$2,0))/12</f>
        <v>-83.333333333333329</v>
      </c>
      <c r="BE1749" s="80" cm="1">
        <f t="array" ref="BE1749">INDEX($K:$Q,ROW(),MATCH(BE$3,$K$2:$Q$2,0))/12</f>
        <v>-83.333333333333329</v>
      </c>
      <c r="BF1749" s="80" cm="1">
        <f t="array" ref="BF1749">INDEX($K:$Q,ROW(),MATCH(BF$3,$K$2:$Q$2,0))/12</f>
        <v>-83.333333333333329</v>
      </c>
      <c r="BG1749" s="80" cm="1">
        <f t="array" ref="BG1749">INDEX($K:$Q,ROW(),MATCH(BG$3,$K$2:$Q$2,0))/12</f>
        <v>-83.333333333333329</v>
      </c>
      <c r="BH1749" s="80" cm="1">
        <f t="array" ref="BH1749">INDEX($K:$Q,ROW(),MATCH(BH$3,$K$2:$Q$2,0))/12</f>
        <v>-83.333333333333329</v>
      </c>
      <c r="BI1749" s="80" cm="1">
        <f t="array" ref="BI1749">INDEX($K:$Q,ROW(),MATCH(BI$3,$K$2:$Q$2,0))/12</f>
        <v>-83.333333333333329</v>
      </c>
      <c r="BJ1749" s="80" cm="1">
        <f t="array" ref="BJ1749">INDEX($K:$Q,ROW(),MATCH(BJ$3,$K$2:$Q$2,0))/12</f>
        <v>-83.333333333333329</v>
      </c>
      <c r="BK1749" s="80" cm="1">
        <f t="array" ref="BK1749">INDEX($K:$Q,ROW(),MATCH(BK$3,$K$2:$Q$2,0))/12</f>
        <v>-83.333333333333329</v>
      </c>
      <c r="BL1749" s="80" cm="1">
        <f t="array" ref="BL1749">INDEX($K:$Q,ROW(),MATCH(BL$3,$K$2:$Q$2,0))/12</f>
        <v>-83.333333333333329</v>
      </c>
      <c r="BM1749" s="80" cm="1">
        <f t="array" ref="BM1749">INDEX($K:$Q,ROW(),MATCH(BM$3,$K$2:$Q$2,0))/12</f>
        <v>-83.333333333333329</v>
      </c>
      <c r="BN1749" s="80" cm="1">
        <f t="array" ref="BN1749">INDEX($K:$Q,ROW(),MATCH(BN$3,$K$2:$Q$2,0))/12</f>
        <v>-83.333333333333329</v>
      </c>
      <c r="BO1749" s="80" cm="1">
        <f t="array" ref="BO1749">INDEX($K:$Q,ROW(),MATCH(BO$3,$K$2:$Q$2,0))/12</f>
        <v>-83.333333333333329</v>
      </c>
      <c r="BP1749" s="80" cm="1">
        <f t="array" ref="BP1749">INDEX($K:$Q,ROW(),MATCH(BP$3,$K$2:$Q$2,0))/12</f>
        <v>-83.333333333333329</v>
      </c>
      <c r="BQ1749" s="80" cm="1">
        <f t="array" ref="BQ1749">INDEX($K:$Q,ROW(),MATCH(BQ$3,$K$2:$Q$2,0))/12</f>
        <v>-83.333333333333329</v>
      </c>
      <c r="BR1749" s="80" cm="1">
        <f t="array" ref="BR1749">INDEX($K:$Q,ROW(),MATCH(BR$3,$K$2:$Q$2,0))/12</f>
        <v>-83.333333333333329</v>
      </c>
      <c r="BS1749" s="80" cm="1">
        <f t="array" ref="BS1749">INDEX($K:$Q,ROW(),MATCH(BS$3,$K$2:$Q$2,0))/12</f>
        <v>-83.333333333333329</v>
      </c>
      <c r="BT1749" s="80" cm="1">
        <f t="array" ref="BT1749">INDEX($K:$Q,ROW(),MATCH(BT$3,$K$2:$Q$2,0))/12</f>
        <v>-83.333333333333329</v>
      </c>
      <c r="BU1749" s="80" cm="1">
        <f t="array" ref="BU1749">INDEX($K:$Q,ROW(),MATCH(BU$3,$K$2:$Q$2,0))/12</f>
        <v>-83.333333333333329</v>
      </c>
      <c r="BV1749" s="80" cm="1">
        <f t="array" ref="BV1749">INDEX($K:$Q,ROW(),MATCH(BV$3,$K$2:$Q$2,0))/12</f>
        <v>-83.333333333333329</v>
      </c>
      <c r="BW1749" s="80" cm="1">
        <f t="array" ref="BW1749">INDEX($K:$Q,ROW(),MATCH(BW$3,$K$2:$Q$2,0))/12</f>
        <v>-83.333333333333329</v>
      </c>
      <c r="BX1749" s="80" cm="1">
        <f t="array" ref="BX1749">INDEX($K:$Q,ROW(),MATCH(BX$3,$K$2:$Q$2,0))/12</f>
        <v>-83.333333333333329</v>
      </c>
      <c r="BY1749" s="80" cm="1">
        <f t="array" ref="BY1749">INDEX($K:$Q,ROW(),MATCH(BY$3,$K$2:$Q$2,0))/12</f>
        <v>-83.333333333333329</v>
      </c>
      <c r="BZ1749" s="80" cm="1">
        <f t="array" ref="BZ1749">INDEX($K:$Q,ROW(),MATCH(BZ$3,$K$2:$Q$2,0))/12</f>
        <v>-83.333333333333329</v>
      </c>
      <c r="CA1749" s="80" cm="1">
        <f t="array" ref="CA1749">INDEX($K:$Q,ROW(),MATCH(CA$3,$K$2:$Q$2,0))/12</f>
        <v>-83.333333333333329</v>
      </c>
      <c r="CB1749" s="80" cm="1">
        <f t="array" ref="CB1749">INDEX($K:$Q,ROW(),MATCH(CB$3,$K$2:$Q$2,0))/12</f>
        <v>-83.333333333333329</v>
      </c>
      <c r="CC1749" s="80" cm="1">
        <f t="array" ref="CC1749">INDEX($K:$Q,ROW(),MATCH(CC$3,$K$2:$Q$2,0))/12</f>
        <v>-83.333333333333329</v>
      </c>
      <c r="CD1749" s="80" cm="1">
        <f t="array" ref="CD1749">INDEX($K:$Q,ROW(),MATCH(CD$3,$K$2:$Q$2,0))/12</f>
        <v>-83.333333333333329</v>
      </c>
      <c r="CE1749" s="80" cm="1">
        <f t="array" ref="CE1749">INDEX($K:$Q,ROW(),MATCH(CE$3,$K$2:$Q$2,0))/12</f>
        <v>-83.333333333333329</v>
      </c>
      <c r="CF1749" s="80" cm="1">
        <f t="array" ref="CF1749">INDEX($K:$Q,ROW(),MATCH(CF$3,$K$2:$Q$2,0))/12</f>
        <v>-83.333333333333329</v>
      </c>
      <c r="CG1749" s="80" cm="1">
        <f t="array" ref="CG1749">INDEX($K:$Q,ROW(),MATCH(CG$3,$K$2:$Q$2,0))/12</f>
        <v>-83.333333333333329</v>
      </c>
      <c r="CH1749" s="80" cm="1">
        <f t="array" ref="CH1749">INDEX($K:$Q,ROW(),MATCH(CH$3,$K$2:$Q$2,0))/12</f>
        <v>-83.333333333333329</v>
      </c>
      <c r="CI1749" s="80" cm="1">
        <f t="array" ref="CI1749">INDEX($K:$Q,ROW(),MATCH(CI$3,$K$2:$Q$2,0))/12</f>
        <v>-83.333333333333329</v>
      </c>
      <c r="CJ1749" s="80" cm="1">
        <f t="array" ref="CJ1749">INDEX($K:$Q,ROW(),MATCH(CJ$3,$K$2:$Q$2,0))/12</f>
        <v>-83.333333333333329</v>
      </c>
      <c r="CK1749" s="80" cm="1">
        <f t="array" ref="CK1749">INDEX($K:$Q,ROW(),MATCH(CK$3,$K$2:$Q$2,0))/12</f>
        <v>-83.333333333333329</v>
      </c>
      <c r="CL1749" s="80" cm="1">
        <f t="array" ref="CL1749">INDEX($K:$Q,ROW(),MATCH(CL$3,$K$2:$Q$2,0))/12</f>
        <v>-83.333333333333329</v>
      </c>
      <c r="CN1749" s="74"/>
      <c r="CO1749" s="80" t="e" cm="1">
        <f t="array" ref="CO1749">INDEX($K:$Q,ROW(),MATCH(CO$3,$K$2:$Q$2,0))/CO$5</f>
        <v>#N/A</v>
      </c>
      <c r="CP1749" s="80" t="e" cm="1">
        <f t="array" ref="CP1749">INDEX($K:$Q,ROW(),MATCH(CP$3,$K$2:$Q$2,0))/CP$5</f>
        <v>#N/A</v>
      </c>
      <c r="CQ1749" s="80" t="e" cm="1">
        <f t="array" ref="CQ1749">INDEX($K:$Q,ROW(),MATCH(CQ$3,$K$2:$Q$2,0))/CQ$5</f>
        <v>#N/A</v>
      </c>
      <c r="CR1749" s="80" t="e" cm="1">
        <f t="array" ref="CR1749">INDEX($K:$Q,ROW(),MATCH(CR$3,$K$2:$Q$2,0))/CR$5</f>
        <v>#N/A</v>
      </c>
      <c r="CS1749" s="80" t="e" cm="1">
        <f t="array" ref="CS1749">INDEX($K:$Q,ROW(),MATCH(CS$3,$K$2:$Q$2,0))/CS$5</f>
        <v>#N/A</v>
      </c>
      <c r="CT1749" s="80" t="e" cm="1">
        <f t="array" ref="CT1749">INDEX($K:$Q,ROW(),MATCH(CT$3,$K$2:$Q$2,0))/CT$5</f>
        <v>#N/A</v>
      </c>
      <c r="CU1749" s="80" t="e" cm="1">
        <f t="array" ref="CU1749">INDEX($K:$Q,ROW(),MATCH(CU$3,$K$2:$Q$2,0))/CU$5</f>
        <v>#N/A</v>
      </c>
      <c r="CV1749" s="80" t="e" cm="1">
        <f t="array" ref="CV1749">INDEX($K:$Q,ROW(),MATCH(CV$3,$K$2:$Q$2,0))/CV$5</f>
        <v>#N/A</v>
      </c>
      <c r="CW1749" s="80" t="e" cm="1">
        <f t="array" ref="CW1749">INDEX($K:$Q,ROW(),MATCH(CW$3,$K$2:$Q$2,0))/CW$5</f>
        <v>#N/A</v>
      </c>
      <c r="CX1749" s="80" t="e" cm="1">
        <f t="array" ref="CX1749">INDEX($K:$Q,ROW(),MATCH(CX$3,$K$2:$Q$2,0))/CX$5</f>
        <v>#N/A</v>
      </c>
      <c r="CY1749" s="80" t="e" cm="1">
        <f t="array" ref="CY1749">INDEX($K:$Q,ROW(),MATCH(CY$3,$K$2:$Q$2,0))/CL$5</f>
        <v>#N/A</v>
      </c>
      <c r="CZ1749" s="80" t="e" cm="1">
        <f t="array" ref="CZ1749">INDEX($K:$Q,ROW(),MATCH(CZ$3,$K$2:$Q$2,0))/CZ$5</f>
        <v>#N/A</v>
      </c>
      <c r="DA1749" s="80" t="e" cm="1">
        <f t="array" ref="DA1749">INDEX($K:$Q,ROW(),MATCH(DA$3,$K$2:$Q$2,0))/DA$5</f>
        <v>#N/A</v>
      </c>
      <c r="DB1749" s="80" t="e" cm="1">
        <f t="array" ref="DB1749">INDEX($K:$Q,ROW(),MATCH(DB$3,$K$2:$Q$2,0))/DB$5</f>
        <v>#N/A</v>
      </c>
      <c r="DC1749" s="80" t="e" cm="1">
        <f t="array" ref="DC1749">INDEX($K:$Q,ROW(),MATCH(DC$3,$K$2:$Q$2,0))/DC$5</f>
        <v>#N/A</v>
      </c>
      <c r="DD1749" s="80" t="e" cm="1">
        <f t="array" ref="DD1749">INDEX($K:$Q,ROW(),MATCH(DD$3,$K$2:$Q$2,0))/DD$5</f>
        <v>#N/A</v>
      </c>
      <c r="DE1749" s="80" t="e" cm="1">
        <f t="array" ref="DE1749">INDEX($K:$Q,ROW(),MATCH(DE$3,$K$2:$Q$2,0))/DE$5</f>
        <v>#N/A</v>
      </c>
      <c r="DF1749" s="80" t="e" cm="1">
        <f t="array" ref="DF1749">INDEX($K:$Q,ROW(),MATCH(DF$3,$K$2:$Q$2,0))/DF$5</f>
        <v>#N/A</v>
      </c>
      <c r="DG1749" s="80" t="e" cm="1">
        <f t="array" ref="DG1749">INDEX($K:$Q,ROW(),MATCH(DG$3,$K$2:$Q$2,0))/DG$5</f>
        <v>#N/A</v>
      </c>
      <c r="DH1749" s="80" t="e" cm="1">
        <f t="array" ref="DH1749">INDEX($K:$Q,ROW(),MATCH(DH$3,$K$2:$Q$2,0))/DH$5</f>
        <v>#N/A</v>
      </c>
      <c r="DI1749" s="80" t="e" cm="1">
        <f t="array" ref="DI1749">INDEX($K:$Q,ROW(),MATCH(DI$3,$K$2:$Q$2,0))/DI$5</f>
        <v>#N/A</v>
      </c>
      <c r="DJ1749" s="80" t="e" cm="1">
        <f t="array" ref="DJ1749">INDEX($K:$Q,ROW(),MATCH(DJ$3,$K$2:$Q$2,0))/DJ$5</f>
        <v>#N/A</v>
      </c>
      <c r="DK1749" s="80" t="e" cm="1">
        <f t="array" ref="DK1749">INDEX($K:$Q,ROW(),MATCH(DK$3,$K$2:$Q$2,0))/DK$5</f>
        <v>#N/A</v>
      </c>
      <c r="DL1749" s="80" t="e" cm="1">
        <f t="array" ref="DL1749">INDEX($K:$Q,ROW(),MATCH(DL$3,$K$2:$Q$2,0))/DL$5</f>
        <v>#N/A</v>
      </c>
    </row>
    <row r="1750" spans="2:116" x14ac:dyDescent="0.4">
      <c r="C1750" t="s">
        <v>233</v>
      </c>
      <c r="D1750" t="s">
        <v>424</v>
      </c>
      <c r="E1750" s="8" t="str">
        <f t="shared" si="2942"/>
        <v>1750 FAINT-F</v>
      </c>
      <c r="G1750" s="125" t="str">
        <f>"Amortization - "&amp;SUBSTITUTE(G1742,":","")</f>
        <v>Amortization - Fixed secondary intangible assets</v>
      </c>
      <c r="S1750" s="80"/>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c r="DK1750" s="72"/>
      <c r="DL1750" s="72"/>
    </row>
    <row r="1751" spans="2:116" x14ac:dyDescent="0.4">
      <c r="D1751" t="s">
        <v>424</v>
      </c>
      <c r="E1751" s="8" t="str">
        <f t="shared" si="2942"/>
        <v>1751 FAINT-F</v>
      </c>
      <c r="G1751" s="125"/>
      <c r="H1751" s="12"/>
      <c r="S1751" s="72"/>
      <c r="T1751" s="72"/>
      <c r="U1751" s="72"/>
      <c r="V1751" s="72"/>
      <c r="W1751" s="72"/>
      <c r="X1751" s="72"/>
      <c r="Y1751" s="72"/>
      <c r="Z1751" s="72"/>
      <c r="AA1751" s="72"/>
      <c r="AB1751" s="72"/>
      <c r="AC1751" s="72"/>
      <c r="AD1751" s="72"/>
      <c r="AE1751" s="72"/>
      <c r="AF1751" s="72"/>
      <c r="AG1751" s="72"/>
      <c r="AH1751" s="72"/>
      <c r="AI1751" s="72"/>
      <c r="AJ1751" s="72"/>
      <c r="AK1751" s="72"/>
      <c r="AL1751" s="72"/>
      <c r="AM1751" s="72"/>
      <c r="AN1751" s="72"/>
      <c r="AO1751" s="72"/>
      <c r="AP1751" s="72"/>
      <c r="AQ1751" s="72"/>
      <c r="AR1751" s="72"/>
      <c r="AS1751" s="72"/>
      <c r="AT1751" s="72"/>
      <c r="AU1751" s="72"/>
      <c r="AV1751" s="72"/>
      <c r="AW1751" s="72"/>
      <c r="AX1751" s="72"/>
      <c r="AY1751" s="72"/>
      <c r="AZ1751" s="72"/>
      <c r="BA1751" s="72"/>
      <c r="BB1751" s="72"/>
      <c r="BC1751" s="72"/>
      <c r="BD1751" s="72"/>
      <c r="BE1751" s="72"/>
      <c r="BF1751" s="72"/>
      <c r="BG1751" s="72"/>
      <c r="BH1751" s="72"/>
      <c r="BI1751" s="72"/>
      <c r="BJ1751" s="72"/>
      <c r="BK1751" s="72"/>
      <c r="BL1751" s="72"/>
      <c r="BM1751" s="72"/>
      <c r="BN1751" s="72"/>
      <c r="BO1751" s="72"/>
      <c r="BP1751" s="72"/>
      <c r="BQ1751" s="72"/>
      <c r="BR1751" s="72"/>
      <c r="BS1751" s="72"/>
      <c r="BT1751" s="72"/>
      <c r="BU1751" s="72"/>
      <c r="BV1751" s="72"/>
      <c r="BW1751" s="72"/>
      <c r="BX1751" s="72"/>
      <c r="BY1751" s="72"/>
      <c r="BZ1751" s="72"/>
      <c r="CA1751" s="72"/>
      <c r="CB1751" s="72"/>
      <c r="CC1751" s="72"/>
      <c r="CD1751" s="72"/>
      <c r="CE1751" s="72"/>
      <c r="CF1751" s="72"/>
      <c r="CG1751" s="72"/>
      <c r="CH1751" s="72"/>
      <c r="CI1751" s="72"/>
      <c r="CJ1751" s="72"/>
      <c r="CK1751" s="72"/>
      <c r="CL1751" s="72"/>
      <c r="CO1751" s="72"/>
      <c r="CP1751" s="72"/>
      <c r="CQ1751" s="72"/>
      <c r="CR1751" s="72"/>
      <c r="CS1751" s="72"/>
      <c r="CT1751" s="72"/>
      <c r="CU1751" s="72"/>
      <c r="CV1751" s="72"/>
      <c r="CW1751" s="72"/>
      <c r="CX1751" s="72"/>
      <c r="CY1751" s="72"/>
      <c r="CZ1751" s="72"/>
      <c r="DA1751" s="72"/>
      <c r="DB1751" s="72"/>
      <c r="DC1751" s="72"/>
      <c r="DD1751" s="72"/>
      <c r="DE1751" s="72"/>
      <c r="DF1751" s="72"/>
      <c r="DG1751" s="72"/>
      <c r="DH1751" s="72"/>
      <c r="DI1751" s="72"/>
      <c r="DJ1751" s="72"/>
      <c r="DK1751" s="72"/>
      <c r="DL1751" s="72"/>
    </row>
    <row r="1752" spans="2:116" x14ac:dyDescent="0.4">
      <c r="B1752" t="str">
        <f>E1752</f>
        <v>1752 FAINT-F</v>
      </c>
      <c r="D1752" t="s">
        <v>424</v>
      </c>
      <c r="E1752" s="8" t="str">
        <f t="shared" si="2942"/>
        <v>1752 FAINT-F</v>
      </c>
      <c r="G1752" s="125" t="s">
        <v>219</v>
      </c>
      <c r="J1752" s="80">
        <f>SUMIF($3:$3,I$2,1748:1748)</f>
        <v>0</v>
      </c>
      <c r="K1752" s="80">
        <f>SUMIF($3:$3,K$2,1748:1748)</f>
        <v>0</v>
      </c>
      <c r="L1752" s="80">
        <f>SUMIF($3:$3,L$2,1748:1748)</f>
        <v>0</v>
      </c>
      <c r="M1752" s="80">
        <f>SUMIF($3:$3,M$2,1748:1748)</f>
        <v>0</v>
      </c>
      <c r="N1752" s="80">
        <f>SUMIF($3:$3,N$2,1748:1748)</f>
        <v>0</v>
      </c>
      <c r="O1752" s="80">
        <f>SUMIF($3:$3,O$2,1748:1748)</f>
        <v>0</v>
      </c>
      <c r="P1752" s="80">
        <f>SUMIF($3:$3,P$2,1748:1748)</f>
        <v>0</v>
      </c>
      <c r="R1752" s="24"/>
      <c r="S1752" s="80" cm="1">
        <f t="array" aca="1" ref="S1752" ca="1">(SUM(INDEX(1745:1745,1,MAX(COLUMN($R:$R),COLUMN()-($H1746*12-1))):S1749)/($H1746*12)+IF($R1754=0,0,SUM(INDEX(1750:1750,1,MAX(COLUMN($R:$R),COLUMN()-(($H1746-$H1747)*12))):S1754)/(($H1746)*12)))</f>
        <v>-3.1073446327683616</v>
      </c>
      <c r="T1752" s="80" cm="1">
        <f t="array" aca="1" ref="T1752" ca="1">(SUM(INDEX(1745:1745,1,MAX(COLUMN($R:$R),COLUMN()-($H1746*12-1))):T1749)/($H1746*12)+IF($R1754=0,0,SUM(INDEX(1750:1750,1,MAX(COLUMN($R:$R),COLUMN()-(($H1746-$H1747)*12))):T1754)/(($H1746)*12)))</f>
        <v>-4.5724408694819498</v>
      </c>
      <c r="U1752" s="80" cm="1">
        <f t="array" aca="1" ref="U1752" ca="1">(SUM(INDEX(1745:1745,1,MAX(COLUMN($R:$R),COLUMN()-($H1746*12-1))):U1749)/($H1746*12)+IF($R1754=0,0,SUM(INDEX(1750:1750,1,MAX(COLUMN($R:$R),COLUMN()-(($H1746-$H1747)*12))):U1754)/(($H1746)*12)))</f>
        <v>-6.0623692458008529</v>
      </c>
      <c r="V1752" s="80" cm="1">
        <f t="array" aca="1" ref="V1752" ca="1">(SUM(INDEX(1745:1745,1,MAX(COLUMN($R:$R),COLUMN()-($H1746*12-1))):V1749)/($H1746*12)+IF($R1754=0,0,SUM(INDEX(1750:1750,1,MAX(COLUMN($R:$R),COLUMN()-(($H1746-$H1747)*12))):V1754)/(($H1746)*12)))</f>
        <v>-7.5775506454471948</v>
      </c>
      <c r="W1752" s="80" cm="1">
        <f t="array" aca="1" ref="W1752" ca="1">(SUM(INDEX(1745:1745,1,MAX(COLUMN($R:$R),COLUMN()-($H1746*12-1))):W1749)/($H1746*12)+IF($R1754=0,0,SUM(INDEX(1750:1750,1,MAX(COLUMN($R:$R),COLUMN()-(($H1746-$H1747)*12))):W1754)/(($H1746)*12)))</f>
        <v>-9.1184130857655088</v>
      </c>
      <c r="X1752" s="80" cm="1">
        <f t="array" aca="1" ref="X1752" ca="1">(SUM(INDEX(1745:1745,1,MAX(COLUMN($R:$R),COLUMN()-($H1746*12-1))):X1749)/($H1746*12)+IF($R1754=0,0,SUM(INDEX(1750:1750,1,MAX(COLUMN($R:$R),COLUMN()-(($H1746-$H1747)*12))):X1754)/(($H1746)*12)))</f>
        <v>-10.68539183863159</v>
      </c>
      <c r="Y1752" s="80" cm="1">
        <f t="array" aca="1" ref="Y1752" ca="1">(SUM(INDEX(1745:1745,1,MAX(COLUMN($R:$R),COLUMN()-($H1746*12-1))):Y1749)/($H1746*12)+IF($R1754=0,0,SUM(INDEX(1750:1750,1,MAX(COLUMN($R:$R),COLUMN()-(($H1746-$H1747)*12))):Y1754)/(($H1746)*12)))</f>
        <v>-12.278929553410656</v>
      </c>
      <c r="Z1752" s="80" cm="1">
        <f t="array" aca="1" ref="Z1752" ca="1">(SUM(INDEX(1745:1745,1,MAX(COLUMN($R:$R),COLUMN()-($H1746*12-1))):Z1749)/($H1746*12)+IF($R1754=0,0,SUM(INDEX(1750:1750,1,MAX(COLUMN($R:$R),COLUMN()-(($H1746-$H1747)*12))):Z1754)/(($H1746)*12)))</f>
        <v>-13.899476381999538</v>
      </c>
      <c r="AA1752" s="80" cm="1">
        <f t="array" aca="1" ref="AA1752" ca="1">(SUM(INDEX(1745:1745,1,MAX(COLUMN($R:$R),COLUMN()-($H1746*12-1))):AA1749)/($H1746*12)+IF($R1754=0,0,SUM(INDEX(1750:1750,1,MAX(COLUMN($R:$R),COLUMN()-(($H1746-$H1747)*12))):AA1754)/(($H1746)*12)))</f>
        <v>-15.547490105988231</v>
      </c>
      <c r="AB1752" s="80" cm="1">
        <f t="array" aca="1" ref="AB1752" ca="1">(SUM(INDEX(1745:1745,1,MAX(COLUMN($R:$R),COLUMN()-($H1746*12-1))):AB1749)/($H1746*12)+IF($R1754=0,0,SUM(INDEX(1750:1750,1,MAX(COLUMN($R:$R),COLUMN()-(($H1746-$H1747)*12))):AB1754)/(($H1746)*12)))</f>
        <v>-17.223436265976733</v>
      </c>
      <c r="AC1752" s="80" cm="1">
        <f t="array" aca="1" ref="AC1752" ca="1">(SUM(INDEX(1745:1745,1,MAX(COLUMN($R:$R),COLUMN()-($H1746*12-1))):AC1749)/($H1746*12)+IF($R1754=0,0,SUM(INDEX(1750:1750,1,MAX(COLUMN($R:$R),COLUMN()-(($H1746-$H1747)*12))):AC1754)/(($H1746)*12)))</f>
        <v>-18.927788293083683</v>
      </c>
      <c r="AD1752" s="80" cm="1">
        <f t="array" aca="1" ref="AD1752" ca="1">(SUM(INDEX(1745:1745,1,MAX(COLUMN($R:$R),COLUMN()-($H1746*12-1))):AD1749)/($H1746*12)+IF($R1754=0,0,SUM(INDEX(1750:1750,1,MAX(COLUMN($R:$R),COLUMN()-(($H1746-$H1747)*12))):AD1754)/(($H1746)*12)))</f>
        <v>-20.661027642683973</v>
      </c>
      <c r="AE1752" s="80" cm="1">
        <f t="array" aca="1" ref="AE1752" ca="1">(SUM(INDEX(1745:1745,1,MAX(COLUMN($R:$R),COLUMN()-($H1746*12-1))):AE1749)/($H1746*12)+IF($R1754=0,0,SUM(INDEX(1750:1750,1,MAX(COLUMN($R:$R),COLUMN()-(($H1746-$H1747)*12))):AE1754)/(($H1746)*12)))</f>
        <v>-22.423643930413078</v>
      </c>
      <c r="AF1752" s="80" cm="1">
        <f t="array" aca="1" ref="AF1752" ca="1">(SUM(INDEX(1745:1745,1,MAX(COLUMN($R:$R),COLUMN()-($H1746*12-1))):AF1749)/($H1746*12)+IF($R1754=0,0,SUM(INDEX(1750:1750,1,MAX(COLUMN($R:$R),COLUMN()-(($H1746-$H1747)*12))):AF1754)/(($H1746)*12)))</f>
        <v>-24.216135070476579</v>
      </c>
      <c r="AG1752" s="80" cm="1">
        <f t="array" aca="1" ref="AG1752" ca="1">(SUM(INDEX(1745:1745,1,MAX(COLUMN($R:$R),COLUMN()-($H1746*12-1))):AG1749)/($H1746*12)+IF($R1754=0,0,SUM(INDEX(1750:1750,1,MAX(COLUMN($R:$R),COLUMN()-(($H1746-$H1747)*12))):AG1754)/(($H1746)*12)))</f>
        <v>-26.039007416303861</v>
      </c>
      <c r="AH1752" s="80" cm="1">
        <f t="array" aca="1" ref="AH1752" ca="1">(SUM(INDEX(1745:1745,1,MAX(COLUMN($R:$R),COLUMN()-($H1746*12-1))):AH1749)/($H1746*12)+IF($R1754=0,0,SUM(INDEX(1750:1750,1,MAX(COLUMN($R:$R),COLUMN()-(($H1746-$H1747)*12))):AH1754)/(($H1746)*12)))</f>
        <v>-27.89277590358585</v>
      </c>
      <c r="AI1752" s="80" cm="1">
        <f t="array" aca="1" ref="AI1752" ca="1">(SUM(INDEX(1745:1745,1,MAX(COLUMN($R:$R),COLUMN()-($H1746*12-1))):AI1749)/($H1746*12)+IF($R1754=0,0,SUM(INDEX(1750:1750,1,MAX(COLUMN($R:$R),COLUMN()-(($H1746-$H1747)*12))):AI1754)/(($H1746)*12)))</f>
        <v>-29.77796419573702</v>
      </c>
      <c r="AJ1752" s="80" cm="1">
        <f t="array" aca="1" ref="AJ1752" ca="1">(SUM(INDEX(1745:1745,1,MAX(COLUMN($R:$R),COLUMN()-($H1746*12-1))):AJ1749)/($H1746*12)+IF($R1754=0,0,SUM(INDEX(1750:1750,1,MAX(COLUMN($R:$R),COLUMN()-(($H1746-$H1747)*12))):AJ1754)/(($H1746)*12)))</f>
        <v>-31.695104831822956</v>
      </c>
      <c r="AK1752" s="80" cm="1">
        <f t="array" aca="1" ref="AK1752" ca="1">(SUM(INDEX(1745:1745,1,MAX(COLUMN($R:$R),COLUMN()-($H1746*12-1))):AK1749)/($H1746*12)+IF($R1754=0,0,SUM(INDEX(1750:1750,1,MAX(COLUMN($R:$R),COLUMN()-(($H1746-$H1747)*12))):AK1754)/(($H1746)*12)))</f>
        <v>-33.644739376995098</v>
      </c>
      <c r="AL1752" s="80" cm="1">
        <f t="array" aca="1" ref="AL1752" ca="1">(SUM(INDEX(1745:1745,1,MAX(COLUMN($R:$R),COLUMN()-($H1746*12-1))):AL1749)/($H1746*12)+IF($R1754=0,0,SUM(INDEX(1750:1750,1,MAX(COLUMN($R:$R),COLUMN()-(($H1746-$H1747)*12))):AL1754)/(($H1746)*12)))</f>
        <v>-35.627418575475239</v>
      </c>
      <c r="AM1752" s="80" cm="1">
        <f t="array" aca="1" ref="AM1752" ca="1">(SUM(INDEX(1745:1745,1,MAX(COLUMN($R:$R),COLUMN()-($H1746*12-1))):AM1749)/($H1746*12)+IF($R1754=0,0,SUM(INDEX(1750:1750,1,MAX(COLUMN($R:$R),COLUMN()-(($H1746-$H1747)*12))):AM1754)/(($H1746)*12)))</f>
        <v>-37.64370250613301</v>
      </c>
      <c r="AN1752" s="80" cm="1">
        <f t="array" aca="1" ref="AN1752" ca="1">(SUM(INDEX(1745:1745,1,MAX(COLUMN($R:$R),COLUMN()-($H1746*12-1))):AN1749)/($H1746*12)+IF($R1754=0,0,SUM(INDEX(1750:1750,1,MAX(COLUMN($R:$R),COLUMN()-(($H1746-$H1747)*12))):AN1754)/(($H1746)*12)))</f>
        <v>-39.694160740700234</v>
      </c>
      <c r="AO1752" s="80" cm="1">
        <f t="array" aca="1" ref="AO1752" ca="1">(SUM(INDEX(1745:1745,1,MAX(COLUMN($R:$R),COLUMN()-($H1746*12-1))):AO1749)/($H1746*12)+IF($R1754=0,0,SUM(INDEX(1750:1750,1,MAX(COLUMN($R:$R),COLUMN()-(($H1746-$H1747)*12))):AO1754)/(($H1746)*12)))</f>
        <v>-41.77937250466691</v>
      </c>
      <c r="AP1752" s="80" cm="1">
        <f t="array" aca="1" ref="AP1752" ca="1">(SUM(INDEX(1745:1745,1,MAX(COLUMN($R:$R),COLUMN()-($H1746*12-1))):AP1749)/($H1746*12)+IF($R1754=0,0,SUM(INDEX(1750:1750,1,MAX(COLUMN($R:$R),COLUMN()-(($H1746-$H1747)*12))):AP1754)/(($H1746)*12)))</f>
        <v>-43.899926840904193</v>
      </c>
      <c r="AQ1752" s="80" cm="1">
        <f t="array" aca="1" ref="AQ1752" ca="1">(SUM(INDEX(1745:1745,1,MAX(COLUMN($R:$R),COLUMN()-($H1746*12-1))):AQ1749)/($H1746*12)+IF($R1754=0,0,SUM(INDEX(1750:1750,1,MAX(COLUMN($R:$R),COLUMN()-(($H1746-$H1747)*12))):AQ1754)/(($H1746)*12)))</f>
        <v>-44.361507521823469</v>
      </c>
      <c r="AR1752" s="80" cm="1">
        <f t="array" aca="1" ref="AR1752" ca="1">(SUM(INDEX(1745:1745,1,MAX(COLUMN($R:$R),COLUMN()-($H1746*12-1))):AR1749)/($H1746*12)+IF($R1754=0,0,SUM(INDEX(1750:1750,1,MAX(COLUMN($R:$R),COLUMN()-(($H1746-$H1747)*12))):AR1754)/(($H1746)*12)))</f>
        <v>-46.473160000169045</v>
      </c>
      <c r="AS1752" s="80" cm="1">
        <f t="array" aca="1" ref="AS1752" ca="1">(SUM(INDEX(1745:1745,1,MAX(COLUMN($R:$R),COLUMN()-($H1746*12-1))):AS1749)/($H1746*12)+IF($R1754=0,0,SUM(INDEX(1750:1750,1,MAX(COLUMN($R:$R),COLUMN()-(($H1746-$H1747)*12))):AS1754)/(($H1746)*12)))</f>
        <v>-48.595771058881255</v>
      </c>
      <c r="AT1752" s="80" cm="1">
        <f t="array" aca="1" ref="AT1752" ca="1">(SUM(INDEX(1745:1745,1,MAX(COLUMN($R:$R),COLUMN()-($H1746*12-1))):AT1749)/($H1746*12)+IF($R1754=0,0,SUM(INDEX(1750:1750,1,MAX(COLUMN($R:$R),COLUMN()-(($H1746-$H1747)*12))):AT1754)/(($H1746)*12)))</f>
        <v>-50.729105552888271</v>
      </c>
      <c r="AU1752" s="80" cm="1">
        <f t="array" aca="1" ref="AU1752" ca="1">(SUM(INDEX(1745:1745,1,MAX(COLUMN($R:$R),COLUMN()-($H1746*12-1))):AU1749)/($H1746*12)+IF($R1754=0,0,SUM(INDEX(1750:1750,1,MAX(COLUMN($R:$R),COLUMN()-(($H1746-$H1747)*12))):AU1754)/(($H1746)*12)))</f>
        <v>-52.872917217986149</v>
      </c>
      <c r="AV1752" s="80" cm="1">
        <f t="array" aca="1" ref="AV1752" ca="1">(SUM(INDEX(1745:1745,1,MAX(COLUMN($R:$R),COLUMN()-($H1746*12-1))):AV1749)/($H1746*12)+IF($R1754=0,0,SUM(INDEX(1750:1750,1,MAX(COLUMN($R:$R),COLUMN()-(($H1746-$H1747)*12))):AV1754)/(($H1746)*12)))</f>
        <v>-55.026948361470112</v>
      </c>
      <c r="AW1752" s="80" cm="1">
        <f t="array" aca="1" ref="AW1752" ca="1">(SUM(INDEX(1745:1745,1,MAX(COLUMN($R:$R),COLUMN()-($H1746*12-1))):AW1749)/($H1746*12)+IF($R1754=0,0,SUM(INDEX(1750:1750,1,MAX(COLUMN($R:$R),COLUMN()-(($H1746-$H1747)*12))):AW1754)/(($H1746)*12)))</f>
        <v>-57.190929545473026</v>
      </c>
      <c r="AX1752" s="80" cm="1">
        <f t="array" aca="1" ref="AX1752" ca="1">(SUM(INDEX(1745:1745,1,MAX(COLUMN($R:$R),COLUMN()-($H1746*12-1))):AX1749)/($H1746*12)+IF($R1754=0,0,SUM(INDEX(1750:1750,1,MAX(COLUMN($R:$R),COLUMN()-(($H1746-$H1747)*12))):AX1754)/(($H1746)*12)))</f>
        <v>-59.364579262852622</v>
      </c>
      <c r="AY1752" s="80" cm="1">
        <f t="array" aca="1" ref="AY1752" ca="1">(SUM(INDEX(1745:1745,1,MAX(COLUMN($R:$R),COLUMN()-($H1746*12-1))):AY1749)/($H1746*12)+IF($R1754=0,0,SUM(INDEX(1750:1750,1,MAX(COLUMN($R:$R),COLUMN()-(($H1746-$H1747)*12))):AY1754)/(($H1746)*12)))</f>
        <v>-61.547603605465952</v>
      </c>
      <c r="AZ1752" s="80" cm="1">
        <f t="array" aca="1" ref="AZ1752" ca="1">(SUM(INDEX(1745:1745,1,MAX(COLUMN($R:$R),COLUMN()-($H1746*12-1))):AZ1749)/($H1746*12)+IF($R1754=0,0,SUM(INDEX(1750:1750,1,MAX(COLUMN($R:$R),COLUMN()-(($H1746-$H1747)*12))):AZ1754)/(($H1746)*12)))</f>
        <v>-63.739695924666151</v>
      </c>
      <c r="BA1752" s="80" cm="1">
        <f t="array" aca="1" ref="BA1752" ca="1">(SUM(INDEX(1745:1745,1,MAX(COLUMN($R:$R),COLUMN()-($H1746*12-1))):BA1749)/($H1746*12)+IF($R1754=0,0,SUM(INDEX(1750:1750,1,MAX(COLUMN($R:$R),COLUMN()-(($H1746-$H1747)*12))):BA1754)/(($H1746)*12)))</f>
        <v>-65.940536483852966</v>
      </c>
      <c r="BB1752" s="80" cm="1">
        <f t="array" aca="1" ref="BB1752" ca="1">(SUM(INDEX(1745:1745,1,MAX(COLUMN($R:$R),COLUMN()-($H1746*12-1))):BB1749)/($H1746*12)+IF($R1754=0,0,SUM(INDEX(1750:1750,1,MAX(COLUMN($R:$R),COLUMN()-(($H1746-$H1747)*12))):BB1754)/(($H1746)*12)))</f>
        <v>-68.149792102905565</v>
      </c>
      <c r="BC1752" s="80" cm="1">
        <f t="array" aca="1" ref="BC1752" ca="1">(SUM(INDEX(1745:1745,1,MAX(COLUMN($R:$R),COLUMN()-($H1746*12-1))):BC1749)/($H1746*12)+IF($R1754=0,0,SUM(INDEX(1750:1750,1,MAX(COLUMN($R:$R),COLUMN()-(($H1746-$H1747)*12))):BC1754)/(($H1746)*12)))</f>
        <v>-70.367115794321748</v>
      </c>
      <c r="BD1752" s="80" cm="1">
        <f t="array" aca="1" ref="BD1752" ca="1">(SUM(INDEX(1745:1745,1,MAX(COLUMN($R:$R),COLUMN()-($H1746*12-1))):BD1749)/($H1746*12)+IF($R1754=0,0,SUM(INDEX(1750:1750,1,MAX(COLUMN($R:$R),COLUMN()-(($H1746-$H1747)*12))):BD1754)/(($H1746)*12)))</f>
        <v>-72.592146390885176</v>
      </c>
      <c r="BE1752" s="80" cm="1">
        <f t="array" aca="1" ref="BE1752" ca="1">(SUM(INDEX(1745:1745,1,MAX(COLUMN($R:$R),COLUMN()-($H1746*12-1))):BE1749)/($H1746*12)+IF($R1754=0,0,SUM(INDEX(1750:1750,1,MAX(COLUMN($R:$R),COLUMN()-(($H1746-$H1747)*12))):BE1754)/(($H1746)*12)))</f>
        <v>-74.824508164677411</v>
      </c>
      <c r="BF1752" s="80" cm="1">
        <f t="array" aca="1" ref="BF1752" ca="1">(SUM(INDEX(1745:1745,1,MAX(COLUMN($R:$R),COLUMN()-($H1746*12-1))):BF1749)/($H1746*12)+IF($R1754=0,0,SUM(INDEX(1750:1750,1,MAX(COLUMN($R:$R),COLUMN()-(($H1746-$H1747)*12))):BF1754)/(($H1746)*12)))</f>
        <v>-77.063810437248719</v>
      </c>
      <c r="BG1752" s="80" cm="1">
        <f t="array" aca="1" ref="BG1752" ca="1">(SUM(INDEX(1745:1745,1,MAX(COLUMN($R:$R),COLUMN()-($H1746*12-1))):BG1749)/($H1746*12)+IF($R1754=0,0,SUM(INDEX(1750:1750,1,MAX(COLUMN($R:$R),COLUMN()-(($H1746-$H1747)*12))):BG1754)/(($H1746)*12)))</f>
        <v>-79.309647180757125</v>
      </c>
      <c r="BH1752" s="80" cm="1">
        <f t="array" aca="1" ref="BH1752" ca="1">(SUM(INDEX(1745:1745,1,MAX(COLUMN($R:$R),COLUMN()-($H1746*12-1))):BH1749)/($H1746*12)+IF($R1754=0,0,SUM(INDEX(1750:1750,1,MAX(COLUMN($R:$R),COLUMN()-(($H1746-$H1747)*12))):BH1754)/(($H1746)*12)))</f>
        <v>-81.561596609881761</v>
      </c>
      <c r="BI1752" s="80" cm="1">
        <f t="array" aca="1" ref="BI1752" ca="1">(SUM(INDEX(1745:1745,1,MAX(COLUMN($R:$R),COLUMN()-($H1746*12-1))):BI1749)/($H1746*12)+IF($R1754=0,0,SUM(INDEX(1750:1750,1,MAX(COLUMN($R:$R),COLUMN()-(($H1746-$H1747)*12))):BI1754)/(($H1746)*12)))</f>
        <v>-83.819220764312149</v>
      </c>
      <c r="BJ1752" s="80" cm="1">
        <f t="array" aca="1" ref="BJ1752" ca="1">(SUM(INDEX(1745:1745,1,MAX(COLUMN($R:$R),COLUMN()-($H1746*12-1))):BJ1749)/($H1746*12)+IF($R1754=0,0,SUM(INDEX(1750:1750,1,MAX(COLUMN($R:$R),COLUMN()-(($H1746-$H1747)*12))):BJ1754)/(($H1746)*12)))</f>
        <v>-86.082065081611304</v>
      </c>
      <c r="BK1752" s="80" cm="1">
        <f t="array" aca="1" ref="BK1752" ca="1">(SUM(INDEX(1745:1745,1,MAX(COLUMN($R:$R),COLUMN()-($H1746*12-1))):BK1749)/($H1746*12)+IF($R1754=0,0,SUM(INDEX(1750:1750,1,MAX(COLUMN($R:$R),COLUMN()-(($H1746-$H1747)*12))):BK1754)/(($H1746)*12)))</f>
        <v>-88.34965796024639</v>
      </c>
      <c r="BL1752" s="80" cm="1">
        <f t="array" aca="1" ref="BL1752" ca="1">(SUM(INDEX(1745:1745,1,MAX(COLUMN($R:$R),COLUMN()-($H1746*12-1))):BL1749)/($H1746*12)+IF($R1754=0,0,SUM(INDEX(1750:1750,1,MAX(COLUMN($R:$R),COLUMN()-(($H1746-$H1747)*12))):BL1754)/(($H1746)*12)))</f>
        <v>-90.621510312575992</v>
      </c>
      <c r="BM1752" s="80" cm="1">
        <f t="array" aca="1" ref="BM1752" ca="1">(SUM(INDEX(1745:1745,1,MAX(COLUMN($R:$R),COLUMN()-($H1746*12-1))):BM1749)/($H1746*12)+IF($R1754=0,0,SUM(INDEX(1750:1750,1,MAX(COLUMN($R:$R),COLUMN()-(($H1746-$H1747)*12))):BM1754)/(($H1746)*12)))</f>
        <v>-92.897115107579538</v>
      </c>
      <c r="BN1752" s="80" cm="1">
        <f t="array" aca="1" ref="BN1752" ca="1">(SUM(INDEX(1745:1745,1,MAX(COLUMN($R:$R),COLUMN()-($H1746*12-1))):BN1749)/($H1746*12)+IF($R1754=0,0,SUM(INDEX(1750:1750,1,MAX(COLUMN($R:$R),COLUMN()-(($H1746-$H1747)*12))):BN1754)/(($H1746)*12)))</f>
        <v>-95.175946903109136</v>
      </c>
      <c r="BO1752" s="80" cm="1">
        <f t="array" aca="1" ref="BO1752" ca="1">(SUM(INDEX(1745:1745,1,MAX(COLUMN($R:$R),COLUMN()-($H1746*12-1))):BO1749)/($H1746*12)+IF($R1754=0,0,SUM(INDEX(1750:1750,1,MAX(COLUMN($R:$R),COLUMN()-(($H1746-$H1747)*12))):BO1754)/(($H1746)*12)))</f>
        <v>-97.457461367440288</v>
      </c>
      <c r="BP1752" s="80" cm="1">
        <f t="array" aca="1" ref="BP1752" ca="1">(SUM(INDEX(1745:1745,1,MAX(COLUMN($R:$R),COLUMN()-($H1746*12-1))):BP1749)/($H1746*12)+IF($R1754=0,0,SUM(INDEX(1750:1750,1,MAX(COLUMN($R:$R),COLUMN()-(($H1746-$H1747)*12))):BP1754)/(($H1746)*12)))</f>
        <v>-99.769822167083532</v>
      </c>
      <c r="BQ1752" s="80" cm="1">
        <f t="array" aca="1" ref="BQ1752" ca="1">(SUM(INDEX(1745:1745,1,MAX(COLUMN($R:$R),COLUMN()-($H1746*12-1))):BQ1749)/($H1746*12)+IF($R1754=0,0,SUM(INDEX(1750:1750,1,MAX(COLUMN($R:$R),COLUMN()-(($H1746-$H1747)*12))):BQ1754)/(($H1746)*12)))</f>
        <v>-102.08558480268094</v>
      </c>
      <c r="BR1752" s="80" cm="1">
        <f t="array" aca="1" ref="BR1752" ca="1">(SUM(INDEX(1745:1745,1,MAX(COLUMN($R:$R),COLUMN()-($H1746*12-1))):BR1749)/($H1746*12)+IF($R1754=0,0,SUM(INDEX(1750:1750,1,MAX(COLUMN($R:$R),COLUMN()-(($H1746-$H1747)*12))):BR1754)/(($H1746)*12)))</f>
        <v>-104.40462119381877</v>
      </c>
      <c r="BS1752" s="80" cm="1">
        <f t="array" aca="1" ref="BS1752" ca="1">(SUM(INDEX(1745:1745,1,MAX(COLUMN($R:$R),COLUMN()-($H1746*12-1))):BS1749)/($H1746*12)+IF($R1754=0,0,SUM(INDEX(1750:1750,1,MAX(COLUMN($R:$R),COLUMN()-(($H1746-$H1747)*12))):BS1754)/(($H1746)*12)))</f>
        <v>-106.72680507473849</v>
      </c>
      <c r="BT1752" s="80" cm="1">
        <f t="array" aca="1" ref="BT1752" ca="1">(SUM(INDEX(1745:1745,1,MAX(COLUMN($R:$R),COLUMN()-($H1746*12-1))):BT1749)/($H1746*12)+IF($R1754=0,0,SUM(INDEX(1750:1750,1,MAX(COLUMN($R:$R),COLUMN()-(($H1746-$H1747)*12))):BT1754)/(($H1746)*12)))</f>
        <v>-109.0520122135535</v>
      </c>
      <c r="BU1752" s="80" cm="1">
        <f t="array" aca="1" ref="BU1752" ca="1">(SUM(INDEX(1745:1745,1,MAX(COLUMN($R:$R),COLUMN()-($H1746*12-1))):BU1749)/($H1746*12)+IF($R1754=0,0,SUM(INDEX(1750:1750,1,MAX(COLUMN($R:$R),COLUMN()-(($H1746-$H1747)*12))):BU1754)/(($H1746)*12)))</f>
        <v>-111.38012064042496</v>
      </c>
      <c r="BV1752" s="80" cm="1">
        <f t="array" aca="1" ref="BV1752" ca="1">(SUM(INDEX(1745:1745,1,MAX(COLUMN($R:$R),COLUMN()-($H1746*12-1))):BV1749)/($H1746*12)+IF($R1754=0,0,SUM(INDEX(1750:1750,1,MAX(COLUMN($R:$R),COLUMN()-(($H1746-$H1747)*12))):BV1754)/(($H1746)*12)))</f>
        <v>-113.71101088497218</v>
      </c>
      <c r="BW1752" s="80" cm="1">
        <f t="array" aca="1" ref="BW1752" ca="1">(SUM(INDEX(1745:1745,1,MAX(COLUMN($R:$R),COLUMN()-($H1746*12-1))):BW1749)/($H1746*12)+IF($R1754=0,0,SUM(INDEX(1750:1750,1,MAX(COLUMN($R:$R),COLUMN()-(($H1746-$H1747)*12))):BW1754)/(($H1746)*12)))</f>
        <v>-116.04456622320018</v>
      </c>
      <c r="BX1752" s="80" cm="1">
        <f t="array" aca="1" ref="BX1752" ca="1">(SUM(INDEX(1745:1745,1,MAX(COLUMN($R:$R),COLUMN()-($H1746*12-1))):BX1749)/($H1746*12)+IF($R1754=0,0,SUM(INDEX(1750:1750,1,MAX(COLUMN($R:$R),COLUMN()-(($H1746-$H1747)*12))):BX1754)/(($H1746)*12)))</f>
        <v>-118.38067293423522</v>
      </c>
      <c r="BY1752" s="80" cm="1">
        <f t="array" aca="1" ref="BY1752" ca="1">(SUM(INDEX(1745:1745,1,MAX(COLUMN($R:$R),COLUMN()-($H1746*12-1))):BY1749)/($H1746*12)+IF($R1754=0,0,SUM(INDEX(1750:1750,1,MAX(COLUMN($R:$R),COLUMN()-(($H1746-$H1747)*12))):BY1754)/(($H1746)*12)))</f>
        <v>-120.71922056716575</v>
      </c>
      <c r="BZ1752" s="80" cm="1">
        <f t="array" aca="1" ref="BZ1752" ca="1">(SUM(INDEX(1745:1745,1,MAX(COLUMN($R:$R),COLUMN()-($H1746*12-1))):BZ1749)/($H1746*12)+IF($R1754=0,0,SUM(INDEX(1750:1750,1,MAX(COLUMN($R:$R),COLUMN()-(($H1746-$H1747)*12))):BZ1754)/(($H1746)*12)))</f>
        <v>-123.06010221829536</v>
      </c>
      <c r="CA1752" s="80" cm="1">
        <f t="array" aca="1" ref="CA1752" ca="1">(SUM(INDEX(1745:1745,1,MAX(COLUMN($R:$R),COLUMN()-($H1746*12-1))):CA1749)/($H1746*12)+IF($R1754=0,0,SUM(INDEX(1750:1750,1,MAX(COLUMN($R:$R),COLUMN()-(($H1746-$H1747)*12))):CA1754)/(($H1746)*12)))</f>
        <v>-123.99078544059009</v>
      </c>
      <c r="CB1752" s="80" cm="1">
        <f t="array" aca="1" ref="CB1752" ca="1">(SUM(INDEX(1745:1745,1,MAX(COLUMN($R:$R),COLUMN()-($H1746*12-1))):CB1749)/($H1746*12)+IF($R1754=0,0,SUM(INDEX(1750:1750,1,MAX(COLUMN($R:$R),COLUMN()-(($H1746-$H1747)*12))):CB1754)/(($H1746)*12)))</f>
        <v>-124.8996611973065</v>
      </c>
      <c r="CC1752" s="80" cm="1">
        <f t="array" aca="1" ref="CC1752" ca="1">(SUM(INDEX(1745:1745,1,MAX(COLUMN($R:$R),COLUMN()-($H1746*12-1))):CC1749)/($H1746*12)+IF($R1754=0,0,SUM(INDEX(1750:1750,1,MAX(COLUMN($R:$R),COLUMN()-(($H1746-$H1747)*12))):CC1754)/(($H1746)*12)))</f>
        <v>-125.78622924487297</v>
      </c>
      <c r="CD1752" s="80" cm="1">
        <f t="array" aca="1" ref="CD1752" ca="1">(SUM(INDEX(1745:1745,1,MAX(COLUMN($R:$R),COLUMN()-($H1746*12-1))):CD1749)/($H1746*12)+IF($R1754=0,0,SUM(INDEX(1750:1750,1,MAX(COLUMN($R:$R),COLUMN()-(($H1746-$H1747)*12))):CD1754)/(($H1746)*12)))</f>
        <v>-126.64998722928306</v>
      </c>
      <c r="CE1752" s="80" cm="1">
        <f t="array" aca="1" ref="CE1752" ca="1">(SUM(INDEX(1745:1745,1,MAX(COLUMN($R:$R),COLUMN()-($H1746*12-1))):CE1749)/($H1746*12)+IF($R1754=0,0,SUM(INDEX(1750:1750,1,MAX(COLUMN($R:$R),COLUMN()-(($H1746-$H1747)*12))):CE1754)/(($H1746)*12)))</f>
        <v>-127.49043090372433</v>
      </c>
      <c r="CF1752" s="80" cm="1">
        <f t="array" aca="1" ref="CF1752" ca="1">(SUM(INDEX(1745:1745,1,MAX(COLUMN($R:$R),COLUMN()-($H1746*12-1))):CF1749)/($H1746*12)+IF($R1754=0,0,SUM(INDEX(1750:1750,1,MAX(COLUMN($R:$R),COLUMN()-(($H1746-$H1747)*12))):CF1754)/(($H1746)*12)))</f>
        <v>-128.30705435665598</v>
      </c>
      <c r="CG1752" s="80" cm="1">
        <f t="array" aca="1" ref="CG1752" ca="1">(SUM(INDEX(1745:1745,1,MAX(COLUMN($R:$R),COLUMN()-($H1746*12-1))):CG1749)/($H1746*12)+IF($R1754=0,0,SUM(INDEX(1750:1750,1,MAX(COLUMN($R:$R),COLUMN()-(($H1746-$H1747)*12))):CG1754)/(($H1746)*12)))</f>
        <v>-129.09935025066909</v>
      </c>
      <c r="CH1752" s="80" cm="1">
        <f t="array" aca="1" ref="CH1752" ca="1">(SUM(INDEX(1745:1745,1,MAX(COLUMN($R:$R),COLUMN()-($H1746*12-1))):CH1749)/($H1746*12)+IF($R1754=0,0,SUM(INDEX(1750:1750,1,MAX(COLUMN($R:$R),COLUMN()-(($H1746-$H1747)*12))):CH1754)/(($H1746)*12)))</f>
        <v>-129.86681007247176</v>
      </c>
      <c r="CI1752" s="80" cm="1">
        <f t="array" aca="1" ref="CI1752" ca="1">(SUM(INDEX(1745:1745,1,MAX(COLUMN($R:$R),COLUMN()-($H1746*12-1))):CI1749)/($H1746*12)+IF($R1754=0,0,SUM(INDEX(1750:1750,1,MAX(COLUMN($R:$R),COLUMN()-(($H1746-$H1747)*12))):CI1754)/(($H1746)*12)))</f>
        <v>-130.60892439435074</v>
      </c>
      <c r="CJ1752" s="80" cm="1">
        <f t="array" aca="1" ref="CJ1752" ca="1">(SUM(INDEX(1745:1745,1,MAX(COLUMN($R:$R),COLUMN()-($H1746*12-1))):CJ1749)/($H1746*12)+IF($R1754=0,0,SUM(INDEX(1750:1750,1,MAX(COLUMN($R:$R),COLUMN()-(($H1746-$H1747)*12))):CJ1754)/(($H1746)*12)))</f>
        <v>-131.32518314747114</v>
      </c>
      <c r="CK1752" s="80" cm="1">
        <f t="array" aca="1" ref="CK1752" ca="1">(SUM(INDEX(1745:1745,1,MAX(COLUMN($R:$R),COLUMN()-($H1746*12-1))):CK1749)/($H1746*12)+IF($R1754=0,0,SUM(INDEX(1750:1750,1,MAX(COLUMN($R:$R),COLUMN()-(($H1746-$H1747)*12))):CK1754)/(($H1746)*12)))</f>
        <v>-132.01507590738464</v>
      </c>
      <c r="CL1752" s="80" cm="1">
        <f t="array" aca="1" ref="CL1752" ca="1">(SUM(INDEX(1745:1745,1,MAX(COLUMN($R:$R),COLUMN()-($H1746*12-1))):CL1749)/($H1746*12)+IF($R1754=0,0,SUM(INDEX(1750:1750,1,MAX(COLUMN($R:$R),COLUMN()-(($H1746-$H1747)*12))):CL1754)/(($H1746)*12)))</f>
        <v>-132.67809219212708</v>
      </c>
      <c r="CN1752" s="80"/>
      <c r="CO1752" s="80" t="e" cm="1">
        <f t="array" aca="1" ref="CO1752" ca="1">(SUM(INDEX(1745:1745,1,MAX(COLUMN($CN:$CN),COLUMN()-($H1746*4-1))):CO1749)/($H1746*4)-IF($CN1754=0,0,SUM(INDEX(1750:1750,1,MAX(COLUMN($CN:$CN),COLUMN()-(($H1746-$H1747)*4))):CO1754)/(($H1746)*4)))</f>
        <v>#N/A</v>
      </c>
      <c r="CP1752" s="80" t="e" cm="1">
        <f t="array" aca="1" ref="CP1752" ca="1">(SUM(INDEX(1745:1745,1,MAX(COLUMN($CN:$CN),COLUMN()-($H1746*4-1))):CP1749)/($H1746*4)-IF($CN1754=0,0,SUM(INDEX(1750:1750,1,MAX(COLUMN($CN:$CN),COLUMN()-(($H1746-$H1747)*4))):CP1754)/(($H1746)*4)))</f>
        <v>#N/A</v>
      </c>
      <c r="CQ1752" s="80" t="e" cm="1">
        <f t="array" aca="1" ref="CQ1752" ca="1">(SUM(INDEX(1745:1745,1,MAX(COLUMN($CN:$CN),COLUMN()-($H1746*4-1))):CQ1749)/($H1746*4)-IF($CN1754=0,0,SUM(INDEX(1750:1750,1,MAX(COLUMN($CN:$CN),COLUMN()-(($H1746-$H1747)*4))):CQ1754)/(($H1746)*4)))</f>
        <v>#N/A</v>
      </c>
      <c r="CR1752" s="80" t="e" cm="1">
        <f t="array" aca="1" ref="CR1752" ca="1">(SUM(INDEX(1745:1745,1,MAX(COLUMN($CN:$CN),COLUMN()-($H1746*4-1))):CR1749)/($H1746*4)-IF($CN1754=0,0,SUM(INDEX(1750:1750,1,MAX(COLUMN($CN:$CN),COLUMN()-(($H1746-$H1747)*4))):CR1754)/(($H1746)*4)))</f>
        <v>#N/A</v>
      </c>
      <c r="CS1752" s="80" t="e" cm="1">
        <f t="array" aca="1" ref="CS1752" ca="1">(SUM(INDEX(1745:1745,1,MAX(COLUMN($CN:$CN),COLUMN()-($H1746*4-1))):CS1749)/($H1746*4)-IF($CN1754=0,0,SUM(INDEX(1750:1750,1,MAX(COLUMN($CN:$CN),COLUMN()-(($H1746-$H1747)*4))):CS1754)/(($H1746)*4)))</f>
        <v>#N/A</v>
      </c>
      <c r="CT1752" s="80" t="e" cm="1">
        <f t="array" aca="1" ref="CT1752" ca="1">(SUM(INDEX(1745:1745,1,MAX(COLUMN($CN:$CN),COLUMN()-($H1746*4-1))):CT1749)/($H1746*4)-IF($CN1754=0,0,SUM(INDEX(1750:1750,1,MAX(COLUMN($CN:$CN),COLUMN()-(($H1746-$H1747)*4))):CT1754)/(($H1746)*4)))</f>
        <v>#N/A</v>
      </c>
      <c r="CU1752" s="80" t="e" cm="1">
        <f t="array" aca="1" ref="CU1752" ca="1">(SUM(INDEX(1745:1745,1,MAX(COLUMN($CN:$CN),COLUMN()-($H1746*4-1))):CU1749)/($H1746*4)-IF($CN1754=0,0,SUM(INDEX(1750:1750,1,MAX(COLUMN($CN:$CN),COLUMN()-(($H1746-$H1747)*4))):CU1754)/(($H1746)*4)))</f>
        <v>#N/A</v>
      </c>
      <c r="CV1752" s="80" t="e" cm="1">
        <f t="array" aca="1" ref="CV1752" ca="1">(SUM(INDEX(1745:1745,1,MAX(COLUMN($CN:$CN),COLUMN()-($H1746*4-1))):CV1749)/($H1746*4)-IF($CN1754=0,0,SUM(INDEX(1750:1750,1,MAX(COLUMN($CN:$CN),COLUMN()-(($H1746-$H1747)*4))):CV1754)/(($H1746)*4)))</f>
        <v>#N/A</v>
      </c>
      <c r="CW1752" s="80" t="e" cm="1">
        <f t="array" aca="1" ref="CW1752" ca="1">(SUM(INDEX(1745:1745,1,MAX(COLUMN($CN:$CN),COLUMN()-($H1746*4-1))):CW1749)/($H1746*4)-IF($CN1754=0,0,SUM(INDEX(1750:1750,1,MAX(COLUMN($CN:$CN),COLUMN()-(($H1746-$H1747)*4))):CW1754)/(($H1746)*4)))</f>
        <v>#N/A</v>
      </c>
      <c r="CX1752" s="80" t="e" cm="1">
        <f t="array" aca="1" ref="CX1752" ca="1">(SUM(INDEX(1745:1745,1,MAX(COLUMN($CN:$CN),COLUMN()-($H1746*4-1))):CX1749)/($H1746*4)-IF($CN1754=0,0,SUM(INDEX(1750:1750,1,MAX(COLUMN($CN:$CN),COLUMN()-(($H1746-$H1747)*4))):CX1754)/(($H1746)*4)))</f>
        <v>#N/A</v>
      </c>
      <c r="CY1752" s="80" t="e" cm="1">
        <f t="array" aca="1" ref="CY1752" ca="1">(SUM(INDEX(1745:1745,1,MAX(COLUMN($CN:$CN),COLUMN()-($H1746*4-1))):CY1749)/($H1746*4)-IF($CN1754=0,0,SUM(INDEX(1750:1750,1,MAX(COLUMN($CN:$CN),COLUMN()-(($H1746-$H1747)*4))):CY1754)/(($H1746)*4)))</f>
        <v>#N/A</v>
      </c>
      <c r="CZ1752" s="80" t="e" cm="1">
        <f t="array" aca="1" ref="CZ1752" ca="1">(SUM(INDEX(1745:1745,1,MAX(COLUMN($CN:$CN),COLUMN()-($H1746*4-1))):CZ1749)/($H1746*4)-IF($CN1754=0,0,SUM(INDEX(1750:1750,1,MAX(COLUMN($CN:$CN),COLUMN()-(($H1746-$H1747)*4))):CZ1754)/(($H1746)*4)))</f>
        <v>#N/A</v>
      </c>
      <c r="DA1752" s="80" t="e" cm="1">
        <f t="array" aca="1" ref="DA1752" ca="1">(SUM(INDEX(1745:1745,1,MAX(COLUMN($CN:$CN),COLUMN()-($H1746*4-1))):DA1749)/($H1746*4)-IF($CN1754=0,0,SUM(INDEX(1750:1750,1,MAX(COLUMN($CN:$CN),COLUMN()-(($H1746-$H1747)*4))):DA1754)/(($H1746)*4)))</f>
        <v>#N/A</v>
      </c>
      <c r="DB1752" s="80" t="e" cm="1">
        <f t="array" aca="1" ref="DB1752" ca="1">(SUM(INDEX(1745:1745,1,MAX(COLUMN($CN:$CN),COLUMN()-($H1746*4-1))):DB1749)/($H1746*4)-IF($CN1754=0,0,SUM(INDEX(1750:1750,1,MAX(COLUMN($CN:$CN),COLUMN()-(($H1746-$H1747)*4))):DB1754)/(($H1746)*4)))</f>
        <v>#N/A</v>
      </c>
      <c r="DC1752" s="80" t="e" cm="1">
        <f t="array" aca="1" ref="DC1752" ca="1">(SUM(INDEX(1745:1745,1,MAX(COLUMN($CN:$CN),COLUMN()-($H1746*4-1))):DC1749)/($H1746*4)-IF($CN1754=0,0,SUM(INDEX(1750:1750,1,MAX(COLUMN($CN:$CN),COLUMN()-(($H1746-$H1747)*4))):DC1754)/(($H1746)*4)))</f>
        <v>#N/A</v>
      </c>
      <c r="DD1752" s="80" t="e" cm="1">
        <f t="array" aca="1" ref="DD1752" ca="1">(SUM(INDEX(1745:1745,1,MAX(COLUMN($CN:$CN),COLUMN()-($H1746*4-1))):DD1749)/($H1746*4)-IF($CN1754=0,0,SUM(INDEX(1750:1750,1,MAX(COLUMN($CN:$CN),COLUMN()-(($H1746-$H1747)*4))):DD1754)/(($H1746)*4)))</f>
        <v>#N/A</v>
      </c>
      <c r="DE1752" s="80" t="e" cm="1">
        <f t="array" aca="1" ref="DE1752" ca="1">(SUM(INDEX(1745:1745,1,MAX(COLUMN($CN:$CN),COLUMN()-($H1746*4-1))):DE1749)/($H1746*4)-IF($CN1754=0,0,SUM(INDEX(1750:1750,1,MAX(COLUMN($CN:$CN),COLUMN()-(($H1746-$H1747)*4))):DE1754)/(($H1746)*4)))</f>
        <v>#N/A</v>
      </c>
      <c r="DF1752" s="80" t="e" cm="1">
        <f t="array" aca="1" ref="DF1752" ca="1">(SUM(INDEX(1745:1745,1,MAX(COLUMN($CN:$CN),COLUMN()-($H1746*4-1))):DF1749)/($H1746*4)-IF($CN1754=0,0,SUM(INDEX(1750:1750,1,MAX(COLUMN($CN:$CN),COLUMN()-(($H1746-$H1747)*4))):DF1754)/(($H1746)*4)))</f>
        <v>#N/A</v>
      </c>
      <c r="DG1752" s="80" t="e" cm="1">
        <f t="array" aca="1" ref="DG1752" ca="1">(SUM(INDEX(1745:1745,1,MAX(COLUMN($CN:$CN),COLUMN()-($H1746*4-1))):DG1749)/($H1746*4)-IF($CN1754=0,0,SUM(INDEX(1750:1750,1,MAX(COLUMN($CN:$CN),COLUMN()-(($H1746-$H1747)*4))):DG1754)/(($H1746)*4)))</f>
        <v>#N/A</v>
      </c>
      <c r="DH1752" s="80" t="e" cm="1">
        <f t="array" aca="1" ref="DH1752" ca="1">(SUM(INDEX(1745:1745,1,MAX(COLUMN($CN:$CN),COLUMN()-($H1746*4-1))):DH1749)/($H1746*4)-IF($CN1754=0,0,SUM(INDEX(1750:1750,1,MAX(COLUMN($CN:$CN),COLUMN()-(($H1746-$H1747)*4))):DH1754)/(($H1746)*4)))</f>
        <v>#N/A</v>
      </c>
      <c r="DI1752" s="80" t="e" cm="1">
        <f t="array" aca="1" ref="DI1752" ca="1">(SUM(INDEX(1745:1745,1,MAX(COLUMN($CN:$CN),COLUMN()-($H1746*4-1))):DI1749)/($H1746*4)-IF($CN1754=0,0,SUM(INDEX(1750:1750,1,MAX(COLUMN($CN:$CN),COLUMN()-(($H1746-$H1747)*4))):DI1754)/(($H1746)*4)))</f>
        <v>#N/A</v>
      </c>
      <c r="DJ1752" s="80" t="e" cm="1">
        <f t="array" aca="1" ref="DJ1752" ca="1">(SUM(INDEX(1745:1745,1,MAX(COLUMN($CN:$CN),COLUMN()-($H1746*4-1))):DJ1749)/($H1746*4)-IF($CN1754=0,0,SUM(INDEX(1750:1750,1,MAX(COLUMN($CN:$CN),COLUMN()-(($H1746-$H1747)*4))):DJ1754)/(($H1746)*4)))</f>
        <v>#N/A</v>
      </c>
      <c r="DK1752" s="80" t="e" cm="1">
        <f t="array" aca="1" ref="DK1752" ca="1">(SUM(INDEX(1745:1745,1,MAX(COLUMN($CN:$CN),COLUMN()-($H1746*4-1))):DK1749)/($H1746*4)-IF($CN1754=0,0,SUM(INDEX(1750:1750,1,MAX(COLUMN($CN:$CN),COLUMN()-(($H1746-$H1747)*4))):DK1754)/(($H1746)*4)))</f>
        <v>#N/A</v>
      </c>
      <c r="DL1752" s="80" t="e" cm="1">
        <f t="array" aca="1" ref="DL1752" ca="1">(SUM(INDEX(1745:1745,1,MAX(COLUMN($CN:$CN),COLUMN()-($H1746*4-1))):DL1749)/($H1746*4)-IF($CN1754=0,0,SUM(INDEX(1750:1750,1,MAX(COLUMN($CN:$CN),COLUMN()-(($H1746-$H1747)*4))):DL1754)/(($H1746)*4)))</f>
        <v>#N/A</v>
      </c>
    </row>
    <row r="1753" spans="2:116" x14ac:dyDescent="0.4">
      <c r="D1753" t="s">
        <v>424</v>
      </c>
      <c r="E1753" s="8" t="str">
        <f t="shared" si="2942"/>
        <v>1753 FAINT-F</v>
      </c>
      <c r="G1753" s="125"/>
      <c r="J1753" s="62"/>
      <c r="K1753" s="53"/>
      <c r="L1753" s="53"/>
      <c r="M1753" s="53"/>
      <c r="N1753" s="53"/>
      <c r="O1753" s="53"/>
      <c r="P1753" s="53"/>
      <c r="R1753" s="82"/>
      <c r="S1753" s="153"/>
      <c r="T1753" s="153"/>
      <c r="U1753" s="153"/>
      <c r="V1753" s="153"/>
      <c r="W1753" s="153"/>
      <c r="X1753" s="153"/>
      <c r="Y1753" s="153"/>
      <c r="Z1753" s="153"/>
      <c r="AA1753" s="153"/>
      <c r="AB1753" s="153"/>
      <c r="AC1753" s="153"/>
      <c r="AD1753" s="153"/>
      <c r="AE1753" s="153"/>
      <c r="AF1753" s="153"/>
      <c r="AG1753" s="153"/>
      <c r="AH1753" s="153"/>
      <c r="AI1753" s="153"/>
      <c r="AJ1753" s="153"/>
      <c r="AK1753" s="153"/>
      <c r="AL1753" s="153"/>
      <c r="AM1753" s="153"/>
      <c r="AN1753" s="153"/>
      <c r="AO1753" s="153"/>
      <c r="AP1753" s="153"/>
      <c r="AQ1753" s="153"/>
      <c r="AR1753" s="153"/>
      <c r="AS1753" s="153"/>
      <c r="AT1753" s="153"/>
      <c r="AU1753" s="153"/>
      <c r="AV1753" s="153"/>
      <c r="AW1753" s="153"/>
      <c r="AX1753" s="153"/>
      <c r="AY1753" s="153"/>
      <c r="AZ1753" s="153"/>
      <c r="BA1753" s="153"/>
      <c r="BB1753" s="153"/>
      <c r="BC1753" s="153"/>
      <c r="BD1753" s="153"/>
      <c r="BE1753" s="153"/>
      <c r="BF1753" s="153"/>
      <c r="BG1753" s="153"/>
      <c r="BH1753" s="153"/>
      <c r="BI1753" s="153"/>
      <c r="BJ1753" s="153"/>
      <c r="BK1753" s="153"/>
      <c r="BL1753" s="153"/>
      <c r="BM1753" s="153"/>
      <c r="BN1753" s="153"/>
      <c r="BO1753" s="153"/>
      <c r="BP1753" s="153"/>
      <c r="BQ1753" s="153"/>
      <c r="BR1753" s="153"/>
      <c r="BS1753" s="153"/>
      <c r="BT1753" s="153"/>
      <c r="BU1753" s="153"/>
      <c r="BV1753" s="153"/>
      <c r="BW1753" s="153"/>
      <c r="BX1753" s="153"/>
      <c r="BY1753" s="153"/>
      <c r="BZ1753" s="153"/>
      <c r="CA1753" s="153"/>
      <c r="CB1753" s="153"/>
      <c r="CC1753" s="153"/>
      <c r="CD1753" s="153"/>
      <c r="CE1753" s="153"/>
      <c r="CF1753" s="153"/>
      <c r="CG1753" s="153"/>
      <c r="CH1753" s="153"/>
      <c r="CI1753" s="153"/>
      <c r="CJ1753" s="153"/>
      <c r="CK1753" s="153"/>
      <c r="CL1753" s="153"/>
      <c r="CN1753" s="62"/>
      <c r="CO1753" s="153"/>
      <c r="CP1753" s="153"/>
      <c r="CQ1753" s="153"/>
      <c r="CR1753" s="153"/>
      <c r="CS1753" s="153"/>
      <c r="CT1753" s="153"/>
      <c r="CU1753" s="153"/>
      <c r="CV1753" s="153"/>
      <c r="CW1753" s="153"/>
      <c r="CX1753" s="153"/>
      <c r="CY1753" s="153"/>
      <c r="CZ1753" s="153"/>
      <c r="DA1753" s="153"/>
      <c r="DB1753" s="153"/>
      <c r="DC1753" s="153"/>
      <c r="DD1753" s="153"/>
      <c r="DE1753" s="153"/>
      <c r="DF1753" s="153"/>
      <c r="DG1753" s="153"/>
      <c r="DH1753" s="153"/>
      <c r="DI1753" s="153"/>
      <c r="DJ1753" s="153"/>
      <c r="DK1753" s="153"/>
      <c r="DL1753" s="153"/>
    </row>
    <row r="1754" spans="2:116" x14ac:dyDescent="0.4">
      <c r="D1754" t="s">
        <v>424</v>
      </c>
      <c r="E1754" s="8" t="str">
        <f t="shared" si="2942"/>
        <v>1754 FAINT-F</v>
      </c>
      <c r="G1754" s="95" t="s">
        <v>205</v>
      </c>
      <c r="J1754" s="74">
        <v>100</v>
      </c>
      <c r="K1754" s="53"/>
      <c r="L1754" s="53"/>
      <c r="M1754" s="53"/>
      <c r="N1754" s="53"/>
      <c r="O1754" s="53"/>
      <c r="P1754" s="53"/>
      <c r="R1754" s="82">
        <f>-$J1754</f>
        <v>-100</v>
      </c>
      <c r="S1754" s="153"/>
      <c r="T1754" s="153"/>
      <c r="U1754" s="153"/>
      <c r="V1754" s="153"/>
      <c r="W1754" s="153"/>
      <c r="X1754" s="153"/>
      <c r="Y1754" s="153"/>
      <c r="Z1754" s="153"/>
      <c r="AA1754" s="153"/>
      <c r="AB1754" s="153"/>
      <c r="AC1754" s="153"/>
      <c r="AD1754" s="153"/>
      <c r="AE1754" s="153"/>
      <c r="AF1754" s="153"/>
      <c r="AG1754" s="153"/>
      <c r="AH1754" s="153"/>
      <c r="AI1754" s="153"/>
      <c r="AJ1754" s="153"/>
      <c r="AK1754" s="153"/>
      <c r="AL1754" s="153"/>
      <c r="AM1754" s="153"/>
      <c r="AN1754" s="153"/>
      <c r="AO1754" s="153"/>
      <c r="AP1754" s="153"/>
      <c r="AQ1754" s="153"/>
      <c r="AR1754" s="153"/>
      <c r="AS1754" s="153"/>
      <c r="AT1754" s="153"/>
      <c r="AU1754" s="153"/>
      <c r="AV1754" s="153"/>
      <c r="AW1754" s="153"/>
      <c r="AX1754" s="153"/>
      <c r="AY1754" s="153"/>
      <c r="AZ1754" s="153"/>
      <c r="BA1754" s="153"/>
      <c r="BB1754" s="153"/>
      <c r="BC1754" s="153"/>
      <c r="BD1754" s="153"/>
      <c r="BE1754" s="153"/>
      <c r="BF1754" s="153"/>
      <c r="BG1754" s="153"/>
      <c r="BH1754" s="153"/>
      <c r="BI1754" s="153"/>
      <c r="BJ1754" s="153"/>
      <c r="BK1754" s="153"/>
      <c r="BL1754" s="153"/>
      <c r="BM1754" s="153"/>
      <c r="BN1754" s="153"/>
      <c r="BO1754" s="153"/>
      <c r="BP1754" s="153"/>
      <c r="BQ1754" s="153"/>
      <c r="BR1754" s="153"/>
      <c r="BS1754" s="153"/>
      <c r="BT1754" s="153"/>
      <c r="BU1754" s="153"/>
      <c r="BV1754" s="153"/>
      <c r="BW1754" s="153"/>
      <c r="BX1754" s="153"/>
      <c r="BY1754" s="153"/>
      <c r="BZ1754" s="153"/>
      <c r="CA1754" s="153"/>
      <c r="CB1754" s="153"/>
      <c r="CC1754" s="153"/>
      <c r="CD1754" s="153"/>
      <c r="CE1754" s="153"/>
      <c r="CF1754" s="153"/>
      <c r="CG1754" s="153"/>
      <c r="CH1754" s="153"/>
      <c r="CI1754" s="153"/>
      <c r="CJ1754" s="153"/>
      <c r="CK1754" s="153"/>
      <c r="CL1754" s="153"/>
      <c r="CN1754" s="74">
        <f>$J1754</f>
        <v>100</v>
      </c>
      <c r="CO1754" s="153"/>
      <c r="CP1754" s="153"/>
      <c r="CQ1754" s="153"/>
      <c r="CR1754" s="153"/>
      <c r="CS1754" s="153"/>
      <c r="CT1754" s="153"/>
      <c r="CU1754" s="153"/>
      <c r="CV1754" s="153"/>
      <c r="CW1754" s="153"/>
      <c r="CX1754" s="153"/>
      <c r="CY1754" s="153"/>
      <c r="CZ1754" s="153"/>
      <c r="DA1754" s="153"/>
      <c r="DB1754" s="153"/>
      <c r="DC1754" s="153"/>
      <c r="DD1754" s="153"/>
      <c r="DE1754" s="153"/>
      <c r="DF1754" s="153"/>
      <c r="DG1754" s="153"/>
      <c r="DH1754" s="153"/>
      <c r="DI1754" s="153"/>
      <c r="DJ1754" s="153"/>
      <c r="DK1754" s="153"/>
      <c r="DL1754" s="153"/>
    </row>
    <row r="1755" spans="2:116" x14ac:dyDescent="0.4">
      <c r="D1755" t="s">
        <v>424</v>
      </c>
      <c r="E1755" s="8" t="str">
        <f t="shared" ref="E1755:E1757" si="2952">ROW()&amp;" "&amp;D1755</f>
        <v>1755 FAINT-F</v>
      </c>
      <c r="G1755" s="125" t="str">
        <f>"Gross Intangibles - "&amp;SUBSTITUTE(G1742,":","")</f>
        <v>Gross Intangibles - Fixed secondary intangible assets</v>
      </c>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c r="DK1755" s="72"/>
      <c r="DL1755" s="72"/>
    </row>
    <row r="1756" spans="2:116" x14ac:dyDescent="0.4">
      <c r="D1756" t="s">
        <v>424</v>
      </c>
      <c r="E1756" s="8" t="str">
        <f t="shared" si="2952"/>
        <v>1756 FAINT-F</v>
      </c>
      <c r="G1756" s="125" t="str">
        <f>"Accumulated amortization - "&amp;SUBSTITUTE(G1742,":","")</f>
        <v>Accumulated amortization - Fixed secondary intangible assets</v>
      </c>
      <c r="H1756" s="12"/>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c r="DK1756" s="72"/>
      <c r="DL1756" s="72"/>
    </row>
    <row r="1757" spans="2:116" x14ac:dyDescent="0.4">
      <c r="C1757" t="s">
        <v>240</v>
      </c>
      <c r="D1757" t="s">
        <v>424</v>
      </c>
      <c r="E1757" s="8" t="str">
        <f t="shared" si="2952"/>
        <v>1757 FAINT-F</v>
      </c>
      <c r="G1757" s="126" t="str">
        <f>"Net Intangibles - "&amp;SUBSTITUTE(G1742,":","")</f>
        <v>Net Intangibles - Fixed secondary intangible assets</v>
      </c>
      <c r="J1757" s="80">
        <f>J1754</f>
        <v>100</v>
      </c>
      <c r="K1757" s="53">
        <f>SUMIF($4:$4,K$2,1753:1753)</f>
        <v>0</v>
      </c>
      <c r="L1757" s="53">
        <f>SUMIF($4:$4,L$2,1753:1753)</f>
        <v>0</v>
      </c>
      <c r="M1757" s="53">
        <f>SUMIF($4:$4,M$2,1753:1753)</f>
        <v>0</v>
      </c>
      <c r="N1757" s="53">
        <f>SUMIF($4:$4,N$2,1753:1753)</f>
        <v>0</v>
      </c>
      <c r="O1757" s="53">
        <f>SUMIF($4:$4,O$2,1753:1753)</f>
        <v>0</v>
      </c>
      <c r="P1757" s="53">
        <f>SUMIF($4:$4,P$2,1753:1753)</f>
        <v>0</v>
      </c>
      <c r="R1757" s="24">
        <f>$J1757</f>
        <v>100</v>
      </c>
      <c r="S1757" s="80">
        <f t="shared" ref="S1757:CC1757" si="2953">-S1749+R1757</f>
        <v>183.33333333333331</v>
      </c>
      <c r="T1757" s="80">
        <f t="shared" si="2953"/>
        <v>266.66666666666663</v>
      </c>
      <c r="U1757" s="80">
        <f t="shared" si="2953"/>
        <v>349.99999999999994</v>
      </c>
      <c r="V1757" s="80">
        <f t="shared" si="2953"/>
        <v>433.33333333333326</v>
      </c>
      <c r="W1757" s="80">
        <f t="shared" si="2953"/>
        <v>516.66666666666663</v>
      </c>
      <c r="X1757" s="80">
        <f t="shared" si="2953"/>
        <v>600</v>
      </c>
      <c r="Y1757" s="80">
        <f t="shared" si="2953"/>
        <v>683.33333333333337</v>
      </c>
      <c r="Z1757" s="80">
        <f t="shared" si="2953"/>
        <v>766.66666666666674</v>
      </c>
      <c r="AA1757" s="80">
        <f t="shared" si="2953"/>
        <v>850.00000000000011</v>
      </c>
      <c r="AB1757" s="80">
        <f t="shared" si="2953"/>
        <v>933.33333333333348</v>
      </c>
      <c r="AC1757" s="80">
        <f t="shared" si="2953"/>
        <v>1016.6666666666669</v>
      </c>
      <c r="AD1757" s="80">
        <f t="shared" si="2953"/>
        <v>1100.0000000000002</v>
      </c>
      <c r="AE1757" s="80">
        <f t="shared" si="2953"/>
        <v>1183.3333333333335</v>
      </c>
      <c r="AF1757" s="80">
        <f t="shared" si="2953"/>
        <v>1266.6666666666667</v>
      </c>
      <c r="AG1757" s="80">
        <f t="shared" si="2953"/>
        <v>1350</v>
      </c>
      <c r="AH1757" s="80">
        <f t="shared" si="2953"/>
        <v>1433.3333333333333</v>
      </c>
      <c r="AI1757" s="80">
        <f t="shared" si="2953"/>
        <v>1516.6666666666665</v>
      </c>
      <c r="AJ1757" s="80">
        <f t="shared" si="2953"/>
        <v>1599.9999999999998</v>
      </c>
      <c r="AK1757" s="80">
        <f t="shared" si="2953"/>
        <v>1683.333333333333</v>
      </c>
      <c r="AL1757" s="80">
        <f t="shared" si="2953"/>
        <v>1766.6666666666663</v>
      </c>
      <c r="AM1757" s="80">
        <f t="shared" si="2953"/>
        <v>1849.9999999999995</v>
      </c>
      <c r="AN1757" s="80">
        <f t="shared" si="2953"/>
        <v>1933.3333333333328</v>
      </c>
      <c r="AO1757" s="80">
        <f t="shared" si="2953"/>
        <v>2016.6666666666661</v>
      </c>
      <c r="AP1757" s="80">
        <f t="shared" si="2953"/>
        <v>2099.9999999999995</v>
      </c>
      <c r="AQ1757" s="80">
        <f t="shared" si="2953"/>
        <v>2183.333333333333</v>
      </c>
      <c r="AR1757" s="80">
        <f t="shared" si="2953"/>
        <v>2266.6666666666665</v>
      </c>
      <c r="AS1757" s="80">
        <f t="shared" si="2953"/>
        <v>2350</v>
      </c>
      <c r="AT1757" s="80">
        <f t="shared" si="2953"/>
        <v>2433.3333333333335</v>
      </c>
      <c r="AU1757" s="80">
        <f t="shared" si="2953"/>
        <v>2516.666666666667</v>
      </c>
      <c r="AV1757" s="80">
        <f t="shared" si="2953"/>
        <v>2600.0000000000005</v>
      </c>
      <c r="AW1757" s="80">
        <f t="shared" si="2953"/>
        <v>2683.3333333333339</v>
      </c>
      <c r="AX1757" s="80">
        <f t="shared" si="2953"/>
        <v>2766.6666666666674</v>
      </c>
      <c r="AY1757" s="80">
        <f t="shared" si="2953"/>
        <v>2850.0000000000009</v>
      </c>
      <c r="AZ1757" s="80">
        <f t="shared" si="2953"/>
        <v>2933.3333333333344</v>
      </c>
      <c r="BA1757" s="80">
        <f t="shared" si="2953"/>
        <v>3016.6666666666679</v>
      </c>
      <c r="BB1757" s="80">
        <f t="shared" si="2953"/>
        <v>3100.0000000000014</v>
      </c>
      <c r="BC1757" s="80">
        <f t="shared" si="2953"/>
        <v>3183.3333333333348</v>
      </c>
      <c r="BD1757" s="80">
        <f t="shared" si="2953"/>
        <v>3266.6666666666683</v>
      </c>
      <c r="BE1757" s="80">
        <f t="shared" si="2953"/>
        <v>3350.0000000000018</v>
      </c>
      <c r="BF1757" s="80">
        <f t="shared" si="2953"/>
        <v>3433.3333333333353</v>
      </c>
      <c r="BG1757" s="80">
        <f t="shared" si="2953"/>
        <v>3516.6666666666688</v>
      </c>
      <c r="BH1757" s="80">
        <f t="shared" si="2953"/>
        <v>3600.0000000000023</v>
      </c>
      <c r="BI1757" s="80">
        <f t="shared" si="2953"/>
        <v>3683.3333333333358</v>
      </c>
      <c r="BJ1757" s="80">
        <f t="shared" si="2953"/>
        <v>3766.6666666666692</v>
      </c>
      <c r="BK1757" s="80">
        <f t="shared" si="2953"/>
        <v>3850.0000000000027</v>
      </c>
      <c r="BL1757" s="80">
        <f t="shared" si="2953"/>
        <v>3933.3333333333362</v>
      </c>
      <c r="BM1757" s="80">
        <f t="shared" si="2953"/>
        <v>4016.6666666666697</v>
      </c>
      <c r="BN1757" s="80">
        <f t="shared" si="2953"/>
        <v>4100.0000000000027</v>
      </c>
      <c r="BO1757" s="80">
        <f t="shared" si="2953"/>
        <v>4183.3333333333358</v>
      </c>
      <c r="BP1757" s="80">
        <f t="shared" si="2953"/>
        <v>4266.6666666666688</v>
      </c>
      <c r="BQ1757" s="80">
        <f t="shared" si="2953"/>
        <v>4350.0000000000018</v>
      </c>
      <c r="BR1757" s="80">
        <f t="shared" si="2953"/>
        <v>4433.3333333333348</v>
      </c>
      <c r="BS1757" s="80">
        <f t="shared" si="2953"/>
        <v>4516.6666666666679</v>
      </c>
      <c r="BT1757" s="80">
        <f t="shared" si="2953"/>
        <v>4600.0000000000009</v>
      </c>
      <c r="BU1757" s="80">
        <f t="shared" si="2953"/>
        <v>4683.3333333333339</v>
      </c>
      <c r="BV1757" s="80">
        <f t="shared" si="2953"/>
        <v>4766.666666666667</v>
      </c>
      <c r="BW1757" s="80">
        <f t="shared" si="2953"/>
        <v>4850</v>
      </c>
      <c r="BX1757" s="80">
        <f t="shared" si="2953"/>
        <v>4933.333333333333</v>
      </c>
      <c r="BY1757" s="80">
        <f t="shared" si="2953"/>
        <v>5016.6666666666661</v>
      </c>
      <c r="BZ1757" s="80">
        <f t="shared" si="2953"/>
        <v>5099.9999999999991</v>
      </c>
      <c r="CA1757" s="80">
        <f t="shared" si="2953"/>
        <v>5183.3333333333321</v>
      </c>
      <c r="CB1757" s="80">
        <f t="shared" si="2953"/>
        <v>5266.6666666666652</v>
      </c>
      <c r="CC1757" s="80">
        <f t="shared" si="2953"/>
        <v>5349.9999999999982</v>
      </c>
      <c r="CD1757" s="80">
        <f t="shared" ref="CD1757:CL1757" si="2954">-CD1749+CC1757</f>
        <v>5433.3333333333312</v>
      </c>
      <c r="CE1757" s="80">
        <f t="shared" si="2954"/>
        <v>5516.6666666666642</v>
      </c>
      <c r="CF1757" s="80">
        <f t="shared" si="2954"/>
        <v>5599.9999999999973</v>
      </c>
      <c r="CG1757" s="80">
        <f t="shared" si="2954"/>
        <v>5683.3333333333303</v>
      </c>
      <c r="CH1757" s="80">
        <f t="shared" si="2954"/>
        <v>5766.6666666666633</v>
      </c>
      <c r="CI1757" s="80">
        <f t="shared" si="2954"/>
        <v>5849.9999999999964</v>
      </c>
      <c r="CJ1757" s="80">
        <f t="shared" si="2954"/>
        <v>5933.3333333333294</v>
      </c>
      <c r="CK1757" s="80">
        <f t="shared" si="2954"/>
        <v>6016.6666666666624</v>
      </c>
      <c r="CL1757" s="80">
        <f t="shared" si="2954"/>
        <v>6099.9999999999955</v>
      </c>
      <c r="CN1757" s="80">
        <f>CN1754</f>
        <v>100</v>
      </c>
      <c r="CO1757" s="80" t="e">
        <f t="shared" ref="CO1757" si="2955">-CO1749+CN1757</f>
        <v>#N/A</v>
      </c>
      <c r="CP1757" s="80" t="e">
        <f t="shared" ref="CP1757" si="2956">-CP1749+CO1757</f>
        <v>#N/A</v>
      </c>
      <c r="CQ1757" s="80" t="e">
        <f t="shared" ref="CQ1757" si="2957">-CQ1749+CP1757</f>
        <v>#N/A</v>
      </c>
      <c r="CR1757" s="80" t="e">
        <f t="shared" ref="CR1757" si="2958">-CR1749+CQ1757</f>
        <v>#N/A</v>
      </c>
      <c r="CS1757" s="80" t="e">
        <f t="shared" ref="CS1757" si="2959">-CS1749+CR1757</f>
        <v>#N/A</v>
      </c>
      <c r="CT1757" s="80" t="e">
        <f t="shared" ref="CT1757" si="2960">-CT1749+CS1757</f>
        <v>#N/A</v>
      </c>
      <c r="CU1757" s="80" t="e">
        <f t="shared" ref="CU1757" si="2961">-CU1749+CT1757</f>
        <v>#N/A</v>
      </c>
      <c r="CV1757" s="80" t="e">
        <f t="shared" ref="CV1757" si="2962">-CV1749+CU1757</f>
        <v>#N/A</v>
      </c>
      <c r="CW1757" s="80" t="e">
        <f t="shared" ref="CW1757" si="2963">-CW1749+CV1757</f>
        <v>#N/A</v>
      </c>
      <c r="CX1757" s="80" t="e">
        <f t="shared" ref="CX1757" si="2964">-CX1749+CW1757</f>
        <v>#N/A</v>
      </c>
      <c r="CY1757" s="80" t="e">
        <f t="shared" ref="CY1757" si="2965">-CY1749+CX1757</f>
        <v>#N/A</v>
      </c>
      <c r="CZ1757" s="80" t="e">
        <f t="shared" ref="CZ1757" si="2966">-CZ1749+CY1757</f>
        <v>#N/A</v>
      </c>
      <c r="DA1757" s="80" t="e">
        <f t="shared" ref="DA1757" si="2967">-DA1749+CZ1757</f>
        <v>#N/A</v>
      </c>
      <c r="DB1757" s="80" t="e">
        <f t="shared" ref="DB1757" si="2968">-DB1749+DA1757</f>
        <v>#N/A</v>
      </c>
      <c r="DC1757" s="80" t="e">
        <f t="shared" ref="DC1757" si="2969">-DC1749+DB1757</f>
        <v>#N/A</v>
      </c>
      <c r="DD1757" s="80" t="e">
        <f t="shared" ref="DD1757" si="2970">-DD1749+DC1757</f>
        <v>#N/A</v>
      </c>
      <c r="DE1757" s="80" t="e">
        <f t="shared" ref="DE1757" si="2971">-DE1749+DD1757</f>
        <v>#N/A</v>
      </c>
      <c r="DF1757" s="80" t="e">
        <f t="shared" ref="DF1757" si="2972">-DF1749+DE1757</f>
        <v>#N/A</v>
      </c>
      <c r="DG1757" s="80" t="e">
        <f t="shared" ref="DG1757" si="2973">-DG1749+DF1757</f>
        <v>#N/A</v>
      </c>
      <c r="DH1757" s="80" t="e">
        <f t="shared" ref="DH1757" si="2974">-DH1749+DG1757</f>
        <v>#N/A</v>
      </c>
      <c r="DI1757" s="80" t="e">
        <f t="shared" ref="DI1757" si="2975">-DI1749+DH1757</f>
        <v>#N/A</v>
      </c>
      <c r="DJ1757" s="80" t="e">
        <f t="shared" ref="DJ1757" si="2976">-DJ1749+DI1757</f>
        <v>#N/A</v>
      </c>
      <c r="DK1757" s="80" t="e">
        <f t="shared" ref="DK1757:DL1757" si="2977">-DK1749+DJ1757</f>
        <v>#N/A</v>
      </c>
      <c r="DL1757" s="80" t="e">
        <f t="shared" si="2977"/>
        <v>#N/A</v>
      </c>
    </row>
    <row r="1758" spans="2:116" x14ac:dyDescent="0.4">
      <c r="D1758" t="s">
        <v>424</v>
      </c>
      <c r="E1758" s="8" t="str">
        <f t="shared" ref="E1758" si="2978">ROW()&amp;" "&amp;D1758</f>
        <v>1758 FAINT-F</v>
      </c>
      <c r="G1758" s="126"/>
      <c r="J1758" s="81">
        <f>-H1747/H1746*J1757</f>
        <v>-60</v>
      </c>
      <c r="K1758" s="43">
        <f>SUMIF($4:$4,K$2,1754:1754)</f>
        <v>0</v>
      </c>
      <c r="L1758" s="43">
        <f>SUMIF($4:$4,L$2,1754:1754)</f>
        <v>0</v>
      </c>
      <c r="M1758" s="43">
        <f>SUMIF($4:$4,M$2,1754:1754)</f>
        <v>0</v>
      </c>
      <c r="N1758" s="43">
        <f>SUMIF($4:$4,N$2,1754:1754)</f>
        <v>0</v>
      </c>
      <c r="O1758" s="43">
        <f>SUMIF($4:$4,O$2,1754:1754)</f>
        <v>0</v>
      </c>
      <c r="P1758" s="43">
        <f>SUMIF($4:$4,P$2,1754:1754)</f>
        <v>0</v>
      </c>
      <c r="R1758" s="37">
        <f>$J1758</f>
        <v>-60</v>
      </c>
      <c r="S1758" s="81">
        <f ca="1">R1758+S1752</f>
        <v>-63.10734463276836</v>
      </c>
      <c r="T1758" s="81">
        <f t="shared" ref="T1758:CE1758" ca="1" si="2979">S1758+T1752</f>
        <v>-67.679785502250311</v>
      </c>
      <c r="U1758" s="81">
        <f t="shared" ca="1" si="2979"/>
        <v>-73.742154748051163</v>
      </c>
      <c r="V1758" s="81">
        <f t="shared" ca="1" si="2979"/>
        <v>-81.319705393498353</v>
      </c>
      <c r="W1758" s="81">
        <f t="shared" ca="1" si="2979"/>
        <v>-90.438118479263863</v>
      </c>
      <c r="X1758" s="81">
        <f t="shared" ca="1" si="2979"/>
        <v>-101.12351031789545</v>
      </c>
      <c r="Y1758" s="81">
        <f t="shared" ca="1" si="2979"/>
        <v>-113.40243987130611</v>
      </c>
      <c r="Z1758" s="81">
        <f t="shared" ca="1" si="2979"/>
        <v>-127.30191625330565</v>
      </c>
      <c r="AA1758" s="81">
        <f t="shared" ca="1" si="2979"/>
        <v>-142.84940635929388</v>
      </c>
      <c r="AB1758" s="81">
        <f t="shared" ca="1" si="2979"/>
        <v>-160.07284262527062</v>
      </c>
      <c r="AC1758" s="81">
        <f t="shared" ca="1" si="2979"/>
        <v>-179.00063091835432</v>
      </c>
      <c r="AD1758" s="81">
        <f t="shared" ca="1" si="2979"/>
        <v>-199.66165856103828</v>
      </c>
      <c r="AE1758" s="81">
        <f t="shared" ca="1" si="2979"/>
        <v>-222.08530249145136</v>
      </c>
      <c r="AF1758" s="81">
        <f t="shared" ca="1" si="2979"/>
        <v>-246.30143756192794</v>
      </c>
      <c r="AG1758" s="81">
        <f t="shared" ca="1" si="2979"/>
        <v>-272.3404449782318</v>
      </c>
      <c r="AH1758" s="81">
        <f t="shared" ca="1" si="2979"/>
        <v>-300.23322088181766</v>
      </c>
      <c r="AI1758" s="81">
        <f t="shared" ca="1" si="2979"/>
        <v>-330.01118507755467</v>
      </c>
      <c r="AJ1758" s="81">
        <f t="shared" ca="1" si="2979"/>
        <v>-361.70628990937763</v>
      </c>
      <c r="AK1758" s="81">
        <f t="shared" ca="1" si="2979"/>
        <v>-395.35102928637275</v>
      </c>
      <c r="AL1758" s="81">
        <f t="shared" ca="1" si="2979"/>
        <v>-430.978447861848</v>
      </c>
      <c r="AM1758" s="81">
        <f t="shared" ca="1" si="2979"/>
        <v>-468.62215036798102</v>
      </c>
      <c r="AN1758" s="81">
        <f t="shared" ca="1" si="2979"/>
        <v>-508.31631110868125</v>
      </c>
      <c r="AO1758" s="81">
        <f t="shared" ca="1" si="2979"/>
        <v>-550.09568361334811</v>
      </c>
      <c r="AP1758" s="81">
        <f t="shared" ca="1" si="2979"/>
        <v>-593.9956104542523</v>
      </c>
      <c r="AQ1758" s="81">
        <f t="shared" ca="1" si="2979"/>
        <v>-638.35711797607576</v>
      </c>
      <c r="AR1758" s="81">
        <f t="shared" ca="1" si="2979"/>
        <v>-684.83027797624482</v>
      </c>
      <c r="AS1758" s="81">
        <f t="shared" ca="1" si="2979"/>
        <v>-733.42604903512608</v>
      </c>
      <c r="AT1758" s="81">
        <f t="shared" ca="1" si="2979"/>
        <v>-784.1551545880144</v>
      </c>
      <c r="AU1758" s="81">
        <f t="shared" ca="1" si="2979"/>
        <v>-837.02807180600053</v>
      </c>
      <c r="AV1758" s="81">
        <f t="shared" ca="1" si="2979"/>
        <v>-892.05502016747062</v>
      </c>
      <c r="AW1758" s="81">
        <f t="shared" ca="1" si="2979"/>
        <v>-949.24594971294368</v>
      </c>
      <c r="AX1758" s="81">
        <f t="shared" ca="1" si="2979"/>
        <v>-1008.6105289757963</v>
      </c>
      <c r="AY1758" s="81">
        <f t="shared" ca="1" si="2979"/>
        <v>-1070.1581325812622</v>
      </c>
      <c r="AZ1758" s="81">
        <f t="shared" ca="1" si="2979"/>
        <v>-1133.8978285059284</v>
      </c>
      <c r="BA1758" s="81">
        <f t="shared" ca="1" si="2979"/>
        <v>-1199.8383649897814</v>
      </c>
      <c r="BB1758" s="81">
        <f t="shared" ca="1" si="2979"/>
        <v>-1267.9881570926871</v>
      </c>
      <c r="BC1758" s="81">
        <f t="shared" ca="1" si="2979"/>
        <v>-1338.3552728870088</v>
      </c>
      <c r="BD1758" s="81">
        <f t="shared" ca="1" si="2979"/>
        <v>-1410.9474192778939</v>
      </c>
      <c r="BE1758" s="81">
        <f t="shared" ca="1" si="2979"/>
        <v>-1485.7719274425713</v>
      </c>
      <c r="BF1758" s="81">
        <f t="shared" ca="1" si="2979"/>
        <v>-1562.83573787982</v>
      </c>
      <c r="BG1758" s="81">
        <f t="shared" ca="1" si="2979"/>
        <v>-1642.1453850605772</v>
      </c>
      <c r="BH1758" s="81">
        <f t="shared" ca="1" si="2979"/>
        <v>-1723.7069816704588</v>
      </c>
      <c r="BI1758" s="81">
        <f t="shared" ca="1" si="2979"/>
        <v>-1807.526202434771</v>
      </c>
      <c r="BJ1758" s="81">
        <f t="shared" ca="1" si="2979"/>
        <v>-1893.6082675163823</v>
      </c>
      <c r="BK1758" s="81">
        <f t="shared" ca="1" si="2979"/>
        <v>-1981.9579254766286</v>
      </c>
      <c r="BL1758" s="81">
        <f t="shared" ca="1" si="2979"/>
        <v>-2072.5794357892046</v>
      </c>
      <c r="BM1758" s="81">
        <f t="shared" ca="1" si="2979"/>
        <v>-2165.4765508967839</v>
      </c>
      <c r="BN1758" s="81">
        <f t="shared" ca="1" si="2979"/>
        <v>-2260.6524977998929</v>
      </c>
      <c r="BO1758" s="81">
        <f t="shared" ca="1" si="2979"/>
        <v>-2358.1099591673333</v>
      </c>
      <c r="BP1758" s="81">
        <f t="shared" ca="1" si="2979"/>
        <v>-2457.8797813344167</v>
      </c>
      <c r="BQ1758" s="81">
        <f t="shared" ca="1" si="2979"/>
        <v>-2559.9653661370976</v>
      </c>
      <c r="BR1758" s="81">
        <f t="shared" ca="1" si="2979"/>
        <v>-2664.3699873309165</v>
      </c>
      <c r="BS1758" s="81">
        <f t="shared" ca="1" si="2979"/>
        <v>-2771.0967924056549</v>
      </c>
      <c r="BT1758" s="81">
        <f t="shared" ca="1" si="2979"/>
        <v>-2880.1488046192085</v>
      </c>
      <c r="BU1758" s="81">
        <f t="shared" ca="1" si="2979"/>
        <v>-2991.5289252596335</v>
      </c>
      <c r="BV1758" s="81">
        <f t="shared" ca="1" si="2979"/>
        <v>-3105.2399361446055</v>
      </c>
      <c r="BW1758" s="81">
        <f t="shared" ca="1" si="2979"/>
        <v>-3221.2845023678055</v>
      </c>
      <c r="BX1758" s="81">
        <f t="shared" ca="1" si="2979"/>
        <v>-3339.6651753020406</v>
      </c>
      <c r="BY1758" s="81">
        <f t="shared" ca="1" si="2979"/>
        <v>-3460.3843958692064</v>
      </c>
      <c r="BZ1758" s="81">
        <f t="shared" ca="1" si="2979"/>
        <v>-3583.4444980875019</v>
      </c>
      <c r="CA1758" s="81">
        <f t="shared" ca="1" si="2979"/>
        <v>-3707.435283528092</v>
      </c>
      <c r="CB1758" s="81">
        <f t="shared" ca="1" si="2979"/>
        <v>-3832.3349447253986</v>
      </c>
      <c r="CC1758" s="81">
        <f t="shared" ca="1" si="2979"/>
        <v>-3958.1211739702717</v>
      </c>
      <c r="CD1758" s="81">
        <f t="shared" ca="1" si="2979"/>
        <v>-4084.7711611995546</v>
      </c>
      <c r="CE1758" s="81">
        <f t="shared" ca="1" si="2979"/>
        <v>-4212.2615921032793</v>
      </c>
      <c r="CF1758" s="81">
        <f t="shared" ref="CF1758:CL1758" ca="1" si="2980">CE1758+CF1752</f>
        <v>-4340.5686464599357</v>
      </c>
      <c r="CG1758" s="81">
        <f t="shared" ca="1" si="2980"/>
        <v>-4469.6679967106047</v>
      </c>
      <c r="CH1758" s="81">
        <f t="shared" ca="1" si="2980"/>
        <v>-4599.5348067830764</v>
      </c>
      <c r="CI1758" s="81">
        <f t="shared" ca="1" si="2980"/>
        <v>-4730.1437311774271</v>
      </c>
      <c r="CJ1758" s="81">
        <f t="shared" ca="1" si="2980"/>
        <v>-4861.4689143248979</v>
      </c>
      <c r="CK1758" s="81">
        <f t="shared" ca="1" si="2980"/>
        <v>-4993.4839902322828</v>
      </c>
      <c r="CL1758" s="81">
        <f t="shared" ca="1" si="2980"/>
        <v>-5126.1620824244101</v>
      </c>
      <c r="CN1758" s="81">
        <f>-H1747/H1746*CN1757</f>
        <v>-60</v>
      </c>
      <c r="CO1758" s="81" t="e">
        <f ca="1">CN1758+CO1752</f>
        <v>#N/A</v>
      </c>
      <c r="CP1758" s="81" t="e">
        <f t="shared" ref="CP1758:DL1758" ca="1" si="2981">CO1758+CP1752</f>
        <v>#N/A</v>
      </c>
      <c r="CQ1758" s="81" t="e">
        <f t="shared" ca="1" si="2981"/>
        <v>#N/A</v>
      </c>
      <c r="CR1758" s="81" t="e">
        <f t="shared" ca="1" si="2981"/>
        <v>#N/A</v>
      </c>
      <c r="CS1758" s="81" t="e">
        <f t="shared" ca="1" si="2981"/>
        <v>#N/A</v>
      </c>
      <c r="CT1758" s="81" t="e">
        <f t="shared" ca="1" si="2981"/>
        <v>#N/A</v>
      </c>
      <c r="CU1758" s="81" t="e">
        <f t="shared" ca="1" si="2981"/>
        <v>#N/A</v>
      </c>
      <c r="CV1758" s="81" t="e">
        <f t="shared" ca="1" si="2981"/>
        <v>#N/A</v>
      </c>
      <c r="CW1758" s="81" t="e">
        <f t="shared" ca="1" si="2981"/>
        <v>#N/A</v>
      </c>
      <c r="CX1758" s="81" t="e">
        <f t="shared" ca="1" si="2981"/>
        <v>#N/A</v>
      </c>
      <c r="CY1758" s="81" t="e">
        <f t="shared" ca="1" si="2981"/>
        <v>#N/A</v>
      </c>
      <c r="CZ1758" s="81" t="e">
        <f t="shared" ca="1" si="2981"/>
        <v>#N/A</v>
      </c>
      <c r="DA1758" s="81" t="e">
        <f t="shared" ca="1" si="2981"/>
        <v>#N/A</v>
      </c>
      <c r="DB1758" s="81" t="e">
        <f t="shared" ca="1" si="2981"/>
        <v>#N/A</v>
      </c>
      <c r="DC1758" s="81" t="e">
        <f t="shared" ca="1" si="2981"/>
        <v>#N/A</v>
      </c>
      <c r="DD1758" s="81" t="e">
        <f t="shared" ca="1" si="2981"/>
        <v>#N/A</v>
      </c>
      <c r="DE1758" s="81" t="e">
        <f t="shared" ca="1" si="2981"/>
        <v>#N/A</v>
      </c>
      <c r="DF1758" s="81" t="e">
        <f t="shared" ca="1" si="2981"/>
        <v>#N/A</v>
      </c>
      <c r="DG1758" s="81" t="e">
        <f t="shared" ca="1" si="2981"/>
        <v>#N/A</v>
      </c>
      <c r="DH1758" s="81" t="e">
        <f t="shared" ca="1" si="2981"/>
        <v>#N/A</v>
      </c>
      <c r="DI1758" s="81" t="e">
        <f t="shared" ca="1" si="2981"/>
        <v>#N/A</v>
      </c>
      <c r="DJ1758" s="81" t="e">
        <f t="shared" ca="1" si="2981"/>
        <v>#N/A</v>
      </c>
      <c r="DK1758" s="81" t="e">
        <f t="shared" ca="1" si="2981"/>
        <v>#N/A</v>
      </c>
      <c r="DL1758" s="81" t="e">
        <f t="shared" ca="1" si="2981"/>
        <v>#N/A</v>
      </c>
    </row>
    <row r="1759" spans="2:116" x14ac:dyDescent="0.4">
      <c r="B1759" t="s">
        <v>332</v>
      </c>
      <c r="D1759" t="s">
        <v>424</v>
      </c>
      <c r="E1759" s="8" t="str">
        <f t="shared" si="2942"/>
        <v>1759 FAINT-F</v>
      </c>
      <c r="G1759" s="136" t="str">
        <f>G1734</f>
        <v>(Primary label)</v>
      </c>
      <c r="H1759" s="27"/>
      <c r="J1759" s="77">
        <f>SUM(J1757:J1758)</f>
        <v>40</v>
      </c>
      <c r="K1759" s="28">
        <f>SUMIF($3:$3,K$2,1755:1755)</f>
        <v>0</v>
      </c>
      <c r="L1759" s="28">
        <f>SUMIF($3:$3,L$2,1755:1755)</f>
        <v>0</v>
      </c>
      <c r="M1759" s="28">
        <f>SUMIF($3:$3,M$2,1755:1755)</f>
        <v>0</v>
      </c>
      <c r="N1759" s="28">
        <f>SUMIF($3:$3,N$2,1755:1755)</f>
        <v>0</v>
      </c>
      <c r="O1759" s="28">
        <f>SUMIF($3:$3,O$2,1755:1755)</f>
        <v>0</v>
      </c>
      <c r="P1759" s="28">
        <f>SUMIF($3:$3,P$2,1755:1755)</f>
        <v>0</v>
      </c>
      <c r="R1759" s="33">
        <f>$J1759</f>
        <v>40</v>
      </c>
      <c r="S1759" s="77">
        <f t="shared" ref="S1759:CB1759" ca="1" si="2982">SUM(S1757:S1758)</f>
        <v>120.22598870056495</v>
      </c>
      <c r="T1759" s="77">
        <f t="shared" ca="1" si="2982"/>
        <v>198.98688116441633</v>
      </c>
      <c r="U1759" s="77">
        <f t="shared" ca="1" si="2982"/>
        <v>276.25784525194877</v>
      </c>
      <c r="V1759" s="77">
        <f t="shared" ca="1" si="2982"/>
        <v>352.01362793983492</v>
      </c>
      <c r="W1759" s="77">
        <f t="shared" ca="1" si="2982"/>
        <v>426.22854818740279</v>
      </c>
      <c r="X1759" s="77">
        <f t="shared" ca="1" si="2982"/>
        <v>498.87648968210453</v>
      </c>
      <c r="Y1759" s="77">
        <f t="shared" ca="1" si="2982"/>
        <v>569.93089346202726</v>
      </c>
      <c r="Z1759" s="77">
        <f t="shared" ca="1" si="2982"/>
        <v>639.36475041336109</v>
      </c>
      <c r="AA1759" s="77">
        <f t="shared" ca="1" si="2982"/>
        <v>707.15059364070623</v>
      </c>
      <c r="AB1759" s="77">
        <f t="shared" ca="1" si="2982"/>
        <v>773.26049070806289</v>
      </c>
      <c r="AC1759" s="77">
        <f t="shared" ca="1" si="2982"/>
        <v>837.66603574831254</v>
      </c>
      <c r="AD1759" s="77">
        <f t="shared" ca="1" si="2982"/>
        <v>900.33834143896195</v>
      </c>
      <c r="AE1759" s="77">
        <f t="shared" ca="1" si="2982"/>
        <v>961.24803084188216</v>
      </c>
      <c r="AF1759" s="77">
        <f t="shared" ca="1" si="2982"/>
        <v>1020.3652291047388</v>
      </c>
      <c r="AG1759" s="77">
        <f t="shared" ca="1" si="2982"/>
        <v>1077.6595550217683</v>
      </c>
      <c r="AH1759" s="77">
        <f t="shared" ca="1" si="2982"/>
        <v>1133.1001124515155</v>
      </c>
      <c r="AI1759" s="77">
        <f t="shared" ca="1" si="2982"/>
        <v>1186.6554815891118</v>
      </c>
      <c r="AJ1759" s="77">
        <f t="shared" ca="1" si="2982"/>
        <v>1238.2937100906222</v>
      </c>
      <c r="AK1759" s="77">
        <f t="shared" ca="1" si="2982"/>
        <v>1287.9823040469603</v>
      </c>
      <c r="AL1759" s="77">
        <f t="shared" ca="1" si="2982"/>
        <v>1335.6882188048182</v>
      </c>
      <c r="AM1759" s="77">
        <f t="shared" ca="1" si="2982"/>
        <v>1381.3778496320185</v>
      </c>
      <c r="AN1759" s="77">
        <f t="shared" ca="1" si="2982"/>
        <v>1425.0170222246516</v>
      </c>
      <c r="AO1759" s="77">
        <f t="shared" ca="1" si="2982"/>
        <v>1466.5709830533178</v>
      </c>
      <c r="AP1759" s="77">
        <f t="shared" ca="1" si="2982"/>
        <v>1506.0043895457472</v>
      </c>
      <c r="AQ1759" s="77">
        <f t="shared" ca="1" si="2982"/>
        <v>1544.9762153572574</v>
      </c>
      <c r="AR1759" s="77">
        <f t="shared" ca="1" si="2982"/>
        <v>1581.8363886904217</v>
      </c>
      <c r="AS1759" s="77">
        <f t="shared" ca="1" si="2982"/>
        <v>1616.5739509648738</v>
      </c>
      <c r="AT1759" s="77">
        <f t="shared" ca="1" si="2982"/>
        <v>1649.1781787453192</v>
      </c>
      <c r="AU1759" s="77">
        <f t="shared" ca="1" si="2982"/>
        <v>1679.6385948606664</v>
      </c>
      <c r="AV1759" s="77">
        <f t="shared" ca="1" si="2982"/>
        <v>1707.94497983253</v>
      </c>
      <c r="AW1759" s="77">
        <f t="shared" ca="1" si="2982"/>
        <v>1734.0873836203903</v>
      </c>
      <c r="AX1759" s="77">
        <f t="shared" ca="1" si="2982"/>
        <v>1758.0561376908711</v>
      </c>
      <c r="AY1759" s="77">
        <f t="shared" ca="1" si="2982"/>
        <v>1779.8418674187387</v>
      </c>
      <c r="AZ1759" s="77">
        <f t="shared" ca="1" si="2982"/>
        <v>1799.435504827406</v>
      </c>
      <c r="BA1759" s="77">
        <f t="shared" ca="1" si="2982"/>
        <v>1816.8283016768864</v>
      </c>
      <c r="BB1759" s="77">
        <f t="shared" ca="1" si="2982"/>
        <v>1832.0118429073143</v>
      </c>
      <c r="BC1759" s="77">
        <f t="shared" ca="1" si="2982"/>
        <v>1844.978060446326</v>
      </c>
      <c r="BD1759" s="77">
        <f t="shared" ca="1" si="2982"/>
        <v>1855.7192473887744</v>
      </c>
      <c r="BE1759" s="77">
        <f t="shared" ca="1" si="2982"/>
        <v>1864.2280725574306</v>
      </c>
      <c r="BF1759" s="77">
        <f t="shared" ca="1" si="2982"/>
        <v>1870.4975954535153</v>
      </c>
      <c r="BG1759" s="77">
        <f t="shared" ca="1" si="2982"/>
        <v>1874.5212816060916</v>
      </c>
      <c r="BH1759" s="77">
        <f t="shared" ca="1" si="2982"/>
        <v>1876.2930183295434</v>
      </c>
      <c r="BI1759" s="77">
        <f t="shared" ca="1" si="2982"/>
        <v>1875.8071308985648</v>
      </c>
      <c r="BJ1759" s="77">
        <f t="shared" ca="1" si="2982"/>
        <v>1873.058399150287</v>
      </c>
      <c r="BK1759" s="77">
        <f t="shared" ca="1" si="2982"/>
        <v>1868.0420745233741</v>
      </c>
      <c r="BL1759" s="77">
        <f t="shared" ca="1" si="2982"/>
        <v>1860.7538975441316</v>
      </c>
      <c r="BM1759" s="77">
        <f t="shared" ca="1" si="2982"/>
        <v>1851.1901157698858</v>
      </c>
      <c r="BN1759" s="77">
        <f t="shared" ca="1" si="2982"/>
        <v>1839.3475022001098</v>
      </c>
      <c r="BO1759" s="77">
        <f t="shared" ca="1" si="2982"/>
        <v>1825.2233741660025</v>
      </c>
      <c r="BP1759" s="77">
        <f t="shared" ca="1" si="2982"/>
        <v>1808.786885332252</v>
      </c>
      <c r="BQ1759" s="77">
        <f t="shared" ca="1" si="2982"/>
        <v>1790.0346338629042</v>
      </c>
      <c r="BR1759" s="77">
        <f t="shared" ca="1" si="2982"/>
        <v>1768.9633460024183</v>
      </c>
      <c r="BS1759" s="77">
        <f t="shared" ca="1" si="2982"/>
        <v>1745.569874261013</v>
      </c>
      <c r="BT1759" s="77">
        <f t="shared" ca="1" si="2982"/>
        <v>1719.8511953807924</v>
      </c>
      <c r="BU1759" s="77">
        <f t="shared" ca="1" si="2982"/>
        <v>1691.8044080737004</v>
      </c>
      <c r="BV1759" s="77">
        <f t="shared" ca="1" si="2982"/>
        <v>1661.4267305220615</v>
      </c>
      <c r="BW1759" s="77">
        <f t="shared" ca="1" si="2982"/>
        <v>1628.7154976321945</v>
      </c>
      <c r="BX1759" s="77">
        <f t="shared" ca="1" si="2982"/>
        <v>1593.6681580312925</v>
      </c>
      <c r="BY1759" s="77">
        <f t="shared" ca="1" si="2982"/>
        <v>1556.2822707974597</v>
      </c>
      <c r="BZ1759" s="77">
        <f t="shared" ca="1" si="2982"/>
        <v>1516.5555019124972</v>
      </c>
      <c r="CA1759" s="77">
        <f t="shared" ca="1" si="2982"/>
        <v>1475.8980498052401</v>
      </c>
      <c r="CB1759" s="77">
        <f t="shared" ca="1" si="2982"/>
        <v>1434.3317219412666</v>
      </c>
      <c r="CC1759" s="77">
        <f ca="1">SUM(CC1757:CC1758)</f>
        <v>1391.8788260297265</v>
      </c>
      <c r="CD1759" s="77">
        <f t="shared" ref="CD1759:CL1759" ca="1" si="2983">SUM(CD1757:CD1758)</f>
        <v>1348.5621721337766</v>
      </c>
      <c r="CE1759" s="77">
        <f t="shared" ca="1" si="2983"/>
        <v>1304.4050745633849</v>
      </c>
      <c r="CF1759" s="77">
        <f t="shared" ca="1" si="2983"/>
        <v>1259.4313535400615</v>
      </c>
      <c r="CG1759" s="77">
        <f t="shared" ca="1" si="2983"/>
        <v>1213.6653366227256</v>
      </c>
      <c r="CH1759" s="77">
        <f t="shared" ca="1" si="2983"/>
        <v>1167.1318598835869</v>
      </c>
      <c r="CI1759" s="77">
        <f t="shared" ca="1" si="2983"/>
        <v>1119.8562688225693</v>
      </c>
      <c r="CJ1759" s="77">
        <f t="shared" ca="1" si="2983"/>
        <v>1071.8644190084315</v>
      </c>
      <c r="CK1759" s="77">
        <f t="shared" ca="1" si="2983"/>
        <v>1023.1826764343796</v>
      </c>
      <c r="CL1759" s="77">
        <f t="shared" ca="1" si="2983"/>
        <v>973.83791757558538</v>
      </c>
      <c r="CN1759" s="77">
        <f>SUM(CN1757:CN1758)</f>
        <v>40</v>
      </c>
      <c r="CO1759" s="77" t="e">
        <f t="shared" ref="CO1759:DK1759" si="2984">SUM(CO1757:CO1758)</f>
        <v>#N/A</v>
      </c>
      <c r="CP1759" s="77" t="e">
        <f t="shared" si="2984"/>
        <v>#N/A</v>
      </c>
      <c r="CQ1759" s="77" t="e">
        <f t="shared" si="2984"/>
        <v>#N/A</v>
      </c>
      <c r="CR1759" s="77" t="e">
        <f t="shared" si="2984"/>
        <v>#N/A</v>
      </c>
      <c r="CS1759" s="77" t="e">
        <f t="shared" si="2984"/>
        <v>#N/A</v>
      </c>
      <c r="CT1759" s="77" t="e">
        <f t="shared" si="2984"/>
        <v>#N/A</v>
      </c>
      <c r="CU1759" s="77" t="e">
        <f t="shared" si="2984"/>
        <v>#N/A</v>
      </c>
      <c r="CV1759" s="77" t="e">
        <f t="shared" si="2984"/>
        <v>#N/A</v>
      </c>
      <c r="CW1759" s="77" t="e">
        <f t="shared" si="2984"/>
        <v>#N/A</v>
      </c>
      <c r="CX1759" s="77" t="e">
        <f t="shared" si="2984"/>
        <v>#N/A</v>
      </c>
      <c r="CY1759" s="77" t="e">
        <f t="shared" si="2984"/>
        <v>#N/A</v>
      </c>
      <c r="CZ1759" s="77" t="e">
        <f t="shared" si="2984"/>
        <v>#N/A</v>
      </c>
      <c r="DA1759" s="77" t="e">
        <f t="shared" si="2984"/>
        <v>#N/A</v>
      </c>
      <c r="DB1759" s="77" t="e">
        <f t="shared" si="2984"/>
        <v>#N/A</v>
      </c>
      <c r="DC1759" s="77" t="e">
        <f t="shared" si="2984"/>
        <v>#N/A</v>
      </c>
      <c r="DD1759" s="77" t="e">
        <f t="shared" si="2984"/>
        <v>#N/A</v>
      </c>
      <c r="DE1759" s="77" t="e">
        <f t="shared" si="2984"/>
        <v>#N/A</v>
      </c>
      <c r="DF1759" s="77" t="e">
        <f t="shared" si="2984"/>
        <v>#N/A</v>
      </c>
      <c r="DG1759" s="77" t="e">
        <f t="shared" si="2984"/>
        <v>#N/A</v>
      </c>
      <c r="DH1759" s="77" t="e">
        <f t="shared" si="2984"/>
        <v>#N/A</v>
      </c>
      <c r="DI1759" s="77" t="e">
        <f t="shared" si="2984"/>
        <v>#N/A</v>
      </c>
      <c r="DJ1759" s="77" t="e">
        <f t="shared" si="2984"/>
        <v>#N/A</v>
      </c>
      <c r="DK1759" s="77" t="e">
        <f t="shared" si="2984"/>
        <v>#N/A</v>
      </c>
      <c r="DL1759" s="77" t="e">
        <f t="shared" ref="DL1759" si="2985">SUM(DL1757:DL1758)</f>
        <v>#N/A</v>
      </c>
    </row>
    <row r="1760" spans="2:116" x14ac:dyDescent="0.4">
      <c r="B1760" t="s">
        <v>332</v>
      </c>
      <c r="D1760" t="s">
        <v>424</v>
      </c>
      <c r="E1760" s="8" t="str">
        <f>ROW()&amp;" "&amp;D1760</f>
        <v>1760 FAINT-F</v>
      </c>
      <c r="G1760" s="136" t="str">
        <f>G1735</f>
        <v>primary unit</v>
      </c>
      <c r="H1760" s="27"/>
      <c r="J1760" s="77"/>
      <c r="K1760" s="28"/>
      <c r="L1760" s="28"/>
      <c r="M1760" s="28"/>
      <c r="N1760" s="28"/>
      <c r="O1760" s="28"/>
      <c r="P1760" s="28"/>
      <c r="R1760" s="33"/>
      <c r="S1760" s="77"/>
      <c r="T1760" s="77"/>
      <c r="U1760" s="77"/>
      <c r="V1760" s="77"/>
      <c r="W1760" s="77"/>
      <c r="X1760" s="77"/>
      <c r="Y1760" s="77"/>
      <c r="Z1760" s="77"/>
      <c r="AA1760" s="77"/>
      <c r="AB1760" s="77"/>
      <c r="AC1760" s="77"/>
      <c r="AD1760" s="77"/>
      <c r="AE1760" s="77"/>
      <c r="AF1760" s="77"/>
      <c r="AG1760" s="77"/>
      <c r="AH1760" s="77"/>
      <c r="AI1760" s="77"/>
      <c r="AJ1760" s="77"/>
      <c r="AK1760" s="77"/>
      <c r="AL1760" s="77"/>
      <c r="AM1760" s="77"/>
      <c r="AN1760" s="77"/>
      <c r="AO1760" s="77"/>
      <c r="AP1760" s="77"/>
      <c r="AQ1760" s="77"/>
      <c r="AR1760" s="77"/>
      <c r="AS1760" s="77"/>
      <c r="AT1760" s="77"/>
      <c r="AU1760" s="77"/>
      <c r="AV1760" s="77"/>
      <c r="AW1760" s="77"/>
      <c r="AX1760" s="77"/>
      <c r="AY1760" s="77"/>
      <c r="AZ1760" s="77"/>
      <c r="BA1760" s="77"/>
      <c r="BB1760" s="77"/>
      <c r="BC1760" s="77"/>
      <c r="BD1760" s="77"/>
      <c r="BE1760" s="77"/>
      <c r="BF1760" s="77"/>
      <c r="BG1760" s="77"/>
      <c r="BH1760" s="77"/>
      <c r="BI1760" s="77"/>
      <c r="BJ1760" s="77"/>
      <c r="BK1760" s="77"/>
      <c r="BL1760" s="77"/>
      <c r="BM1760" s="77"/>
      <c r="BN1760" s="77"/>
      <c r="BO1760" s="77"/>
      <c r="BP1760" s="77"/>
      <c r="BQ1760" s="77"/>
      <c r="BR1760" s="77"/>
      <c r="BS1760" s="77"/>
      <c r="BT1760" s="77"/>
      <c r="BU1760" s="77"/>
      <c r="BV1760" s="77"/>
      <c r="BW1760" s="77"/>
      <c r="BX1760" s="77"/>
      <c r="BY1760" s="77"/>
      <c r="BZ1760" s="77"/>
      <c r="CA1760" s="77"/>
      <c r="CB1760" s="77"/>
      <c r="CC1760" s="77"/>
      <c r="CD1760" s="77"/>
      <c r="CE1760" s="77"/>
      <c r="CF1760" s="77"/>
      <c r="CG1760" s="77"/>
      <c r="CH1760" s="77"/>
      <c r="CI1760" s="77"/>
      <c r="CJ1760" s="77"/>
      <c r="CK1760" s="77"/>
      <c r="CL1760" s="77"/>
      <c r="CN1760" s="77"/>
      <c r="CO1760" s="77"/>
      <c r="CP1760" s="77"/>
      <c r="CQ1760" s="77"/>
      <c r="CR1760" s="77"/>
      <c r="CS1760" s="77"/>
      <c r="CT1760" s="77"/>
      <c r="CU1760" s="77"/>
      <c r="CV1760" s="77"/>
      <c r="CW1760" s="77"/>
      <c r="CX1760" s="77"/>
      <c r="CY1760" s="77"/>
      <c r="CZ1760" s="77"/>
      <c r="DA1760" s="77"/>
      <c r="DB1760" s="77"/>
      <c r="DC1760" s="77"/>
      <c r="DD1760" s="77"/>
      <c r="DE1760" s="77"/>
      <c r="DF1760" s="77"/>
      <c r="DG1760" s="77"/>
      <c r="DH1760" s="77"/>
      <c r="DI1760" s="77"/>
      <c r="DJ1760" s="77"/>
      <c r="DK1760" s="77"/>
      <c r="DL1760" s="77"/>
    </row>
    <row r="1761" spans="1:116" x14ac:dyDescent="0.4">
      <c r="B1761" t="s">
        <v>332</v>
      </c>
      <c r="D1761" t="s">
        <v>424</v>
      </c>
      <c r="E1761" s="8" t="str">
        <f t="shared" si="2942"/>
        <v>1761 FAINT-F</v>
      </c>
      <c r="G1761" s="136" t="str">
        <f>G1736</f>
        <v>Primary revenue driver</v>
      </c>
      <c r="H1761" s="27"/>
      <c r="I1761" s="78"/>
      <c r="J1761" s="78"/>
      <c r="K1761" s="33"/>
      <c r="L1761" s="33"/>
      <c r="M1761" s="33"/>
      <c r="N1761" s="33"/>
      <c r="O1761" s="33"/>
      <c r="P1761" s="33"/>
      <c r="R1761" s="33"/>
      <c r="S1761" s="77"/>
      <c r="T1761" s="77"/>
      <c r="U1761" s="77"/>
      <c r="V1761" s="77"/>
      <c r="W1761" s="77"/>
      <c r="X1761" s="77"/>
      <c r="Y1761" s="77"/>
      <c r="Z1761" s="77"/>
      <c r="AA1761" s="77"/>
      <c r="AB1761" s="77"/>
      <c r="AC1761" s="77"/>
      <c r="AD1761" s="77"/>
      <c r="AE1761" s="77"/>
      <c r="AF1761" s="77"/>
      <c r="AG1761" s="77"/>
      <c r="AH1761" s="77"/>
      <c r="AI1761" s="77"/>
      <c r="AJ1761" s="77"/>
      <c r="AK1761" s="77"/>
      <c r="AL1761" s="77"/>
      <c r="AM1761" s="77"/>
      <c r="AN1761" s="77"/>
      <c r="AO1761" s="77"/>
      <c r="AP1761" s="77"/>
      <c r="AQ1761" s="77"/>
      <c r="AR1761" s="77"/>
      <c r="AS1761" s="77"/>
      <c r="AT1761" s="77"/>
      <c r="AU1761" s="77"/>
      <c r="AV1761" s="77"/>
      <c r="AW1761" s="77"/>
      <c r="AX1761" s="77"/>
      <c r="AY1761" s="77"/>
      <c r="AZ1761" s="77"/>
      <c r="BA1761" s="77"/>
      <c r="BB1761" s="77"/>
      <c r="BC1761" s="77"/>
      <c r="BD1761" s="77"/>
      <c r="BE1761" s="77"/>
      <c r="BF1761" s="77"/>
      <c r="BG1761" s="77"/>
      <c r="BH1761" s="77"/>
      <c r="BI1761" s="77"/>
      <c r="BJ1761" s="77"/>
      <c r="BK1761" s="77"/>
      <c r="BL1761" s="77"/>
      <c r="BM1761" s="77"/>
      <c r="BN1761" s="77"/>
      <c r="BO1761" s="77"/>
      <c r="BP1761" s="77"/>
      <c r="BQ1761" s="77"/>
      <c r="BR1761" s="77"/>
      <c r="BS1761" s="77"/>
      <c r="BT1761" s="77"/>
      <c r="BU1761" s="77"/>
      <c r="BV1761" s="77"/>
      <c r="BW1761" s="77"/>
      <c r="BX1761" s="77"/>
      <c r="BY1761" s="77"/>
      <c r="BZ1761" s="77"/>
      <c r="CA1761" s="77"/>
      <c r="CB1761" s="77"/>
      <c r="CC1761" s="77"/>
      <c r="CD1761" s="77"/>
      <c r="CE1761" s="77"/>
      <c r="CF1761" s="77"/>
      <c r="CG1761" s="77"/>
      <c r="CH1761" s="77"/>
      <c r="CI1761" s="77"/>
      <c r="CJ1761" s="77"/>
      <c r="CK1761" s="77"/>
      <c r="CL1761" s="77"/>
      <c r="CN1761" s="78"/>
      <c r="CO1761" s="77"/>
      <c r="CP1761" s="77"/>
      <c r="CQ1761" s="77"/>
      <c r="CR1761" s="77"/>
      <c r="CS1761" s="77"/>
      <c r="CT1761" s="77"/>
      <c r="CU1761" s="77"/>
      <c r="CV1761" s="77"/>
      <c r="CW1761" s="77"/>
      <c r="CX1761" s="77"/>
      <c r="CY1761" s="77"/>
      <c r="CZ1761" s="77"/>
      <c r="DA1761" s="77"/>
      <c r="DB1761" s="77"/>
      <c r="DC1761" s="77"/>
      <c r="DD1761" s="77"/>
      <c r="DE1761" s="77"/>
      <c r="DF1761" s="77"/>
      <c r="DG1761" s="77"/>
      <c r="DH1761" s="77"/>
      <c r="DI1761" s="77"/>
      <c r="DJ1761" s="77"/>
      <c r="DK1761" s="77"/>
      <c r="DL1761" s="77"/>
    </row>
    <row r="1762" spans="1:116" x14ac:dyDescent="0.4">
      <c r="B1762" t="s">
        <v>332</v>
      </c>
      <c r="D1762" t="s">
        <v>424</v>
      </c>
      <c r="E1762" s="8" t="str">
        <f t="shared" si="2942"/>
        <v>1762 FAINT-F</v>
      </c>
      <c r="G1762" s="136" t="str">
        <f>G1737</f>
        <v>Primary volume driver</v>
      </c>
      <c r="S1762" s="72"/>
      <c r="T1762" s="72"/>
      <c r="U1762" s="72"/>
      <c r="V1762" s="72"/>
      <c r="W1762" s="72"/>
      <c r="X1762" s="72"/>
      <c r="Y1762" s="72"/>
      <c r="Z1762" s="72"/>
      <c r="AA1762" s="72"/>
      <c r="AB1762" s="72"/>
      <c r="AC1762" s="72"/>
      <c r="AD1762" s="72"/>
      <c r="AE1762" s="72"/>
      <c r="AF1762" s="72"/>
      <c r="AG1762" s="72"/>
      <c r="AH1762" s="72"/>
      <c r="AI1762" s="72"/>
      <c r="AJ1762" s="72"/>
      <c r="AK1762" s="72"/>
      <c r="AL1762" s="72"/>
      <c r="AM1762" s="72"/>
      <c r="AN1762" s="72"/>
      <c r="AO1762" s="72"/>
      <c r="AP1762" s="72"/>
      <c r="AQ1762" s="72"/>
      <c r="AR1762" s="72"/>
      <c r="AS1762" s="72"/>
      <c r="AT1762" s="72"/>
      <c r="AU1762" s="72"/>
      <c r="AV1762" s="72"/>
      <c r="AW1762" s="72"/>
      <c r="AX1762" s="72"/>
      <c r="AY1762" s="72"/>
      <c r="AZ1762" s="72"/>
      <c r="BA1762" s="72"/>
      <c r="BB1762" s="72"/>
      <c r="BC1762" s="72"/>
      <c r="BD1762" s="72"/>
      <c r="BE1762" s="72"/>
      <c r="BF1762" s="72"/>
      <c r="BG1762" s="72"/>
      <c r="BH1762" s="72"/>
      <c r="BI1762" s="72"/>
      <c r="BJ1762" s="72"/>
      <c r="BK1762" s="72"/>
      <c r="BL1762" s="72"/>
      <c r="BM1762" s="72"/>
      <c r="BN1762" s="72"/>
      <c r="BO1762" s="72"/>
      <c r="BP1762" s="72"/>
      <c r="BQ1762" s="72"/>
      <c r="BR1762" s="72"/>
      <c r="BS1762" s="72"/>
      <c r="BT1762" s="72"/>
      <c r="BU1762" s="72"/>
      <c r="BV1762" s="72"/>
      <c r="BW1762" s="72"/>
      <c r="BX1762" s="72"/>
      <c r="BY1762" s="72"/>
      <c r="BZ1762" s="72"/>
      <c r="CA1762" s="72"/>
      <c r="CB1762" s="72"/>
      <c r="CC1762" s="72"/>
      <c r="CD1762" s="72"/>
      <c r="CE1762" s="72"/>
      <c r="CF1762" s="72"/>
      <c r="CG1762" s="72"/>
      <c r="CH1762" s="72"/>
      <c r="CI1762" s="72"/>
      <c r="CJ1762" s="72"/>
      <c r="CK1762" s="72"/>
      <c r="CL1762" s="72"/>
      <c r="CO1762" s="72"/>
      <c r="CP1762" s="72"/>
      <c r="CQ1762" s="72"/>
      <c r="CR1762" s="72"/>
      <c r="CS1762" s="72"/>
      <c r="CT1762" s="72"/>
      <c r="CU1762" s="72"/>
      <c r="CV1762" s="72"/>
      <c r="CW1762" s="72"/>
      <c r="CX1762" s="72"/>
      <c r="CY1762" s="72"/>
      <c r="CZ1762" s="72"/>
      <c r="DA1762" s="72"/>
      <c r="DB1762" s="72"/>
      <c r="DC1762" s="72"/>
      <c r="DD1762" s="72"/>
      <c r="DE1762" s="72"/>
      <c r="DF1762" s="72"/>
      <c r="DG1762" s="72"/>
      <c r="DH1762" s="72"/>
      <c r="DI1762" s="72"/>
      <c r="DJ1762" s="72"/>
      <c r="DK1762" s="72"/>
      <c r="DL1762" s="72"/>
    </row>
    <row r="1763" spans="1:116" x14ac:dyDescent="0.4">
      <c r="B1763" t="s">
        <v>332</v>
      </c>
      <c r="D1763" t="s">
        <v>424</v>
      </c>
      <c r="E1763" s="8" t="str">
        <f t="shared" si="2942"/>
        <v>1763 FAINT-F</v>
      </c>
      <c r="G1763" s="136" t="str">
        <f>G1742</f>
        <v>Fixed secondary intangible assets:</v>
      </c>
      <c r="K1763" s="53"/>
      <c r="L1763" s="53"/>
      <c r="M1763" s="53"/>
      <c r="N1763" s="53"/>
      <c r="O1763" s="53"/>
      <c r="P1763" s="53"/>
      <c r="R1763" s="24"/>
      <c r="S1763" s="179" t="str">
        <f t="shared" ref="S1763:AX1763" si="2986">S1738</f>
        <v>S$16</v>
      </c>
      <c r="T1763" s="179" t="str">
        <f t="shared" si="2986"/>
        <v>T$16</v>
      </c>
      <c r="U1763" s="179" t="str">
        <f t="shared" si="2986"/>
        <v>U$16</v>
      </c>
      <c r="V1763" s="179" t="str">
        <f t="shared" si="2986"/>
        <v>V$16</v>
      </c>
      <c r="W1763" s="179" t="str">
        <f t="shared" si="2986"/>
        <v>W$16</v>
      </c>
      <c r="X1763" s="179" t="str">
        <f t="shared" si="2986"/>
        <v>X$16</v>
      </c>
      <c r="Y1763" s="179" t="str">
        <f t="shared" si="2986"/>
        <v>Y$16</v>
      </c>
      <c r="Z1763" s="179" t="str">
        <f t="shared" si="2986"/>
        <v>Z$16</v>
      </c>
      <c r="AA1763" s="179" t="str">
        <f t="shared" si="2986"/>
        <v>AA$16</v>
      </c>
      <c r="AB1763" s="179" t="str">
        <f t="shared" si="2986"/>
        <v>AB$16</v>
      </c>
      <c r="AC1763" s="179" t="str">
        <f t="shared" si="2986"/>
        <v>AC$16</v>
      </c>
      <c r="AD1763" s="179" t="str">
        <f t="shared" si="2986"/>
        <v>AD$16</v>
      </c>
      <c r="AE1763" s="179" t="str">
        <f t="shared" si="2986"/>
        <v>AE$16</v>
      </c>
      <c r="AF1763" s="179" t="str">
        <f t="shared" si="2986"/>
        <v>AF$16</v>
      </c>
      <c r="AG1763" s="179" t="str">
        <f t="shared" si="2986"/>
        <v>AG$16</v>
      </c>
      <c r="AH1763" s="179" t="str">
        <f t="shared" si="2986"/>
        <v>AH$16</v>
      </c>
      <c r="AI1763" s="179" t="str">
        <f t="shared" si="2986"/>
        <v>AI$16</v>
      </c>
      <c r="AJ1763" s="179" t="str">
        <f t="shared" si="2986"/>
        <v>AJ$16</v>
      </c>
      <c r="AK1763" s="179" t="str">
        <f t="shared" si="2986"/>
        <v>AK$16</v>
      </c>
      <c r="AL1763" s="179" t="str">
        <f t="shared" si="2986"/>
        <v>AL$16</v>
      </c>
      <c r="AM1763" s="179" t="str">
        <f t="shared" si="2986"/>
        <v>AM$16</v>
      </c>
      <c r="AN1763" s="179" t="str">
        <f t="shared" si="2986"/>
        <v>AN$16</v>
      </c>
      <c r="AO1763" s="179" t="str">
        <f t="shared" si="2986"/>
        <v>AO$16</v>
      </c>
      <c r="AP1763" s="179" t="str">
        <f t="shared" si="2986"/>
        <v>AP$16</v>
      </c>
      <c r="AQ1763" s="179" t="str">
        <f t="shared" si="2986"/>
        <v>AQ$16</v>
      </c>
      <c r="AR1763" s="179" t="str">
        <f t="shared" si="2986"/>
        <v>AR$16</v>
      </c>
      <c r="AS1763" s="179" t="str">
        <f t="shared" si="2986"/>
        <v>AS$16</v>
      </c>
      <c r="AT1763" s="179" t="str">
        <f t="shared" si="2986"/>
        <v>AT$16</v>
      </c>
      <c r="AU1763" s="179" t="str">
        <f t="shared" si="2986"/>
        <v>AU$16</v>
      </c>
      <c r="AV1763" s="179" t="str">
        <f t="shared" si="2986"/>
        <v>AV$16</v>
      </c>
      <c r="AW1763" s="179" t="str">
        <f t="shared" si="2986"/>
        <v>AW$16</v>
      </c>
      <c r="AX1763" s="179" t="str">
        <f t="shared" si="2986"/>
        <v>AX$16</v>
      </c>
      <c r="AY1763" s="179" t="str">
        <f t="shared" ref="AY1763:CD1763" si="2987">AY1738</f>
        <v>AY$16</v>
      </c>
      <c r="AZ1763" s="179" t="str">
        <f t="shared" si="2987"/>
        <v>AZ$16</v>
      </c>
      <c r="BA1763" s="179" t="str">
        <f t="shared" si="2987"/>
        <v>BA$16</v>
      </c>
      <c r="BB1763" s="179" t="str">
        <f t="shared" si="2987"/>
        <v>BB$16</v>
      </c>
      <c r="BC1763" s="179" t="str">
        <f t="shared" si="2987"/>
        <v>BC$16</v>
      </c>
      <c r="BD1763" s="179" t="str">
        <f t="shared" si="2987"/>
        <v>BD$16</v>
      </c>
      <c r="BE1763" s="179" t="str">
        <f t="shared" si="2987"/>
        <v>BE$16</v>
      </c>
      <c r="BF1763" s="179" t="str">
        <f t="shared" si="2987"/>
        <v>BF$16</v>
      </c>
      <c r="BG1763" s="179" t="str">
        <f t="shared" si="2987"/>
        <v>BG$16</v>
      </c>
      <c r="BH1763" s="179" t="str">
        <f t="shared" si="2987"/>
        <v>BH$16</v>
      </c>
      <c r="BI1763" s="179" t="str">
        <f t="shared" si="2987"/>
        <v>BI$16</v>
      </c>
      <c r="BJ1763" s="179" t="str">
        <f t="shared" si="2987"/>
        <v>BJ$16</v>
      </c>
      <c r="BK1763" s="179" t="str">
        <f t="shared" si="2987"/>
        <v>BK$16</v>
      </c>
      <c r="BL1763" s="179" t="str">
        <f t="shared" si="2987"/>
        <v>BL$16</v>
      </c>
      <c r="BM1763" s="179" t="str">
        <f t="shared" si="2987"/>
        <v>BM$16</v>
      </c>
      <c r="BN1763" s="179" t="str">
        <f t="shared" si="2987"/>
        <v>BN$16</v>
      </c>
      <c r="BO1763" s="179" t="str">
        <f t="shared" si="2987"/>
        <v>BO$16</v>
      </c>
      <c r="BP1763" s="179" t="str">
        <f t="shared" si="2987"/>
        <v>BP$16</v>
      </c>
      <c r="BQ1763" s="179" t="str">
        <f t="shared" si="2987"/>
        <v>BQ$16</v>
      </c>
      <c r="BR1763" s="179" t="str">
        <f t="shared" si="2987"/>
        <v>BR$16</v>
      </c>
      <c r="BS1763" s="179" t="str">
        <f t="shared" si="2987"/>
        <v>BS$16</v>
      </c>
      <c r="BT1763" s="179" t="str">
        <f t="shared" si="2987"/>
        <v>BT$16</v>
      </c>
      <c r="BU1763" s="179" t="str">
        <f t="shared" si="2987"/>
        <v>BU$16</v>
      </c>
      <c r="BV1763" s="179" t="str">
        <f t="shared" si="2987"/>
        <v>BV$16</v>
      </c>
      <c r="BW1763" s="179" t="str">
        <f t="shared" si="2987"/>
        <v>BW$16</v>
      </c>
      <c r="BX1763" s="179" t="str">
        <f t="shared" si="2987"/>
        <v>BX$16</v>
      </c>
      <c r="BY1763" s="179" t="str">
        <f t="shared" si="2987"/>
        <v>BY$16</v>
      </c>
      <c r="BZ1763" s="179" t="str">
        <f t="shared" si="2987"/>
        <v>BZ$16</v>
      </c>
      <c r="CA1763" s="179" t="str">
        <f t="shared" si="2987"/>
        <v>CA$16</v>
      </c>
      <c r="CB1763" s="179" t="str">
        <f t="shared" si="2987"/>
        <v>CB$16</v>
      </c>
      <c r="CC1763" s="179" t="str">
        <f t="shared" si="2987"/>
        <v>CC$16</v>
      </c>
      <c r="CD1763" s="179" t="str">
        <f t="shared" si="2987"/>
        <v>CD$16</v>
      </c>
      <c r="CE1763" s="179" t="str">
        <f t="shared" ref="CE1763:CL1763" si="2988">CE1738</f>
        <v>CE$16</v>
      </c>
      <c r="CF1763" s="179" t="str">
        <f t="shared" si="2988"/>
        <v>CF$16</v>
      </c>
      <c r="CG1763" s="179" t="str">
        <f t="shared" si="2988"/>
        <v>CG$16</v>
      </c>
      <c r="CH1763" s="179" t="str">
        <f t="shared" si="2988"/>
        <v>CH$16</v>
      </c>
      <c r="CI1763" s="179" t="str">
        <f t="shared" si="2988"/>
        <v>CI$16</v>
      </c>
      <c r="CJ1763" s="179" t="str">
        <f t="shared" si="2988"/>
        <v>CJ$16</v>
      </c>
      <c r="CK1763" s="179" t="str">
        <f t="shared" si="2988"/>
        <v>CK$16</v>
      </c>
      <c r="CL1763" s="179" t="str">
        <f t="shared" si="2988"/>
        <v>CL$16</v>
      </c>
      <c r="CO1763" s="179" t="str">
        <f t="shared" ref="CO1763:DL1763" si="2989">CO1738</f>
        <v>CO$16</v>
      </c>
      <c r="CP1763" s="179" t="str">
        <f t="shared" si="2989"/>
        <v>CP$16</v>
      </c>
      <c r="CQ1763" s="179" t="str">
        <f t="shared" si="2989"/>
        <v>CQ$16</v>
      </c>
      <c r="CR1763" s="179" t="str">
        <f t="shared" si="2989"/>
        <v>CR$16</v>
      </c>
      <c r="CS1763" s="179" t="str">
        <f t="shared" si="2989"/>
        <v>CS$16</v>
      </c>
      <c r="CT1763" s="179" t="str">
        <f t="shared" si="2989"/>
        <v>CT$16</v>
      </c>
      <c r="CU1763" s="179" t="str">
        <f t="shared" si="2989"/>
        <v>CU$16</v>
      </c>
      <c r="CV1763" s="179" t="str">
        <f t="shared" si="2989"/>
        <v>CV$16</v>
      </c>
      <c r="CW1763" s="179" t="str">
        <f t="shared" si="2989"/>
        <v>CW$16</v>
      </c>
      <c r="CX1763" s="179" t="str">
        <f t="shared" si="2989"/>
        <v>CX$16</v>
      </c>
      <c r="CY1763" s="179" t="str">
        <f t="shared" si="2989"/>
        <v>CY$16</v>
      </c>
      <c r="CZ1763" s="179" t="str">
        <f t="shared" si="2989"/>
        <v>CZ$16</v>
      </c>
      <c r="DA1763" s="179" t="str">
        <f t="shared" si="2989"/>
        <v>DA$16</v>
      </c>
      <c r="DB1763" s="179" t="str">
        <f t="shared" si="2989"/>
        <v>DB$16</v>
      </c>
      <c r="DC1763" s="179" t="str">
        <f t="shared" si="2989"/>
        <v>DC$16</v>
      </c>
      <c r="DD1763" s="179" t="str">
        <f t="shared" si="2989"/>
        <v>DD$16</v>
      </c>
      <c r="DE1763" s="179" t="str">
        <f t="shared" si="2989"/>
        <v>DE$16</v>
      </c>
      <c r="DF1763" s="179" t="str">
        <f t="shared" si="2989"/>
        <v>DF$16</v>
      </c>
      <c r="DG1763" s="179" t="str">
        <f t="shared" si="2989"/>
        <v>DG$16</v>
      </c>
      <c r="DH1763" s="179" t="str">
        <f t="shared" si="2989"/>
        <v>DH$16</v>
      </c>
      <c r="DI1763" s="179" t="str">
        <f t="shared" si="2989"/>
        <v>DI$16</v>
      </c>
      <c r="DJ1763" s="179" t="str">
        <f t="shared" si="2989"/>
        <v>DJ$16</v>
      </c>
      <c r="DK1763" s="179" t="str">
        <f t="shared" si="2989"/>
        <v>DK$16</v>
      </c>
      <c r="DL1763" s="179" t="str">
        <f t="shared" si="2989"/>
        <v>DL$16</v>
      </c>
    </row>
    <row r="1764" spans="1:116" x14ac:dyDescent="0.4">
      <c r="B1764" t="s">
        <v>332</v>
      </c>
      <c r="D1764" t="s">
        <v>424</v>
      </c>
      <c r="E1764" s="8" t="str">
        <f t="shared" ref="E1764" si="2990">ROW()&amp;" "&amp;D1764</f>
        <v>1764 FAINT-F</v>
      </c>
      <c r="G1764" s="241" t="str">
        <f>IFERROR(SUBSTITUTE(TRIM(MID(G1742, SEARCH("-", G1742) + 1, LEN(G1742))),":",""),"no unit")</f>
        <v>no unit</v>
      </c>
      <c r="H1764" s="12"/>
      <c r="I1764" s="60"/>
      <c r="J1764" s="60"/>
      <c r="K1764" s="15"/>
      <c r="L1764" s="15"/>
      <c r="M1764" s="15"/>
      <c r="N1764" s="15"/>
      <c r="O1764" s="15"/>
      <c r="P1764" s="15"/>
      <c r="R1764" s="15"/>
      <c r="S1764" s="179" t="str">
        <f t="shared" ref="S1764:AX1764" si="2991">S1739</f>
        <v>S$17</v>
      </c>
      <c r="T1764" s="179" t="str">
        <f t="shared" si="2991"/>
        <v>T$17</v>
      </c>
      <c r="U1764" s="179" t="str">
        <f t="shared" si="2991"/>
        <v>U$17</v>
      </c>
      <c r="V1764" s="179" t="str">
        <f t="shared" si="2991"/>
        <v>V$17</v>
      </c>
      <c r="W1764" s="179" t="str">
        <f t="shared" si="2991"/>
        <v>W$17</v>
      </c>
      <c r="X1764" s="179" t="str">
        <f t="shared" si="2991"/>
        <v>X$17</v>
      </c>
      <c r="Y1764" s="179" t="str">
        <f t="shared" si="2991"/>
        <v>Y$17</v>
      </c>
      <c r="Z1764" s="179" t="str">
        <f t="shared" si="2991"/>
        <v>Z$17</v>
      </c>
      <c r="AA1764" s="179" t="str">
        <f t="shared" si="2991"/>
        <v>AA$17</v>
      </c>
      <c r="AB1764" s="179" t="str">
        <f t="shared" si="2991"/>
        <v>AB$17</v>
      </c>
      <c r="AC1764" s="179" t="str">
        <f t="shared" si="2991"/>
        <v>AC$17</v>
      </c>
      <c r="AD1764" s="179" t="str">
        <f t="shared" si="2991"/>
        <v>AD$17</v>
      </c>
      <c r="AE1764" s="179" t="str">
        <f t="shared" si="2991"/>
        <v>AE$17</v>
      </c>
      <c r="AF1764" s="179" t="str">
        <f t="shared" si="2991"/>
        <v>AF$17</v>
      </c>
      <c r="AG1764" s="179" t="str">
        <f t="shared" si="2991"/>
        <v>AG$17</v>
      </c>
      <c r="AH1764" s="179" t="str">
        <f t="shared" si="2991"/>
        <v>AH$17</v>
      </c>
      <c r="AI1764" s="179" t="str">
        <f t="shared" si="2991"/>
        <v>AI$17</v>
      </c>
      <c r="AJ1764" s="179" t="str">
        <f t="shared" si="2991"/>
        <v>AJ$17</v>
      </c>
      <c r="AK1764" s="179" t="str">
        <f t="shared" si="2991"/>
        <v>AK$17</v>
      </c>
      <c r="AL1764" s="179" t="str">
        <f t="shared" si="2991"/>
        <v>AL$17</v>
      </c>
      <c r="AM1764" s="179" t="str">
        <f t="shared" si="2991"/>
        <v>AM$17</v>
      </c>
      <c r="AN1764" s="179" t="str">
        <f t="shared" si="2991"/>
        <v>AN$17</v>
      </c>
      <c r="AO1764" s="179" t="str">
        <f t="shared" si="2991"/>
        <v>AO$17</v>
      </c>
      <c r="AP1764" s="179" t="str">
        <f t="shared" si="2991"/>
        <v>AP$17</v>
      </c>
      <c r="AQ1764" s="179" t="str">
        <f t="shared" si="2991"/>
        <v>AQ$17</v>
      </c>
      <c r="AR1764" s="179" t="str">
        <f t="shared" si="2991"/>
        <v>AR$17</v>
      </c>
      <c r="AS1764" s="179" t="str">
        <f t="shared" si="2991"/>
        <v>AS$17</v>
      </c>
      <c r="AT1764" s="179" t="str">
        <f t="shared" si="2991"/>
        <v>AT$17</v>
      </c>
      <c r="AU1764" s="179" t="str">
        <f t="shared" si="2991"/>
        <v>AU$17</v>
      </c>
      <c r="AV1764" s="179" t="str">
        <f t="shared" si="2991"/>
        <v>AV$17</v>
      </c>
      <c r="AW1764" s="179" t="str">
        <f t="shared" si="2991"/>
        <v>AW$17</v>
      </c>
      <c r="AX1764" s="179" t="str">
        <f t="shared" si="2991"/>
        <v>AX$17</v>
      </c>
      <c r="AY1764" s="179" t="str">
        <f t="shared" ref="AY1764:CD1764" si="2992">AY1739</f>
        <v>AY$17</v>
      </c>
      <c r="AZ1764" s="179" t="str">
        <f t="shared" si="2992"/>
        <v>AZ$17</v>
      </c>
      <c r="BA1764" s="179" t="str">
        <f t="shared" si="2992"/>
        <v>BA$17</v>
      </c>
      <c r="BB1764" s="179" t="str">
        <f t="shared" si="2992"/>
        <v>BB$17</v>
      </c>
      <c r="BC1764" s="179" t="str">
        <f t="shared" si="2992"/>
        <v>BC$17</v>
      </c>
      <c r="BD1764" s="179" t="str">
        <f t="shared" si="2992"/>
        <v>BD$17</v>
      </c>
      <c r="BE1764" s="179" t="str">
        <f t="shared" si="2992"/>
        <v>BE$17</v>
      </c>
      <c r="BF1764" s="179" t="str">
        <f t="shared" si="2992"/>
        <v>BF$17</v>
      </c>
      <c r="BG1764" s="179" t="str">
        <f t="shared" si="2992"/>
        <v>BG$17</v>
      </c>
      <c r="BH1764" s="179" t="str">
        <f t="shared" si="2992"/>
        <v>BH$17</v>
      </c>
      <c r="BI1764" s="179" t="str">
        <f t="shared" si="2992"/>
        <v>BI$17</v>
      </c>
      <c r="BJ1764" s="179" t="str">
        <f t="shared" si="2992"/>
        <v>BJ$17</v>
      </c>
      <c r="BK1764" s="179" t="str">
        <f t="shared" si="2992"/>
        <v>BK$17</v>
      </c>
      <c r="BL1764" s="179" t="str">
        <f t="shared" si="2992"/>
        <v>BL$17</v>
      </c>
      <c r="BM1764" s="179" t="str">
        <f t="shared" si="2992"/>
        <v>BM$17</v>
      </c>
      <c r="BN1764" s="179" t="str">
        <f t="shared" si="2992"/>
        <v>BN$17</v>
      </c>
      <c r="BO1764" s="179" t="str">
        <f t="shared" si="2992"/>
        <v>BO$17</v>
      </c>
      <c r="BP1764" s="179" t="str">
        <f t="shared" si="2992"/>
        <v>BP$17</v>
      </c>
      <c r="BQ1764" s="179" t="str">
        <f t="shared" si="2992"/>
        <v>BQ$17</v>
      </c>
      <c r="BR1764" s="179" t="str">
        <f t="shared" si="2992"/>
        <v>BR$17</v>
      </c>
      <c r="BS1764" s="179" t="str">
        <f t="shared" si="2992"/>
        <v>BS$17</v>
      </c>
      <c r="BT1764" s="179" t="str">
        <f t="shared" si="2992"/>
        <v>BT$17</v>
      </c>
      <c r="BU1764" s="179" t="str">
        <f t="shared" si="2992"/>
        <v>BU$17</v>
      </c>
      <c r="BV1764" s="179" t="str">
        <f t="shared" si="2992"/>
        <v>BV$17</v>
      </c>
      <c r="BW1764" s="179" t="str">
        <f t="shared" si="2992"/>
        <v>BW$17</v>
      </c>
      <c r="BX1764" s="179" t="str">
        <f t="shared" si="2992"/>
        <v>BX$17</v>
      </c>
      <c r="BY1764" s="179" t="str">
        <f t="shared" si="2992"/>
        <v>BY$17</v>
      </c>
      <c r="BZ1764" s="179" t="str">
        <f t="shared" si="2992"/>
        <v>BZ$17</v>
      </c>
      <c r="CA1764" s="179" t="str">
        <f t="shared" si="2992"/>
        <v>CA$17</v>
      </c>
      <c r="CB1764" s="179" t="str">
        <f t="shared" si="2992"/>
        <v>CB$17</v>
      </c>
      <c r="CC1764" s="179" t="str">
        <f t="shared" si="2992"/>
        <v>CC$17</v>
      </c>
      <c r="CD1764" s="179" t="str">
        <f t="shared" si="2992"/>
        <v>CD$17</v>
      </c>
      <c r="CE1764" s="179" t="str">
        <f t="shared" ref="CE1764:CL1764" si="2993">CE1739</f>
        <v>CE$17</v>
      </c>
      <c r="CF1764" s="179" t="str">
        <f t="shared" si="2993"/>
        <v>CF$17</v>
      </c>
      <c r="CG1764" s="179" t="str">
        <f t="shared" si="2993"/>
        <v>CG$17</v>
      </c>
      <c r="CH1764" s="179" t="str">
        <f t="shared" si="2993"/>
        <v>CH$17</v>
      </c>
      <c r="CI1764" s="179" t="str">
        <f t="shared" si="2993"/>
        <v>CI$17</v>
      </c>
      <c r="CJ1764" s="179" t="str">
        <f t="shared" si="2993"/>
        <v>CJ$17</v>
      </c>
      <c r="CK1764" s="179" t="str">
        <f t="shared" si="2993"/>
        <v>CK$17</v>
      </c>
      <c r="CL1764" s="179" t="str">
        <f t="shared" si="2993"/>
        <v>CL$17</v>
      </c>
      <c r="CN1764" s="60"/>
      <c r="CO1764" s="179" t="str">
        <f t="shared" ref="CO1764:DL1764" si="2994">CO1739</f>
        <v>CO$17</v>
      </c>
      <c r="CP1764" s="179" t="str">
        <f t="shared" si="2994"/>
        <v>CP$17</v>
      </c>
      <c r="CQ1764" s="179" t="str">
        <f t="shared" si="2994"/>
        <v>CQ$17</v>
      </c>
      <c r="CR1764" s="179" t="str">
        <f t="shared" si="2994"/>
        <v>CR$17</v>
      </c>
      <c r="CS1764" s="179" t="str">
        <f t="shared" si="2994"/>
        <v>CS$17</v>
      </c>
      <c r="CT1764" s="179" t="str">
        <f t="shared" si="2994"/>
        <v>CT$17</v>
      </c>
      <c r="CU1764" s="179" t="str">
        <f t="shared" si="2994"/>
        <v>CU$17</v>
      </c>
      <c r="CV1764" s="179" t="str">
        <f t="shared" si="2994"/>
        <v>CV$17</v>
      </c>
      <c r="CW1764" s="179" t="str">
        <f t="shared" si="2994"/>
        <v>CW$17</v>
      </c>
      <c r="CX1764" s="179" t="str">
        <f t="shared" si="2994"/>
        <v>CX$17</v>
      </c>
      <c r="CY1764" s="179" t="str">
        <f t="shared" si="2994"/>
        <v>CY$17</v>
      </c>
      <c r="CZ1764" s="179" t="str">
        <f t="shared" si="2994"/>
        <v>CZ$17</v>
      </c>
      <c r="DA1764" s="179" t="str">
        <f t="shared" si="2994"/>
        <v>DA$17</v>
      </c>
      <c r="DB1764" s="179" t="str">
        <f t="shared" si="2994"/>
        <v>DB$17</v>
      </c>
      <c r="DC1764" s="179" t="str">
        <f t="shared" si="2994"/>
        <v>DC$17</v>
      </c>
      <c r="DD1764" s="179" t="str">
        <f t="shared" si="2994"/>
        <v>DD$17</v>
      </c>
      <c r="DE1764" s="179" t="str">
        <f t="shared" si="2994"/>
        <v>DE$17</v>
      </c>
      <c r="DF1764" s="179" t="str">
        <f t="shared" si="2994"/>
        <v>DF$17</v>
      </c>
      <c r="DG1764" s="179" t="str">
        <f t="shared" si="2994"/>
        <v>DG$17</v>
      </c>
      <c r="DH1764" s="179" t="str">
        <f t="shared" si="2994"/>
        <v>DH$17</v>
      </c>
      <c r="DI1764" s="179" t="str">
        <f t="shared" si="2994"/>
        <v>DI$17</v>
      </c>
      <c r="DJ1764" s="179" t="str">
        <f t="shared" si="2994"/>
        <v>DJ$17</v>
      </c>
      <c r="DK1764" s="179" t="str">
        <f t="shared" si="2994"/>
        <v>DK$17</v>
      </c>
      <c r="DL1764" s="179" t="str">
        <f t="shared" si="2994"/>
        <v>DL$17</v>
      </c>
    </row>
    <row r="1765" spans="1:116" x14ac:dyDescent="0.4">
      <c r="A1765" s="3"/>
      <c r="B1765" t="s">
        <v>332</v>
      </c>
      <c r="D1765" t="s">
        <v>424</v>
      </c>
      <c r="E1765" s="8" t="str">
        <f t="shared" si="2942"/>
        <v>1765 FAINT-F</v>
      </c>
      <c r="G1765" s="191" t="str">
        <f>G1740</f>
        <v>Secondary revenue driver</v>
      </c>
      <c r="H1765" s="12"/>
      <c r="I1765" s="60"/>
      <c r="J1765" s="60"/>
      <c r="K1765" s="15"/>
      <c r="L1765" s="15"/>
      <c r="M1765" s="15"/>
      <c r="N1765" s="15"/>
      <c r="O1765" s="15"/>
      <c r="P1765" s="15"/>
      <c r="R1765" s="15"/>
      <c r="S1765" s="179">
        <f t="shared" ref="S1765:AX1765" si="2995">S1740</f>
        <v>0</v>
      </c>
      <c r="T1765" s="179">
        <f t="shared" si="2995"/>
        <v>0</v>
      </c>
      <c r="U1765" s="179">
        <f t="shared" si="2995"/>
        <v>0</v>
      </c>
      <c r="V1765" s="179">
        <f t="shared" si="2995"/>
        <v>0</v>
      </c>
      <c r="W1765" s="179">
        <f t="shared" si="2995"/>
        <v>0</v>
      </c>
      <c r="X1765" s="179">
        <f t="shared" si="2995"/>
        <v>0</v>
      </c>
      <c r="Y1765" s="179">
        <f t="shared" si="2995"/>
        <v>0</v>
      </c>
      <c r="Z1765" s="179">
        <f t="shared" si="2995"/>
        <v>0</v>
      </c>
      <c r="AA1765" s="179">
        <f t="shared" si="2995"/>
        <v>0</v>
      </c>
      <c r="AB1765" s="179">
        <f t="shared" si="2995"/>
        <v>0</v>
      </c>
      <c r="AC1765" s="179">
        <f t="shared" si="2995"/>
        <v>0</v>
      </c>
      <c r="AD1765" s="179">
        <f t="shared" si="2995"/>
        <v>0</v>
      </c>
      <c r="AE1765" s="179">
        <f t="shared" si="2995"/>
        <v>0</v>
      </c>
      <c r="AF1765" s="179">
        <f t="shared" si="2995"/>
        <v>0</v>
      </c>
      <c r="AG1765" s="179">
        <f t="shared" si="2995"/>
        <v>0</v>
      </c>
      <c r="AH1765" s="179">
        <f t="shared" si="2995"/>
        <v>0</v>
      </c>
      <c r="AI1765" s="179">
        <f t="shared" si="2995"/>
        <v>0</v>
      </c>
      <c r="AJ1765" s="179">
        <f t="shared" si="2995"/>
        <v>0</v>
      </c>
      <c r="AK1765" s="179">
        <f t="shared" si="2995"/>
        <v>0</v>
      </c>
      <c r="AL1765" s="179">
        <f t="shared" si="2995"/>
        <v>0</v>
      </c>
      <c r="AM1765" s="179">
        <f t="shared" si="2995"/>
        <v>0</v>
      </c>
      <c r="AN1765" s="179">
        <f t="shared" si="2995"/>
        <v>0</v>
      </c>
      <c r="AO1765" s="179">
        <f t="shared" si="2995"/>
        <v>0</v>
      </c>
      <c r="AP1765" s="179">
        <f t="shared" si="2995"/>
        <v>0</v>
      </c>
      <c r="AQ1765" s="179">
        <f t="shared" si="2995"/>
        <v>0</v>
      </c>
      <c r="AR1765" s="179">
        <f t="shared" si="2995"/>
        <v>0</v>
      </c>
      <c r="AS1765" s="179">
        <f t="shared" si="2995"/>
        <v>0</v>
      </c>
      <c r="AT1765" s="179">
        <f t="shared" si="2995"/>
        <v>0</v>
      </c>
      <c r="AU1765" s="179">
        <f t="shared" si="2995"/>
        <v>0</v>
      </c>
      <c r="AV1765" s="179">
        <f t="shared" si="2995"/>
        <v>0</v>
      </c>
      <c r="AW1765" s="179">
        <f t="shared" si="2995"/>
        <v>0</v>
      </c>
      <c r="AX1765" s="179">
        <f t="shared" si="2995"/>
        <v>0</v>
      </c>
      <c r="AY1765" s="179">
        <f t="shared" ref="AY1765:CD1765" si="2996">AY1740</f>
        <v>0</v>
      </c>
      <c r="AZ1765" s="179">
        <f t="shared" si="2996"/>
        <v>0</v>
      </c>
      <c r="BA1765" s="179">
        <f t="shared" si="2996"/>
        <v>0</v>
      </c>
      <c r="BB1765" s="179">
        <f t="shared" si="2996"/>
        <v>0</v>
      </c>
      <c r="BC1765" s="179">
        <f t="shared" si="2996"/>
        <v>0</v>
      </c>
      <c r="BD1765" s="179">
        <f t="shared" si="2996"/>
        <v>0</v>
      </c>
      <c r="BE1765" s="179">
        <f t="shared" si="2996"/>
        <v>0</v>
      </c>
      <c r="BF1765" s="179">
        <f t="shared" si="2996"/>
        <v>0</v>
      </c>
      <c r="BG1765" s="179">
        <f t="shared" si="2996"/>
        <v>0</v>
      </c>
      <c r="BH1765" s="179">
        <f t="shared" si="2996"/>
        <v>0</v>
      </c>
      <c r="BI1765" s="179">
        <f t="shared" si="2996"/>
        <v>0</v>
      </c>
      <c r="BJ1765" s="179">
        <f t="shared" si="2996"/>
        <v>0</v>
      </c>
      <c r="BK1765" s="179">
        <f t="shared" si="2996"/>
        <v>0</v>
      </c>
      <c r="BL1765" s="179">
        <f t="shared" si="2996"/>
        <v>0</v>
      </c>
      <c r="BM1765" s="179">
        <f t="shared" si="2996"/>
        <v>0</v>
      </c>
      <c r="BN1765" s="179">
        <f t="shared" si="2996"/>
        <v>0</v>
      </c>
      <c r="BO1765" s="179">
        <f t="shared" si="2996"/>
        <v>0</v>
      </c>
      <c r="BP1765" s="179">
        <f t="shared" si="2996"/>
        <v>0</v>
      </c>
      <c r="BQ1765" s="179">
        <f t="shared" si="2996"/>
        <v>0</v>
      </c>
      <c r="BR1765" s="179">
        <f t="shared" si="2996"/>
        <v>0</v>
      </c>
      <c r="BS1765" s="179">
        <f t="shared" si="2996"/>
        <v>0</v>
      </c>
      <c r="BT1765" s="179">
        <f t="shared" si="2996"/>
        <v>0</v>
      </c>
      <c r="BU1765" s="179">
        <f t="shared" si="2996"/>
        <v>0</v>
      </c>
      <c r="BV1765" s="179">
        <f t="shared" si="2996"/>
        <v>0</v>
      </c>
      <c r="BW1765" s="179">
        <f t="shared" si="2996"/>
        <v>0</v>
      </c>
      <c r="BX1765" s="179">
        <f t="shared" si="2996"/>
        <v>0</v>
      </c>
      <c r="BY1765" s="179">
        <f t="shared" si="2996"/>
        <v>0</v>
      </c>
      <c r="BZ1765" s="179">
        <f t="shared" si="2996"/>
        <v>0</v>
      </c>
      <c r="CA1765" s="179">
        <f t="shared" si="2996"/>
        <v>0</v>
      </c>
      <c r="CB1765" s="179">
        <f t="shared" si="2996"/>
        <v>0</v>
      </c>
      <c r="CC1765" s="179">
        <f t="shared" si="2996"/>
        <v>0</v>
      </c>
      <c r="CD1765" s="179">
        <f t="shared" si="2996"/>
        <v>0</v>
      </c>
      <c r="CE1765" s="179">
        <f t="shared" ref="CE1765:CL1765" si="2997">CE1740</f>
        <v>0</v>
      </c>
      <c r="CF1765" s="179">
        <f t="shared" si="2997"/>
        <v>0</v>
      </c>
      <c r="CG1765" s="179">
        <f t="shared" si="2997"/>
        <v>0</v>
      </c>
      <c r="CH1765" s="179">
        <f t="shared" si="2997"/>
        <v>0</v>
      </c>
      <c r="CI1765" s="179">
        <f t="shared" si="2997"/>
        <v>0</v>
      </c>
      <c r="CJ1765" s="179">
        <f t="shared" si="2997"/>
        <v>0</v>
      </c>
      <c r="CK1765" s="179">
        <f t="shared" si="2997"/>
        <v>0</v>
      </c>
      <c r="CL1765" s="179">
        <f t="shared" si="2997"/>
        <v>0</v>
      </c>
      <c r="CN1765" s="60"/>
      <c r="CO1765" s="179">
        <f t="shared" ref="CO1765:DL1765" si="2998">CO1740</f>
        <v>0</v>
      </c>
      <c r="CP1765" s="179">
        <f t="shared" si="2998"/>
        <v>0</v>
      </c>
      <c r="CQ1765" s="179">
        <f t="shared" si="2998"/>
        <v>0</v>
      </c>
      <c r="CR1765" s="179">
        <f t="shared" si="2998"/>
        <v>0</v>
      </c>
      <c r="CS1765" s="179">
        <f t="shared" si="2998"/>
        <v>0</v>
      </c>
      <c r="CT1765" s="179">
        <f t="shared" si="2998"/>
        <v>0</v>
      </c>
      <c r="CU1765" s="179">
        <f t="shared" si="2998"/>
        <v>0</v>
      </c>
      <c r="CV1765" s="179">
        <f t="shared" si="2998"/>
        <v>0</v>
      </c>
      <c r="CW1765" s="179">
        <f t="shared" si="2998"/>
        <v>0</v>
      </c>
      <c r="CX1765" s="179">
        <f t="shared" si="2998"/>
        <v>0</v>
      </c>
      <c r="CY1765" s="179">
        <f t="shared" si="2998"/>
        <v>0</v>
      </c>
      <c r="CZ1765" s="179">
        <f t="shared" si="2998"/>
        <v>0</v>
      </c>
      <c r="DA1765" s="179">
        <f t="shared" si="2998"/>
        <v>0</v>
      </c>
      <c r="DB1765" s="179">
        <f t="shared" si="2998"/>
        <v>0</v>
      </c>
      <c r="DC1765" s="179">
        <f t="shared" si="2998"/>
        <v>0</v>
      </c>
      <c r="DD1765" s="179">
        <f t="shared" si="2998"/>
        <v>0</v>
      </c>
      <c r="DE1765" s="179">
        <f t="shared" si="2998"/>
        <v>0</v>
      </c>
      <c r="DF1765" s="179">
        <f t="shared" si="2998"/>
        <v>0</v>
      </c>
      <c r="DG1765" s="179">
        <f t="shared" si="2998"/>
        <v>0</v>
      </c>
      <c r="DH1765" s="179">
        <f t="shared" si="2998"/>
        <v>0</v>
      </c>
      <c r="DI1765" s="179">
        <f t="shared" si="2998"/>
        <v>0</v>
      </c>
      <c r="DJ1765" s="179">
        <f t="shared" si="2998"/>
        <v>0</v>
      </c>
      <c r="DK1765" s="179">
        <f t="shared" si="2998"/>
        <v>0</v>
      </c>
      <c r="DL1765" s="179">
        <f t="shared" si="2998"/>
        <v>0</v>
      </c>
    </row>
    <row r="1766" spans="1:116" x14ac:dyDescent="0.4">
      <c r="B1766" t="s">
        <v>332</v>
      </c>
      <c r="D1766" t="s">
        <v>424</v>
      </c>
      <c r="E1766" s="8" t="str">
        <f t="shared" si="2942"/>
        <v>1766 FAINT-F</v>
      </c>
      <c r="G1766" s="136" t="str">
        <f>G1741</f>
        <v>Secondary volume driver</v>
      </c>
      <c r="H1766" s="12"/>
      <c r="I1766" s="60"/>
      <c r="J1766" s="60"/>
      <c r="K1766" s="15"/>
      <c r="L1766" s="15"/>
      <c r="M1766" s="15"/>
      <c r="N1766" s="15"/>
      <c r="O1766" s="15"/>
      <c r="P1766" s="15"/>
      <c r="R1766" s="15"/>
      <c r="S1766" s="179"/>
      <c r="T1766" s="179"/>
      <c r="U1766" s="179"/>
      <c r="V1766" s="179"/>
      <c r="W1766" s="179"/>
      <c r="X1766" s="179"/>
      <c r="Y1766" s="179"/>
      <c r="Z1766" s="179"/>
      <c r="AA1766" s="179"/>
      <c r="AB1766" s="179"/>
      <c r="AC1766" s="179"/>
      <c r="AD1766" s="179"/>
      <c r="AE1766" s="179"/>
      <c r="AF1766" s="179"/>
      <c r="AG1766" s="179"/>
      <c r="AH1766" s="179"/>
      <c r="AI1766" s="179"/>
      <c r="AJ1766" s="179"/>
      <c r="AK1766" s="179"/>
      <c r="AL1766" s="179"/>
      <c r="AM1766" s="179"/>
      <c r="AN1766" s="179"/>
      <c r="AO1766" s="179"/>
      <c r="AP1766" s="179"/>
      <c r="AQ1766" s="179"/>
      <c r="AR1766" s="179"/>
      <c r="AS1766" s="179"/>
      <c r="AT1766" s="179"/>
      <c r="AU1766" s="179"/>
      <c r="AV1766" s="179"/>
      <c r="AW1766" s="179"/>
      <c r="AX1766" s="179"/>
      <c r="AY1766" s="179"/>
      <c r="AZ1766" s="179"/>
      <c r="BA1766" s="179"/>
      <c r="BB1766" s="179"/>
      <c r="BC1766" s="179"/>
      <c r="BD1766" s="179"/>
      <c r="BE1766" s="179"/>
      <c r="BF1766" s="179"/>
      <c r="BG1766" s="179"/>
      <c r="BH1766" s="179"/>
      <c r="BI1766" s="179"/>
      <c r="BJ1766" s="179"/>
      <c r="BK1766" s="179"/>
      <c r="BL1766" s="179"/>
      <c r="BM1766" s="179"/>
      <c r="BN1766" s="179"/>
      <c r="BO1766" s="179"/>
      <c r="BP1766" s="179"/>
      <c r="BQ1766" s="179"/>
      <c r="BR1766" s="179"/>
      <c r="BS1766" s="179"/>
      <c r="BT1766" s="179"/>
      <c r="BU1766" s="179"/>
      <c r="BV1766" s="179"/>
      <c r="BW1766" s="179"/>
      <c r="BX1766" s="179"/>
      <c r="BY1766" s="179"/>
      <c r="BZ1766" s="179"/>
      <c r="CA1766" s="179"/>
      <c r="CB1766" s="179"/>
      <c r="CC1766" s="179"/>
      <c r="CD1766" s="179"/>
      <c r="CE1766" s="179"/>
      <c r="CF1766" s="179"/>
      <c r="CG1766" s="179"/>
      <c r="CH1766" s="179"/>
      <c r="CI1766" s="179"/>
      <c r="CJ1766" s="179"/>
      <c r="CK1766" s="179"/>
      <c r="CL1766" s="179"/>
      <c r="CN1766" s="60"/>
      <c r="CO1766" s="179"/>
      <c r="CP1766" s="179"/>
      <c r="CQ1766" s="179"/>
      <c r="CR1766" s="179"/>
      <c r="CS1766" s="179"/>
      <c r="CT1766" s="179"/>
      <c r="CU1766" s="179"/>
      <c r="CV1766" s="179"/>
      <c r="CW1766" s="179"/>
      <c r="CX1766" s="179"/>
      <c r="CY1766" s="179"/>
      <c r="CZ1766" s="179"/>
      <c r="DA1766" s="179"/>
      <c r="DB1766" s="179"/>
      <c r="DC1766" s="179"/>
      <c r="DD1766" s="179"/>
      <c r="DE1766" s="179"/>
      <c r="DF1766" s="179"/>
      <c r="DG1766" s="179"/>
      <c r="DH1766" s="179"/>
      <c r="DI1766" s="179"/>
      <c r="DJ1766" s="179"/>
      <c r="DK1766" s="179"/>
      <c r="DL1766" s="179"/>
    </row>
    <row r="1767" spans="1:116" x14ac:dyDescent="0.4">
      <c r="A1767" s="27"/>
      <c r="B1767" s="27"/>
      <c r="C1767" s="27"/>
      <c r="D1767" s="27"/>
      <c r="E1767" s="27"/>
      <c r="F1767" s="27"/>
      <c r="G1767" s="27"/>
      <c r="H1767" s="90"/>
      <c r="I1767" s="213"/>
      <c r="J1767" s="213"/>
      <c r="K1767" s="214"/>
      <c r="L1767" s="214"/>
      <c r="M1767" s="214"/>
      <c r="N1767" s="214"/>
      <c r="O1767" s="214"/>
      <c r="P1767" s="214"/>
      <c r="R1767" s="214"/>
      <c r="S1767" s="4" t="str">
        <f t="shared" ref="S1767:AX1767" si="2999">ADDRESS(ROW(S1759),COLUMN(S1759),2)</f>
        <v>S$1759</v>
      </c>
      <c r="T1767" s="4" t="str">
        <f t="shared" si="2999"/>
        <v>T$1759</v>
      </c>
      <c r="U1767" s="4" t="str">
        <f t="shared" si="2999"/>
        <v>U$1759</v>
      </c>
      <c r="V1767" s="4" t="str">
        <f t="shared" si="2999"/>
        <v>V$1759</v>
      </c>
      <c r="W1767" s="4" t="str">
        <f t="shared" si="2999"/>
        <v>W$1759</v>
      </c>
      <c r="X1767" s="4" t="str">
        <f t="shared" si="2999"/>
        <v>X$1759</v>
      </c>
      <c r="Y1767" s="4" t="str">
        <f t="shared" si="2999"/>
        <v>Y$1759</v>
      </c>
      <c r="Z1767" s="4" t="str">
        <f t="shared" si="2999"/>
        <v>Z$1759</v>
      </c>
      <c r="AA1767" s="4" t="str">
        <f t="shared" si="2999"/>
        <v>AA$1759</v>
      </c>
      <c r="AB1767" s="4" t="str">
        <f t="shared" si="2999"/>
        <v>AB$1759</v>
      </c>
      <c r="AC1767" s="4" t="str">
        <f t="shared" si="2999"/>
        <v>AC$1759</v>
      </c>
      <c r="AD1767" s="4" t="str">
        <f t="shared" si="2999"/>
        <v>AD$1759</v>
      </c>
      <c r="AE1767" s="4" t="str">
        <f t="shared" si="2999"/>
        <v>AE$1759</v>
      </c>
      <c r="AF1767" s="4" t="str">
        <f t="shared" si="2999"/>
        <v>AF$1759</v>
      </c>
      <c r="AG1767" s="4" t="str">
        <f t="shared" si="2999"/>
        <v>AG$1759</v>
      </c>
      <c r="AH1767" s="4" t="str">
        <f t="shared" si="2999"/>
        <v>AH$1759</v>
      </c>
      <c r="AI1767" s="4" t="str">
        <f t="shared" si="2999"/>
        <v>AI$1759</v>
      </c>
      <c r="AJ1767" s="4" t="str">
        <f t="shared" si="2999"/>
        <v>AJ$1759</v>
      </c>
      <c r="AK1767" s="4" t="str">
        <f t="shared" si="2999"/>
        <v>AK$1759</v>
      </c>
      <c r="AL1767" s="4" t="str">
        <f t="shared" si="2999"/>
        <v>AL$1759</v>
      </c>
      <c r="AM1767" s="4" t="str">
        <f t="shared" si="2999"/>
        <v>AM$1759</v>
      </c>
      <c r="AN1767" s="4" t="str">
        <f t="shared" si="2999"/>
        <v>AN$1759</v>
      </c>
      <c r="AO1767" s="4" t="str">
        <f t="shared" si="2999"/>
        <v>AO$1759</v>
      </c>
      <c r="AP1767" s="4" t="str">
        <f t="shared" si="2999"/>
        <v>AP$1759</v>
      </c>
      <c r="AQ1767" s="4" t="str">
        <f t="shared" si="2999"/>
        <v>AQ$1759</v>
      </c>
      <c r="AR1767" s="4" t="str">
        <f t="shared" si="2999"/>
        <v>AR$1759</v>
      </c>
      <c r="AS1767" s="4" t="str">
        <f t="shared" si="2999"/>
        <v>AS$1759</v>
      </c>
      <c r="AT1767" s="4" t="str">
        <f t="shared" si="2999"/>
        <v>AT$1759</v>
      </c>
      <c r="AU1767" s="4" t="str">
        <f t="shared" si="2999"/>
        <v>AU$1759</v>
      </c>
      <c r="AV1767" s="4" t="str">
        <f t="shared" si="2999"/>
        <v>AV$1759</v>
      </c>
      <c r="AW1767" s="4" t="str">
        <f t="shared" si="2999"/>
        <v>AW$1759</v>
      </c>
      <c r="AX1767" s="4" t="str">
        <f t="shared" si="2999"/>
        <v>AX$1759</v>
      </c>
      <c r="AY1767" s="4" t="str">
        <f t="shared" ref="AY1767:CD1767" si="3000">ADDRESS(ROW(AY1759),COLUMN(AY1759),2)</f>
        <v>AY$1759</v>
      </c>
      <c r="AZ1767" s="4" t="str">
        <f t="shared" si="3000"/>
        <v>AZ$1759</v>
      </c>
      <c r="BA1767" s="4" t="str">
        <f t="shared" si="3000"/>
        <v>BA$1759</v>
      </c>
      <c r="BB1767" s="4" t="str">
        <f t="shared" si="3000"/>
        <v>BB$1759</v>
      </c>
      <c r="BC1767" s="4" t="str">
        <f t="shared" si="3000"/>
        <v>BC$1759</v>
      </c>
      <c r="BD1767" s="4" t="str">
        <f t="shared" si="3000"/>
        <v>BD$1759</v>
      </c>
      <c r="BE1767" s="4" t="str">
        <f t="shared" si="3000"/>
        <v>BE$1759</v>
      </c>
      <c r="BF1767" s="4" t="str">
        <f t="shared" si="3000"/>
        <v>BF$1759</v>
      </c>
      <c r="BG1767" s="4" t="str">
        <f t="shared" si="3000"/>
        <v>BG$1759</v>
      </c>
      <c r="BH1767" s="4" t="str">
        <f t="shared" si="3000"/>
        <v>BH$1759</v>
      </c>
      <c r="BI1767" s="4" t="str">
        <f t="shared" si="3000"/>
        <v>BI$1759</v>
      </c>
      <c r="BJ1767" s="4" t="str">
        <f t="shared" si="3000"/>
        <v>BJ$1759</v>
      </c>
      <c r="BK1767" s="4" t="str">
        <f t="shared" si="3000"/>
        <v>BK$1759</v>
      </c>
      <c r="BL1767" s="4" t="str">
        <f t="shared" si="3000"/>
        <v>BL$1759</v>
      </c>
      <c r="BM1767" s="4" t="str">
        <f t="shared" si="3000"/>
        <v>BM$1759</v>
      </c>
      <c r="BN1767" s="4" t="str">
        <f t="shared" si="3000"/>
        <v>BN$1759</v>
      </c>
      <c r="BO1767" s="4" t="str">
        <f t="shared" si="3000"/>
        <v>BO$1759</v>
      </c>
      <c r="BP1767" s="4" t="str">
        <f t="shared" si="3000"/>
        <v>BP$1759</v>
      </c>
      <c r="BQ1767" s="4" t="str">
        <f t="shared" si="3000"/>
        <v>BQ$1759</v>
      </c>
      <c r="BR1767" s="4" t="str">
        <f t="shared" si="3000"/>
        <v>BR$1759</v>
      </c>
      <c r="BS1767" s="4" t="str">
        <f t="shared" si="3000"/>
        <v>BS$1759</v>
      </c>
      <c r="BT1767" s="4" t="str">
        <f t="shared" si="3000"/>
        <v>BT$1759</v>
      </c>
      <c r="BU1767" s="4" t="str">
        <f t="shared" si="3000"/>
        <v>BU$1759</v>
      </c>
      <c r="BV1767" s="4" t="str">
        <f t="shared" si="3000"/>
        <v>BV$1759</v>
      </c>
      <c r="BW1767" s="4" t="str">
        <f t="shared" si="3000"/>
        <v>BW$1759</v>
      </c>
      <c r="BX1767" s="4" t="str">
        <f t="shared" si="3000"/>
        <v>BX$1759</v>
      </c>
      <c r="BY1767" s="4" t="str">
        <f t="shared" si="3000"/>
        <v>BY$1759</v>
      </c>
      <c r="BZ1767" s="4" t="str">
        <f t="shared" si="3000"/>
        <v>BZ$1759</v>
      </c>
      <c r="CA1767" s="4" t="str">
        <f t="shared" si="3000"/>
        <v>CA$1759</v>
      </c>
      <c r="CB1767" s="4" t="str">
        <f t="shared" si="3000"/>
        <v>CB$1759</v>
      </c>
      <c r="CC1767" s="4" t="str">
        <f t="shared" si="3000"/>
        <v>CC$1759</v>
      </c>
      <c r="CD1767" s="4" t="str">
        <f t="shared" si="3000"/>
        <v>CD$1759</v>
      </c>
      <c r="CE1767" s="4" t="str">
        <f t="shared" ref="CE1767:CL1767" si="3001">ADDRESS(ROW(CE1759),COLUMN(CE1759),2)</f>
        <v>CE$1759</v>
      </c>
      <c r="CF1767" s="4" t="str">
        <f t="shared" si="3001"/>
        <v>CF$1759</v>
      </c>
      <c r="CG1767" s="4" t="str">
        <f t="shared" si="3001"/>
        <v>CG$1759</v>
      </c>
      <c r="CH1767" s="4" t="str">
        <f t="shared" si="3001"/>
        <v>CH$1759</v>
      </c>
      <c r="CI1767" s="4" t="str">
        <f t="shared" si="3001"/>
        <v>CI$1759</v>
      </c>
      <c r="CJ1767" s="4" t="str">
        <f t="shared" si="3001"/>
        <v>CJ$1759</v>
      </c>
      <c r="CK1767" s="4" t="str">
        <f t="shared" si="3001"/>
        <v>CK$1759</v>
      </c>
      <c r="CL1767" s="4" t="str">
        <f t="shared" si="3001"/>
        <v>CL$1759</v>
      </c>
      <c r="CN1767" s="213"/>
      <c r="CO1767" s="4" t="str">
        <f t="shared" ref="CO1767:DL1767" si="3002">ADDRESS(ROW(CO1759),COLUMN(CO1759),2)</f>
        <v>CO$1759</v>
      </c>
      <c r="CP1767" s="4" t="str">
        <f t="shared" si="3002"/>
        <v>CP$1759</v>
      </c>
      <c r="CQ1767" s="4" t="str">
        <f t="shared" si="3002"/>
        <v>CQ$1759</v>
      </c>
      <c r="CR1767" s="4" t="str">
        <f t="shared" si="3002"/>
        <v>CR$1759</v>
      </c>
      <c r="CS1767" s="4" t="str">
        <f t="shared" si="3002"/>
        <v>CS$1759</v>
      </c>
      <c r="CT1767" s="4" t="str">
        <f t="shared" si="3002"/>
        <v>CT$1759</v>
      </c>
      <c r="CU1767" s="4" t="str">
        <f t="shared" si="3002"/>
        <v>CU$1759</v>
      </c>
      <c r="CV1767" s="4" t="str">
        <f t="shared" si="3002"/>
        <v>CV$1759</v>
      </c>
      <c r="CW1767" s="4" t="str">
        <f t="shared" si="3002"/>
        <v>CW$1759</v>
      </c>
      <c r="CX1767" s="4" t="str">
        <f t="shared" si="3002"/>
        <v>CX$1759</v>
      </c>
      <c r="CY1767" s="4" t="str">
        <f t="shared" si="3002"/>
        <v>CY$1759</v>
      </c>
      <c r="CZ1767" s="4" t="str">
        <f t="shared" si="3002"/>
        <v>CZ$1759</v>
      </c>
      <c r="DA1767" s="4" t="str">
        <f t="shared" si="3002"/>
        <v>DA$1759</v>
      </c>
      <c r="DB1767" s="4" t="str">
        <f t="shared" si="3002"/>
        <v>DB$1759</v>
      </c>
      <c r="DC1767" s="4" t="str">
        <f t="shared" si="3002"/>
        <v>DC$1759</v>
      </c>
      <c r="DD1767" s="4" t="str">
        <f t="shared" si="3002"/>
        <v>DD$1759</v>
      </c>
      <c r="DE1767" s="4" t="str">
        <f t="shared" si="3002"/>
        <v>DE$1759</v>
      </c>
      <c r="DF1767" s="4" t="str">
        <f t="shared" si="3002"/>
        <v>DF$1759</v>
      </c>
      <c r="DG1767" s="4" t="str">
        <f t="shared" si="3002"/>
        <v>DG$1759</v>
      </c>
      <c r="DH1767" s="4" t="str">
        <f t="shared" si="3002"/>
        <v>DH$1759</v>
      </c>
      <c r="DI1767" s="4" t="str">
        <f t="shared" si="3002"/>
        <v>DI$1759</v>
      </c>
      <c r="DJ1767" s="4" t="str">
        <f t="shared" si="3002"/>
        <v>DJ$1759</v>
      </c>
      <c r="DK1767" s="4" t="str">
        <f t="shared" si="3002"/>
        <v>DK$1759</v>
      </c>
      <c r="DL1767" s="4" t="str">
        <f t="shared" si="3002"/>
        <v>DL$1759</v>
      </c>
    </row>
    <row r="1768" spans="1:116" x14ac:dyDescent="0.4">
      <c r="A1768" s="174"/>
      <c r="E1768" s="8"/>
      <c r="G1768" s="175" t="s">
        <v>490</v>
      </c>
      <c r="H1768" s="12"/>
      <c r="I1768" s="60"/>
      <c r="J1768" s="60"/>
      <c r="K1768" s="15"/>
      <c r="L1768" s="15"/>
      <c r="M1768" s="15"/>
      <c r="N1768" s="15"/>
      <c r="O1768" s="15"/>
      <c r="P1768" s="15"/>
      <c r="R1768" s="15"/>
      <c r="S1768" s="179" t="str">
        <f t="shared" ref="S1768:AX1768" si="3003">S1743</f>
        <v>S$19</v>
      </c>
      <c r="T1768" s="179" t="str">
        <f t="shared" si="3003"/>
        <v>T$19</v>
      </c>
      <c r="U1768" s="179" t="str">
        <f t="shared" si="3003"/>
        <v>U$19</v>
      </c>
      <c r="V1768" s="179" t="str">
        <f t="shared" si="3003"/>
        <v>V$19</v>
      </c>
      <c r="W1768" s="179" t="str">
        <f t="shared" si="3003"/>
        <v>W$19</v>
      </c>
      <c r="X1768" s="179" t="str">
        <f t="shared" si="3003"/>
        <v>X$19</v>
      </c>
      <c r="Y1768" s="179" t="str">
        <f t="shared" si="3003"/>
        <v>Y$19</v>
      </c>
      <c r="Z1768" s="179" t="str">
        <f t="shared" si="3003"/>
        <v>Z$19</v>
      </c>
      <c r="AA1768" s="179" t="str">
        <f t="shared" si="3003"/>
        <v>AA$19</v>
      </c>
      <c r="AB1768" s="179" t="str">
        <f t="shared" si="3003"/>
        <v>AB$19</v>
      </c>
      <c r="AC1768" s="179" t="str">
        <f t="shared" si="3003"/>
        <v>AC$19</v>
      </c>
      <c r="AD1768" s="179" t="str">
        <f t="shared" si="3003"/>
        <v>AD$19</v>
      </c>
      <c r="AE1768" s="179" t="str">
        <f t="shared" si="3003"/>
        <v>AE$19</v>
      </c>
      <c r="AF1768" s="179" t="str">
        <f t="shared" si="3003"/>
        <v>AF$19</v>
      </c>
      <c r="AG1768" s="179" t="str">
        <f t="shared" si="3003"/>
        <v>AG$19</v>
      </c>
      <c r="AH1768" s="179" t="str">
        <f t="shared" si="3003"/>
        <v>AH$19</v>
      </c>
      <c r="AI1768" s="179" t="str">
        <f t="shared" si="3003"/>
        <v>AI$19</v>
      </c>
      <c r="AJ1768" s="179" t="str">
        <f t="shared" si="3003"/>
        <v>AJ$19</v>
      </c>
      <c r="AK1768" s="179" t="str">
        <f t="shared" si="3003"/>
        <v>AK$19</v>
      </c>
      <c r="AL1768" s="179" t="str">
        <f t="shared" si="3003"/>
        <v>AL$19</v>
      </c>
      <c r="AM1768" s="179" t="str">
        <f t="shared" si="3003"/>
        <v>AM$19</v>
      </c>
      <c r="AN1768" s="179" t="str">
        <f t="shared" si="3003"/>
        <v>AN$19</v>
      </c>
      <c r="AO1768" s="179" t="str">
        <f t="shared" si="3003"/>
        <v>AO$19</v>
      </c>
      <c r="AP1768" s="179" t="str">
        <f t="shared" si="3003"/>
        <v>AP$19</v>
      </c>
      <c r="AQ1768" s="179" t="str">
        <f t="shared" si="3003"/>
        <v>AQ$19</v>
      </c>
      <c r="AR1768" s="179" t="str">
        <f t="shared" si="3003"/>
        <v>AR$19</v>
      </c>
      <c r="AS1768" s="179" t="str">
        <f t="shared" si="3003"/>
        <v>AS$19</v>
      </c>
      <c r="AT1768" s="179" t="str">
        <f t="shared" si="3003"/>
        <v>AT$19</v>
      </c>
      <c r="AU1768" s="179" t="str">
        <f t="shared" si="3003"/>
        <v>AU$19</v>
      </c>
      <c r="AV1768" s="179" t="str">
        <f t="shared" si="3003"/>
        <v>AV$19</v>
      </c>
      <c r="AW1768" s="179" t="str">
        <f t="shared" si="3003"/>
        <v>AW$19</v>
      </c>
      <c r="AX1768" s="179" t="str">
        <f t="shared" si="3003"/>
        <v>AX$19</v>
      </c>
      <c r="AY1768" s="179" t="str">
        <f t="shared" ref="AY1768:CD1768" si="3004">AY1743</f>
        <v>AY$19</v>
      </c>
      <c r="AZ1768" s="179" t="str">
        <f t="shared" si="3004"/>
        <v>AZ$19</v>
      </c>
      <c r="BA1768" s="179" t="str">
        <f t="shared" si="3004"/>
        <v>BA$19</v>
      </c>
      <c r="BB1768" s="179" t="str">
        <f t="shared" si="3004"/>
        <v>BB$19</v>
      </c>
      <c r="BC1768" s="179" t="str">
        <f t="shared" si="3004"/>
        <v>BC$19</v>
      </c>
      <c r="BD1768" s="179" t="str">
        <f t="shared" si="3004"/>
        <v>BD$19</v>
      </c>
      <c r="BE1768" s="179" t="str">
        <f t="shared" si="3004"/>
        <v>BE$19</v>
      </c>
      <c r="BF1768" s="179" t="str">
        <f t="shared" si="3004"/>
        <v>BF$19</v>
      </c>
      <c r="BG1768" s="179" t="str">
        <f t="shared" si="3004"/>
        <v>BG$19</v>
      </c>
      <c r="BH1768" s="179" t="str">
        <f t="shared" si="3004"/>
        <v>BH$19</v>
      </c>
      <c r="BI1768" s="179" t="str">
        <f t="shared" si="3004"/>
        <v>BI$19</v>
      </c>
      <c r="BJ1768" s="179" t="str">
        <f t="shared" si="3004"/>
        <v>BJ$19</v>
      </c>
      <c r="BK1768" s="179" t="str">
        <f t="shared" si="3004"/>
        <v>BK$19</v>
      </c>
      <c r="BL1768" s="179" t="str">
        <f t="shared" si="3004"/>
        <v>BL$19</v>
      </c>
      <c r="BM1768" s="179" t="str">
        <f t="shared" si="3004"/>
        <v>BM$19</v>
      </c>
      <c r="BN1768" s="179" t="str">
        <f t="shared" si="3004"/>
        <v>BN$19</v>
      </c>
      <c r="BO1768" s="179" t="str">
        <f t="shared" si="3004"/>
        <v>BO$19</v>
      </c>
      <c r="BP1768" s="179" t="str">
        <f t="shared" si="3004"/>
        <v>BP$19</v>
      </c>
      <c r="BQ1768" s="179" t="str">
        <f t="shared" si="3004"/>
        <v>BQ$19</v>
      </c>
      <c r="BR1768" s="179" t="str">
        <f t="shared" si="3004"/>
        <v>BR$19</v>
      </c>
      <c r="BS1768" s="179" t="str">
        <f t="shared" si="3004"/>
        <v>BS$19</v>
      </c>
      <c r="BT1768" s="179" t="str">
        <f t="shared" si="3004"/>
        <v>BT$19</v>
      </c>
      <c r="BU1768" s="179" t="str">
        <f t="shared" si="3004"/>
        <v>BU$19</v>
      </c>
      <c r="BV1768" s="179" t="str">
        <f t="shared" si="3004"/>
        <v>BV$19</v>
      </c>
      <c r="BW1768" s="179" t="str">
        <f t="shared" si="3004"/>
        <v>BW$19</v>
      </c>
      <c r="BX1768" s="179" t="str">
        <f t="shared" si="3004"/>
        <v>BX$19</v>
      </c>
      <c r="BY1768" s="179" t="str">
        <f t="shared" si="3004"/>
        <v>BY$19</v>
      </c>
      <c r="BZ1768" s="179" t="str">
        <f t="shared" si="3004"/>
        <v>BZ$19</v>
      </c>
      <c r="CA1768" s="179" t="str">
        <f t="shared" si="3004"/>
        <v>CA$19</v>
      </c>
      <c r="CB1768" s="179" t="str">
        <f t="shared" si="3004"/>
        <v>CB$19</v>
      </c>
      <c r="CC1768" s="179" t="str">
        <f t="shared" si="3004"/>
        <v>CC$19</v>
      </c>
      <c r="CD1768" s="179" t="str">
        <f t="shared" si="3004"/>
        <v>CD$19</v>
      </c>
      <c r="CE1768" s="179" t="str">
        <f t="shared" ref="CE1768:CL1768" si="3005">CE1743</f>
        <v>CE$19</v>
      </c>
      <c r="CF1768" s="179" t="str">
        <f t="shared" si="3005"/>
        <v>CF$19</v>
      </c>
      <c r="CG1768" s="179" t="str">
        <f t="shared" si="3005"/>
        <v>CG$19</v>
      </c>
      <c r="CH1768" s="179" t="str">
        <f t="shared" si="3005"/>
        <v>CH$19</v>
      </c>
      <c r="CI1768" s="179" t="str">
        <f t="shared" si="3005"/>
        <v>CI$19</v>
      </c>
      <c r="CJ1768" s="179" t="str">
        <f t="shared" si="3005"/>
        <v>CJ$19</v>
      </c>
      <c r="CK1768" s="179" t="str">
        <f t="shared" si="3005"/>
        <v>CK$19</v>
      </c>
      <c r="CL1768" s="179" t="str">
        <f t="shared" si="3005"/>
        <v>CL$19</v>
      </c>
      <c r="CN1768" s="60"/>
      <c r="CO1768" s="179" t="str">
        <f t="shared" ref="CO1768:DL1768" si="3006">CO1743</f>
        <v>CO$19</v>
      </c>
      <c r="CP1768" s="179" t="str">
        <f t="shared" si="3006"/>
        <v>CP$19</v>
      </c>
      <c r="CQ1768" s="179" t="str">
        <f t="shared" si="3006"/>
        <v>CQ$19</v>
      </c>
      <c r="CR1768" s="179" t="str">
        <f t="shared" si="3006"/>
        <v>CR$19</v>
      </c>
      <c r="CS1768" s="179" t="str">
        <f t="shared" si="3006"/>
        <v>CS$19</v>
      </c>
      <c r="CT1768" s="179" t="str">
        <f t="shared" si="3006"/>
        <v>CT$19</v>
      </c>
      <c r="CU1768" s="179" t="str">
        <f t="shared" si="3006"/>
        <v>CU$19</v>
      </c>
      <c r="CV1768" s="179" t="str">
        <f t="shared" si="3006"/>
        <v>CV$19</v>
      </c>
      <c r="CW1768" s="179" t="str">
        <f t="shared" si="3006"/>
        <v>CW$19</v>
      </c>
      <c r="CX1768" s="179" t="str">
        <f t="shared" si="3006"/>
        <v>CX$19</v>
      </c>
      <c r="CY1768" s="179" t="str">
        <f t="shared" si="3006"/>
        <v>CY$19</v>
      </c>
      <c r="CZ1768" s="179" t="str">
        <f t="shared" si="3006"/>
        <v>CZ$19</v>
      </c>
      <c r="DA1768" s="179" t="str">
        <f t="shared" si="3006"/>
        <v>DA$19</v>
      </c>
      <c r="DB1768" s="179" t="str">
        <f t="shared" si="3006"/>
        <v>DB$19</v>
      </c>
      <c r="DC1768" s="179" t="str">
        <f t="shared" si="3006"/>
        <v>DC$19</v>
      </c>
      <c r="DD1768" s="179" t="str">
        <f t="shared" si="3006"/>
        <v>DD$19</v>
      </c>
      <c r="DE1768" s="179" t="str">
        <f t="shared" si="3006"/>
        <v>DE$19</v>
      </c>
      <c r="DF1768" s="179" t="str">
        <f t="shared" si="3006"/>
        <v>DF$19</v>
      </c>
      <c r="DG1768" s="179" t="str">
        <f t="shared" si="3006"/>
        <v>DG$19</v>
      </c>
      <c r="DH1768" s="179" t="str">
        <f t="shared" si="3006"/>
        <v>DH$19</v>
      </c>
      <c r="DI1768" s="179" t="str">
        <f t="shared" si="3006"/>
        <v>DI$19</v>
      </c>
      <c r="DJ1768" s="179" t="str">
        <f t="shared" si="3006"/>
        <v>DJ$19</v>
      </c>
      <c r="DK1768" s="179" t="str">
        <f t="shared" si="3006"/>
        <v>DK$19</v>
      </c>
      <c r="DL1768" s="179" t="str">
        <f t="shared" si="3006"/>
        <v>DL$19</v>
      </c>
    </row>
    <row r="1769" spans="1:116" x14ac:dyDescent="0.4">
      <c r="A1769" s="174"/>
      <c r="E1769" s="8"/>
      <c r="G1769" s="175" t="s">
        <v>492</v>
      </c>
      <c r="H1769" s="27"/>
      <c r="I1769" s="27"/>
      <c r="J1769" s="27"/>
      <c r="K1769" s="27"/>
      <c r="L1769" s="27"/>
      <c r="M1769" s="27"/>
      <c r="N1769" s="27"/>
      <c r="O1769" s="27"/>
      <c r="P1769" s="27"/>
      <c r="CN1769" s="27"/>
    </row>
    <row r="1770" spans="1:116" x14ac:dyDescent="0.4">
      <c r="A1770" s="174"/>
      <c r="E1770" s="8"/>
      <c r="G1770" s="175" t="s">
        <v>461</v>
      </c>
      <c r="H1770" s="174"/>
      <c r="I1770" s="176"/>
      <c r="J1770" s="176"/>
      <c r="K1770" s="197"/>
      <c r="L1770" s="197"/>
      <c r="M1770" s="197"/>
      <c r="N1770" s="197"/>
      <c r="O1770" s="197"/>
      <c r="P1770" s="197"/>
      <c r="R1770" s="198"/>
      <c r="S1770" s="174"/>
      <c r="T1770" s="174"/>
      <c r="U1770" s="174"/>
      <c r="V1770" s="174"/>
      <c r="W1770" s="174"/>
      <c r="X1770" s="174"/>
      <c r="Y1770" s="174"/>
      <c r="Z1770" s="174"/>
      <c r="AA1770" s="174"/>
      <c r="AB1770" s="174"/>
      <c r="AC1770" s="174"/>
      <c r="AD1770" s="174"/>
      <c r="AE1770" s="174"/>
      <c r="AF1770" s="174"/>
      <c r="AG1770" s="174"/>
      <c r="AH1770" s="174"/>
      <c r="AI1770" s="174"/>
      <c r="AJ1770" s="174"/>
      <c r="AK1770" s="174"/>
      <c r="AL1770" s="174"/>
      <c r="AM1770" s="174"/>
      <c r="AN1770" s="174"/>
      <c r="AO1770" s="174"/>
      <c r="AP1770" s="174"/>
      <c r="AQ1770" s="174"/>
      <c r="AR1770" s="174"/>
      <c r="AS1770" s="174"/>
      <c r="AT1770" s="174"/>
      <c r="AU1770" s="174"/>
      <c r="AV1770" s="174"/>
      <c r="AW1770" s="174"/>
      <c r="AX1770" s="174"/>
      <c r="AY1770" s="174"/>
      <c r="AZ1770" s="174"/>
      <c r="BA1770" s="174"/>
      <c r="BB1770" s="174"/>
      <c r="BC1770" s="174"/>
      <c r="BD1770" s="174"/>
      <c r="BE1770" s="174"/>
      <c r="BF1770" s="174"/>
      <c r="BG1770" s="174"/>
      <c r="BH1770" s="174"/>
      <c r="BI1770" s="174"/>
      <c r="BJ1770" s="174"/>
      <c r="BK1770" s="174"/>
      <c r="BL1770" s="174"/>
      <c r="BM1770" s="174"/>
      <c r="BN1770" s="174"/>
      <c r="BO1770" s="174"/>
      <c r="BP1770" s="174"/>
      <c r="BQ1770" s="174"/>
      <c r="BR1770" s="174"/>
      <c r="BS1770" s="174"/>
      <c r="BT1770" s="174"/>
      <c r="BU1770" s="174"/>
      <c r="BV1770" s="174"/>
      <c r="BW1770" s="174"/>
      <c r="BX1770" s="174"/>
      <c r="BY1770" s="174"/>
      <c r="BZ1770" s="174"/>
      <c r="CA1770" s="174"/>
      <c r="CB1770" s="174"/>
      <c r="CC1770" s="174"/>
      <c r="CD1770" s="174"/>
      <c r="CE1770" s="174"/>
      <c r="CF1770" s="174"/>
      <c r="CG1770" s="174"/>
      <c r="CH1770" s="174"/>
      <c r="CI1770" s="174"/>
      <c r="CJ1770" s="174"/>
      <c r="CK1770" s="174"/>
      <c r="CL1770" s="174"/>
      <c r="CN1770" s="176"/>
      <c r="CO1770" s="174"/>
      <c r="CP1770" s="174"/>
      <c r="CQ1770" s="174"/>
      <c r="CR1770" s="174"/>
      <c r="CS1770" s="174"/>
      <c r="CT1770" s="174"/>
      <c r="CU1770" s="174"/>
      <c r="CV1770" s="174"/>
      <c r="CW1770" s="174"/>
      <c r="CX1770" s="174"/>
      <c r="CY1770" s="174"/>
      <c r="CZ1770" s="174"/>
      <c r="DA1770" s="174"/>
      <c r="DB1770" s="174"/>
      <c r="DC1770" s="174"/>
      <c r="DD1770" s="174"/>
      <c r="DE1770" s="174"/>
      <c r="DF1770" s="174"/>
      <c r="DG1770" s="174"/>
      <c r="DH1770" s="174"/>
      <c r="DI1770" s="174"/>
      <c r="DJ1770" s="174"/>
      <c r="DK1770" s="174"/>
      <c r="DL1770" s="174"/>
    </row>
    <row r="1771" spans="1:116" x14ac:dyDescent="0.4">
      <c r="A1771" s="174"/>
      <c r="E1771" s="8"/>
      <c r="G1771" s="175" t="s">
        <v>462</v>
      </c>
      <c r="H1771" s="174"/>
      <c r="I1771" s="176"/>
      <c r="J1771" s="176"/>
      <c r="K1771" s="197"/>
      <c r="L1771" s="197"/>
      <c r="M1771" s="197"/>
      <c r="N1771" s="197"/>
      <c r="O1771" s="197"/>
      <c r="P1771" s="197"/>
      <c r="R1771" s="198"/>
      <c r="S1771" s="174"/>
      <c r="T1771" s="174"/>
      <c r="U1771" s="174"/>
      <c r="V1771" s="174"/>
      <c r="W1771" s="174"/>
      <c r="X1771" s="174"/>
      <c r="Y1771" s="174"/>
      <c r="Z1771" s="174"/>
      <c r="AA1771" s="174"/>
      <c r="AB1771" s="174"/>
      <c r="AC1771" s="174"/>
      <c r="AD1771" s="174"/>
      <c r="AE1771" s="174"/>
      <c r="AF1771" s="174"/>
      <c r="AG1771" s="174"/>
      <c r="AH1771" s="174"/>
      <c r="AI1771" s="174"/>
      <c r="AJ1771" s="174"/>
      <c r="AK1771" s="174"/>
      <c r="AL1771" s="174"/>
      <c r="AM1771" s="174"/>
      <c r="AN1771" s="174"/>
      <c r="AO1771" s="174"/>
      <c r="AP1771" s="174"/>
      <c r="AQ1771" s="174"/>
      <c r="AR1771" s="174"/>
      <c r="AS1771" s="174"/>
      <c r="AT1771" s="174"/>
      <c r="AU1771" s="174"/>
      <c r="AV1771" s="174"/>
      <c r="AW1771" s="174"/>
      <c r="AX1771" s="174"/>
      <c r="AY1771" s="174"/>
      <c r="AZ1771" s="174"/>
      <c r="BA1771" s="174"/>
      <c r="BB1771" s="174"/>
      <c r="BC1771" s="174"/>
      <c r="BD1771" s="174"/>
      <c r="BE1771" s="174"/>
      <c r="BF1771" s="174"/>
      <c r="BG1771" s="174"/>
      <c r="BH1771" s="174"/>
      <c r="BI1771" s="174"/>
      <c r="BJ1771" s="174"/>
      <c r="BK1771" s="174"/>
      <c r="BL1771" s="174"/>
      <c r="BM1771" s="174"/>
      <c r="BN1771" s="174"/>
      <c r="BO1771" s="174"/>
      <c r="BP1771" s="174"/>
      <c r="BQ1771" s="174"/>
      <c r="BR1771" s="174"/>
      <c r="BS1771" s="174"/>
      <c r="BT1771" s="174"/>
      <c r="BU1771" s="174"/>
      <c r="BV1771" s="174"/>
      <c r="BW1771" s="174"/>
      <c r="BX1771" s="174"/>
      <c r="BY1771" s="174"/>
      <c r="BZ1771" s="174"/>
      <c r="CA1771" s="174"/>
      <c r="CB1771" s="174"/>
      <c r="CC1771" s="174"/>
      <c r="CD1771" s="174"/>
      <c r="CE1771" s="174"/>
      <c r="CF1771" s="174"/>
      <c r="CG1771" s="174"/>
      <c r="CH1771" s="174"/>
      <c r="CI1771" s="174"/>
      <c r="CJ1771" s="174"/>
      <c r="CK1771" s="174"/>
      <c r="CL1771" s="174"/>
      <c r="CN1771" s="176"/>
      <c r="CO1771" s="174"/>
      <c r="CP1771" s="174"/>
      <c r="CQ1771" s="174"/>
      <c r="CR1771" s="174"/>
      <c r="CS1771" s="174"/>
      <c r="CT1771" s="174"/>
      <c r="CU1771" s="174"/>
      <c r="CV1771" s="174"/>
      <c r="CW1771" s="174"/>
      <c r="CX1771" s="174"/>
      <c r="CY1771" s="174"/>
      <c r="CZ1771" s="174"/>
      <c r="DA1771" s="174"/>
      <c r="DB1771" s="174"/>
      <c r="DC1771" s="174"/>
      <c r="DD1771" s="174"/>
      <c r="DE1771" s="174"/>
      <c r="DF1771" s="174"/>
      <c r="DG1771" s="174"/>
      <c r="DH1771" s="174"/>
      <c r="DI1771" s="174"/>
      <c r="DJ1771" s="174"/>
      <c r="DK1771" s="174"/>
      <c r="DL1771" s="174"/>
    </row>
    <row r="1772" spans="1:116" x14ac:dyDescent="0.4">
      <c r="A1772" s="174"/>
      <c r="E1772" s="8"/>
      <c r="G1772" s="175" t="s">
        <v>491</v>
      </c>
      <c r="H1772" s="174"/>
      <c r="I1772" s="176"/>
      <c r="J1772" s="176"/>
      <c r="K1772" s="197"/>
      <c r="L1772" s="197"/>
      <c r="M1772" s="197"/>
      <c r="N1772" s="197"/>
      <c r="O1772" s="197"/>
      <c r="P1772" s="197"/>
      <c r="R1772" s="198"/>
      <c r="S1772" s="199" t="str">
        <f t="shared" ref="S1772:CD1772" si="3007">S$20</f>
        <v>S$16</v>
      </c>
      <c r="T1772" s="199" t="str">
        <f t="shared" si="3007"/>
        <v>T$16</v>
      </c>
      <c r="U1772" s="199" t="str">
        <f t="shared" si="3007"/>
        <v>U$16</v>
      </c>
      <c r="V1772" s="199" t="str">
        <f t="shared" si="3007"/>
        <v>V$16</v>
      </c>
      <c r="W1772" s="199" t="str">
        <f t="shared" si="3007"/>
        <v>W$16</v>
      </c>
      <c r="X1772" s="199" t="str">
        <f t="shared" si="3007"/>
        <v>X$16</v>
      </c>
      <c r="Y1772" s="199" t="str">
        <f t="shared" si="3007"/>
        <v>Y$16</v>
      </c>
      <c r="Z1772" s="199" t="str">
        <f t="shared" si="3007"/>
        <v>Z$16</v>
      </c>
      <c r="AA1772" s="199" t="str">
        <f t="shared" si="3007"/>
        <v>AA$16</v>
      </c>
      <c r="AB1772" s="199" t="str">
        <f t="shared" si="3007"/>
        <v>AB$16</v>
      </c>
      <c r="AC1772" s="199" t="str">
        <f t="shared" si="3007"/>
        <v>AC$16</v>
      </c>
      <c r="AD1772" s="199" t="str">
        <f t="shared" si="3007"/>
        <v>AD$16</v>
      </c>
      <c r="AE1772" s="199" t="str">
        <f t="shared" si="3007"/>
        <v>AE$16</v>
      </c>
      <c r="AF1772" s="199" t="str">
        <f t="shared" si="3007"/>
        <v>AF$16</v>
      </c>
      <c r="AG1772" s="199" t="str">
        <f t="shared" si="3007"/>
        <v>AG$16</v>
      </c>
      <c r="AH1772" s="199" t="str">
        <f t="shared" si="3007"/>
        <v>AH$16</v>
      </c>
      <c r="AI1772" s="199" t="str">
        <f t="shared" si="3007"/>
        <v>AI$16</v>
      </c>
      <c r="AJ1772" s="199" t="str">
        <f t="shared" si="3007"/>
        <v>AJ$16</v>
      </c>
      <c r="AK1772" s="199" t="str">
        <f t="shared" si="3007"/>
        <v>AK$16</v>
      </c>
      <c r="AL1772" s="199" t="str">
        <f t="shared" si="3007"/>
        <v>AL$16</v>
      </c>
      <c r="AM1772" s="199" t="str">
        <f t="shared" si="3007"/>
        <v>AM$16</v>
      </c>
      <c r="AN1772" s="199" t="str">
        <f t="shared" si="3007"/>
        <v>AN$16</v>
      </c>
      <c r="AO1772" s="199" t="str">
        <f t="shared" si="3007"/>
        <v>AO$16</v>
      </c>
      <c r="AP1772" s="199" t="str">
        <f t="shared" si="3007"/>
        <v>AP$16</v>
      </c>
      <c r="AQ1772" s="199" t="str">
        <f t="shared" si="3007"/>
        <v>AQ$16</v>
      </c>
      <c r="AR1772" s="199" t="str">
        <f t="shared" si="3007"/>
        <v>AR$16</v>
      </c>
      <c r="AS1772" s="199" t="str">
        <f t="shared" si="3007"/>
        <v>AS$16</v>
      </c>
      <c r="AT1772" s="199" t="str">
        <f t="shared" si="3007"/>
        <v>AT$16</v>
      </c>
      <c r="AU1772" s="199" t="str">
        <f t="shared" si="3007"/>
        <v>AU$16</v>
      </c>
      <c r="AV1772" s="199" t="str">
        <f t="shared" si="3007"/>
        <v>AV$16</v>
      </c>
      <c r="AW1772" s="199" t="str">
        <f t="shared" si="3007"/>
        <v>AW$16</v>
      </c>
      <c r="AX1772" s="199" t="str">
        <f t="shared" si="3007"/>
        <v>AX$16</v>
      </c>
      <c r="AY1772" s="199" t="str">
        <f t="shared" si="3007"/>
        <v>AY$16</v>
      </c>
      <c r="AZ1772" s="199" t="str">
        <f t="shared" si="3007"/>
        <v>AZ$16</v>
      </c>
      <c r="BA1772" s="199" t="str">
        <f t="shared" si="3007"/>
        <v>BA$16</v>
      </c>
      <c r="BB1772" s="199" t="str">
        <f t="shared" si="3007"/>
        <v>BB$16</v>
      </c>
      <c r="BC1772" s="199" t="str">
        <f t="shared" si="3007"/>
        <v>BC$16</v>
      </c>
      <c r="BD1772" s="199" t="str">
        <f t="shared" si="3007"/>
        <v>BD$16</v>
      </c>
      <c r="BE1772" s="199" t="str">
        <f t="shared" si="3007"/>
        <v>BE$16</v>
      </c>
      <c r="BF1772" s="199" t="str">
        <f t="shared" si="3007"/>
        <v>BF$16</v>
      </c>
      <c r="BG1772" s="199" t="str">
        <f t="shared" si="3007"/>
        <v>BG$16</v>
      </c>
      <c r="BH1772" s="199" t="str">
        <f t="shared" si="3007"/>
        <v>BH$16</v>
      </c>
      <c r="BI1772" s="199" t="str">
        <f t="shared" si="3007"/>
        <v>BI$16</v>
      </c>
      <c r="BJ1772" s="199" t="str">
        <f t="shared" si="3007"/>
        <v>BJ$16</v>
      </c>
      <c r="BK1772" s="199" t="str">
        <f t="shared" si="3007"/>
        <v>BK$16</v>
      </c>
      <c r="BL1772" s="199" t="str">
        <f t="shared" si="3007"/>
        <v>BL$16</v>
      </c>
      <c r="BM1772" s="199" t="str">
        <f t="shared" si="3007"/>
        <v>BM$16</v>
      </c>
      <c r="BN1772" s="199" t="str">
        <f t="shared" si="3007"/>
        <v>BN$16</v>
      </c>
      <c r="BO1772" s="199" t="str">
        <f t="shared" si="3007"/>
        <v>BO$16</v>
      </c>
      <c r="BP1772" s="199" t="str">
        <f t="shared" si="3007"/>
        <v>BP$16</v>
      </c>
      <c r="BQ1772" s="199" t="str">
        <f t="shared" si="3007"/>
        <v>BQ$16</v>
      </c>
      <c r="BR1772" s="199" t="str">
        <f t="shared" si="3007"/>
        <v>BR$16</v>
      </c>
      <c r="BS1772" s="199" t="str">
        <f t="shared" si="3007"/>
        <v>BS$16</v>
      </c>
      <c r="BT1772" s="199" t="str">
        <f t="shared" si="3007"/>
        <v>BT$16</v>
      </c>
      <c r="BU1772" s="199" t="str">
        <f t="shared" si="3007"/>
        <v>BU$16</v>
      </c>
      <c r="BV1772" s="199" t="str">
        <f t="shared" si="3007"/>
        <v>BV$16</v>
      </c>
      <c r="BW1772" s="199" t="str">
        <f t="shared" si="3007"/>
        <v>BW$16</v>
      </c>
      <c r="BX1772" s="199" t="str">
        <f t="shared" si="3007"/>
        <v>BX$16</v>
      </c>
      <c r="BY1772" s="199" t="str">
        <f t="shared" si="3007"/>
        <v>BY$16</v>
      </c>
      <c r="BZ1772" s="199" t="str">
        <f t="shared" si="3007"/>
        <v>BZ$16</v>
      </c>
      <c r="CA1772" s="199" t="str">
        <f t="shared" si="3007"/>
        <v>CA$16</v>
      </c>
      <c r="CB1772" s="199" t="str">
        <f t="shared" si="3007"/>
        <v>CB$16</v>
      </c>
      <c r="CC1772" s="199" t="str">
        <f t="shared" si="3007"/>
        <v>CC$16</v>
      </c>
      <c r="CD1772" s="199" t="str">
        <f t="shared" si="3007"/>
        <v>CD$16</v>
      </c>
      <c r="CE1772" s="199" t="str">
        <f t="shared" ref="CE1772:CL1772" si="3008">CE$20</f>
        <v>CE$16</v>
      </c>
      <c r="CF1772" s="199" t="str">
        <f t="shared" si="3008"/>
        <v>CF$16</v>
      </c>
      <c r="CG1772" s="199" t="str">
        <f t="shared" si="3008"/>
        <v>CG$16</v>
      </c>
      <c r="CH1772" s="199" t="str">
        <f t="shared" si="3008"/>
        <v>CH$16</v>
      </c>
      <c r="CI1772" s="199" t="str">
        <f t="shared" si="3008"/>
        <v>CI$16</v>
      </c>
      <c r="CJ1772" s="199" t="str">
        <f t="shared" si="3008"/>
        <v>CJ$16</v>
      </c>
      <c r="CK1772" s="199" t="str">
        <f t="shared" si="3008"/>
        <v>CK$16</v>
      </c>
      <c r="CL1772" s="199" t="str">
        <f t="shared" si="3008"/>
        <v>CL$16</v>
      </c>
      <c r="CN1772" s="176"/>
      <c r="CO1772" s="199" t="str">
        <f t="shared" ref="CO1772:DL1772" si="3009">CO$20</f>
        <v>CO$16</v>
      </c>
      <c r="CP1772" s="199" t="str">
        <f t="shared" si="3009"/>
        <v>CP$16</v>
      </c>
      <c r="CQ1772" s="199" t="str">
        <f t="shared" si="3009"/>
        <v>CQ$16</v>
      </c>
      <c r="CR1772" s="199" t="str">
        <f t="shared" si="3009"/>
        <v>CR$16</v>
      </c>
      <c r="CS1772" s="199" t="str">
        <f t="shared" si="3009"/>
        <v>CS$16</v>
      </c>
      <c r="CT1772" s="199" t="str">
        <f t="shared" si="3009"/>
        <v>CT$16</v>
      </c>
      <c r="CU1772" s="199" t="str">
        <f t="shared" si="3009"/>
        <v>CU$16</v>
      </c>
      <c r="CV1772" s="199" t="str">
        <f t="shared" si="3009"/>
        <v>CV$16</v>
      </c>
      <c r="CW1772" s="199" t="str">
        <f t="shared" si="3009"/>
        <v>CW$16</v>
      </c>
      <c r="CX1772" s="199" t="str">
        <f t="shared" si="3009"/>
        <v>CX$16</v>
      </c>
      <c r="CY1772" s="199" t="str">
        <f t="shared" si="3009"/>
        <v>CY$16</v>
      </c>
      <c r="CZ1772" s="199" t="str">
        <f t="shared" si="3009"/>
        <v>CZ$16</v>
      </c>
      <c r="DA1772" s="199" t="str">
        <f t="shared" si="3009"/>
        <v>DA$16</v>
      </c>
      <c r="DB1772" s="199" t="str">
        <f t="shared" si="3009"/>
        <v>DB$16</v>
      </c>
      <c r="DC1772" s="199" t="str">
        <f t="shared" si="3009"/>
        <v>DC$16</v>
      </c>
      <c r="DD1772" s="199" t="str">
        <f t="shared" si="3009"/>
        <v>DD$16</v>
      </c>
      <c r="DE1772" s="199" t="str">
        <f t="shared" si="3009"/>
        <v>DE$16</v>
      </c>
      <c r="DF1772" s="199" t="str">
        <f t="shared" si="3009"/>
        <v>DF$16</v>
      </c>
      <c r="DG1772" s="199" t="str">
        <f t="shared" si="3009"/>
        <v>DG$16</v>
      </c>
      <c r="DH1772" s="199" t="str">
        <f t="shared" si="3009"/>
        <v>DH$16</v>
      </c>
      <c r="DI1772" s="199" t="str">
        <f t="shared" si="3009"/>
        <v>DI$16</v>
      </c>
      <c r="DJ1772" s="199" t="str">
        <f t="shared" si="3009"/>
        <v>DJ$16</v>
      </c>
      <c r="DK1772" s="199" t="str">
        <f t="shared" si="3009"/>
        <v>DK$16</v>
      </c>
      <c r="DL1772" s="199" t="str">
        <f t="shared" si="3009"/>
        <v>DL$16</v>
      </c>
    </row>
    <row r="1773" spans="1:116" x14ac:dyDescent="0.4">
      <c r="A1773" s="174"/>
      <c r="E1773" s="8"/>
      <c r="G1773" s="175" t="s">
        <v>505</v>
      </c>
      <c r="H1773" s="200"/>
      <c r="I1773" s="201"/>
      <c r="J1773" s="201"/>
      <c r="K1773" s="202"/>
      <c r="L1773" s="202"/>
      <c r="M1773" s="202"/>
      <c r="N1773" s="202"/>
      <c r="O1773" s="202"/>
      <c r="P1773" s="202"/>
      <c r="R1773" s="202"/>
      <c r="S1773" s="199" t="str">
        <f t="shared" ref="S1773:CD1773" si="3010">S$21</f>
        <v>S$17</v>
      </c>
      <c r="T1773" s="199" t="str">
        <f t="shared" si="3010"/>
        <v>T$17</v>
      </c>
      <c r="U1773" s="199" t="str">
        <f t="shared" si="3010"/>
        <v>U$17</v>
      </c>
      <c r="V1773" s="199" t="str">
        <f t="shared" si="3010"/>
        <v>V$17</v>
      </c>
      <c r="W1773" s="199" t="str">
        <f t="shared" si="3010"/>
        <v>W$17</v>
      </c>
      <c r="X1773" s="199" t="str">
        <f t="shared" si="3010"/>
        <v>X$17</v>
      </c>
      <c r="Y1773" s="199" t="str">
        <f t="shared" si="3010"/>
        <v>Y$17</v>
      </c>
      <c r="Z1773" s="199" t="str">
        <f t="shared" si="3010"/>
        <v>Z$17</v>
      </c>
      <c r="AA1773" s="199" t="str">
        <f t="shared" si="3010"/>
        <v>AA$17</v>
      </c>
      <c r="AB1773" s="199" t="str">
        <f t="shared" si="3010"/>
        <v>AB$17</v>
      </c>
      <c r="AC1773" s="199" t="str">
        <f t="shared" si="3010"/>
        <v>AC$17</v>
      </c>
      <c r="AD1773" s="199" t="str">
        <f t="shared" si="3010"/>
        <v>AD$17</v>
      </c>
      <c r="AE1773" s="199" t="str">
        <f t="shared" si="3010"/>
        <v>AE$17</v>
      </c>
      <c r="AF1773" s="199" t="str">
        <f t="shared" si="3010"/>
        <v>AF$17</v>
      </c>
      <c r="AG1773" s="199" t="str">
        <f t="shared" si="3010"/>
        <v>AG$17</v>
      </c>
      <c r="AH1773" s="199" t="str">
        <f t="shared" si="3010"/>
        <v>AH$17</v>
      </c>
      <c r="AI1773" s="199" t="str">
        <f t="shared" si="3010"/>
        <v>AI$17</v>
      </c>
      <c r="AJ1773" s="199" t="str">
        <f t="shared" si="3010"/>
        <v>AJ$17</v>
      </c>
      <c r="AK1773" s="199" t="str">
        <f t="shared" si="3010"/>
        <v>AK$17</v>
      </c>
      <c r="AL1773" s="199" t="str">
        <f t="shared" si="3010"/>
        <v>AL$17</v>
      </c>
      <c r="AM1773" s="199" t="str">
        <f t="shared" si="3010"/>
        <v>AM$17</v>
      </c>
      <c r="AN1773" s="199" t="str">
        <f t="shared" si="3010"/>
        <v>AN$17</v>
      </c>
      <c r="AO1773" s="199" t="str">
        <f t="shared" si="3010"/>
        <v>AO$17</v>
      </c>
      <c r="AP1773" s="199" t="str">
        <f t="shared" si="3010"/>
        <v>AP$17</v>
      </c>
      <c r="AQ1773" s="199" t="str">
        <f t="shared" si="3010"/>
        <v>AQ$17</v>
      </c>
      <c r="AR1773" s="199" t="str">
        <f t="shared" si="3010"/>
        <v>AR$17</v>
      </c>
      <c r="AS1773" s="199" t="str">
        <f t="shared" si="3010"/>
        <v>AS$17</v>
      </c>
      <c r="AT1773" s="199" t="str">
        <f t="shared" si="3010"/>
        <v>AT$17</v>
      </c>
      <c r="AU1773" s="199" t="str">
        <f t="shared" si="3010"/>
        <v>AU$17</v>
      </c>
      <c r="AV1773" s="199" t="str">
        <f t="shared" si="3010"/>
        <v>AV$17</v>
      </c>
      <c r="AW1773" s="199" t="str">
        <f t="shared" si="3010"/>
        <v>AW$17</v>
      </c>
      <c r="AX1773" s="199" t="str">
        <f t="shared" si="3010"/>
        <v>AX$17</v>
      </c>
      <c r="AY1773" s="199" t="str">
        <f t="shared" si="3010"/>
        <v>AY$17</v>
      </c>
      <c r="AZ1773" s="199" t="str">
        <f t="shared" si="3010"/>
        <v>AZ$17</v>
      </c>
      <c r="BA1773" s="199" t="str">
        <f t="shared" si="3010"/>
        <v>BA$17</v>
      </c>
      <c r="BB1773" s="199" t="str">
        <f t="shared" si="3010"/>
        <v>BB$17</v>
      </c>
      <c r="BC1773" s="199" t="str">
        <f t="shared" si="3010"/>
        <v>BC$17</v>
      </c>
      <c r="BD1773" s="199" t="str">
        <f t="shared" si="3010"/>
        <v>BD$17</v>
      </c>
      <c r="BE1773" s="199" t="str">
        <f t="shared" si="3010"/>
        <v>BE$17</v>
      </c>
      <c r="BF1773" s="199" t="str">
        <f t="shared" si="3010"/>
        <v>BF$17</v>
      </c>
      <c r="BG1773" s="199" t="str">
        <f t="shared" si="3010"/>
        <v>BG$17</v>
      </c>
      <c r="BH1773" s="199" t="str">
        <f t="shared" si="3010"/>
        <v>BH$17</v>
      </c>
      <c r="BI1773" s="199" t="str">
        <f t="shared" si="3010"/>
        <v>BI$17</v>
      </c>
      <c r="BJ1773" s="199" t="str">
        <f t="shared" si="3010"/>
        <v>BJ$17</v>
      </c>
      <c r="BK1773" s="199" t="str">
        <f t="shared" si="3010"/>
        <v>BK$17</v>
      </c>
      <c r="BL1773" s="199" t="str">
        <f t="shared" si="3010"/>
        <v>BL$17</v>
      </c>
      <c r="BM1773" s="199" t="str">
        <f t="shared" si="3010"/>
        <v>BM$17</v>
      </c>
      <c r="BN1773" s="199" t="str">
        <f t="shared" si="3010"/>
        <v>BN$17</v>
      </c>
      <c r="BO1773" s="199" t="str">
        <f t="shared" si="3010"/>
        <v>BO$17</v>
      </c>
      <c r="BP1773" s="199" t="str">
        <f t="shared" si="3010"/>
        <v>BP$17</v>
      </c>
      <c r="BQ1773" s="199" t="str">
        <f t="shared" si="3010"/>
        <v>BQ$17</v>
      </c>
      <c r="BR1773" s="199" t="str">
        <f t="shared" si="3010"/>
        <v>BR$17</v>
      </c>
      <c r="BS1773" s="199" t="str">
        <f t="shared" si="3010"/>
        <v>BS$17</v>
      </c>
      <c r="BT1773" s="199" t="str">
        <f t="shared" si="3010"/>
        <v>BT$17</v>
      </c>
      <c r="BU1773" s="199" t="str">
        <f t="shared" si="3010"/>
        <v>BU$17</v>
      </c>
      <c r="BV1773" s="199" t="str">
        <f t="shared" si="3010"/>
        <v>BV$17</v>
      </c>
      <c r="BW1773" s="199" t="str">
        <f t="shared" si="3010"/>
        <v>BW$17</v>
      </c>
      <c r="BX1773" s="199" t="str">
        <f t="shared" si="3010"/>
        <v>BX$17</v>
      </c>
      <c r="BY1773" s="199" t="str">
        <f t="shared" si="3010"/>
        <v>BY$17</v>
      </c>
      <c r="BZ1773" s="199" t="str">
        <f t="shared" si="3010"/>
        <v>BZ$17</v>
      </c>
      <c r="CA1773" s="199" t="str">
        <f t="shared" si="3010"/>
        <v>CA$17</v>
      </c>
      <c r="CB1773" s="199" t="str">
        <f t="shared" si="3010"/>
        <v>CB$17</v>
      </c>
      <c r="CC1773" s="199" t="str">
        <f t="shared" si="3010"/>
        <v>CC$17</v>
      </c>
      <c r="CD1773" s="199" t="str">
        <f t="shared" si="3010"/>
        <v>CD$17</v>
      </c>
      <c r="CE1773" s="199" t="str">
        <f t="shared" ref="CE1773:CL1773" si="3011">CE$21</f>
        <v>CE$17</v>
      </c>
      <c r="CF1773" s="199" t="str">
        <f t="shared" si="3011"/>
        <v>CF$17</v>
      </c>
      <c r="CG1773" s="199" t="str">
        <f t="shared" si="3011"/>
        <v>CG$17</v>
      </c>
      <c r="CH1773" s="199" t="str">
        <f t="shared" si="3011"/>
        <v>CH$17</v>
      </c>
      <c r="CI1773" s="199" t="str">
        <f t="shared" si="3011"/>
        <v>CI$17</v>
      </c>
      <c r="CJ1773" s="199" t="str">
        <f t="shared" si="3011"/>
        <v>CJ$17</v>
      </c>
      <c r="CK1773" s="199" t="str">
        <f t="shared" si="3011"/>
        <v>CK$17</v>
      </c>
      <c r="CL1773" s="199" t="str">
        <f t="shared" si="3011"/>
        <v>CL$17</v>
      </c>
      <c r="CN1773" s="201"/>
      <c r="CO1773" s="199" t="str">
        <f t="shared" ref="CO1773:DL1773" si="3012">CO$21</f>
        <v>CO$17</v>
      </c>
      <c r="CP1773" s="199" t="str">
        <f t="shared" si="3012"/>
        <v>CP$17</v>
      </c>
      <c r="CQ1773" s="199" t="str">
        <f t="shared" si="3012"/>
        <v>CQ$17</v>
      </c>
      <c r="CR1773" s="199" t="str">
        <f t="shared" si="3012"/>
        <v>CR$17</v>
      </c>
      <c r="CS1773" s="199" t="str">
        <f t="shared" si="3012"/>
        <v>CS$17</v>
      </c>
      <c r="CT1773" s="199" t="str">
        <f t="shared" si="3012"/>
        <v>CT$17</v>
      </c>
      <c r="CU1773" s="199" t="str">
        <f t="shared" si="3012"/>
        <v>CU$17</v>
      </c>
      <c r="CV1773" s="199" t="str">
        <f t="shared" si="3012"/>
        <v>CV$17</v>
      </c>
      <c r="CW1773" s="199" t="str">
        <f t="shared" si="3012"/>
        <v>CW$17</v>
      </c>
      <c r="CX1773" s="199" t="str">
        <f t="shared" si="3012"/>
        <v>CX$17</v>
      </c>
      <c r="CY1773" s="199" t="str">
        <f t="shared" si="3012"/>
        <v>CY$17</v>
      </c>
      <c r="CZ1773" s="199" t="str">
        <f t="shared" si="3012"/>
        <v>CZ$17</v>
      </c>
      <c r="DA1773" s="199" t="str">
        <f t="shared" si="3012"/>
        <v>DA$17</v>
      </c>
      <c r="DB1773" s="199" t="str">
        <f t="shared" si="3012"/>
        <v>DB$17</v>
      </c>
      <c r="DC1773" s="199" t="str">
        <f t="shared" si="3012"/>
        <v>DC$17</v>
      </c>
      <c r="DD1773" s="199" t="str">
        <f t="shared" si="3012"/>
        <v>DD$17</v>
      </c>
      <c r="DE1773" s="199" t="str">
        <f t="shared" si="3012"/>
        <v>DE$17</v>
      </c>
      <c r="DF1773" s="199" t="str">
        <f t="shared" si="3012"/>
        <v>DF$17</v>
      </c>
      <c r="DG1773" s="199" t="str">
        <f t="shared" si="3012"/>
        <v>DG$17</v>
      </c>
      <c r="DH1773" s="199" t="str">
        <f t="shared" si="3012"/>
        <v>DH$17</v>
      </c>
      <c r="DI1773" s="199" t="str">
        <f t="shared" si="3012"/>
        <v>DI$17</v>
      </c>
      <c r="DJ1773" s="199" t="str">
        <f t="shared" si="3012"/>
        <v>DJ$17</v>
      </c>
      <c r="DK1773" s="199" t="str">
        <f t="shared" si="3012"/>
        <v>DK$17</v>
      </c>
      <c r="DL1773" s="199" t="str">
        <f t="shared" si="3012"/>
        <v>DL$17</v>
      </c>
    </row>
    <row r="1774" spans="1:116" x14ac:dyDescent="0.4">
      <c r="A1774" s="174"/>
      <c r="E1774" s="8"/>
      <c r="G1774" s="175" t="s">
        <v>463</v>
      </c>
      <c r="H1774" s="200"/>
      <c r="I1774" s="201"/>
      <c r="J1774" s="201"/>
      <c r="K1774" s="202"/>
      <c r="L1774" s="202"/>
      <c r="M1774" s="202"/>
      <c r="N1774" s="202"/>
      <c r="O1774" s="202"/>
      <c r="P1774" s="202"/>
      <c r="R1774" s="202"/>
      <c r="S1774" s="190"/>
      <c r="T1774" s="190"/>
      <c r="U1774" s="190"/>
      <c r="V1774" s="190"/>
      <c r="W1774" s="190"/>
      <c r="X1774" s="190"/>
      <c r="Y1774" s="190"/>
      <c r="Z1774" s="190"/>
      <c r="AA1774" s="190"/>
      <c r="AB1774" s="190"/>
      <c r="AC1774" s="190"/>
      <c r="AD1774" s="190"/>
      <c r="AE1774" s="190"/>
      <c r="AF1774" s="190"/>
      <c r="AG1774" s="190"/>
      <c r="AH1774" s="190"/>
      <c r="AI1774" s="190"/>
      <c r="AJ1774" s="190"/>
      <c r="AK1774" s="190"/>
      <c r="AL1774" s="190"/>
      <c r="AM1774" s="190"/>
      <c r="AN1774" s="190"/>
      <c r="AO1774" s="190"/>
      <c r="AP1774" s="190"/>
      <c r="AQ1774" s="190"/>
      <c r="AR1774" s="190"/>
      <c r="AS1774" s="190"/>
      <c r="AT1774" s="190"/>
      <c r="AU1774" s="190"/>
      <c r="AV1774" s="190"/>
      <c r="AW1774" s="190"/>
      <c r="AX1774" s="190"/>
      <c r="AY1774" s="190"/>
      <c r="AZ1774" s="190"/>
      <c r="BA1774" s="190"/>
      <c r="BB1774" s="190"/>
      <c r="BC1774" s="190"/>
      <c r="BD1774" s="190"/>
      <c r="BE1774" s="190"/>
      <c r="BF1774" s="190"/>
      <c r="BG1774" s="190"/>
      <c r="BH1774" s="190"/>
      <c r="BI1774" s="190"/>
      <c r="BJ1774" s="190"/>
      <c r="BK1774" s="190"/>
      <c r="BL1774" s="190"/>
      <c r="BM1774" s="190"/>
      <c r="BN1774" s="190"/>
      <c r="BO1774" s="190"/>
      <c r="BP1774" s="190"/>
      <c r="BQ1774" s="190"/>
      <c r="BR1774" s="190"/>
      <c r="BS1774" s="190"/>
      <c r="BT1774" s="190"/>
      <c r="BU1774" s="190"/>
      <c r="BV1774" s="190"/>
      <c r="BW1774" s="190"/>
      <c r="BX1774" s="190"/>
      <c r="BY1774" s="190"/>
      <c r="BZ1774" s="190"/>
      <c r="CA1774" s="190"/>
      <c r="CB1774" s="190"/>
      <c r="CC1774" s="190"/>
      <c r="CD1774" s="190"/>
      <c r="CE1774" s="190"/>
      <c r="CF1774" s="190"/>
      <c r="CG1774" s="190"/>
      <c r="CH1774" s="190"/>
      <c r="CI1774" s="190"/>
      <c r="CJ1774" s="190"/>
      <c r="CK1774" s="190"/>
      <c r="CL1774" s="190"/>
      <c r="CN1774" s="201"/>
      <c r="CO1774" s="190"/>
      <c r="CP1774" s="190"/>
      <c r="CQ1774" s="190"/>
      <c r="CR1774" s="190"/>
      <c r="CS1774" s="190"/>
      <c r="CT1774" s="190"/>
      <c r="CU1774" s="190"/>
      <c r="CV1774" s="190"/>
      <c r="CW1774" s="190"/>
      <c r="CX1774" s="190"/>
      <c r="CY1774" s="190"/>
      <c r="CZ1774" s="190"/>
      <c r="DA1774" s="190"/>
      <c r="DB1774" s="190"/>
      <c r="DC1774" s="190"/>
      <c r="DD1774" s="190"/>
      <c r="DE1774" s="190"/>
      <c r="DF1774" s="190"/>
      <c r="DG1774" s="190"/>
      <c r="DH1774" s="190"/>
      <c r="DI1774" s="190"/>
      <c r="DJ1774" s="190"/>
      <c r="DK1774" s="190"/>
      <c r="DL1774" s="190"/>
    </row>
    <row r="1775" spans="1:116" x14ac:dyDescent="0.4">
      <c r="A1775" s="174"/>
      <c r="E1775" s="8"/>
      <c r="G1775" s="175" t="s">
        <v>464</v>
      </c>
      <c r="H1775" s="200"/>
      <c r="I1775" s="201"/>
      <c r="J1775" s="201"/>
      <c r="K1775" s="202"/>
      <c r="L1775" s="202"/>
      <c r="M1775" s="202"/>
      <c r="N1775" s="202"/>
      <c r="O1775" s="202"/>
      <c r="P1775" s="202"/>
      <c r="R1775" s="202"/>
      <c r="S1775" s="190"/>
      <c r="T1775" s="190"/>
      <c r="U1775" s="190"/>
      <c r="V1775" s="190"/>
      <c r="W1775" s="190"/>
      <c r="X1775" s="190"/>
      <c r="Y1775" s="190"/>
      <c r="Z1775" s="190"/>
      <c r="AA1775" s="190"/>
      <c r="AB1775" s="190"/>
      <c r="AC1775" s="190"/>
      <c r="AD1775" s="190"/>
      <c r="AE1775" s="190"/>
      <c r="AF1775" s="190"/>
      <c r="AG1775" s="190"/>
      <c r="AH1775" s="190"/>
      <c r="AI1775" s="190"/>
      <c r="AJ1775" s="190"/>
      <c r="AK1775" s="190"/>
      <c r="AL1775" s="190"/>
      <c r="AM1775" s="190"/>
      <c r="AN1775" s="190"/>
      <c r="AO1775" s="190"/>
      <c r="AP1775" s="190"/>
      <c r="AQ1775" s="190"/>
      <c r="AR1775" s="190"/>
      <c r="AS1775" s="190"/>
      <c r="AT1775" s="190"/>
      <c r="AU1775" s="190"/>
      <c r="AV1775" s="190"/>
      <c r="AW1775" s="190"/>
      <c r="AX1775" s="190"/>
      <c r="AY1775" s="190"/>
      <c r="AZ1775" s="190"/>
      <c r="BA1775" s="190"/>
      <c r="BB1775" s="190"/>
      <c r="BC1775" s="190"/>
      <c r="BD1775" s="190"/>
      <c r="BE1775" s="190"/>
      <c r="BF1775" s="190"/>
      <c r="BG1775" s="190"/>
      <c r="BH1775" s="190"/>
      <c r="BI1775" s="190"/>
      <c r="BJ1775" s="190"/>
      <c r="BK1775" s="190"/>
      <c r="BL1775" s="190"/>
      <c r="BM1775" s="190"/>
      <c r="BN1775" s="190"/>
      <c r="BO1775" s="190"/>
      <c r="BP1775" s="190"/>
      <c r="BQ1775" s="190"/>
      <c r="BR1775" s="190"/>
      <c r="BS1775" s="190"/>
      <c r="BT1775" s="190"/>
      <c r="BU1775" s="190"/>
      <c r="BV1775" s="190"/>
      <c r="BW1775" s="190"/>
      <c r="BX1775" s="190"/>
      <c r="BY1775" s="190"/>
      <c r="BZ1775" s="190"/>
      <c r="CA1775" s="190"/>
      <c r="CB1775" s="190"/>
      <c r="CC1775" s="190"/>
      <c r="CD1775" s="190"/>
      <c r="CE1775" s="190"/>
      <c r="CF1775" s="190"/>
      <c r="CG1775" s="190"/>
      <c r="CH1775" s="190"/>
      <c r="CI1775" s="190"/>
      <c r="CJ1775" s="190"/>
      <c r="CK1775" s="190"/>
      <c r="CL1775" s="190"/>
      <c r="CN1775" s="201"/>
      <c r="CO1775" s="190"/>
      <c r="CP1775" s="190"/>
      <c r="CQ1775" s="190"/>
      <c r="CR1775" s="190"/>
      <c r="CS1775" s="190"/>
      <c r="CT1775" s="190"/>
      <c r="CU1775" s="190"/>
      <c r="CV1775" s="190"/>
      <c r="CW1775" s="190"/>
      <c r="CX1775" s="190"/>
      <c r="CY1775" s="190"/>
      <c r="CZ1775" s="190"/>
      <c r="DA1775" s="190"/>
      <c r="DB1775" s="190"/>
      <c r="DC1775" s="190"/>
      <c r="DD1775" s="190"/>
      <c r="DE1775" s="190"/>
      <c r="DF1775" s="190"/>
      <c r="DG1775" s="190"/>
      <c r="DH1775" s="190"/>
      <c r="DI1775" s="190"/>
      <c r="DJ1775" s="190"/>
      <c r="DK1775" s="190"/>
      <c r="DL1775" s="190"/>
    </row>
    <row r="1776" spans="1:116" x14ac:dyDescent="0.4">
      <c r="A1776" s="31" t="s">
        <v>218</v>
      </c>
      <c r="B1776" s="31" t="s">
        <v>243</v>
      </c>
      <c r="C1776" s="31"/>
      <c r="D1776" t="s">
        <v>564</v>
      </c>
      <c r="E1776" s="8" t="str">
        <f t="shared" ref="E1776:E1808" si="3013">ROW()&amp;" "&amp;D1776</f>
        <v>1776 FAPPELIST-F</v>
      </c>
      <c r="F1776" t="s">
        <v>570</v>
      </c>
      <c r="G1776" s="70" t="s">
        <v>281</v>
      </c>
      <c r="H1776" s="200"/>
      <c r="I1776" s="201"/>
      <c r="J1776" s="201"/>
      <c r="K1776" s="202"/>
      <c r="L1776" s="202"/>
      <c r="M1776" s="202"/>
      <c r="N1776" s="202"/>
      <c r="O1776" s="202"/>
      <c r="P1776" s="202"/>
      <c r="R1776" s="202"/>
      <c r="S1776" s="190" t="str">
        <f t="shared" ref="S1776:CD1776" si="3014">S$22</f>
        <v>S$18</v>
      </c>
      <c r="T1776" s="190" t="str">
        <f t="shared" si="3014"/>
        <v>T$18</v>
      </c>
      <c r="U1776" s="190" t="str">
        <f t="shared" si="3014"/>
        <v>U$18</v>
      </c>
      <c r="V1776" s="190" t="str">
        <f t="shared" si="3014"/>
        <v>V$18</v>
      </c>
      <c r="W1776" s="190" t="str">
        <f t="shared" si="3014"/>
        <v>W$18</v>
      </c>
      <c r="X1776" s="190" t="str">
        <f t="shared" si="3014"/>
        <v>X$18</v>
      </c>
      <c r="Y1776" s="190" t="str">
        <f t="shared" si="3014"/>
        <v>Y$18</v>
      </c>
      <c r="Z1776" s="190" t="str">
        <f t="shared" si="3014"/>
        <v>Z$18</v>
      </c>
      <c r="AA1776" s="190" t="str">
        <f t="shared" si="3014"/>
        <v>AA$18</v>
      </c>
      <c r="AB1776" s="190" t="str">
        <f t="shared" si="3014"/>
        <v>AB$18</v>
      </c>
      <c r="AC1776" s="190" t="str">
        <f t="shared" si="3014"/>
        <v>AC$18</v>
      </c>
      <c r="AD1776" s="190" t="str">
        <f t="shared" si="3014"/>
        <v>AD$18</v>
      </c>
      <c r="AE1776" s="190" t="str">
        <f t="shared" si="3014"/>
        <v>AE$18</v>
      </c>
      <c r="AF1776" s="190" t="str">
        <f t="shared" si="3014"/>
        <v>AF$18</v>
      </c>
      <c r="AG1776" s="190" t="str">
        <f t="shared" si="3014"/>
        <v>AG$18</v>
      </c>
      <c r="AH1776" s="190" t="str">
        <f t="shared" si="3014"/>
        <v>AH$18</v>
      </c>
      <c r="AI1776" s="190" t="str">
        <f t="shared" si="3014"/>
        <v>AI$18</v>
      </c>
      <c r="AJ1776" s="190" t="str">
        <f t="shared" si="3014"/>
        <v>AJ$18</v>
      </c>
      <c r="AK1776" s="190" t="str">
        <f t="shared" si="3014"/>
        <v>AK$18</v>
      </c>
      <c r="AL1776" s="190" t="str">
        <f t="shared" si="3014"/>
        <v>AL$18</v>
      </c>
      <c r="AM1776" s="190" t="str">
        <f t="shared" si="3014"/>
        <v>AM$18</v>
      </c>
      <c r="AN1776" s="190" t="str">
        <f t="shared" si="3014"/>
        <v>AN$18</v>
      </c>
      <c r="AO1776" s="190" t="str">
        <f t="shared" si="3014"/>
        <v>AO$18</v>
      </c>
      <c r="AP1776" s="190" t="str">
        <f t="shared" si="3014"/>
        <v>AP$18</v>
      </c>
      <c r="AQ1776" s="190" t="str">
        <f t="shared" si="3014"/>
        <v>AQ$18</v>
      </c>
      <c r="AR1776" s="190" t="str">
        <f t="shared" si="3014"/>
        <v>AR$18</v>
      </c>
      <c r="AS1776" s="190" t="str">
        <f t="shared" si="3014"/>
        <v>AS$18</v>
      </c>
      <c r="AT1776" s="190" t="str">
        <f t="shared" si="3014"/>
        <v>AT$18</v>
      </c>
      <c r="AU1776" s="190" t="str">
        <f t="shared" si="3014"/>
        <v>AU$18</v>
      </c>
      <c r="AV1776" s="190" t="str">
        <f t="shared" si="3014"/>
        <v>AV$18</v>
      </c>
      <c r="AW1776" s="190" t="str">
        <f t="shared" si="3014"/>
        <v>AW$18</v>
      </c>
      <c r="AX1776" s="190" t="str">
        <f t="shared" si="3014"/>
        <v>AX$18</v>
      </c>
      <c r="AY1776" s="190" t="str">
        <f t="shared" si="3014"/>
        <v>AY$18</v>
      </c>
      <c r="AZ1776" s="190" t="str">
        <f t="shared" si="3014"/>
        <v>AZ$18</v>
      </c>
      <c r="BA1776" s="190" t="str">
        <f t="shared" si="3014"/>
        <v>BA$18</v>
      </c>
      <c r="BB1776" s="190" t="str">
        <f t="shared" si="3014"/>
        <v>BB$18</v>
      </c>
      <c r="BC1776" s="190" t="str">
        <f t="shared" si="3014"/>
        <v>BC$18</v>
      </c>
      <c r="BD1776" s="190" t="str">
        <f t="shared" si="3014"/>
        <v>BD$18</v>
      </c>
      <c r="BE1776" s="190" t="str">
        <f t="shared" si="3014"/>
        <v>BE$18</v>
      </c>
      <c r="BF1776" s="190" t="str">
        <f t="shared" si="3014"/>
        <v>BF$18</v>
      </c>
      <c r="BG1776" s="190" t="str">
        <f t="shared" si="3014"/>
        <v>BG$18</v>
      </c>
      <c r="BH1776" s="190" t="str">
        <f t="shared" si="3014"/>
        <v>BH$18</v>
      </c>
      <c r="BI1776" s="190" t="str">
        <f t="shared" si="3014"/>
        <v>BI$18</v>
      </c>
      <c r="BJ1776" s="190" t="str">
        <f t="shared" si="3014"/>
        <v>BJ$18</v>
      </c>
      <c r="BK1776" s="190" t="str">
        <f t="shared" si="3014"/>
        <v>BK$18</v>
      </c>
      <c r="BL1776" s="190" t="str">
        <f t="shared" si="3014"/>
        <v>BL$18</v>
      </c>
      <c r="BM1776" s="190" t="str">
        <f t="shared" si="3014"/>
        <v>BM$18</v>
      </c>
      <c r="BN1776" s="190" t="str">
        <f t="shared" si="3014"/>
        <v>BN$18</v>
      </c>
      <c r="BO1776" s="190" t="str">
        <f t="shared" si="3014"/>
        <v>BO$18</v>
      </c>
      <c r="BP1776" s="190" t="str">
        <f t="shared" si="3014"/>
        <v>BP$18</v>
      </c>
      <c r="BQ1776" s="190" t="str">
        <f t="shared" si="3014"/>
        <v>BQ$18</v>
      </c>
      <c r="BR1776" s="190" t="str">
        <f t="shared" si="3014"/>
        <v>BR$18</v>
      </c>
      <c r="BS1776" s="190" t="str">
        <f t="shared" si="3014"/>
        <v>BS$18</v>
      </c>
      <c r="BT1776" s="190" t="str">
        <f t="shared" si="3014"/>
        <v>BT$18</v>
      </c>
      <c r="BU1776" s="190" t="str">
        <f t="shared" si="3014"/>
        <v>BU$18</v>
      </c>
      <c r="BV1776" s="190" t="str">
        <f t="shared" si="3014"/>
        <v>BV$18</v>
      </c>
      <c r="BW1776" s="190" t="str">
        <f t="shared" si="3014"/>
        <v>BW$18</v>
      </c>
      <c r="BX1776" s="190" t="str">
        <f t="shared" si="3014"/>
        <v>BX$18</v>
      </c>
      <c r="BY1776" s="190" t="str">
        <f t="shared" si="3014"/>
        <v>BY$18</v>
      </c>
      <c r="BZ1776" s="190" t="str">
        <f t="shared" si="3014"/>
        <v>BZ$18</v>
      </c>
      <c r="CA1776" s="190" t="str">
        <f t="shared" si="3014"/>
        <v>CA$18</v>
      </c>
      <c r="CB1776" s="190" t="str">
        <f t="shared" si="3014"/>
        <v>CB$18</v>
      </c>
      <c r="CC1776" s="190" t="str">
        <f t="shared" si="3014"/>
        <v>CC$18</v>
      </c>
      <c r="CD1776" s="190" t="str">
        <f t="shared" si="3014"/>
        <v>CD$18</v>
      </c>
      <c r="CE1776" s="190" t="str">
        <f t="shared" ref="CE1776:CL1776" si="3015">CE$22</f>
        <v>CE$18</v>
      </c>
      <c r="CF1776" s="190" t="str">
        <f t="shared" si="3015"/>
        <v>CF$18</v>
      </c>
      <c r="CG1776" s="190" t="str">
        <f t="shared" si="3015"/>
        <v>CG$18</v>
      </c>
      <c r="CH1776" s="190" t="str">
        <f t="shared" si="3015"/>
        <v>CH$18</v>
      </c>
      <c r="CI1776" s="190" t="str">
        <f t="shared" si="3015"/>
        <v>CI$18</v>
      </c>
      <c r="CJ1776" s="190" t="str">
        <f t="shared" si="3015"/>
        <v>CJ$18</v>
      </c>
      <c r="CK1776" s="190" t="str">
        <f t="shared" si="3015"/>
        <v>CK$18</v>
      </c>
      <c r="CL1776" s="190" t="str">
        <f t="shared" si="3015"/>
        <v>CL$18</v>
      </c>
      <c r="CN1776" s="201"/>
      <c r="CO1776" s="190" t="str">
        <f t="shared" ref="CO1776:DL1776" si="3016">CO$22</f>
        <v>CO$18</v>
      </c>
      <c r="CP1776" s="190" t="str">
        <f t="shared" si="3016"/>
        <v>CP$18</v>
      </c>
      <c r="CQ1776" s="190" t="str">
        <f t="shared" si="3016"/>
        <v>CQ$18</v>
      </c>
      <c r="CR1776" s="190" t="str">
        <f t="shared" si="3016"/>
        <v>CR$18</v>
      </c>
      <c r="CS1776" s="190" t="str">
        <f t="shared" si="3016"/>
        <v>CS$18</v>
      </c>
      <c r="CT1776" s="190" t="str">
        <f t="shared" si="3016"/>
        <v>CT$18</v>
      </c>
      <c r="CU1776" s="190" t="str">
        <f t="shared" si="3016"/>
        <v>CU$18</v>
      </c>
      <c r="CV1776" s="190" t="str">
        <f t="shared" si="3016"/>
        <v>CV$18</v>
      </c>
      <c r="CW1776" s="190" t="str">
        <f t="shared" si="3016"/>
        <v>CW$18</v>
      </c>
      <c r="CX1776" s="190" t="str">
        <f t="shared" si="3016"/>
        <v>CX$18</v>
      </c>
      <c r="CY1776" s="190" t="str">
        <f t="shared" si="3016"/>
        <v>CY$18</v>
      </c>
      <c r="CZ1776" s="190" t="str">
        <f t="shared" si="3016"/>
        <v>CZ$18</v>
      </c>
      <c r="DA1776" s="190" t="str">
        <f t="shared" si="3016"/>
        <v>DA$18</v>
      </c>
      <c r="DB1776" s="190" t="str">
        <f t="shared" si="3016"/>
        <v>DB$18</v>
      </c>
      <c r="DC1776" s="190" t="str">
        <f t="shared" si="3016"/>
        <v>DC$18</v>
      </c>
      <c r="DD1776" s="190" t="str">
        <f t="shared" si="3016"/>
        <v>DD$18</v>
      </c>
      <c r="DE1776" s="190" t="str">
        <f t="shared" si="3016"/>
        <v>DE$18</v>
      </c>
      <c r="DF1776" s="190" t="str">
        <f t="shared" si="3016"/>
        <v>DF$18</v>
      </c>
      <c r="DG1776" s="190" t="str">
        <f t="shared" si="3016"/>
        <v>DG$18</v>
      </c>
      <c r="DH1776" s="190" t="str">
        <f t="shared" si="3016"/>
        <v>DH$18</v>
      </c>
      <c r="DI1776" s="190" t="str">
        <f t="shared" si="3016"/>
        <v>DI$18</v>
      </c>
      <c r="DJ1776" s="190" t="str">
        <f t="shared" si="3016"/>
        <v>DJ$18</v>
      </c>
      <c r="DK1776" s="190" t="str">
        <f t="shared" si="3016"/>
        <v>DK$18</v>
      </c>
      <c r="DL1776" s="190" t="str">
        <f t="shared" si="3016"/>
        <v>DL$18</v>
      </c>
    </row>
    <row r="1777" spans="2:116" x14ac:dyDescent="0.4">
      <c r="B1777" t="str">
        <f>E1777</f>
        <v>1777 FAPPELIST-F</v>
      </c>
      <c r="D1777" t="s">
        <v>564</v>
      </c>
      <c r="E1777" s="8" t="str">
        <f t="shared" ref="E1777" si="3017">ROW()&amp;" "&amp;D1777</f>
        <v>1777 FAPPELIST-F</v>
      </c>
      <c r="G1777" s="95" t="str">
        <f>"Assumptions - "&amp;G1776</f>
        <v>Assumptions - Fixed secondary PPE:</v>
      </c>
      <c r="H1777" s="200"/>
      <c r="I1777" s="201"/>
      <c r="J1777" s="201"/>
      <c r="K1777" s="202"/>
      <c r="L1777" s="202"/>
      <c r="M1777" s="202"/>
      <c r="N1777" s="202"/>
      <c r="O1777" s="202"/>
      <c r="P1777" s="202"/>
      <c r="R1777" s="202"/>
      <c r="S1777" s="190" t="str">
        <f t="shared" ref="S1777:CD1777" si="3018">S$23</f>
        <v>S$19</v>
      </c>
      <c r="T1777" s="190" t="str">
        <f t="shared" si="3018"/>
        <v>T$19</v>
      </c>
      <c r="U1777" s="190" t="str">
        <f t="shared" si="3018"/>
        <v>U$19</v>
      </c>
      <c r="V1777" s="190" t="str">
        <f t="shared" si="3018"/>
        <v>V$19</v>
      </c>
      <c r="W1777" s="190" t="str">
        <f t="shared" si="3018"/>
        <v>W$19</v>
      </c>
      <c r="X1777" s="190" t="str">
        <f t="shared" si="3018"/>
        <v>X$19</v>
      </c>
      <c r="Y1777" s="190" t="str">
        <f t="shared" si="3018"/>
        <v>Y$19</v>
      </c>
      <c r="Z1777" s="190" t="str">
        <f t="shared" si="3018"/>
        <v>Z$19</v>
      </c>
      <c r="AA1777" s="190" t="str">
        <f t="shared" si="3018"/>
        <v>AA$19</v>
      </c>
      <c r="AB1777" s="190" t="str">
        <f t="shared" si="3018"/>
        <v>AB$19</v>
      </c>
      <c r="AC1777" s="190" t="str">
        <f t="shared" si="3018"/>
        <v>AC$19</v>
      </c>
      <c r="AD1777" s="190" t="str">
        <f t="shared" si="3018"/>
        <v>AD$19</v>
      </c>
      <c r="AE1777" s="190" t="str">
        <f t="shared" si="3018"/>
        <v>AE$19</v>
      </c>
      <c r="AF1777" s="190" t="str">
        <f t="shared" si="3018"/>
        <v>AF$19</v>
      </c>
      <c r="AG1777" s="190" t="str">
        <f t="shared" si="3018"/>
        <v>AG$19</v>
      </c>
      <c r="AH1777" s="190" t="str">
        <f t="shared" si="3018"/>
        <v>AH$19</v>
      </c>
      <c r="AI1777" s="190" t="str">
        <f t="shared" si="3018"/>
        <v>AI$19</v>
      </c>
      <c r="AJ1777" s="190" t="str">
        <f t="shared" si="3018"/>
        <v>AJ$19</v>
      </c>
      <c r="AK1777" s="190" t="str">
        <f t="shared" si="3018"/>
        <v>AK$19</v>
      </c>
      <c r="AL1777" s="190" t="str">
        <f t="shared" si="3018"/>
        <v>AL$19</v>
      </c>
      <c r="AM1777" s="190" t="str">
        <f t="shared" si="3018"/>
        <v>AM$19</v>
      </c>
      <c r="AN1777" s="190" t="str">
        <f t="shared" si="3018"/>
        <v>AN$19</v>
      </c>
      <c r="AO1777" s="190" t="str">
        <f t="shared" si="3018"/>
        <v>AO$19</v>
      </c>
      <c r="AP1777" s="190" t="str">
        <f t="shared" si="3018"/>
        <v>AP$19</v>
      </c>
      <c r="AQ1777" s="190" t="str">
        <f t="shared" si="3018"/>
        <v>AQ$19</v>
      </c>
      <c r="AR1777" s="190" t="str">
        <f t="shared" si="3018"/>
        <v>AR$19</v>
      </c>
      <c r="AS1777" s="190" t="str">
        <f t="shared" si="3018"/>
        <v>AS$19</v>
      </c>
      <c r="AT1777" s="190" t="str">
        <f t="shared" si="3018"/>
        <v>AT$19</v>
      </c>
      <c r="AU1777" s="190" t="str">
        <f t="shared" si="3018"/>
        <v>AU$19</v>
      </c>
      <c r="AV1777" s="190" t="str">
        <f t="shared" si="3018"/>
        <v>AV$19</v>
      </c>
      <c r="AW1777" s="190" t="str">
        <f t="shared" si="3018"/>
        <v>AW$19</v>
      </c>
      <c r="AX1777" s="190" t="str">
        <f t="shared" si="3018"/>
        <v>AX$19</v>
      </c>
      <c r="AY1777" s="190" t="str">
        <f t="shared" si="3018"/>
        <v>AY$19</v>
      </c>
      <c r="AZ1777" s="190" t="str">
        <f t="shared" si="3018"/>
        <v>AZ$19</v>
      </c>
      <c r="BA1777" s="190" t="str">
        <f t="shared" si="3018"/>
        <v>BA$19</v>
      </c>
      <c r="BB1777" s="190" t="str">
        <f t="shared" si="3018"/>
        <v>BB$19</v>
      </c>
      <c r="BC1777" s="190" t="str">
        <f t="shared" si="3018"/>
        <v>BC$19</v>
      </c>
      <c r="BD1777" s="190" t="str">
        <f t="shared" si="3018"/>
        <v>BD$19</v>
      </c>
      <c r="BE1777" s="190" t="str">
        <f t="shared" si="3018"/>
        <v>BE$19</v>
      </c>
      <c r="BF1777" s="190" t="str">
        <f t="shared" si="3018"/>
        <v>BF$19</v>
      </c>
      <c r="BG1777" s="190" t="str">
        <f t="shared" si="3018"/>
        <v>BG$19</v>
      </c>
      <c r="BH1777" s="190" t="str">
        <f t="shared" si="3018"/>
        <v>BH$19</v>
      </c>
      <c r="BI1777" s="190" t="str">
        <f t="shared" si="3018"/>
        <v>BI$19</v>
      </c>
      <c r="BJ1777" s="190" t="str">
        <f t="shared" si="3018"/>
        <v>BJ$19</v>
      </c>
      <c r="BK1777" s="190" t="str">
        <f t="shared" si="3018"/>
        <v>BK$19</v>
      </c>
      <c r="BL1777" s="190" t="str">
        <f t="shared" si="3018"/>
        <v>BL$19</v>
      </c>
      <c r="BM1777" s="190" t="str">
        <f t="shared" si="3018"/>
        <v>BM$19</v>
      </c>
      <c r="BN1777" s="190" t="str">
        <f t="shared" si="3018"/>
        <v>BN$19</v>
      </c>
      <c r="BO1777" s="190" t="str">
        <f t="shared" si="3018"/>
        <v>BO$19</v>
      </c>
      <c r="BP1777" s="190" t="str">
        <f t="shared" si="3018"/>
        <v>BP$19</v>
      </c>
      <c r="BQ1777" s="190" t="str">
        <f t="shared" si="3018"/>
        <v>BQ$19</v>
      </c>
      <c r="BR1777" s="190" t="str">
        <f t="shared" si="3018"/>
        <v>BR$19</v>
      </c>
      <c r="BS1777" s="190" t="str">
        <f t="shared" si="3018"/>
        <v>BS$19</v>
      </c>
      <c r="BT1777" s="190" t="str">
        <f t="shared" si="3018"/>
        <v>BT$19</v>
      </c>
      <c r="BU1777" s="190" t="str">
        <f t="shared" si="3018"/>
        <v>BU$19</v>
      </c>
      <c r="BV1777" s="190" t="str">
        <f t="shared" si="3018"/>
        <v>BV$19</v>
      </c>
      <c r="BW1777" s="190" t="str">
        <f t="shared" si="3018"/>
        <v>BW$19</v>
      </c>
      <c r="BX1777" s="190" t="str">
        <f t="shared" si="3018"/>
        <v>BX$19</v>
      </c>
      <c r="BY1777" s="190" t="str">
        <f t="shared" si="3018"/>
        <v>BY$19</v>
      </c>
      <c r="BZ1777" s="190" t="str">
        <f t="shared" si="3018"/>
        <v>BZ$19</v>
      </c>
      <c r="CA1777" s="190" t="str">
        <f t="shared" si="3018"/>
        <v>CA$19</v>
      </c>
      <c r="CB1777" s="190" t="str">
        <f t="shared" si="3018"/>
        <v>CB$19</v>
      </c>
      <c r="CC1777" s="190" t="str">
        <f t="shared" si="3018"/>
        <v>CC$19</v>
      </c>
      <c r="CD1777" s="190" t="str">
        <f t="shared" si="3018"/>
        <v>CD$19</v>
      </c>
      <c r="CE1777" s="190" t="str">
        <f t="shared" ref="CE1777:CL1777" si="3019">CE$23</f>
        <v>CE$19</v>
      </c>
      <c r="CF1777" s="190" t="str">
        <f t="shared" si="3019"/>
        <v>CF$19</v>
      </c>
      <c r="CG1777" s="190" t="str">
        <f t="shared" si="3019"/>
        <v>CG$19</v>
      </c>
      <c r="CH1777" s="190" t="str">
        <f t="shared" si="3019"/>
        <v>CH$19</v>
      </c>
      <c r="CI1777" s="190" t="str">
        <f t="shared" si="3019"/>
        <v>CI$19</v>
      </c>
      <c r="CJ1777" s="190" t="str">
        <f t="shared" si="3019"/>
        <v>CJ$19</v>
      </c>
      <c r="CK1777" s="190" t="str">
        <f t="shared" si="3019"/>
        <v>CK$19</v>
      </c>
      <c r="CL1777" s="190" t="str">
        <f t="shared" si="3019"/>
        <v>CL$19</v>
      </c>
      <c r="CN1777" s="201"/>
      <c r="CO1777" s="190" t="str">
        <f t="shared" ref="CO1777:DL1777" si="3020">CO$23</f>
        <v>CO$19</v>
      </c>
      <c r="CP1777" s="190" t="str">
        <f t="shared" si="3020"/>
        <v>CP$19</v>
      </c>
      <c r="CQ1777" s="190" t="str">
        <f t="shared" si="3020"/>
        <v>CQ$19</v>
      </c>
      <c r="CR1777" s="190" t="str">
        <f t="shared" si="3020"/>
        <v>CR$19</v>
      </c>
      <c r="CS1777" s="190" t="str">
        <f t="shared" si="3020"/>
        <v>CS$19</v>
      </c>
      <c r="CT1777" s="190" t="str">
        <f t="shared" si="3020"/>
        <v>CT$19</v>
      </c>
      <c r="CU1777" s="190" t="str">
        <f t="shared" si="3020"/>
        <v>CU$19</v>
      </c>
      <c r="CV1777" s="190" t="str">
        <f t="shared" si="3020"/>
        <v>CV$19</v>
      </c>
      <c r="CW1777" s="190" t="str">
        <f t="shared" si="3020"/>
        <v>CW$19</v>
      </c>
      <c r="CX1777" s="190" t="str">
        <f t="shared" si="3020"/>
        <v>CX$19</v>
      </c>
      <c r="CY1777" s="190" t="str">
        <f t="shared" si="3020"/>
        <v>CY$19</v>
      </c>
      <c r="CZ1777" s="190" t="str">
        <f t="shared" si="3020"/>
        <v>CZ$19</v>
      </c>
      <c r="DA1777" s="190" t="str">
        <f t="shared" si="3020"/>
        <v>DA$19</v>
      </c>
      <c r="DB1777" s="190" t="str">
        <f t="shared" si="3020"/>
        <v>DB$19</v>
      </c>
      <c r="DC1777" s="190" t="str">
        <f t="shared" si="3020"/>
        <v>DC$19</v>
      </c>
      <c r="DD1777" s="190" t="str">
        <f t="shared" si="3020"/>
        <v>DD$19</v>
      </c>
      <c r="DE1777" s="190" t="str">
        <f t="shared" si="3020"/>
        <v>DE$19</v>
      </c>
      <c r="DF1777" s="190" t="str">
        <f t="shared" si="3020"/>
        <v>DF$19</v>
      </c>
      <c r="DG1777" s="190" t="str">
        <f t="shared" si="3020"/>
        <v>DG$19</v>
      </c>
      <c r="DH1777" s="190" t="str">
        <f t="shared" si="3020"/>
        <v>DH$19</v>
      </c>
      <c r="DI1777" s="190" t="str">
        <f t="shared" si="3020"/>
        <v>DI$19</v>
      </c>
      <c r="DJ1777" s="190" t="str">
        <f t="shared" si="3020"/>
        <v>DJ$19</v>
      </c>
      <c r="DK1777" s="190" t="str">
        <f t="shared" si="3020"/>
        <v>DK$19</v>
      </c>
      <c r="DL1777" s="190" t="str">
        <f t="shared" si="3020"/>
        <v>DL$19</v>
      </c>
    </row>
    <row r="1778" spans="2:116" x14ac:dyDescent="0.4">
      <c r="B1778" t="str">
        <f>E1778</f>
        <v>1778 FAPPELIST-F</v>
      </c>
      <c r="D1778" t="s">
        <v>564</v>
      </c>
      <c r="E1778" s="8" t="str">
        <f t="shared" si="3013"/>
        <v>1778 FAPPELIST-F</v>
      </c>
      <c r="G1778" s="145" t="s">
        <v>206</v>
      </c>
      <c r="H1778" s="48"/>
      <c r="I1778" s="304"/>
      <c r="J1778" s="304"/>
      <c r="K1778" s="48"/>
      <c r="L1778" s="48"/>
      <c r="M1778" s="48"/>
      <c r="N1778" s="48"/>
      <c r="O1778" s="48"/>
      <c r="P1778" s="48"/>
      <c r="R1778" s="70"/>
      <c r="S1778" s="305"/>
      <c r="T1778" s="305"/>
      <c r="U1778" s="305"/>
      <c r="V1778" s="305"/>
      <c r="W1778" s="305"/>
      <c r="X1778" s="305"/>
      <c r="Y1778" s="305"/>
      <c r="Z1778" s="305"/>
      <c r="AA1778" s="305"/>
      <c r="AB1778" s="305"/>
      <c r="AC1778" s="305"/>
      <c r="AD1778" s="305"/>
      <c r="AE1778" s="305"/>
      <c r="AF1778" s="305"/>
      <c r="AG1778" s="305"/>
      <c r="AH1778" s="305"/>
      <c r="AI1778" s="305"/>
      <c r="AJ1778" s="305"/>
      <c r="AK1778" s="305"/>
      <c r="AL1778" s="305"/>
      <c r="AM1778" s="305"/>
      <c r="AN1778" s="305"/>
      <c r="AO1778" s="305"/>
      <c r="AP1778" s="305"/>
      <c r="AQ1778" s="305"/>
      <c r="AR1778" s="305"/>
      <c r="AS1778" s="305"/>
      <c r="AT1778" s="305"/>
      <c r="AU1778" s="305"/>
      <c r="AV1778" s="305"/>
      <c r="AW1778" s="305"/>
      <c r="AX1778" s="305"/>
      <c r="AY1778" s="305"/>
      <c r="AZ1778" s="305"/>
      <c r="BA1778" s="305"/>
      <c r="BB1778" s="305"/>
      <c r="BC1778" s="305"/>
      <c r="BD1778" s="305"/>
      <c r="BE1778" s="305"/>
      <c r="BF1778" s="305"/>
      <c r="BG1778" s="305"/>
      <c r="BH1778" s="305"/>
      <c r="BI1778" s="305"/>
      <c r="BJ1778" s="305"/>
      <c r="BK1778" s="305"/>
      <c r="BL1778" s="305"/>
      <c r="BM1778" s="305"/>
      <c r="BN1778" s="305"/>
      <c r="BO1778" s="305"/>
      <c r="BP1778" s="305"/>
      <c r="BQ1778" s="305"/>
      <c r="BR1778" s="305"/>
      <c r="BS1778" s="305"/>
      <c r="BT1778" s="305"/>
      <c r="BU1778" s="305"/>
      <c r="BV1778" s="305"/>
      <c r="BW1778" s="305"/>
      <c r="BX1778" s="305"/>
      <c r="BY1778" s="305"/>
      <c r="BZ1778" s="305"/>
      <c r="CA1778" s="305"/>
      <c r="CB1778" s="305"/>
      <c r="CC1778" s="305"/>
      <c r="CD1778" s="305"/>
      <c r="CE1778" s="305"/>
      <c r="CF1778" s="305"/>
      <c r="CG1778" s="305"/>
      <c r="CH1778" s="305"/>
      <c r="CI1778" s="305"/>
      <c r="CJ1778" s="305"/>
      <c r="CK1778" s="305"/>
      <c r="CL1778" s="305"/>
      <c r="CN1778" s="304"/>
      <c r="CO1778" s="305"/>
      <c r="CP1778" s="305"/>
      <c r="CQ1778" s="305"/>
      <c r="CR1778" s="305"/>
      <c r="CS1778" s="305"/>
      <c r="CT1778" s="305"/>
      <c r="CU1778" s="305"/>
      <c r="CV1778" s="305"/>
      <c r="CW1778" s="305"/>
      <c r="CX1778" s="305"/>
      <c r="CY1778" s="305"/>
      <c r="CZ1778" s="305"/>
      <c r="DA1778" s="305"/>
      <c r="DB1778" s="305"/>
      <c r="DC1778" s="305"/>
      <c r="DD1778" s="305"/>
      <c r="DE1778" s="305"/>
      <c r="DF1778" s="305"/>
      <c r="DG1778" s="305"/>
      <c r="DH1778" s="305"/>
      <c r="DI1778" s="305"/>
      <c r="DJ1778" s="305"/>
      <c r="DK1778" s="305"/>
      <c r="DL1778" s="305"/>
    </row>
    <row r="1779" spans="2:116" x14ac:dyDescent="0.4">
      <c r="B1779" t="str">
        <f>E1779</f>
        <v>1779 FAPPELIST-F</v>
      </c>
      <c r="D1779" t="s">
        <v>564</v>
      </c>
      <c r="E1779" s="8" t="str">
        <f t="shared" si="3013"/>
        <v>1779 FAPPELIST-F</v>
      </c>
      <c r="G1779" s="145" t="s">
        <v>207</v>
      </c>
      <c r="I1779"/>
      <c r="J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c r="AY1779"/>
      <c r="AZ1779"/>
      <c r="BA1779"/>
      <c r="BB1779"/>
      <c r="BC1779"/>
      <c r="BD1779"/>
      <c r="BE1779"/>
      <c r="BF1779"/>
      <c r="BG1779"/>
      <c r="BH1779"/>
      <c r="BI1779"/>
      <c r="BJ1779"/>
      <c r="BK1779"/>
      <c r="BL1779"/>
      <c r="BM1779"/>
      <c r="BN1779"/>
      <c r="BO1779"/>
      <c r="BP1779"/>
      <c r="BQ1779"/>
      <c r="BR1779"/>
      <c r="BS1779"/>
      <c r="BT1779"/>
      <c r="BU1779"/>
      <c r="BV1779"/>
      <c r="BW1779"/>
      <c r="BX1779"/>
      <c r="BY1779"/>
      <c r="BZ1779"/>
      <c r="CA1779"/>
      <c r="CB1779"/>
      <c r="CC1779"/>
      <c r="CD1779"/>
      <c r="CE1779"/>
      <c r="CF1779"/>
      <c r="CG1779"/>
      <c r="CH1779"/>
      <c r="CI1779"/>
      <c r="CJ1779"/>
      <c r="CK1779"/>
      <c r="CL1779"/>
      <c r="CN1779"/>
    </row>
    <row r="1780" spans="2:116" x14ac:dyDescent="0.4">
      <c r="D1780" t="s">
        <v>564</v>
      </c>
      <c r="E1780" s="8" t="str">
        <f t="shared" si="3013"/>
        <v>1780 FAPPELIST-F</v>
      </c>
      <c r="H1780" s="57">
        <v>5</v>
      </c>
      <c r="S1780" s="72"/>
      <c r="T1780" s="72"/>
      <c r="U1780" s="72"/>
      <c r="V1780" s="72"/>
      <c r="W1780" s="72"/>
      <c r="X1780" s="72"/>
      <c r="Y1780" s="72"/>
      <c r="Z1780" s="72"/>
      <c r="AA1780" s="72"/>
      <c r="AB1780" s="72"/>
      <c r="AC1780" s="72"/>
      <c r="AD1780" s="72"/>
      <c r="AE1780" s="72"/>
      <c r="AF1780" s="72"/>
      <c r="AG1780" s="72"/>
      <c r="AH1780" s="72"/>
      <c r="AI1780" s="72"/>
      <c r="AJ1780" s="72"/>
      <c r="AK1780" s="72"/>
      <c r="AL1780" s="72"/>
      <c r="AM1780" s="72"/>
      <c r="AN1780" s="72"/>
      <c r="AO1780" s="72"/>
      <c r="AP1780" s="72"/>
      <c r="AQ1780" s="72"/>
      <c r="AR1780" s="72"/>
      <c r="AS1780" s="72"/>
      <c r="AT1780" s="72"/>
      <c r="AU1780" s="72"/>
      <c r="AV1780" s="72"/>
      <c r="AW1780" s="72"/>
      <c r="AX1780" s="72"/>
      <c r="AY1780" s="72"/>
      <c r="AZ1780" s="72"/>
      <c r="BA1780" s="72"/>
      <c r="BB1780" s="72"/>
      <c r="BC1780" s="72"/>
      <c r="BD1780" s="72"/>
      <c r="BE1780" s="72"/>
      <c r="BF1780" s="72"/>
      <c r="BG1780" s="72"/>
      <c r="BH1780" s="72"/>
      <c r="BI1780" s="72"/>
      <c r="BJ1780" s="72"/>
      <c r="BK1780" s="72"/>
      <c r="BL1780" s="72"/>
      <c r="BM1780" s="72"/>
      <c r="BN1780" s="72"/>
      <c r="BO1780" s="72"/>
      <c r="BP1780" s="72"/>
      <c r="BQ1780" s="72"/>
      <c r="BR1780" s="72"/>
      <c r="BS1780" s="72"/>
      <c r="BT1780" s="72"/>
      <c r="BU1780" s="72"/>
      <c r="BV1780" s="72"/>
      <c r="BW1780" s="72"/>
      <c r="BX1780" s="72"/>
      <c r="BY1780" s="72"/>
      <c r="BZ1780" s="72"/>
      <c r="CA1780" s="72"/>
      <c r="CB1780" s="72"/>
      <c r="CC1780" s="72"/>
      <c r="CD1780" s="72"/>
      <c r="CE1780" s="72"/>
      <c r="CF1780" s="72"/>
      <c r="CG1780" s="72"/>
      <c r="CH1780" s="72"/>
      <c r="CI1780" s="72"/>
      <c r="CJ1780" s="72"/>
      <c r="CK1780" s="72"/>
      <c r="CL1780" s="72"/>
      <c r="CO1780" s="72"/>
      <c r="CP1780" s="72"/>
      <c r="CQ1780" s="72"/>
      <c r="CR1780" s="72"/>
      <c r="CS1780" s="72"/>
      <c r="CT1780" s="72"/>
      <c r="CU1780" s="72"/>
      <c r="CV1780" s="72"/>
      <c r="CW1780" s="72"/>
      <c r="CX1780" s="72"/>
      <c r="CY1780" s="72"/>
      <c r="CZ1780" s="72"/>
      <c r="DA1780" s="72"/>
      <c r="DB1780" s="72"/>
      <c r="DC1780" s="72"/>
      <c r="DD1780" s="72"/>
      <c r="DE1780" s="72"/>
      <c r="DF1780" s="72"/>
      <c r="DG1780" s="72"/>
      <c r="DH1780" s="72"/>
      <c r="DI1780" s="72"/>
      <c r="DJ1780" s="72"/>
      <c r="DK1780" s="72"/>
      <c r="DL1780" s="72"/>
    </row>
    <row r="1781" spans="2:116" x14ac:dyDescent="0.4">
      <c r="D1781" t="s">
        <v>564</v>
      </c>
      <c r="E1781" s="8" t="str">
        <f t="shared" ref="E1781:E1790" si="3021">ROW()&amp;" "&amp;D1781</f>
        <v>1781 FAPPELIST-F</v>
      </c>
      <c r="G1781" s="13" t="str">
        <f>"Capital expenditures - "&amp;G1776</f>
        <v>Capital expenditures - Fixed secondary PPE:</v>
      </c>
      <c r="H1781" s="57">
        <v>3</v>
      </c>
      <c r="S1781" s="72"/>
      <c r="T1781" s="72"/>
      <c r="U1781" s="72"/>
      <c r="V1781" s="72"/>
      <c r="W1781" s="72"/>
      <c r="X1781" s="72"/>
      <c r="Y1781" s="72"/>
      <c r="Z1781" s="72"/>
      <c r="AA1781" s="72"/>
      <c r="AB1781" s="72"/>
      <c r="AC1781" s="72"/>
      <c r="AD1781" s="72"/>
      <c r="AE1781" s="72"/>
      <c r="AF1781" s="72"/>
      <c r="AG1781" s="72"/>
      <c r="AH1781" s="72"/>
      <c r="AI1781" s="72"/>
      <c r="AJ1781" s="72"/>
      <c r="AK1781" s="72"/>
      <c r="AL1781" s="72"/>
      <c r="AM1781" s="72"/>
      <c r="AN1781" s="72"/>
      <c r="AO1781" s="72"/>
      <c r="AP1781" s="72"/>
      <c r="AQ1781" s="72"/>
      <c r="AR1781" s="72"/>
      <c r="AS1781" s="72"/>
      <c r="AT1781" s="72"/>
      <c r="AU1781" s="72"/>
      <c r="AV1781" s="72"/>
      <c r="AW1781" s="72"/>
      <c r="AX1781" s="72"/>
      <c r="AY1781" s="72"/>
      <c r="AZ1781" s="72"/>
      <c r="BA1781" s="72"/>
      <c r="BB1781" s="72"/>
      <c r="BC1781" s="72"/>
      <c r="BD1781" s="72"/>
      <c r="BE1781" s="72"/>
      <c r="BF1781" s="72"/>
      <c r="BG1781" s="72"/>
      <c r="BH1781" s="72"/>
      <c r="BI1781" s="72"/>
      <c r="BJ1781" s="72"/>
      <c r="BK1781" s="72"/>
      <c r="BL1781" s="72"/>
      <c r="BM1781" s="72"/>
      <c r="BN1781" s="72"/>
      <c r="BO1781" s="72"/>
      <c r="BP1781" s="72"/>
      <c r="BQ1781" s="72"/>
      <c r="BR1781" s="72"/>
      <c r="BS1781" s="72"/>
      <c r="BT1781" s="72"/>
      <c r="BU1781" s="72"/>
      <c r="BV1781" s="72"/>
      <c r="BW1781" s="72"/>
      <c r="BX1781" s="72"/>
      <c r="BY1781" s="72"/>
      <c r="BZ1781" s="72"/>
      <c r="CA1781" s="72"/>
      <c r="CB1781" s="72"/>
      <c r="CC1781" s="72"/>
      <c r="CD1781" s="72"/>
      <c r="CE1781" s="72"/>
      <c r="CF1781" s="72"/>
      <c r="CG1781" s="72"/>
      <c r="CH1781" s="72"/>
      <c r="CI1781" s="72"/>
      <c r="CJ1781" s="72"/>
      <c r="CK1781" s="72"/>
      <c r="CL1781" s="72"/>
      <c r="CO1781" s="72"/>
      <c r="CP1781" s="72"/>
      <c r="CQ1781" s="72"/>
      <c r="CR1781" s="72"/>
      <c r="CS1781" s="72"/>
      <c r="CT1781" s="72"/>
      <c r="CU1781" s="72"/>
      <c r="CV1781" s="72"/>
      <c r="CW1781" s="72"/>
      <c r="CX1781" s="72"/>
      <c r="CY1781" s="72"/>
      <c r="CZ1781" s="72"/>
      <c r="DA1781" s="72"/>
      <c r="DB1781" s="72"/>
      <c r="DC1781" s="72"/>
      <c r="DD1781" s="72"/>
      <c r="DE1781" s="72"/>
      <c r="DF1781" s="72"/>
      <c r="DG1781" s="72"/>
      <c r="DH1781" s="72"/>
      <c r="DI1781" s="72"/>
      <c r="DJ1781" s="72"/>
      <c r="DK1781" s="72"/>
      <c r="DL1781" s="72"/>
    </row>
    <row r="1782" spans="2:116" x14ac:dyDescent="0.4">
      <c r="D1782" t="s">
        <v>564</v>
      </c>
      <c r="E1782" s="8" t="str">
        <f t="shared" si="3021"/>
        <v>1782 FAPPELIST-F</v>
      </c>
      <c r="G1782" s="141" t="s">
        <v>320</v>
      </c>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c r="CO1782" s="72"/>
      <c r="CP1782" s="72"/>
      <c r="CQ1782" s="72"/>
      <c r="CR1782" s="72"/>
      <c r="CS1782" s="72"/>
      <c r="CT1782" s="72"/>
      <c r="CU1782" s="72"/>
      <c r="CV1782" s="72"/>
      <c r="CW1782" s="72"/>
      <c r="CX1782" s="72"/>
      <c r="CY1782" s="72"/>
      <c r="CZ1782" s="72"/>
      <c r="DA1782" s="72"/>
      <c r="DB1782" s="72"/>
      <c r="DC1782" s="72"/>
      <c r="DD1782" s="72"/>
      <c r="DE1782" s="72"/>
      <c r="DF1782" s="72"/>
      <c r="DG1782" s="72"/>
      <c r="DH1782" s="72"/>
      <c r="DI1782" s="72"/>
      <c r="DJ1782" s="72"/>
      <c r="DK1782" s="72"/>
      <c r="DL1782" s="72"/>
    </row>
    <row r="1783" spans="2:116" x14ac:dyDescent="0.4">
      <c r="D1783" t="s">
        <v>564</v>
      </c>
      <c r="E1783" s="8" t="str">
        <f t="shared" si="3021"/>
        <v>1783 FAPPELIST-F</v>
      </c>
      <c r="G1783" s="141" t="s">
        <v>321</v>
      </c>
      <c r="S1783" s="72"/>
      <c r="T1783" s="72"/>
      <c r="U1783" s="72"/>
      <c r="V1783" s="72"/>
      <c r="W1783" s="72"/>
      <c r="X1783" s="72"/>
      <c r="Y1783" s="72"/>
      <c r="Z1783" s="72"/>
      <c r="AA1783" s="72"/>
      <c r="AB1783" s="72"/>
      <c r="AC1783" s="72"/>
      <c r="AD1783" s="72"/>
      <c r="AE1783" s="72"/>
      <c r="AF1783" s="72"/>
      <c r="AG1783" s="72"/>
      <c r="AH1783" s="72"/>
      <c r="AI1783" s="72"/>
      <c r="AJ1783" s="72"/>
      <c r="AK1783" s="72"/>
      <c r="AL1783" s="72"/>
      <c r="AM1783" s="72"/>
      <c r="AN1783" s="72"/>
      <c r="AO1783" s="72"/>
      <c r="AP1783" s="72"/>
      <c r="AQ1783" s="72"/>
      <c r="AR1783" s="72"/>
      <c r="AS1783" s="72"/>
      <c r="AT1783" s="72"/>
      <c r="AU1783" s="72"/>
      <c r="AV1783" s="72"/>
      <c r="AW1783" s="72"/>
      <c r="AX1783" s="72"/>
      <c r="AY1783" s="72"/>
      <c r="AZ1783" s="72"/>
      <c r="BA1783" s="72"/>
      <c r="BB1783" s="72"/>
      <c r="BC1783" s="72"/>
      <c r="BD1783" s="72"/>
      <c r="BE1783" s="72"/>
      <c r="BF1783" s="72"/>
      <c r="BG1783" s="72"/>
      <c r="BH1783" s="72"/>
      <c r="BI1783" s="72"/>
      <c r="BJ1783" s="72"/>
      <c r="BK1783" s="72"/>
      <c r="BL1783" s="72"/>
      <c r="BM1783" s="72"/>
      <c r="BN1783" s="72"/>
      <c r="BO1783" s="72"/>
      <c r="BP1783" s="72"/>
      <c r="BQ1783" s="72"/>
      <c r="BR1783" s="72"/>
      <c r="BS1783" s="72"/>
      <c r="BT1783" s="72"/>
      <c r="BU1783" s="72"/>
      <c r="BV1783" s="72"/>
      <c r="BW1783" s="72"/>
      <c r="BX1783" s="72"/>
      <c r="BY1783" s="72"/>
      <c r="BZ1783" s="72"/>
      <c r="CA1783" s="72"/>
      <c r="CB1783" s="72"/>
      <c r="CC1783" s="72"/>
      <c r="CD1783" s="72"/>
      <c r="CE1783" s="72"/>
      <c r="CF1783" s="72"/>
      <c r="CG1783" s="72"/>
      <c r="CH1783" s="72"/>
      <c r="CI1783" s="72"/>
      <c r="CJ1783" s="72"/>
      <c r="CK1783" s="72"/>
      <c r="CL1783" s="72"/>
      <c r="CO1783" s="72"/>
      <c r="CP1783" s="72"/>
      <c r="CQ1783" s="72"/>
      <c r="CR1783" s="72"/>
      <c r="CS1783" s="72"/>
      <c r="CT1783" s="72"/>
      <c r="CU1783" s="72"/>
      <c r="CV1783" s="72"/>
      <c r="CW1783" s="72"/>
      <c r="CX1783" s="72"/>
      <c r="CY1783" s="72"/>
      <c r="CZ1783" s="72"/>
      <c r="DA1783" s="72"/>
      <c r="DB1783" s="72"/>
      <c r="DC1783" s="72"/>
      <c r="DD1783" s="72"/>
      <c r="DE1783" s="72"/>
      <c r="DF1783" s="72"/>
      <c r="DG1783" s="72"/>
      <c r="DH1783" s="72"/>
      <c r="DI1783" s="72"/>
      <c r="DJ1783" s="72"/>
      <c r="DK1783" s="72"/>
      <c r="DL1783" s="72"/>
    </row>
    <row r="1784" spans="2:116" x14ac:dyDescent="0.4">
      <c r="D1784" t="s">
        <v>564</v>
      </c>
      <c r="E1784" s="8" t="str">
        <f t="shared" si="3021"/>
        <v>1784 FAPPELIST-F</v>
      </c>
      <c r="G1784" s="141" t="s">
        <v>322</v>
      </c>
      <c r="K1784" s="23">
        <v>-1000</v>
      </c>
      <c r="L1784" s="23">
        <v>-1000</v>
      </c>
      <c r="M1784" s="23">
        <v>-1000</v>
      </c>
      <c r="N1784" s="23">
        <v>-1000</v>
      </c>
      <c r="O1784" s="23">
        <v>-1000</v>
      </c>
      <c r="P1784" s="23">
        <v>-1000</v>
      </c>
      <c r="S1784" s="80" cm="1">
        <f t="array" ref="S1784">INDEX($K:$Q,ROW(),MATCH(S$3,$K$2:$Q$2,0))/12</f>
        <v>-83.333333333333329</v>
      </c>
      <c r="T1784" s="80" cm="1">
        <f t="array" ref="T1784">INDEX($K:$Q,ROW(),MATCH(T$3,$K$2:$Q$2,0))/12</f>
        <v>-83.333333333333329</v>
      </c>
      <c r="U1784" s="80" cm="1">
        <f t="array" ref="U1784">INDEX($K:$Q,ROW(),MATCH(U$3,$K$2:$Q$2,0))/12</f>
        <v>-83.333333333333329</v>
      </c>
      <c r="V1784" s="80" cm="1">
        <f t="array" ref="V1784">INDEX($K:$Q,ROW(),MATCH(V$3,$K$2:$Q$2,0))/12</f>
        <v>-83.333333333333329</v>
      </c>
      <c r="W1784" s="80" cm="1">
        <f t="array" ref="W1784">INDEX($K:$Q,ROW(),MATCH(W$3,$K$2:$Q$2,0))/12</f>
        <v>-83.333333333333329</v>
      </c>
      <c r="X1784" s="80" cm="1">
        <f t="array" ref="X1784">INDEX($K:$Q,ROW(),MATCH(X$3,$K$2:$Q$2,0))/12</f>
        <v>-83.333333333333329</v>
      </c>
      <c r="Y1784" s="80" cm="1">
        <f t="array" ref="Y1784">INDEX($K:$Q,ROW(),MATCH(Y$3,$K$2:$Q$2,0))/12</f>
        <v>-83.333333333333329</v>
      </c>
      <c r="Z1784" s="80" cm="1">
        <f t="array" ref="Z1784">INDEX($K:$Q,ROW(),MATCH(Z$3,$K$2:$Q$2,0))/12</f>
        <v>-83.333333333333329</v>
      </c>
      <c r="AA1784" s="80" cm="1">
        <f t="array" ref="AA1784">INDEX($K:$Q,ROW(),MATCH(AA$3,$K$2:$Q$2,0))/12</f>
        <v>-83.333333333333329</v>
      </c>
      <c r="AB1784" s="80" cm="1">
        <f t="array" ref="AB1784">INDEX($K:$Q,ROW(),MATCH(AB$3,$K$2:$Q$2,0))/12</f>
        <v>-83.333333333333329</v>
      </c>
      <c r="AC1784" s="80" cm="1">
        <f t="array" ref="AC1784">INDEX($K:$Q,ROW(),MATCH(AC$3,$K$2:$Q$2,0))/12</f>
        <v>-83.333333333333329</v>
      </c>
      <c r="AD1784" s="80" cm="1">
        <f t="array" ref="AD1784">INDEX($K:$Q,ROW(),MATCH(AD$3,$K$2:$Q$2,0))/12</f>
        <v>-83.333333333333329</v>
      </c>
      <c r="AE1784" s="80" cm="1">
        <f t="array" ref="AE1784">INDEX($K:$Q,ROW(),MATCH(AE$3,$K$2:$Q$2,0))/12</f>
        <v>-83.333333333333329</v>
      </c>
      <c r="AF1784" s="80" cm="1">
        <f t="array" ref="AF1784">INDEX($K:$Q,ROW(),MATCH(AF$3,$K$2:$Q$2,0))/12</f>
        <v>-83.333333333333329</v>
      </c>
      <c r="AG1784" s="80" cm="1">
        <f t="array" ref="AG1784">INDEX($K:$Q,ROW(),MATCH(AG$3,$K$2:$Q$2,0))/12</f>
        <v>-83.333333333333329</v>
      </c>
      <c r="AH1784" s="80" cm="1">
        <f t="array" ref="AH1784">INDEX($K:$Q,ROW(),MATCH(AH$3,$K$2:$Q$2,0))/12</f>
        <v>-83.333333333333329</v>
      </c>
      <c r="AI1784" s="80" cm="1">
        <f t="array" ref="AI1784">INDEX($K:$Q,ROW(),MATCH(AI$3,$K$2:$Q$2,0))/12</f>
        <v>-83.333333333333329</v>
      </c>
      <c r="AJ1784" s="80" cm="1">
        <f t="array" ref="AJ1784">INDEX($K:$Q,ROW(),MATCH(AJ$3,$K$2:$Q$2,0))/12</f>
        <v>-83.333333333333329</v>
      </c>
      <c r="AK1784" s="80" cm="1">
        <f t="array" ref="AK1784">INDEX($K:$Q,ROW(),MATCH(AK$3,$K$2:$Q$2,0))/12</f>
        <v>-83.333333333333329</v>
      </c>
      <c r="AL1784" s="80" cm="1">
        <f t="array" ref="AL1784">INDEX($K:$Q,ROW(),MATCH(AL$3,$K$2:$Q$2,0))/12</f>
        <v>-83.333333333333329</v>
      </c>
      <c r="AM1784" s="80" cm="1">
        <f t="array" ref="AM1784">INDEX($K:$Q,ROW(),MATCH(AM$3,$K$2:$Q$2,0))/12</f>
        <v>-83.333333333333329</v>
      </c>
      <c r="AN1784" s="80" cm="1">
        <f t="array" ref="AN1784">INDEX($K:$Q,ROW(),MATCH(AN$3,$K$2:$Q$2,0))/12</f>
        <v>-83.333333333333329</v>
      </c>
      <c r="AO1784" s="80" cm="1">
        <f t="array" ref="AO1784">INDEX($K:$Q,ROW(),MATCH(AO$3,$K$2:$Q$2,0))/12</f>
        <v>-83.333333333333329</v>
      </c>
      <c r="AP1784" s="80" cm="1">
        <f t="array" ref="AP1784">INDEX($K:$Q,ROW(),MATCH(AP$3,$K$2:$Q$2,0))/12</f>
        <v>-83.333333333333329</v>
      </c>
      <c r="AQ1784" s="80" cm="1">
        <f t="array" ref="AQ1784">INDEX($K:$Q,ROW(),MATCH(AQ$3,$K$2:$Q$2,0))/12</f>
        <v>-83.333333333333329</v>
      </c>
      <c r="AR1784" s="80" cm="1">
        <f t="array" ref="AR1784">INDEX($K:$Q,ROW(),MATCH(AR$3,$K$2:$Q$2,0))/12</f>
        <v>-83.333333333333329</v>
      </c>
      <c r="AS1784" s="80" cm="1">
        <f t="array" ref="AS1784">INDEX($K:$Q,ROW(),MATCH(AS$3,$K$2:$Q$2,0))/12</f>
        <v>-83.333333333333329</v>
      </c>
      <c r="AT1784" s="80" cm="1">
        <f t="array" ref="AT1784">INDEX($K:$Q,ROW(),MATCH(AT$3,$K$2:$Q$2,0))/12</f>
        <v>-83.333333333333329</v>
      </c>
      <c r="AU1784" s="80" cm="1">
        <f t="array" ref="AU1784">INDEX($K:$Q,ROW(),MATCH(AU$3,$K$2:$Q$2,0))/12</f>
        <v>-83.333333333333329</v>
      </c>
      <c r="AV1784" s="80" cm="1">
        <f t="array" ref="AV1784">INDEX($K:$Q,ROW(),MATCH(AV$3,$K$2:$Q$2,0))/12</f>
        <v>-83.333333333333329</v>
      </c>
      <c r="AW1784" s="80" cm="1">
        <f t="array" ref="AW1784">INDEX($K:$Q,ROW(),MATCH(AW$3,$K$2:$Q$2,0))/12</f>
        <v>-83.333333333333329</v>
      </c>
      <c r="AX1784" s="80" cm="1">
        <f t="array" ref="AX1784">INDEX($K:$Q,ROW(),MATCH(AX$3,$K$2:$Q$2,0))/12</f>
        <v>-83.333333333333329</v>
      </c>
      <c r="AY1784" s="80" cm="1">
        <f t="array" ref="AY1784">INDEX($K:$Q,ROW(),MATCH(AY$3,$K$2:$Q$2,0))/12</f>
        <v>-83.333333333333329</v>
      </c>
      <c r="AZ1784" s="80" cm="1">
        <f t="array" ref="AZ1784">INDEX($K:$Q,ROW(),MATCH(AZ$3,$K$2:$Q$2,0))/12</f>
        <v>-83.333333333333329</v>
      </c>
      <c r="BA1784" s="80" cm="1">
        <f t="array" ref="BA1784">INDEX($K:$Q,ROW(),MATCH(BA$3,$K$2:$Q$2,0))/12</f>
        <v>-83.333333333333329</v>
      </c>
      <c r="BB1784" s="80" cm="1">
        <f t="array" ref="BB1784">INDEX($K:$Q,ROW(),MATCH(BB$3,$K$2:$Q$2,0))/12</f>
        <v>-83.333333333333329</v>
      </c>
      <c r="BC1784" s="80" cm="1">
        <f t="array" ref="BC1784">INDEX($K:$Q,ROW(),MATCH(BC$3,$K$2:$Q$2,0))/12</f>
        <v>-83.333333333333329</v>
      </c>
      <c r="BD1784" s="80" cm="1">
        <f t="array" ref="BD1784">INDEX($K:$Q,ROW(),MATCH(BD$3,$K$2:$Q$2,0))/12</f>
        <v>-83.333333333333329</v>
      </c>
      <c r="BE1784" s="80" cm="1">
        <f t="array" ref="BE1784">INDEX($K:$Q,ROW(),MATCH(BE$3,$K$2:$Q$2,0))/12</f>
        <v>-83.333333333333329</v>
      </c>
      <c r="BF1784" s="80" cm="1">
        <f t="array" ref="BF1784">INDEX($K:$Q,ROW(),MATCH(BF$3,$K$2:$Q$2,0))/12</f>
        <v>-83.333333333333329</v>
      </c>
      <c r="BG1784" s="80" cm="1">
        <f t="array" ref="BG1784">INDEX($K:$Q,ROW(),MATCH(BG$3,$K$2:$Q$2,0))/12</f>
        <v>-83.333333333333329</v>
      </c>
      <c r="BH1784" s="80" cm="1">
        <f t="array" ref="BH1784">INDEX($K:$Q,ROW(),MATCH(BH$3,$K$2:$Q$2,0))/12</f>
        <v>-83.333333333333329</v>
      </c>
      <c r="BI1784" s="80" cm="1">
        <f t="array" ref="BI1784">INDEX($K:$Q,ROW(),MATCH(BI$3,$K$2:$Q$2,0))/12</f>
        <v>-83.333333333333329</v>
      </c>
      <c r="BJ1784" s="80" cm="1">
        <f t="array" ref="BJ1784">INDEX($K:$Q,ROW(),MATCH(BJ$3,$K$2:$Q$2,0))/12</f>
        <v>-83.333333333333329</v>
      </c>
      <c r="BK1784" s="80" cm="1">
        <f t="array" ref="BK1784">INDEX($K:$Q,ROW(),MATCH(BK$3,$K$2:$Q$2,0))/12</f>
        <v>-83.333333333333329</v>
      </c>
      <c r="BL1784" s="80" cm="1">
        <f t="array" ref="BL1784">INDEX($K:$Q,ROW(),MATCH(BL$3,$K$2:$Q$2,0))/12</f>
        <v>-83.333333333333329</v>
      </c>
      <c r="BM1784" s="80" cm="1">
        <f t="array" ref="BM1784">INDEX($K:$Q,ROW(),MATCH(BM$3,$K$2:$Q$2,0))/12</f>
        <v>-83.333333333333329</v>
      </c>
      <c r="BN1784" s="80" cm="1">
        <f t="array" ref="BN1784">INDEX($K:$Q,ROW(),MATCH(BN$3,$K$2:$Q$2,0))/12</f>
        <v>-83.333333333333329</v>
      </c>
      <c r="BO1784" s="80" cm="1">
        <f t="array" ref="BO1784">INDEX($K:$Q,ROW(),MATCH(BO$3,$K$2:$Q$2,0))/12</f>
        <v>-83.333333333333329</v>
      </c>
      <c r="BP1784" s="80" cm="1">
        <f t="array" ref="BP1784">INDEX($K:$Q,ROW(),MATCH(BP$3,$K$2:$Q$2,0))/12</f>
        <v>-83.333333333333329</v>
      </c>
      <c r="BQ1784" s="80" cm="1">
        <f t="array" ref="BQ1784">INDEX($K:$Q,ROW(),MATCH(BQ$3,$K$2:$Q$2,0))/12</f>
        <v>-83.333333333333329</v>
      </c>
      <c r="BR1784" s="80" cm="1">
        <f t="array" ref="BR1784">INDEX($K:$Q,ROW(),MATCH(BR$3,$K$2:$Q$2,0))/12</f>
        <v>-83.333333333333329</v>
      </c>
      <c r="BS1784" s="80" cm="1">
        <f t="array" ref="BS1784">INDEX($K:$Q,ROW(),MATCH(BS$3,$K$2:$Q$2,0))/12</f>
        <v>-83.333333333333329</v>
      </c>
      <c r="BT1784" s="80" cm="1">
        <f t="array" ref="BT1784">INDEX($K:$Q,ROW(),MATCH(BT$3,$K$2:$Q$2,0))/12</f>
        <v>-83.333333333333329</v>
      </c>
      <c r="BU1784" s="80" cm="1">
        <f t="array" ref="BU1784">INDEX($K:$Q,ROW(),MATCH(BU$3,$K$2:$Q$2,0))/12</f>
        <v>-83.333333333333329</v>
      </c>
      <c r="BV1784" s="80" cm="1">
        <f t="array" ref="BV1784">INDEX($K:$Q,ROW(),MATCH(BV$3,$K$2:$Q$2,0))/12</f>
        <v>-83.333333333333329</v>
      </c>
      <c r="BW1784" s="80" cm="1">
        <f t="array" ref="BW1784">INDEX($K:$Q,ROW(),MATCH(BW$3,$K$2:$Q$2,0))/12</f>
        <v>-83.333333333333329</v>
      </c>
      <c r="BX1784" s="80" cm="1">
        <f t="array" ref="BX1784">INDEX($K:$Q,ROW(),MATCH(BX$3,$K$2:$Q$2,0))/12</f>
        <v>-83.333333333333329</v>
      </c>
      <c r="BY1784" s="80" cm="1">
        <f t="array" ref="BY1784">INDEX($K:$Q,ROW(),MATCH(BY$3,$K$2:$Q$2,0))/12</f>
        <v>-83.333333333333329</v>
      </c>
      <c r="BZ1784" s="80" cm="1">
        <f t="array" ref="BZ1784">INDEX($K:$Q,ROW(),MATCH(BZ$3,$K$2:$Q$2,0))/12</f>
        <v>-83.333333333333329</v>
      </c>
      <c r="CA1784" s="80" cm="1">
        <f t="array" ref="CA1784">INDEX($K:$Q,ROW(),MATCH(CA$3,$K$2:$Q$2,0))/12</f>
        <v>-83.333333333333329</v>
      </c>
      <c r="CB1784" s="80" cm="1">
        <f t="array" ref="CB1784">INDEX($K:$Q,ROW(),MATCH(CB$3,$K$2:$Q$2,0))/12</f>
        <v>-83.333333333333329</v>
      </c>
      <c r="CC1784" s="80" cm="1">
        <f t="array" ref="CC1784">INDEX($K:$Q,ROW(),MATCH(CC$3,$K$2:$Q$2,0))/12</f>
        <v>-83.333333333333329</v>
      </c>
      <c r="CD1784" s="80" cm="1">
        <f t="array" ref="CD1784">INDEX($K:$Q,ROW(),MATCH(CD$3,$K$2:$Q$2,0))/12</f>
        <v>-83.333333333333329</v>
      </c>
      <c r="CE1784" s="80" cm="1">
        <f t="array" ref="CE1784">INDEX($K:$Q,ROW(),MATCH(CE$3,$K$2:$Q$2,0))/12</f>
        <v>-83.333333333333329</v>
      </c>
      <c r="CF1784" s="80" cm="1">
        <f t="array" ref="CF1784">INDEX($K:$Q,ROW(),MATCH(CF$3,$K$2:$Q$2,0))/12</f>
        <v>-83.333333333333329</v>
      </c>
      <c r="CG1784" s="80" cm="1">
        <f t="array" ref="CG1784">INDEX($K:$Q,ROW(),MATCH(CG$3,$K$2:$Q$2,0))/12</f>
        <v>-83.333333333333329</v>
      </c>
      <c r="CH1784" s="80" cm="1">
        <f t="array" ref="CH1784">INDEX($K:$Q,ROW(),MATCH(CH$3,$K$2:$Q$2,0))/12</f>
        <v>-83.333333333333329</v>
      </c>
      <c r="CI1784" s="80" cm="1">
        <f t="array" ref="CI1784">INDEX($K:$Q,ROW(),MATCH(CI$3,$K$2:$Q$2,0))/12</f>
        <v>-83.333333333333329</v>
      </c>
      <c r="CJ1784" s="80" cm="1">
        <f t="array" ref="CJ1784">INDEX($K:$Q,ROW(),MATCH(CJ$3,$K$2:$Q$2,0))/12</f>
        <v>-83.333333333333329</v>
      </c>
      <c r="CK1784" s="80" cm="1">
        <f t="array" ref="CK1784">INDEX($K:$Q,ROW(),MATCH(CK$3,$K$2:$Q$2,0))/12</f>
        <v>-83.333333333333329</v>
      </c>
      <c r="CL1784" s="80" cm="1">
        <f t="array" ref="CL1784">INDEX($K:$Q,ROW(),MATCH(CL$3,$K$2:$Q$2,0))/12</f>
        <v>-83.333333333333329</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D1785" t="s">
        <v>564</v>
      </c>
      <c r="E1785" s="8" t="str">
        <f t="shared" si="3021"/>
        <v>1785 FAPPELIST-F</v>
      </c>
      <c r="G1785" s="141" t="s">
        <v>323</v>
      </c>
      <c r="K1785" s="23">
        <v>-2000</v>
      </c>
      <c r="L1785" s="23">
        <v>-2000</v>
      </c>
      <c r="M1785" s="23">
        <v>-2000</v>
      </c>
      <c r="N1785" s="23">
        <v>-2000</v>
      </c>
      <c r="O1785" s="23">
        <v>-2000</v>
      </c>
      <c r="P1785" s="23">
        <v>-2000</v>
      </c>
      <c r="S1785" s="80" cm="1">
        <f t="array" ref="S1785">INDEX($K:$Q,ROW(),MATCH(S$3,$K$2:$Q$2,0))/12</f>
        <v>-166.66666666666666</v>
      </c>
      <c r="T1785" s="80" cm="1">
        <f t="array" ref="T1785">INDEX($K:$Q,ROW(),MATCH(T$3,$K$2:$Q$2,0))/12</f>
        <v>-166.66666666666666</v>
      </c>
      <c r="U1785" s="80" cm="1">
        <f t="array" ref="U1785">INDEX($K:$Q,ROW(),MATCH(U$3,$K$2:$Q$2,0))/12</f>
        <v>-166.66666666666666</v>
      </c>
      <c r="V1785" s="80" cm="1">
        <f t="array" ref="V1785">INDEX($K:$Q,ROW(),MATCH(V$3,$K$2:$Q$2,0))/12</f>
        <v>-166.66666666666666</v>
      </c>
      <c r="W1785" s="80" cm="1">
        <f t="array" ref="W1785">INDEX($K:$Q,ROW(),MATCH(W$3,$K$2:$Q$2,0))/12</f>
        <v>-166.66666666666666</v>
      </c>
      <c r="X1785" s="80" cm="1">
        <f t="array" ref="X1785">INDEX($K:$Q,ROW(),MATCH(X$3,$K$2:$Q$2,0))/12</f>
        <v>-166.66666666666666</v>
      </c>
      <c r="Y1785" s="80" cm="1">
        <f t="array" ref="Y1785">INDEX($K:$Q,ROW(),MATCH(Y$3,$K$2:$Q$2,0))/12</f>
        <v>-166.66666666666666</v>
      </c>
      <c r="Z1785" s="80" cm="1">
        <f t="array" ref="Z1785">INDEX($K:$Q,ROW(),MATCH(Z$3,$K$2:$Q$2,0))/12</f>
        <v>-166.66666666666666</v>
      </c>
      <c r="AA1785" s="80" cm="1">
        <f t="array" ref="AA1785">INDEX($K:$Q,ROW(),MATCH(AA$3,$K$2:$Q$2,0))/12</f>
        <v>-166.66666666666666</v>
      </c>
      <c r="AB1785" s="80" cm="1">
        <f t="array" ref="AB1785">INDEX($K:$Q,ROW(),MATCH(AB$3,$K$2:$Q$2,0))/12</f>
        <v>-166.66666666666666</v>
      </c>
      <c r="AC1785" s="80" cm="1">
        <f t="array" ref="AC1785">INDEX($K:$Q,ROW(),MATCH(AC$3,$K$2:$Q$2,0))/12</f>
        <v>-166.66666666666666</v>
      </c>
      <c r="AD1785" s="80" cm="1">
        <f t="array" ref="AD1785">INDEX($K:$Q,ROW(),MATCH(AD$3,$K$2:$Q$2,0))/12</f>
        <v>-166.66666666666666</v>
      </c>
      <c r="AE1785" s="80" cm="1">
        <f t="array" ref="AE1785">INDEX($K:$Q,ROW(),MATCH(AE$3,$K$2:$Q$2,0))/12</f>
        <v>-166.66666666666666</v>
      </c>
      <c r="AF1785" s="80" cm="1">
        <f t="array" ref="AF1785">INDEX($K:$Q,ROW(),MATCH(AF$3,$K$2:$Q$2,0))/12</f>
        <v>-166.66666666666666</v>
      </c>
      <c r="AG1785" s="80" cm="1">
        <f t="array" ref="AG1785">INDEX($K:$Q,ROW(),MATCH(AG$3,$K$2:$Q$2,0))/12</f>
        <v>-166.66666666666666</v>
      </c>
      <c r="AH1785" s="80" cm="1">
        <f t="array" ref="AH1785">INDEX($K:$Q,ROW(),MATCH(AH$3,$K$2:$Q$2,0))/12</f>
        <v>-166.66666666666666</v>
      </c>
      <c r="AI1785" s="80" cm="1">
        <f t="array" ref="AI1785">INDEX($K:$Q,ROW(),MATCH(AI$3,$K$2:$Q$2,0))/12</f>
        <v>-166.66666666666666</v>
      </c>
      <c r="AJ1785" s="80" cm="1">
        <f t="array" ref="AJ1785">INDEX($K:$Q,ROW(),MATCH(AJ$3,$K$2:$Q$2,0))/12</f>
        <v>-166.66666666666666</v>
      </c>
      <c r="AK1785" s="80" cm="1">
        <f t="array" ref="AK1785">INDEX($K:$Q,ROW(),MATCH(AK$3,$K$2:$Q$2,0))/12</f>
        <v>-166.66666666666666</v>
      </c>
      <c r="AL1785" s="80" cm="1">
        <f t="array" ref="AL1785">INDEX($K:$Q,ROW(),MATCH(AL$3,$K$2:$Q$2,0))/12</f>
        <v>-166.66666666666666</v>
      </c>
      <c r="AM1785" s="80" cm="1">
        <f t="array" ref="AM1785">INDEX($K:$Q,ROW(),MATCH(AM$3,$K$2:$Q$2,0))/12</f>
        <v>-166.66666666666666</v>
      </c>
      <c r="AN1785" s="80" cm="1">
        <f t="array" ref="AN1785">INDEX($K:$Q,ROW(),MATCH(AN$3,$K$2:$Q$2,0))/12</f>
        <v>-166.66666666666666</v>
      </c>
      <c r="AO1785" s="80" cm="1">
        <f t="array" ref="AO1785">INDEX($K:$Q,ROW(),MATCH(AO$3,$K$2:$Q$2,0))/12</f>
        <v>-166.66666666666666</v>
      </c>
      <c r="AP1785" s="80" cm="1">
        <f t="array" ref="AP1785">INDEX($K:$Q,ROW(),MATCH(AP$3,$K$2:$Q$2,0))/12</f>
        <v>-166.66666666666666</v>
      </c>
      <c r="AQ1785" s="80" cm="1">
        <f t="array" ref="AQ1785">INDEX($K:$Q,ROW(),MATCH(AQ$3,$K$2:$Q$2,0))/12</f>
        <v>-166.66666666666666</v>
      </c>
      <c r="AR1785" s="80" cm="1">
        <f t="array" ref="AR1785">INDEX($K:$Q,ROW(),MATCH(AR$3,$K$2:$Q$2,0))/12</f>
        <v>-166.66666666666666</v>
      </c>
      <c r="AS1785" s="80" cm="1">
        <f t="array" ref="AS1785">INDEX($K:$Q,ROW(),MATCH(AS$3,$K$2:$Q$2,0))/12</f>
        <v>-166.66666666666666</v>
      </c>
      <c r="AT1785" s="80" cm="1">
        <f t="array" ref="AT1785">INDEX($K:$Q,ROW(),MATCH(AT$3,$K$2:$Q$2,0))/12</f>
        <v>-166.66666666666666</v>
      </c>
      <c r="AU1785" s="80" cm="1">
        <f t="array" ref="AU1785">INDEX($K:$Q,ROW(),MATCH(AU$3,$K$2:$Q$2,0))/12</f>
        <v>-166.66666666666666</v>
      </c>
      <c r="AV1785" s="80" cm="1">
        <f t="array" ref="AV1785">INDEX($K:$Q,ROW(),MATCH(AV$3,$K$2:$Q$2,0))/12</f>
        <v>-166.66666666666666</v>
      </c>
      <c r="AW1785" s="80" cm="1">
        <f t="array" ref="AW1785">INDEX($K:$Q,ROW(),MATCH(AW$3,$K$2:$Q$2,0))/12</f>
        <v>-166.66666666666666</v>
      </c>
      <c r="AX1785" s="80" cm="1">
        <f t="array" ref="AX1785">INDEX($K:$Q,ROW(),MATCH(AX$3,$K$2:$Q$2,0))/12</f>
        <v>-166.66666666666666</v>
      </c>
      <c r="AY1785" s="80" cm="1">
        <f t="array" ref="AY1785">INDEX($K:$Q,ROW(),MATCH(AY$3,$K$2:$Q$2,0))/12</f>
        <v>-166.66666666666666</v>
      </c>
      <c r="AZ1785" s="80" cm="1">
        <f t="array" ref="AZ1785">INDEX($K:$Q,ROW(),MATCH(AZ$3,$K$2:$Q$2,0))/12</f>
        <v>-166.66666666666666</v>
      </c>
      <c r="BA1785" s="80" cm="1">
        <f t="array" ref="BA1785">INDEX($K:$Q,ROW(),MATCH(BA$3,$K$2:$Q$2,0))/12</f>
        <v>-166.66666666666666</v>
      </c>
      <c r="BB1785" s="80" cm="1">
        <f t="array" ref="BB1785">INDEX($K:$Q,ROW(),MATCH(BB$3,$K$2:$Q$2,0))/12</f>
        <v>-166.66666666666666</v>
      </c>
      <c r="BC1785" s="80" cm="1">
        <f t="array" ref="BC1785">INDEX($K:$Q,ROW(),MATCH(BC$3,$K$2:$Q$2,0))/12</f>
        <v>-166.66666666666666</v>
      </c>
      <c r="BD1785" s="80" cm="1">
        <f t="array" ref="BD1785">INDEX($K:$Q,ROW(),MATCH(BD$3,$K$2:$Q$2,0))/12</f>
        <v>-166.66666666666666</v>
      </c>
      <c r="BE1785" s="80" cm="1">
        <f t="array" ref="BE1785">INDEX($K:$Q,ROW(),MATCH(BE$3,$K$2:$Q$2,0))/12</f>
        <v>-166.66666666666666</v>
      </c>
      <c r="BF1785" s="80" cm="1">
        <f t="array" ref="BF1785">INDEX($K:$Q,ROW(),MATCH(BF$3,$K$2:$Q$2,0))/12</f>
        <v>-166.66666666666666</v>
      </c>
      <c r="BG1785" s="80" cm="1">
        <f t="array" ref="BG1785">INDEX($K:$Q,ROW(),MATCH(BG$3,$K$2:$Q$2,0))/12</f>
        <v>-166.66666666666666</v>
      </c>
      <c r="BH1785" s="80" cm="1">
        <f t="array" ref="BH1785">INDEX($K:$Q,ROW(),MATCH(BH$3,$K$2:$Q$2,0))/12</f>
        <v>-166.66666666666666</v>
      </c>
      <c r="BI1785" s="80" cm="1">
        <f t="array" ref="BI1785">INDEX($K:$Q,ROW(),MATCH(BI$3,$K$2:$Q$2,0))/12</f>
        <v>-166.66666666666666</v>
      </c>
      <c r="BJ1785" s="80" cm="1">
        <f t="array" ref="BJ1785">INDEX($K:$Q,ROW(),MATCH(BJ$3,$K$2:$Q$2,0))/12</f>
        <v>-166.66666666666666</v>
      </c>
      <c r="BK1785" s="80" cm="1">
        <f t="array" ref="BK1785">INDEX($K:$Q,ROW(),MATCH(BK$3,$K$2:$Q$2,0))/12</f>
        <v>-166.66666666666666</v>
      </c>
      <c r="BL1785" s="80" cm="1">
        <f t="array" ref="BL1785">INDEX($K:$Q,ROW(),MATCH(BL$3,$K$2:$Q$2,0))/12</f>
        <v>-166.66666666666666</v>
      </c>
      <c r="BM1785" s="80" cm="1">
        <f t="array" ref="BM1785">INDEX($K:$Q,ROW(),MATCH(BM$3,$K$2:$Q$2,0))/12</f>
        <v>-166.66666666666666</v>
      </c>
      <c r="BN1785" s="80" cm="1">
        <f t="array" ref="BN1785">INDEX($K:$Q,ROW(),MATCH(BN$3,$K$2:$Q$2,0))/12</f>
        <v>-166.66666666666666</v>
      </c>
      <c r="BO1785" s="80" cm="1">
        <f t="array" ref="BO1785">INDEX($K:$Q,ROW(),MATCH(BO$3,$K$2:$Q$2,0))/12</f>
        <v>-166.66666666666666</v>
      </c>
      <c r="BP1785" s="80" cm="1">
        <f t="array" ref="BP1785">INDEX($K:$Q,ROW(),MATCH(BP$3,$K$2:$Q$2,0))/12</f>
        <v>-166.66666666666666</v>
      </c>
      <c r="BQ1785" s="80" cm="1">
        <f t="array" ref="BQ1785">INDEX($K:$Q,ROW(),MATCH(BQ$3,$K$2:$Q$2,0))/12</f>
        <v>-166.66666666666666</v>
      </c>
      <c r="BR1785" s="80" cm="1">
        <f t="array" ref="BR1785">INDEX($K:$Q,ROW(),MATCH(BR$3,$K$2:$Q$2,0))/12</f>
        <v>-166.66666666666666</v>
      </c>
      <c r="BS1785" s="80" cm="1">
        <f t="array" ref="BS1785">INDEX($K:$Q,ROW(),MATCH(BS$3,$K$2:$Q$2,0))/12</f>
        <v>-166.66666666666666</v>
      </c>
      <c r="BT1785" s="80" cm="1">
        <f t="array" ref="BT1785">INDEX($K:$Q,ROW(),MATCH(BT$3,$K$2:$Q$2,0))/12</f>
        <v>-166.66666666666666</v>
      </c>
      <c r="BU1785" s="80" cm="1">
        <f t="array" ref="BU1785">INDEX($K:$Q,ROW(),MATCH(BU$3,$K$2:$Q$2,0))/12</f>
        <v>-166.66666666666666</v>
      </c>
      <c r="BV1785" s="80" cm="1">
        <f t="array" ref="BV1785">INDEX($K:$Q,ROW(),MATCH(BV$3,$K$2:$Q$2,0))/12</f>
        <v>-166.66666666666666</v>
      </c>
      <c r="BW1785" s="80" cm="1">
        <f t="array" ref="BW1785">INDEX($K:$Q,ROW(),MATCH(BW$3,$K$2:$Q$2,0))/12</f>
        <v>-166.66666666666666</v>
      </c>
      <c r="BX1785" s="80" cm="1">
        <f t="array" ref="BX1785">INDEX($K:$Q,ROW(),MATCH(BX$3,$K$2:$Q$2,0))/12</f>
        <v>-166.66666666666666</v>
      </c>
      <c r="BY1785" s="80" cm="1">
        <f t="array" ref="BY1785">INDEX($K:$Q,ROW(),MATCH(BY$3,$K$2:$Q$2,0))/12</f>
        <v>-166.66666666666666</v>
      </c>
      <c r="BZ1785" s="80" cm="1">
        <f t="array" ref="BZ1785">INDEX($K:$Q,ROW(),MATCH(BZ$3,$K$2:$Q$2,0))/12</f>
        <v>-166.66666666666666</v>
      </c>
      <c r="CA1785" s="80" cm="1">
        <f t="array" ref="CA1785">INDEX($K:$Q,ROW(),MATCH(CA$3,$K$2:$Q$2,0))/12</f>
        <v>-166.66666666666666</v>
      </c>
      <c r="CB1785" s="80" cm="1">
        <f t="array" ref="CB1785">INDEX($K:$Q,ROW(),MATCH(CB$3,$K$2:$Q$2,0))/12</f>
        <v>-166.66666666666666</v>
      </c>
      <c r="CC1785" s="80" cm="1">
        <f t="array" ref="CC1785">INDEX($K:$Q,ROW(),MATCH(CC$3,$K$2:$Q$2,0))/12</f>
        <v>-166.66666666666666</v>
      </c>
      <c r="CD1785" s="80" cm="1">
        <f t="array" ref="CD1785">INDEX($K:$Q,ROW(),MATCH(CD$3,$K$2:$Q$2,0))/12</f>
        <v>-166.66666666666666</v>
      </c>
      <c r="CE1785" s="80" cm="1">
        <f t="array" ref="CE1785">INDEX($K:$Q,ROW(),MATCH(CE$3,$K$2:$Q$2,0))/12</f>
        <v>-166.66666666666666</v>
      </c>
      <c r="CF1785" s="80" cm="1">
        <f t="array" ref="CF1785">INDEX($K:$Q,ROW(),MATCH(CF$3,$K$2:$Q$2,0))/12</f>
        <v>-166.66666666666666</v>
      </c>
      <c r="CG1785" s="80" cm="1">
        <f t="array" ref="CG1785">INDEX($K:$Q,ROW(),MATCH(CG$3,$K$2:$Q$2,0))/12</f>
        <v>-166.66666666666666</v>
      </c>
      <c r="CH1785" s="80" cm="1">
        <f t="array" ref="CH1785">INDEX($K:$Q,ROW(),MATCH(CH$3,$K$2:$Q$2,0))/12</f>
        <v>-166.66666666666666</v>
      </c>
      <c r="CI1785" s="80" cm="1">
        <f t="array" ref="CI1785">INDEX($K:$Q,ROW(),MATCH(CI$3,$K$2:$Q$2,0))/12</f>
        <v>-166.66666666666666</v>
      </c>
      <c r="CJ1785" s="80" cm="1">
        <f t="array" ref="CJ1785">INDEX($K:$Q,ROW(),MATCH(CJ$3,$K$2:$Q$2,0))/12</f>
        <v>-166.66666666666666</v>
      </c>
      <c r="CK1785" s="80" cm="1">
        <f t="array" ref="CK1785">INDEX($K:$Q,ROW(),MATCH(CK$3,$K$2:$Q$2,0))/12</f>
        <v>-166.66666666666666</v>
      </c>
      <c r="CL1785" s="80" cm="1">
        <f t="array" ref="CL1785">INDEX($K:$Q,ROW(),MATCH(CL$3,$K$2:$Q$2,0))/12</f>
        <v>-166.66666666666666</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INDEX($K:$Q,ROW(),MATCH(CY$3,$K$2:$Q$2,0))/CL$5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D1786" t="s">
        <v>564</v>
      </c>
      <c r="E1786" s="8" t="str">
        <f t="shared" si="3021"/>
        <v>1786 FAPPELIST-F</v>
      </c>
      <c r="G1786" s="141" t="s">
        <v>566</v>
      </c>
      <c r="K1786" s="23">
        <v>-4000</v>
      </c>
      <c r="L1786" s="23">
        <v>-4000</v>
      </c>
      <c r="M1786" s="23">
        <v>-4000</v>
      </c>
      <c r="N1786" s="23">
        <v>-4000</v>
      </c>
      <c r="O1786" s="23">
        <v>-4000</v>
      </c>
      <c r="P1786" s="23">
        <v>-4000</v>
      </c>
      <c r="S1786" s="80" cm="1">
        <f t="array" ref="S1786">INDEX($K:$Q,ROW(),MATCH(S$3,$K$2:$Q$2,0))/12</f>
        <v>-333.33333333333331</v>
      </c>
      <c r="T1786" s="80" cm="1">
        <f t="array" ref="T1786">INDEX($K:$Q,ROW(),MATCH(T$3,$K$2:$Q$2,0))/12</f>
        <v>-333.33333333333331</v>
      </c>
      <c r="U1786" s="80" cm="1">
        <f t="array" ref="U1786">INDEX($K:$Q,ROW(),MATCH(U$3,$K$2:$Q$2,0))/12</f>
        <v>-333.33333333333331</v>
      </c>
      <c r="V1786" s="80" cm="1">
        <f t="array" ref="V1786">INDEX($K:$Q,ROW(),MATCH(V$3,$K$2:$Q$2,0))/12</f>
        <v>-333.33333333333331</v>
      </c>
      <c r="W1786" s="80" cm="1">
        <f t="array" ref="W1786">INDEX($K:$Q,ROW(),MATCH(W$3,$K$2:$Q$2,0))/12</f>
        <v>-333.33333333333331</v>
      </c>
      <c r="X1786" s="80" cm="1">
        <f t="array" ref="X1786">INDEX($K:$Q,ROW(),MATCH(X$3,$K$2:$Q$2,0))/12</f>
        <v>-333.33333333333331</v>
      </c>
      <c r="Y1786" s="80" cm="1">
        <f t="array" ref="Y1786">INDEX($K:$Q,ROW(),MATCH(Y$3,$K$2:$Q$2,0))/12</f>
        <v>-333.33333333333331</v>
      </c>
      <c r="Z1786" s="80" cm="1">
        <f t="array" ref="Z1786">INDEX($K:$Q,ROW(),MATCH(Z$3,$K$2:$Q$2,0))/12</f>
        <v>-333.33333333333331</v>
      </c>
      <c r="AA1786" s="80" cm="1">
        <f t="array" ref="AA1786">INDEX($K:$Q,ROW(),MATCH(AA$3,$K$2:$Q$2,0))/12</f>
        <v>-333.33333333333331</v>
      </c>
      <c r="AB1786" s="80" cm="1">
        <f t="array" ref="AB1786">INDEX($K:$Q,ROW(),MATCH(AB$3,$K$2:$Q$2,0))/12</f>
        <v>-333.33333333333331</v>
      </c>
      <c r="AC1786" s="80" cm="1">
        <f t="array" ref="AC1786">INDEX($K:$Q,ROW(),MATCH(AC$3,$K$2:$Q$2,0))/12</f>
        <v>-333.33333333333331</v>
      </c>
      <c r="AD1786" s="80" cm="1">
        <f t="array" ref="AD1786">INDEX($K:$Q,ROW(),MATCH(AD$3,$K$2:$Q$2,0))/12</f>
        <v>-333.33333333333331</v>
      </c>
      <c r="AE1786" s="80" cm="1">
        <f t="array" ref="AE1786">INDEX($K:$Q,ROW(),MATCH(AE$3,$K$2:$Q$2,0))/12</f>
        <v>-333.33333333333331</v>
      </c>
      <c r="AF1786" s="80" cm="1">
        <f t="array" ref="AF1786">INDEX($K:$Q,ROW(),MATCH(AF$3,$K$2:$Q$2,0))/12</f>
        <v>-333.33333333333331</v>
      </c>
      <c r="AG1786" s="80" cm="1">
        <f t="array" ref="AG1786">INDEX($K:$Q,ROW(),MATCH(AG$3,$K$2:$Q$2,0))/12</f>
        <v>-333.33333333333331</v>
      </c>
      <c r="AH1786" s="80" cm="1">
        <f t="array" ref="AH1786">INDEX($K:$Q,ROW(),MATCH(AH$3,$K$2:$Q$2,0))/12</f>
        <v>-333.33333333333331</v>
      </c>
      <c r="AI1786" s="80" cm="1">
        <f t="array" ref="AI1786">INDEX($K:$Q,ROW(),MATCH(AI$3,$K$2:$Q$2,0))/12</f>
        <v>-333.33333333333331</v>
      </c>
      <c r="AJ1786" s="80" cm="1">
        <f t="array" ref="AJ1786">INDEX($K:$Q,ROW(),MATCH(AJ$3,$K$2:$Q$2,0))/12</f>
        <v>-333.33333333333331</v>
      </c>
      <c r="AK1786" s="80" cm="1">
        <f t="array" ref="AK1786">INDEX($K:$Q,ROW(),MATCH(AK$3,$K$2:$Q$2,0))/12</f>
        <v>-333.33333333333331</v>
      </c>
      <c r="AL1786" s="80" cm="1">
        <f t="array" ref="AL1786">INDEX($K:$Q,ROW(),MATCH(AL$3,$K$2:$Q$2,0))/12</f>
        <v>-333.33333333333331</v>
      </c>
      <c r="AM1786" s="80" cm="1">
        <f t="array" ref="AM1786">INDEX($K:$Q,ROW(),MATCH(AM$3,$K$2:$Q$2,0))/12</f>
        <v>-333.33333333333331</v>
      </c>
      <c r="AN1786" s="80" cm="1">
        <f t="array" ref="AN1786">INDEX($K:$Q,ROW(),MATCH(AN$3,$K$2:$Q$2,0))/12</f>
        <v>-333.33333333333331</v>
      </c>
      <c r="AO1786" s="80" cm="1">
        <f t="array" ref="AO1786">INDEX($K:$Q,ROW(),MATCH(AO$3,$K$2:$Q$2,0))/12</f>
        <v>-333.33333333333331</v>
      </c>
      <c r="AP1786" s="80" cm="1">
        <f t="array" ref="AP1786">INDEX($K:$Q,ROW(),MATCH(AP$3,$K$2:$Q$2,0))/12</f>
        <v>-333.33333333333331</v>
      </c>
      <c r="AQ1786" s="80" cm="1">
        <f t="array" ref="AQ1786">INDEX($K:$Q,ROW(),MATCH(AQ$3,$K$2:$Q$2,0))/12</f>
        <v>-333.33333333333331</v>
      </c>
      <c r="AR1786" s="80" cm="1">
        <f t="array" ref="AR1786">INDEX($K:$Q,ROW(),MATCH(AR$3,$K$2:$Q$2,0))/12</f>
        <v>-333.33333333333331</v>
      </c>
      <c r="AS1786" s="80" cm="1">
        <f t="array" ref="AS1786">INDEX($K:$Q,ROW(),MATCH(AS$3,$K$2:$Q$2,0))/12</f>
        <v>-333.33333333333331</v>
      </c>
      <c r="AT1786" s="80" cm="1">
        <f t="array" ref="AT1786">INDEX($K:$Q,ROW(),MATCH(AT$3,$K$2:$Q$2,0))/12</f>
        <v>-333.33333333333331</v>
      </c>
      <c r="AU1786" s="80" cm="1">
        <f t="array" ref="AU1786">INDEX($K:$Q,ROW(),MATCH(AU$3,$K$2:$Q$2,0))/12</f>
        <v>-333.33333333333331</v>
      </c>
      <c r="AV1786" s="80" cm="1">
        <f t="array" ref="AV1786">INDEX($K:$Q,ROW(),MATCH(AV$3,$K$2:$Q$2,0))/12</f>
        <v>-333.33333333333331</v>
      </c>
      <c r="AW1786" s="80" cm="1">
        <f t="array" ref="AW1786">INDEX($K:$Q,ROW(),MATCH(AW$3,$K$2:$Q$2,0))/12</f>
        <v>-333.33333333333331</v>
      </c>
      <c r="AX1786" s="80" cm="1">
        <f t="array" ref="AX1786">INDEX($K:$Q,ROW(),MATCH(AX$3,$K$2:$Q$2,0))/12</f>
        <v>-333.33333333333331</v>
      </c>
      <c r="AY1786" s="80" cm="1">
        <f t="array" ref="AY1786">INDEX($K:$Q,ROW(),MATCH(AY$3,$K$2:$Q$2,0))/12</f>
        <v>-333.33333333333331</v>
      </c>
      <c r="AZ1786" s="80" cm="1">
        <f t="array" ref="AZ1786">INDEX($K:$Q,ROW(),MATCH(AZ$3,$K$2:$Q$2,0))/12</f>
        <v>-333.33333333333331</v>
      </c>
      <c r="BA1786" s="80" cm="1">
        <f t="array" ref="BA1786">INDEX($K:$Q,ROW(),MATCH(BA$3,$K$2:$Q$2,0))/12</f>
        <v>-333.33333333333331</v>
      </c>
      <c r="BB1786" s="80" cm="1">
        <f t="array" ref="BB1786">INDEX($K:$Q,ROW(),MATCH(BB$3,$K$2:$Q$2,0))/12</f>
        <v>-333.33333333333331</v>
      </c>
      <c r="BC1786" s="80" cm="1">
        <f t="array" ref="BC1786">INDEX($K:$Q,ROW(),MATCH(BC$3,$K$2:$Q$2,0))/12</f>
        <v>-333.33333333333331</v>
      </c>
      <c r="BD1786" s="80" cm="1">
        <f t="array" ref="BD1786">INDEX($K:$Q,ROW(),MATCH(BD$3,$K$2:$Q$2,0))/12</f>
        <v>-333.33333333333331</v>
      </c>
      <c r="BE1786" s="80" cm="1">
        <f t="array" ref="BE1786">INDEX($K:$Q,ROW(),MATCH(BE$3,$K$2:$Q$2,0))/12</f>
        <v>-333.33333333333331</v>
      </c>
      <c r="BF1786" s="80" cm="1">
        <f t="array" ref="BF1786">INDEX($K:$Q,ROW(),MATCH(BF$3,$K$2:$Q$2,0))/12</f>
        <v>-333.33333333333331</v>
      </c>
      <c r="BG1786" s="80" cm="1">
        <f t="array" ref="BG1786">INDEX($K:$Q,ROW(),MATCH(BG$3,$K$2:$Q$2,0))/12</f>
        <v>-333.33333333333331</v>
      </c>
      <c r="BH1786" s="80" cm="1">
        <f t="array" ref="BH1786">INDEX($K:$Q,ROW(),MATCH(BH$3,$K$2:$Q$2,0))/12</f>
        <v>-333.33333333333331</v>
      </c>
      <c r="BI1786" s="80" cm="1">
        <f t="array" ref="BI1786">INDEX($K:$Q,ROW(),MATCH(BI$3,$K$2:$Q$2,0))/12</f>
        <v>-333.33333333333331</v>
      </c>
      <c r="BJ1786" s="80" cm="1">
        <f t="array" ref="BJ1786">INDEX($K:$Q,ROW(),MATCH(BJ$3,$K$2:$Q$2,0))/12</f>
        <v>-333.33333333333331</v>
      </c>
      <c r="BK1786" s="80" cm="1">
        <f t="array" ref="BK1786">INDEX($K:$Q,ROW(),MATCH(BK$3,$K$2:$Q$2,0))/12</f>
        <v>-333.33333333333331</v>
      </c>
      <c r="BL1786" s="80" cm="1">
        <f t="array" ref="BL1786">INDEX($K:$Q,ROW(),MATCH(BL$3,$K$2:$Q$2,0))/12</f>
        <v>-333.33333333333331</v>
      </c>
      <c r="BM1786" s="80" cm="1">
        <f t="array" ref="BM1786">INDEX($K:$Q,ROW(),MATCH(BM$3,$K$2:$Q$2,0))/12</f>
        <v>-333.33333333333331</v>
      </c>
      <c r="BN1786" s="80" cm="1">
        <f t="array" ref="BN1786">INDEX($K:$Q,ROW(),MATCH(BN$3,$K$2:$Q$2,0))/12</f>
        <v>-333.33333333333331</v>
      </c>
      <c r="BO1786" s="80" cm="1">
        <f t="array" ref="BO1786">INDEX($K:$Q,ROW(),MATCH(BO$3,$K$2:$Q$2,0))/12</f>
        <v>-333.33333333333331</v>
      </c>
      <c r="BP1786" s="80" cm="1">
        <f t="array" ref="BP1786">INDEX($K:$Q,ROW(),MATCH(BP$3,$K$2:$Q$2,0))/12</f>
        <v>-333.33333333333331</v>
      </c>
      <c r="BQ1786" s="80" cm="1">
        <f t="array" ref="BQ1786">INDEX($K:$Q,ROW(),MATCH(BQ$3,$K$2:$Q$2,0))/12</f>
        <v>-333.33333333333331</v>
      </c>
      <c r="BR1786" s="80" cm="1">
        <f t="array" ref="BR1786">INDEX($K:$Q,ROW(),MATCH(BR$3,$K$2:$Q$2,0))/12</f>
        <v>-333.33333333333331</v>
      </c>
      <c r="BS1786" s="80" cm="1">
        <f t="array" ref="BS1786">INDEX($K:$Q,ROW(),MATCH(BS$3,$K$2:$Q$2,0))/12</f>
        <v>-333.33333333333331</v>
      </c>
      <c r="BT1786" s="80" cm="1">
        <f t="array" ref="BT1786">INDEX($K:$Q,ROW(),MATCH(BT$3,$K$2:$Q$2,0))/12</f>
        <v>-333.33333333333331</v>
      </c>
      <c r="BU1786" s="80" cm="1">
        <f t="array" ref="BU1786">INDEX($K:$Q,ROW(),MATCH(BU$3,$K$2:$Q$2,0))/12</f>
        <v>-333.33333333333331</v>
      </c>
      <c r="BV1786" s="80" cm="1">
        <f t="array" ref="BV1786">INDEX($K:$Q,ROW(),MATCH(BV$3,$K$2:$Q$2,0))/12</f>
        <v>-333.33333333333331</v>
      </c>
      <c r="BW1786" s="80" cm="1">
        <f t="array" ref="BW1786">INDEX($K:$Q,ROW(),MATCH(BW$3,$K$2:$Q$2,0))/12</f>
        <v>-333.33333333333331</v>
      </c>
      <c r="BX1786" s="80" cm="1">
        <f t="array" ref="BX1786">INDEX($K:$Q,ROW(),MATCH(BX$3,$K$2:$Q$2,0))/12</f>
        <v>-333.33333333333331</v>
      </c>
      <c r="BY1786" s="80" cm="1">
        <f t="array" ref="BY1786">INDEX($K:$Q,ROW(),MATCH(BY$3,$K$2:$Q$2,0))/12</f>
        <v>-333.33333333333331</v>
      </c>
      <c r="BZ1786" s="80" cm="1">
        <f t="array" ref="BZ1786">INDEX($K:$Q,ROW(),MATCH(BZ$3,$K$2:$Q$2,0))/12</f>
        <v>-333.33333333333331</v>
      </c>
      <c r="CA1786" s="80" cm="1">
        <f t="array" ref="CA1786">INDEX($K:$Q,ROW(),MATCH(CA$3,$K$2:$Q$2,0))/12</f>
        <v>-333.33333333333331</v>
      </c>
      <c r="CB1786" s="80" cm="1">
        <f t="array" ref="CB1786">INDEX($K:$Q,ROW(),MATCH(CB$3,$K$2:$Q$2,0))/12</f>
        <v>-333.33333333333331</v>
      </c>
      <c r="CC1786" s="80" cm="1">
        <f t="array" ref="CC1786">INDEX($K:$Q,ROW(),MATCH(CC$3,$K$2:$Q$2,0))/12</f>
        <v>-333.33333333333331</v>
      </c>
      <c r="CD1786" s="80" cm="1">
        <f t="array" ref="CD1786">INDEX($K:$Q,ROW(),MATCH(CD$3,$K$2:$Q$2,0))/12</f>
        <v>-333.33333333333331</v>
      </c>
      <c r="CE1786" s="80" cm="1">
        <f t="array" ref="CE1786">INDEX($K:$Q,ROW(),MATCH(CE$3,$K$2:$Q$2,0))/12</f>
        <v>-333.33333333333331</v>
      </c>
      <c r="CF1786" s="80" cm="1">
        <f t="array" ref="CF1786">INDEX($K:$Q,ROW(),MATCH(CF$3,$K$2:$Q$2,0))/12</f>
        <v>-333.33333333333331</v>
      </c>
      <c r="CG1786" s="80" cm="1">
        <f t="array" ref="CG1786">INDEX($K:$Q,ROW(),MATCH(CG$3,$K$2:$Q$2,0))/12</f>
        <v>-333.33333333333331</v>
      </c>
      <c r="CH1786" s="80" cm="1">
        <f t="array" ref="CH1786">INDEX($K:$Q,ROW(),MATCH(CH$3,$K$2:$Q$2,0))/12</f>
        <v>-333.33333333333331</v>
      </c>
      <c r="CI1786" s="80" cm="1">
        <f t="array" ref="CI1786">INDEX($K:$Q,ROW(),MATCH(CI$3,$K$2:$Q$2,0))/12</f>
        <v>-333.33333333333331</v>
      </c>
      <c r="CJ1786" s="80" cm="1">
        <f t="array" ref="CJ1786">INDEX($K:$Q,ROW(),MATCH(CJ$3,$K$2:$Q$2,0))/12</f>
        <v>-333.33333333333331</v>
      </c>
      <c r="CK1786" s="80" cm="1">
        <f t="array" ref="CK1786">INDEX($K:$Q,ROW(),MATCH(CK$3,$K$2:$Q$2,0))/12</f>
        <v>-333.33333333333331</v>
      </c>
      <c r="CL1786" s="80" cm="1">
        <f t="array" ref="CL1786">INDEX($K:$Q,ROW(),MATCH(CL$3,$K$2:$Q$2,0))/12</f>
        <v>-333.33333333333331</v>
      </c>
      <c r="CN1786" s="74"/>
      <c r="CO1786" s="80" t="e" cm="1">
        <f t="array" ref="CO1786">INDEX($K:$Q,ROW(),MATCH(CO$3,$K$2:$Q$2,0))/CO$5</f>
        <v>#N/A</v>
      </c>
      <c r="CP1786" s="80" t="e" cm="1">
        <f t="array" ref="CP1786">INDEX($K:$Q,ROW(),MATCH(CP$3,$K$2:$Q$2,0))/CP$5</f>
        <v>#N/A</v>
      </c>
      <c r="CQ1786" s="80" t="e" cm="1">
        <f t="array" ref="CQ1786">INDEX($K:$Q,ROW(),MATCH(CQ$3,$K$2:$Q$2,0))/CQ$5</f>
        <v>#N/A</v>
      </c>
      <c r="CR1786" s="80" t="e" cm="1">
        <f t="array" ref="CR1786">INDEX($K:$Q,ROW(),MATCH(CR$3,$K$2:$Q$2,0))/CR$5</f>
        <v>#N/A</v>
      </c>
      <c r="CS1786" s="80" t="e" cm="1">
        <f t="array" ref="CS1786">INDEX($K:$Q,ROW(),MATCH(CS$3,$K$2:$Q$2,0))/CS$5</f>
        <v>#N/A</v>
      </c>
      <c r="CT1786" s="80" t="e" cm="1">
        <f t="array" ref="CT1786">INDEX($K:$Q,ROW(),MATCH(CT$3,$K$2:$Q$2,0))/CT$5</f>
        <v>#N/A</v>
      </c>
      <c r="CU1786" s="80" t="e" cm="1">
        <f t="array" ref="CU1786">INDEX($K:$Q,ROW(),MATCH(CU$3,$K$2:$Q$2,0))/CU$5</f>
        <v>#N/A</v>
      </c>
      <c r="CV1786" s="80" t="e" cm="1">
        <f t="array" ref="CV1786">INDEX($K:$Q,ROW(),MATCH(CV$3,$K$2:$Q$2,0))/CV$5</f>
        <v>#N/A</v>
      </c>
      <c r="CW1786" s="80" t="e" cm="1">
        <f t="array" ref="CW1786">INDEX($K:$Q,ROW(),MATCH(CW$3,$K$2:$Q$2,0))/CW$5</f>
        <v>#N/A</v>
      </c>
      <c r="CX1786" s="80" t="e" cm="1">
        <f t="array" ref="CX1786">INDEX($K:$Q,ROW(),MATCH(CX$3,$K$2:$Q$2,0))/CX$5</f>
        <v>#N/A</v>
      </c>
      <c r="CY1786" s="80" t="e" cm="1">
        <f t="array" ref="CY1786">INDEX($K:$Q,ROW(),MATCH(CY$3,$K$2:$Q$2,0))/CL$5</f>
        <v>#N/A</v>
      </c>
      <c r="CZ1786" s="80" t="e" cm="1">
        <f t="array" ref="CZ1786">INDEX($K:$Q,ROW(),MATCH(CZ$3,$K$2:$Q$2,0))/CZ$5</f>
        <v>#N/A</v>
      </c>
      <c r="DA1786" s="80" t="e" cm="1">
        <f t="array" ref="DA1786">INDEX($K:$Q,ROW(),MATCH(DA$3,$K$2:$Q$2,0))/DA$5</f>
        <v>#N/A</v>
      </c>
      <c r="DB1786" s="80" t="e" cm="1">
        <f t="array" ref="DB1786">INDEX($K:$Q,ROW(),MATCH(DB$3,$K$2:$Q$2,0))/DB$5</f>
        <v>#N/A</v>
      </c>
      <c r="DC1786" s="80" t="e" cm="1">
        <f t="array" ref="DC1786">INDEX($K:$Q,ROW(),MATCH(DC$3,$K$2:$Q$2,0))/DC$5</f>
        <v>#N/A</v>
      </c>
      <c r="DD1786" s="80" t="e" cm="1">
        <f t="array" ref="DD1786">INDEX($K:$Q,ROW(),MATCH(DD$3,$K$2:$Q$2,0))/DD$5</f>
        <v>#N/A</v>
      </c>
      <c r="DE1786" s="80" t="e" cm="1">
        <f t="array" ref="DE1786">INDEX($K:$Q,ROW(),MATCH(DE$3,$K$2:$Q$2,0))/DE$5</f>
        <v>#N/A</v>
      </c>
      <c r="DF1786" s="80" t="e" cm="1">
        <f t="array" ref="DF1786">INDEX($K:$Q,ROW(),MATCH(DF$3,$K$2:$Q$2,0))/DF$5</f>
        <v>#N/A</v>
      </c>
      <c r="DG1786" s="80" t="e" cm="1">
        <f t="array" ref="DG1786">INDEX($K:$Q,ROW(),MATCH(DG$3,$K$2:$Q$2,0))/DG$5</f>
        <v>#N/A</v>
      </c>
      <c r="DH1786" s="80" t="e" cm="1">
        <f t="array" ref="DH1786">INDEX($K:$Q,ROW(),MATCH(DH$3,$K$2:$Q$2,0))/DH$5</f>
        <v>#N/A</v>
      </c>
      <c r="DI1786" s="80" t="e" cm="1">
        <f t="array" ref="DI1786">INDEX($K:$Q,ROW(),MATCH(DI$3,$K$2:$Q$2,0))/DI$5</f>
        <v>#N/A</v>
      </c>
      <c r="DJ1786" s="80" t="e" cm="1">
        <f t="array" ref="DJ1786">INDEX($K:$Q,ROW(),MATCH(DJ$3,$K$2:$Q$2,0))/DJ$5</f>
        <v>#N/A</v>
      </c>
      <c r="DK1786" s="80" t="e" cm="1">
        <f t="array" ref="DK1786">INDEX($K:$Q,ROW(),MATCH(DK$3,$K$2:$Q$2,0))/DK$5</f>
        <v>#N/A</v>
      </c>
      <c r="DL1786" s="80" t="e" cm="1">
        <f t="array" ref="DL1786">INDEX($K:$Q,ROW(),MATCH(DL$3,$K$2:$Q$2,0))/DL$5</f>
        <v>#N/A</v>
      </c>
    </row>
    <row r="1787" spans="2:116" x14ac:dyDescent="0.4">
      <c r="D1787" t="s">
        <v>564</v>
      </c>
      <c r="E1787" s="8" t="str">
        <f t="shared" si="3021"/>
        <v>1787 FAPPELIST-F</v>
      </c>
      <c r="G1787" s="141" t="s">
        <v>567</v>
      </c>
      <c r="K1787" s="23">
        <v>-8000</v>
      </c>
      <c r="L1787" s="23">
        <v>-8000</v>
      </c>
      <c r="M1787" s="23">
        <v>-8000</v>
      </c>
      <c r="N1787" s="23">
        <v>-8000</v>
      </c>
      <c r="O1787" s="23">
        <v>-8000</v>
      </c>
      <c r="P1787" s="23">
        <v>-8000</v>
      </c>
      <c r="S1787" s="80" cm="1">
        <f t="array" ref="S1787">INDEX($K:$Q,ROW(),MATCH(S$3,$K$2:$Q$2,0))/12</f>
        <v>-666.66666666666663</v>
      </c>
      <c r="T1787" s="80" cm="1">
        <f t="array" ref="T1787">INDEX($K:$Q,ROW(),MATCH(T$3,$K$2:$Q$2,0))/12</f>
        <v>-666.66666666666663</v>
      </c>
      <c r="U1787" s="80" cm="1">
        <f t="array" ref="U1787">INDEX($K:$Q,ROW(),MATCH(U$3,$K$2:$Q$2,0))/12</f>
        <v>-666.66666666666663</v>
      </c>
      <c r="V1787" s="80" cm="1">
        <f t="array" ref="V1787">INDEX($K:$Q,ROW(),MATCH(V$3,$K$2:$Q$2,0))/12</f>
        <v>-666.66666666666663</v>
      </c>
      <c r="W1787" s="80" cm="1">
        <f t="array" ref="W1787">INDEX($K:$Q,ROW(),MATCH(W$3,$K$2:$Q$2,0))/12</f>
        <v>-666.66666666666663</v>
      </c>
      <c r="X1787" s="80" cm="1">
        <f t="array" ref="X1787">INDEX($K:$Q,ROW(),MATCH(X$3,$K$2:$Q$2,0))/12</f>
        <v>-666.66666666666663</v>
      </c>
      <c r="Y1787" s="80" cm="1">
        <f t="array" ref="Y1787">INDEX($K:$Q,ROW(),MATCH(Y$3,$K$2:$Q$2,0))/12</f>
        <v>-666.66666666666663</v>
      </c>
      <c r="Z1787" s="80" cm="1">
        <f t="array" ref="Z1787">INDEX($K:$Q,ROW(),MATCH(Z$3,$K$2:$Q$2,0))/12</f>
        <v>-666.66666666666663</v>
      </c>
      <c r="AA1787" s="80" cm="1">
        <f t="array" ref="AA1787">INDEX($K:$Q,ROW(),MATCH(AA$3,$K$2:$Q$2,0))/12</f>
        <v>-666.66666666666663</v>
      </c>
      <c r="AB1787" s="80" cm="1">
        <f t="array" ref="AB1787">INDEX($K:$Q,ROW(),MATCH(AB$3,$K$2:$Q$2,0))/12</f>
        <v>-666.66666666666663</v>
      </c>
      <c r="AC1787" s="80" cm="1">
        <f t="array" ref="AC1787">INDEX($K:$Q,ROW(),MATCH(AC$3,$K$2:$Q$2,0))/12</f>
        <v>-666.66666666666663</v>
      </c>
      <c r="AD1787" s="80" cm="1">
        <f t="array" ref="AD1787">INDEX($K:$Q,ROW(),MATCH(AD$3,$K$2:$Q$2,0))/12</f>
        <v>-666.66666666666663</v>
      </c>
      <c r="AE1787" s="80" cm="1">
        <f t="array" ref="AE1787">INDEX($K:$Q,ROW(),MATCH(AE$3,$K$2:$Q$2,0))/12</f>
        <v>-666.66666666666663</v>
      </c>
      <c r="AF1787" s="80" cm="1">
        <f t="array" ref="AF1787">INDEX($K:$Q,ROW(),MATCH(AF$3,$K$2:$Q$2,0))/12</f>
        <v>-666.66666666666663</v>
      </c>
      <c r="AG1787" s="80" cm="1">
        <f t="array" ref="AG1787">INDEX($K:$Q,ROW(),MATCH(AG$3,$K$2:$Q$2,0))/12</f>
        <v>-666.66666666666663</v>
      </c>
      <c r="AH1787" s="80" cm="1">
        <f t="array" ref="AH1787">INDEX($K:$Q,ROW(),MATCH(AH$3,$K$2:$Q$2,0))/12</f>
        <v>-666.66666666666663</v>
      </c>
      <c r="AI1787" s="80" cm="1">
        <f t="array" ref="AI1787">INDEX($K:$Q,ROW(),MATCH(AI$3,$K$2:$Q$2,0))/12</f>
        <v>-666.66666666666663</v>
      </c>
      <c r="AJ1787" s="80" cm="1">
        <f t="array" ref="AJ1787">INDEX($K:$Q,ROW(),MATCH(AJ$3,$K$2:$Q$2,0))/12</f>
        <v>-666.66666666666663</v>
      </c>
      <c r="AK1787" s="80" cm="1">
        <f t="array" ref="AK1787">INDEX($K:$Q,ROW(),MATCH(AK$3,$K$2:$Q$2,0))/12</f>
        <v>-666.66666666666663</v>
      </c>
      <c r="AL1787" s="80" cm="1">
        <f t="array" ref="AL1787">INDEX($K:$Q,ROW(),MATCH(AL$3,$K$2:$Q$2,0))/12</f>
        <v>-666.66666666666663</v>
      </c>
      <c r="AM1787" s="80" cm="1">
        <f t="array" ref="AM1787">INDEX($K:$Q,ROW(),MATCH(AM$3,$K$2:$Q$2,0))/12</f>
        <v>-666.66666666666663</v>
      </c>
      <c r="AN1787" s="80" cm="1">
        <f t="array" ref="AN1787">INDEX($K:$Q,ROW(),MATCH(AN$3,$K$2:$Q$2,0))/12</f>
        <v>-666.66666666666663</v>
      </c>
      <c r="AO1787" s="80" cm="1">
        <f t="array" ref="AO1787">INDEX($K:$Q,ROW(),MATCH(AO$3,$K$2:$Q$2,0))/12</f>
        <v>-666.66666666666663</v>
      </c>
      <c r="AP1787" s="80" cm="1">
        <f t="array" ref="AP1787">INDEX($K:$Q,ROW(),MATCH(AP$3,$K$2:$Q$2,0))/12</f>
        <v>-666.66666666666663</v>
      </c>
      <c r="AQ1787" s="80" cm="1">
        <f t="array" ref="AQ1787">INDEX($K:$Q,ROW(),MATCH(AQ$3,$K$2:$Q$2,0))/12</f>
        <v>-666.66666666666663</v>
      </c>
      <c r="AR1787" s="80" cm="1">
        <f t="array" ref="AR1787">INDEX($K:$Q,ROW(),MATCH(AR$3,$K$2:$Q$2,0))/12</f>
        <v>-666.66666666666663</v>
      </c>
      <c r="AS1787" s="80" cm="1">
        <f t="array" ref="AS1787">INDEX($K:$Q,ROW(),MATCH(AS$3,$K$2:$Q$2,0))/12</f>
        <v>-666.66666666666663</v>
      </c>
      <c r="AT1787" s="80" cm="1">
        <f t="array" ref="AT1787">INDEX($K:$Q,ROW(),MATCH(AT$3,$K$2:$Q$2,0))/12</f>
        <v>-666.66666666666663</v>
      </c>
      <c r="AU1787" s="80" cm="1">
        <f t="array" ref="AU1787">INDEX($K:$Q,ROW(),MATCH(AU$3,$K$2:$Q$2,0))/12</f>
        <v>-666.66666666666663</v>
      </c>
      <c r="AV1787" s="80" cm="1">
        <f t="array" ref="AV1787">INDEX($K:$Q,ROW(),MATCH(AV$3,$K$2:$Q$2,0))/12</f>
        <v>-666.66666666666663</v>
      </c>
      <c r="AW1787" s="80" cm="1">
        <f t="array" ref="AW1787">INDEX($K:$Q,ROW(),MATCH(AW$3,$K$2:$Q$2,0))/12</f>
        <v>-666.66666666666663</v>
      </c>
      <c r="AX1787" s="80" cm="1">
        <f t="array" ref="AX1787">INDEX($K:$Q,ROW(),MATCH(AX$3,$K$2:$Q$2,0))/12</f>
        <v>-666.66666666666663</v>
      </c>
      <c r="AY1787" s="80" cm="1">
        <f t="array" ref="AY1787">INDEX($K:$Q,ROW(),MATCH(AY$3,$K$2:$Q$2,0))/12</f>
        <v>-666.66666666666663</v>
      </c>
      <c r="AZ1787" s="80" cm="1">
        <f t="array" ref="AZ1787">INDEX($K:$Q,ROW(),MATCH(AZ$3,$K$2:$Q$2,0))/12</f>
        <v>-666.66666666666663</v>
      </c>
      <c r="BA1787" s="80" cm="1">
        <f t="array" ref="BA1787">INDEX($K:$Q,ROW(),MATCH(BA$3,$K$2:$Q$2,0))/12</f>
        <v>-666.66666666666663</v>
      </c>
      <c r="BB1787" s="80" cm="1">
        <f t="array" ref="BB1787">INDEX($K:$Q,ROW(),MATCH(BB$3,$K$2:$Q$2,0))/12</f>
        <v>-666.66666666666663</v>
      </c>
      <c r="BC1787" s="80" cm="1">
        <f t="array" ref="BC1787">INDEX($K:$Q,ROW(),MATCH(BC$3,$K$2:$Q$2,0))/12</f>
        <v>-666.66666666666663</v>
      </c>
      <c r="BD1787" s="80" cm="1">
        <f t="array" ref="BD1787">INDEX($K:$Q,ROW(),MATCH(BD$3,$K$2:$Q$2,0))/12</f>
        <v>-666.66666666666663</v>
      </c>
      <c r="BE1787" s="80" cm="1">
        <f t="array" ref="BE1787">INDEX($K:$Q,ROW(),MATCH(BE$3,$K$2:$Q$2,0))/12</f>
        <v>-666.66666666666663</v>
      </c>
      <c r="BF1787" s="80" cm="1">
        <f t="array" ref="BF1787">INDEX($K:$Q,ROW(),MATCH(BF$3,$K$2:$Q$2,0))/12</f>
        <v>-666.66666666666663</v>
      </c>
      <c r="BG1787" s="80" cm="1">
        <f t="array" ref="BG1787">INDEX($K:$Q,ROW(),MATCH(BG$3,$K$2:$Q$2,0))/12</f>
        <v>-666.66666666666663</v>
      </c>
      <c r="BH1787" s="80" cm="1">
        <f t="array" ref="BH1787">INDEX($K:$Q,ROW(),MATCH(BH$3,$K$2:$Q$2,0))/12</f>
        <v>-666.66666666666663</v>
      </c>
      <c r="BI1787" s="80" cm="1">
        <f t="array" ref="BI1787">INDEX($K:$Q,ROW(),MATCH(BI$3,$K$2:$Q$2,0))/12</f>
        <v>-666.66666666666663</v>
      </c>
      <c r="BJ1787" s="80" cm="1">
        <f t="array" ref="BJ1787">INDEX($K:$Q,ROW(),MATCH(BJ$3,$K$2:$Q$2,0))/12</f>
        <v>-666.66666666666663</v>
      </c>
      <c r="BK1787" s="80" cm="1">
        <f t="array" ref="BK1787">INDEX($K:$Q,ROW(),MATCH(BK$3,$K$2:$Q$2,0))/12</f>
        <v>-666.66666666666663</v>
      </c>
      <c r="BL1787" s="80" cm="1">
        <f t="array" ref="BL1787">INDEX($K:$Q,ROW(),MATCH(BL$3,$K$2:$Q$2,0))/12</f>
        <v>-666.66666666666663</v>
      </c>
      <c r="BM1787" s="80" cm="1">
        <f t="array" ref="BM1787">INDEX($K:$Q,ROW(),MATCH(BM$3,$K$2:$Q$2,0))/12</f>
        <v>-666.66666666666663</v>
      </c>
      <c r="BN1787" s="80" cm="1">
        <f t="array" ref="BN1787">INDEX($K:$Q,ROW(),MATCH(BN$3,$K$2:$Q$2,0))/12</f>
        <v>-666.66666666666663</v>
      </c>
      <c r="BO1787" s="80" cm="1">
        <f t="array" ref="BO1787">INDEX($K:$Q,ROW(),MATCH(BO$3,$K$2:$Q$2,0))/12</f>
        <v>-666.66666666666663</v>
      </c>
      <c r="BP1787" s="80" cm="1">
        <f t="array" ref="BP1787">INDEX($K:$Q,ROW(),MATCH(BP$3,$K$2:$Q$2,0))/12</f>
        <v>-666.66666666666663</v>
      </c>
      <c r="BQ1787" s="80" cm="1">
        <f t="array" ref="BQ1787">INDEX($K:$Q,ROW(),MATCH(BQ$3,$K$2:$Q$2,0))/12</f>
        <v>-666.66666666666663</v>
      </c>
      <c r="BR1787" s="80" cm="1">
        <f t="array" ref="BR1787">INDEX($K:$Q,ROW(),MATCH(BR$3,$K$2:$Q$2,0))/12</f>
        <v>-666.66666666666663</v>
      </c>
      <c r="BS1787" s="80" cm="1">
        <f t="array" ref="BS1787">INDEX($K:$Q,ROW(),MATCH(BS$3,$K$2:$Q$2,0))/12</f>
        <v>-666.66666666666663</v>
      </c>
      <c r="BT1787" s="80" cm="1">
        <f t="array" ref="BT1787">INDEX($K:$Q,ROW(),MATCH(BT$3,$K$2:$Q$2,0))/12</f>
        <v>-666.66666666666663</v>
      </c>
      <c r="BU1787" s="80" cm="1">
        <f t="array" ref="BU1787">INDEX($K:$Q,ROW(),MATCH(BU$3,$K$2:$Q$2,0))/12</f>
        <v>-666.66666666666663</v>
      </c>
      <c r="BV1787" s="80" cm="1">
        <f t="array" ref="BV1787">INDEX($K:$Q,ROW(),MATCH(BV$3,$K$2:$Q$2,0))/12</f>
        <v>-666.66666666666663</v>
      </c>
      <c r="BW1787" s="80" cm="1">
        <f t="array" ref="BW1787">INDEX($K:$Q,ROW(),MATCH(BW$3,$K$2:$Q$2,0))/12</f>
        <v>-666.66666666666663</v>
      </c>
      <c r="BX1787" s="80" cm="1">
        <f t="array" ref="BX1787">INDEX($K:$Q,ROW(),MATCH(BX$3,$K$2:$Q$2,0))/12</f>
        <v>-666.66666666666663</v>
      </c>
      <c r="BY1787" s="80" cm="1">
        <f t="array" ref="BY1787">INDEX($K:$Q,ROW(),MATCH(BY$3,$K$2:$Q$2,0))/12</f>
        <v>-666.66666666666663</v>
      </c>
      <c r="BZ1787" s="80" cm="1">
        <f t="array" ref="BZ1787">INDEX($K:$Q,ROW(),MATCH(BZ$3,$K$2:$Q$2,0))/12</f>
        <v>-666.66666666666663</v>
      </c>
      <c r="CA1787" s="80" cm="1">
        <f t="array" ref="CA1787">INDEX($K:$Q,ROW(),MATCH(CA$3,$K$2:$Q$2,0))/12</f>
        <v>-666.66666666666663</v>
      </c>
      <c r="CB1787" s="80" cm="1">
        <f t="array" ref="CB1787">INDEX($K:$Q,ROW(),MATCH(CB$3,$K$2:$Q$2,0))/12</f>
        <v>-666.66666666666663</v>
      </c>
      <c r="CC1787" s="80" cm="1">
        <f t="array" ref="CC1787">INDEX($K:$Q,ROW(),MATCH(CC$3,$K$2:$Q$2,0))/12</f>
        <v>-666.66666666666663</v>
      </c>
      <c r="CD1787" s="80" cm="1">
        <f t="array" ref="CD1787">INDEX($K:$Q,ROW(),MATCH(CD$3,$K$2:$Q$2,0))/12</f>
        <v>-666.66666666666663</v>
      </c>
      <c r="CE1787" s="80" cm="1">
        <f t="array" ref="CE1787">INDEX($K:$Q,ROW(),MATCH(CE$3,$K$2:$Q$2,0))/12</f>
        <v>-666.66666666666663</v>
      </c>
      <c r="CF1787" s="80" cm="1">
        <f t="array" ref="CF1787">INDEX($K:$Q,ROW(),MATCH(CF$3,$K$2:$Q$2,0))/12</f>
        <v>-666.66666666666663</v>
      </c>
      <c r="CG1787" s="80" cm="1">
        <f t="array" ref="CG1787">INDEX($K:$Q,ROW(),MATCH(CG$3,$K$2:$Q$2,0))/12</f>
        <v>-666.66666666666663</v>
      </c>
      <c r="CH1787" s="80" cm="1">
        <f t="array" ref="CH1787">INDEX($K:$Q,ROW(),MATCH(CH$3,$K$2:$Q$2,0))/12</f>
        <v>-666.66666666666663</v>
      </c>
      <c r="CI1787" s="80" cm="1">
        <f t="array" ref="CI1787">INDEX($K:$Q,ROW(),MATCH(CI$3,$K$2:$Q$2,0))/12</f>
        <v>-666.66666666666663</v>
      </c>
      <c r="CJ1787" s="80" cm="1">
        <f t="array" ref="CJ1787">INDEX($K:$Q,ROW(),MATCH(CJ$3,$K$2:$Q$2,0))/12</f>
        <v>-666.66666666666663</v>
      </c>
      <c r="CK1787" s="80" cm="1">
        <f t="array" ref="CK1787">INDEX($K:$Q,ROW(),MATCH(CK$3,$K$2:$Q$2,0))/12</f>
        <v>-666.66666666666663</v>
      </c>
      <c r="CL1787" s="80" cm="1">
        <f t="array" ref="CL1787">INDEX($K:$Q,ROW(),MATCH(CL$3,$K$2:$Q$2,0))/12</f>
        <v>-666.66666666666663</v>
      </c>
      <c r="CN1787" s="74"/>
      <c r="CO1787" s="80" t="e" cm="1">
        <f t="array" ref="CO1787">INDEX($K:$Q,ROW(),MATCH(CO$3,$K$2:$Q$2,0))/CO$5</f>
        <v>#N/A</v>
      </c>
      <c r="CP1787" s="80" t="e" cm="1">
        <f t="array" ref="CP1787">INDEX($K:$Q,ROW(),MATCH(CP$3,$K$2:$Q$2,0))/CP$5</f>
        <v>#N/A</v>
      </c>
      <c r="CQ1787" s="80" t="e" cm="1">
        <f t="array" ref="CQ1787">INDEX($K:$Q,ROW(),MATCH(CQ$3,$K$2:$Q$2,0))/CQ$5</f>
        <v>#N/A</v>
      </c>
      <c r="CR1787" s="80" t="e" cm="1">
        <f t="array" ref="CR1787">INDEX($K:$Q,ROW(),MATCH(CR$3,$K$2:$Q$2,0))/CR$5</f>
        <v>#N/A</v>
      </c>
      <c r="CS1787" s="80" t="e" cm="1">
        <f t="array" ref="CS1787">INDEX($K:$Q,ROW(),MATCH(CS$3,$K$2:$Q$2,0))/CS$5</f>
        <v>#N/A</v>
      </c>
      <c r="CT1787" s="80" t="e" cm="1">
        <f t="array" ref="CT1787">INDEX($K:$Q,ROW(),MATCH(CT$3,$K$2:$Q$2,0))/CT$5</f>
        <v>#N/A</v>
      </c>
      <c r="CU1787" s="80" t="e" cm="1">
        <f t="array" ref="CU1787">INDEX($K:$Q,ROW(),MATCH(CU$3,$K$2:$Q$2,0))/CU$5</f>
        <v>#N/A</v>
      </c>
      <c r="CV1787" s="80" t="e" cm="1">
        <f t="array" ref="CV1787">INDEX($K:$Q,ROW(),MATCH(CV$3,$K$2:$Q$2,0))/CV$5</f>
        <v>#N/A</v>
      </c>
      <c r="CW1787" s="80" t="e" cm="1">
        <f t="array" ref="CW1787">INDEX($K:$Q,ROW(),MATCH(CW$3,$K$2:$Q$2,0))/CW$5</f>
        <v>#N/A</v>
      </c>
      <c r="CX1787" s="80" t="e" cm="1">
        <f t="array" ref="CX1787">INDEX($K:$Q,ROW(),MATCH(CX$3,$K$2:$Q$2,0))/CX$5</f>
        <v>#N/A</v>
      </c>
      <c r="CY1787" s="80" t="e" cm="1">
        <f t="array" ref="CY1787">INDEX($K:$Q,ROW(),MATCH(CY$3,$K$2:$Q$2,0))/CL$5</f>
        <v>#N/A</v>
      </c>
      <c r="CZ1787" s="80" t="e" cm="1">
        <f t="array" ref="CZ1787">INDEX($K:$Q,ROW(),MATCH(CZ$3,$K$2:$Q$2,0))/CZ$5</f>
        <v>#N/A</v>
      </c>
      <c r="DA1787" s="80" t="e" cm="1">
        <f t="array" ref="DA1787">INDEX($K:$Q,ROW(),MATCH(DA$3,$K$2:$Q$2,0))/DA$5</f>
        <v>#N/A</v>
      </c>
      <c r="DB1787" s="80" t="e" cm="1">
        <f t="array" ref="DB1787">INDEX($K:$Q,ROW(),MATCH(DB$3,$K$2:$Q$2,0))/DB$5</f>
        <v>#N/A</v>
      </c>
      <c r="DC1787" s="80" t="e" cm="1">
        <f t="array" ref="DC1787">INDEX($K:$Q,ROW(),MATCH(DC$3,$K$2:$Q$2,0))/DC$5</f>
        <v>#N/A</v>
      </c>
      <c r="DD1787" s="80" t="e" cm="1">
        <f t="array" ref="DD1787">INDEX($K:$Q,ROW(),MATCH(DD$3,$K$2:$Q$2,0))/DD$5</f>
        <v>#N/A</v>
      </c>
      <c r="DE1787" s="80" t="e" cm="1">
        <f t="array" ref="DE1787">INDEX($K:$Q,ROW(),MATCH(DE$3,$K$2:$Q$2,0))/DE$5</f>
        <v>#N/A</v>
      </c>
      <c r="DF1787" s="80" t="e" cm="1">
        <f t="array" ref="DF1787">INDEX($K:$Q,ROW(),MATCH(DF$3,$K$2:$Q$2,0))/DF$5</f>
        <v>#N/A</v>
      </c>
      <c r="DG1787" s="80" t="e" cm="1">
        <f t="array" ref="DG1787">INDEX($K:$Q,ROW(),MATCH(DG$3,$K$2:$Q$2,0))/DG$5</f>
        <v>#N/A</v>
      </c>
      <c r="DH1787" s="80" t="e" cm="1">
        <f t="array" ref="DH1787">INDEX($K:$Q,ROW(),MATCH(DH$3,$K$2:$Q$2,0))/DH$5</f>
        <v>#N/A</v>
      </c>
      <c r="DI1787" s="80" t="e" cm="1">
        <f t="array" ref="DI1787">INDEX($K:$Q,ROW(),MATCH(DI$3,$K$2:$Q$2,0))/DI$5</f>
        <v>#N/A</v>
      </c>
      <c r="DJ1787" s="80" t="e" cm="1">
        <f t="array" ref="DJ1787">INDEX($K:$Q,ROW(),MATCH(DJ$3,$K$2:$Q$2,0))/DJ$5</f>
        <v>#N/A</v>
      </c>
      <c r="DK1787" s="80" t="e" cm="1">
        <f t="array" ref="DK1787">INDEX($K:$Q,ROW(),MATCH(DK$3,$K$2:$Q$2,0))/DK$5</f>
        <v>#N/A</v>
      </c>
      <c r="DL1787" s="80" t="e" cm="1">
        <f t="array" ref="DL1787">INDEX($K:$Q,ROW(),MATCH(DL$3,$K$2:$Q$2,0))/DL$5</f>
        <v>#N/A</v>
      </c>
    </row>
    <row r="1788" spans="2:116" x14ac:dyDescent="0.4">
      <c r="D1788" t="s">
        <v>564</v>
      </c>
      <c r="E1788" s="8" t="str">
        <f t="shared" si="3021"/>
        <v>1788 FAPPELIST-F</v>
      </c>
      <c r="G1788" s="141" t="s">
        <v>568</v>
      </c>
      <c r="K1788" s="23">
        <v>-16000</v>
      </c>
      <c r="L1788" s="23">
        <v>-16000</v>
      </c>
      <c r="M1788" s="23">
        <v>-16000</v>
      </c>
      <c r="N1788" s="23">
        <v>-16000</v>
      </c>
      <c r="O1788" s="23">
        <v>-16000</v>
      </c>
      <c r="P1788" s="23">
        <v>-16000</v>
      </c>
      <c r="S1788" s="80" cm="1">
        <f t="array" ref="S1788">INDEX($K:$Q,ROW(),MATCH(S$3,$K$2:$Q$2,0))/12</f>
        <v>-1333.3333333333333</v>
      </c>
      <c r="T1788" s="80" cm="1">
        <f t="array" ref="T1788">INDEX($K:$Q,ROW(),MATCH(T$3,$K$2:$Q$2,0))/12</f>
        <v>-1333.3333333333333</v>
      </c>
      <c r="U1788" s="80" cm="1">
        <f t="array" ref="U1788">INDEX($K:$Q,ROW(),MATCH(U$3,$K$2:$Q$2,0))/12</f>
        <v>-1333.3333333333333</v>
      </c>
      <c r="V1788" s="80" cm="1">
        <f t="array" ref="V1788">INDEX($K:$Q,ROW(),MATCH(V$3,$K$2:$Q$2,0))/12</f>
        <v>-1333.3333333333333</v>
      </c>
      <c r="W1788" s="80" cm="1">
        <f t="array" ref="W1788">INDEX($K:$Q,ROW(),MATCH(W$3,$K$2:$Q$2,0))/12</f>
        <v>-1333.3333333333333</v>
      </c>
      <c r="X1788" s="80" cm="1">
        <f t="array" ref="X1788">INDEX($K:$Q,ROW(),MATCH(X$3,$K$2:$Q$2,0))/12</f>
        <v>-1333.3333333333333</v>
      </c>
      <c r="Y1788" s="80" cm="1">
        <f t="array" ref="Y1788">INDEX($K:$Q,ROW(),MATCH(Y$3,$K$2:$Q$2,0))/12</f>
        <v>-1333.3333333333333</v>
      </c>
      <c r="Z1788" s="80" cm="1">
        <f t="array" ref="Z1788">INDEX($K:$Q,ROW(),MATCH(Z$3,$K$2:$Q$2,0))/12</f>
        <v>-1333.3333333333333</v>
      </c>
      <c r="AA1788" s="80" cm="1">
        <f t="array" ref="AA1788">INDEX($K:$Q,ROW(),MATCH(AA$3,$K$2:$Q$2,0))/12</f>
        <v>-1333.3333333333333</v>
      </c>
      <c r="AB1788" s="80" cm="1">
        <f t="array" ref="AB1788">INDEX($K:$Q,ROW(),MATCH(AB$3,$K$2:$Q$2,0))/12</f>
        <v>-1333.3333333333333</v>
      </c>
      <c r="AC1788" s="80" cm="1">
        <f t="array" ref="AC1788">INDEX($K:$Q,ROW(),MATCH(AC$3,$K$2:$Q$2,0))/12</f>
        <v>-1333.3333333333333</v>
      </c>
      <c r="AD1788" s="80" cm="1">
        <f t="array" ref="AD1788">INDEX($K:$Q,ROW(),MATCH(AD$3,$K$2:$Q$2,0))/12</f>
        <v>-1333.3333333333333</v>
      </c>
      <c r="AE1788" s="80" cm="1">
        <f t="array" ref="AE1788">INDEX($K:$Q,ROW(),MATCH(AE$3,$K$2:$Q$2,0))/12</f>
        <v>-1333.3333333333333</v>
      </c>
      <c r="AF1788" s="80" cm="1">
        <f t="array" ref="AF1788">INDEX($K:$Q,ROW(),MATCH(AF$3,$K$2:$Q$2,0))/12</f>
        <v>-1333.3333333333333</v>
      </c>
      <c r="AG1788" s="80" cm="1">
        <f t="array" ref="AG1788">INDEX($K:$Q,ROW(),MATCH(AG$3,$K$2:$Q$2,0))/12</f>
        <v>-1333.3333333333333</v>
      </c>
      <c r="AH1788" s="80" cm="1">
        <f t="array" ref="AH1788">INDEX($K:$Q,ROW(),MATCH(AH$3,$K$2:$Q$2,0))/12</f>
        <v>-1333.3333333333333</v>
      </c>
      <c r="AI1788" s="80" cm="1">
        <f t="array" ref="AI1788">INDEX($K:$Q,ROW(),MATCH(AI$3,$K$2:$Q$2,0))/12</f>
        <v>-1333.3333333333333</v>
      </c>
      <c r="AJ1788" s="80" cm="1">
        <f t="array" ref="AJ1788">INDEX($K:$Q,ROW(),MATCH(AJ$3,$K$2:$Q$2,0))/12</f>
        <v>-1333.3333333333333</v>
      </c>
      <c r="AK1788" s="80" cm="1">
        <f t="array" ref="AK1788">INDEX($K:$Q,ROW(),MATCH(AK$3,$K$2:$Q$2,0))/12</f>
        <v>-1333.3333333333333</v>
      </c>
      <c r="AL1788" s="80" cm="1">
        <f t="array" ref="AL1788">INDEX($K:$Q,ROW(),MATCH(AL$3,$K$2:$Q$2,0))/12</f>
        <v>-1333.3333333333333</v>
      </c>
      <c r="AM1788" s="80" cm="1">
        <f t="array" ref="AM1788">INDEX($K:$Q,ROW(),MATCH(AM$3,$K$2:$Q$2,0))/12</f>
        <v>-1333.3333333333333</v>
      </c>
      <c r="AN1788" s="80" cm="1">
        <f t="array" ref="AN1788">INDEX($K:$Q,ROW(),MATCH(AN$3,$K$2:$Q$2,0))/12</f>
        <v>-1333.3333333333333</v>
      </c>
      <c r="AO1788" s="80" cm="1">
        <f t="array" ref="AO1788">INDEX($K:$Q,ROW(),MATCH(AO$3,$K$2:$Q$2,0))/12</f>
        <v>-1333.3333333333333</v>
      </c>
      <c r="AP1788" s="80" cm="1">
        <f t="array" ref="AP1788">INDEX($K:$Q,ROW(),MATCH(AP$3,$K$2:$Q$2,0))/12</f>
        <v>-1333.3333333333333</v>
      </c>
      <c r="AQ1788" s="80" cm="1">
        <f t="array" ref="AQ1788">INDEX($K:$Q,ROW(),MATCH(AQ$3,$K$2:$Q$2,0))/12</f>
        <v>-1333.3333333333333</v>
      </c>
      <c r="AR1788" s="80" cm="1">
        <f t="array" ref="AR1788">INDEX($K:$Q,ROW(),MATCH(AR$3,$K$2:$Q$2,0))/12</f>
        <v>-1333.3333333333333</v>
      </c>
      <c r="AS1788" s="80" cm="1">
        <f t="array" ref="AS1788">INDEX($K:$Q,ROW(),MATCH(AS$3,$K$2:$Q$2,0))/12</f>
        <v>-1333.3333333333333</v>
      </c>
      <c r="AT1788" s="80" cm="1">
        <f t="array" ref="AT1788">INDEX($K:$Q,ROW(),MATCH(AT$3,$K$2:$Q$2,0))/12</f>
        <v>-1333.3333333333333</v>
      </c>
      <c r="AU1788" s="80" cm="1">
        <f t="array" ref="AU1788">INDEX($K:$Q,ROW(),MATCH(AU$3,$K$2:$Q$2,0))/12</f>
        <v>-1333.3333333333333</v>
      </c>
      <c r="AV1788" s="80" cm="1">
        <f t="array" ref="AV1788">INDEX($K:$Q,ROW(),MATCH(AV$3,$K$2:$Q$2,0))/12</f>
        <v>-1333.3333333333333</v>
      </c>
      <c r="AW1788" s="80" cm="1">
        <f t="array" ref="AW1788">INDEX($K:$Q,ROW(),MATCH(AW$3,$K$2:$Q$2,0))/12</f>
        <v>-1333.3333333333333</v>
      </c>
      <c r="AX1788" s="80" cm="1">
        <f t="array" ref="AX1788">INDEX($K:$Q,ROW(),MATCH(AX$3,$K$2:$Q$2,0))/12</f>
        <v>-1333.3333333333333</v>
      </c>
      <c r="AY1788" s="80" cm="1">
        <f t="array" ref="AY1788">INDEX($K:$Q,ROW(),MATCH(AY$3,$K$2:$Q$2,0))/12</f>
        <v>-1333.3333333333333</v>
      </c>
      <c r="AZ1788" s="80" cm="1">
        <f t="array" ref="AZ1788">INDEX($K:$Q,ROW(),MATCH(AZ$3,$K$2:$Q$2,0))/12</f>
        <v>-1333.3333333333333</v>
      </c>
      <c r="BA1788" s="80" cm="1">
        <f t="array" ref="BA1788">INDEX($K:$Q,ROW(),MATCH(BA$3,$K$2:$Q$2,0))/12</f>
        <v>-1333.3333333333333</v>
      </c>
      <c r="BB1788" s="80" cm="1">
        <f t="array" ref="BB1788">INDEX($K:$Q,ROW(),MATCH(BB$3,$K$2:$Q$2,0))/12</f>
        <v>-1333.3333333333333</v>
      </c>
      <c r="BC1788" s="80" cm="1">
        <f t="array" ref="BC1788">INDEX($K:$Q,ROW(),MATCH(BC$3,$K$2:$Q$2,0))/12</f>
        <v>-1333.3333333333333</v>
      </c>
      <c r="BD1788" s="80" cm="1">
        <f t="array" ref="BD1788">INDEX($K:$Q,ROW(),MATCH(BD$3,$K$2:$Q$2,0))/12</f>
        <v>-1333.3333333333333</v>
      </c>
      <c r="BE1788" s="80" cm="1">
        <f t="array" ref="BE1788">INDEX($K:$Q,ROW(),MATCH(BE$3,$K$2:$Q$2,0))/12</f>
        <v>-1333.3333333333333</v>
      </c>
      <c r="BF1788" s="80" cm="1">
        <f t="array" ref="BF1788">INDEX($K:$Q,ROW(),MATCH(BF$3,$K$2:$Q$2,0))/12</f>
        <v>-1333.3333333333333</v>
      </c>
      <c r="BG1788" s="80" cm="1">
        <f t="array" ref="BG1788">INDEX($K:$Q,ROW(),MATCH(BG$3,$K$2:$Q$2,0))/12</f>
        <v>-1333.3333333333333</v>
      </c>
      <c r="BH1788" s="80" cm="1">
        <f t="array" ref="BH1788">INDEX($K:$Q,ROW(),MATCH(BH$3,$K$2:$Q$2,0))/12</f>
        <v>-1333.3333333333333</v>
      </c>
      <c r="BI1788" s="80" cm="1">
        <f t="array" ref="BI1788">INDEX($K:$Q,ROW(),MATCH(BI$3,$K$2:$Q$2,0))/12</f>
        <v>-1333.3333333333333</v>
      </c>
      <c r="BJ1788" s="80" cm="1">
        <f t="array" ref="BJ1788">INDEX($K:$Q,ROW(),MATCH(BJ$3,$K$2:$Q$2,0))/12</f>
        <v>-1333.3333333333333</v>
      </c>
      <c r="BK1788" s="80" cm="1">
        <f t="array" ref="BK1788">INDEX($K:$Q,ROW(),MATCH(BK$3,$K$2:$Q$2,0))/12</f>
        <v>-1333.3333333333333</v>
      </c>
      <c r="BL1788" s="80" cm="1">
        <f t="array" ref="BL1788">INDEX($K:$Q,ROW(),MATCH(BL$3,$K$2:$Q$2,0))/12</f>
        <v>-1333.3333333333333</v>
      </c>
      <c r="BM1788" s="80" cm="1">
        <f t="array" ref="BM1788">INDEX($K:$Q,ROW(),MATCH(BM$3,$K$2:$Q$2,0))/12</f>
        <v>-1333.3333333333333</v>
      </c>
      <c r="BN1788" s="80" cm="1">
        <f t="array" ref="BN1788">INDEX($K:$Q,ROW(),MATCH(BN$3,$K$2:$Q$2,0))/12</f>
        <v>-1333.3333333333333</v>
      </c>
      <c r="BO1788" s="80" cm="1">
        <f t="array" ref="BO1788">INDEX($K:$Q,ROW(),MATCH(BO$3,$K$2:$Q$2,0))/12</f>
        <v>-1333.3333333333333</v>
      </c>
      <c r="BP1788" s="80" cm="1">
        <f t="array" ref="BP1788">INDEX($K:$Q,ROW(),MATCH(BP$3,$K$2:$Q$2,0))/12</f>
        <v>-1333.3333333333333</v>
      </c>
      <c r="BQ1788" s="80" cm="1">
        <f t="array" ref="BQ1788">INDEX($K:$Q,ROW(),MATCH(BQ$3,$K$2:$Q$2,0))/12</f>
        <v>-1333.3333333333333</v>
      </c>
      <c r="BR1788" s="80" cm="1">
        <f t="array" ref="BR1788">INDEX($K:$Q,ROW(),MATCH(BR$3,$K$2:$Q$2,0))/12</f>
        <v>-1333.3333333333333</v>
      </c>
      <c r="BS1788" s="80" cm="1">
        <f t="array" ref="BS1788">INDEX($K:$Q,ROW(),MATCH(BS$3,$K$2:$Q$2,0))/12</f>
        <v>-1333.3333333333333</v>
      </c>
      <c r="BT1788" s="80" cm="1">
        <f t="array" ref="BT1788">INDEX($K:$Q,ROW(),MATCH(BT$3,$K$2:$Q$2,0))/12</f>
        <v>-1333.3333333333333</v>
      </c>
      <c r="BU1788" s="80" cm="1">
        <f t="array" ref="BU1788">INDEX($K:$Q,ROW(),MATCH(BU$3,$K$2:$Q$2,0))/12</f>
        <v>-1333.3333333333333</v>
      </c>
      <c r="BV1788" s="80" cm="1">
        <f t="array" ref="BV1788">INDEX($K:$Q,ROW(),MATCH(BV$3,$K$2:$Q$2,0))/12</f>
        <v>-1333.3333333333333</v>
      </c>
      <c r="BW1788" s="80" cm="1">
        <f t="array" ref="BW1788">INDEX($K:$Q,ROW(),MATCH(BW$3,$K$2:$Q$2,0))/12</f>
        <v>-1333.3333333333333</v>
      </c>
      <c r="BX1788" s="80" cm="1">
        <f t="array" ref="BX1788">INDEX($K:$Q,ROW(),MATCH(BX$3,$K$2:$Q$2,0))/12</f>
        <v>-1333.3333333333333</v>
      </c>
      <c r="BY1788" s="80" cm="1">
        <f t="array" ref="BY1788">INDEX($K:$Q,ROW(),MATCH(BY$3,$K$2:$Q$2,0))/12</f>
        <v>-1333.3333333333333</v>
      </c>
      <c r="BZ1788" s="80" cm="1">
        <f t="array" ref="BZ1788">INDEX($K:$Q,ROW(),MATCH(BZ$3,$K$2:$Q$2,0))/12</f>
        <v>-1333.3333333333333</v>
      </c>
      <c r="CA1788" s="80" cm="1">
        <f t="array" ref="CA1788">INDEX($K:$Q,ROW(),MATCH(CA$3,$K$2:$Q$2,0))/12</f>
        <v>-1333.3333333333333</v>
      </c>
      <c r="CB1788" s="80" cm="1">
        <f t="array" ref="CB1788">INDEX($K:$Q,ROW(),MATCH(CB$3,$K$2:$Q$2,0))/12</f>
        <v>-1333.3333333333333</v>
      </c>
      <c r="CC1788" s="80" cm="1">
        <f t="array" ref="CC1788">INDEX($K:$Q,ROW(),MATCH(CC$3,$K$2:$Q$2,0))/12</f>
        <v>-1333.3333333333333</v>
      </c>
      <c r="CD1788" s="80" cm="1">
        <f t="array" ref="CD1788">INDEX($K:$Q,ROW(),MATCH(CD$3,$K$2:$Q$2,0))/12</f>
        <v>-1333.3333333333333</v>
      </c>
      <c r="CE1788" s="80" cm="1">
        <f t="array" ref="CE1788">INDEX($K:$Q,ROW(),MATCH(CE$3,$K$2:$Q$2,0))/12</f>
        <v>-1333.3333333333333</v>
      </c>
      <c r="CF1788" s="80" cm="1">
        <f t="array" ref="CF1788">INDEX($K:$Q,ROW(),MATCH(CF$3,$K$2:$Q$2,0))/12</f>
        <v>-1333.3333333333333</v>
      </c>
      <c r="CG1788" s="80" cm="1">
        <f t="array" ref="CG1788">INDEX($K:$Q,ROW(),MATCH(CG$3,$K$2:$Q$2,0))/12</f>
        <v>-1333.3333333333333</v>
      </c>
      <c r="CH1788" s="80" cm="1">
        <f t="array" ref="CH1788">INDEX($K:$Q,ROW(),MATCH(CH$3,$K$2:$Q$2,0))/12</f>
        <v>-1333.3333333333333</v>
      </c>
      <c r="CI1788" s="80" cm="1">
        <f t="array" ref="CI1788">INDEX($K:$Q,ROW(),MATCH(CI$3,$K$2:$Q$2,0))/12</f>
        <v>-1333.3333333333333</v>
      </c>
      <c r="CJ1788" s="80" cm="1">
        <f t="array" ref="CJ1788">INDEX($K:$Q,ROW(),MATCH(CJ$3,$K$2:$Q$2,0))/12</f>
        <v>-1333.3333333333333</v>
      </c>
      <c r="CK1788" s="80" cm="1">
        <f t="array" ref="CK1788">INDEX($K:$Q,ROW(),MATCH(CK$3,$K$2:$Q$2,0))/12</f>
        <v>-1333.3333333333333</v>
      </c>
      <c r="CL1788" s="80" cm="1">
        <f t="array" ref="CL1788">INDEX($K:$Q,ROW(),MATCH(CL$3,$K$2:$Q$2,0))/12</f>
        <v>-1333.3333333333333</v>
      </c>
      <c r="CN1788" s="74"/>
      <c r="CO1788" s="80" t="e" cm="1">
        <f t="array" ref="CO1788">INDEX($K:$Q,ROW(),MATCH(CO$3,$K$2:$Q$2,0))/CO$5</f>
        <v>#N/A</v>
      </c>
      <c r="CP1788" s="80" t="e" cm="1">
        <f t="array" ref="CP1788">INDEX($K:$Q,ROW(),MATCH(CP$3,$K$2:$Q$2,0))/CP$5</f>
        <v>#N/A</v>
      </c>
      <c r="CQ1788" s="80" t="e" cm="1">
        <f t="array" ref="CQ1788">INDEX($K:$Q,ROW(),MATCH(CQ$3,$K$2:$Q$2,0))/CQ$5</f>
        <v>#N/A</v>
      </c>
      <c r="CR1788" s="80" t="e" cm="1">
        <f t="array" ref="CR1788">INDEX($K:$Q,ROW(),MATCH(CR$3,$K$2:$Q$2,0))/CR$5</f>
        <v>#N/A</v>
      </c>
      <c r="CS1788" s="80" t="e" cm="1">
        <f t="array" ref="CS1788">INDEX($K:$Q,ROW(),MATCH(CS$3,$K$2:$Q$2,0))/CS$5</f>
        <v>#N/A</v>
      </c>
      <c r="CT1788" s="80" t="e" cm="1">
        <f t="array" ref="CT1788">INDEX($K:$Q,ROW(),MATCH(CT$3,$K$2:$Q$2,0))/CT$5</f>
        <v>#N/A</v>
      </c>
      <c r="CU1788" s="80" t="e" cm="1">
        <f t="array" ref="CU1788">INDEX($K:$Q,ROW(),MATCH(CU$3,$K$2:$Q$2,0))/CU$5</f>
        <v>#N/A</v>
      </c>
      <c r="CV1788" s="80" t="e" cm="1">
        <f t="array" ref="CV1788">INDEX($K:$Q,ROW(),MATCH(CV$3,$K$2:$Q$2,0))/CV$5</f>
        <v>#N/A</v>
      </c>
      <c r="CW1788" s="80" t="e" cm="1">
        <f t="array" ref="CW1788">INDEX($K:$Q,ROW(),MATCH(CW$3,$K$2:$Q$2,0))/CW$5</f>
        <v>#N/A</v>
      </c>
      <c r="CX1788" s="80" t="e" cm="1">
        <f t="array" ref="CX1788">INDEX($K:$Q,ROW(),MATCH(CX$3,$K$2:$Q$2,0))/CX$5</f>
        <v>#N/A</v>
      </c>
      <c r="CY1788" s="80" t="e" cm="1">
        <f t="array" ref="CY1788">INDEX($K:$Q,ROW(),MATCH(CY$3,$K$2:$Q$2,0))/CL$5</f>
        <v>#N/A</v>
      </c>
      <c r="CZ1788" s="80" t="e" cm="1">
        <f t="array" ref="CZ1788">INDEX($K:$Q,ROW(),MATCH(CZ$3,$K$2:$Q$2,0))/CZ$5</f>
        <v>#N/A</v>
      </c>
      <c r="DA1788" s="80" t="e" cm="1">
        <f t="array" ref="DA1788">INDEX($K:$Q,ROW(),MATCH(DA$3,$K$2:$Q$2,0))/DA$5</f>
        <v>#N/A</v>
      </c>
      <c r="DB1788" s="80" t="e" cm="1">
        <f t="array" ref="DB1788">INDEX($K:$Q,ROW(),MATCH(DB$3,$K$2:$Q$2,0))/DB$5</f>
        <v>#N/A</v>
      </c>
      <c r="DC1788" s="80" t="e" cm="1">
        <f t="array" ref="DC1788">INDEX($K:$Q,ROW(),MATCH(DC$3,$K$2:$Q$2,0))/DC$5</f>
        <v>#N/A</v>
      </c>
      <c r="DD1788" s="80" t="e" cm="1">
        <f t="array" ref="DD1788">INDEX($K:$Q,ROW(),MATCH(DD$3,$K$2:$Q$2,0))/DD$5</f>
        <v>#N/A</v>
      </c>
      <c r="DE1788" s="80" t="e" cm="1">
        <f t="array" ref="DE1788">INDEX($K:$Q,ROW(),MATCH(DE$3,$K$2:$Q$2,0))/DE$5</f>
        <v>#N/A</v>
      </c>
      <c r="DF1788" s="80" t="e" cm="1">
        <f t="array" ref="DF1788">INDEX($K:$Q,ROW(),MATCH(DF$3,$K$2:$Q$2,0))/DF$5</f>
        <v>#N/A</v>
      </c>
      <c r="DG1788" s="80" t="e" cm="1">
        <f t="array" ref="DG1788">INDEX($K:$Q,ROW(),MATCH(DG$3,$K$2:$Q$2,0))/DG$5</f>
        <v>#N/A</v>
      </c>
      <c r="DH1788" s="80" t="e" cm="1">
        <f t="array" ref="DH1788">INDEX($K:$Q,ROW(),MATCH(DH$3,$K$2:$Q$2,0))/DH$5</f>
        <v>#N/A</v>
      </c>
      <c r="DI1788" s="80" t="e" cm="1">
        <f t="array" ref="DI1788">INDEX($K:$Q,ROW(),MATCH(DI$3,$K$2:$Q$2,0))/DI$5</f>
        <v>#N/A</v>
      </c>
      <c r="DJ1788" s="80" t="e" cm="1">
        <f t="array" ref="DJ1788">INDEX($K:$Q,ROW(),MATCH(DJ$3,$K$2:$Q$2,0))/DJ$5</f>
        <v>#N/A</v>
      </c>
      <c r="DK1788" s="80" t="e" cm="1">
        <f t="array" ref="DK1788">INDEX($K:$Q,ROW(),MATCH(DK$3,$K$2:$Q$2,0))/DK$5</f>
        <v>#N/A</v>
      </c>
      <c r="DL1788" s="80" t="e" cm="1">
        <f t="array" ref="DL1788">INDEX($K:$Q,ROW(),MATCH(DL$3,$K$2:$Q$2,0))/DL$5</f>
        <v>#N/A</v>
      </c>
    </row>
    <row r="1789" spans="2:116" x14ac:dyDescent="0.4">
      <c r="D1789" t="s">
        <v>564</v>
      </c>
      <c r="E1789" s="8" t="str">
        <f t="shared" si="3021"/>
        <v>1789 FAPPELIST-F</v>
      </c>
      <c r="G1789" s="141" t="s">
        <v>569</v>
      </c>
      <c r="K1789" s="23">
        <v>-32000</v>
      </c>
      <c r="L1789" s="23">
        <v>-32000</v>
      </c>
      <c r="M1789" s="23">
        <v>-32000</v>
      </c>
      <c r="N1789" s="23">
        <v>-32000</v>
      </c>
      <c r="O1789" s="23">
        <v>-32000</v>
      </c>
      <c r="P1789" s="23">
        <v>-32000</v>
      </c>
      <c r="S1789" s="80" cm="1">
        <f t="array" ref="S1789">INDEX($K:$Q,ROW(),MATCH(S$3,$K$2:$Q$2,0))/12</f>
        <v>-2666.6666666666665</v>
      </c>
      <c r="T1789" s="80" cm="1">
        <f t="array" ref="T1789">INDEX($K:$Q,ROW(),MATCH(T$3,$K$2:$Q$2,0))/12</f>
        <v>-2666.6666666666665</v>
      </c>
      <c r="U1789" s="80" cm="1">
        <f t="array" ref="U1789">INDEX($K:$Q,ROW(),MATCH(U$3,$K$2:$Q$2,0))/12</f>
        <v>-2666.6666666666665</v>
      </c>
      <c r="V1789" s="80" cm="1">
        <f t="array" ref="V1789">INDEX($K:$Q,ROW(),MATCH(V$3,$K$2:$Q$2,0))/12</f>
        <v>-2666.6666666666665</v>
      </c>
      <c r="W1789" s="80" cm="1">
        <f t="array" ref="W1789">INDEX($K:$Q,ROW(),MATCH(W$3,$K$2:$Q$2,0))/12</f>
        <v>-2666.6666666666665</v>
      </c>
      <c r="X1789" s="80" cm="1">
        <f t="array" ref="X1789">INDEX($K:$Q,ROW(),MATCH(X$3,$K$2:$Q$2,0))/12</f>
        <v>-2666.6666666666665</v>
      </c>
      <c r="Y1789" s="80" cm="1">
        <f t="array" ref="Y1789">INDEX($K:$Q,ROW(),MATCH(Y$3,$K$2:$Q$2,0))/12</f>
        <v>-2666.6666666666665</v>
      </c>
      <c r="Z1789" s="80" cm="1">
        <f t="array" ref="Z1789">INDEX($K:$Q,ROW(),MATCH(Z$3,$K$2:$Q$2,0))/12</f>
        <v>-2666.6666666666665</v>
      </c>
      <c r="AA1789" s="80" cm="1">
        <f t="array" ref="AA1789">INDEX($K:$Q,ROW(),MATCH(AA$3,$K$2:$Q$2,0))/12</f>
        <v>-2666.6666666666665</v>
      </c>
      <c r="AB1789" s="80" cm="1">
        <f t="array" ref="AB1789">INDEX($K:$Q,ROW(),MATCH(AB$3,$K$2:$Q$2,0))/12</f>
        <v>-2666.6666666666665</v>
      </c>
      <c r="AC1789" s="80" cm="1">
        <f t="array" ref="AC1789">INDEX($K:$Q,ROW(),MATCH(AC$3,$K$2:$Q$2,0))/12</f>
        <v>-2666.6666666666665</v>
      </c>
      <c r="AD1789" s="80" cm="1">
        <f t="array" ref="AD1789">INDEX($K:$Q,ROW(),MATCH(AD$3,$K$2:$Q$2,0))/12</f>
        <v>-2666.6666666666665</v>
      </c>
      <c r="AE1789" s="80" cm="1">
        <f t="array" ref="AE1789">INDEX($K:$Q,ROW(),MATCH(AE$3,$K$2:$Q$2,0))/12</f>
        <v>-2666.6666666666665</v>
      </c>
      <c r="AF1789" s="80" cm="1">
        <f t="array" ref="AF1789">INDEX($K:$Q,ROW(),MATCH(AF$3,$K$2:$Q$2,0))/12</f>
        <v>-2666.6666666666665</v>
      </c>
      <c r="AG1789" s="80" cm="1">
        <f t="array" ref="AG1789">INDEX($K:$Q,ROW(),MATCH(AG$3,$K$2:$Q$2,0))/12</f>
        <v>-2666.6666666666665</v>
      </c>
      <c r="AH1789" s="80" cm="1">
        <f t="array" ref="AH1789">INDEX($K:$Q,ROW(),MATCH(AH$3,$K$2:$Q$2,0))/12</f>
        <v>-2666.6666666666665</v>
      </c>
      <c r="AI1789" s="80" cm="1">
        <f t="array" ref="AI1789">INDEX($K:$Q,ROW(),MATCH(AI$3,$K$2:$Q$2,0))/12</f>
        <v>-2666.6666666666665</v>
      </c>
      <c r="AJ1789" s="80" cm="1">
        <f t="array" ref="AJ1789">INDEX($K:$Q,ROW(),MATCH(AJ$3,$K$2:$Q$2,0))/12</f>
        <v>-2666.6666666666665</v>
      </c>
      <c r="AK1789" s="80" cm="1">
        <f t="array" ref="AK1789">INDEX($K:$Q,ROW(),MATCH(AK$3,$K$2:$Q$2,0))/12</f>
        <v>-2666.6666666666665</v>
      </c>
      <c r="AL1789" s="80" cm="1">
        <f t="array" ref="AL1789">INDEX($K:$Q,ROW(),MATCH(AL$3,$K$2:$Q$2,0))/12</f>
        <v>-2666.6666666666665</v>
      </c>
      <c r="AM1789" s="80" cm="1">
        <f t="array" ref="AM1789">INDEX($K:$Q,ROW(),MATCH(AM$3,$K$2:$Q$2,0))/12</f>
        <v>-2666.6666666666665</v>
      </c>
      <c r="AN1789" s="80" cm="1">
        <f t="array" ref="AN1789">INDEX($K:$Q,ROW(),MATCH(AN$3,$K$2:$Q$2,0))/12</f>
        <v>-2666.6666666666665</v>
      </c>
      <c r="AO1789" s="80" cm="1">
        <f t="array" ref="AO1789">INDEX($K:$Q,ROW(),MATCH(AO$3,$K$2:$Q$2,0))/12</f>
        <v>-2666.6666666666665</v>
      </c>
      <c r="AP1789" s="80" cm="1">
        <f t="array" ref="AP1789">INDEX($K:$Q,ROW(),MATCH(AP$3,$K$2:$Q$2,0))/12</f>
        <v>-2666.6666666666665</v>
      </c>
      <c r="AQ1789" s="80" cm="1">
        <f t="array" ref="AQ1789">INDEX($K:$Q,ROW(),MATCH(AQ$3,$K$2:$Q$2,0))/12</f>
        <v>-2666.6666666666665</v>
      </c>
      <c r="AR1789" s="80" cm="1">
        <f t="array" ref="AR1789">INDEX($K:$Q,ROW(),MATCH(AR$3,$K$2:$Q$2,0))/12</f>
        <v>-2666.6666666666665</v>
      </c>
      <c r="AS1789" s="80" cm="1">
        <f t="array" ref="AS1789">INDEX($K:$Q,ROW(),MATCH(AS$3,$K$2:$Q$2,0))/12</f>
        <v>-2666.6666666666665</v>
      </c>
      <c r="AT1789" s="80" cm="1">
        <f t="array" ref="AT1789">INDEX($K:$Q,ROW(),MATCH(AT$3,$K$2:$Q$2,0))/12</f>
        <v>-2666.6666666666665</v>
      </c>
      <c r="AU1789" s="80" cm="1">
        <f t="array" ref="AU1789">INDEX($K:$Q,ROW(),MATCH(AU$3,$K$2:$Q$2,0))/12</f>
        <v>-2666.6666666666665</v>
      </c>
      <c r="AV1789" s="80" cm="1">
        <f t="array" ref="AV1789">INDEX($K:$Q,ROW(),MATCH(AV$3,$K$2:$Q$2,0))/12</f>
        <v>-2666.6666666666665</v>
      </c>
      <c r="AW1789" s="80" cm="1">
        <f t="array" ref="AW1789">INDEX($K:$Q,ROW(),MATCH(AW$3,$K$2:$Q$2,0))/12</f>
        <v>-2666.6666666666665</v>
      </c>
      <c r="AX1789" s="80" cm="1">
        <f t="array" ref="AX1789">INDEX($K:$Q,ROW(),MATCH(AX$3,$K$2:$Q$2,0))/12</f>
        <v>-2666.6666666666665</v>
      </c>
      <c r="AY1789" s="80" cm="1">
        <f t="array" ref="AY1789">INDEX($K:$Q,ROW(),MATCH(AY$3,$K$2:$Q$2,0))/12</f>
        <v>-2666.6666666666665</v>
      </c>
      <c r="AZ1789" s="80" cm="1">
        <f t="array" ref="AZ1789">INDEX($K:$Q,ROW(),MATCH(AZ$3,$K$2:$Q$2,0))/12</f>
        <v>-2666.6666666666665</v>
      </c>
      <c r="BA1789" s="80" cm="1">
        <f t="array" ref="BA1789">INDEX($K:$Q,ROW(),MATCH(BA$3,$K$2:$Q$2,0))/12</f>
        <v>-2666.6666666666665</v>
      </c>
      <c r="BB1789" s="80" cm="1">
        <f t="array" ref="BB1789">INDEX($K:$Q,ROW(),MATCH(BB$3,$K$2:$Q$2,0))/12</f>
        <v>-2666.6666666666665</v>
      </c>
      <c r="BC1789" s="80" cm="1">
        <f t="array" ref="BC1789">INDEX($K:$Q,ROW(),MATCH(BC$3,$K$2:$Q$2,0))/12</f>
        <v>-2666.6666666666665</v>
      </c>
      <c r="BD1789" s="80" cm="1">
        <f t="array" ref="BD1789">INDEX($K:$Q,ROW(),MATCH(BD$3,$K$2:$Q$2,0))/12</f>
        <v>-2666.6666666666665</v>
      </c>
      <c r="BE1789" s="80" cm="1">
        <f t="array" ref="BE1789">INDEX($K:$Q,ROW(),MATCH(BE$3,$K$2:$Q$2,0))/12</f>
        <v>-2666.6666666666665</v>
      </c>
      <c r="BF1789" s="80" cm="1">
        <f t="array" ref="BF1789">INDEX($K:$Q,ROW(),MATCH(BF$3,$K$2:$Q$2,0))/12</f>
        <v>-2666.6666666666665</v>
      </c>
      <c r="BG1789" s="80" cm="1">
        <f t="array" ref="BG1789">INDEX($K:$Q,ROW(),MATCH(BG$3,$K$2:$Q$2,0))/12</f>
        <v>-2666.6666666666665</v>
      </c>
      <c r="BH1789" s="80" cm="1">
        <f t="array" ref="BH1789">INDEX($K:$Q,ROW(),MATCH(BH$3,$K$2:$Q$2,0))/12</f>
        <v>-2666.6666666666665</v>
      </c>
      <c r="BI1789" s="80" cm="1">
        <f t="array" ref="BI1789">INDEX($K:$Q,ROW(),MATCH(BI$3,$K$2:$Q$2,0))/12</f>
        <v>-2666.6666666666665</v>
      </c>
      <c r="BJ1789" s="80" cm="1">
        <f t="array" ref="BJ1789">INDEX($K:$Q,ROW(),MATCH(BJ$3,$K$2:$Q$2,0))/12</f>
        <v>-2666.6666666666665</v>
      </c>
      <c r="BK1789" s="80" cm="1">
        <f t="array" ref="BK1789">INDEX($K:$Q,ROW(),MATCH(BK$3,$K$2:$Q$2,0))/12</f>
        <v>-2666.6666666666665</v>
      </c>
      <c r="BL1789" s="80" cm="1">
        <f t="array" ref="BL1789">INDEX($K:$Q,ROW(),MATCH(BL$3,$K$2:$Q$2,0))/12</f>
        <v>-2666.6666666666665</v>
      </c>
      <c r="BM1789" s="80" cm="1">
        <f t="array" ref="BM1789">INDEX($K:$Q,ROW(),MATCH(BM$3,$K$2:$Q$2,0))/12</f>
        <v>-2666.6666666666665</v>
      </c>
      <c r="BN1789" s="80" cm="1">
        <f t="array" ref="BN1789">INDEX($K:$Q,ROW(),MATCH(BN$3,$K$2:$Q$2,0))/12</f>
        <v>-2666.6666666666665</v>
      </c>
      <c r="BO1789" s="80" cm="1">
        <f t="array" ref="BO1789">INDEX($K:$Q,ROW(),MATCH(BO$3,$K$2:$Q$2,0))/12</f>
        <v>-2666.6666666666665</v>
      </c>
      <c r="BP1789" s="80" cm="1">
        <f t="array" ref="BP1789">INDEX($K:$Q,ROW(),MATCH(BP$3,$K$2:$Q$2,0))/12</f>
        <v>-2666.6666666666665</v>
      </c>
      <c r="BQ1789" s="80" cm="1">
        <f t="array" ref="BQ1789">INDEX($K:$Q,ROW(),MATCH(BQ$3,$K$2:$Q$2,0))/12</f>
        <v>-2666.6666666666665</v>
      </c>
      <c r="BR1789" s="80" cm="1">
        <f t="array" ref="BR1789">INDEX($K:$Q,ROW(),MATCH(BR$3,$K$2:$Q$2,0))/12</f>
        <v>-2666.6666666666665</v>
      </c>
      <c r="BS1789" s="80" cm="1">
        <f t="array" ref="BS1789">INDEX($K:$Q,ROW(),MATCH(BS$3,$K$2:$Q$2,0))/12</f>
        <v>-2666.6666666666665</v>
      </c>
      <c r="BT1789" s="80" cm="1">
        <f t="array" ref="BT1789">INDEX($K:$Q,ROW(),MATCH(BT$3,$K$2:$Q$2,0))/12</f>
        <v>-2666.6666666666665</v>
      </c>
      <c r="BU1789" s="80" cm="1">
        <f t="array" ref="BU1789">INDEX($K:$Q,ROW(),MATCH(BU$3,$K$2:$Q$2,0))/12</f>
        <v>-2666.6666666666665</v>
      </c>
      <c r="BV1789" s="80" cm="1">
        <f t="array" ref="BV1789">INDEX($K:$Q,ROW(),MATCH(BV$3,$K$2:$Q$2,0))/12</f>
        <v>-2666.6666666666665</v>
      </c>
      <c r="BW1789" s="80" cm="1">
        <f t="array" ref="BW1789">INDEX($K:$Q,ROW(),MATCH(BW$3,$K$2:$Q$2,0))/12</f>
        <v>-2666.6666666666665</v>
      </c>
      <c r="BX1789" s="80" cm="1">
        <f t="array" ref="BX1789">INDEX($K:$Q,ROW(),MATCH(BX$3,$K$2:$Q$2,0))/12</f>
        <v>-2666.6666666666665</v>
      </c>
      <c r="BY1789" s="80" cm="1">
        <f t="array" ref="BY1789">INDEX($K:$Q,ROW(),MATCH(BY$3,$K$2:$Q$2,0))/12</f>
        <v>-2666.6666666666665</v>
      </c>
      <c r="BZ1789" s="80" cm="1">
        <f t="array" ref="BZ1789">INDEX($K:$Q,ROW(),MATCH(BZ$3,$K$2:$Q$2,0))/12</f>
        <v>-2666.6666666666665</v>
      </c>
      <c r="CA1789" s="80" cm="1">
        <f t="array" ref="CA1789">INDEX($K:$Q,ROW(),MATCH(CA$3,$K$2:$Q$2,0))/12</f>
        <v>-2666.6666666666665</v>
      </c>
      <c r="CB1789" s="80" cm="1">
        <f t="array" ref="CB1789">INDEX($K:$Q,ROW(),MATCH(CB$3,$K$2:$Q$2,0))/12</f>
        <v>-2666.6666666666665</v>
      </c>
      <c r="CC1789" s="80" cm="1">
        <f t="array" ref="CC1789">INDEX($K:$Q,ROW(),MATCH(CC$3,$K$2:$Q$2,0))/12</f>
        <v>-2666.6666666666665</v>
      </c>
      <c r="CD1789" s="80" cm="1">
        <f t="array" ref="CD1789">INDEX($K:$Q,ROW(),MATCH(CD$3,$K$2:$Q$2,0))/12</f>
        <v>-2666.6666666666665</v>
      </c>
      <c r="CE1789" s="80" cm="1">
        <f t="array" ref="CE1789">INDEX($K:$Q,ROW(),MATCH(CE$3,$K$2:$Q$2,0))/12</f>
        <v>-2666.6666666666665</v>
      </c>
      <c r="CF1789" s="80" cm="1">
        <f t="array" ref="CF1789">INDEX($K:$Q,ROW(),MATCH(CF$3,$K$2:$Q$2,0))/12</f>
        <v>-2666.6666666666665</v>
      </c>
      <c r="CG1789" s="80" cm="1">
        <f t="array" ref="CG1789">INDEX($K:$Q,ROW(),MATCH(CG$3,$K$2:$Q$2,0))/12</f>
        <v>-2666.6666666666665</v>
      </c>
      <c r="CH1789" s="80" cm="1">
        <f t="array" ref="CH1789">INDEX($K:$Q,ROW(),MATCH(CH$3,$K$2:$Q$2,0))/12</f>
        <v>-2666.6666666666665</v>
      </c>
      <c r="CI1789" s="80" cm="1">
        <f t="array" ref="CI1789">INDEX($K:$Q,ROW(),MATCH(CI$3,$K$2:$Q$2,0))/12</f>
        <v>-2666.6666666666665</v>
      </c>
      <c r="CJ1789" s="80" cm="1">
        <f t="array" ref="CJ1789">INDEX($K:$Q,ROW(),MATCH(CJ$3,$K$2:$Q$2,0))/12</f>
        <v>-2666.6666666666665</v>
      </c>
      <c r="CK1789" s="80" cm="1">
        <f t="array" ref="CK1789">INDEX($K:$Q,ROW(),MATCH(CK$3,$K$2:$Q$2,0))/12</f>
        <v>-2666.6666666666665</v>
      </c>
      <c r="CL1789" s="80" cm="1">
        <f t="array" ref="CL1789">INDEX($K:$Q,ROW(),MATCH(CL$3,$K$2:$Q$2,0))/12</f>
        <v>-2666.6666666666665</v>
      </c>
      <c r="CN1789" s="74"/>
      <c r="CO1789" s="80" t="e" cm="1">
        <f t="array" ref="CO1789">INDEX($K:$Q,ROW(),MATCH(CO$3,$K$2:$Q$2,0))/CO$5</f>
        <v>#N/A</v>
      </c>
      <c r="CP1789" s="80" t="e" cm="1">
        <f t="array" ref="CP1789">INDEX($K:$Q,ROW(),MATCH(CP$3,$K$2:$Q$2,0))/CP$5</f>
        <v>#N/A</v>
      </c>
      <c r="CQ1789" s="80" t="e" cm="1">
        <f t="array" ref="CQ1789">INDEX($K:$Q,ROW(),MATCH(CQ$3,$K$2:$Q$2,0))/CQ$5</f>
        <v>#N/A</v>
      </c>
      <c r="CR1789" s="80" t="e" cm="1">
        <f t="array" ref="CR1789">INDEX($K:$Q,ROW(),MATCH(CR$3,$K$2:$Q$2,0))/CR$5</f>
        <v>#N/A</v>
      </c>
      <c r="CS1789" s="80" t="e" cm="1">
        <f t="array" ref="CS1789">INDEX($K:$Q,ROW(),MATCH(CS$3,$K$2:$Q$2,0))/CS$5</f>
        <v>#N/A</v>
      </c>
      <c r="CT1789" s="80" t="e" cm="1">
        <f t="array" ref="CT1789">INDEX($K:$Q,ROW(),MATCH(CT$3,$K$2:$Q$2,0))/CT$5</f>
        <v>#N/A</v>
      </c>
      <c r="CU1789" s="80" t="e" cm="1">
        <f t="array" ref="CU1789">INDEX($K:$Q,ROW(),MATCH(CU$3,$K$2:$Q$2,0))/CU$5</f>
        <v>#N/A</v>
      </c>
      <c r="CV1789" s="80" t="e" cm="1">
        <f t="array" ref="CV1789">INDEX($K:$Q,ROW(),MATCH(CV$3,$K$2:$Q$2,0))/CV$5</f>
        <v>#N/A</v>
      </c>
      <c r="CW1789" s="80" t="e" cm="1">
        <f t="array" ref="CW1789">INDEX($K:$Q,ROW(),MATCH(CW$3,$K$2:$Q$2,0))/CW$5</f>
        <v>#N/A</v>
      </c>
      <c r="CX1789" s="80" t="e" cm="1">
        <f t="array" ref="CX1789">INDEX($K:$Q,ROW(),MATCH(CX$3,$K$2:$Q$2,0))/CX$5</f>
        <v>#N/A</v>
      </c>
      <c r="CY1789" s="80" t="e" cm="1">
        <f t="array" ref="CY1789">INDEX($K:$Q,ROW(),MATCH(CY$3,$K$2:$Q$2,0))/CL$5</f>
        <v>#N/A</v>
      </c>
      <c r="CZ1789" s="80" t="e" cm="1">
        <f t="array" ref="CZ1789">INDEX($K:$Q,ROW(),MATCH(CZ$3,$K$2:$Q$2,0))/CZ$5</f>
        <v>#N/A</v>
      </c>
      <c r="DA1789" s="80" t="e" cm="1">
        <f t="array" ref="DA1789">INDEX($K:$Q,ROW(),MATCH(DA$3,$K$2:$Q$2,0))/DA$5</f>
        <v>#N/A</v>
      </c>
      <c r="DB1789" s="80" t="e" cm="1">
        <f t="array" ref="DB1789">INDEX($K:$Q,ROW(),MATCH(DB$3,$K$2:$Q$2,0))/DB$5</f>
        <v>#N/A</v>
      </c>
      <c r="DC1789" s="80" t="e" cm="1">
        <f t="array" ref="DC1789">INDEX($K:$Q,ROW(),MATCH(DC$3,$K$2:$Q$2,0))/DC$5</f>
        <v>#N/A</v>
      </c>
      <c r="DD1789" s="80" t="e" cm="1">
        <f t="array" ref="DD1789">INDEX($K:$Q,ROW(),MATCH(DD$3,$K$2:$Q$2,0))/DD$5</f>
        <v>#N/A</v>
      </c>
      <c r="DE1789" s="80" t="e" cm="1">
        <f t="array" ref="DE1789">INDEX($K:$Q,ROW(),MATCH(DE$3,$K$2:$Q$2,0))/DE$5</f>
        <v>#N/A</v>
      </c>
      <c r="DF1789" s="80" t="e" cm="1">
        <f t="array" ref="DF1789">INDEX($K:$Q,ROW(),MATCH(DF$3,$K$2:$Q$2,0))/DF$5</f>
        <v>#N/A</v>
      </c>
      <c r="DG1789" s="80" t="e" cm="1">
        <f t="array" ref="DG1789">INDEX($K:$Q,ROW(),MATCH(DG$3,$K$2:$Q$2,0))/DG$5</f>
        <v>#N/A</v>
      </c>
      <c r="DH1789" s="80" t="e" cm="1">
        <f t="array" ref="DH1789">INDEX($K:$Q,ROW(),MATCH(DH$3,$K$2:$Q$2,0))/DH$5</f>
        <v>#N/A</v>
      </c>
      <c r="DI1789" s="80" t="e" cm="1">
        <f t="array" ref="DI1789">INDEX($K:$Q,ROW(),MATCH(DI$3,$K$2:$Q$2,0))/DI$5</f>
        <v>#N/A</v>
      </c>
      <c r="DJ1789" s="80" t="e" cm="1">
        <f t="array" ref="DJ1789">INDEX($K:$Q,ROW(),MATCH(DJ$3,$K$2:$Q$2,0))/DJ$5</f>
        <v>#N/A</v>
      </c>
      <c r="DK1789" s="80" t="e" cm="1">
        <f t="array" ref="DK1789">INDEX($K:$Q,ROW(),MATCH(DK$3,$K$2:$Q$2,0))/DK$5</f>
        <v>#N/A</v>
      </c>
      <c r="DL1789" s="80" t="e" cm="1">
        <f t="array" ref="DL1789">INDEX($K:$Q,ROW(),MATCH(DL$3,$K$2:$Q$2,0))/DL$5</f>
        <v>#N/A</v>
      </c>
    </row>
    <row r="1790" spans="2:116" x14ac:dyDescent="0.4">
      <c r="D1790" t="s">
        <v>564</v>
      </c>
      <c r="E1790" s="8" t="str">
        <f t="shared" si="3021"/>
        <v>1790 FAPPELIST-F</v>
      </c>
      <c r="G1790" s="141" t="s">
        <v>565</v>
      </c>
      <c r="K1790" s="23">
        <v>-64000</v>
      </c>
      <c r="L1790" s="23">
        <v>-64000</v>
      </c>
      <c r="M1790" s="23">
        <v>-64000</v>
      </c>
      <c r="N1790" s="23">
        <v>-64000</v>
      </c>
      <c r="O1790" s="23">
        <v>-64000</v>
      </c>
      <c r="P1790" s="23">
        <v>-64000</v>
      </c>
      <c r="S1790" s="80" cm="1">
        <f t="array" ref="S1790">INDEX($K:$Q,ROW(),MATCH(S$3,$K$2:$Q$2,0))/12</f>
        <v>-5333.333333333333</v>
      </c>
      <c r="T1790" s="80" cm="1">
        <f t="array" ref="T1790">INDEX($K:$Q,ROW(),MATCH(T$3,$K$2:$Q$2,0))/12</f>
        <v>-5333.333333333333</v>
      </c>
      <c r="U1790" s="80" cm="1">
        <f t="array" ref="U1790">INDEX($K:$Q,ROW(),MATCH(U$3,$K$2:$Q$2,0))/12</f>
        <v>-5333.333333333333</v>
      </c>
      <c r="V1790" s="80" cm="1">
        <f t="array" ref="V1790">INDEX($K:$Q,ROW(),MATCH(V$3,$K$2:$Q$2,0))/12</f>
        <v>-5333.333333333333</v>
      </c>
      <c r="W1790" s="80" cm="1">
        <f t="array" ref="W1790">INDEX($K:$Q,ROW(),MATCH(W$3,$K$2:$Q$2,0))/12</f>
        <v>-5333.333333333333</v>
      </c>
      <c r="X1790" s="80" cm="1">
        <f t="array" ref="X1790">INDEX($K:$Q,ROW(),MATCH(X$3,$K$2:$Q$2,0))/12</f>
        <v>-5333.333333333333</v>
      </c>
      <c r="Y1790" s="80" cm="1">
        <f t="array" ref="Y1790">INDEX($K:$Q,ROW(),MATCH(Y$3,$K$2:$Q$2,0))/12</f>
        <v>-5333.333333333333</v>
      </c>
      <c r="Z1790" s="80" cm="1">
        <f t="array" ref="Z1790">INDEX($K:$Q,ROW(),MATCH(Z$3,$K$2:$Q$2,0))/12</f>
        <v>-5333.333333333333</v>
      </c>
      <c r="AA1790" s="80" cm="1">
        <f t="array" ref="AA1790">INDEX($K:$Q,ROW(),MATCH(AA$3,$K$2:$Q$2,0))/12</f>
        <v>-5333.333333333333</v>
      </c>
      <c r="AB1790" s="80" cm="1">
        <f t="array" ref="AB1790">INDEX($K:$Q,ROW(),MATCH(AB$3,$K$2:$Q$2,0))/12</f>
        <v>-5333.333333333333</v>
      </c>
      <c r="AC1790" s="80" cm="1">
        <f t="array" ref="AC1790">INDEX($K:$Q,ROW(),MATCH(AC$3,$K$2:$Q$2,0))/12</f>
        <v>-5333.333333333333</v>
      </c>
      <c r="AD1790" s="80" cm="1">
        <f t="array" ref="AD1790">INDEX($K:$Q,ROW(),MATCH(AD$3,$K$2:$Q$2,0))/12</f>
        <v>-5333.333333333333</v>
      </c>
      <c r="AE1790" s="80" cm="1">
        <f t="array" ref="AE1790">INDEX($K:$Q,ROW(),MATCH(AE$3,$K$2:$Q$2,0))/12</f>
        <v>-5333.333333333333</v>
      </c>
      <c r="AF1790" s="80" cm="1">
        <f t="array" ref="AF1790">INDEX($K:$Q,ROW(),MATCH(AF$3,$K$2:$Q$2,0))/12</f>
        <v>-5333.333333333333</v>
      </c>
      <c r="AG1790" s="80" cm="1">
        <f t="array" ref="AG1790">INDEX($K:$Q,ROW(),MATCH(AG$3,$K$2:$Q$2,0))/12</f>
        <v>-5333.333333333333</v>
      </c>
      <c r="AH1790" s="80" cm="1">
        <f t="array" ref="AH1790">INDEX($K:$Q,ROW(),MATCH(AH$3,$K$2:$Q$2,0))/12</f>
        <v>-5333.333333333333</v>
      </c>
      <c r="AI1790" s="80" cm="1">
        <f t="array" ref="AI1790">INDEX($K:$Q,ROW(),MATCH(AI$3,$K$2:$Q$2,0))/12</f>
        <v>-5333.333333333333</v>
      </c>
      <c r="AJ1790" s="80" cm="1">
        <f t="array" ref="AJ1790">INDEX($K:$Q,ROW(),MATCH(AJ$3,$K$2:$Q$2,0))/12</f>
        <v>-5333.333333333333</v>
      </c>
      <c r="AK1790" s="80" cm="1">
        <f t="array" ref="AK1790">INDEX($K:$Q,ROW(),MATCH(AK$3,$K$2:$Q$2,0))/12</f>
        <v>-5333.333333333333</v>
      </c>
      <c r="AL1790" s="80" cm="1">
        <f t="array" ref="AL1790">INDEX($K:$Q,ROW(),MATCH(AL$3,$K$2:$Q$2,0))/12</f>
        <v>-5333.333333333333</v>
      </c>
      <c r="AM1790" s="80" cm="1">
        <f t="array" ref="AM1790">INDEX($K:$Q,ROW(),MATCH(AM$3,$K$2:$Q$2,0))/12</f>
        <v>-5333.333333333333</v>
      </c>
      <c r="AN1790" s="80" cm="1">
        <f t="array" ref="AN1790">INDEX($K:$Q,ROW(),MATCH(AN$3,$K$2:$Q$2,0))/12</f>
        <v>-5333.333333333333</v>
      </c>
      <c r="AO1790" s="80" cm="1">
        <f t="array" ref="AO1790">INDEX($K:$Q,ROW(),MATCH(AO$3,$K$2:$Q$2,0))/12</f>
        <v>-5333.333333333333</v>
      </c>
      <c r="AP1790" s="80" cm="1">
        <f t="array" ref="AP1790">INDEX($K:$Q,ROW(),MATCH(AP$3,$K$2:$Q$2,0))/12</f>
        <v>-5333.333333333333</v>
      </c>
      <c r="AQ1790" s="80" cm="1">
        <f t="array" ref="AQ1790">INDEX($K:$Q,ROW(),MATCH(AQ$3,$K$2:$Q$2,0))/12</f>
        <v>-5333.333333333333</v>
      </c>
      <c r="AR1790" s="80" cm="1">
        <f t="array" ref="AR1790">INDEX($K:$Q,ROW(),MATCH(AR$3,$K$2:$Q$2,0))/12</f>
        <v>-5333.333333333333</v>
      </c>
      <c r="AS1790" s="80" cm="1">
        <f t="array" ref="AS1790">INDEX($K:$Q,ROW(),MATCH(AS$3,$K$2:$Q$2,0))/12</f>
        <v>-5333.333333333333</v>
      </c>
      <c r="AT1790" s="80" cm="1">
        <f t="array" ref="AT1790">INDEX($K:$Q,ROW(),MATCH(AT$3,$K$2:$Q$2,0))/12</f>
        <v>-5333.333333333333</v>
      </c>
      <c r="AU1790" s="80" cm="1">
        <f t="array" ref="AU1790">INDEX($K:$Q,ROW(),MATCH(AU$3,$K$2:$Q$2,0))/12</f>
        <v>-5333.333333333333</v>
      </c>
      <c r="AV1790" s="80" cm="1">
        <f t="array" ref="AV1790">INDEX($K:$Q,ROW(),MATCH(AV$3,$K$2:$Q$2,0))/12</f>
        <v>-5333.333333333333</v>
      </c>
      <c r="AW1790" s="80" cm="1">
        <f t="array" ref="AW1790">INDEX($K:$Q,ROW(),MATCH(AW$3,$K$2:$Q$2,0))/12</f>
        <v>-5333.333333333333</v>
      </c>
      <c r="AX1790" s="80" cm="1">
        <f t="array" ref="AX1790">INDEX($K:$Q,ROW(),MATCH(AX$3,$K$2:$Q$2,0))/12</f>
        <v>-5333.333333333333</v>
      </c>
      <c r="AY1790" s="80" cm="1">
        <f t="array" ref="AY1790">INDEX($K:$Q,ROW(),MATCH(AY$3,$K$2:$Q$2,0))/12</f>
        <v>-5333.333333333333</v>
      </c>
      <c r="AZ1790" s="80" cm="1">
        <f t="array" ref="AZ1790">INDEX($K:$Q,ROW(),MATCH(AZ$3,$K$2:$Q$2,0))/12</f>
        <v>-5333.333333333333</v>
      </c>
      <c r="BA1790" s="80" cm="1">
        <f t="array" ref="BA1790">INDEX($K:$Q,ROW(),MATCH(BA$3,$K$2:$Q$2,0))/12</f>
        <v>-5333.333333333333</v>
      </c>
      <c r="BB1790" s="80" cm="1">
        <f t="array" ref="BB1790">INDEX($K:$Q,ROW(),MATCH(BB$3,$K$2:$Q$2,0))/12</f>
        <v>-5333.333333333333</v>
      </c>
      <c r="BC1790" s="80" cm="1">
        <f t="array" ref="BC1790">INDEX($K:$Q,ROW(),MATCH(BC$3,$K$2:$Q$2,0))/12</f>
        <v>-5333.333333333333</v>
      </c>
      <c r="BD1790" s="80" cm="1">
        <f t="array" ref="BD1790">INDEX($K:$Q,ROW(),MATCH(BD$3,$K$2:$Q$2,0))/12</f>
        <v>-5333.333333333333</v>
      </c>
      <c r="BE1790" s="80" cm="1">
        <f t="array" ref="BE1790">INDEX($K:$Q,ROW(),MATCH(BE$3,$K$2:$Q$2,0))/12</f>
        <v>-5333.333333333333</v>
      </c>
      <c r="BF1790" s="80" cm="1">
        <f t="array" ref="BF1790">INDEX($K:$Q,ROW(),MATCH(BF$3,$K$2:$Q$2,0))/12</f>
        <v>-5333.333333333333</v>
      </c>
      <c r="BG1790" s="80" cm="1">
        <f t="array" ref="BG1790">INDEX($K:$Q,ROW(),MATCH(BG$3,$K$2:$Q$2,0))/12</f>
        <v>-5333.333333333333</v>
      </c>
      <c r="BH1790" s="80" cm="1">
        <f t="array" ref="BH1790">INDEX($K:$Q,ROW(),MATCH(BH$3,$K$2:$Q$2,0))/12</f>
        <v>-5333.333333333333</v>
      </c>
      <c r="BI1790" s="80" cm="1">
        <f t="array" ref="BI1790">INDEX($K:$Q,ROW(),MATCH(BI$3,$K$2:$Q$2,0))/12</f>
        <v>-5333.333333333333</v>
      </c>
      <c r="BJ1790" s="80" cm="1">
        <f t="array" ref="BJ1790">INDEX($K:$Q,ROW(),MATCH(BJ$3,$K$2:$Q$2,0))/12</f>
        <v>-5333.333333333333</v>
      </c>
      <c r="BK1790" s="80" cm="1">
        <f t="array" ref="BK1790">INDEX($K:$Q,ROW(),MATCH(BK$3,$K$2:$Q$2,0))/12</f>
        <v>-5333.333333333333</v>
      </c>
      <c r="BL1790" s="80" cm="1">
        <f t="array" ref="BL1790">INDEX($K:$Q,ROW(),MATCH(BL$3,$K$2:$Q$2,0))/12</f>
        <v>-5333.333333333333</v>
      </c>
      <c r="BM1790" s="80" cm="1">
        <f t="array" ref="BM1790">INDEX($K:$Q,ROW(),MATCH(BM$3,$K$2:$Q$2,0))/12</f>
        <v>-5333.333333333333</v>
      </c>
      <c r="BN1790" s="80" cm="1">
        <f t="array" ref="BN1790">INDEX($K:$Q,ROW(),MATCH(BN$3,$K$2:$Q$2,0))/12</f>
        <v>-5333.333333333333</v>
      </c>
      <c r="BO1790" s="80" cm="1">
        <f t="array" ref="BO1790">INDEX($K:$Q,ROW(),MATCH(BO$3,$K$2:$Q$2,0))/12</f>
        <v>-5333.333333333333</v>
      </c>
      <c r="BP1790" s="80" cm="1">
        <f t="array" ref="BP1790">INDEX($K:$Q,ROW(),MATCH(BP$3,$K$2:$Q$2,0))/12</f>
        <v>-5333.333333333333</v>
      </c>
      <c r="BQ1790" s="80" cm="1">
        <f t="array" ref="BQ1790">INDEX($K:$Q,ROW(),MATCH(BQ$3,$K$2:$Q$2,0))/12</f>
        <v>-5333.333333333333</v>
      </c>
      <c r="BR1790" s="80" cm="1">
        <f t="array" ref="BR1790">INDEX($K:$Q,ROW(),MATCH(BR$3,$K$2:$Q$2,0))/12</f>
        <v>-5333.333333333333</v>
      </c>
      <c r="BS1790" s="80" cm="1">
        <f t="array" ref="BS1790">INDEX($K:$Q,ROW(),MATCH(BS$3,$K$2:$Q$2,0))/12</f>
        <v>-5333.333333333333</v>
      </c>
      <c r="BT1790" s="80" cm="1">
        <f t="array" ref="BT1790">INDEX($K:$Q,ROW(),MATCH(BT$3,$K$2:$Q$2,0))/12</f>
        <v>-5333.333333333333</v>
      </c>
      <c r="BU1790" s="80" cm="1">
        <f t="array" ref="BU1790">INDEX($K:$Q,ROW(),MATCH(BU$3,$K$2:$Q$2,0))/12</f>
        <v>-5333.333333333333</v>
      </c>
      <c r="BV1790" s="80" cm="1">
        <f t="array" ref="BV1790">INDEX($K:$Q,ROW(),MATCH(BV$3,$K$2:$Q$2,0))/12</f>
        <v>-5333.333333333333</v>
      </c>
      <c r="BW1790" s="80" cm="1">
        <f t="array" ref="BW1790">INDEX($K:$Q,ROW(),MATCH(BW$3,$K$2:$Q$2,0))/12</f>
        <v>-5333.333333333333</v>
      </c>
      <c r="BX1790" s="80" cm="1">
        <f t="array" ref="BX1790">INDEX($K:$Q,ROW(),MATCH(BX$3,$K$2:$Q$2,0))/12</f>
        <v>-5333.333333333333</v>
      </c>
      <c r="BY1790" s="80" cm="1">
        <f t="array" ref="BY1790">INDEX($K:$Q,ROW(),MATCH(BY$3,$K$2:$Q$2,0))/12</f>
        <v>-5333.333333333333</v>
      </c>
      <c r="BZ1790" s="80" cm="1">
        <f t="array" ref="BZ1790">INDEX($K:$Q,ROW(),MATCH(BZ$3,$K$2:$Q$2,0))/12</f>
        <v>-5333.333333333333</v>
      </c>
      <c r="CA1790" s="80" cm="1">
        <f t="array" ref="CA1790">INDEX($K:$Q,ROW(),MATCH(CA$3,$K$2:$Q$2,0))/12</f>
        <v>-5333.333333333333</v>
      </c>
      <c r="CB1790" s="80" cm="1">
        <f t="array" ref="CB1790">INDEX($K:$Q,ROW(),MATCH(CB$3,$K$2:$Q$2,0))/12</f>
        <v>-5333.333333333333</v>
      </c>
      <c r="CC1790" s="80" cm="1">
        <f t="array" ref="CC1790">INDEX($K:$Q,ROW(),MATCH(CC$3,$K$2:$Q$2,0))/12</f>
        <v>-5333.333333333333</v>
      </c>
      <c r="CD1790" s="80" cm="1">
        <f t="array" ref="CD1790">INDEX($K:$Q,ROW(),MATCH(CD$3,$K$2:$Q$2,0))/12</f>
        <v>-5333.333333333333</v>
      </c>
      <c r="CE1790" s="80" cm="1">
        <f t="array" ref="CE1790">INDEX($K:$Q,ROW(),MATCH(CE$3,$K$2:$Q$2,0))/12</f>
        <v>-5333.333333333333</v>
      </c>
      <c r="CF1790" s="80" cm="1">
        <f t="array" ref="CF1790">INDEX($K:$Q,ROW(),MATCH(CF$3,$K$2:$Q$2,0))/12</f>
        <v>-5333.333333333333</v>
      </c>
      <c r="CG1790" s="80" cm="1">
        <f t="array" ref="CG1790">INDEX($K:$Q,ROW(),MATCH(CG$3,$K$2:$Q$2,0))/12</f>
        <v>-5333.333333333333</v>
      </c>
      <c r="CH1790" s="80" cm="1">
        <f t="array" ref="CH1790">INDEX($K:$Q,ROW(),MATCH(CH$3,$K$2:$Q$2,0))/12</f>
        <v>-5333.333333333333</v>
      </c>
      <c r="CI1790" s="80" cm="1">
        <f t="array" ref="CI1790">INDEX($K:$Q,ROW(),MATCH(CI$3,$K$2:$Q$2,0))/12</f>
        <v>-5333.333333333333</v>
      </c>
      <c r="CJ1790" s="80" cm="1">
        <f t="array" ref="CJ1790">INDEX($K:$Q,ROW(),MATCH(CJ$3,$K$2:$Q$2,0))/12</f>
        <v>-5333.333333333333</v>
      </c>
      <c r="CK1790" s="80" cm="1">
        <f t="array" ref="CK1790">INDEX($K:$Q,ROW(),MATCH(CK$3,$K$2:$Q$2,0))/12</f>
        <v>-5333.333333333333</v>
      </c>
      <c r="CL1790" s="80" cm="1">
        <f t="array" ref="CL1790">INDEX($K:$Q,ROW(),MATCH(CL$3,$K$2:$Q$2,0))/12</f>
        <v>-5333.333333333333</v>
      </c>
      <c r="CN1790" s="74"/>
      <c r="CO1790" s="80" t="e" cm="1">
        <f t="array" ref="CO1790">INDEX($K:$Q,ROW(),MATCH(CO$3,$K$2:$Q$2,0))/CO$5</f>
        <v>#N/A</v>
      </c>
      <c r="CP1790" s="80" t="e" cm="1">
        <f t="array" ref="CP1790">INDEX($K:$Q,ROW(),MATCH(CP$3,$K$2:$Q$2,0))/CP$5</f>
        <v>#N/A</v>
      </c>
      <c r="CQ1790" s="80" t="e" cm="1">
        <f t="array" ref="CQ1790">INDEX($K:$Q,ROW(),MATCH(CQ$3,$K$2:$Q$2,0))/CQ$5</f>
        <v>#N/A</v>
      </c>
      <c r="CR1790" s="80" t="e" cm="1">
        <f t="array" ref="CR1790">INDEX($K:$Q,ROW(),MATCH(CR$3,$K$2:$Q$2,0))/CR$5</f>
        <v>#N/A</v>
      </c>
      <c r="CS1790" s="80" t="e" cm="1">
        <f t="array" ref="CS1790">INDEX($K:$Q,ROW(),MATCH(CS$3,$K$2:$Q$2,0))/CS$5</f>
        <v>#N/A</v>
      </c>
      <c r="CT1790" s="80" t="e" cm="1">
        <f t="array" ref="CT1790">INDEX($K:$Q,ROW(),MATCH(CT$3,$K$2:$Q$2,0))/CT$5</f>
        <v>#N/A</v>
      </c>
      <c r="CU1790" s="80" t="e" cm="1">
        <f t="array" ref="CU1790">INDEX($K:$Q,ROW(),MATCH(CU$3,$K$2:$Q$2,0))/CU$5</f>
        <v>#N/A</v>
      </c>
      <c r="CV1790" s="80" t="e" cm="1">
        <f t="array" ref="CV1790">INDEX($K:$Q,ROW(),MATCH(CV$3,$K$2:$Q$2,0))/CV$5</f>
        <v>#N/A</v>
      </c>
      <c r="CW1790" s="80" t="e" cm="1">
        <f t="array" ref="CW1790">INDEX($K:$Q,ROW(),MATCH(CW$3,$K$2:$Q$2,0))/CW$5</f>
        <v>#N/A</v>
      </c>
      <c r="CX1790" s="80" t="e" cm="1">
        <f t="array" ref="CX1790">INDEX($K:$Q,ROW(),MATCH(CX$3,$K$2:$Q$2,0))/CX$5</f>
        <v>#N/A</v>
      </c>
      <c r="CY1790" s="80" t="e" cm="1">
        <f t="array" ref="CY1790">INDEX($K:$Q,ROW(),MATCH(CY$3,$K$2:$Q$2,0))/CL$5</f>
        <v>#N/A</v>
      </c>
      <c r="CZ1790" s="80" t="e" cm="1">
        <f t="array" ref="CZ1790">INDEX($K:$Q,ROW(),MATCH(CZ$3,$K$2:$Q$2,0))/CZ$5</f>
        <v>#N/A</v>
      </c>
      <c r="DA1790" s="80" t="e" cm="1">
        <f t="array" ref="DA1790">INDEX($K:$Q,ROW(),MATCH(DA$3,$K$2:$Q$2,0))/DA$5</f>
        <v>#N/A</v>
      </c>
      <c r="DB1790" s="80" t="e" cm="1">
        <f t="array" ref="DB1790">INDEX($K:$Q,ROW(),MATCH(DB$3,$K$2:$Q$2,0))/DB$5</f>
        <v>#N/A</v>
      </c>
      <c r="DC1790" s="80" t="e" cm="1">
        <f t="array" ref="DC1790">INDEX($K:$Q,ROW(),MATCH(DC$3,$K$2:$Q$2,0))/DC$5</f>
        <v>#N/A</v>
      </c>
      <c r="DD1790" s="80" t="e" cm="1">
        <f t="array" ref="DD1790">INDEX($K:$Q,ROW(),MATCH(DD$3,$K$2:$Q$2,0))/DD$5</f>
        <v>#N/A</v>
      </c>
      <c r="DE1790" s="80" t="e" cm="1">
        <f t="array" ref="DE1790">INDEX($K:$Q,ROW(),MATCH(DE$3,$K$2:$Q$2,0))/DE$5</f>
        <v>#N/A</v>
      </c>
      <c r="DF1790" s="80" t="e" cm="1">
        <f t="array" ref="DF1790">INDEX($K:$Q,ROW(),MATCH(DF$3,$K$2:$Q$2,0))/DF$5</f>
        <v>#N/A</v>
      </c>
      <c r="DG1790" s="80" t="e" cm="1">
        <f t="array" ref="DG1790">INDEX($K:$Q,ROW(),MATCH(DG$3,$K$2:$Q$2,0))/DG$5</f>
        <v>#N/A</v>
      </c>
      <c r="DH1790" s="80" t="e" cm="1">
        <f t="array" ref="DH1790">INDEX($K:$Q,ROW(),MATCH(DH$3,$K$2:$Q$2,0))/DH$5</f>
        <v>#N/A</v>
      </c>
      <c r="DI1790" s="80" t="e" cm="1">
        <f t="array" ref="DI1790">INDEX($K:$Q,ROW(),MATCH(DI$3,$K$2:$Q$2,0))/DI$5</f>
        <v>#N/A</v>
      </c>
      <c r="DJ1790" s="80" t="e" cm="1">
        <f t="array" ref="DJ1790">INDEX($K:$Q,ROW(),MATCH(DJ$3,$K$2:$Q$2,0))/DJ$5</f>
        <v>#N/A</v>
      </c>
      <c r="DK1790" s="80" t="e" cm="1">
        <f t="array" ref="DK1790">INDEX($K:$Q,ROW(),MATCH(DK$3,$K$2:$Q$2,0))/DK$5</f>
        <v>#N/A</v>
      </c>
      <c r="DL1790" s="80" t="e" cm="1">
        <f t="array" ref="DL1790">INDEX($K:$Q,ROW(),MATCH(DL$3,$K$2:$Q$2,0))/DL$5</f>
        <v>#N/A</v>
      </c>
    </row>
    <row r="1791" spans="2:116" x14ac:dyDescent="0.4">
      <c r="B1791" t="str">
        <f>E1791</f>
        <v>1791 FAPPELIST-F</v>
      </c>
      <c r="C1791" t="s">
        <v>235</v>
      </c>
      <c r="D1791" t="s">
        <v>564</v>
      </c>
      <c r="E1791" s="8" t="str">
        <f t="shared" si="3013"/>
        <v>1791 FAPPELIST-F</v>
      </c>
      <c r="G1791" s="126" t="str">
        <f>"Total capital expenditures - "&amp;SUBSTITUTE(G1776,":","")</f>
        <v>Total capital expenditures - Fixed secondary PPE</v>
      </c>
      <c r="K1791" s="23">
        <v>-128000</v>
      </c>
      <c r="L1791" s="23">
        <v>-128000</v>
      </c>
      <c r="M1791" s="23">
        <v>-128000</v>
      </c>
      <c r="N1791" s="23">
        <v>-128000</v>
      </c>
      <c r="O1791" s="23">
        <v>-128000</v>
      </c>
      <c r="P1791" s="23">
        <v>-128000</v>
      </c>
      <c r="S1791" s="80" cm="1">
        <f t="array" ref="S1791">INDEX($K:$Q,ROW(),MATCH(S$3,$K$2:$Q$2,0))/12</f>
        <v>-10666.666666666666</v>
      </c>
      <c r="T1791" s="80" cm="1">
        <f t="array" ref="T1791">INDEX($K:$Q,ROW(),MATCH(T$3,$K$2:$Q$2,0))/12</f>
        <v>-10666.666666666666</v>
      </c>
      <c r="U1791" s="80" cm="1">
        <f t="array" ref="U1791">INDEX($K:$Q,ROW(),MATCH(U$3,$K$2:$Q$2,0))/12</f>
        <v>-10666.666666666666</v>
      </c>
      <c r="V1791" s="80" cm="1">
        <f t="array" ref="V1791">INDEX($K:$Q,ROW(),MATCH(V$3,$K$2:$Q$2,0))/12</f>
        <v>-10666.666666666666</v>
      </c>
      <c r="W1791" s="80" cm="1">
        <f t="array" ref="W1791">INDEX($K:$Q,ROW(),MATCH(W$3,$K$2:$Q$2,0))/12</f>
        <v>-10666.666666666666</v>
      </c>
      <c r="X1791" s="80" cm="1">
        <f t="array" ref="X1791">INDEX($K:$Q,ROW(),MATCH(X$3,$K$2:$Q$2,0))/12</f>
        <v>-10666.666666666666</v>
      </c>
      <c r="Y1791" s="80" cm="1">
        <f t="array" ref="Y1791">INDEX($K:$Q,ROW(),MATCH(Y$3,$K$2:$Q$2,0))/12</f>
        <v>-10666.666666666666</v>
      </c>
      <c r="Z1791" s="80" cm="1">
        <f t="array" ref="Z1791">INDEX($K:$Q,ROW(),MATCH(Z$3,$K$2:$Q$2,0))/12</f>
        <v>-10666.666666666666</v>
      </c>
      <c r="AA1791" s="80" cm="1">
        <f t="array" ref="AA1791">INDEX($K:$Q,ROW(),MATCH(AA$3,$K$2:$Q$2,0))/12</f>
        <v>-10666.666666666666</v>
      </c>
      <c r="AB1791" s="80" cm="1">
        <f t="array" ref="AB1791">INDEX($K:$Q,ROW(),MATCH(AB$3,$K$2:$Q$2,0))/12</f>
        <v>-10666.666666666666</v>
      </c>
      <c r="AC1791" s="80" cm="1">
        <f t="array" ref="AC1791">INDEX($K:$Q,ROW(),MATCH(AC$3,$K$2:$Q$2,0))/12</f>
        <v>-10666.666666666666</v>
      </c>
      <c r="AD1791" s="80" cm="1">
        <f t="array" ref="AD1791">INDEX($K:$Q,ROW(),MATCH(AD$3,$K$2:$Q$2,0))/12</f>
        <v>-10666.666666666666</v>
      </c>
      <c r="AE1791" s="80" cm="1">
        <f t="array" ref="AE1791">INDEX($K:$Q,ROW(),MATCH(AE$3,$K$2:$Q$2,0))/12</f>
        <v>-10666.666666666666</v>
      </c>
      <c r="AF1791" s="80" cm="1">
        <f t="array" ref="AF1791">INDEX($K:$Q,ROW(),MATCH(AF$3,$K$2:$Q$2,0))/12</f>
        <v>-10666.666666666666</v>
      </c>
      <c r="AG1791" s="80" cm="1">
        <f t="array" ref="AG1791">INDEX($K:$Q,ROW(),MATCH(AG$3,$K$2:$Q$2,0))/12</f>
        <v>-10666.666666666666</v>
      </c>
      <c r="AH1791" s="80" cm="1">
        <f t="array" ref="AH1791">INDEX($K:$Q,ROW(),MATCH(AH$3,$K$2:$Q$2,0))/12</f>
        <v>-10666.666666666666</v>
      </c>
      <c r="AI1791" s="80" cm="1">
        <f t="array" ref="AI1791">INDEX($K:$Q,ROW(),MATCH(AI$3,$K$2:$Q$2,0))/12</f>
        <v>-10666.666666666666</v>
      </c>
      <c r="AJ1791" s="80" cm="1">
        <f t="array" ref="AJ1791">INDEX($K:$Q,ROW(),MATCH(AJ$3,$K$2:$Q$2,0))/12</f>
        <v>-10666.666666666666</v>
      </c>
      <c r="AK1791" s="80" cm="1">
        <f t="array" ref="AK1791">INDEX($K:$Q,ROW(),MATCH(AK$3,$K$2:$Q$2,0))/12</f>
        <v>-10666.666666666666</v>
      </c>
      <c r="AL1791" s="80" cm="1">
        <f t="array" ref="AL1791">INDEX($K:$Q,ROW(),MATCH(AL$3,$K$2:$Q$2,0))/12</f>
        <v>-10666.666666666666</v>
      </c>
      <c r="AM1791" s="80" cm="1">
        <f t="array" ref="AM1791">INDEX($K:$Q,ROW(),MATCH(AM$3,$K$2:$Q$2,0))/12</f>
        <v>-10666.666666666666</v>
      </c>
      <c r="AN1791" s="80" cm="1">
        <f t="array" ref="AN1791">INDEX($K:$Q,ROW(),MATCH(AN$3,$K$2:$Q$2,0))/12</f>
        <v>-10666.666666666666</v>
      </c>
      <c r="AO1791" s="80" cm="1">
        <f t="array" ref="AO1791">INDEX($K:$Q,ROW(),MATCH(AO$3,$K$2:$Q$2,0))/12</f>
        <v>-10666.666666666666</v>
      </c>
      <c r="AP1791" s="80" cm="1">
        <f t="array" ref="AP1791">INDEX($K:$Q,ROW(),MATCH(AP$3,$K$2:$Q$2,0))/12</f>
        <v>-10666.666666666666</v>
      </c>
      <c r="AQ1791" s="80" cm="1">
        <f t="array" ref="AQ1791">INDEX($K:$Q,ROW(),MATCH(AQ$3,$K$2:$Q$2,0))/12</f>
        <v>-10666.666666666666</v>
      </c>
      <c r="AR1791" s="80" cm="1">
        <f t="array" ref="AR1791">INDEX($K:$Q,ROW(),MATCH(AR$3,$K$2:$Q$2,0))/12</f>
        <v>-10666.666666666666</v>
      </c>
      <c r="AS1791" s="80" cm="1">
        <f t="array" ref="AS1791">INDEX($K:$Q,ROW(),MATCH(AS$3,$K$2:$Q$2,0))/12</f>
        <v>-10666.666666666666</v>
      </c>
      <c r="AT1791" s="80" cm="1">
        <f t="array" ref="AT1791">INDEX($K:$Q,ROW(),MATCH(AT$3,$K$2:$Q$2,0))/12</f>
        <v>-10666.666666666666</v>
      </c>
      <c r="AU1791" s="80" cm="1">
        <f t="array" ref="AU1791">INDEX($K:$Q,ROW(),MATCH(AU$3,$K$2:$Q$2,0))/12</f>
        <v>-10666.666666666666</v>
      </c>
      <c r="AV1791" s="80" cm="1">
        <f t="array" ref="AV1791">INDEX($K:$Q,ROW(),MATCH(AV$3,$K$2:$Q$2,0))/12</f>
        <v>-10666.666666666666</v>
      </c>
      <c r="AW1791" s="80" cm="1">
        <f t="array" ref="AW1791">INDEX($K:$Q,ROW(),MATCH(AW$3,$K$2:$Q$2,0))/12</f>
        <v>-10666.666666666666</v>
      </c>
      <c r="AX1791" s="80" cm="1">
        <f t="array" ref="AX1791">INDEX($K:$Q,ROW(),MATCH(AX$3,$K$2:$Q$2,0))/12</f>
        <v>-10666.666666666666</v>
      </c>
      <c r="AY1791" s="80" cm="1">
        <f t="array" ref="AY1791">INDEX($K:$Q,ROW(),MATCH(AY$3,$K$2:$Q$2,0))/12</f>
        <v>-10666.666666666666</v>
      </c>
      <c r="AZ1791" s="80" cm="1">
        <f t="array" ref="AZ1791">INDEX($K:$Q,ROW(),MATCH(AZ$3,$K$2:$Q$2,0))/12</f>
        <v>-10666.666666666666</v>
      </c>
      <c r="BA1791" s="80" cm="1">
        <f t="array" ref="BA1791">INDEX($K:$Q,ROW(),MATCH(BA$3,$K$2:$Q$2,0))/12</f>
        <v>-10666.666666666666</v>
      </c>
      <c r="BB1791" s="80" cm="1">
        <f t="array" ref="BB1791">INDEX($K:$Q,ROW(),MATCH(BB$3,$K$2:$Q$2,0))/12</f>
        <v>-10666.666666666666</v>
      </c>
      <c r="BC1791" s="80" cm="1">
        <f t="array" ref="BC1791">INDEX($K:$Q,ROW(),MATCH(BC$3,$K$2:$Q$2,0))/12</f>
        <v>-10666.666666666666</v>
      </c>
      <c r="BD1791" s="80" cm="1">
        <f t="array" ref="BD1791">INDEX($K:$Q,ROW(),MATCH(BD$3,$K$2:$Q$2,0))/12</f>
        <v>-10666.666666666666</v>
      </c>
      <c r="BE1791" s="80" cm="1">
        <f t="array" ref="BE1791">INDEX($K:$Q,ROW(),MATCH(BE$3,$K$2:$Q$2,0))/12</f>
        <v>-10666.666666666666</v>
      </c>
      <c r="BF1791" s="80" cm="1">
        <f t="array" ref="BF1791">INDEX($K:$Q,ROW(),MATCH(BF$3,$K$2:$Q$2,0))/12</f>
        <v>-10666.666666666666</v>
      </c>
      <c r="BG1791" s="80" cm="1">
        <f t="array" ref="BG1791">INDEX($K:$Q,ROW(),MATCH(BG$3,$K$2:$Q$2,0))/12</f>
        <v>-10666.666666666666</v>
      </c>
      <c r="BH1791" s="80" cm="1">
        <f t="array" ref="BH1791">INDEX($K:$Q,ROW(),MATCH(BH$3,$K$2:$Q$2,0))/12</f>
        <v>-10666.666666666666</v>
      </c>
      <c r="BI1791" s="80" cm="1">
        <f t="array" ref="BI1791">INDEX($K:$Q,ROW(),MATCH(BI$3,$K$2:$Q$2,0))/12</f>
        <v>-10666.666666666666</v>
      </c>
      <c r="BJ1791" s="80" cm="1">
        <f t="array" ref="BJ1791">INDEX($K:$Q,ROW(),MATCH(BJ$3,$K$2:$Q$2,0))/12</f>
        <v>-10666.666666666666</v>
      </c>
      <c r="BK1791" s="80" cm="1">
        <f t="array" ref="BK1791">INDEX($K:$Q,ROW(),MATCH(BK$3,$K$2:$Q$2,0))/12</f>
        <v>-10666.666666666666</v>
      </c>
      <c r="BL1791" s="80" cm="1">
        <f t="array" ref="BL1791">INDEX($K:$Q,ROW(),MATCH(BL$3,$K$2:$Q$2,0))/12</f>
        <v>-10666.666666666666</v>
      </c>
      <c r="BM1791" s="80" cm="1">
        <f t="array" ref="BM1791">INDEX($K:$Q,ROW(),MATCH(BM$3,$K$2:$Q$2,0))/12</f>
        <v>-10666.666666666666</v>
      </c>
      <c r="BN1791" s="80" cm="1">
        <f t="array" ref="BN1791">INDEX($K:$Q,ROW(),MATCH(BN$3,$K$2:$Q$2,0))/12</f>
        <v>-10666.666666666666</v>
      </c>
      <c r="BO1791" s="80" cm="1">
        <f t="array" ref="BO1791">INDEX($K:$Q,ROW(),MATCH(BO$3,$K$2:$Q$2,0))/12</f>
        <v>-10666.666666666666</v>
      </c>
      <c r="BP1791" s="80" cm="1">
        <f t="array" ref="BP1791">INDEX($K:$Q,ROW(),MATCH(BP$3,$K$2:$Q$2,0))/12</f>
        <v>-10666.666666666666</v>
      </c>
      <c r="BQ1791" s="80" cm="1">
        <f t="array" ref="BQ1791">INDEX($K:$Q,ROW(),MATCH(BQ$3,$K$2:$Q$2,0))/12</f>
        <v>-10666.666666666666</v>
      </c>
      <c r="BR1791" s="80" cm="1">
        <f t="array" ref="BR1791">INDEX($K:$Q,ROW(),MATCH(BR$3,$K$2:$Q$2,0))/12</f>
        <v>-10666.666666666666</v>
      </c>
      <c r="BS1791" s="80" cm="1">
        <f t="array" ref="BS1791">INDEX($K:$Q,ROW(),MATCH(BS$3,$K$2:$Q$2,0))/12</f>
        <v>-10666.666666666666</v>
      </c>
      <c r="BT1791" s="80" cm="1">
        <f t="array" ref="BT1791">INDEX($K:$Q,ROW(),MATCH(BT$3,$K$2:$Q$2,0))/12</f>
        <v>-10666.666666666666</v>
      </c>
      <c r="BU1791" s="80" cm="1">
        <f t="array" ref="BU1791">INDEX($K:$Q,ROW(),MATCH(BU$3,$K$2:$Q$2,0))/12</f>
        <v>-10666.666666666666</v>
      </c>
      <c r="BV1791" s="80" cm="1">
        <f t="array" ref="BV1791">INDEX($K:$Q,ROW(),MATCH(BV$3,$K$2:$Q$2,0))/12</f>
        <v>-10666.666666666666</v>
      </c>
      <c r="BW1791" s="80" cm="1">
        <f t="array" ref="BW1791">INDEX($K:$Q,ROW(),MATCH(BW$3,$K$2:$Q$2,0))/12</f>
        <v>-10666.666666666666</v>
      </c>
      <c r="BX1791" s="80" cm="1">
        <f t="array" ref="BX1791">INDEX($K:$Q,ROW(),MATCH(BX$3,$K$2:$Q$2,0))/12</f>
        <v>-10666.666666666666</v>
      </c>
      <c r="BY1791" s="80" cm="1">
        <f t="array" ref="BY1791">INDEX($K:$Q,ROW(),MATCH(BY$3,$K$2:$Q$2,0))/12</f>
        <v>-10666.666666666666</v>
      </c>
      <c r="BZ1791" s="80" cm="1">
        <f t="array" ref="BZ1791">INDEX($K:$Q,ROW(),MATCH(BZ$3,$K$2:$Q$2,0))/12</f>
        <v>-10666.666666666666</v>
      </c>
      <c r="CA1791" s="80" cm="1">
        <f t="array" ref="CA1791">INDEX($K:$Q,ROW(),MATCH(CA$3,$K$2:$Q$2,0))/12</f>
        <v>-10666.666666666666</v>
      </c>
      <c r="CB1791" s="80" cm="1">
        <f t="array" ref="CB1791">INDEX($K:$Q,ROW(),MATCH(CB$3,$K$2:$Q$2,0))/12</f>
        <v>-10666.666666666666</v>
      </c>
      <c r="CC1791" s="80" cm="1">
        <f t="array" ref="CC1791">INDEX($K:$Q,ROW(),MATCH(CC$3,$K$2:$Q$2,0))/12</f>
        <v>-10666.666666666666</v>
      </c>
      <c r="CD1791" s="80" cm="1">
        <f t="array" ref="CD1791">INDEX($K:$Q,ROW(),MATCH(CD$3,$K$2:$Q$2,0))/12</f>
        <v>-10666.666666666666</v>
      </c>
      <c r="CE1791" s="80" cm="1">
        <f t="array" ref="CE1791">INDEX($K:$Q,ROW(),MATCH(CE$3,$K$2:$Q$2,0))/12</f>
        <v>-10666.666666666666</v>
      </c>
      <c r="CF1791" s="80" cm="1">
        <f t="array" ref="CF1791">INDEX($K:$Q,ROW(),MATCH(CF$3,$K$2:$Q$2,0))/12</f>
        <v>-10666.666666666666</v>
      </c>
      <c r="CG1791" s="80" cm="1">
        <f t="array" ref="CG1791">INDEX($K:$Q,ROW(),MATCH(CG$3,$K$2:$Q$2,0))/12</f>
        <v>-10666.666666666666</v>
      </c>
      <c r="CH1791" s="80" cm="1">
        <f t="array" ref="CH1791">INDEX($K:$Q,ROW(),MATCH(CH$3,$K$2:$Q$2,0))/12</f>
        <v>-10666.666666666666</v>
      </c>
      <c r="CI1791" s="80" cm="1">
        <f t="array" ref="CI1791">INDEX($K:$Q,ROW(),MATCH(CI$3,$K$2:$Q$2,0))/12</f>
        <v>-10666.666666666666</v>
      </c>
      <c r="CJ1791" s="80" cm="1">
        <f t="array" ref="CJ1791">INDEX($K:$Q,ROW(),MATCH(CJ$3,$K$2:$Q$2,0))/12</f>
        <v>-10666.666666666666</v>
      </c>
      <c r="CK1791" s="80" cm="1">
        <f t="array" ref="CK1791">INDEX($K:$Q,ROW(),MATCH(CK$3,$K$2:$Q$2,0))/12</f>
        <v>-10666.666666666666</v>
      </c>
      <c r="CL1791" s="80" cm="1">
        <f t="array" ref="CL1791">INDEX($K:$Q,ROW(),MATCH(CL$3,$K$2:$Q$2,0))/12</f>
        <v>-10666.666666666666</v>
      </c>
      <c r="CN1791" s="74"/>
      <c r="CO1791" s="80" t="e" cm="1">
        <f t="array" ref="CO1791">INDEX($K:$Q,ROW(),MATCH(CO$3,$K$2:$Q$2,0))/CO$5</f>
        <v>#N/A</v>
      </c>
      <c r="CP1791" s="80" t="e" cm="1">
        <f t="array" ref="CP1791">INDEX($K:$Q,ROW(),MATCH(CP$3,$K$2:$Q$2,0))/CP$5</f>
        <v>#N/A</v>
      </c>
      <c r="CQ1791" s="80" t="e" cm="1">
        <f t="array" ref="CQ1791">INDEX($K:$Q,ROW(),MATCH(CQ$3,$K$2:$Q$2,0))/CQ$5</f>
        <v>#N/A</v>
      </c>
      <c r="CR1791" s="80" t="e" cm="1">
        <f t="array" ref="CR1791">INDEX($K:$Q,ROW(),MATCH(CR$3,$K$2:$Q$2,0))/CR$5</f>
        <v>#N/A</v>
      </c>
      <c r="CS1791" s="80" t="e" cm="1">
        <f t="array" ref="CS1791">INDEX($K:$Q,ROW(),MATCH(CS$3,$K$2:$Q$2,0))/CS$5</f>
        <v>#N/A</v>
      </c>
      <c r="CT1791" s="80" t="e" cm="1">
        <f t="array" ref="CT1791">INDEX($K:$Q,ROW(),MATCH(CT$3,$K$2:$Q$2,0))/CT$5</f>
        <v>#N/A</v>
      </c>
      <c r="CU1791" s="80" t="e" cm="1">
        <f t="array" ref="CU1791">INDEX($K:$Q,ROW(),MATCH(CU$3,$K$2:$Q$2,0))/CU$5</f>
        <v>#N/A</v>
      </c>
      <c r="CV1791" s="80" t="e" cm="1">
        <f t="array" ref="CV1791">INDEX($K:$Q,ROW(),MATCH(CV$3,$K$2:$Q$2,0))/CV$5</f>
        <v>#N/A</v>
      </c>
      <c r="CW1791" s="80" t="e" cm="1">
        <f t="array" ref="CW1791">INDEX($K:$Q,ROW(),MATCH(CW$3,$K$2:$Q$2,0))/CW$5</f>
        <v>#N/A</v>
      </c>
      <c r="CX1791" s="80" t="e" cm="1">
        <f t="array" ref="CX1791">INDEX($K:$Q,ROW(),MATCH(CX$3,$K$2:$Q$2,0))/CX$5</f>
        <v>#N/A</v>
      </c>
      <c r="CY1791" s="80" t="e" cm="1">
        <f t="array" ref="CY1791">INDEX($K:$Q,ROW(),MATCH(CY$3,$K$2:$Q$2,0))/CL$5</f>
        <v>#N/A</v>
      </c>
      <c r="CZ1791" s="80" t="e" cm="1">
        <f t="array" ref="CZ1791">INDEX($K:$Q,ROW(),MATCH(CZ$3,$K$2:$Q$2,0))/CZ$5</f>
        <v>#N/A</v>
      </c>
      <c r="DA1791" s="80" t="e" cm="1">
        <f t="array" ref="DA1791">INDEX($K:$Q,ROW(),MATCH(DA$3,$K$2:$Q$2,0))/DA$5</f>
        <v>#N/A</v>
      </c>
      <c r="DB1791" s="80" t="e" cm="1">
        <f t="array" ref="DB1791">INDEX($K:$Q,ROW(),MATCH(DB$3,$K$2:$Q$2,0))/DB$5</f>
        <v>#N/A</v>
      </c>
      <c r="DC1791" s="80" t="e" cm="1">
        <f t="array" ref="DC1791">INDEX($K:$Q,ROW(),MATCH(DC$3,$K$2:$Q$2,0))/DC$5</f>
        <v>#N/A</v>
      </c>
      <c r="DD1791" s="80" t="e" cm="1">
        <f t="array" ref="DD1791">INDEX($K:$Q,ROW(),MATCH(DD$3,$K$2:$Q$2,0))/DD$5</f>
        <v>#N/A</v>
      </c>
      <c r="DE1791" s="80" t="e" cm="1">
        <f t="array" ref="DE1791">INDEX($K:$Q,ROW(),MATCH(DE$3,$K$2:$Q$2,0))/DE$5</f>
        <v>#N/A</v>
      </c>
      <c r="DF1791" s="80" t="e" cm="1">
        <f t="array" ref="DF1791">INDEX($K:$Q,ROW(),MATCH(DF$3,$K$2:$Q$2,0))/DF$5</f>
        <v>#N/A</v>
      </c>
      <c r="DG1791" s="80" t="e" cm="1">
        <f t="array" ref="DG1791">INDEX($K:$Q,ROW(),MATCH(DG$3,$K$2:$Q$2,0))/DG$5</f>
        <v>#N/A</v>
      </c>
      <c r="DH1791" s="80" t="e" cm="1">
        <f t="array" ref="DH1791">INDEX($K:$Q,ROW(),MATCH(DH$3,$K$2:$Q$2,0))/DH$5</f>
        <v>#N/A</v>
      </c>
      <c r="DI1791" s="80" t="e" cm="1">
        <f t="array" ref="DI1791">INDEX($K:$Q,ROW(),MATCH(DI$3,$K$2:$Q$2,0))/DI$5</f>
        <v>#N/A</v>
      </c>
      <c r="DJ1791" s="80" t="e" cm="1">
        <f t="array" ref="DJ1791">INDEX($K:$Q,ROW(),MATCH(DJ$3,$K$2:$Q$2,0))/DJ$5</f>
        <v>#N/A</v>
      </c>
      <c r="DK1791" s="80" t="e" cm="1">
        <f t="array" ref="DK1791">INDEX($K:$Q,ROW(),MATCH(DK$3,$K$2:$Q$2,0))/DK$5</f>
        <v>#N/A</v>
      </c>
      <c r="DL1791" s="80" t="e" cm="1">
        <f t="array" ref="DL1791">INDEX($K:$Q,ROW(),MATCH(DL$3,$K$2:$Q$2,0))/DL$5</f>
        <v>#N/A</v>
      </c>
    </row>
    <row r="1792" spans="2:116" x14ac:dyDescent="0.4">
      <c r="D1792" t="s">
        <v>564</v>
      </c>
      <c r="E1792" s="8" t="str">
        <f t="shared" si="3013"/>
        <v>1792 FAPPELIST-F</v>
      </c>
      <c r="G1792" s="125"/>
      <c r="K1792" s="23">
        <v>-256000</v>
      </c>
      <c r="L1792" s="23">
        <v>-256000</v>
      </c>
      <c r="M1792" s="23">
        <v>-256000</v>
      </c>
      <c r="N1792" s="23">
        <v>-256000</v>
      </c>
      <c r="O1792" s="23">
        <v>-256000</v>
      </c>
      <c r="P1792" s="23">
        <v>-256000</v>
      </c>
      <c r="S1792" s="80" cm="1">
        <f t="array" ref="S1792">INDEX($K:$Q,ROW(),MATCH(S$3,$K$2:$Q$2,0))/12</f>
        <v>-21333.333333333332</v>
      </c>
      <c r="T1792" s="80" cm="1">
        <f t="array" ref="T1792">INDEX($K:$Q,ROW(),MATCH(T$3,$K$2:$Q$2,0))/12</f>
        <v>-21333.333333333332</v>
      </c>
      <c r="U1792" s="80" cm="1">
        <f t="array" ref="U1792">INDEX($K:$Q,ROW(),MATCH(U$3,$K$2:$Q$2,0))/12</f>
        <v>-21333.333333333332</v>
      </c>
      <c r="V1792" s="80" cm="1">
        <f t="array" ref="V1792">INDEX($K:$Q,ROW(),MATCH(V$3,$K$2:$Q$2,0))/12</f>
        <v>-21333.333333333332</v>
      </c>
      <c r="W1792" s="80" cm="1">
        <f t="array" ref="W1792">INDEX($K:$Q,ROW(),MATCH(W$3,$K$2:$Q$2,0))/12</f>
        <v>-21333.333333333332</v>
      </c>
      <c r="X1792" s="80" cm="1">
        <f t="array" ref="X1792">INDEX($K:$Q,ROW(),MATCH(X$3,$K$2:$Q$2,0))/12</f>
        <v>-21333.333333333332</v>
      </c>
      <c r="Y1792" s="80" cm="1">
        <f t="array" ref="Y1792">INDEX($K:$Q,ROW(),MATCH(Y$3,$K$2:$Q$2,0))/12</f>
        <v>-21333.333333333332</v>
      </c>
      <c r="Z1792" s="80" cm="1">
        <f t="array" ref="Z1792">INDEX($K:$Q,ROW(),MATCH(Z$3,$K$2:$Q$2,0))/12</f>
        <v>-21333.333333333332</v>
      </c>
      <c r="AA1792" s="80" cm="1">
        <f t="array" ref="AA1792">INDEX($K:$Q,ROW(),MATCH(AA$3,$K$2:$Q$2,0))/12</f>
        <v>-21333.333333333332</v>
      </c>
      <c r="AB1792" s="80" cm="1">
        <f t="array" ref="AB1792">INDEX($K:$Q,ROW(),MATCH(AB$3,$K$2:$Q$2,0))/12</f>
        <v>-21333.333333333332</v>
      </c>
      <c r="AC1792" s="80" cm="1">
        <f t="array" ref="AC1792">INDEX($K:$Q,ROW(),MATCH(AC$3,$K$2:$Q$2,0))/12</f>
        <v>-21333.333333333332</v>
      </c>
      <c r="AD1792" s="80" cm="1">
        <f t="array" ref="AD1792">INDEX($K:$Q,ROW(),MATCH(AD$3,$K$2:$Q$2,0))/12</f>
        <v>-21333.333333333332</v>
      </c>
      <c r="AE1792" s="80" cm="1">
        <f t="array" ref="AE1792">INDEX($K:$Q,ROW(),MATCH(AE$3,$K$2:$Q$2,0))/12</f>
        <v>-21333.333333333332</v>
      </c>
      <c r="AF1792" s="80" cm="1">
        <f t="array" ref="AF1792">INDEX($K:$Q,ROW(),MATCH(AF$3,$K$2:$Q$2,0))/12</f>
        <v>-21333.333333333332</v>
      </c>
      <c r="AG1792" s="80" cm="1">
        <f t="array" ref="AG1792">INDEX($K:$Q,ROW(),MATCH(AG$3,$K$2:$Q$2,0))/12</f>
        <v>-21333.333333333332</v>
      </c>
      <c r="AH1792" s="80" cm="1">
        <f t="array" ref="AH1792">INDEX($K:$Q,ROW(),MATCH(AH$3,$K$2:$Q$2,0))/12</f>
        <v>-21333.333333333332</v>
      </c>
      <c r="AI1792" s="80" cm="1">
        <f t="array" ref="AI1792">INDEX($K:$Q,ROW(),MATCH(AI$3,$K$2:$Q$2,0))/12</f>
        <v>-21333.333333333332</v>
      </c>
      <c r="AJ1792" s="80" cm="1">
        <f t="array" ref="AJ1792">INDEX($K:$Q,ROW(),MATCH(AJ$3,$K$2:$Q$2,0))/12</f>
        <v>-21333.333333333332</v>
      </c>
      <c r="AK1792" s="80" cm="1">
        <f t="array" ref="AK1792">INDEX($K:$Q,ROW(),MATCH(AK$3,$K$2:$Q$2,0))/12</f>
        <v>-21333.333333333332</v>
      </c>
      <c r="AL1792" s="80" cm="1">
        <f t="array" ref="AL1792">INDEX($K:$Q,ROW(),MATCH(AL$3,$K$2:$Q$2,0))/12</f>
        <v>-21333.333333333332</v>
      </c>
      <c r="AM1792" s="80" cm="1">
        <f t="array" ref="AM1792">INDEX($K:$Q,ROW(),MATCH(AM$3,$K$2:$Q$2,0))/12</f>
        <v>-21333.333333333332</v>
      </c>
      <c r="AN1792" s="80" cm="1">
        <f t="array" ref="AN1792">INDEX($K:$Q,ROW(),MATCH(AN$3,$K$2:$Q$2,0))/12</f>
        <v>-21333.333333333332</v>
      </c>
      <c r="AO1792" s="80" cm="1">
        <f t="array" ref="AO1792">INDEX($K:$Q,ROW(),MATCH(AO$3,$K$2:$Q$2,0))/12</f>
        <v>-21333.333333333332</v>
      </c>
      <c r="AP1792" s="80" cm="1">
        <f t="array" ref="AP1792">INDEX($K:$Q,ROW(),MATCH(AP$3,$K$2:$Q$2,0))/12</f>
        <v>-21333.333333333332</v>
      </c>
      <c r="AQ1792" s="80" cm="1">
        <f t="array" ref="AQ1792">INDEX($K:$Q,ROW(),MATCH(AQ$3,$K$2:$Q$2,0))/12</f>
        <v>-21333.333333333332</v>
      </c>
      <c r="AR1792" s="80" cm="1">
        <f t="array" ref="AR1792">INDEX($K:$Q,ROW(),MATCH(AR$3,$K$2:$Q$2,0))/12</f>
        <v>-21333.333333333332</v>
      </c>
      <c r="AS1792" s="80" cm="1">
        <f t="array" ref="AS1792">INDEX($K:$Q,ROW(),MATCH(AS$3,$K$2:$Q$2,0))/12</f>
        <v>-21333.333333333332</v>
      </c>
      <c r="AT1792" s="80" cm="1">
        <f t="array" ref="AT1792">INDEX($K:$Q,ROW(),MATCH(AT$3,$K$2:$Q$2,0))/12</f>
        <v>-21333.333333333332</v>
      </c>
      <c r="AU1792" s="80" cm="1">
        <f t="array" ref="AU1792">INDEX($K:$Q,ROW(),MATCH(AU$3,$K$2:$Q$2,0))/12</f>
        <v>-21333.333333333332</v>
      </c>
      <c r="AV1792" s="80" cm="1">
        <f t="array" ref="AV1792">INDEX($K:$Q,ROW(),MATCH(AV$3,$K$2:$Q$2,0))/12</f>
        <v>-21333.333333333332</v>
      </c>
      <c r="AW1792" s="80" cm="1">
        <f t="array" ref="AW1792">INDEX($K:$Q,ROW(),MATCH(AW$3,$K$2:$Q$2,0))/12</f>
        <v>-21333.333333333332</v>
      </c>
      <c r="AX1792" s="80" cm="1">
        <f t="array" ref="AX1792">INDEX($K:$Q,ROW(),MATCH(AX$3,$K$2:$Q$2,0))/12</f>
        <v>-21333.333333333332</v>
      </c>
      <c r="AY1792" s="80" cm="1">
        <f t="array" ref="AY1792">INDEX($K:$Q,ROW(),MATCH(AY$3,$K$2:$Q$2,0))/12</f>
        <v>-21333.333333333332</v>
      </c>
      <c r="AZ1792" s="80" cm="1">
        <f t="array" ref="AZ1792">INDEX($K:$Q,ROW(),MATCH(AZ$3,$K$2:$Q$2,0))/12</f>
        <v>-21333.333333333332</v>
      </c>
      <c r="BA1792" s="80" cm="1">
        <f t="array" ref="BA1792">INDEX($K:$Q,ROW(),MATCH(BA$3,$K$2:$Q$2,0))/12</f>
        <v>-21333.333333333332</v>
      </c>
      <c r="BB1792" s="80" cm="1">
        <f t="array" ref="BB1792">INDEX($K:$Q,ROW(),MATCH(BB$3,$K$2:$Q$2,0))/12</f>
        <v>-21333.333333333332</v>
      </c>
      <c r="BC1792" s="80" cm="1">
        <f t="array" ref="BC1792">INDEX($K:$Q,ROW(),MATCH(BC$3,$K$2:$Q$2,0))/12</f>
        <v>-21333.333333333332</v>
      </c>
      <c r="BD1792" s="80" cm="1">
        <f t="array" ref="BD1792">INDEX($K:$Q,ROW(),MATCH(BD$3,$K$2:$Q$2,0))/12</f>
        <v>-21333.333333333332</v>
      </c>
      <c r="BE1792" s="80" cm="1">
        <f t="array" ref="BE1792">INDEX($K:$Q,ROW(),MATCH(BE$3,$K$2:$Q$2,0))/12</f>
        <v>-21333.333333333332</v>
      </c>
      <c r="BF1792" s="80" cm="1">
        <f t="array" ref="BF1792">INDEX($K:$Q,ROW(),MATCH(BF$3,$K$2:$Q$2,0))/12</f>
        <v>-21333.333333333332</v>
      </c>
      <c r="BG1792" s="80" cm="1">
        <f t="array" ref="BG1792">INDEX($K:$Q,ROW(),MATCH(BG$3,$K$2:$Q$2,0))/12</f>
        <v>-21333.333333333332</v>
      </c>
      <c r="BH1792" s="80" cm="1">
        <f t="array" ref="BH1792">INDEX($K:$Q,ROW(),MATCH(BH$3,$K$2:$Q$2,0))/12</f>
        <v>-21333.333333333332</v>
      </c>
      <c r="BI1792" s="80" cm="1">
        <f t="array" ref="BI1792">INDEX($K:$Q,ROW(),MATCH(BI$3,$K$2:$Q$2,0))/12</f>
        <v>-21333.333333333332</v>
      </c>
      <c r="BJ1792" s="80" cm="1">
        <f t="array" ref="BJ1792">INDEX($K:$Q,ROW(),MATCH(BJ$3,$K$2:$Q$2,0))/12</f>
        <v>-21333.333333333332</v>
      </c>
      <c r="BK1792" s="80" cm="1">
        <f t="array" ref="BK1792">INDEX($K:$Q,ROW(),MATCH(BK$3,$K$2:$Q$2,0))/12</f>
        <v>-21333.333333333332</v>
      </c>
      <c r="BL1792" s="80" cm="1">
        <f t="array" ref="BL1792">INDEX($K:$Q,ROW(),MATCH(BL$3,$K$2:$Q$2,0))/12</f>
        <v>-21333.333333333332</v>
      </c>
      <c r="BM1792" s="80" cm="1">
        <f t="array" ref="BM1792">INDEX($K:$Q,ROW(),MATCH(BM$3,$K$2:$Q$2,0))/12</f>
        <v>-21333.333333333332</v>
      </c>
      <c r="BN1792" s="80" cm="1">
        <f t="array" ref="BN1792">INDEX($K:$Q,ROW(),MATCH(BN$3,$K$2:$Q$2,0))/12</f>
        <v>-21333.333333333332</v>
      </c>
      <c r="BO1792" s="80" cm="1">
        <f t="array" ref="BO1792">INDEX($K:$Q,ROW(),MATCH(BO$3,$K$2:$Q$2,0))/12</f>
        <v>-21333.333333333332</v>
      </c>
      <c r="BP1792" s="80" cm="1">
        <f t="array" ref="BP1792">INDEX($K:$Q,ROW(),MATCH(BP$3,$K$2:$Q$2,0))/12</f>
        <v>-21333.333333333332</v>
      </c>
      <c r="BQ1792" s="80" cm="1">
        <f t="array" ref="BQ1792">INDEX($K:$Q,ROW(),MATCH(BQ$3,$K$2:$Q$2,0))/12</f>
        <v>-21333.333333333332</v>
      </c>
      <c r="BR1792" s="80" cm="1">
        <f t="array" ref="BR1792">INDEX($K:$Q,ROW(),MATCH(BR$3,$K$2:$Q$2,0))/12</f>
        <v>-21333.333333333332</v>
      </c>
      <c r="BS1792" s="80" cm="1">
        <f t="array" ref="BS1792">INDEX($K:$Q,ROW(),MATCH(BS$3,$K$2:$Q$2,0))/12</f>
        <v>-21333.333333333332</v>
      </c>
      <c r="BT1792" s="80" cm="1">
        <f t="array" ref="BT1792">INDEX($K:$Q,ROW(),MATCH(BT$3,$K$2:$Q$2,0))/12</f>
        <v>-21333.333333333332</v>
      </c>
      <c r="BU1792" s="80" cm="1">
        <f t="array" ref="BU1792">INDEX($K:$Q,ROW(),MATCH(BU$3,$K$2:$Q$2,0))/12</f>
        <v>-21333.333333333332</v>
      </c>
      <c r="BV1792" s="80" cm="1">
        <f t="array" ref="BV1792">INDEX($K:$Q,ROW(),MATCH(BV$3,$K$2:$Q$2,0))/12</f>
        <v>-21333.333333333332</v>
      </c>
      <c r="BW1792" s="80" cm="1">
        <f t="array" ref="BW1792">INDEX($K:$Q,ROW(),MATCH(BW$3,$K$2:$Q$2,0))/12</f>
        <v>-21333.333333333332</v>
      </c>
      <c r="BX1792" s="80" cm="1">
        <f t="array" ref="BX1792">INDEX($K:$Q,ROW(),MATCH(BX$3,$K$2:$Q$2,0))/12</f>
        <v>-21333.333333333332</v>
      </c>
      <c r="BY1792" s="80" cm="1">
        <f t="array" ref="BY1792">INDEX($K:$Q,ROW(),MATCH(BY$3,$K$2:$Q$2,0))/12</f>
        <v>-21333.333333333332</v>
      </c>
      <c r="BZ1792" s="80" cm="1">
        <f t="array" ref="BZ1792">INDEX($K:$Q,ROW(),MATCH(BZ$3,$K$2:$Q$2,0))/12</f>
        <v>-21333.333333333332</v>
      </c>
      <c r="CA1792" s="80" cm="1">
        <f t="array" ref="CA1792">INDEX($K:$Q,ROW(),MATCH(CA$3,$K$2:$Q$2,0))/12</f>
        <v>-21333.333333333332</v>
      </c>
      <c r="CB1792" s="80" cm="1">
        <f t="array" ref="CB1792">INDEX($K:$Q,ROW(),MATCH(CB$3,$K$2:$Q$2,0))/12</f>
        <v>-21333.333333333332</v>
      </c>
      <c r="CC1792" s="80" cm="1">
        <f t="array" ref="CC1792">INDEX($K:$Q,ROW(),MATCH(CC$3,$K$2:$Q$2,0))/12</f>
        <v>-21333.333333333332</v>
      </c>
      <c r="CD1792" s="80" cm="1">
        <f t="array" ref="CD1792">INDEX($K:$Q,ROW(),MATCH(CD$3,$K$2:$Q$2,0))/12</f>
        <v>-21333.333333333332</v>
      </c>
      <c r="CE1792" s="80" cm="1">
        <f t="array" ref="CE1792">INDEX($K:$Q,ROW(),MATCH(CE$3,$K$2:$Q$2,0))/12</f>
        <v>-21333.333333333332</v>
      </c>
      <c r="CF1792" s="80" cm="1">
        <f t="array" ref="CF1792">INDEX($K:$Q,ROW(),MATCH(CF$3,$K$2:$Q$2,0))/12</f>
        <v>-21333.333333333332</v>
      </c>
      <c r="CG1792" s="80" cm="1">
        <f t="array" ref="CG1792">INDEX($K:$Q,ROW(),MATCH(CG$3,$K$2:$Q$2,0))/12</f>
        <v>-21333.333333333332</v>
      </c>
      <c r="CH1792" s="80" cm="1">
        <f t="array" ref="CH1792">INDEX($K:$Q,ROW(),MATCH(CH$3,$K$2:$Q$2,0))/12</f>
        <v>-21333.333333333332</v>
      </c>
      <c r="CI1792" s="80" cm="1">
        <f t="array" ref="CI1792">INDEX($K:$Q,ROW(),MATCH(CI$3,$K$2:$Q$2,0))/12</f>
        <v>-21333.333333333332</v>
      </c>
      <c r="CJ1792" s="80" cm="1">
        <f t="array" ref="CJ1792">INDEX($K:$Q,ROW(),MATCH(CJ$3,$K$2:$Q$2,0))/12</f>
        <v>-21333.333333333332</v>
      </c>
      <c r="CK1792" s="80" cm="1">
        <f t="array" ref="CK1792">INDEX($K:$Q,ROW(),MATCH(CK$3,$K$2:$Q$2,0))/12</f>
        <v>-21333.333333333332</v>
      </c>
      <c r="CL1792" s="80" cm="1">
        <f t="array" ref="CL1792">INDEX($K:$Q,ROW(),MATCH(CL$3,$K$2:$Q$2,0))/12</f>
        <v>-21333.333333333332</v>
      </c>
      <c r="CN1792" s="74"/>
      <c r="CO1792" s="80" t="e" cm="1">
        <f t="array" ref="CO1792">INDEX($K:$Q,ROW(),MATCH(CO$3,$K$2:$Q$2,0))/CO$5</f>
        <v>#N/A</v>
      </c>
      <c r="CP1792" s="80" t="e" cm="1">
        <f t="array" ref="CP1792">INDEX($K:$Q,ROW(),MATCH(CP$3,$K$2:$Q$2,0))/CP$5</f>
        <v>#N/A</v>
      </c>
      <c r="CQ1792" s="80" t="e" cm="1">
        <f t="array" ref="CQ1792">INDEX($K:$Q,ROW(),MATCH(CQ$3,$K$2:$Q$2,0))/CQ$5</f>
        <v>#N/A</v>
      </c>
      <c r="CR1792" s="80" t="e" cm="1">
        <f t="array" ref="CR1792">INDEX($K:$Q,ROW(),MATCH(CR$3,$K$2:$Q$2,0))/CR$5</f>
        <v>#N/A</v>
      </c>
      <c r="CS1792" s="80" t="e" cm="1">
        <f t="array" ref="CS1792">INDEX($K:$Q,ROW(),MATCH(CS$3,$K$2:$Q$2,0))/CS$5</f>
        <v>#N/A</v>
      </c>
      <c r="CT1792" s="80" t="e" cm="1">
        <f t="array" ref="CT1792">INDEX($K:$Q,ROW(),MATCH(CT$3,$K$2:$Q$2,0))/CT$5</f>
        <v>#N/A</v>
      </c>
      <c r="CU1792" s="80" t="e" cm="1">
        <f t="array" ref="CU1792">INDEX($K:$Q,ROW(),MATCH(CU$3,$K$2:$Q$2,0))/CU$5</f>
        <v>#N/A</v>
      </c>
      <c r="CV1792" s="80" t="e" cm="1">
        <f t="array" ref="CV1792">INDEX($K:$Q,ROW(),MATCH(CV$3,$K$2:$Q$2,0))/CV$5</f>
        <v>#N/A</v>
      </c>
      <c r="CW1792" s="80" t="e" cm="1">
        <f t="array" ref="CW1792">INDEX($K:$Q,ROW(),MATCH(CW$3,$K$2:$Q$2,0))/CW$5</f>
        <v>#N/A</v>
      </c>
      <c r="CX1792" s="80" t="e" cm="1">
        <f t="array" ref="CX1792">INDEX($K:$Q,ROW(),MATCH(CX$3,$K$2:$Q$2,0))/CX$5</f>
        <v>#N/A</v>
      </c>
      <c r="CY1792" s="80" t="e" cm="1">
        <f t="array" ref="CY1792">INDEX($K:$Q,ROW(),MATCH(CY$3,$K$2:$Q$2,0))/CY$5</f>
        <v>#N/A</v>
      </c>
      <c r="CZ1792" s="80" t="e" cm="1">
        <f t="array" ref="CZ1792">INDEX($K:$Q,ROW(),MATCH(CZ$3,$K$2:$Q$2,0))/CZ$5</f>
        <v>#N/A</v>
      </c>
      <c r="DA1792" s="80" t="e" cm="1">
        <f t="array" ref="DA1792">INDEX($K:$Q,ROW(),MATCH(DA$3,$K$2:$Q$2,0))/DA$5</f>
        <v>#N/A</v>
      </c>
      <c r="DB1792" s="80" t="e" cm="1">
        <f t="array" ref="DB1792">INDEX($K:$Q,ROW(),MATCH(DB$3,$K$2:$Q$2,0))/DB$5</f>
        <v>#N/A</v>
      </c>
      <c r="DC1792" s="80" t="e" cm="1">
        <f t="array" ref="DC1792">INDEX($K:$Q,ROW(),MATCH(DC$3,$K$2:$Q$2,0))/DC$5</f>
        <v>#N/A</v>
      </c>
      <c r="DD1792" s="80" t="e" cm="1">
        <f t="array" ref="DD1792">INDEX($K:$Q,ROW(),MATCH(DD$3,$K$2:$Q$2,0))/DD$5</f>
        <v>#N/A</v>
      </c>
      <c r="DE1792" s="80" t="e" cm="1">
        <f t="array" ref="DE1792">INDEX($K:$Q,ROW(),MATCH(DE$3,$K$2:$Q$2,0))/DE$5</f>
        <v>#N/A</v>
      </c>
      <c r="DF1792" s="80" t="e" cm="1">
        <f t="array" ref="DF1792">INDEX($K:$Q,ROW(),MATCH(DF$3,$K$2:$Q$2,0))/DF$5</f>
        <v>#N/A</v>
      </c>
      <c r="DG1792" s="80" t="e" cm="1">
        <f t="array" ref="DG1792">INDEX($K:$Q,ROW(),MATCH(DG$3,$K$2:$Q$2,0))/DG$5</f>
        <v>#N/A</v>
      </c>
      <c r="DH1792" s="80" t="e" cm="1">
        <f t="array" ref="DH1792">INDEX($K:$Q,ROW(),MATCH(DH$3,$K$2:$Q$2,0))/DH$5</f>
        <v>#N/A</v>
      </c>
      <c r="DI1792" s="80" t="e" cm="1">
        <f t="array" ref="DI1792">INDEX($K:$Q,ROW(),MATCH(DI$3,$K$2:$Q$2,0))/DI$5</f>
        <v>#N/A</v>
      </c>
      <c r="DJ1792" s="80" t="e" cm="1">
        <f t="array" ref="DJ1792">INDEX($K:$Q,ROW(),MATCH(DJ$3,$K$2:$Q$2,0))/DJ$5</f>
        <v>#N/A</v>
      </c>
      <c r="DK1792" s="80" t="e" cm="1">
        <f t="array" ref="DK1792">INDEX($K:$Q,ROW(),MATCH(DK$3,$K$2:$Q$2,0))/DK$5</f>
        <v>#N/A</v>
      </c>
      <c r="DL1792" s="80" t="e" cm="1">
        <f t="array" ref="DL1792">INDEX($K:$Q,ROW(),MATCH(DL$3,$K$2:$Q$2,0))/DL$5</f>
        <v>#N/A</v>
      </c>
    </row>
    <row r="1793" spans="2:116" x14ac:dyDescent="0.4">
      <c r="D1793" t="s">
        <v>564</v>
      </c>
      <c r="E1793" s="8" t="str">
        <f t="shared" si="3013"/>
        <v>1793 FAPPELIST-F</v>
      </c>
      <c r="G1793" s="95" t="s">
        <v>204</v>
      </c>
      <c r="I1793" s="74"/>
      <c r="J1793" s="74"/>
      <c r="K1793" s="118">
        <f>SUMIF($3:$3,K$2,1789:1789)</f>
        <v>-32000.000000000004</v>
      </c>
      <c r="L1793" s="118">
        <f>SUMIF($3:$3,L$2,1789:1789)</f>
        <v>-32000.000000000004</v>
      </c>
      <c r="M1793" s="118">
        <f>SUMIF($3:$3,M$2,1789:1789)</f>
        <v>-32000.000000000004</v>
      </c>
      <c r="N1793" s="118">
        <f>SUMIF($3:$3,N$2,1789:1789)</f>
        <v>-32000.000000000004</v>
      </c>
      <c r="O1793" s="118">
        <f>SUMIF($3:$3,O$2,1789:1789)</f>
        <v>-32000.000000000004</v>
      </c>
      <c r="P1793" s="118">
        <f>SUMIF($3:$3,P$2,1789:1789)</f>
        <v>-32000.000000000004</v>
      </c>
      <c r="R1793" s="24"/>
      <c r="S1793" s="148">
        <f>SUM(S1784:S1792)</f>
        <v>-42583.333333333328</v>
      </c>
      <c r="T1793" s="148">
        <f t="shared" ref="T1793:CE1793" si="3022">SUM(T1784:T1792)</f>
        <v>-42583.333333333328</v>
      </c>
      <c r="U1793" s="148">
        <f t="shared" si="3022"/>
        <v>-42583.333333333328</v>
      </c>
      <c r="V1793" s="148">
        <f t="shared" si="3022"/>
        <v>-42583.333333333328</v>
      </c>
      <c r="W1793" s="148">
        <f t="shared" si="3022"/>
        <v>-42583.333333333328</v>
      </c>
      <c r="X1793" s="148">
        <f t="shared" si="3022"/>
        <v>-42583.333333333328</v>
      </c>
      <c r="Y1793" s="148">
        <f t="shared" si="3022"/>
        <v>-42583.333333333328</v>
      </c>
      <c r="Z1793" s="148">
        <f t="shared" si="3022"/>
        <v>-42583.333333333328</v>
      </c>
      <c r="AA1793" s="148">
        <f t="shared" si="3022"/>
        <v>-42583.333333333328</v>
      </c>
      <c r="AB1793" s="148">
        <f t="shared" si="3022"/>
        <v>-42583.333333333328</v>
      </c>
      <c r="AC1793" s="148">
        <f t="shared" si="3022"/>
        <v>-42583.333333333328</v>
      </c>
      <c r="AD1793" s="148">
        <f t="shared" si="3022"/>
        <v>-42583.333333333328</v>
      </c>
      <c r="AE1793" s="148">
        <f t="shared" si="3022"/>
        <v>-42583.333333333328</v>
      </c>
      <c r="AF1793" s="148">
        <f t="shared" si="3022"/>
        <v>-42583.333333333328</v>
      </c>
      <c r="AG1793" s="148">
        <f t="shared" si="3022"/>
        <v>-42583.333333333328</v>
      </c>
      <c r="AH1793" s="148">
        <f t="shared" si="3022"/>
        <v>-42583.333333333328</v>
      </c>
      <c r="AI1793" s="148">
        <f t="shared" si="3022"/>
        <v>-42583.333333333328</v>
      </c>
      <c r="AJ1793" s="148">
        <f t="shared" si="3022"/>
        <v>-42583.333333333328</v>
      </c>
      <c r="AK1793" s="148">
        <f t="shared" si="3022"/>
        <v>-42583.333333333328</v>
      </c>
      <c r="AL1793" s="148">
        <f t="shared" si="3022"/>
        <v>-42583.333333333328</v>
      </c>
      <c r="AM1793" s="148">
        <f t="shared" si="3022"/>
        <v>-42583.333333333328</v>
      </c>
      <c r="AN1793" s="148">
        <f t="shared" si="3022"/>
        <v>-42583.333333333328</v>
      </c>
      <c r="AO1793" s="148">
        <f t="shared" si="3022"/>
        <v>-42583.333333333328</v>
      </c>
      <c r="AP1793" s="148">
        <f t="shared" si="3022"/>
        <v>-42583.333333333328</v>
      </c>
      <c r="AQ1793" s="148">
        <f t="shared" si="3022"/>
        <v>-42583.333333333328</v>
      </c>
      <c r="AR1793" s="148">
        <f t="shared" si="3022"/>
        <v>-42583.333333333328</v>
      </c>
      <c r="AS1793" s="148">
        <f t="shared" si="3022"/>
        <v>-42583.333333333328</v>
      </c>
      <c r="AT1793" s="148">
        <f t="shared" si="3022"/>
        <v>-42583.333333333328</v>
      </c>
      <c r="AU1793" s="148">
        <f t="shared" si="3022"/>
        <v>-42583.333333333328</v>
      </c>
      <c r="AV1793" s="148">
        <f t="shared" si="3022"/>
        <v>-42583.333333333328</v>
      </c>
      <c r="AW1793" s="148">
        <f t="shared" si="3022"/>
        <v>-42583.333333333328</v>
      </c>
      <c r="AX1793" s="148">
        <f t="shared" si="3022"/>
        <v>-42583.333333333328</v>
      </c>
      <c r="AY1793" s="148">
        <f t="shared" si="3022"/>
        <v>-42583.333333333328</v>
      </c>
      <c r="AZ1793" s="148">
        <f t="shared" si="3022"/>
        <v>-42583.333333333328</v>
      </c>
      <c r="BA1793" s="148">
        <f t="shared" si="3022"/>
        <v>-42583.333333333328</v>
      </c>
      <c r="BB1793" s="148">
        <f t="shared" si="3022"/>
        <v>-42583.333333333328</v>
      </c>
      <c r="BC1793" s="148">
        <f t="shared" si="3022"/>
        <v>-42583.333333333328</v>
      </c>
      <c r="BD1793" s="148">
        <f t="shared" si="3022"/>
        <v>-42583.333333333328</v>
      </c>
      <c r="BE1793" s="148">
        <f t="shared" si="3022"/>
        <v>-42583.333333333328</v>
      </c>
      <c r="BF1793" s="148">
        <f t="shared" si="3022"/>
        <v>-42583.333333333328</v>
      </c>
      <c r="BG1793" s="148">
        <f t="shared" si="3022"/>
        <v>-42583.333333333328</v>
      </c>
      <c r="BH1793" s="148">
        <f t="shared" si="3022"/>
        <v>-42583.333333333328</v>
      </c>
      <c r="BI1793" s="148">
        <f t="shared" si="3022"/>
        <v>-42583.333333333328</v>
      </c>
      <c r="BJ1793" s="148">
        <f t="shared" si="3022"/>
        <v>-42583.333333333328</v>
      </c>
      <c r="BK1793" s="148">
        <f t="shared" si="3022"/>
        <v>-42583.333333333328</v>
      </c>
      <c r="BL1793" s="148">
        <f t="shared" si="3022"/>
        <v>-42583.333333333328</v>
      </c>
      <c r="BM1793" s="148">
        <f t="shared" si="3022"/>
        <v>-42583.333333333328</v>
      </c>
      <c r="BN1793" s="148">
        <f t="shared" si="3022"/>
        <v>-42583.333333333328</v>
      </c>
      <c r="BO1793" s="148">
        <f t="shared" si="3022"/>
        <v>-42583.333333333328</v>
      </c>
      <c r="BP1793" s="148">
        <f t="shared" si="3022"/>
        <v>-42583.333333333328</v>
      </c>
      <c r="BQ1793" s="148">
        <f t="shared" si="3022"/>
        <v>-42583.333333333328</v>
      </c>
      <c r="BR1793" s="148">
        <f t="shared" si="3022"/>
        <v>-42583.333333333328</v>
      </c>
      <c r="BS1793" s="148">
        <f t="shared" si="3022"/>
        <v>-42583.333333333328</v>
      </c>
      <c r="BT1793" s="148">
        <f t="shared" si="3022"/>
        <v>-42583.333333333328</v>
      </c>
      <c r="BU1793" s="148">
        <f t="shared" si="3022"/>
        <v>-42583.333333333328</v>
      </c>
      <c r="BV1793" s="148">
        <f t="shared" si="3022"/>
        <v>-42583.333333333328</v>
      </c>
      <c r="BW1793" s="148">
        <f t="shared" si="3022"/>
        <v>-42583.333333333328</v>
      </c>
      <c r="BX1793" s="148">
        <f t="shared" si="3022"/>
        <v>-42583.333333333328</v>
      </c>
      <c r="BY1793" s="148">
        <f t="shared" si="3022"/>
        <v>-42583.333333333328</v>
      </c>
      <c r="BZ1793" s="148">
        <f t="shared" si="3022"/>
        <v>-42583.333333333328</v>
      </c>
      <c r="CA1793" s="148">
        <f t="shared" si="3022"/>
        <v>-42583.333333333328</v>
      </c>
      <c r="CB1793" s="148">
        <f t="shared" si="3022"/>
        <v>-42583.333333333328</v>
      </c>
      <c r="CC1793" s="148">
        <f t="shared" si="3022"/>
        <v>-42583.333333333328</v>
      </c>
      <c r="CD1793" s="148">
        <f t="shared" si="3022"/>
        <v>-42583.333333333328</v>
      </c>
      <c r="CE1793" s="148">
        <f t="shared" si="3022"/>
        <v>-42583.333333333328</v>
      </c>
      <c r="CF1793" s="148">
        <f t="shared" ref="CF1793:CL1793" si="3023">SUM(CF1784:CF1792)</f>
        <v>-42583.333333333328</v>
      </c>
      <c r="CG1793" s="148">
        <f t="shared" si="3023"/>
        <v>-42583.333333333328</v>
      </c>
      <c r="CH1793" s="148">
        <f t="shared" si="3023"/>
        <v>-42583.333333333328</v>
      </c>
      <c r="CI1793" s="148">
        <f t="shared" si="3023"/>
        <v>-42583.333333333328</v>
      </c>
      <c r="CJ1793" s="148">
        <f t="shared" si="3023"/>
        <v>-42583.333333333328</v>
      </c>
      <c r="CK1793" s="148">
        <f t="shared" si="3023"/>
        <v>-42583.333333333328</v>
      </c>
      <c r="CL1793" s="148">
        <f t="shared" si="3023"/>
        <v>-42583.333333333328</v>
      </c>
      <c r="CN1793" s="74"/>
      <c r="CO1793" s="148" t="e">
        <f>SUM(CO1784:CO1792)</f>
        <v>#N/A</v>
      </c>
      <c r="CP1793" s="148" t="e">
        <f t="shared" ref="CP1793:DL1793" si="3024">SUM(CP1784:CP1792)</f>
        <v>#N/A</v>
      </c>
      <c r="CQ1793" s="148" t="e">
        <f t="shared" si="3024"/>
        <v>#N/A</v>
      </c>
      <c r="CR1793" s="148" t="e">
        <f t="shared" si="3024"/>
        <v>#N/A</v>
      </c>
      <c r="CS1793" s="148" t="e">
        <f t="shared" si="3024"/>
        <v>#N/A</v>
      </c>
      <c r="CT1793" s="148" t="e">
        <f t="shared" si="3024"/>
        <v>#N/A</v>
      </c>
      <c r="CU1793" s="148" t="e">
        <f t="shared" si="3024"/>
        <v>#N/A</v>
      </c>
      <c r="CV1793" s="148" t="e">
        <f t="shared" si="3024"/>
        <v>#N/A</v>
      </c>
      <c r="CW1793" s="148" t="e">
        <f t="shared" si="3024"/>
        <v>#N/A</v>
      </c>
      <c r="CX1793" s="148" t="e">
        <f t="shared" si="3024"/>
        <v>#N/A</v>
      </c>
      <c r="CY1793" s="148" t="e">
        <f t="shared" si="3024"/>
        <v>#N/A</v>
      </c>
      <c r="CZ1793" s="148" t="e">
        <f t="shared" si="3024"/>
        <v>#N/A</v>
      </c>
      <c r="DA1793" s="148" t="e">
        <f t="shared" si="3024"/>
        <v>#N/A</v>
      </c>
      <c r="DB1793" s="148" t="e">
        <f t="shared" si="3024"/>
        <v>#N/A</v>
      </c>
      <c r="DC1793" s="148" t="e">
        <f t="shared" si="3024"/>
        <v>#N/A</v>
      </c>
      <c r="DD1793" s="148" t="e">
        <f t="shared" si="3024"/>
        <v>#N/A</v>
      </c>
      <c r="DE1793" s="148" t="e">
        <f t="shared" si="3024"/>
        <v>#N/A</v>
      </c>
      <c r="DF1793" s="148" t="e">
        <f t="shared" si="3024"/>
        <v>#N/A</v>
      </c>
      <c r="DG1793" s="148" t="e">
        <f t="shared" si="3024"/>
        <v>#N/A</v>
      </c>
      <c r="DH1793" s="148" t="e">
        <f t="shared" si="3024"/>
        <v>#N/A</v>
      </c>
      <c r="DI1793" s="148" t="e">
        <f t="shared" si="3024"/>
        <v>#N/A</v>
      </c>
      <c r="DJ1793" s="148" t="e">
        <f t="shared" si="3024"/>
        <v>#N/A</v>
      </c>
      <c r="DK1793" s="148" t="e">
        <f t="shared" si="3024"/>
        <v>#N/A</v>
      </c>
      <c r="DL1793" s="148" t="e">
        <f t="shared" si="3024"/>
        <v>#N/A</v>
      </c>
    </row>
    <row r="1794" spans="2:116" x14ac:dyDescent="0.4">
      <c r="C1794" t="s">
        <v>233</v>
      </c>
      <c r="D1794" t="s">
        <v>564</v>
      </c>
      <c r="E1794" s="8" t="str">
        <f t="shared" si="3013"/>
        <v>1794 FAPPELIST-F</v>
      </c>
      <c r="G1794" s="158" t="str">
        <f>"Depreciation - "&amp;SUBSTITUTE(G1776,":","")</f>
        <v>Depreciation - Fixed secondary PPE</v>
      </c>
      <c r="S1794" s="80"/>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c r="DK1794" s="72"/>
      <c r="DL1794" s="72"/>
    </row>
    <row r="1795" spans="2:116" x14ac:dyDescent="0.4">
      <c r="D1795" t="s">
        <v>564</v>
      </c>
      <c r="E1795" s="8" t="str">
        <f t="shared" si="3013"/>
        <v>1795 FAPPELIST-F</v>
      </c>
      <c r="G1795" s="125"/>
      <c r="H1795" s="12"/>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c r="DK1795" s="72"/>
      <c r="DL1795" s="72"/>
    </row>
    <row r="1796" spans="2:116" x14ac:dyDescent="0.4">
      <c r="B1796" t="str">
        <f>E1796</f>
        <v>1796 FAPPELIST-F</v>
      </c>
      <c r="D1796" t="s">
        <v>564</v>
      </c>
      <c r="E1796" s="8" t="str">
        <f t="shared" si="3013"/>
        <v>1796 FAPPELIST-F</v>
      </c>
      <c r="G1796" s="125" t="s">
        <v>219</v>
      </c>
      <c r="J1796" s="80">
        <f>SUMIF($5:$5,I$2,1792:1792)</f>
        <v>0</v>
      </c>
      <c r="K1796" s="24">
        <f>SUMIF($3:$3,K$2,1792:1792)</f>
        <v>-256000.00000000003</v>
      </c>
      <c r="L1796" s="24">
        <f>SUMIF($3:$3,L$2,1792:1792)</f>
        <v>-256000.00000000003</v>
      </c>
      <c r="M1796" s="24">
        <f>SUMIF($3:$3,M$2,1792:1792)</f>
        <v>-256000.00000000003</v>
      </c>
      <c r="N1796" s="24">
        <f>SUMIF($3:$3,N$2,1792:1792)</f>
        <v>-256000.00000000003</v>
      </c>
      <c r="O1796" s="24">
        <f>SUMIF($3:$3,O$2,1792:1792)</f>
        <v>-256000.00000000003</v>
      </c>
      <c r="P1796" s="24">
        <f>SUMIF($3:$3,P$2,1792:1792)</f>
        <v>-256000.00000000003</v>
      </c>
      <c r="R1796" s="24"/>
      <c r="S1796" s="80" cm="1">
        <f t="array" aca="1" ref="S1796" ca="1">(SUM(INDEX(1789:1789,1,MAX(COLUMN($R:$R),COLUMN()-($H1780*12-1))):S1793)/($H1780*12)+IF($R1798=0,0,SUM(INDEX(1794:1794,1,MAX(COLUMN($R:$R),COLUMN()-(($H1780-$H1781)*12))):S1798)/(($H1780)*12)))</f>
        <v>-1401.412429378531</v>
      </c>
      <c r="T1796" s="80" cm="1">
        <f t="array" aca="1" ref="T1796" ca="1">(SUM(INDEX(1789:1789,1,MAX(COLUMN($R:$R),COLUMN()-($H1780*12-1))):T1793)/($H1780*12)+IF($R1798=0,0,SUM(INDEX(1794:1794,1,MAX(COLUMN($R:$R),COLUMN()-(($H1780-$H1781)*12))):T1798)/(($H1780)*12)))</f>
        <v>-2824.8826965431381</v>
      </c>
      <c r="U1796" s="80" cm="1">
        <f t="array" aca="1" ref="U1796" ca="1">(SUM(INDEX(1789:1789,1,MAX(COLUMN($R:$R),COLUMN()-($H1780*12-1))):U1793)/($H1780*12)+IF($R1798=0,0,SUM(INDEX(1794:1794,1,MAX(COLUMN($R:$R),COLUMN()-(($H1780-$H1781)*12))):U1798)/(($H1780)*12)))</f>
        <v>-4272.4795784054513</v>
      </c>
      <c r="V1796" s="80" cm="1">
        <f t="array" aca="1" ref="V1796" ca="1">(SUM(INDEX(1789:1789,1,MAX(COLUMN($R:$R),COLUMN()-($H1780*12-1))):V1793)/($H1780*12)+IF($R1798=0,0,SUM(INDEX(1794:1794,1,MAX(COLUMN($R:$R),COLUMN()-(($H1780-$H1781)*12))):V1798)/(($H1780)*12)))</f>
        <v>-5744.6120006383107</v>
      </c>
      <c r="W1796" s="80" cm="1">
        <f t="array" aca="1" ref="W1796" ca="1">(SUM(INDEX(1789:1789,1,MAX(COLUMN($R:$R),COLUMN()-($H1780*12-1))):W1793)/($H1780*12)+IF($R1798=0,0,SUM(INDEX(1794:1794,1,MAX(COLUMN($R:$R),COLUMN()-(($H1780-$H1781)*12))):W1798)/(($H1780)*12)))</f>
        <v>-7241.6958198581697</v>
      </c>
      <c r="X1796" s="80" cm="1">
        <f t="array" aca="1" ref="X1796" ca="1">(SUM(INDEX(1789:1789,1,MAX(COLUMN($R:$R),COLUMN()-($H1780*12-1))):X1793)/($H1780*12)+IF($R1798=0,0,SUM(INDEX(1794:1794,1,MAX(COLUMN($R:$R),COLUMN()-(($H1780-$H1781)*12))):X1798)/(($H1780)*12)))</f>
        <v>-8764.1539410987043</v>
      </c>
      <c r="Y1796" s="80" cm="1">
        <f t="array" aca="1" ref="Y1796" ca="1">(SUM(INDEX(1789:1789,1,MAX(COLUMN($R:$R),COLUMN()-($H1780*12-1))):Y1793)/($H1780*12)+IF($R1798=0,0,SUM(INDEX(1794:1794,1,MAX(COLUMN($R:$R),COLUMN()-(($H1780-$H1781)*12))):Y1798)/(($H1780)*12)))</f>
        <v>-10312.41643727552</v>
      </c>
      <c r="Z1796" s="80" cm="1">
        <f t="array" aca="1" ref="Z1796" ca="1">(SUM(INDEX(1789:1789,1,MAX(COLUMN($R:$R),COLUMN()-($H1780*12-1))):Z1793)/($H1780*12)+IF($R1798=0,0,SUM(INDEX(1794:1794,1,MAX(COLUMN($R:$R),COLUMN()-(($H1780-$H1781)*12))):Z1798)/(($H1780)*12)))</f>
        <v>-11886.920670675672</v>
      </c>
      <c r="AA1796" s="80" cm="1">
        <f t="array" aca="1" ref="AA1796" ca="1">(SUM(INDEX(1789:1789,1,MAX(COLUMN($R:$R),COLUMN()-($H1780*12-1))):AA1793)/($H1780*12)+IF($R1798=0,0,SUM(INDEX(1794:1794,1,MAX(COLUMN($R:$R),COLUMN()-(($H1780-$H1781)*12))):AA1798)/(($H1780)*12)))</f>
        <v>-13488.111416506332</v>
      </c>
      <c r="AB1796" s="80" cm="1">
        <f t="array" aca="1" ref="AB1796" ca="1">(SUM(INDEX(1789:1789,1,MAX(COLUMN($R:$R),COLUMN()-($H1780*12-1))):AB1793)/($H1780*12)+IF($R1798=0,0,SUM(INDEX(1794:1794,1,MAX(COLUMN($R:$R),COLUMN()-(($H1780-$H1781)*12))):AB1798)/(($H1780)*12)))</f>
        <v>-15116.440988537515</v>
      </c>
      <c r="AC1796" s="80" cm="1">
        <f t="array" aca="1" ref="AC1796" ca="1">(SUM(INDEX(1789:1789,1,MAX(COLUMN($R:$R),COLUMN()-($H1780*12-1))):AC1793)/($H1780*12)+IF($R1798=0,0,SUM(INDEX(1794:1794,1,MAX(COLUMN($R:$R),COLUMN()-(($H1780-$H1781)*12))):AC1798)/(($H1780)*12)))</f>
        <v>-16772.369366874307</v>
      </c>
      <c r="AD1796" s="80" cm="1">
        <f t="array" aca="1" ref="AD1796" ca="1">(SUM(INDEX(1789:1789,1,MAX(COLUMN($R:$R),COLUMN()-($H1780*12-1))):AD1793)/($H1780*12)+IF($R1798=0,0,SUM(INDEX(1794:1794,1,MAX(COLUMN($R:$R),COLUMN()-(($H1780-$H1781)*12))):AD1798)/(($H1780)*12)))</f>
        <v>-18456.364327894775</v>
      </c>
      <c r="AE1796" s="80" cm="1">
        <f t="array" aca="1" ref="AE1796" ca="1">(SUM(INDEX(1789:1789,1,MAX(COLUMN($R:$R),COLUMN()-($H1780*12-1))):AE1793)/($H1780*12)+IF($R1798=0,0,SUM(INDEX(1794:1794,1,MAX(COLUMN($R:$R),COLUMN()-(($H1780-$H1781)*12))):AE1798)/(($H1780)*12)))</f>
        <v>-20168.90157639017</v>
      </c>
      <c r="AF1796" s="80" cm="1">
        <f t="array" aca="1" ref="AF1796" ca="1">(SUM(INDEX(1789:1789,1,MAX(COLUMN($R:$R),COLUMN()-($H1780*12-1))):AF1793)/($H1780*12)+IF($R1798=0,0,SUM(INDEX(1794:1794,1,MAX(COLUMN($R:$R),COLUMN()-(($H1780-$H1781)*12))):AF1798)/(($H1780)*12)))</f>
        <v>-21910.464879944797</v>
      </c>
      <c r="AG1796" s="80" cm="1">
        <f t="array" aca="1" ref="AG1796" ca="1">(SUM(INDEX(1789:1789,1,MAX(COLUMN($R:$R),COLUMN()-($H1780*12-1))):AG1793)/($H1780*12)+IF($R1798=0,0,SUM(INDEX(1794:1794,1,MAX(COLUMN($R:$R),COLUMN()-(($H1780-$H1781)*12))):AG1798)/(($H1780)*12)))</f>
        <v>-23681.546205593579</v>
      </c>
      <c r="AH1796" s="80" cm="1">
        <f t="array" aca="1" ref="AH1796" ca="1">(SUM(INDEX(1789:1789,1,MAX(COLUMN($R:$R),COLUMN()-($H1780*12-1))):AH1793)/($H1780*12)+IF($R1798=0,0,SUM(INDEX(1794:1794,1,MAX(COLUMN($R:$R),COLUMN()-(($H1780-$H1781)*12))):AH1798)/(($H1780)*12)))</f>
        <v>-25482.645858795728</v>
      </c>
      <c r="AI1796" s="80" cm="1">
        <f t="array" aca="1" ref="AI1796" ca="1">(SUM(INDEX(1789:1789,1,MAX(COLUMN($R:$R),COLUMN()-($H1780*12-1))):AI1793)/($H1780*12)+IF($R1798=0,0,SUM(INDEX(1794:1794,1,MAX(COLUMN($R:$R),COLUMN()-(($H1780-$H1781)*12))):AI1798)/(($H1780)*12)))</f>
        <v>-27314.272624764017</v>
      </c>
      <c r="AJ1796" s="80" cm="1">
        <f t="array" aca="1" ref="AJ1796" ca="1">(SUM(INDEX(1789:1789,1,MAX(COLUMN($R:$R),COLUMN()-($H1780*12-1))):AJ1793)/($H1780*12)+IF($R1798=0,0,SUM(INDEX(1794:1794,1,MAX(COLUMN($R:$R),COLUMN()-(($H1780-$H1781)*12))):AJ1798)/(($H1780)*12)))</f>
        <v>-29176.943912189396</v>
      </c>
      <c r="AK1796" s="80" cm="1">
        <f t="array" aca="1" ref="AK1796" ca="1">(SUM(INDEX(1789:1789,1,MAX(COLUMN($R:$R),COLUMN()-($H1780*12-1))):AK1793)/($H1780*12)+IF($R1798=0,0,SUM(INDEX(1794:1794,1,MAX(COLUMN($R:$R),COLUMN()-(($H1780-$H1781)*12))):AK1798)/(($H1780)*12)))</f>
        <v>-31071.185899401644</v>
      </c>
      <c r="AL1796" s="80" cm="1">
        <f t="array" aca="1" ref="AL1796" ca="1">(SUM(INDEX(1789:1789,1,MAX(COLUMN($R:$R),COLUMN()-($H1780*12-1))):AL1793)/($H1780*12)+IF($R1798=0,0,SUM(INDEX(1794:1794,1,MAX(COLUMN($R:$R),COLUMN()-(($H1780-$H1781)*12))):AL1798)/(($H1780)*12)))</f>
        <v>-32997.533683007321</v>
      </c>
      <c r="AM1796" s="80" cm="1">
        <f t="array" aca="1" ref="AM1796" ca="1">(SUM(INDEX(1789:1789,1,MAX(COLUMN($R:$R),COLUMN()-($H1780*12-1))):AM1793)/($H1780*12)+IF($R1798=0,0,SUM(INDEX(1794:1794,1,MAX(COLUMN($R:$R),COLUMN()-(($H1780-$H1781)*12))):AM1798)/(($H1780)*12)))</f>
        <v>-34956.531429046998</v>
      </c>
      <c r="AN1796" s="80" cm="1">
        <f t="array" aca="1" ref="AN1796" ca="1">(SUM(INDEX(1789:1789,1,MAX(COLUMN($R:$R),COLUMN()-($H1780*12-1))):AN1793)/($H1780*12)+IF($R1798=0,0,SUM(INDEX(1794:1794,1,MAX(COLUMN($R:$R),COLUMN()-(($H1780-$H1781)*12))):AN1798)/(($H1780)*12)))</f>
        <v>-36948.732526714455</v>
      </c>
      <c r="AO1796" s="80" cm="1">
        <f t="array" aca="1" ref="AO1796" ca="1">(SUM(INDEX(1789:1789,1,MAX(COLUMN($R:$R),COLUMN()-($H1780*12-1))):AO1793)/($H1780*12)+IF($R1798=0,0,SUM(INDEX(1794:1794,1,MAX(COLUMN($R:$R),COLUMN()-(($H1780-$H1781)*12))):AO1798)/(($H1780)*12)))</f>
        <v>-38974.699744681369</v>
      </c>
      <c r="AP1796" s="80" cm="1">
        <f t="array" aca="1" ref="AP1796" ca="1">(SUM(INDEX(1789:1789,1,MAX(COLUMN($R:$R),COLUMN()-($H1780*12-1))):AP1793)/($H1780*12)+IF($R1798=0,0,SUM(INDEX(1794:1794,1,MAX(COLUMN($R:$R),COLUMN()-(($H1780-$H1781)*12))):AP1798)/(($H1780)*12)))</f>
        <v>-41035.005390071448</v>
      </c>
      <c r="AQ1796" s="80" cm="1">
        <f t="array" aca="1" ref="AQ1796" ca="1">(SUM(INDEX(1789:1789,1,MAX(COLUMN($R:$R),COLUMN()-($H1780*12-1))):AQ1793)/($H1780*12)+IF($R1798=0,0,SUM(INDEX(1794:1794,1,MAX(COLUMN($R:$R),COLUMN()-(($H1780-$H1781)*12))):AQ1798)/(($H1780)*12)))</f>
        <v>-43128.536554874918</v>
      </c>
      <c r="AR1796" s="80" cm="1">
        <f t="array" aca="1" ref="AR1796" ca="1">(SUM(INDEX(1789:1789,1,MAX(COLUMN($R:$R),COLUMN()-($H1780*12-1))):AR1793)/($H1780*12)+IF($R1798=0,0,SUM(INDEX(1794:1794,1,MAX(COLUMN($R:$R),COLUMN()-(($H1780-$H1781)*12))):AR1798)/(($H1780)*12)))</f>
        <v>-45235.493460956786</v>
      </c>
      <c r="AS1796" s="80" cm="1">
        <f t="array" aca="1" ref="AS1796" ca="1">(SUM(INDEX(1789:1789,1,MAX(COLUMN($R:$R),COLUMN()-($H1780*12-1))):AS1793)/($H1780*12)+IF($R1798=0,0,SUM(INDEX(1794:1794,1,MAX(COLUMN($R:$R),COLUMN()-(($H1780-$H1781)*12))):AS1798)/(($H1780)*12)))</f>
        <v>-47354.034886342328</v>
      </c>
      <c r="AT1796" s="80" cm="1">
        <f t="array" aca="1" ref="AT1796" ca="1">(SUM(INDEX(1789:1789,1,MAX(COLUMN($R:$R),COLUMN()-($H1780*12-1))):AT1793)/($H1780*12)+IF($R1798=0,0,SUM(INDEX(1794:1794,1,MAX(COLUMN($R:$R),COLUMN()-(($H1780-$H1781)*12))):AT1798)/(($H1780)*12)))</f>
        <v>-49483.948253143521</v>
      </c>
      <c r="AU1796" s="80" cm="1">
        <f t="array" aca="1" ref="AU1796" ca="1">(SUM(INDEX(1789:1789,1,MAX(COLUMN($R:$R),COLUMN()-($H1780*12-1))):AU1793)/($H1780*12)+IF($R1798=0,0,SUM(INDEX(1794:1794,1,MAX(COLUMN($R:$R),COLUMN()-(($H1780-$H1781)*12))):AU1798)/(($H1780)*12)))</f>
        <v>-51625.010449513662</v>
      </c>
      <c r="AV1796" s="80" cm="1">
        <f t="array" aca="1" ref="AV1796" ca="1">(SUM(INDEX(1789:1789,1,MAX(COLUMN($R:$R),COLUMN()-($H1780*12-1))):AV1793)/($H1780*12)+IF($R1798=0,0,SUM(INDEX(1794:1794,1,MAX(COLUMN($R:$R),COLUMN()-(($H1780-$H1781)*12))):AV1798)/(($H1780)*12)))</f>
        <v>-53776.987533632127</v>
      </c>
      <c r="AW1796" s="80" cm="1">
        <f t="array" aca="1" ref="AW1796" ca="1">(SUM(INDEX(1789:1789,1,MAX(COLUMN($R:$R),COLUMN()-($H1780*12-1))):AW1793)/($H1780*12)+IF($R1798=0,0,SUM(INDEX(1794:1794,1,MAX(COLUMN($R:$R),COLUMN()-(($H1780-$H1781)*12))):AW1798)/(($H1780)*12)))</f>
        <v>-55939.634430680715</v>
      </c>
      <c r="AX1796" s="80" cm="1">
        <f t="array" aca="1" ref="AX1796" ca="1">(SUM(INDEX(1789:1789,1,MAX(COLUMN($R:$R),COLUMN()-($H1780*12-1))):AX1793)/($H1780*12)+IF($R1798=0,0,SUM(INDEX(1794:1794,1,MAX(COLUMN($R:$R),COLUMN()-(($H1780-$H1781)*12))):AX1798)/(($H1780)*12)))</f>
        <v>-58112.694622659343</v>
      </c>
      <c r="AY1796" s="80" cm="1">
        <f t="array" aca="1" ref="AY1796" ca="1">(SUM(INDEX(1789:1789,1,MAX(COLUMN($R:$R),COLUMN()-($H1780*12-1))):AY1793)/($H1780*12)+IF($R1798=0,0,SUM(INDEX(1794:1794,1,MAX(COLUMN($R:$R),COLUMN()-(($H1780-$H1781)*12))):AY1798)/(($H1780)*12)))</f>
        <v>-60295.89983088505</v>
      </c>
      <c r="AZ1796" s="80" cm="1">
        <f t="array" aca="1" ref="AZ1796" ca="1">(SUM(INDEX(1789:1789,1,MAX(COLUMN($R:$R),COLUMN()-($H1780*12-1))):AZ1793)/($H1780*12)+IF($R1798=0,0,SUM(INDEX(1794:1794,1,MAX(COLUMN($R:$R),COLUMN()-(($H1780-$H1781)*12))):AZ1798)/(($H1780)*12)))</f>
        <v>-62488.969691015765</v>
      </c>
      <c r="BA1796" s="80" cm="1">
        <f t="array" aca="1" ref="BA1796" ca="1">(SUM(INDEX(1789:1789,1,MAX(COLUMN($R:$R),COLUMN()-($H1780*12-1))):BA1793)/($H1780*12)+IF($R1798=0,0,SUM(INDEX(1794:1794,1,MAX(COLUMN($R:$R),COLUMN()-(($H1780-$H1781)*12))):BA1798)/(($H1780)*12)))</f>
        <v>-64691.611420436304</v>
      </c>
      <c r="BB1796" s="80" cm="1">
        <f t="array" aca="1" ref="BB1796" ca="1">(SUM(INDEX(1789:1789,1,MAX(COLUMN($R:$R),COLUMN()-($H1780*12-1))):BB1793)/($H1780*12)+IF($R1798=0,0,SUM(INDEX(1794:1794,1,MAX(COLUMN($R:$R),COLUMN()-(($H1780-$H1781)*12))):BB1798)/(($H1780)*12)))</f>
        <v>-66903.519477841313</v>
      </c>
      <c r="BC1796" s="80" cm="1">
        <f t="array" aca="1" ref="BC1796" ca="1">(SUM(INDEX(1789:1789,1,MAX(COLUMN($R:$R),COLUMN()-($H1780*12-1))):BC1793)/($H1780*12)+IF($R1798=0,0,SUM(INDEX(1794:1794,1,MAX(COLUMN($R:$R),COLUMN()-(($H1780-$H1781)*12))):BC1798)/(($H1780)*12)))</f>
        <v>-69124.375214846063</v>
      </c>
      <c r="BD1796" s="80" cm="1">
        <f t="array" aca="1" ref="BD1796" ca="1">(SUM(INDEX(1789:1789,1,MAX(COLUMN($R:$R),COLUMN()-($H1780*12-1))):BD1793)/($H1780*12)+IF($R1798=0,0,SUM(INDEX(1794:1794,1,MAX(COLUMN($R:$R),COLUMN()-(($H1780-$H1781)*12))):BD1798)/(($H1780)*12)))</f>
        <v>-71353.846519452651</v>
      </c>
      <c r="BE1796" s="80" cm="1">
        <f t="array" aca="1" ref="BE1796" ca="1">(SUM(INDEX(1789:1789,1,MAX(COLUMN($R:$R),COLUMN()-($H1780*12-1))):BE1793)/($H1780*12)+IF($R1798=0,0,SUM(INDEX(1794:1794,1,MAX(COLUMN($R:$R),COLUMN()-(($H1780-$H1781)*12))):BE1798)/(($H1780)*12)))</f>
        <v>-73591.587451195737</v>
      </c>
      <c r="BF1796" s="80" cm="1">
        <f t="array" aca="1" ref="BF1796" ca="1">(SUM(INDEX(1789:1789,1,MAX(COLUMN($R:$R),COLUMN()-($H1780*12-1))):BF1793)/($H1780*12)+IF($R1798=0,0,SUM(INDEX(1794:1794,1,MAX(COLUMN($R:$R),COLUMN()-(($H1780-$H1781)*12))):BF1798)/(($H1780)*12)))</f>
        <v>-75837.237867787859</v>
      </c>
      <c r="BG1796" s="80" cm="1">
        <f t="array" aca="1" ref="BG1796" ca="1">(SUM(INDEX(1789:1789,1,MAX(COLUMN($R:$R),COLUMN()-($H1780*12-1))):BG1793)/($H1780*12)+IF($R1798=0,0,SUM(INDEX(1794:1794,1,MAX(COLUMN($R:$R),COLUMN()-(($H1780-$H1781)*12))):BG1798)/(($H1780)*12)))</f>
        <v>-78090.423043081508</v>
      </c>
      <c r="BH1796" s="80" cm="1">
        <f t="array" aca="1" ref="BH1796" ca="1">(SUM(INDEX(1789:1789,1,MAX(COLUMN($R:$R),COLUMN()-($H1780*12-1))):BH1793)/($H1780*12)+IF($R1798=0,0,SUM(INDEX(1794:1794,1,MAX(COLUMN($R:$R),COLUMN()-(($H1780-$H1781)*12))):BH1798)/(($H1780)*12)))</f>
        <v>-80350.753276160336</v>
      </c>
      <c r="BI1796" s="80" cm="1">
        <f t="array" aca="1" ref="BI1796" ca="1">(SUM(INDEX(1789:1789,1,MAX(COLUMN($R:$R),COLUMN()-($H1780*12-1))):BI1793)/($H1780*12)+IF($R1798=0,0,SUM(INDEX(1794:1794,1,MAX(COLUMN($R:$R),COLUMN()-(($H1780-$H1781)*12))):BI1798)/(($H1780)*12)))</f>
        <v>-82617.823491368894</v>
      </c>
      <c r="BJ1796" s="80" cm="1">
        <f t="array" aca="1" ref="BJ1796" ca="1">(SUM(INDEX(1789:1789,1,MAX(COLUMN($R:$R),COLUMN()-($H1780*12-1))):BJ1793)/($H1780*12)+IF($R1798=0,0,SUM(INDEX(1794:1794,1,MAX(COLUMN($R:$R),COLUMN()-(($H1780-$H1781)*12))):BJ1798)/(($H1780)*12)))</f>
        <v>-84891.212829085853</v>
      </c>
      <c r="BK1796" s="80" cm="1">
        <f t="array" aca="1" ref="BK1796" ca="1">(SUM(INDEX(1789:1789,1,MAX(COLUMN($R:$R),COLUMN()-($H1780*12-1))):BK1793)/($H1780*12)+IF($R1798=0,0,SUM(INDEX(1794:1794,1,MAX(COLUMN($R:$R),COLUMN()-(($H1780-$H1781)*12))):BK1798)/(($H1780)*12)))</f>
        <v>-87170.484227041976</v>
      </c>
      <c r="BL1796" s="80" cm="1">
        <f t="array" aca="1" ref="BL1796" ca="1">(SUM(INDEX(1789:1789,1,MAX(COLUMN($R:$R),COLUMN()-($H1780*12-1))):BL1793)/($H1780*12)+IF($R1798=0,0,SUM(INDEX(1794:1794,1,MAX(COLUMN($R:$R),COLUMN()-(($H1780-$H1781)*12))):BL1798)/(($H1780)*12)))</f>
        <v>-89455.183991979749</v>
      </c>
      <c r="BM1796" s="80" cm="1">
        <f t="array" aca="1" ref="BM1796" ca="1">(SUM(INDEX(1789:1789,1,MAX(COLUMN($R:$R),COLUMN()-($H1780*12-1))):BM1793)/($H1780*12)+IF($R1798=0,0,SUM(INDEX(1794:1794,1,MAX(COLUMN($R:$R),COLUMN()-(($H1780-$H1781)*12))):BM1798)/(($H1780)*12)))</f>
        <v>-91744.841361447528</v>
      </c>
      <c r="BN1796" s="80" cm="1">
        <f t="array" aca="1" ref="BN1796" ca="1">(SUM(INDEX(1789:1789,1,MAX(COLUMN($R:$R),COLUMN()-($H1780*12-1))):BN1793)/($H1780*12)+IF($R1798=0,0,SUM(INDEX(1794:1794,1,MAX(COLUMN($R:$R),COLUMN()-(($H1780-$H1781)*12))):BN1798)/(($H1780)*12)))</f>
        <v>-94038.968055517005</v>
      </c>
      <c r="BO1796" s="80" cm="1">
        <f t="array" aca="1" ref="BO1796" ca="1">(SUM(INDEX(1789:1789,1,MAX(COLUMN($R:$R),COLUMN()-($H1780*12-1))):BO1793)/($H1780*12)+IF($R1798=0,0,SUM(INDEX(1794:1794,1,MAX(COLUMN($R:$R),COLUMN()-(($H1780-$H1781)*12))):BO1798)/(($H1780)*12)))</f>
        <v>-96337.057818208166</v>
      </c>
      <c r="BP1796" s="80" cm="1">
        <f t="array" aca="1" ref="BP1796" ca="1">(SUM(INDEX(1789:1789,1,MAX(COLUMN($R:$R),COLUMN()-($H1780*12-1))):BP1793)/($H1780*12)+IF($R1798=0,0,SUM(INDEX(1794:1794,1,MAX(COLUMN($R:$R),COLUMN()-(($H1780-$H1781)*12))):BP1798)/(($H1780)*12)))</f>
        <v>-98638.614675778794</v>
      </c>
      <c r="BQ1796" s="80" cm="1">
        <f t="array" aca="1" ref="BQ1796" ca="1">(SUM(INDEX(1789:1789,1,MAX(COLUMN($R:$R),COLUMN()-($H1780*12-1))):BQ1793)/($H1780*12)+IF($R1798=0,0,SUM(INDEX(1794:1794,1,MAX(COLUMN($R:$R),COLUMN()-(($H1780-$H1781)*12))):BQ1798)/(($H1780)*12)))</f>
        <v>-100943.46983761192</v>
      </c>
      <c r="BR1796" s="80" cm="1">
        <f t="array" aca="1" ref="BR1796" ca="1">(SUM(INDEX(1789:1789,1,MAX(COLUMN($R:$R),COLUMN()-($H1780*12-1))):BR1793)/($H1780*12)+IF($R1798=0,0,SUM(INDEX(1794:1794,1,MAX(COLUMN($R:$R),COLUMN()-(($H1780-$H1781)*12))):BR1798)/(($H1780)*12)))</f>
        <v>-103251.48285938485</v>
      </c>
      <c r="BS1796" s="80" cm="1">
        <f t="array" aca="1" ref="BS1796" ca="1">(SUM(INDEX(1789:1789,1,MAX(COLUMN($R:$R),COLUMN()-($H1780*12-1))):BS1793)/($H1780*12)+IF($R1798=0,0,SUM(INDEX(1794:1794,1,MAX(COLUMN($R:$R),COLUMN()-(($H1780-$H1781)*12))):BS1798)/(($H1780)*12)))</f>
        <v>-105562.51451937764</v>
      </c>
      <c r="BT1796" s="80" cm="1">
        <f t="array" aca="1" ref="BT1796" ca="1">(SUM(INDEX(1789:1789,1,MAX(COLUMN($R:$R),COLUMN()-($H1780*12-1))):BT1793)/($H1780*12)+IF($R1798=0,0,SUM(INDEX(1794:1794,1,MAX(COLUMN($R:$R),COLUMN()-(($H1780-$H1781)*12))):BT1798)/(($H1780)*12)))</f>
        <v>-107876.4270177369</v>
      </c>
      <c r="BU1796" s="80" cm="1">
        <f t="array" aca="1" ref="BU1796" ca="1">(SUM(INDEX(1789:1789,1,MAX(COLUMN($R:$R),COLUMN()-($H1780*12-1))):BU1793)/($H1780*12)+IF($R1798=0,0,SUM(INDEX(1794:1794,1,MAX(COLUMN($R:$R),COLUMN()-(($H1780-$H1781)*12))):BU1798)/(($H1780)*12)))</f>
        <v>-110193.08418413416</v>
      </c>
      <c r="BV1796" s="80" cm="1">
        <f t="array" aca="1" ref="BV1796" ca="1">(SUM(INDEX(1789:1789,1,MAX(COLUMN($R:$R),COLUMN()-($H1780*12-1))):BV1793)/($H1780*12)+IF($R1798=0,0,SUM(INDEX(1794:1794,1,MAX(COLUMN($R:$R),COLUMN()-(($H1780-$H1781)*12))):BV1798)/(($H1780)*12)))</f>
        <v>-112512.35169407967</v>
      </c>
      <c r="BW1796" s="80" cm="1">
        <f t="array" aca="1" ref="BW1796" ca="1">(SUM(INDEX(1789:1789,1,MAX(COLUMN($R:$R),COLUMN()-($H1780*12-1))):BW1793)/($H1780*12)+IF($R1798=0,0,SUM(INDEX(1794:1794,1,MAX(COLUMN($R:$R),COLUMN()-(($H1780-$H1781)*12))):BW1798)/(($H1780)*12)))</f>
        <v>-114834.09729416025</v>
      </c>
      <c r="BX1796" s="80" cm="1">
        <f t="array" aca="1" ref="BX1796" ca="1">(SUM(INDEX(1789:1789,1,MAX(COLUMN($R:$R),COLUMN()-($H1780*12-1))):BX1793)/($H1780*12)+IF($R1798=0,0,SUM(INDEX(1794:1794,1,MAX(COLUMN($R:$R),COLUMN()-(($H1780-$H1781)*12))):BX1798)/(($H1780)*12)))</f>
        <v>-117158.19103647565</v>
      </c>
      <c r="BY1796" s="80" cm="1">
        <f t="array" aca="1" ref="BY1796" ca="1">(SUM(INDEX(1789:1789,1,MAX(COLUMN($R:$R),COLUMN()-($H1780*12-1))):BY1793)/($H1780*12)+IF($R1798=0,0,SUM(INDEX(1794:1794,1,MAX(COLUMN($R:$R),COLUMN()-(($H1780-$H1781)*12))):BY1798)/(($H1780)*12)))</f>
        <v>-119484.50552255689</v>
      </c>
      <c r="BZ1796" s="80" cm="1">
        <f t="array" aca="1" ref="BZ1796" ca="1">(SUM(INDEX(1789:1789,1,MAX(COLUMN($R:$R),COLUMN()-($H1780*12-1))):BZ1793)/($H1780*12)+IF($R1798=0,0,SUM(INDEX(1794:1794,1,MAX(COLUMN($R:$R),COLUMN()-(($H1780-$H1781)*12))):BZ1798)/(($H1780)*12)))</f>
        <v>-121812.91615705608</v>
      </c>
      <c r="CA1796" s="80" cm="1">
        <f t="array" aca="1" ref="CA1796" ca="1">(SUM(INDEX(1789:1789,1,MAX(COLUMN($R:$R),COLUMN()-($H1780*12-1))):CA1793)/($H1780*12)+IF($R1798=0,0,SUM(INDEX(1794:1794,1,MAX(COLUMN($R:$R),COLUMN()-(($H1780-$H1781)*12))):CA1798)/(($H1780)*12)))</f>
        <v>-122743.58389738176</v>
      </c>
      <c r="CB1796" s="80" cm="1">
        <f t="array" aca="1" ref="CB1796" ca="1">(SUM(INDEX(1789:1789,1,MAX(COLUMN($R:$R),COLUMN()-($H1780*12-1))):CB1793)/($H1780*12)+IF($R1798=0,0,SUM(INDEX(1794:1794,1,MAX(COLUMN($R:$R),COLUMN()-(($H1780-$H1781)*12))):CB1798)/(($H1780)*12)))</f>
        <v>-123652.38404454337</v>
      </c>
      <c r="CC1796" s="80" cm="1">
        <f t="array" aca="1" ref="CC1796" ca="1">(SUM(INDEX(1789:1789,1,MAX(COLUMN($R:$R),COLUMN()-($H1780*12-1))):CC1793)/($H1780*12)+IF($R1798=0,0,SUM(INDEX(1794:1794,1,MAX(COLUMN($R:$R),COLUMN()-(($H1780-$H1781)*12))):CC1798)/(($H1780)*12)))</f>
        <v>-124538.79993479914</v>
      </c>
      <c r="CD1796" s="80" cm="1">
        <f t="array" aca="1" ref="CD1796" ca="1">(SUM(INDEX(1789:1789,1,MAX(COLUMN($R:$R),COLUMN()-($H1780*12-1))):CD1793)/($H1780*12)+IF($R1798=0,0,SUM(INDEX(1794:1794,1,MAX(COLUMN($R:$R),COLUMN()-(($H1780-$H1781)*12))):CD1798)/(($H1780)*12)))</f>
        <v>-125402.31201079243</v>
      </c>
      <c r="CE1796" s="80" cm="1">
        <f t="array" aca="1" ref="CE1796" ca="1">(SUM(INDEX(1789:1789,1,MAX(COLUMN($R:$R),COLUMN()-($H1780*12-1))):CE1793)/($H1780*12)+IF($R1798=0,0,SUM(INDEX(1794:1794,1,MAX(COLUMN($R:$R),COLUMN()-(($H1780-$H1781)*12))):CE1798)/(($H1780)*12)))</f>
        <v>-126242.39801321624</v>
      </c>
      <c r="CF1796" s="80" cm="1">
        <f t="array" aca="1" ref="CF1796" ca="1">(SUM(INDEX(1789:1789,1,MAX(COLUMN($R:$R),COLUMN()-($H1780*12-1))):CF1793)/($H1780*12)+IF($R1798=0,0,SUM(INDEX(1794:1794,1,MAX(COLUMN($R:$R),COLUMN()-(($H1780-$H1781)*12))):CF1798)/(($H1780)*12)))</f>
        <v>-127058.53318220159</v>
      </c>
      <c r="CG1796" s="80" cm="1">
        <f t="array" aca="1" ref="CG1796" ca="1">(SUM(INDEX(1789:1789,1,MAX(COLUMN($R:$R),COLUMN()-($H1780*12-1))):CG1793)/($H1780*12)+IF($R1798=0,0,SUM(INDEX(1794:1794,1,MAX(COLUMN($R:$R),COLUMN()-(($H1780-$H1781)*12))):CG1798)/(($H1780)*12)))</f>
        <v>-127850.19046874465</v>
      </c>
      <c r="CH1796" s="80" cm="1">
        <f t="array" aca="1" ref="CH1796" ca="1">(SUM(INDEX(1789:1789,1,MAX(COLUMN($R:$R),COLUMN()-($H1780*12-1))):CH1793)/($H1780*12)+IF($R1798=0,0,SUM(INDEX(1794:1794,1,MAX(COLUMN($R:$R),COLUMN()-(($H1780-$H1781)*12))):CH1798)/(($H1780)*12)))</f>
        <v>-128616.84075649679</v>
      </c>
      <c r="CI1796" s="80" cm="1">
        <f t="array" aca="1" ref="CI1796" ca="1">(SUM(INDEX(1789:1789,1,MAX(COLUMN($R:$R),COLUMN()-($H1780*12-1))):CI1793)/($H1780*12)+IF($R1798=0,0,SUM(INDEX(1794:1794,1,MAX(COLUMN($R:$R),COLUMN()-(($H1780-$H1781)*12))):CI1798)/(($H1780)*12)))</f>
        <v>-129357.9530942495</v>
      </c>
      <c r="CJ1796" s="80" cm="1">
        <f t="array" aca="1" ref="CJ1796" ca="1">(SUM(INDEX(1789:1789,1,MAX(COLUMN($R:$R),COLUMN()-($H1780*12-1))):CJ1793)/($H1780*12)+IF($R1798=0,0,SUM(INDEX(1794:1794,1,MAX(COLUMN($R:$R),COLUMN()-(($H1780-$H1781)*12))):CJ1798)/(($H1780)*12)))</f>
        <v>-130072.99493945642</v>
      </c>
      <c r="CK1796" s="80" cm="1">
        <f t="array" aca="1" ref="CK1796" ca="1">(SUM(INDEX(1789:1789,1,MAX(COLUMN($R:$R),COLUMN()-($H1780*12-1))):CK1793)/($H1780*12)+IF($R1798=0,0,SUM(INDEX(1794:1794,1,MAX(COLUMN($R:$R),COLUMN()-(($H1780-$H1781)*12))):CK1798)/(($H1780)*12)))</f>
        <v>-130761.43241314247</v>
      </c>
      <c r="CL1796" s="80" cm="1">
        <f t="array" aca="1" ref="CL1796" ca="1">(SUM(INDEX(1789:1789,1,MAX(COLUMN($R:$R),COLUMN()-($H1780*12-1))):CL1793)/($H1780*12)+IF($R1798=0,0,SUM(INDEX(1794:1794,1,MAX(COLUMN($R:$R),COLUMN()-(($H1780-$H1781)*12))):CL1798)/(($H1780)*12)))</f>
        <v>-131422.73056656105</v>
      </c>
      <c r="CN1796" s="80">
        <f>SUMIF($5:$5,CN$2,1792:1792)</f>
        <v>0</v>
      </c>
      <c r="CO1796" s="80" t="e" cm="1">
        <f t="array" aca="1" ref="CO1796" ca="1">(SUM(INDEX(1789:1789,1,MAX(COLUMN($CN:$CN),COLUMN()-($H1780*4-1))):CO1793)/($H1780*4)-IF($CN1798=0,0,SUM(INDEX(1794:1794,1,MAX(COLUMN($CN:$CN),COLUMN()-(($H1780-$H1781)*4))):CO1798)/(($H1780)*4)))</f>
        <v>#N/A</v>
      </c>
      <c r="CP1796" s="80" t="e" cm="1">
        <f t="array" aca="1" ref="CP1796" ca="1">(SUM(INDEX(1789:1789,1,MAX(COLUMN($CN:$CN),COLUMN()-($H1780*4-1))):CP1793)/($H1780*4)-IF($CN1798=0,0,SUM(INDEX(1794:1794,1,MAX(COLUMN($CN:$CN),COLUMN()-(($H1780-$H1781)*4))):CP1798)/(($H1780)*4)))</f>
        <v>#N/A</v>
      </c>
      <c r="CQ1796" s="80" t="e" cm="1">
        <f t="array" aca="1" ref="CQ1796" ca="1">(SUM(INDEX(1789:1789,1,MAX(COLUMN($CN:$CN),COLUMN()-($H1780*4-1))):CQ1793)/($H1780*4)-IF($CN1798=0,0,SUM(INDEX(1794:1794,1,MAX(COLUMN($CN:$CN),COLUMN()-(($H1780-$H1781)*4))):CQ1798)/(($H1780)*4)))</f>
        <v>#N/A</v>
      </c>
      <c r="CR1796" s="80" t="e" cm="1">
        <f t="array" aca="1" ref="CR1796" ca="1">(SUM(INDEX(1789:1789,1,MAX(COLUMN($CN:$CN),COLUMN()-($H1780*4-1))):CR1793)/($H1780*4)-IF($CN1798=0,0,SUM(INDEX(1794:1794,1,MAX(COLUMN($CN:$CN),COLUMN()-(($H1780-$H1781)*4))):CR1798)/(($H1780)*4)))</f>
        <v>#N/A</v>
      </c>
      <c r="CS1796" s="80" t="e" cm="1">
        <f t="array" aca="1" ref="CS1796" ca="1">(SUM(INDEX(1789:1789,1,MAX(COLUMN($CN:$CN),COLUMN()-($H1780*4-1))):CS1793)/($H1780*4)-IF($CN1798=0,0,SUM(INDEX(1794:1794,1,MAX(COLUMN($CN:$CN),COLUMN()-(($H1780-$H1781)*4))):CS1798)/(($H1780)*4)))</f>
        <v>#N/A</v>
      </c>
      <c r="CT1796" s="80" t="e" cm="1">
        <f t="array" aca="1" ref="CT1796" ca="1">(SUM(INDEX(1789:1789,1,MAX(COLUMN($CN:$CN),COLUMN()-($H1780*4-1))):CT1793)/($H1780*4)-IF($CN1798=0,0,SUM(INDEX(1794:1794,1,MAX(COLUMN($CN:$CN),COLUMN()-(($H1780-$H1781)*4))):CT1798)/(($H1780)*4)))</f>
        <v>#N/A</v>
      </c>
      <c r="CU1796" s="80" t="e" cm="1">
        <f t="array" aca="1" ref="CU1796" ca="1">(SUM(INDEX(1789:1789,1,MAX(COLUMN($CN:$CN),COLUMN()-($H1780*4-1))):CU1793)/($H1780*4)-IF($CN1798=0,0,SUM(INDEX(1794:1794,1,MAX(COLUMN($CN:$CN),COLUMN()-(($H1780-$H1781)*4))):CU1798)/(($H1780)*4)))</f>
        <v>#N/A</v>
      </c>
      <c r="CV1796" s="80" t="e" cm="1">
        <f t="array" aca="1" ref="CV1796" ca="1">(SUM(INDEX(1789:1789,1,MAX(COLUMN($CN:$CN),COLUMN()-($H1780*4-1))):CV1793)/($H1780*4)-IF($CN1798=0,0,SUM(INDEX(1794:1794,1,MAX(COLUMN($CN:$CN),COLUMN()-(($H1780-$H1781)*4))):CV1798)/(($H1780)*4)))</f>
        <v>#N/A</v>
      </c>
      <c r="CW1796" s="80" t="e" cm="1">
        <f t="array" aca="1" ref="CW1796" ca="1">(SUM(INDEX(1789:1789,1,MAX(COLUMN($CN:$CN),COLUMN()-($H1780*4-1))):CW1793)/($H1780*4)-IF($CN1798=0,0,SUM(INDEX(1794:1794,1,MAX(COLUMN($CN:$CN),COLUMN()-(($H1780-$H1781)*4))):CW1798)/(($H1780)*4)))</f>
        <v>#N/A</v>
      </c>
      <c r="CX1796" s="80" t="e" cm="1">
        <f t="array" aca="1" ref="CX1796" ca="1">(SUM(INDEX(1789:1789,1,MAX(COLUMN($CN:$CN),COLUMN()-($H1780*4-1))):CX1793)/($H1780*4)-IF($CN1798=0,0,SUM(INDEX(1794:1794,1,MAX(COLUMN($CN:$CN),COLUMN()-(($H1780-$H1781)*4))):CX1798)/(($H1780)*4)))</f>
        <v>#N/A</v>
      </c>
      <c r="CY1796" s="80" t="e" cm="1">
        <f t="array" aca="1" ref="CY1796" ca="1">(SUM(INDEX(1789:1789,1,MAX(COLUMN($CN:$CN),COLUMN()-($H1780*4-1))):CY1793)/($H1780*4)-IF($CN1798=0,0,SUM(INDEX(1794:1794,1,MAX(COLUMN($CN:$CN),COLUMN()-(($H1780-$H1781)*4))):CY1798)/(($H1780)*4)))</f>
        <v>#N/A</v>
      </c>
      <c r="CZ1796" s="80" t="e" cm="1">
        <f t="array" aca="1" ref="CZ1796" ca="1">(SUM(INDEX(1789:1789,1,MAX(COLUMN($CN:$CN),COLUMN()-($H1780*4-1))):CZ1793)/($H1780*4)-IF($CN1798=0,0,SUM(INDEX(1794:1794,1,MAX(COLUMN($CN:$CN),COLUMN()-(($H1780-$H1781)*4))):CZ1798)/(($H1780)*4)))</f>
        <v>#N/A</v>
      </c>
      <c r="DA1796" s="80" t="e" cm="1">
        <f t="array" aca="1" ref="DA1796" ca="1">(SUM(INDEX(1789:1789,1,MAX(COLUMN($CN:$CN),COLUMN()-($H1780*4-1))):DA1793)/($H1780*4)-IF($CN1798=0,0,SUM(INDEX(1794:1794,1,MAX(COLUMN($CN:$CN),COLUMN()-(($H1780-$H1781)*4))):DA1798)/(($H1780)*4)))</f>
        <v>#N/A</v>
      </c>
      <c r="DB1796" s="80" t="e" cm="1">
        <f t="array" aca="1" ref="DB1796" ca="1">(SUM(INDEX(1789:1789,1,MAX(COLUMN($CN:$CN),COLUMN()-($H1780*4-1))):DB1793)/($H1780*4)-IF($CN1798=0,0,SUM(INDEX(1794:1794,1,MAX(COLUMN($CN:$CN),COLUMN()-(($H1780-$H1781)*4))):DB1798)/(($H1780)*4)))</f>
        <v>#N/A</v>
      </c>
      <c r="DC1796" s="80" t="e" cm="1">
        <f t="array" aca="1" ref="DC1796" ca="1">(SUM(INDEX(1789:1789,1,MAX(COLUMN($CN:$CN),COLUMN()-($H1780*4-1))):DC1793)/($H1780*4)-IF($CN1798=0,0,SUM(INDEX(1794:1794,1,MAX(COLUMN($CN:$CN),COLUMN()-(($H1780-$H1781)*4))):DC1798)/(($H1780)*4)))</f>
        <v>#N/A</v>
      </c>
      <c r="DD1796" s="80" t="e" cm="1">
        <f t="array" aca="1" ref="DD1796" ca="1">(SUM(INDEX(1789:1789,1,MAX(COLUMN($CN:$CN),COLUMN()-($H1780*4-1))):DD1793)/($H1780*4)-IF($CN1798=0,0,SUM(INDEX(1794:1794,1,MAX(COLUMN($CN:$CN),COLUMN()-(($H1780-$H1781)*4))):DD1798)/(($H1780)*4)))</f>
        <v>#N/A</v>
      </c>
      <c r="DE1796" s="80" t="e" cm="1">
        <f t="array" aca="1" ref="DE1796" ca="1">(SUM(INDEX(1789:1789,1,MAX(COLUMN($CN:$CN),COLUMN()-($H1780*4-1))):DE1793)/($H1780*4)-IF($CN1798=0,0,SUM(INDEX(1794:1794,1,MAX(COLUMN($CN:$CN),COLUMN()-(($H1780-$H1781)*4))):DE1798)/(($H1780)*4)))</f>
        <v>#N/A</v>
      </c>
      <c r="DF1796" s="80" t="e" cm="1">
        <f t="array" aca="1" ref="DF1796" ca="1">(SUM(INDEX(1789:1789,1,MAX(COLUMN($CN:$CN),COLUMN()-($H1780*4-1))):DF1793)/($H1780*4)-IF($CN1798=0,0,SUM(INDEX(1794:1794,1,MAX(COLUMN($CN:$CN),COLUMN()-(($H1780-$H1781)*4))):DF1798)/(($H1780)*4)))</f>
        <v>#N/A</v>
      </c>
      <c r="DG1796" s="80" t="e" cm="1">
        <f t="array" aca="1" ref="DG1796" ca="1">(SUM(INDEX(1789:1789,1,MAX(COLUMN($CN:$CN),COLUMN()-($H1780*4-1))):DG1793)/($H1780*4)-IF($CN1798=0,0,SUM(INDEX(1794:1794,1,MAX(COLUMN($CN:$CN),COLUMN()-(($H1780-$H1781)*4))):DG1798)/(($H1780)*4)))</f>
        <v>#N/A</v>
      </c>
      <c r="DH1796" s="80" t="e" cm="1">
        <f t="array" aca="1" ref="DH1796" ca="1">(SUM(INDEX(1789:1789,1,MAX(COLUMN($CN:$CN),COLUMN()-($H1780*4-1))):DH1793)/($H1780*4)-IF($CN1798=0,0,SUM(INDEX(1794:1794,1,MAX(COLUMN($CN:$CN),COLUMN()-(($H1780-$H1781)*4))):DH1798)/(($H1780)*4)))</f>
        <v>#N/A</v>
      </c>
      <c r="DI1796" s="80" t="e" cm="1">
        <f t="array" aca="1" ref="DI1796" ca="1">(SUM(INDEX(1789:1789,1,MAX(COLUMN($CN:$CN),COLUMN()-($H1780*4-1))):DI1793)/($H1780*4)-IF($CN1798=0,0,SUM(INDEX(1794:1794,1,MAX(COLUMN($CN:$CN),COLUMN()-(($H1780-$H1781)*4))):DI1798)/(($H1780)*4)))</f>
        <v>#N/A</v>
      </c>
      <c r="DJ1796" s="80" t="e" cm="1">
        <f t="array" aca="1" ref="DJ1796" ca="1">(SUM(INDEX(1789:1789,1,MAX(COLUMN($CN:$CN),COLUMN()-($H1780*4-1))):DJ1793)/($H1780*4)-IF($CN1798=0,0,SUM(INDEX(1794:1794,1,MAX(COLUMN($CN:$CN),COLUMN()-(($H1780-$H1781)*4))):DJ1798)/(($H1780)*4)))</f>
        <v>#N/A</v>
      </c>
      <c r="DK1796" s="80" t="e" cm="1">
        <f t="array" aca="1" ref="DK1796" ca="1">(SUM(INDEX(1789:1789,1,MAX(COLUMN($CN:$CN),COLUMN()-($H1780*4-1))):DK1793)/($H1780*4)-IF($CN1798=0,0,SUM(INDEX(1794:1794,1,MAX(COLUMN($CN:$CN),COLUMN()-(($H1780-$H1781)*4))):DK1798)/(($H1780)*4)))</f>
        <v>#N/A</v>
      </c>
      <c r="DL1796" s="80" t="e" cm="1">
        <f t="array" aca="1" ref="DL1796" ca="1">(SUM(INDEX(1789:1789,1,MAX(COLUMN($CN:$CN),COLUMN()-($H1780*4-1))):DL1793)/($H1780*4)-IF($CN1798=0,0,SUM(INDEX(1794:1794,1,MAX(COLUMN($CN:$CN),COLUMN()-(($H1780-$H1781)*4))):DL1798)/(($H1780)*4)))</f>
        <v>#N/A</v>
      </c>
    </row>
    <row r="1797" spans="2:116" x14ac:dyDescent="0.4">
      <c r="D1797" t="s">
        <v>564</v>
      </c>
      <c r="E1797" s="8" t="str">
        <f t="shared" si="3013"/>
        <v>1797 FAPPELIST-F</v>
      </c>
      <c r="G1797" s="125"/>
      <c r="J1797" s="62"/>
      <c r="K1797" s="53"/>
      <c r="L1797" s="53"/>
      <c r="M1797" s="53"/>
      <c r="N1797" s="53"/>
      <c r="O1797" s="53"/>
      <c r="P1797" s="53"/>
      <c r="R1797" s="82"/>
      <c r="S1797" s="153"/>
      <c r="T1797" s="153"/>
      <c r="U1797" s="153"/>
      <c r="V1797" s="153"/>
      <c r="W1797" s="153"/>
      <c r="X1797" s="153"/>
      <c r="Y1797" s="153"/>
      <c r="Z1797" s="153"/>
      <c r="AA1797" s="153"/>
      <c r="AB1797" s="153"/>
      <c r="AC1797" s="153"/>
      <c r="AD1797" s="153"/>
      <c r="AE1797" s="153"/>
      <c r="AF1797" s="153"/>
      <c r="AG1797" s="153"/>
      <c r="AH1797" s="153"/>
      <c r="AI1797" s="153"/>
      <c r="AJ1797" s="153"/>
      <c r="AK1797" s="153"/>
      <c r="AL1797" s="153"/>
      <c r="AM1797" s="153"/>
      <c r="AN1797" s="153"/>
      <c r="AO1797" s="153"/>
      <c r="AP1797" s="153"/>
      <c r="AQ1797" s="153"/>
      <c r="AR1797" s="153"/>
      <c r="AS1797" s="153"/>
      <c r="AT1797" s="153"/>
      <c r="AU1797" s="153"/>
      <c r="AV1797" s="153"/>
      <c r="AW1797" s="153"/>
      <c r="AX1797" s="153"/>
      <c r="AY1797" s="153"/>
      <c r="AZ1797" s="153"/>
      <c r="BA1797" s="153"/>
      <c r="BB1797" s="153"/>
      <c r="BC1797" s="153"/>
      <c r="BD1797" s="153"/>
      <c r="BE1797" s="153"/>
      <c r="BF1797" s="153"/>
      <c r="BG1797" s="153"/>
      <c r="BH1797" s="153"/>
      <c r="BI1797" s="153"/>
      <c r="BJ1797" s="153"/>
      <c r="BK1797" s="153"/>
      <c r="BL1797" s="153"/>
      <c r="BM1797" s="153"/>
      <c r="BN1797" s="153"/>
      <c r="BO1797" s="153"/>
      <c r="BP1797" s="153"/>
      <c r="BQ1797" s="153"/>
      <c r="BR1797" s="153"/>
      <c r="BS1797" s="153"/>
      <c r="BT1797" s="153"/>
      <c r="BU1797" s="153"/>
      <c r="BV1797" s="153"/>
      <c r="BW1797" s="153"/>
      <c r="BX1797" s="153"/>
      <c r="BY1797" s="153"/>
      <c r="BZ1797" s="153"/>
      <c r="CA1797" s="153"/>
      <c r="CB1797" s="153"/>
      <c r="CC1797" s="153"/>
      <c r="CD1797" s="153"/>
      <c r="CE1797" s="153"/>
      <c r="CF1797" s="153"/>
      <c r="CG1797" s="153"/>
      <c r="CH1797" s="153"/>
      <c r="CI1797" s="153"/>
      <c r="CJ1797" s="153"/>
      <c r="CK1797" s="153"/>
      <c r="CL1797" s="153"/>
      <c r="CN1797" s="62"/>
      <c r="CO1797" s="153"/>
      <c r="CP1797" s="153"/>
      <c r="CQ1797" s="153"/>
      <c r="CR1797" s="153"/>
      <c r="CS1797" s="153"/>
      <c r="CT1797" s="153"/>
      <c r="CU1797" s="153"/>
      <c r="CV1797" s="153"/>
      <c r="CW1797" s="153"/>
      <c r="CX1797" s="153"/>
      <c r="CY1797" s="153"/>
      <c r="CZ1797" s="153"/>
      <c r="DA1797" s="153"/>
      <c r="DB1797" s="153"/>
      <c r="DC1797" s="153"/>
      <c r="DD1797" s="153"/>
      <c r="DE1797" s="153"/>
      <c r="DF1797" s="153"/>
      <c r="DG1797" s="153"/>
      <c r="DH1797" s="153"/>
      <c r="DI1797" s="153"/>
      <c r="DJ1797" s="153"/>
      <c r="DK1797" s="153"/>
      <c r="DL1797" s="153"/>
    </row>
    <row r="1798" spans="2:116" x14ac:dyDescent="0.4">
      <c r="D1798" t="s">
        <v>564</v>
      </c>
      <c r="E1798" s="8" t="str">
        <f t="shared" si="3013"/>
        <v>1798 FAPPELIST-F</v>
      </c>
      <c r="G1798" s="95" t="s">
        <v>205</v>
      </c>
      <c r="J1798" s="74">
        <v>100</v>
      </c>
      <c r="K1798" s="53"/>
      <c r="L1798" s="53"/>
      <c r="M1798" s="53"/>
      <c r="N1798" s="53"/>
      <c r="O1798" s="53"/>
      <c r="P1798" s="53"/>
      <c r="R1798" s="82">
        <f>-$J1798</f>
        <v>-100</v>
      </c>
      <c r="S1798" s="153"/>
      <c r="T1798" s="153"/>
      <c r="U1798" s="153"/>
      <c r="V1798" s="153"/>
      <c r="W1798" s="153"/>
      <c r="X1798" s="153"/>
      <c r="Y1798" s="153"/>
      <c r="Z1798" s="153"/>
      <c r="AA1798" s="153"/>
      <c r="AB1798" s="153"/>
      <c r="AC1798" s="153"/>
      <c r="AD1798" s="153"/>
      <c r="AE1798" s="153"/>
      <c r="AF1798" s="153"/>
      <c r="AG1798" s="153"/>
      <c r="AH1798" s="153"/>
      <c r="AI1798" s="153"/>
      <c r="AJ1798" s="153"/>
      <c r="AK1798" s="153"/>
      <c r="AL1798" s="153"/>
      <c r="AM1798" s="153"/>
      <c r="AN1798" s="153"/>
      <c r="AO1798" s="153"/>
      <c r="AP1798" s="153"/>
      <c r="AQ1798" s="153"/>
      <c r="AR1798" s="153"/>
      <c r="AS1798" s="153"/>
      <c r="AT1798" s="153"/>
      <c r="AU1798" s="153"/>
      <c r="AV1798" s="153"/>
      <c r="AW1798" s="153"/>
      <c r="AX1798" s="153"/>
      <c r="AY1798" s="153"/>
      <c r="AZ1798" s="153"/>
      <c r="BA1798" s="153"/>
      <c r="BB1798" s="153"/>
      <c r="BC1798" s="153"/>
      <c r="BD1798" s="153"/>
      <c r="BE1798" s="153"/>
      <c r="BF1798" s="153"/>
      <c r="BG1798" s="153"/>
      <c r="BH1798" s="153"/>
      <c r="BI1798" s="153"/>
      <c r="BJ1798" s="153"/>
      <c r="BK1798" s="153"/>
      <c r="BL1798" s="153"/>
      <c r="BM1798" s="153"/>
      <c r="BN1798" s="153"/>
      <c r="BO1798" s="153"/>
      <c r="BP1798" s="153"/>
      <c r="BQ1798" s="153"/>
      <c r="BR1798" s="153"/>
      <c r="BS1798" s="153"/>
      <c r="BT1798" s="153"/>
      <c r="BU1798" s="153"/>
      <c r="BV1798" s="153"/>
      <c r="BW1798" s="153"/>
      <c r="BX1798" s="153"/>
      <c r="BY1798" s="153"/>
      <c r="BZ1798" s="153"/>
      <c r="CA1798" s="153"/>
      <c r="CB1798" s="153"/>
      <c r="CC1798" s="153"/>
      <c r="CD1798" s="153"/>
      <c r="CE1798" s="153"/>
      <c r="CF1798" s="153"/>
      <c r="CG1798" s="153"/>
      <c r="CH1798" s="153"/>
      <c r="CI1798" s="153"/>
      <c r="CJ1798" s="153"/>
      <c r="CK1798" s="153"/>
      <c r="CL1798" s="153"/>
      <c r="CN1798" s="74">
        <f>J1798</f>
        <v>100</v>
      </c>
      <c r="CO1798" s="153"/>
      <c r="CP1798" s="153"/>
      <c r="CQ1798" s="153"/>
      <c r="CR1798" s="153"/>
      <c r="CS1798" s="153"/>
      <c r="CT1798" s="153"/>
      <c r="CU1798" s="153"/>
      <c r="CV1798" s="153"/>
      <c r="CW1798" s="153"/>
      <c r="CX1798" s="153"/>
      <c r="CY1798" s="153"/>
      <c r="CZ1798" s="153"/>
      <c r="DA1798" s="153"/>
      <c r="DB1798" s="153"/>
      <c r="DC1798" s="153"/>
      <c r="DD1798" s="153"/>
      <c r="DE1798" s="153"/>
      <c r="DF1798" s="153"/>
      <c r="DG1798" s="153"/>
      <c r="DH1798" s="153"/>
      <c r="DI1798" s="153"/>
      <c r="DJ1798" s="153"/>
      <c r="DK1798" s="153"/>
      <c r="DL1798" s="153"/>
    </row>
    <row r="1799" spans="2:116" x14ac:dyDescent="0.4">
      <c r="D1799" t="s">
        <v>564</v>
      </c>
      <c r="E1799" s="8" t="str">
        <f t="shared" si="3013"/>
        <v>1799 FAPPELIST-F</v>
      </c>
      <c r="G1799" s="158" t="str">
        <f>"Gross PP&amp;E - "&amp;SUBSTITUTE(G1776,":","")</f>
        <v>Gross PP&amp;E - Fixed secondary PPE</v>
      </c>
      <c r="S1799" s="72"/>
      <c r="T1799" s="72"/>
      <c r="U1799" s="72"/>
      <c r="V1799" s="72"/>
      <c r="W1799" s="72"/>
      <c r="X1799" s="72"/>
      <c r="Y1799" s="72"/>
      <c r="Z1799" s="72"/>
      <c r="AA1799" s="72"/>
      <c r="AB1799" s="72"/>
      <c r="AC1799" s="72"/>
      <c r="AD1799" s="72"/>
      <c r="AE1799" s="72"/>
      <c r="AF1799" s="72"/>
      <c r="AG1799" s="72"/>
      <c r="AH1799" s="72"/>
      <c r="AI1799" s="72"/>
      <c r="AJ1799" s="72"/>
      <c r="AK1799" s="72"/>
      <c r="AL1799" s="72"/>
      <c r="AM1799" s="72"/>
      <c r="AN1799" s="72"/>
      <c r="AO1799" s="72"/>
      <c r="AP1799" s="72"/>
      <c r="AQ1799" s="72"/>
      <c r="AR1799" s="72"/>
      <c r="AS1799" s="72"/>
      <c r="AT1799" s="72"/>
      <c r="AU1799" s="72"/>
      <c r="AV1799" s="72"/>
      <c r="AW1799" s="72"/>
      <c r="AX1799" s="72"/>
      <c r="AY1799" s="72"/>
      <c r="AZ1799" s="72"/>
      <c r="BA1799" s="72"/>
      <c r="BB1799" s="72"/>
      <c r="BC1799" s="72"/>
      <c r="BD1799" s="72"/>
      <c r="BE1799" s="72"/>
      <c r="BF1799" s="72"/>
      <c r="BG1799" s="72"/>
      <c r="BH1799" s="72"/>
      <c r="BI1799" s="72"/>
      <c r="BJ1799" s="72"/>
      <c r="BK1799" s="72"/>
      <c r="BL1799" s="72"/>
      <c r="BM1799" s="72"/>
      <c r="BN1799" s="72"/>
      <c r="BO1799" s="72"/>
      <c r="BP1799" s="72"/>
      <c r="BQ1799" s="72"/>
      <c r="BR1799" s="72"/>
      <c r="BS1799" s="72"/>
      <c r="BT1799" s="72"/>
      <c r="BU1799" s="72"/>
      <c r="BV1799" s="72"/>
      <c r="BW1799" s="72"/>
      <c r="BX1799" s="72"/>
      <c r="BY1799" s="72"/>
      <c r="BZ1799" s="72"/>
      <c r="CA1799" s="72"/>
      <c r="CB1799" s="72"/>
      <c r="CC1799" s="72"/>
      <c r="CD1799" s="72"/>
      <c r="CE1799" s="72"/>
      <c r="CF1799" s="72"/>
      <c r="CG1799" s="72"/>
      <c r="CH1799" s="72"/>
      <c r="CI1799" s="72"/>
      <c r="CJ1799" s="72"/>
      <c r="CK1799" s="72"/>
      <c r="CL1799" s="72"/>
      <c r="CO1799" s="72"/>
      <c r="CP1799" s="72"/>
      <c r="CQ1799" s="72"/>
      <c r="CR1799" s="72"/>
      <c r="CS1799" s="72"/>
      <c r="CT1799" s="72"/>
      <c r="CU1799" s="72"/>
      <c r="CV1799" s="72"/>
      <c r="CW1799" s="72"/>
      <c r="CX1799" s="72"/>
      <c r="CY1799" s="72"/>
      <c r="CZ1799" s="72"/>
      <c r="DA1799" s="72"/>
      <c r="DB1799" s="72"/>
      <c r="DC1799" s="72"/>
      <c r="DD1799" s="72"/>
      <c r="DE1799" s="72"/>
      <c r="DF1799" s="72"/>
      <c r="DG1799" s="72"/>
      <c r="DH1799" s="72"/>
      <c r="DI1799" s="72"/>
      <c r="DJ1799" s="72"/>
      <c r="DK1799" s="72"/>
      <c r="DL1799" s="72"/>
    </row>
    <row r="1800" spans="2:116" x14ac:dyDescent="0.4">
      <c r="D1800" t="s">
        <v>564</v>
      </c>
      <c r="E1800" s="8" t="str">
        <f t="shared" si="3013"/>
        <v>1800 FAPPELIST-F</v>
      </c>
      <c r="G1800" s="158" t="str">
        <f>"Accumulated depreciation - "&amp;SUBSTITUTE(G1776,":","")</f>
        <v>Accumulated depreciation - Fixed secondary PPE</v>
      </c>
      <c r="H1800" s="12"/>
      <c r="S1800" s="72"/>
      <c r="T1800" s="72"/>
      <c r="U1800" s="72"/>
      <c r="V1800" s="72"/>
      <c r="W1800" s="72"/>
      <c r="X1800" s="72"/>
      <c r="Y1800" s="72"/>
      <c r="Z1800" s="72"/>
      <c r="AA1800" s="72"/>
      <c r="AB1800" s="72"/>
      <c r="AC1800" s="72"/>
      <c r="AD1800" s="72"/>
      <c r="AE1800" s="72"/>
      <c r="AF1800" s="72"/>
      <c r="AG1800" s="72"/>
      <c r="AH1800" s="72"/>
      <c r="AI1800" s="72"/>
      <c r="AJ1800" s="72"/>
      <c r="AK1800" s="72"/>
      <c r="AL1800" s="72"/>
      <c r="AM1800" s="72"/>
      <c r="AN1800" s="72"/>
      <c r="AO1800" s="72"/>
      <c r="AP1800" s="72"/>
      <c r="AQ1800" s="72"/>
      <c r="AR1800" s="72"/>
      <c r="AS1800" s="72"/>
      <c r="AT1800" s="72"/>
      <c r="AU1800" s="72"/>
      <c r="AV1800" s="72"/>
      <c r="AW1800" s="72"/>
      <c r="AX1800" s="72"/>
      <c r="AY1800" s="72"/>
      <c r="AZ1800" s="72"/>
      <c r="BA1800" s="72"/>
      <c r="BB1800" s="72"/>
      <c r="BC1800" s="72"/>
      <c r="BD1800" s="72"/>
      <c r="BE1800" s="72"/>
      <c r="BF1800" s="72"/>
      <c r="BG1800" s="72"/>
      <c r="BH1800" s="72"/>
      <c r="BI1800" s="72"/>
      <c r="BJ1800" s="72"/>
      <c r="BK1800" s="72"/>
      <c r="BL1800" s="72"/>
      <c r="BM1800" s="72"/>
      <c r="BN1800" s="72"/>
      <c r="BO1800" s="72"/>
      <c r="BP1800" s="72"/>
      <c r="BQ1800" s="72"/>
      <c r="BR1800" s="72"/>
      <c r="BS1800" s="72"/>
      <c r="BT1800" s="72"/>
      <c r="BU1800" s="72"/>
      <c r="BV1800" s="72"/>
      <c r="BW1800" s="72"/>
      <c r="BX1800" s="72"/>
      <c r="BY1800" s="72"/>
      <c r="BZ1800" s="72"/>
      <c r="CA1800" s="72"/>
      <c r="CB1800" s="72"/>
      <c r="CC1800" s="72"/>
      <c r="CD1800" s="72"/>
      <c r="CE1800" s="72"/>
      <c r="CF1800" s="72"/>
      <c r="CG1800" s="72"/>
      <c r="CH1800" s="72"/>
      <c r="CI1800" s="72"/>
      <c r="CJ1800" s="72"/>
      <c r="CK1800" s="72"/>
      <c r="CL1800" s="72"/>
      <c r="CO1800" s="72"/>
      <c r="CP1800" s="72"/>
      <c r="CQ1800" s="72"/>
      <c r="CR1800" s="72"/>
      <c r="CS1800" s="72"/>
      <c r="CT1800" s="72"/>
      <c r="CU1800" s="72"/>
      <c r="CV1800" s="72"/>
      <c r="CW1800" s="72"/>
      <c r="CX1800" s="72"/>
      <c r="CY1800" s="72"/>
      <c r="CZ1800" s="72"/>
      <c r="DA1800" s="72"/>
      <c r="DB1800" s="72"/>
      <c r="DC1800" s="72"/>
      <c r="DD1800" s="72"/>
      <c r="DE1800" s="72"/>
      <c r="DF1800" s="72"/>
      <c r="DG1800" s="72"/>
      <c r="DH1800" s="72"/>
      <c r="DI1800" s="72"/>
      <c r="DJ1800" s="72"/>
      <c r="DK1800" s="72"/>
      <c r="DL1800" s="72"/>
    </row>
    <row r="1801" spans="2:116" x14ac:dyDescent="0.4">
      <c r="C1801" t="s">
        <v>240</v>
      </c>
      <c r="D1801" t="s">
        <v>564</v>
      </c>
      <c r="E1801" s="8" t="str">
        <f t="shared" si="3013"/>
        <v>1801 FAPPELIST-F</v>
      </c>
      <c r="G1801" s="126" t="str">
        <f>"Net PP&amp;E - "&amp;SUBSTITUTE(G1776,":","")</f>
        <v>Net PP&amp;E - Fixed secondary PPE</v>
      </c>
      <c r="J1801" s="80">
        <f>J1798</f>
        <v>100</v>
      </c>
      <c r="K1801" s="53">
        <f>SUMIF($4:$4,K$2,1797:1797)</f>
        <v>0</v>
      </c>
      <c r="L1801" s="53">
        <f>SUMIF($4:$4,L$2,1797:1797)</f>
        <v>0</v>
      </c>
      <c r="M1801" s="53">
        <f>SUMIF($4:$4,M$2,1797:1797)</f>
        <v>0</v>
      </c>
      <c r="N1801" s="53">
        <f>SUMIF($4:$4,N$2,1797:1797)</f>
        <v>0</v>
      </c>
      <c r="O1801" s="53">
        <f>SUMIF($4:$4,O$2,1797:1797)</f>
        <v>0</v>
      </c>
      <c r="P1801" s="53">
        <f>SUMIF($4:$4,P$2,1797:1797)</f>
        <v>0</v>
      </c>
      <c r="R1801" s="24">
        <f>$J1801</f>
        <v>100</v>
      </c>
      <c r="S1801" s="80">
        <f t="shared" ref="S1801:AX1801" si="3025">-S1793+R1801</f>
        <v>42683.333333333328</v>
      </c>
      <c r="T1801" s="80">
        <f t="shared" si="3025"/>
        <v>85266.666666666657</v>
      </c>
      <c r="U1801" s="80">
        <f t="shared" si="3025"/>
        <v>127849.99999999999</v>
      </c>
      <c r="V1801" s="80">
        <f t="shared" si="3025"/>
        <v>170433.33333333331</v>
      </c>
      <c r="W1801" s="80">
        <f t="shared" si="3025"/>
        <v>213016.66666666663</v>
      </c>
      <c r="X1801" s="80">
        <f t="shared" si="3025"/>
        <v>255599.99999999994</v>
      </c>
      <c r="Y1801" s="80">
        <f t="shared" si="3025"/>
        <v>298183.33333333326</v>
      </c>
      <c r="Z1801" s="80">
        <f t="shared" si="3025"/>
        <v>340766.66666666657</v>
      </c>
      <c r="AA1801" s="80">
        <f t="shared" si="3025"/>
        <v>383349.99999999988</v>
      </c>
      <c r="AB1801" s="80">
        <f t="shared" si="3025"/>
        <v>425933.3333333332</v>
      </c>
      <c r="AC1801" s="80">
        <f t="shared" si="3025"/>
        <v>468516.66666666651</v>
      </c>
      <c r="AD1801" s="80">
        <f t="shared" si="3025"/>
        <v>511099.99999999983</v>
      </c>
      <c r="AE1801" s="80">
        <f t="shared" si="3025"/>
        <v>553683.33333333314</v>
      </c>
      <c r="AF1801" s="80">
        <f t="shared" si="3025"/>
        <v>596266.66666666651</v>
      </c>
      <c r="AG1801" s="80">
        <f t="shared" si="3025"/>
        <v>638849.99999999988</v>
      </c>
      <c r="AH1801" s="80">
        <f t="shared" si="3025"/>
        <v>681433.33333333326</v>
      </c>
      <c r="AI1801" s="80">
        <f t="shared" si="3025"/>
        <v>724016.66666666663</v>
      </c>
      <c r="AJ1801" s="80">
        <f t="shared" si="3025"/>
        <v>766600</v>
      </c>
      <c r="AK1801" s="80">
        <f t="shared" si="3025"/>
        <v>809183.33333333337</v>
      </c>
      <c r="AL1801" s="80">
        <f t="shared" si="3025"/>
        <v>851766.66666666674</v>
      </c>
      <c r="AM1801" s="80">
        <f t="shared" si="3025"/>
        <v>894350.00000000012</v>
      </c>
      <c r="AN1801" s="80">
        <f t="shared" si="3025"/>
        <v>936933.33333333349</v>
      </c>
      <c r="AO1801" s="80">
        <f t="shared" si="3025"/>
        <v>979516.66666666686</v>
      </c>
      <c r="AP1801" s="80">
        <f t="shared" si="3025"/>
        <v>1022100.0000000002</v>
      </c>
      <c r="AQ1801" s="80">
        <f t="shared" si="3025"/>
        <v>1064683.3333333335</v>
      </c>
      <c r="AR1801" s="80">
        <f t="shared" si="3025"/>
        <v>1107266.6666666667</v>
      </c>
      <c r="AS1801" s="80">
        <f t="shared" si="3025"/>
        <v>1149850</v>
      </c>
      <c r="AT1801" s="80">
        <f t="shared" si="3025"/>
        <v>1192433.3333333333</v>
      </c>
      <c r="AU1801" s="80">
        <f t="shared" si="3025"/>
        <v>1235016.6666666665</v>
      </c>
      <c r="AV1801" s="80">
        <f t="shared" si="3025"/>
        <v>1277599.9999999998</v>
      </c>
      <c r="AW1801" s="80">
        <f t="shared" si="3025"/>
        <v>1320183.333333333</v>
      </c>
      <c r="AX1801" s="80">
        <f t="shared" si="3025"/>
        <v>1362766.6666666663</v>
      </c>
      <c r="AY1801" s="80">
        <f t="shared" ref="AY1801:CD1801" si="3026">-AY1793+AX1801</f>
        <v>1405349.9999999995</v>
      </c>
      <c r="AZ1801" s="80">
        <f t="shared" si="3026"/>
        <v>1447933.3333333328</v>
      </c>
      <c r="BA1801" s="80">
        <f t="shared" si="3026"/>
        <v>1490516.666666666</v>
      </c>
      <c r="BB1801" s="80">
        <f t="shared" si="3026"/>
        <v>1533099.9999999993</v>
      </c>
      <c r="BC1801" s="80">
        <f t="shared" si="3026"/>
        <v>1575683.3333333326</v>
      </c>
      <c r="BD1801" s="80">
        <f t="shared" si="3026"/>
        <v>1618266.6666666658</v>
      </c>
      <c r="BE1801" s="80">
        <f t="shared" si="3026"/>
        <v>1660849.9999999991</v>
      </c>
      <c r="BF1801" s="80">
        <f t="shared" si="3026"/>
        <v>1703433.3333333323</v>
      </c>
      <c r="BG1801" s="80">
        <f t="shared" si="3026"/>
        <v>1746016.6666666656</v>
      </c>
      <c r="BH1801" s="80">
        <f t="shared" si="3026"/>
        <v>1788599.9999999988</v>
      </c>
      <c r="BI1801" s="80">
        <f t="shared" si="3026"/>
        <v>1831183.3333333321</v>
      </c>
      <c r="BJ1801" s="80">
        <f t="shared" si="3026"/>
        <v>1873766.6666666653</v>
      </c>
      <c r="BK1801" s="80">
        <f t="shared" si="3026"/>
        <v>1916349.9999999986</v>
      </c>
      <c r="BL1801" s="80">
        <f t="shared" si="3026"/>
        <v>1958933.3333333319</v>
      </c>
      <c r="BM1801" s="80">
        <f t="shared" si="3026"/>
        <v>2001516.6666666651</v>
      </c>
      <c r="BN1801" s="80">
        <f t="shared" si="3026"/>
        <v>2044099.9999999984</v>
      </c>
      <c r="BO1801" s="80">
        <f t="shared" si="3026"/>
        <v>2086683.3333333316</v>
      </c>
      <c r="BP1801" s="80">
        <f t="shared" si="3026"/>
        <v>2129266.6666666651</v>
      </c>
      <c r="BQ1801" s="80">
        <f t="shared" si="3026"/>
        <v>2171849.9999999986</v>
      </c>
      <c r="BR1801" s="80">
        <f t="shared" si="3026"/>
        <v>2214433.3333333321</v>
      </c>
      <c r="BS1801" s="80">
        <f t="shared" si="3026"/>
        <v>2257016.6666666656</v>
      </c>
      <c r="BT1801" s="80">
        <f t="shared" si="3026"/>
        <v>2299599.9999999991</v>
      </c>
      <c r="BU1801" s="80">
        <f t="shared" si="3026"/>
        <v>2342183.3333333326</v>
      </c>
      <c r="BV1801" s="80">
        <f t="shared" si="3026"/>
        <v>2384766.666666666</v>
      </c>
      <c r="BW1801" s="80">
        <f t="shared" si="3026"/>
        <v>2427349.9999999995</v>
      </c>
      <c r="BX1801" s="80">
        <f t="shared" si="3026"/>
        <v>2469933.333333333</v>
      </c>
      <c r="BY1801" s="80">
        <f t="shared" si="3026"/>
        <v>2512516.6666666665</v>
      </c>
      <c r="BZ1801" s="80">
        <f t="shared" si="3026"/>
        <v>2555100</v>
      </c>
      <c r="CA1801" s="80">
        <f t="shared" si="3026"/>
        <v>2597683.3333333335</v>
      </c>
      <c r="CB1801" s="80">
        <f t="shared" si="3026"/>
        <v>2640266.666666667</v>
      </c>
      <c r="CC1801" s="80">
        <f t="shared" si="3026"/>
        <v>2682850.0000000005</v>
      </c>
      <c r="CD1801" s="80">
        <f t="shared" si="3026"/>
        <v>2725433.333333334</v>
      </c>
      <c r="CE1801" s="80">
        <f t="shared" ref="CE1801:CL1801" si="3027">-CE1793+CD1801</f>
        <v>2768016.6666666674</v>
      </c>
      <c r="CF1801" s="80">
        <f t="shared" si="3027"/>
        <v>2810600.0000000009</v>
      </c>
      <c r="CG1801" s="80">
        <f t="shared" si="3027"/>
        <v>2853183.3333333344</v>
      </c>
      <c r="CH1801" s="80">
        <f t="shared" si="3027"/>
        <v>2895766.6666666679</v>
      </c>
      <c r="CI1801" s="80">
        <f t="shared" si="3027"/>
        <v>2938350.0000000014</v>
      </c>
      <c r="CJ1801" s="80">
        <f t="shared" si="3027"/>
        <v>2980933.3333333349</v>
      </c>
      <c r="CK1801" s="80">
        <f t="shared" si="3027"/>
        <v>3023516.6666666684</v>
      </c>
      <c r="CL1801" s="80">
        <f t="shared" si="3027"/>
        <v>3066100.0000000019</v>
      </c>
      <c r="CN1801" s="80">
        <f>CN1798</f>
        <v>100</v>
      </c>
      <c r="CO1801" s="80" t="e">
        <f t="shared" ref="CO1801:DL1801" si="3028">-CO1793+CN1801</f>
        <v>#N/A</v>
      </c>
      <c r="CP1801" s="80" t="e">
        <f t="shared" si="3028"/>
        <v>#N/A</v>
      </c>
      <c r="CQ1801" s="80" t="e">
        <f t="shared" si="3028"/>
        <v>#N/A</v>
      </c>
      <c r="CR1801" s="80" t="e">
        <f t="shared" si="3028"/>
        <v>#N/A</v>
      </c>
      <c r="CS1801" s="80" t="e">
        <f t="shared" si="3028"/>
        <v>#N/A</v>
      </c>
      <c r="CT1801" s="80" t="e">
        <f t="shared" si="3028"/>
        <v>#N/A</v>
      </c>
      <c r="CU1801" s="80" t="e">
        <f t="shared" si="3028"/>
        <v>#N/A</v>
      </c>
      <c r="CV1801" s="80" t="e">
        <f t="shared" si="3028"/>
        <v>#N/A</v>
      </c>
      <c r="CW1801" s="80" t="e">
        <f t="shared" si="3028"/>
        <v>#N/A</v>
      </c>
      <c r="CX1801" s="80" t="e">
        <f t="shared" si="3028"/>
        <v>#N/A</v>
      </c>
      <c r="CY1801" s="80" t="e">
        <f t="shared" si="3028"/>
        <v>#N/A</v>
      </c>
      <c r="CZ1801" s="80" t="e">
        <f t="shared" si="3028"/>
        <v>#N/A</v>
      </c>
      <c r="DA1801" s="80" t="e">
        <f t="shared" si="3028"/>
        <v>#N/A</v>
      </c>
      <c r="DB1801" s="80" t="e">
        <f t="shared" si="3028"/>
        <v>#N/A</v>
      </c>
      <c r="DC1801" s="80" t="e">
        <f t="shared" si="3028"/>
        <v>#N/A</v>
      </c>
      <c r="DD1801" s="80" t="e">
        <f t="shared" si="3028"/>
        <v>#N/A</v>
      </c>
      <c r="DE1801" s="80" t="e">
        <f t="shared" si="3028"/>
        <v>#N/A</v>
      </c>
      <c r="DF1801" s="80" t="e">
        <f t="shared" si="3028"/>
        <v>#N/A</v>
      </c>
      <c r="DG1801" s="80" t="e">
        <f t="shared" si="3028"/>
        <v>#N/A</v>
      </c>
      <c r="DH1801" s="80" t="e">
        <f t="shared" si="3028"/>
        <v>#N/A</v>
      </c>
      <c r="DI1801" s="80" t="e">
        <f t="shared" si="3028"/>
        <v>#N/A</v>
      </c>
      <c r="DJ1801" s="80" t="e">
        <f t="shared" si="3028"/>
        <v>#N/A</v>
      </c>
      <c r="DK1801" s="80" t="e">
        <f t="shared" si="3028"/>
        <v>#N/A</v>
      </c>
      <c r="DL1801" s="80" t="e">
        <f t="shared" si="3028"/>
        <v>#N/A</v>
      </c>
    </row>
    <row r="1802" spans="2:116" x14ac:dyDescent="0.4">
      <c r="D1802" t="s">
        <v>564</v>
      </c>
      <c r="E1802" s="8" t="str">
        <f t="shared" ref="E1802" si="3029">ROW()&amp;" "&amp;D1802</f>
        <v>1802 FAPPELIST-F</v>
      </c>
      <c r="G1802" s="126"/>
      <c r="J1802" s="81">
        <f>-H1781/H1780*J1801</f>
        <v>-60</v>
      </c>
      <c r="K1802" s="43">
        <f>SUMIF($4:$4,K$2,1798:1798)</f>
        <v>0</v>
      </c>
      <c r="L1802" s="43">
        <f>SUMIF($4:$4,L$2,1798:1798)</f>
        <v>0</v>
      </c>
      <c r="M1802" s="43">
        <f>SUMIF($4:$4,M$2,1798:1798)</f>
        <v>0</v>
      </c>
      <c r="N1802" s="43">
        <f>SUMIF($4:$4,N$2,1798:1798)</f>
        <v>0</v>
      </c>
      <c r="O1802" s="43">
        <f>SUMIF($4:$4,O$2,1798:1798)</f>
        <v>0</v>
      </c>
      <c r="P1802" s="43">
        <f>SUMIF($4:$4,P$2,1798:1798)</f>
        <v>0</v>
      </c>
      <c r="R1802" s="37">
        <f>$J1802</f>
        <v>-60</v>
      </c>
      <c r="S1802" s="81">
        <f t="shared" ref="S1802:AX1802" ca="1" si="3030">R1802+S1796</f>
        <v>-1461.412429378531</v>
      </c>
      <c r="T1802" s="81">
        <f t="shared" ca="1" si="3030"/>
        <v>-4286.2951259216688</v>
      </c>
      <c r="U1802" s="81">
        <f t="shared" ca="1" si="3030"/>
        <v>-8558.7747043271193</v>
      </c>
      <c r="V1802" s="81">
        <f t="shared" ca="1" si="3030"/>
        <v>-14303.386704965429</v>
      </c>
      <c r="W1802" s="81">
        <f t="shared" ca="1" si="3030"/>
        <v>-21545.0825248236</v>
      </c>
      <c r="X1802" s="81">
        <f t="shared" ca="1" si="3030"/>
        <v>-30309.236465922302</v>
      </c>
      <c r="Y1802" s="81">
        <f t="shared" ca="1" si="3030"/>
        <v>-40621.652903197821</v>
      </c>
      <c r="Z1802" s="81">
        <f t="shared" ca="1" si="3030"/>
        <v>-52508.573573873495</v>
      </c>
      <c r="AA1802" s="81">
        <f t="shared" ca="1" si="3030"/>
        <v>-65996.684990379828</v>
      </c>
      <c r="AB1802" s="81">
        <f t="shared" ca="1" si="3030"/>
        <v>-81113.125978917349</v>
      </c>
      <c r="AC1802" s="81">
        <f t="shared" ca="1" si="3030"/>
        <v>-97885.495345791656</v>
      </c>
      <c r="AD1802" s="81">
        <f t="shared" ca="1" si="3030"/>
        <v>-116341.85967368643</v>
      </c>
      <c r="AE1802" s="81">
        <f t="shared" ca="1" si="3030"/>
        <v>-136510.76125007658</v>
      </c>
      <c r="AF1802" s="81">
        <f t="shared" ca="1" si="3030"/>
        <v>-158421.22613002139</v>
      </c>
      <c r="AG1802" s="81">
        <f t="shared" ca="1" si="3030"/>
        <v>-182102.77233561495</v>
      </c>
      <c r="AH1802" s="81">
        <f t="shared" ca="1" si="3030"/>
        <v>-207585.41819441068</v>
      </c>
      <c r="AI1802" s="81">
        <f t="shared" ca="1" si="3030"/>
        <v>-234899.69081917469</v>
      </c>
      <c r="AJ1802" s="81">
        <f t="shared" ca="1" si="3030"/>
        <v>-264076.63473136409</v>
      </c>
      <c r="AK1802" s="81">
        <f t="shared" ca="1" si="3030"/>
        <v>-295147.82063076575</v>
      </c>
      <c r="AL1802" s="81">
        <f t="shared" ca="1" si="3030"/>
        <v>-328145.3543137731</v>
      </c>
      <c r="AM1802" s="81">
        <f t="shared" ca="1" si="3030"/>
        <v>-363101.8857428201</v>
      </c>
      <c r="AN1802" s="81">
        <f t="shared" ca="1" si="3030"/>
        <v>-400050.61826953455</v>
      </c>
      <c r="AO1802" s="81">
        <f t="shared" ca="1" si="3030"/>
        <v>-439025.31801421591</v>
      </c>
      <c r="AP1802" s="81">
        <f t="shared" ca="1" si="3030"/>
        <v>-480060.32340428734</v>
      </c>
      <c r="AQ1802" s="81">
        <f t="shared" ca="1" si="3030"/>
        <v>-523188.85995916225</v>
      </c>
      <c r="AR1802" s="81">
        <f t="shared" ca="1" si="3030"/>
        <v>-568424.35342011903</v>
      </c>
      <c r="AS1802" s="81">
        <f t="shared" ca="1" si="3030"/>
        <v>-615778.38830646139</v>
      </c>
      <c r="AT1802" s="81">
        <f t="shared" ca="1" si="3030"/>
        <v>-665262.33655960485</v>
      </c>
      <c r="AU1802" s="81">
        <f t="shared" ca="1" si="3030"/>
        <v>-716887.34700911853</v>
      </c>
      <c r="AV1802" s="81">
        <f t="shared" ca="1" si="3030"/>
        <v>-770664.33454275061</v>
      </c>
      <c r="AW1802" s="81">
        <f t="shared" ca="1" si="3030"/>
        <v>-826603.96897343127</v>
      </c>
      <c r="AX1802" s="81">
        <f t="shared" ca="1" si="3030"/>
        <v>-884716.66359609063</v>
      </c>
      <c r="AY1802" s="81">
        <f t="shared" ref="AY1802:CD1802" ca="1" si="3031">AX1802+AY1796</f>
        <v>-945012.56342697563</v>
      </c>
      <c r="AZ1802" s="81">
        <f t="shared" ca="1" si="3031"/>
        <v>-1007501.5331179914</v>
      </c>
      <c r="BA1802" s="81">
        <f t="shared" ca="1" si="3031"/>
        <v>-1072193.1445384277</v>
      </c>
      <c r="BB1802" s="81">
        <f t="shared" ca="1" si="3031"/>
        <v>-1139096.6640162689</v>
      </c>
      <c r="BC1802" s="81">
        <f t="shared" ca="1" si="3031"/>
        <v>-1208221.039231115</v>
      </c>
      <c r="BD1802" s="81">
        <f t="shared" ca="1" si="3031"/>
        <v>-1279574.8857505678</v>
      </c>
      <c r="BE1802" s="81">
        <f t="shared" ca="1" si="3031"/>
        <v>-1353166.4732017636</v>
      </c>
      <c r="BF1802" s="81">
        <f t="shared" ca="1" si="3031"/>
        <v>-1429003.7110695515</v>
      </c>
      <c r="BG1802" s="81">
        <f t="shared" ca="1" si="3031"/>
        <v>-1507094.1341126331</v>
      </c>
      <c r="BH1802" s="81">
        <f t="shared" ca="1" si="3031"/>
        <v>-1587444.8873887933</v>
      </c>
      <c r="BI1802" s="81">
        <f t="shared" ca="1" si="3031"/>
        <v>-1670062.7108801622</v>
      </c>
      <c r="BJ1802" s="81">
        <f t="shared" ca="1" si="3031"/>
        <v>-1754953.923709248</v>
      </c>
      <c r="BK1802" s="81">
        <f t="shared" ca="1" si="3031"/>
        <v>-1842124.4079362899</v>
      </c>
      <c r="BL1802" s="81">
        <f t="shared" ca="1" si="3031"/>
        <v>-1931579.5919282697</v>
      </c>
      <c r="BM1802" s="81">
        <f t="shared" ca="1" si="3031"/>
        <v>-2023324.4332897172</v>
      </c>
      <c r="BN1802" s="81">
        <f t="shared" ca="1" si="3031"/>
        <v>-2117363.4013452344</v>
      </c>
      <c r="BO1802" s="81">
        <f t="shared" ca="1" si="3031"/>
        <v>-2213700.4591634427</v>
      </c>
      <c r="BP1802" s="81">
        <f t="shared" ca="1" si="3031"/>
        <v>-2312339.0738392216</v>
      </c>
      <c r="BQ1802" s="81">
        <f t="shared" ca="1" si="3031"/>
        <v>-2413282.5436768336</v>
      </c>
      <c r="BR1802" s="81">
        <f t="shared" ca="1" si="3031"/>
        <v>-2516534.0265362184</v>
      </c>
      <c r="BS1802" s="81">
        <f t="shared" ca="1" si="3031"/>
        <v>-2622096.541055596</v>
      </c>
      <c r="BT1802" s="81">
        <f t="shared" ca="1" si="3031"/>
        <v>-2729972.9680733327</v>
      </c>
      <c r="BU1802" s="81">
        <f t="shared" ca="1" si="3031"/>
        <v>-2840166.0522574671</v>
      </c>
      <c r="BV1802" s="81">
        <f t="shared" ca="1" si="3031"/>
        <v>-2952678.4039515466</v>
      </c>
      <c r="BW1802" s="81">
        <f t="shared" ca="1" si="3031"/>
        <v>-3067512.5012457068</v>
      </c>
      <c r="BX1802" s="81">
        <f t="shared" ca="1" si="3031"/>
        <v>-3184670.6922821826</v>
      </c>
      <c r="BY1802" s="81">
        <f t="shared" ca="1" si="3031"/>
        <v>-3304155.1978047397</v>
      </c>
      <c r="BZ1802" s="81">
        <f t="shared" ca="1" si="3031"/>
        <v>-3425968.1139617958</v>
      </c>
      <c r="CA1802" s="81">
        <f t="shared" ca="1" si="3031"/>
        <v>-3548711.6978591774</v>
      </c>
      <c r="CB1802" s="81">
        <f t="shared" ca="1" si="3031"/>
        <v>-3672364.0819037207</v>
      </c>
      <c r="CC1802" s="81">
        <f t="shared" ca="1" si="3031"/>
        <v>-3796902.8818385201</v>
      </c>
      <c r="CD1802" s="81">
        <f t="shared" ca="1" si="3031"/>
        <v>-3922305.1938493126</v>
      </c>
      <c r="CE1802" s="81">
        <f t="shared" ref="CE1802:CL1802" ca="1" si="3032">CD1802+CE1796</f>
        <v>-4048547.5918625291</v>
      </c>
      <c r="CF1802" s="81">
        <f t="shared" ca="1" si="3032"/>
        <v>-4175606.1250447305</v>
      </c>
      <c r="CG1802" s="81">
        <f t="shared" ca="1" si="3032"/>
        <v>-4303456.3155134749</v>
      </c>
      <c r="CH1802" s="81">
        <f t="shared" ca="1" si="3032"/>
        <v>-4432073.1562699713</v>
      </c>
      <c r="CI1802" s="81">
        <f t="shared" ca="1" si="3032"/>
        <v>-4561431.1093642209</v>
      </c>
      <c r="CJ1802" s="81">
        <f t="shared" ca="1" si="3032"/>
        <v>-4691504.1043036776</v>
      </c>
      <c r="CK1802" s="81">
        <f t="shared" ca="1" si="3032"/>
        <v>-4822265.5367168197</v>
      </c>
      <c r="CL1802" s="81">
        <f t="shared" ca="1" si="3032"/>
        <v>-4953688.267283381</v>
      </c>
      <c r="CN1802" s="245">
        <f>-H1781/H1780*CN1801</f>
        <v>-60</v>
      </c>
      <c r="CO1802" s="81" t="e">
        <f t="shared" ref="CO1802:DL1802" ca="1" si="3033">CN1802+CO1796</f>
        <v>#N/A</v>
      </c>
      <c r="CP1802" s="81" t="e">
        <f t="shared" ca="1" si="3033"/>
        <v>#N/A</v>
      </c>
      <c r="CQ1802" s="81" t="e">
        <f t="shared" ca="1" si="3033"/>
        <v>#N/A</v>
      </c>
      <c r="CR1802" s="81" t="e">
        <f t="shared" ca="1" si="3033"/>
        <v>#N/A</v>
      </c>
      <c r="CS1802" s="81" t="e">
        <f t="shared" ca="1" si="3033"/>
        <v>#N/A</v>
      </c>
      <c r="CT1802" s="81" t="e">
        <f t="shared" ca="1" si="3033"/>
        <v>#N/A</v>
      </c>
      <c r="CU1802" s="81" t="e">
        <f t="shared" ca="1" si="3033"/>
        <v>#N/A</v>
      </c>
      <c r="CV1802" s="81" t="e">
        <f t="shared" ca="1" si="3033"/>
        <v>#N/A</v>
      </c>
      <c r="CW1802" s="81" t="e">
        <f t="shared" ca="1" si="3033"/>
        <v>#N/A</v>
      </c>
      <c r="CX1802" s="81" t="e">
        <f t="shared" ca="1" si="3033"/>
        <v>#N/A</v>
      </c>
      <c r="CY1802" s="81" t="e">
        <f t="shared" ca="1" si="3033"/>
        <v>#N/A</v>
      </c>
      <c r="CZ1802" s="81" t="e">
        <f t="shared" ca="1" si="3033"/>
        <v>#N/A</v>
      </c>
      <c r="DA1802" s="81" t="e">
        <f t="shared" ca="1" si="3033"/>
        <v>#N/A</v>
      </c>
      <c r="DB1802" s="81" t="e">
        <f t="shared" ca="1" si="3033"/>
        <v>#N/A</v>
      </c>
      <c r="DC1802" s="81" t="e">
        <f t="shared" ca="1" si="3033"/>
        <v>#N/A</v>
      </c>
      <c r="DD1802" s="81" t="e">
        <f t="shared" ca="1" si="3033"/>
        <v>#N/A</v>
      </c>
      <c r="DE1802" s="81" t="e">
        <f t="shared" ca="1" si="3033"/>
        <v>#N/A</v>
      </c>
      <c r="DF1802" s="81" t="e">
        <f t="shared" ca="1" si="3033"/>
        <v>#N/A</v>
      </c>
      <c r="DG1802" s="81" t="e">
        <f t="shared" ca="1" si="3033"/>
        <v>#N/A</v>
      </c>
      <c r="DH1802" s="81" t="e">
        <f t="shared" ca="1" si="3033"/>
        <v>#N/A</v>
      </c>
      <c r="DI1802" s="81" t="e">
        <f t="shared" ca="1" si="3033"/>
        <v>#N/A</v>
      </c>
      <c r="DJ1802" s="81" t="e">
        <f t="shared" ca="1" si="3033"/>
        <v>#N/A</v>
      </c>
      <c r="DK1802" s="81" t="e">
        <f t="shared" ca="1" si="3033"/>
        <v>#N/A</v>
      </c>
      <c r="DL1802" s="81" t="e">
        <f t="shared" ca="1" si="3033"/>
        <v>#N/A</v>
      </c>
    </row>
    <row r="1803" spans="2:116" x14ac:dyDescent="0.4">
      <c r="B1803" t="s">
        <v>332</v>
      </c>
      <c r="D1803" t="s">
        <v>564</v>
      </c>
      <c r="E1803" s="8" t="str">
        <f t="shared" si="3013"/>
        <v>1803 FAPPELIST-F</v>
      </c>
      <c r="G1803" s="136" t="str">
        <f t="shared" ref="G1803:G1810" si="3034">G1768</f>
        <v>(Primary label)</v>
      </c>
      <c r="H1803" s="27"/>
      <c r="J1803" s="77">
        <f>SUM(J1801:J1802)</f>
        <v>40</v>
      </c>
      <c r="K1803" s="28">
        <f>SUMIF($3:$3,K$2,1799:1799)</f>
        <v>0</v>
      </c>
      <c r="L1803" s="28">
        <f>SUMIF($3:$3,L$2,1799:1799)</f>
        <v>0</v>
      </c>
      <c r="M1803" s="28">
        <f>SUMIF($3:$3,M$2,1799:1799)</f>
        <v>0</v>
      </c>
      <c r="N1803" s="28">
        <f>SUMIF($3:$3,N$2,1799:1799)</f>
        <v>0</v>
      </c>
      <c r="O1803" s="28">
        <f>SUMIF($3:$3,O$2,1799:1799)</f>
        <v>0</v>
      </c>
      <c r="P1803" s="28">
        <f>SUMIF($3:$3,P$2,1799:1799)</f>
        <v>0</v>
      </c>
      <c r="R1803" s="33">
        <f>$J1803</f>
        <v>40</v>
      </c>
      <c r="S1803" s="77">
        <f t="shared" ref="S1803:CD1803" ca="1" si="3035">SUM(S1801:S1802)</f>
        <v>41221.9209039548</v>
      </c>
      <c r="T1803" s="77">
        <f t="shared" ca="1" si="3035"/>
        <v>80980.371540744993</v>
      </c>
      <c r="U1803" s="77">
        <f t="shared" ca="1" si="3035"/>
        <v>119291.22529567286</v>
      </c>
      <c r="V1803" s="77">
        <f t="shared" ca="1" si="3035"/>
        <v>156129.94662836788</v>
      </c>
      <c r="W1803" s="77">
        <f t="shared" ca="1" si="3035"/>
        <v>191471.58414184302</v>
      </c>
      <c r="X1803" s="77">
        <f t="shared" ca="1" si="3035"/>
        <v>225290.76353407765</v>
      </c>
      <c r="Y1803" s="77">
        <f t="shared" ca="1" si="3035"/>
        <v>257561.68043013543</v>
      </c>
      <c r="Z1803" s="77">
        <f t="shared" ca="1" si="3035"/>
        <v>288258.09309279307</v>
      </c>
      <c r="AA1803" s="77">
        <f t="shared" ca="1" si="3035"/>
        <v>317353.31500962004</v>
      </c>
      <c r="AB1803" s="77">
        <f t="shared" ca="1" si="3035"/>
        <v>344820.20735441585</v>
      </c>
      <c r="AC1803" s="77">
        <f t="shared" ca="1" si="3035"/>
        <v>370631.17132087483</v>
      </c>
      <c r="AD1803" s="77">
        <f t="shared" ca="1" si="3035"/>
        <v>394758.14032631338</v>
      </c>
      <c r="AE1803" s="77">
        <f t="shared" ca="1" si="3035"/>
        <v>417172.57208325656</v>
      </c>
      <c r="AF1803" s="77">
        <f t="shared" ca="1" si="3035"/>
        <v>437845.44053664512</v>
      </c>
      <c r="AG1803" s="77">
        <f t="shared" ca="1" si="3035"/>
        <v>456747.22766438493</v>
      </c>
      <c r="AH1803" s="77">
        <f t="shared" ca="1" si="3035"/>
        <v>473847.91513892257</v>
      </c>
      <c r="AI1803" s="77">
        <f t="shared" ca="1" si="3035"/>
        <v>489116.97584749194</v>
      </c>
      <c r="AJ1803" s="77">
        <f t="shared" ca="1" si="3035"/>
        <v>502523.36526863591</v>
      </c>
      <c r="AK1803" s="77">
        <f t="shared" ca="1" si="3035"/>
        <v>514035.51270256762</v>
      </c>
      <c r="AL1803" s="77">
        <f t="shared" ca="1" si="3035"/>
        <v>523621.31235289364</v>
      </c>
      <c r="AM1803" s="77">
        <f t="shared" ca="1" si="3035"/>
        <v>531248.11425718002</v>
      </c>
      <c r="AN1803" s="77">
        <f t="shared" ca="1" si="3035"/>
        <v>536882.71506379894</v>
      </c>
      <c r="AO1803" s="77">
        <f t="shared" ca="1" si="3035"/>
        <v>540491.34865245095</v>
      </c>
      <c r="AP1803" s="77">
        <f t="shared" ca="1" si="3035"/>
        <v>542039.6765957129</v>
      </c>
      <c r="AQ1803" s="77">
        <f t="shared" ca="1" si="3035"/>
        <v>541494.47337417118</v>
      </c>
      <c r="AR1803" s="77">
        <f t="shared" ca="1" si="3035"/>
        <v>538842.31324654771</v>
      </c>
      <c r="AS1803" s="77">
        <f t="shared" ca="1" si="3035"/>
        <v>534071.61169353861</v>
      </c>
      <c r="AT1803" s="77">
        <f t="shared" ca="1" si="3035"/>
        <v>527170.9967737284</v>
      </c>
      <c r="AU1803" s="77">
        <f t="shared" ca="1" si="3035"/>
        <v>518129.31965754798</v>
      </c>
      <c r="AV1803" s="77">
        <f t="shared" ca="1" si="3035"/>
        <v>506935.66545724915</v>
      </c>
      <c r="AW1803" s="77">
        <f t="shared" ca="1" si="3035"/>
        <v>493579.36435990175</v>
      </c>
      <c r="AX1803" s="77">
        <f t="shared" ca="1" si="3035"/>
        <v>478050.00307057565</v>
      </c>
      <c r="AY1803" s="77">
        <f t="shared" ca="1" si="3035"/>
        <v>460337.43657302391</v>
      </c>
      <c r="AZ1803" s="77">
        <f t="shared" ca="1" si="3035"/>
        <v>440431.80021534138</v>
      </c>
      <c r="BA1803" s="77">
        <f t="shared" ca="1" si="3035"/>
        <v>418323.52212823834</v>
      </c>
      <c r="BB1803" s="77">
        <f t="shared" ca="1" si="3035"/>
        <v>394003.33598373039</v>
      </c>
      <c r="BC1803" s="77">
        <f t="shared" ca="1" si="3035"/>
        <v>367462.29410221754</v>
      </c>
      <c r="BD1803" s="77">
        <f t="shared" ca="1" si="3035"/>
        <v>338691.78091609804</v>
      </c>
      <c r="BE1803" s="77">
        <f t="shared" ca="1" si="3035"/>
        <v>307683.52679823549</v>
      </c>
      <c r="BF1803" s="77">
        <f t="shared" ca="1" si="3035"/>
        <v>274429.6222637808</v>
      </c>
      <c r="BG1803" s="77">
        <f t="shared" ca="1" si="3035"/>
        <v>238922.53255403251</v>
      </c>
      <c r="BH1803" s="77">
        <f t="shared" ca="1" si="3035"/>
        <v>201155.11261120555</v>
      </c>
      <c r="BI1803" s="77">
        <f t="shared" ca="1" si="3035"/>
        <v>161120.6224531699</v>
      </c>
      <c r="BJ1803" s="77">
        <f t="shared" ca="1" si="3035"/>
        <v>118812.74295741739</v>
      </c>
      <c r="BK1803" s="77">
        <f t="shared" ca="1" si="3035"/>
        <v>74225.592063708697</v>
      </c>
      <c r="BL1803" s="77">
        <f t="shared" ca="1" si="3035"/>
        <v>27353.741405062145</v>
      </c>
      <c r="BM1803" s="77">
        <f t="shared" ca="1" si="3035"/>
        <v>-21807.76662305207</v>
      </c>
      <c r="BN1803" s="77">
        <f t="shared" ca="1" si="3035"/>
        <v>-73263.401345235994</v>
      </c>
      <c r="BO1803" s="77">
        <f t="shared" ca="1" si="3035"/>
        <v>-127017.12583011109</v>
      </c>
      <c r="BP1803" s="77">
        <f t="shared" ca="1" si="3035"/>
        <v>-183072.4071725565</v>
      </c>
      <c r="BQ1803" s="77">
        <f t="shared" ca="1" si="3035"/>
        <v>-241432.54367683502</v>
      </c>
      <c r="BR1803" s="77">
        <f t="shared" ca="1" si="3035"/>
        <v>-302100.69320288626</v>
      </c>
      <c r="BS1803" s="77">
        <f t="shared" ca="1" si="3035"/>
        <v>-365079.87438893039</v>
      </c>
      <c r="BT1803" s="77">
        <f t="shared" ca="1" si="3035"/>
        <v>-430372.96807333361</v>
      </c>
      <c r="BU1803" s="77">
        <f t="shared" ca="1" si="3035"/>
        <v>-497982.7189241345</v>
      </c>
      <c r="BV1803" s="77">
        <f t="shared" ca="1" si="3035"/>
        <v>-567911.7372848806</v>
      </c>
      <c r="BW1803" s="77">
        <f t="shared" ca="1" si="3035"/>
        <v>-640162.50124570727</v>
      </c>
      <c r="BX1803" s="77">
        <f t="shared" ca="1" si="3035"/>
        <v>-714737.35894884961</v>
      </c>
      <c r="BY1803" s="77">
        <f t="shared" ca="1" si="3035"/>
        <v>-791638.53113807319</v>
      </c>
      <c r="BZ1803" s="77">
        <f t="shared" ca="1" si="3035"/>
        <v>-870868.11396179581</v>
      </c>
      <c r="CA1803" s="77">
        <f t="shared" ca="1" si="3035"/>
        <v>-951028.36452584388</v>
      </c>
      <c r="CB1803" s="77">
        <f t="shared" ca="1" si="3035"/>
        <v>-1032097.4152370538</v>
      </c>
      <c r="CC1803" s="77">
        <f t="shared" ca="1" si="3035"/>
        <v>-1114052.8818385196</v>
      </c>
      <c r="CD1803" s="77">
        <f t="shared" ca="1" si="3035"/>
        <v>-1196871.8605159787</v>
      </c>
      <c r="CE1803" s="77">
        <f t="shared" ref="CE1803:CL1803" ca="1" si="3036">SUM(CE1801:CE1802)</f>
        <v>-1280530.9251958616</v>
      </c>
      <c r="CF1803" s="77">
        <f t="shared" ca="1" si="3036"/>
        <v>-1365006.1250447296</v>
      </c>
      <c r="CG1803" s="77">
        <f t="shared" ca="1" si="3036"/>
        <v>-1450272.9821801404</v>
      </c>
      <c r="CH1803" s="77">
        <f t="shared" ca="1" si="3036"/>
        <v>-1536306.4896033034</v>
      </c>
      <c r="CI1803" s="77">
        <f t="shared" ca="1" si="3036"/>
        <v>-1623081.1093642195</v>
      </c>
      <c r="CJ1803" s="77">
        <f t="shared" ca="1" si="3036"/>
        <v>-1710570.7709703427</v>
      </c>
      <c r="CK1803" s="77">
        <f t="shared" ca="1" si="3036"/>
        <v>-1798748.8700501514</v>
      </c>
      <c r="CL1803" s="77">
        <f t="shared" ca="1" si="3036"/>
        <v>-1887588.2672833791</v>
      </c>
      <c r="CN1803" s="77">
        <f>SUM(CN1801:CN1802)</f>
        <v>40</v>
      </c>
      <c r="CO1803" s="77" t="e">
        <f t="shared" ref="CO1803:DL1803" si="3037">SUM(CO1801:CO1802)</f>
        <v>#N/A</v>
      </c>
      <c r="CP1803" s="77" t="e">
        <f t="shared" si="3037"/>
        <v>#N/A</v>
      </c>
      <c r="CQ1803" s="77" t="e">
        <f t="shared" si="3037"/>
        <v>#N/A</v>
      </c>
      <c r="CR1803" s="77" t="e">
        <f t="shared" si="3037"/>
        <v>#N/A</v>
      </c>
      <c r="CS1803" s="77" t="e">
        <f t="shared" si="3037"/>
        <v>#N/A</v>
      </c>
      <c r="CT1803" s="77" t="e">
        <f t="shared" si="3037"/>
        <v>#N/A</v>
      </c>
      <c r="CU1803" s="77" t="e">
        <f t="shared" si="3037"/>
        <v>#N/A</v>
      </c>
      <c r="CV1803" s="77" t="e">
        <f t="shared" si="3037"/>
        <v>#N/A</v>
      </c>
      <c r="CW1803" s="77" t="e">
        <f t="shared" si="3037"/>
        <v>#N/A</v>
      </c>
      <c r="CX1803" s="77" t="e">
        <f t="shared" si="3037"/>
        <v>#N/A</v>
      </c>
      <c r="CY1803" s="77" t="e">
        <f t="shared" si="3037"/>
        <v>#N/A</v>
      </c>
      <c r="CZ1803" s="77" t="e">
        <f t="shared" si="3037"/>
        <v>#N/A</v>
      </c>
      <c r="DA1803" s="77" t="e">
        <f t="shared" si="3037"/>
        <v>#N/A</v>
      </c>
      <c r="DB1803" s="77" t="e">
        <f t="shared" si="3037"/>
        <v>#N/A</v>
      </c>
      <c r="DC1803" s="77" t="e">
        <f t="shared" si="3037"/>
        <v>#N/A</v>
      </c>
      <c r="DD1803" s="77" t="e">
        <f t="shared" si="3037"/>
        <v>#N/A</v>
      </c>
      <c r="DE1803" s="77" t="e">
        <f t="shared" si="3037"/>
        <v>#N/A</v>
      </c>
      <c r="DF1803" s="77" t="e">
        <f t="shared" si="3037"/>
        <v>#N/A</v>
      </c>
      <c r="DG1803" s="77" t="e">
        <f t="shared" si="3037"/>
        <v>#N/A</v>
      </c>
      <c r="DH1803" s="77" t="e">
        <f t="shared" si="3037"/>
        <v>#N/A</v>
      </c>
      <c r="DI1803" s="77" t="e">
        <f t="shared" si="3037"/>
        <v>#N/A</v>
      </c>
      <c r="DJ1803" s="77" t="e">
        <f t="shared" si="3037"/>
        <v>#N/A</v>
      </c>
      <c r="DK1803" s="77" t="e">
        <f t="shared" si="3037"/>
        <v>#N/A</v>
      </c>
      <c r="DL1803" s="77" t="e">
        <f t="shared" si="3037"/>
        <v>#N/A</v>
      </c>
    </row>
    <row r="1804" spans="2:116" x14ac:dyDescent="0.4">
      <c r="B1804" t="s">
        <v>332</v>
      </c>
      <c r="D1804" t="s">
        <v>564</v>
      </c>
      <c r="E1804" s="8" t="str">
        <f t="shared" si="3013"/>
        <v>1804 FAPPELIST-F</v>
      </c>
      <c r="G1804" s="136" t="str">
        <f t="shared" si="3034"/>
        <v>primary unit</v>
      </c>
      <c r="H1804" s="27"/>
      <c r="J1804" s="77"/>
      <c r="K1804" s="28"/>
      <c r="L1804" s="28"/>
      <c r="M1804" s="28"/>
      <c r="N1804" s="28"/>
      <c r="O1804" s="28"/>
      <c r="P1804" s="28"/>
      <c r="R1804" s="33"/>
      <c r="S1804" s="77"/>
      <c r="T1804" s="77"/>
      <c r="U1804" s="77"/>
      <c r="V1804" s="77"/>
      <c r="W1804" s="77"/>
      <c r="X1804" s="77"/>
      <c r="Y1804" s="77"/>
      <c r="Z1804" s="77"/>
      <c r="AA1804" s="77"/>
      <c r="AB1804" s="77"/>
      <c r="AC1804" s="77"/>
      <c r="AD1804" s="77"/>
      <c r="AE1804" s="77"/>
      <c r="AF1804" s="77"/>
      <c r="AG1804" s="77"/>
      <c r="AH1804" s="77"/>
      <c r="AI1804" s="77"/>
      <c r="AJ1804" s="77"/>
      <c r="AK1804" s="77"/>
      <c r="AL1804" s="77"/>
      <c r="AM1804" s="77"/>
      <c r="AN1804" s="77"/>
      <c r="AO1804" s="77"/>
      <c r="AP1804" s="77"/>
      <c r="AQ1804" s="77"/>
      <c r="AR1804" s="77"/>
      <c r="AS1804" s="77"/>
      <c r="AT1804" s="77"/>
      <c r="AU1804" s="77"/>
      <c r="AV1804" s="77"/>
      <c r="AW1804" s="77"/>
      <c r="AX1804" s="77"/>
      <c r="AY1804" s="77"/>
      <c r="AZ1804" s="77"/>
      <c r="BA1804" s="77"/>
      <c r="BB1804" s="77"/>
      <c r="BC1804" s="77"/>
      <c r="BD1804" s="77"/>
      <c r="BE1804" s="77"/>
      <c r="BF1804" s="77"/>
      <c r="BG1804" s="77"/>
      <c r="BH1804" s="77"/>
      <c r="BI1804" s="77"/>
      <c r="BJ1804" s="77"/>
      <c r="BK1804" s="77"/>
      <c r="BL1804" s="77"/>
      <c r="BM1804" s="77"/>
      <c r="BN1804" s="77"/>
      <c r="BO1804" s="77"/>
      <c r="BP1804" s="77"/>
      <c r="BQ1804" s="77"/>
      <c r="BR1804" s="77"/>
      <c r="BS1804" s="77"/>
      <c r="BT1804" s="77"/>
      <c r="BU1804" s="77"/>
      <c r="BV1804" s="77"/>
      <c r="BW1804" s="77"/>
      <c r="BX1804" s="77"/>
      <c r="BY1804" s="77"/>
      <c r="BZ1804" s="77"/>
      <c r="CA1804" s="77"/>
      <c r="CB1804" s="77"/>
      <c r="CC1804" s="77"/>
      <c r="CD1804" s="77"/>
      <c r="CE1804" s="77"/>
      <c r="CF1804" s="77"/>
      <c r="CG1804" s="77"/>
      <c r="CH1804" s="77"/>
      <c r="CI1804" s="77"/>
      <c r="CJ1804" s="77"/>
      <c r="CK1804" s="77"/>
      <c r="CL1804" s="77"/>
      <c r="CN1804" s="77"/>
      <c r="CO1804" s="77"/>
      <c r="CP1804" s="77"/>
      <c r="CQ1804" s="77"/>
      <c r="CR1804" s="77"/>
      <c r="CS1804" s="77"/>
      <c r="CT1804" s="77"/>
      <c r="CU1804" s="77"/>
      <c r="CV1804" s="77"/>
      <c r="CW1804" s="77"/>
      <c r="CX1804" s="77"/>
      <c r="CY1804" s="77"/>
      <c r="CZ1804" s="77"/>
      <c r="DA1804" s="77"/>
      <c r="DB1804" s="77"/>
      <c r="DC1804" s="77"/>
      <c r="DD1804" s="77"/>
      <c r="DE1804" s="77"/>
      <c r="DF1804" s="77"/>
      <c r="DG1804" s="77"/>
      <c r="DH1804" s="77"/>
      <c r="DI1804" s="77"/>
      <c r="DJ1804" s="77"/>
      <c r="DK1804" s="77"/>
      <c r="DL1804" s="77"/>
    </row>
    <row r="1805" spans="2:116" x14ac:dyDescent="0.4">
      <c r="B1805" t="s">
        <v>332</v>
      </c>
      <c r="D1805" t="s">
        <v>564</v>
      </c>
      <c r="E1805" s="8" t="str">
        <f t="shared" si="3013"/>
        <v>1805 FAPPELIST-F</v>
      </c>
      <c r="G1805" s="136" t="str">
        <f t="shared" si="3034"/>
        <v>Primary revenue driver</v>
      </c>
      <c r="H1805" s="27"/>
      <c r="I1805" s="78"/>
      <c r="J1805" s="78"/>
      <c r="K1805" s="33"/>
      <c r="L1805" s="33"/>
      <c r="M1805" s="33"/>
      <c r="N1805" s="33"/>
      <c r="O1805" s="33"/>
      <c r="P1805" s="33"/>
      <c r="R1805" s="33"/>
      <c r="S1805" s="77"/>
      <c r="T1805" s="77"/>
      <c r="U1805" s="77"/>
      <c r="V1805" s="77"/>
      <c r="W1805" s="77"/>
      <c r="X1805" s="77"/>
      <c r="Y1805" s="77"/>
      <c r="Z1805" s="77"/>
      <c r="AA1805" s="77"/>
      <c r="AB1805" s="77"/>
      <c r="AC1805" s="77"/>
      <c r="AD1805" s="77"/>
      <c r="AE1805" s="77"/>
      <c r="AF1805" s="77"/>
      <c r="AG1805" s="77"/>
      <c r="AH1805" s="77"/>
      <c r="AI1805" s="77"/>
      <c r="AJ1805" s="77"/>
      <c r="AK1805" s="77"/>
      <c r="AL1805" s="77"/>
      <c r="AM1805" s="77"/>
      <c r="AN1805" s="77"/>
      <c r="AO1805" s="77"/>
      <c r="AP1805" s="77"/>
      <c r="AQ1805" s="77"/>
      <c r="AR1805" s="77"/>
      <c r="AS1805" s="77"/>
      <c r="AT1805" s="77"/>
      <c r="AU1805" s="77"/>
      <c r="AV1805" s="77"/>
      <c r="AW1805" s="77"/>
      <c r="AX1805" s="77"/>
      <c r="AY1805" s="77"/>
      <c r="AZ1805" s="77"/>
      <c r="BA1805" s="77"/>
      <c r="BB1805" s="77"/>
      <c r="BC1805" s="77"/>
      <c r="BD1805" s="77"/>
      <c r="BE1805" s="77"/>
      <c r="BF1805" s="77"/>
      <c r="BG1805" s="77"/>
      <c r="BH1805" s="77"/>
      <c r="BI1805" s="77"/>
      <c r="BJ1805" s="77"/>
      <c r="BK1805" s="77"/>
      <c r="BL1805" s="77"/>
      <c r="BM1805" s="77"/>
      <c r="BN1805" s="77"/>
      <c r="BO1805" s="77"/>
      <c r="BP1805" s="77"/>
      <c r="BQ1805" s="77"/>
      <c r="BR1805" s="77"/>
      <c r="BS1805" s="77"/>
      <c r="BT1805" s="77"/>
      <c r="BU1805" s="77"/>
      <c r="BV1805" s="77"/>
      <c r="BW1805" s="77"/>
      <c r="BX1805" s="77"/>
      <c r="BY1805" s="77"/>
      <c r="BZ1805" s="77"/>
      <c r="CA1805" s="77"/>
      <c r="CB1805" s="77"/>
      <c r="CC1805" s="77"/>
      <c r="CD1805" s="77"/>
      <c r="CE1805" s="77"/>
      <c r="CF1805" s="77"/>
      <c r="CG1805" s="77"/>
      <c r="CH1805" s="77"/>
      <c r="CI1805" s="77"/>
      <c r="CJ1805" s="77"/>
      <c r="CK1805" s="77"/>
      <c r="CL1805" s="77"/>
      <c r="CN1805" s="78"/>
      <c r="CO1805" s="77"/>
      <c r="CP1805" s="77"/>
      <c r="CQ1805" s="77"/>
      <c r="CR1805" s="77"/>
      <c r="CS1805" s="77"/>
      <c r="CT1805" s="77"/>
      <c r="CU1805" s="77"/>
      <c r="CV1805" s="77"/>
      <c r="CW1805" s="77"/>
      <c r="CX1805" s="77"/>
      <c r="CY1805" s="77"/>
      <c r="CZ1805" s="77"/>
      <c r="DA1805" s="77"/>
      <c r="DB1805" s="77"/>
      <c r="DC1805" s="77"/>
      <c r="DD1805" s="77"/>
      <c r="DE1805" s="77"/>
      <c r="DF1805" s="77"/>
      <c r="DG1805" s="77"/>
      <c r="DH1805" s="77"/>
      <c r="DI1805" s="77"/>
      <c r="DJ1805" s="77"/>
      <c r="DK1805" s="77"/>
      <c r="DL1805" s="77"/>
    </row>
    <row r="1806" spans="2:116" x14ac:dyDescent="0.4">
      <c r="B1806" t="s">
        <v>332</v>
      </c>
      <c r="D1806" t="s">
        <v>564</v>
      </c>
      <c r="E1806" s="8" t="str">
        <f t="shared" si="3013"/>
        <v>1806 FAPPELIST-F</v>
      </c>
      <c r="G1806" s="136" t="str">
        <f t="shared" si="3034"/>
        <v>Primary volume driver</v>
      </c>
      <c r="H1806" s="27"/>
      <c r="I1806" s="78"/>
      <c r="J1806" s="78"/>
      <c r="K1806" s="33"/>
      <c r="L1806" s="33"/>
      <c r="M1806" s="33"/>
      <c r="N1806" s="33"/>
      <c r="O1806" s="33"/>
      <c r="P1806" s="33"/>
      <c r="R1806" s="33"/>
      <c r="CN1806" s="78"/>
      <c r="CO1806" s="77"/>
      <c r="CP1806" s="77"/>
      <c r="CQ1806" s="77"/>
      <c r="CR1806" s="77"/>
      <c r="CS1806" s="77"/>
      <c r="CT1806" s="77"/>
      <c r="CU1806" s="77"/>
      <c r="CV1806" s="77"/>
      <c r="CW1806" s="77"/>
      <c r="CX1806" s="77"/>
      <c r="CY1806" s="77"/>
      <c r="CZ1806" s="77"/>
      <c r="DA1806" s="77"/>
      <c r="DB1806" s="77"/>
      <c r="DC1806" s="77"/>
      <c r="DD1806" s="77"/>
      <c r="DE1806" s="77"/>
      <c r="DF1806" s="77"/>
      <c r="DG1806" s="77"/>
      <c r="DH1806" s="77"/>
      <c r="DI1806" s="77"/>
      <c r="DJ1806" s="77"/>
      <c r="DK1806" s="77"/>
      <c r="DL1806" s="77"/>
    </row>
    <row r="1807" spans="2:116" x14ac:dyDescent="0.4">
      <c r="B1807" t="s">
        <v>332</v>
      </c>
      <c r="D1807" t="s">
        <v>564</v>
      </c>
      <c r="E1807" s="8" t="str">
        <f t="shared" si="3013"/>
        <v>1807 FAPPELIST-F</v>
      </c>
      <c r="G1807" s="136" t="str">
        <f t="shared" si="3034"/>
        <v>(Secondary label)</v>
      </c>
      <c r="K1807" s="53"/>
      <c r="L1807" s="53"/>
      <c r="M1807" s="53"/>
      <c r="N1807" s="53"/>
      <c r="O1807" s="53"/>
      <c r="P1807" s="53"/>
      <c r="R1807" s="24"/>
      <c r="S1807" s="80" t="str">
        <f t="shared" ref="S1807:AX1807" si="3038">S1772</f>
        <v>S$16</v>
      </c>
      <c r="T1807" s="80" t="str">
        <f t="shared" si="3038"/>
        <v>T$16</v>
      </c>
      <c r="U1807" s="80" t="str">
        <f t="shared" si="3038"/>
        <v>U$16</v>
      </c>
      <c r="V1807" s="80" t="str">
        <f t="shared" si="3038"/>
        <v>V$16</v>
      </c>
      <c r="W1807" s="80" t="str">
        <f t="shared" si="3038"/>
        <v>W$16</v>
      </c>
      <c r="X1807" s="80" t="str">
        <f t="shared" si="3038"/>
        <v>X$16</v>
      </c>
      <c r="Y1807" s="80" t="str">
        <f t="shared" si="3038"/>
        <v>Y$16</v>
      </c>
      <c r="Z1807" s="80" t="str">
        <f t="shared" si="3038"/>
        <v>Z$16</v>
      </c>
      <c r="AA1807" s="80" t="str">
        <f t="shared" si="3038"/>
        <v>AA$16</v>
      </c>
      <c r="AB1807" s="80" t="str">
        <f t="shared" si="3038"/>
        <v>AB$16</v>
      </c>
      <c r="AC1807" s="80" t="str">
        <f t="shared" si="3038"/>
        <v>AC$16</v>
      </c>
      <c r="AD1807" s="80" t="str">
        <f t="shared" si="3038"/>
        <v>AD$16</v>
      </c>
      <c r="AE1807" s="80" t="str">
        <f t="shared" si="3038"/>
        <v>AE$16</v>
      </c>
      <c r="AF1807" s="80" t="str">
        <f t="shared" si="3038"/>
        <v>AF$16</v>
      </c>
      <c r="AG1807" s="80" t="str">
        <f t="shared" si="3038"/>
        <v>AG$16</v>
      </c>
      <c r="AH1807" s="80" t="str">
        <f t="shared" si="3038"/>
        <v>AH$16</v>
      </c>
      <c r="AI1807" s="80" t="str">
        <f t="shared" si="3038"/>
        <v>AI$16</v>
      </c>
      <c r="AJ1807" s="80" t="str">
        <f t="shared" si="3038"/>
        <v>AJ$16</v>
      </c>
      <c r="AK1807" s="80" t="str">
        <f t="shared" si="3038"/>
        <v>AK$16</v>
      </c>
      <c r="AL1807" s="80" t="str">
        <f t="shared" si="3038"/>
        <v>AL$16</v>
      </c>
      <c r="AM1807" s="80" t="str">
        <f t="shared" si="3038"/>
        <v>AM$16</v>
      </c>
      <c r="AN1807" s="80" t="str">
        <f t="shared" si="3038"/>
        <v>AN$16</v>
      </c>
      <c r="AO1807" s="80" t="str">
        <f t="shared" si="3038"/>
        <v>AO$16</v>
      </c>
      <c r="AP1807" s="80" t="str">
        <f t="shared" si="3038"/>
        <v>AP$16</v>
      </c>
      <c r="AQ1807" s="80" t="str">
        <f t="shared" si="3038"/>
        <v>AQ$16</v>
      </c>
      <c r="AR1807" s="80" t="str">
        <f t="shared" si="3038"/>
        <v>AR$16</v>
      </c>
      <c r="AS1807" s="80" t="str">
        <f t="shared" si="3038"/>
        <v>AS$16</v>
      </c>
      <c r="AT1807" s="80" t="str">
        <f t="shared" si="3038"/>
        <v>AT$16</v>
      </c>
      <c r="AU1807" s="80" t="str">
        <f t="shared" si="3038"/>
        <v>AU$16</v>
      </c>
      <c r="AV1807" s="80" t="str">
        <f t="shared" si="3038"/>
        <v>AV$16</v>
      </c>
      <c r="AW1807" s="80" t="str">
        <f t="shared" si="3038"/>
        <v>AW$16</v>
      </c>
      <c r="AX1807" s="80" t="str">
        <f t="shared" si="3038"/>
        <v>AX$16</v>
      </c>
      <c r="AY1807" s="80" t="str">
        <f t="shared" ref="AY1807:CD1807" si="3039">AY1772</f>
        <v>AY$16</v>
      </c>
      <c r="AZ1807" s="80" t="str">
        <f t="shared" si="3039"/>
        <v>AZ$16</v>
      </c>
      <c r="BA1807" s="80" t="str">
        <f t="shared" si="3039"/>
        <v>BA$16</v>
      </c>
      <c r="BB1807" s="80" t="str">
        <f t="shared" si="3039"/>
        <v>BB$16</v>
      </c>
      <c r="BC1807" s="80" t="str">
        <f t="shared" si="3039"/>
        <v>BC$16</v>
      </c>
      <c r="BD1807" s="80" t="str">
        <f t="shared" si="3039"/>
        <v>BD$16</v>
      </c>
      <c r="BE1807" s="80" t="str">
        <f t="shared" si="3039"/>
        <v>BE$16</v>
      </c>
      <c r="BF1807" s="80" t="str">
        <f t="shared" si="3039"/>
        <v>BF$16</v>
      </c>
      <c r="BG1807" s="80" t="str">
        <f t="shared" si="3039"/>
        <v>BG$16</v>
      </c>
      <c r="BH1807" s="80" t="str">
        <f t="shared" si="3039"/>
        <v>BH$16</v>
      </c>
      <c r="BI1807" s="80" t="str">
        <f t="shared" si="3039"/>
        <v>BI$16</v>
      </c>
      <c r="BJ1807" s="80" t="str">
        <f t="shared" si="3039"/>
        <v>BJ$16</v>
      </c>
      <c r="BK1807" s="80" t="str">
        <f t="shared" si="3039"/>
        <v>BK$16</v>
      </c>
      <c r="BL1807" s="80" t="str">
        <f t="shared" si="3039"/>
        <v>BL$16</v>
      </c>
      <c r="BM1807" s="80" t="str">
        <f t="shared" si="3039"/>
        <v>BM$16</v>
      </c>
      <c r="BN1807" s="80" t="str">
        <f t="shared" si="3039"/>
        <v>BN$16</v>
      </c>
      <c r="BO1807" s="80" t="str">
        <f t="shared" si="3039"/>
        <v>BO$16</v>
      </c>
      <c r="BP1807" s="80" t="str">
        <f t="shared" si="3039"/>
        <v>BP$16</v>
      </c>
      <c r="BQ1807" s="80" t="str">
        <f t="shared" si="3039"/>
        <v>BQ$16</v>
      </c>
      <c r="BR1807" s="80" t="str">
        <f t="shared" si="3039"/>
        <v>BR$16</v>
      </c>
      <c r="BS1807" s="80" t="str">
        <f t="shared" si="3039"/>
        <v>BS$16</v>
      </c>
      <c r="BT1807" s="80" t="str">
        <f t="shared" si="3039"/>
        <v>BT$16</v>
      </c>
      <c r="BU1807" s="80" t="str">
        <f t="shared" si="3039"/>
        <v>BU$16</v>
      </c>
      <c r="BV1807" s="80" t="str">
        <f t="shared" si="3039"/>
        <v>BV$16</v>
      </c>
      <c r="BW1807" s="80" t="str">
        <f t="shared" si="3039"/>
        <v>BW$16</v>
      </c>
      <c r="BX1807" s="80" t="str">
        <f t="shared" si="3039"/>
        <v>BX$16</v>
      </c>
      <c r="BY1807" s="80" t="str">
        <f t="shared" si="3039"/>
        <v>BY$16</v>
      </c>
      <c r="BZ1807" s="80" t="str">
        <f t="shared" si="3039"/>
        <v>BZ$16</v>
      </c>
      <c r="CA1807" s="80" t="str">
        <f t="shared" si="3039"/>
        <v>CA$16</v>
      </c>
      <c r="CB1807" s="80" t="str">
        <f t="shared" si="3039"/>
        <v>CB$16</v>
      </c>
      <c r="CC1807" s="80" t="str">
        <f t="shared" si="3039"/>
        <v>CC$16</v>
      </c>
      <c r="CD1807" s="80" t="str">
        <f t="shared" si="3039"/>
        <v>CD$16</v>
      </c>
      <c r="CE1807" s="80" t="str">
        <f t="shared" ref="CE1807:CL1807" si="3040">CE1772</f>
        <v>CE$16</v>
      </c>
      <c r="CF1807" s="80" t="str">
        <f t="shared" si="3040"/>
        <v>CF$16</v>
      </c>
      <c r="CG1807" s="80" t="str">
        <f t="shared" si="3040"/>
        <v>CG$16</v>
      </c>
      <c r="CH1807" s="80" t="str">
        <f t="shared" si="3040"/>
        <v>CH$16</v>
      </c>
      <c r="CI1807" s="80" t="str">
        <f t="shared" si="3040"/>
        <v>CI$16</v>
      </c>
      <c r="CJ1807" s="80" t="str">
        <f t="shared" si="3040"/>
        <v>CJ$16</v>
      </c>
      <c r="CK1807" s="80" t="str">
        <f t="shared" si="3040"/>
        <v>CK$16</v>
      </c>
      <c r="CL1807" s="80" t="str">
        <f t="shared" si="3040"/>
        <v>CL$16</v>
      </c>
      <c r="CO1807" s="179" t="str">
        <f t="shared" ref="CO1807:DL1807" si="3041">CO1764</f>
        <v>CO$17</v>
      </c>
      <c r="CP1807" s="179" t="str">
        <f t="shared" si="3041"/>
        <v>CP$17</v>
      </c>
      <c r="CQ1807" s="179" t="str">
        <f t="shared" si="3041"/>
        <v>CQ$17</v>
      </c>
      <c r="CR1807" s="179" t="str">
        <f t="shared" si="3041"/>
        <v>CR$17</v>
      </c>
      <c r="CS1807" s="179" t="str">
        <f t="shared" si="3041"/>
        <v>CS$17</v>
      </c>
      <c r="CT1807" s="179" t="str">
        <f t="shared" si="3041"/>
        <v>CT$17</v>
      </c>
      <c r="CU1807" s="179" t="str">
        <f t="shared" si="3041"/>
        <v>CU$17</v>
      </c>
      <c r="CV1807" s="179" t="str">
        <f t="shared" si="3041"/>
        <v>CV$17</v>
      </c>
      <c r="CW1807" s="179" t="str">
        <f t="shared" si="3041"/>
        <v>CW$17</v>
      </c>
      <c r="CX1807" s="179" t="str">
        <f t="shared" si="3041"/>
        <v>CX$17</v>
      </c>
      <c r="CY1807" s="179" t="str">
        <f t="shared" si="3041"/>
        <v>CY$17</v>
      </c>
      <c r="CZ1807" s="179" t="str">
        <f t="shared" si="3041"/>
        <v>CZ$17</v>
      </c>
      <c r="DA1807" s="179" t="str">
        <f t="shared" si="3041"/>
        <v>DA$17</v>
      </c>
      <c r="DB1807" s="179" t="str">
        <f t="shared" si="3041"/>
        <v>DB$17</v>
      </c>
      <c r="DC1807" s="179" t="str">
        <f t="shared" si="3041"/>
        <v>DC$17</v>
      </c>
      <c r="DD1807" s="179" t="str">
        <f t="shared" si="3041"/>
        <v>DD$17</v>
      </c>
      <c r="DE1807" s="179" t="str">
        <f t="shared" si="3041"/>
        <v>DE$17</v>
      </c>
      <c r="DF1807" s="179" t="str">
        <f t="shared" si="3041"/>
        <v>DF$17</v>
      </c>
      <c r="DG1807" s="179" t="str">
        <f t="shared" si="3041"/>
        <v>DG$17</v>
      </c>
      <c r="DH1807" s="179" t="str">
        <f t="shared" si="3041"/>
        <v>DH$17</v>
      </c>
      <c r="DI1807" s="179" t="str">
        <f t="shared" si="3041"/>
        <v>DI$17</v>
      </c>
      <c r="DJ1807" s="179" t="str">
        <f t="shared" si="3041"/>
        <v>DJ$17</v>
      </c>
      <c r="DK1807" s="179" t="str">
        <f t="shared" si="3041"/>
        <v>DK$17</v>
      </c>
      <c r="DL1807" s="179" t="str">
        <f t="shared" si="3041"/>
        <v>DL$17</v>
      </c>
    </row>
    <row r="1808" spans="2:116" x14ac:dyDescent="0.4">
      <c r="B1808" t="s">
        <v>332</v>
      </c>
      <c r="D1808" t="s">
        <v>564</v>
      </c>
      <c r="E1808" s="8" t="str">
        <f t="shared" si="3013"/>
        <v>1808 FAPPELIST-F</v>
      </c>
      <c r="G1808" s="136" t="str">
        <f t="shared" si="3034"/>
        <v xml:space="preserve">secondary unit </v>
      </c>
      <c r="H1808" s="12"/>
      <c r="I1808" s="60"/>
      <c r="J1808" s="60"/>
      <c r="K1808" s="15"/>
      <c r="L1808" s="15"/>
      <c r="M1808" s="15"/>
      <c r="N1808" s="15"/>
      <c r="O1808" s="15"/>
      <c r="P1808" s="15"/>
      <c r="R1808" s="15"/>
      <c r="S1808" s="80" t="str">
        <f t="shared" ref="S1808:AX1808" si="3042">S1773</f>
        <v>S$17</v>
      </c>
      <c r="T1808" s="80" t="str">
        <f t="shared" si="3042"/>
        <v>T$17</v>
      </c>
      <c r="U1808" s="80" t="str">
        <f t="shared" si="3042"/>
        <v>U$17</v>
      </c>
      <c r="V1808" s="80" t="str">
        <f t="shared" si="3042"/>
        <v>V$17</v>
      </c>
      <c r="W1808" s="80" t="str">
        <f t="shared" si="3042"/>
        <v>W$17</v>
      </c>
      <c r="X1808" s="80" t="str">
        <f t="shared" si="3042"/>
        <v>X$17</v>
      </c>
      <c r="Y1808" s="80" t="str">
        <f t="shared" si="3042"/>
        <v>Y$17</v>
      </c>
      <c r="Z1808" s="80" t="str">
        <f t="shared" si="3042"/>
        <v>Z$17</v>
      </c>
      <c r="AA1808" s="80" t="str">
        <f t="shared" si="3042"/>
        <v>AA$17</v>
      </c>
      <c r="AB1808" s="80" t="str">
        <f t="shared" si="3042"/>
        <v>AB$17</v>
      </c>
      <c r="AC1808" s="80" t="str">
        <f t="shared" si="3042"/>
        <v>AC$17</v>
      </c>
      <c r="AD1808" s="80" t="str">
        <f t="shared" si="3042"/>
        <v>AD$17</v>
      </c>
      <c r="AE1808" s="80" t="str">
        <f t="shared" si="3042"/>
        <v>AE$17</v>
      </c>
      <c r="AF1808" s="80" t="str">
        <f t="shared" si="3042"/>
        <v>AF$17</v>
      </c>
      <c r="AG1808" s="80" t="str">
        <f t="shared" si="3042"/>
        <v>AG$17</v>
      </c>
      <c r="AH1808" s="80" t="str">
        <f t="shared" si="3042"/>
        <v>AH$17</v>
      </c>
      <c r="AI1808" s="80" t="str">
        <f t="shared" si="3042"/>
        <v>AI$17</v>
      </c>
      <c r="AJ1808" s="80" t="str">
        <f t="shared" si="3042"/>
        <v>AJ$17</v>
      </c>
      <c r="AK1808" s="80" t="str">
        <f t="shared" si="3042"/>
        <v>AK$17</v>
      </c>
      <c r="AL1808" s="80" t="str">
        <f t="shared" si="3042"/>
        <v>AL$17</v>
      </c>
      <c r="AM1808" s="80" t="str">
        <f t="shared" si="3042"/>
        <v>AM$17</v>
      </c>
      <c r="AN1808" s="80" t="str">
        <f t="shared" si="3042"/>
        <v>AN$17</v>
      </c>
      <c r="AO1808" s="80" t="str">
        <f t="shared" si="3042"/>
        <v>AO$17</v>
      </c>
      <c r="AP1808" s="80" t="str">
        <f t="shared" si="3042"/>
        <v>AP$17</v>
      </c>
      <c r="AQ1808" s="80" t="str">
        <f t="shared" si="3042"/>
        <v>AQ$17</v>
      </c>
      <c r="AR1808" s="80" t="str">
        <f t="shared" si="3042"/>
        <v>AR$17</v>
      </c>
      <c r="AS1808" s="80" t="str">
        <f t="shared" si="3042"/>
        <v>AS$17</v>
      </c>
      <c r="AT1808" s="80" t="str">
        <f t="shared" si="3042"/>
        <v>AT$17</v>
      </c>
      <c r="AU1808" s="80" t="str">
        <f t="shared" si="3042"/>
        <v>AU$17</v>
      </c>
      <c r="AV1808" s="80" t="str">
        <f t="shared" si="3042"/>
        <v>AV$17</v>
      </c>
      <c r="AW1808" s="80" t="str">
        <f t="shared" si="3042"/>
        <v>AW$17</v>
      </c>
      <c r="AX1808" s="80" t="str">
        <f t="shared" si="3042"/>
        <v>AX$17</v>
      </c>
      <c r="AY1808" s="80" t="str">
        <f t="shared" ref="AY1808:CD1808" si="3043">AY1773</f>
        <v>AY$17</v>
      </c>
      <c r="AZ1808" s="80" t="str">
        <f t="shared" si="3043"/>
        <v>AZ$17</v>
      </c>
      <c r="BA1808" s="80" t="str">
        <f t="shared" si="3043"/>
        <v>BA$17</v>
      </c>
      <c r="BB1808" s="80" t="str">
        <f t="shared" si="3043"/>
        <v>BB$17</v>
      </c>
      <c r="BC1808" s="80" t="str">
        <f t="shared" si="3043"/>
        <v>BC$17</v>
      </c>
      <c r="BD1808" s="80" t="str">
        <f t="shared" si="3043"/>
        <v>BD$17</v>
      </c>
      <c r="BE1808" s="80" t="str">
        <f t="shared" si="3043"/>
        <v>BE$17</v>
      </c>
      <c r="BF1808" s="80" t="str">
        <f t="shared" si="3043"/>
        <v>BF$17</v>
      </c>
      <c r="BG1808" s="80" t="str">
        <f t="shared" si="3043"/>
        <v>BG$17</v>
      </c>
      <c r="BH1808" s="80" t="str">
        <f t="shared" si="3043"/>
        <v>BH$17</v>
      </c>
      <c r="BI1808" s="80" t="str">
        <f t="shared" si="3043"/>
        <v>BI$17</v>
      </c>
      <c r="BJ1808" s="80" t="str">
        <f t="shared" si="3043"/>
        <v>BJ$17</v>
      </c>
      <c r="BK1808" s="80" t="str">
        <f t="shared" si="3043"/>
        <v>BK$17</v>
      </c>
      <c r="BL1808" s="80" t="str">
        <f t="shared" si="3043"/>
        <v>BL$17</v>
      </c>
      <c r="BM1808" s="80" t="str">
        <f t="shared" si="3043"/>
        <v>BM$17</v>
      </c>
      <c r="BN1808" s="80" t="str">
        <f t="shared" si="3043"/>
        <v>BN$17</v>
      </c>
      <c r="BO1808" s="80" t="str">
        <f t="shared" si="3043"/>
        <v>BO$17</v>
      </c>
      <c r="BP1808" s="80" t="str">
        <f t="shared" si="3043"/>
        <v>BP$17</v>
      </c>
      <c r="BQ1808" s="80" t="str">
        <f t="shared" si="3043"/>
        <v>BQ$17</v>
      </c>
      <c r="BR1808" s="80" t="str">
        <f t="shared" si="3043"/>
        <v>BR$17</v>
      </c>
      <c r="BS1808" s="80" t="str">
        <f t="shared" si="3043"/>
        <v>BS$17</v>
      </c>
      <c r="BT1808" s="80" t="str">
        <f t="shared" si="3043"/>
        <v>BT$17</v>
      </c>
      <c r="BU1808" s="80" t="str">
        <f t="shared" si="3043"/>
        <v>BU$17</v>
      </c>
      <c r="BV1808" s="80" t="str">
        <f t="shared" si="3043"/>
        <v>BV$17</v>
      </c>
      <c r="BW1808" s="80" t="str">
        <f t="shared" si="3043"/>
        <v>BW$17</v>
      </c>
      <c r="BX1808" s="80" t="str">
        <f t="shared" si="3043"/>
        <v>BX$17</v>
      </c>
      <c r="BY1808" s="80" t="str">
        <f t="shared" si="3043"/>
        <v>BY$17</v>
      </c>
      <c r="BZ1808" s="80" t="str">
        <f t="shared" si="3043"/>
        <v>BZ$17</v>
      </c>
      <c r="CA1808" s="80" t="str">
        <f t="shared" si="3043"/>
        <v>CA$17</v>
      </c>
      <c r="CB1808" s="80" t="str">
        <f t="shared" si="3043"/>
        <v>CB$17</v>
      </c>
      <c r="CC1808" s="80" t="str">
        <f t="shared" si="3043"/>
        <v>CC$17</v>
      </c>
      <c r="CD1808" s="80" t="str">
        <f t="shared" si="3043"/>
        <v>CD$17</v>
      </c>
      <c r="CE1808" s="80" t="str">
        <f t="shared" ref="CE1808:CL1808" si="3044">CE1773</f>
        <v>CE$17</v>
      </c>
      <c r="CF1808" s="80" t="str">
        <f t="shared" si="3044"/>
        <v>CF$17</v>
      </c>
      <c r="CG1808" s="80" t="str">
        <f t="shared" si="3044"/>
        <v>CG$17</v>
      </c>
      <c r="CH1808" s="80" t="str">
        <f t="shared" si="3044"/>
        <v>CH$17</v>
      </c>
      <c r="CI1808" s="80" t="str">
        <f t="shared" si="3044"/>
        <v>CI$17</v>
      </c>
      <c r="CJ1808" s="80" t="str">
        <f t="shared" si="3044"/>
        <v>CJ$17</v>
      </c>
      <c r="CK1808" s="80" t="str">
        <f t="shared" si="3044"/>
        <v>CK$17</v>
      </c>
      <c r="CL1808" s="80" t="str">
        <f t="shared" si="3044"/>
        <v>CL$17</v>
      </c>
      <c r="CN1808" s="60"/>
      <c r="CO1808" s="179">
        <f t="shared" ref="CO1808:DL1808" si="3045">CO1765</f>
        <v>0</v>
      </c>
      <c r="CP1808" s="179">
        <f t="shared" si="3045"/>
        <v>0</v>
      </c>
      <c r="CQ1808" s="179">
        <f t="shared" si="3045"/>
        <v>0</v>
      </c>
      <c r="CR1808" s="179">
        <f t="shared" si="3045"/>
        <v>0</v>
      </c>
      <c r="CS1808" s="179">
        <f t="shared" si="3045"/>
        <v>0</v>
      </c>
      <c r="CT1808" s="179">
        <f t="shared" si="3045"/>
        <v>0</v>
      </c>
      <c r="CU1808" s="179">
        <f t="shared" si="3045"/>
        <v>0</v>
      </c>
      <c r="CV1808" s="179">
        <f t="shared" si="3045"/>
        <v>0</v>
      </c>
      <c r="CW1808" s="179">
        <f t="shared" si="3045"/>
        <v>0</v>
      </c>
      <c r="CX1808" s="179">
        <f t="shared" si="3045"/>
        <v>0</v>
      </c>
      <c r="CY1808" s="179">
        <f t="shared" si="3045"/>
        <v>0</v>
      </c>
      <c r="CZ1808" s="179">
        <f t="shared" si="3045"/>
        <v>0</v>
      </c>
      <c r="DA1808" s="179">
        <f t="shared" si="3045"/>
        <v>0</v>
      </c>
      <c r="DB1808" s="179">
        <f t="shared" si="3045"/>
        <v>0</v>
      </c>
      <c r="DC1808" s="179">
        <f t="shared" si="3045"/>
        <v>0</v>
      </c>
      <c r="DD1808" s="179">
        <f t="shared" si="3045"/>
        <v>0</v>
      </c>
      <c r="DE1808" s="179">
        <f t="shared" si="3045"/>
        <v>0</v>
      </c>
      <c r="DF1808" s="179">
        <f t="shared" si="3045"/>
        <v>0</v>
      </c>
      <c r="DG1808" s="179">
        <f t="shared" si="3045"/>
        <v>0</v>
      </c>
      <c r="DH1808" s="179">
        <f t="shared" si="3045"/>
        <v>0</v>
      </c>
      <c r="DI1808" s="179">
        <f t="shared" si="3045"/>
        <v>0</v>
      </c>
      <c r="DJ1808" s="179">
        <f t="shared" si="3045"/>
        <v>0</v>
      </c>
      <c r="DK1808" s="179">
        <f t="shared" si="3045"/>
        <v>0</v>
      </c>
      <c r="DL1808" s="179">
        <f t="shared" si="3045"/>
        <v>0</v>
      </c>
    </row>
    <row r="1809" spans="1:116" x14ac:dyDescent="0.4">
      <c r="B1809" t="s">
        <v>332</v>
      </c>
      <c r="D1809" t="s">
        <v>564</v>
      </c>
      <c r="E1809" s="8" t="str">
        <f>ROW()&amp;" "&amp;D1809</f>
        <v>1809 FAPPELIST-F</v>
      </c>
      <c r="G1809" s="136" t="str">
        <f t="shared" si="3034"/>
        <v>Secondary revenue driver</v>
      </c>
      <c r="H1809" s="12"/>
      <c r="I1809" s="60"/>
      <c r="J1809" s="60"/>
      <c r="K1809" s="15"/>
      <c r="L1809" s="15"/>
      <c r="M1809" s="15"/>
      <c r="N1809" s="15"/>
      <c r="O1809" s="15"/>
      <c r="P1809" s="15"/>
      <c r="R1809" s="15"/>
      <c r="S1809" s="179"/>
      <c r="T1809" s="179"/>
      <c r="U1809" s="179"/>
      <c r="V1809" s="179"/>
      <c r="W1809" s="179"/>
      <c r="X1809" s="179"/>
      <c r="Y1809" s="179"/>
      <c r="Z1809" s="179"/>
      <c r="AA1809" s="179"/>
      <c r="AB1809" s="179"/>
      <c r="AC1809" s="179"/>
      <c r="AD1809" s="179"/>
      <c r="AE1809" s="179"/>
      <c r="AF1809" s="179"/>
      <c r="AG1809" s="179"/>
      <c r="AH1809" s="179"/>
      <c r="AI1809" s="179"/>
      <c r="AJ1809" s="179"/>
      <c r="AK1809" s="179"/>
      <c r="AL1809" s="179"/>
      <c r="AM1809" s="179"/>
      <c r="AN1809" s="179"/>
      <c r="AO1809" s="179"/>
      <c r="AP1809" s="179"/>
      <c r="AQ1809" s="179"/>
      <c r="AR1809" s="179"/>
      <c r="AS1809" s="179"/>
      <c r="AT1809" s="179"/>
      <c r="AU1809" s="179"/>
      <c r="AV1809" s="179"/>
      <c r="AW1809" s="179"/>
      <c r="AX1809" s="179"/>
      <c r="AY1809" s="179"/>
      <c r="AZ1809" s="179"/>
      <c r="BA1809" s="179"/>
      <c r="BB1809" s="179"/>
      <c r="BC1809" s="179"/>
      <c r="BD1809" s="179"/>
      <c r="BE1809" s="179"/>
      <c r="BF1809" s="179"/>
      <c r="BG1809" s="179"/>
      <c r="BH1809" s="179"/>
      <c r="BI1809" s="179"/>
      <c r="BJ1809" s="179"/>
      <c r="BK1809" s="179"/>
      <c r="BL1809" s="179"/>
      <c r="BM1809" s="179"/>
      <c r="BN1809" s="179"/>
      <c r="BO1809" s="179"/>
      <c r="BP1809" s="179"/>
      <c r="BQ1809" s="179"/>
      <c r="BR1809" s="179"/>
      <c r="BS1809" s="179"/>
      <c r="BT1809" s="179"/>
      <c r="BU1809" s="179"/>
      <c r="BV1809" s="179"/>
      <c r="BW1809" s="179"/>
      <c r="BX1809" s="179"/>
      <c r="BY1809" s="179"/>
      <c r="BZ1809" s="179"/>
      <c r="CA1809" s="179"/>
      <c r="CB1809" s="179"/>
      <c r="CC1809" s="179"/>
      <c r="CD1809" s="179"/>
      <c r="CE1809" s="179"/>
      <c r="CF1809" s="179"/>
      <c r="CG1809" s="179"/>
      <c r="CH1809" s="179"/>
      <c r="CI1809" s="179"/>
      <c r="CJ1809" s="179"/>
      <c r="CK1809" s="179"/>
      <c r="CL1809" s="179"/>
      <c r="CN1809" s="60"/>
      <c r="CO1809" s="179">
        <f t="shared" ref="CO1809:DL1809" si="3046">CO1766</f>
        <v>0</v>
      </c>
      <c r="CP1809" s="179">
        <f t="shared" si="3046"/>
        <v>0</v>
      </c>
      <c r="CQ1809" s="179">
        <f t="shared" si="3046"/>
        <v>0</v>
      </c>
      <c r="CR1809" s="179">
        <f t="shared" si="3046"/>
        <v>0</v>
      </c>
      <c r="CS1809" s="179">
        <f t="shared" si="3046"/>
        <v>0</v>
      </c>
      <c r="CT1809" s="179">
        <f t="shared" si="3046"/>
        <v>0</v>
      </c>
      <c r="CU1809" s="179">
        <f t="shared" si="3046"/>
        <v>0</v>
      </c>
      <c r="CV1809" s="179">
        <f t="shared" si="3046"/>
        <v>0</v>
      </c>
      <c r="CW1809" s="179">
        <f t="shared" si="3046"/>
        <v>0</v>
      </c>
      <c r="CX1809" s="179">
        <f t="shared" si="3046"/>
        <v>0</v>
      </c>
      <c r="CY1809" s="179">
        <f t="shared" si="3046"/>
        <v>0</v>
      </c>
      <c r="CZ1809" s="179">
        <f t="shared" si="3046"/>
        <v>0</v>
      </c>
      <c r="DA1809" s="179">
        <f t="shared" si="3046"/>
        <v>0</v>
      </c>
      <c r="DB1809" s="179">
        <f t="shared" si="3046"/>
        <v>0</v>
      </c>
      <c r="DC1809" s="179">
        <f t="shared" si="3046"/>
        <v>0</v>
      </c>
      <c r="DD1809" s="179">
        <f t="shared" si="3046"/>
        <v>0</v>
      </c>
      <c r="DE1809" s="179">
        <f t="shared" si="3046"/>
        <v>0</v>
      </c>
      <c r="DF1809" s="179">
        <f t="shared" si="3046"/>
        <v>0</v>
      </c>
      <c r="DG1809" s="179">
        <f t="shared" si="3046"/>
        <v>0</v>
      </c>
      <c r="DH1809" s="179">
        <f t="shared" si="3046"/>
        <v>0</v>
      </c>
      <c r="DI1809" s="179">
        <f t="shared" si="3046"/>
        <v>0</v>
      </c>
      <c r="DJ1809" s="179">
        <f t="shared" si="3046"/>
        <v>0</v>
      </c>
      <c r="DK1809" s="179">
        <f t="shared" si="3046"/>
        <v>0</v>
      </c>
      <c r="DL1809" s="179">
        <f t="shared" si="3046"/>
        <v>0</v>
      </c>
    </row>
    <row r="1810" spans="1:116" x14ac:dyDescent="0.4">
      <c r="B1810" t="s">
        <v>332</v>
      </c>
      <c r="D1810" t="s">
        <v>564</v>
      </c>
      <c r="E1810" s="8" t="str">
        <f>ROW()&amp;" "&amp;D1810</f>
        <v>1810 FAPPELIST-F</v>
      </c>
      <c r="G1810" s="136" t="str">
        <f t="shared" si="3034"/>
        <v>Secondary volume driver</v>
      </c>
      <c r="H1810" s="12"/>
      <c r="I1810" s="60"/>
      <c r="J1810" s="60"/>
      <c r="K1810" s="15"/>
      <c r="L1810" s="15"/>
      <c r="M1810" s="15"/>
      <c r="N1810" s="15"/>
      <c r="O1810" s="15"/>
      <c r="P1810" s="15"/>
      <c r="R1810" s="15"/>
      <c r="S1810" s="80"/>
      <c r="T1810" s="80"/>
      <c r="U1810" s="80"/>
      <c r="V1810" s="80"/>
      <c r="W1810" s="80"/>
      <c r="X1810" s="80"/>
      <c r="Y1810" s="80"/>
      <c r="Z1810" s="80"/>
      <c r="AA1810" s="80"/>
      <c r="AB1810" s="80"/>
      <c r="AC1810" s="80"/>
      <c r="AD1810" s="80"/>
      <c r="AE1810" s="80"/>
      <c r="AF1810" s="80"/>
      <c r="AG1810" s="80"/>
      <c r="AH1810" s="80"/>
      <c r="AI1810" s="80"/>
      <c r="AJ1810" s="80"/>
      <c r="AK1810" s="80"/>
      <c r="AL1810" s="80"/>
      <c r="AM1810" s="80"/>
      <c r="AN1810" s="80"/>
      <c r="AO1810" s="80"/>
      <c r="AP1810" s="80"/>
      <c r="AQ1810" s="80"/>
      <c r="AR1810" s="80"/>
      <c r="AS1810" s="80"/>
      <c r="AT1810" s="80"/>
      <c r="AU1810" s="80"/>
      <c r="AV1810" s="80"/>
      <c r="AW1810" s="80"/>
      <c r="AX1810" s="80"/>
      <c r="AY1810" s="80"/>
      <c r="AZ1810" s="80"/>
      <c r="BA1810" s="80"/>
      <c r="BB1810" s="80"/>
      <c r="BC1810" s="80"/>
      <c r="BD1810" s="80"/>
      <c r="BE1810" s="80"/>
      <c r="BF1810" s="80"/>
      <c r="BG1810" s="80"/>
      <c r="BH1810" s="80"/>
      <c r="BI1810" s="80"/>
      <c r="BJ1810" s="80"/>
      <c r="BK1810" s="80"/>
      <c r="BL1810" s="80"/>
      <c r="BM1810" s="80"/>
      <c r="BN1810" s="80"/>
      <c r="BO1810" s="80"/>
      <c r="BP1810" s="80"/>
      <c r="BQ1810" s="80"/>
      <c r="BR1810" s="80"/>
      <c r="BS1810" s="80"/>
      <c r="BT1810" s="80"/>
      <c r="BU1810" s="80"/>
      <c r="BV1810" s="80"/>
      <c r="BW1810" s="80"/>
      <c r="BX1810" s="80"/>
      <c r="BY1810" s="80"/>
      <c r="BZ1810" s="80"/>
      <c r="CA1810" s="80"/>
      <c r="CB1810" s="80"/>
      <c r="CC1810" s="80"/>
      <c r="CD1810" s="80"/>
      <c r="CE1810" s="80"/>
      <c r="CF1810" s="80"/>
      <c r="CG1810" s="80"/>
      <c r="CH1810" s="80"/>
      <c r="CI1810" s="80"/>
      <c r="CJ1810" s="80"/>
      <c r="CK1810" s="80"/>
      <c r="CL1810" s="80"/>
      <c r="CN1810" s="60"/>
      <c r="CO1810" s="179"/>
      <c r="CP1810" s="179"/>
      <c r="CQ1810" s="179"/>
      <c r="CR1810" s="179"/>
      <c r="CS1810" s="179"/>
      <c r="CT1810" s="179"/>
      <c r="CU1810" s="179"/>
      <c r="CV1810" s="179"/>
      <c r="CW1810" s="179"/>
      <c r="CX1810" s="179"/>
      <c r="CY1810" s="179"/>
      <c r="CZ1810" s="179"/>
      <c r="DA1810" s="179"/>
      <c r="DB1810" s="179"/>
      <c r="DC1810" s="179"/>
      <c r="DD1810" s="179"/>
      <c r="DE1810" s="179"/>
      <c r="DF1810" s="179"/>
      <c r="DG1810" s="179"/>
      <c r="DH1810" s="179"/>
      <c r="DI1810" s="179"/>
      <c r="DJ1810" s="179"/>
      <c r="DK1810" s="179"/>
      <c r="DL1810" s="179"/>
    </row>
    <row r="1811" spans="1:116" x14ac:dyDescent="0.4">
      <c r="E1811" s="8"/>
      <c r="G1811" s="136"/>
      <c r="H1811" s="12"/>
      <c r="I1811" s="60"/>
      <c r="J1811" s="60"/>
      <c r="K1811" s="15"/>
      <c r="L1811" s="15"/>
      <c r="M1811" s="15"/>
      <c r="N1811" s="15"/>
      <c r="O1811" s="15"/>
      <c r="P1811" s="15"/>
      <c r="R1811" s="15"/>
      <c r="S1811" s="80" t="str">
        <f t="shared" ref="S1811:AX1811" si="3047">S1776</f>
        <v>S$18</v>
      </c>
      <c r="T1811" s="80" t="str">
        <f t="shared" si="3047"/>
        <v>T$18</v>
      </c>
      <c r="U1811" s="80" t="str">
        <f t="shared" si="3047"/>
        <v>U$18</v>
      </c>
      <c r="V1811" s="80" t="str">
        <f t="shared" si="3047"/>
        <v>V$18</v>
      </c>
      <c r="W1811" s="80" t="str">
        <f t="shared" si="3047"/>
        <v>W$18</v>
      </c>
      <c r="X1811" s="80" t="str">
        <f t="shared" si="3047"/>
        <v>X$18</v>
      </c>
      <c r="Y1811" s="80" t="str">
        <f t="shared" si="3047"/>
        <v>Y$18</v>
      </c>
      <c r="Z1811" s="80" t="str">
        <f t="shared" si="3047"/>
        <v>Z$18</v>
      </c>
      <c r="AA1811" s="80" t="str">
        <f t="shared" si="3047"/>
        <v>AA$18</v>
      </c>
      <c r="AB1811" s="80" t="str">
        <f t="shared" si="3047"/>
        <v>AB$18</v>
      </c>
      <c r="AC1811" s="80" t="str">
        <f t="shared" si="3047"/>
        <v>AC$18</v>
      </c>
      <c r="AD1811" s="80" t="str">
        <f t="shared" si="3047"/>
        <v>AD$18</v>
      </c>
      <c r="AE1811" s="80" t="str">
        <f t="shared" si="3047"/>
        <v>AE$18</v>
      </c>
      <c r="AF1811" s="80" t="str">
        <f t="shared" si="3047"/>
        <v>AF$18</v>
      </c>
      <c r="AG1811" s="80" t="str">
        <f t="shared" si="3047"/>
        <v>AG$18</v>
      </c>
      <c r="AH1811" s="80" t="str">
        <f t="shared" si="3047"/>
        <v>AH$18</v>
      </c>
      <c r="AI1811" s="80" t="str">
        <f t="shared" si="3047"/>
        <v>AI$18</v>
      </c>
      <c r="AJ1811" s="80" t="str">
        <f t="shared" si="3047"/>
        <v>AJ$18</v>
      </c>
      <c r="AK1811" s="80" t="str">
        <f t="shared" si="3047"/>
        <v>AK$18</v>
      </c>
      <c r="AL1811" s="80" t="str">
        <f t="shared" si="3047"/>
        <v>AL$18</v>
      </c>
      <c r="AM1811" s="80" t="str">
        <f t="shared" si="3047"/>
        <v>AM$18</v>
      </c>
      <c r="AN1811" s="80" t="str">
        <f t="shared" si="3047"/>
        <v>AN$18</v>
      </c>
      <c r="AO1811" s="80" t="str">
        <f t="shared" si="3047"/>
        <v>AO$18</v>
      </c>
      <c r="AP1811" s="80" t="str">
        <f t="shared" si="3047"/>
        <v>AP$18</v>
      </c>
      <c r="AQ1811" s="80" t="str">
        <f t="shared" si="3047"/>
        <v>AQ$18</v>
      </c>
      <c r="AR1811" s="80" t="str">
        <f t="shared" si="3047"/>
        <v>AR$18</v>
      </c>
      <c r="AS1811" s="80" t="str">
        <f t="shared" si="3047"/>
        <v>AS$18</v>
      </c>
      <c r="AT1811" s="80" t="str">
        <f t="shared" si="3047"/>
        <v>AT$18</v>
      </c>
      <c r="AU1811" s="80" t="str">
        <f t="shared" si="3047"/>
        <v>AU$18</v>
      </c>
      <c r="AV1811" s="80" t="str">
        <f t="shared" si="3047"/>
        <v>AV$18</v>
      </c>
      <c r="AW1811" s="80" t="str">
        <f t="shared" si="3047"/>
        <v>AW$18</v>
      </c>
      <c r="AX1811" s="80" t="str">
        <f t="shared" si="3047"/>
        <v>AX$18</v>
      </c>
      <c r="AY1811" s="80" t="str">
        <f t="shared" ref="AY1811:CD1811" si="3048">AY1776</f>
        <v>AY$18</v>
      </c>
      <c r="AZ1811" s="80" t="str">
        <f t="shared" si="3048"/>
        <v>AZ$18</v>
      </c>
      <c r="BA1811" s="80" t="str">
        <f t="shared" si="3048"/>
        <v>BA$18</v>
      </c>
      <c r="BB1811" s="80" t="str">
        <f t="shared" si="3048"/>
        <v>BB$18</v>
      </c>
      <c r="BC1811" s="80" t="str">
        <f t="shared" si="3048"/>
        <v>BC$18</v>
      </c>
      <c r="BD1811" s="80" t="str">
        <f t="shared" si="3048"/>
        <v>BD$18</v>
      </c>
      <c r="BE1811" s="80" t="str">
        <f t="shared" si="3048"/>
        <v>BE$18</v>
      </c>
      <c r="BF1811" s="80" t="str">
        <f t="shared" si="3048"/>
        <v>BF$18</v>
      </c>
      <c r="BG1811" s="80" t="str">
        <f t="shared" si="3048"/>
        <v>BG$18</v>
      </c>
      <c r="BH1811" s="80" t="str">
        <f t="shared" si="3048"/>
        <v>BH$18</v>
      </c>
      <c r="BI1811" s="80" t="str">
        <f t="shared" si="3048"/>
        <v>BI$18</v>
      </c>
      <c r="BJ1811" s="80" t="str">
        <f t="shared" si="3048"/>
        <v>BJ$18</v>
      </c>
      <c r="BK1811" s="80" t="str">
        <f t="shared" si="3048"/>
        <v>BK$18</v>
      </c>
      <c r="BL1811" s="80" t="str">
        <f t="shared" si="3048"/>
        <v>BL$18</v>
      </c>
      <c r="BM1811" s="80" t="str">
        <f t="shared" si="3048"/>
        <v>BM$18</v>
      </c>
      <c r="BN1811" s="80" t="str">
        <f t="shared" si="3048"/>
        <v>BN$18</v>
      </c>
      <c r="BO1811" s="80" t="str">
        <f t="shared" si="3048"/>
        <v>BO$18</v>
      </c>
      <c r="BP1811" s="80" t="str">
        <f t="shared" si="3048"/>
        <v>BP$18</v>
      </c>
      <c r="BQ1811" s="80" t="str">
        <f t="shared" si="3048"/>
        <v>BQ$18</v>
      </c>
      <c r="BR1811" s="80" t="str">
        <f t="shared" si="3048"/>
        <v>BR$18</v>
      </c>
      <c r="BS1811" s="80" t="str">
        <f t="shared" si="3048"/>
        <v>BS$18</v>
      </c>
      <c r="BT1811" s="80" t="str">
        <f t="shared" si="3048"/>
        <v>BT$18</v>
      </c>
      <c r="BU1811" s="80" t="str">
        <f t="shared" si="3048"/>
        <v>BU$18</v>
      </c>
      <c r="BV1811" s="80" t="str">
        <f t="shared" si="3048"/>
        <v>BV$18</v>
      </c>
      <c r="BW1811" s="80" t="str">
        <f t="shared" si="3048"/>
        <v>BW$18</v>
      </c>
      <c r="BX1811" s="80" t="str">
        <f t="shared" si="3048"/>
        <v>BX$18</v>
      </c>
      <c r="BY1811" s="80" t="str">
        <f t="shared" si="3048"/>
        <v>BY$18</v>
      </c>
      <c r="BZ1811" s="80" t="str">
        <f t="shared" si="3048"/>
        <v>BZ$18</v>
      </c>
      <c r="CA1811" s="80" t="str">
        <f t="shared" si="3048"/>
        <v>CA$18</v>
      </c>
      <c r="CB1811" s="80" t="str">
        <f t="shared" si="3048"/>
        <v>CB$18</v>
      </c>
      <c r="CC1811" s="80" t="str">
        <f t="shared" si="3048"/>
        <v>CC$18</v>
      </c>
      <c r="CD1811" s="80" t="str">
        <f t="shared" si="3048"/>
        <v>CD$18</v>
      </c>
      <c r="CE1811" s="80" t="str">
        <f t="shared" ref="CE1811:CL1811" si="3049">CE1776</f>
        <v>CE$18</v>
      </c>
      <c r="CF1811" s="80" t="str">
        <f t="shared" si="3049"/>
        <v>CF$18</v>
      </c>
      <c r="CG1811" s="80" t="str">
        <f t="shared" si="3049"/>
        <v>CG$18</v>
      </c>
      <c r="CH1811" s="80" t="str">
        <f t="shared" si="3049"/>
        <v>CH$18</v>
      </c>
      <c r="CI1811" s="80" t="str">
        <f t="shared" si="3049"/>
        <v>CI$18</v>
      </c>
      <c r="CJ1811" s="80" t="str">
        <f t="shared" si="3049"/>
        <v>CJ$18</v>
      </c>
      <c r="CK1811" s="80" t="str">
        <f t="shared" si="3049"/>
        <v>CK$18</v>
      </c>
      <c r="CL1811" s="80" t="str">
        <f t="shared" si="3049"/>
        <v>CL$18</v>
      </c>
      <c r="CN1811" s="60"/>
      <c r="CO1811" s="1" t="str">
        <f t="shared" ref="CO1811:DL1811" si="3050">ADDRESS(ROW(CO1803),COLUMN(CO1803),2)</f>
        <v>CO$1803</v>
      </c>
      <c r="CP1811" s="1" t="str">
        <f t="shared" si="3050"/>
        <v>CP$1803</v>
      </c>
      <c r="CQ1811" s="1" t="str">
        <f t="shared" si="3050"/>
        <v>CQ$1803</v>
      </c>
      <c r="CR1811" s="1" t="str">
        <f t="shared" si="3050"/>
        <v>CR$1803</v>
      </c>
      <c r="CS1811" s="1" t="str">
        <f t="shared" si="3050"/>
        <v>CS$1803</v>
      </c>
      <c r="CT1811" s="1" t="str">
        <f t="shared" si="3050"/>
        <v>CT$1803</v>
      </c>
      <c r="CU1811" s="1" t="str">
        <f t="shared" si="3050"/>
        <v>CU$1803</v>
      </c>
      <c r="CV1811" s="1" t="str">
        <f t="shared" si="3050"/>
        <v>CV$1803</v>
      </c>
      <c r="CW1811" s="1" t="str">
        <f t="shared" si="3050"/>
        <v>CW$1803</v>
      </c>
      <c r="CX1811" s="1" t="str">
        <f t="shared" si="3050"/>
        <v>CX$1803</v>
      </c>
      <c r="CY1811" s="1" t="str">
        <f t="shared" si="3050"/>
        <v>CY$1803</v>
      </c>
      <c r="CZ1811" s="1" t="str">
        <f t="shared" si="3050"/>
        <v>CZ$1803</v>
      </c>
      <c r="DA1811" s="1" t="str">
        <f t="shared" si="3050"/>
        <v>DA$1803</v>
      </c>
      <c r="DB1811" s="1" t="str">
        <f t="shared" si="3050"/>
        <v>DB$1803</v>
      </c>
      <c r="DC1811" s="1" t="str">
        <f t="shared" si="3050"/>
        <v>DC$1803</v>
      </c>
      <c r="DD1811" s="1" t="str">
        <f t="shared" si="3050"/>
        <v>DD$1803</v>
      </c>
      <c r="DE1811" s="1" t="str">
        <f t="shared" si="3050"/>
        <v>DE$1803</v>
      </c>
      <c r="DF1811" s="1" t="str">
        <f t="shared" si="3050"/>
        <v>DF$1803</v>
      </c>
      <c r="DG1811" s="1" t="str">
        <f t="shared" si="3050"/>
        <v>DG$1803</v>
      </c>
      <c r="DH1811" s="1" t="str">
        <f t="shared" si="3050"/>
        <v>DH$1803</v>
      </c>
      <c r="DI1811" s="1" t="str">
        <f t="shared" si="3050"/>
        <v>DI$1803</v>
      </c>
      <c r="DJ1811" s="1" t="str">
        <f t="shared" si="3050"/>
        <v>DJ$1803</v>
      </c>
      <c r="DK1811" s="1" t="str">
        <f t="shared" si="3050"/>
        <v>DK$1803</v>
      </c>
      <c r="DL1811" s="1" t="str">
        <f t="shared" si="3050"/>
        <v>DL$1803</v>
      </c>
    </row>
    <row r="1812" spans="1:116" x14ac:dyDescent="0.4">
      <c r="A1812" s="174"/>
      <c r="E1812" s="8"/>
      <c r="G1812" s="175" t="s">
        <v>490</v>
      </c>
      <c r="H1812" s="12"/>
      <c r="I1812" s="60"/>
      <c r="J1812" s="60"/>
      <c r="K1812" s="15"/>
      <c r="L1812" s="15"/>
      <c r="M1812" s="15"/>
      <c r="N1812" s="15"/>
      <c r="O1812" s="15"/>
      <c r="P1812" s="15"/>
      <c r="R1812" s="15"/>
      <c r="S1812" s="80" t="str">
        <f t="shared" ref="S1812:AX1812" si="3051">S1777</f>
        <v>S$19</v>
      </c>
      <c r="T1812" s="80" t="str">
        <f t="shared" si="3051"/>
        <v>T$19</v>
      </c>
      <c r="U1812" s="80" t="str">
        <f t="shared" si="3051"/>
        <v>U$19</v>
      </c>
      <c r="V1812" s="80" t="str">
        <f t="shared" si="3051"/>
        <v>V$19</v>
      </c>
      <c r="W1812" s="80" t="str">
        <f t="shared" si="3051"/>
        <v>W$19</v>
      </c>
      <c r="X1812" s="80" t="str">
        <f t="shared" si="3051"/>
        <v>X$19</v>
      </c>
      <c r="Y1812" s="80" t="str">
        <f t="shared" si="3051"/>
        <v>Y$19</v>
      </c>
      <c r="Z1812" s="80" t="str">
        <f t="shared" si="3051"/>
        <v>Z$19</v>
      </c>
      <c r="AA1812" s="80" t="str">
        <f t="shared" si="3051"/>
        <v>AA$19</v>
      </c>
      <c r="AB1812" s="80" t="str">
        <f t="shared" si="3051"/>
        <v>AB$19</v>
      </c>
      <c r="AC1812" s="80" t="str">
        <f t="shared" si="3051"/>
        <v>AC$19</v>
      </c>
      <c r="AD1812" s="80" t="str">
        <f t="shared" si="3051"/>
        <v>AD$19</v>
      </c>
      <c r="AE1812" s="80" t="str">
        <f t="shared" si="3051"/>
        <v>AE$19</v>
      </c>
      <c r="AF1812" s="80" t="str">
        <f t="shared" si="3051"/>
        <v>AF$19</v>
      </c>
      <c r="AG1812" s="80" t="str">
        <f t="shared" si="3051"/>
        <v>AG$19</v>
      </c>
      <c r="AH1812" s="80" t="str">
        <f t="shared" si="3051"/>
        <v>AH$19</v>
      </c>
      <c r="AI1812" s="80" t="str">
        <f t="shared" si="3051"/>
        <v>AI$19</v>
      </c>
      <c r="AJ1812" s="80" t="str">
        <f t="shared" si="3051"/>
        <v>AJ$19</v>
      </c>
      <c r="AK1812" s="80" t="str">
        <f t="shared" si="3051"/>
        <v>AK$19</v>
      </c>
      <c r="AL1812" s="80" t="str">
        <f t="shared" si="3051"/>
        <v>AL$19</v>
      </c>
      <c r="AM1812" s="80" t="str">
        <f t="shared" si="3051"/>
        <v>AM$19</v>
      </c>
      <c r="AN1812" s="80" t="str">
        <f t="shared" si="3051"/>
        <v>AN$19</v>
      </c>
      <c r="AO1812" s="80" t="str">
        <f t="shared" si="3051"/>
        <v>AO$19</v>
      </c>
      <c r="AP1812" s="80" t="str">
        <f t="shared" si="3051"/>
        <v>AP$19</v>
      </c>
      <c r="AQ1812" s="80" t="str">
        <f t="shared" si="3051"/>
        <v>AQ$19</v>
      </c>
      <c r="AR1812" s="80" t="str">
        <f t="shared" si="3051"/>
        <v>AR$19</v>
      </c>
      <c r="AS1812" s="80" t="str">
        <f t="shared" si="3051"/>
        <v>AS$19</v>
      </c>
      <c r="AT1812" s="80" t="str">
        <f t="shared" si="3051"/>
        <v>AT$19</v>
      </c>
      <c r="AU1812" s="80" t="str">
        <f t="shared" si="3051"/>
        <v>AU$19</v>
      </c>
      <c r="AV1812" s="80" t="str">
        <f t="shared" si="3051"/>
        <v>AV$19</v>
      </c>
      <c r="AW1812" s="80" t="str">
        <f t="shared" si="3051"/>
        <v>AW$19</v>
      </c>
      <c r="AX1812" s="80" t="str">
        <f t="shared" si="3051"/>
        <v>AX$19</v>
      </c>
      <c r="AY1812" s="80" t="str">
        <f t="shared" ref="AY1812:CD1812" si="3052">AY1777</f>
        <v>AY$19</v>
      </c>
      <c r="AZ1812" s="80" t="str">
        <f t="shared" si="3052"/>
        <v>AZ$19</v>
      </c>
      <c r="BA1812" s="80" t="str">
        <f t="shared" si="3052"/>
        <v>BA$19</v>
      </c>
      <c r="BB1812" s="80" t="str">
        <f t="shared" si="3052"/>
        <v>BB$19</v>
      </c>
      <c r="BC1812" s="80" t="str">
        <f t="shared" si="3052"/>
        <v>BC$19</v>
      </c>
      <c r="BD1812" s="80" t="str">
        <f t="shared" si="3052"/>
        <v>BD$19</v>
      </c>
      <c r="BE1812" s="80" t="str">
        <f t="shared" si="3052"/>
        <v>BE$19</v>
      </c>
      <c r="BF1812" s="80" t="str">
        <f t="shared" si="3052"/>
        <v>BF$19</v>
      </c>
      <c r="BG1812" s="80" t="str">
        <f t="shared" si="3052"/>
        <v>BG$19</v>
      </c>
      <c r="BH1812" s="80" t="str">
        <f t="shared" si="3052"/>
        <v>BH$19</v>
      </c>
      <c r="BI1812" s="80" t="str">
        <f t="shared" si="3052"/>
        <v>BI$19</v>
      </c>
      <c r="BJ1812" s="80" t="str">
        <f t="shared" si="3052"/>
        <v>BJ$19</v>
      </c>
      <c r="BK1812" s="80" t="str">
        <f t="shared" si="3052"/>
        <v>BK$19</v>
      </c>
      <c r="BL1812" s="80" t="str">
        <f t="shared" si="3052"/>
        <v>BL$19</v>
      </c>
      <c r="BM1812" s="80" t="str">
        <f t="shared" si="3052"/>
        <v>BM$19</v>
      </c>
      <c r="BN1812" s="80" t="str">
        <f t="shared" si="3052"/>
        <v>BN$19</v>
      </c>
      <c r="BO1812" s="80" t="str">
        <f t="shared" si="3052"/>
        <v>BO$19</v>
      </c>
      <c r="BP1812" s="80" t="str">
        <f t="shared" si="3052"/>
        <v>BP$19</v>
      </c>
      <c r="BQ1812" s="80" t="str">
        <f t="shared" si="3052"/>
        <v>BQ$19</v>
      </c>
      <c r="BR1812" s="80" t="str">
        <f t="shared" si="3052"/>
        <v>BR$19</v>
      </c>
      <c r="BS1812" s="80" t="str">
        <f t="shared" si="3052"/>
        <v>BS$19</v>
      </c>
      <c r="BT1812" s="80" t="str">
        <f t="shared" si="3052"/>
        <v>BT$19</v>
      </c>
      <c r="BU1812" s="80" t="str">
        <f t="shared" si="3052"/>
        <v>BU$19</v>
      </c>
      <c r="BV1812" s="80" t="str">
        <f t="shared" si="3052"/>
        <v>BV$19</v>
      </c>
      <c r="BW1812" s="80" t="str">
        <f t="shared" si="3052"/>
        <v>BW$19</v>
      </c>
      <c r="BX1812" s="80" t="str">
        <f t="shared" si="3052"/>
        <v>BX$19</v>
      </c>
      <c r="BY1812" s="80" t="str">
        <f t="shared" si="3052"/>
        <v>BY$19</v>
      </c>
      <c r="BZ1812" s="80" t="str">
        <f t="shared" si="3052"/>
        <v>BZ$19</v>
      </c>
      <c r="CA1812" s="80" t="str">
        <f t="shared" si="3052"/>
        <v>CA$19</v>
      </c>
      <c r="CB1812" s="80" t="str">
        <f t="shared" si="3052"/>
        <v>CB$19</v>
      </c>
      <c r="CC1812" s="80" t="str">
        <f t="shared" si="3052"/>
        <v>CC$19</v>
      </c>
      <c r="CD1812" s="80" t="str">
        <f t="shared" si="3052"/>
        <v>CD$19</v>
      </c>
      <c r="CE1812" s="80" t="str">
        <f t="shared" ref="CE1812:CL1812" si="3053">CE1777</f>
        <v>CE$19</v>
      </c>
      <c r="CF1812" s="80" t="str">
        <f t="shared" si="3053"/>
        <v>CF$19</v>
      </c>
      <c r="CG1812" s="80" t="str">
        <f t="shared" si="3053"/>
        <v>CG$19</v>
      </c>
      <c r="CH1812" s="80" t="str">
        <f t="shared" si="3053"/>
        <v>CH$19</v>
      </c>
      <c r="CI1812" s="80" t="str">
        <f t="shared" si="3053"/>
        <v>CI$19</v>
      </c>
      <c r="CJ1812" s="80" t="str">
        <f t="shared" si="3053"/>
        <v>CJ$19</v>
      </c>
      <c r="CK1812" s="80" t="str">
        <f t="shared" si="3053"/>
        <v>CK$19</v>
      </c>
      <c r="CL1812" s="80" t="str">
        <f t="shared" si="3053"/>
        <v>CL$19</v>
      </c>
      <c r="CN1812" s="60"/>
      <c r="CO1812" s="179">
        <f t="shared" ref="CO1812:DL1812" si="3054">CO1769</f>
        <v>0</v>
      </c>
      <c r="CP1812" s="179">
        <f t="shared" si="3054"/>
        <v>0</v>
      </c>
      <c r="CQ1812" s="179">
        <f t="shared" si="3054"/>
        <v>0</v>
      </c>
      <c r="CR1812" s="179">
        <f t="shared" si="3054"/>
        <v>0</v>
      </c>
      <c r="CS1812" s="179">
        <f t="shared" si="3054"/>
        <v>0</v>
      </c>
      <c r="CT1812" s="179">
        <f t="shared" si="3054"/>
        <v>0</v>
      </c>
      <c r="CU1812" s="179">
        <f t="shared" si="3054"/>
        <v>0</v>
      </c>
      <c r="CV1812" s="179">
        <f t="shared" si="3054"/>
        <v>0</v>
      </c>
      <c r="CW1812" s="179">
        <f t="shared" si="3054"/>
        <v>0</v>
      </c>
      <c r="CX1812" s="179">
        <f t="shared" si="3054"/>
        <v>0</v>
      </c>
      <c r="CY1812" s="179">
        <f t="shared" si="3054"/>
        <v>0</v>
      </c>
      <c r="CZ1812" s="179">
        <f t="shared" si="3054"/>
        <v>0</v>
      </c>
      <c r="DA1812" s="179">
        <f t="shared" si="3054"/>
        <v>0</v>
      </c>
      <c r="DB1812" s="179">
        <f t="shared" si="3054"/>
        <v>0</v>
      </c>
      <c r="DC1812" s="179">
        <f t="shared" si="3054"/>
        <v>0</v>
      </c>
      <c r="DD1812" s="179">
        <f t="shared" si="3054"/>
        <v>0</v>
      </c>
      <c r="DE1812" s="179">
        <f t="shared" si="3054"/>
        <v>0</v>
      </c>
      <c r="DF1812" s="179">
        <f t="shared" si="3054"/>
        <v>0</v>
      </c>
      <c r="DG1812" s="179">
        <f t="shared" si="3054"/>
        <v>0</v>
      </c>
      <c r="DH1812" s="179">
        <f t="shared" si="3054"/>
        <v>0</v>
      </c>
      <c r="DI1812" s="179">
        <f t="shared" si="3054"/>
        <v>0</v>
      </c>
      <c r="DJ1812" s="179">
        <f t="shared" si="3054"/>
        <v>0</v>
      </c>
      <c r="DK1812" s="179">
        <f t="shared" si="3054"/>
        <v>0</v>
      </c>
      <c r="DL1812" s="179">
        <f t="shared" si="3054"/>
        <v>0</v>
      </c>
    </row>
    <row r="1813" spans="1:116" x14ac:dyDescent="0.4">
      <c r="A1813" s="174"/>
      <c r="E1813" s="8"/>
      <c r="G1813" s="175" t="s">
        <v>492</v>
      </c>
      <c r="H1813" s="12"/>
      <c r="I1813" s="60"/>
      <c r="J1813" s="60"/>
      <c r="K1813" s="15"/>
      <c r="L1813" s="15"/>
      <c r="M1813" s="15"/>
      <c r="N1813" s="15"/>
      <c r="O1813" s="15"/>
      <c r="P1813" s="15"/>
      <c r="R1813" s="15"/>
      <c r="S1813" s="80"/>
      <c r="T1813" s="80"/>
      <c r="U1813" s="80"/>
      <c r="V1813" s="80"/>
      <c r="W1813" s="80"/>
      <c r="X1813" s="80"/>
      <c r="Y1813" s="80"/>
      <c r="Z1813" s="80"/>
      <c r="AA1813" s="80"/>
      <c r="AB1813" s="80"/>
      <c r="AC1813" s="80"/>
      <c r="AD1813" s="80"/>
      <c r="AE1813" s="80"/>
      <c r="AF1813" s="80"/>
      <c r="AG1813" s="80"/>
      <c r="AH1813" s="80"/>
      <c r="AI1813" s="80"/>
      <c r="AJ1813" s="80"/>
      <c r="AK1813" s="80"/>
      <c r="AL1813" s="80"/>
      <c r="AM1813" s="80"/>
      <c r="AN1813" s="80"/>
      <c r="AO1813" s="80"/>
      <c r="AP1813" s="80"/>
      <c r="AQ1813" s="80"/>
      <c r="AR1813" s="80"/>
      <c r="AS1813" s="80"/>
      <c r="AT1813" s="80"/>
      <c r="AU1813" s="80"/>
      <c r="AV1813" s="80"/>
      <c r="AW1813" s="80"/>
      <c r="AX1813" s="80"/>
      <c r="AY1813" s="80"/>
      <c r="AZ1813" s="80"/>
      <c r="BA1813" s="80"/>
      <c r="BB1813" s="80"/>
      <c r="BC1813" s="80"/>
      <c r="BD1813" s="80"/>
      <c r="BE1813" s="80"/>
      <c r="BF1813" s="80"/>
      <c r="BG1813" s="80"/>
      <c r="BH1813" s="80"/>
      <c r="BI1813" s="80"/>
      <c r="BJ1813" s="80"/>
      <c r="BK1813" s="80"/>
      <c r="BL1813" s="80"/>
      <c r="BM1813" s="80"/>
      <c r="BN1813" s="80"/>
      <c r="BO1813" s="80"/>
      <c r="BP1813" s="80"/>
      <c r="BQ1813" s="80"/>
      <c r="BR1813" s="80"/>
      <c r="BS1813" s="80"/>
      <c r="BT1813" s="80"/>
      <c r="BU1813" s="80"/>
      <c r="BV1813" s="80"/>
      <c r="BW1813" s="80"/>
      <c r="BX1813" s="80"/>
      <c r="BY1813" s="80"/>
      <c r="BZ1813" s="80"/>
      <c r="CA1813" s="80"/>
      <c r="CB1813" s="80"/>
      <c r="CC1813" s="80"/>
      <c r="CD1813" s="80"/>
      <c r="CE1813" s="80"/>
      <c r="CF1813" s="80"/>
      <c r="CG1813" s="80"/>
      <c r="CH1813" s="80"/>
      <c r="CI1813" s="80"/>
      <c r="CJ1813" s="80"/>
      <c r="CK1813" s="80"/>
      <c r="CL1813" s="80"/>
      <c r="CN1813" s="60"/>
      <c r="CO1813" s="179"/>
      <c r="CP1813" s="179"/>
      <c r="CQ1813" s="179"/>
      <c r="CR1813" s="179"/>
      <c r="CS1813" s="179"/>
      <c r="CT1813" s="179"/>
      <c r="CU1813" s="179"/>
      <c r="CV1813" s="179"/>
      <c r="CW1813" s="179"/>
      <c r="CX1813" s="179"/>
      <c r="CY1813" s="179"/>
      <c r="CZ1813" s="179"/>
      <c r="DA1813" s="179"/>
      <c r="DB1813" s="179"/>
      <c r="DC1813" s="179"/>
      <c r="DD1813" s="179"/>
      <c r="DE1813" s="179"/>
      <c r="DF1813" s="179"/>
      <c r="DG1813" s="179"/>
      <c r="DH1813" s="179"/>
      <c r="DI1813" s="179"/>
      <c r="DJ1813" s="179"/>
      <c r="DK1813" s="179"/>
      <c r="DL1813" s="179"/>
    </row>
    <row r="1814" spans="1:116" x14ac:dyDescent="0.4">
      <c r="A1814" s="174"/>
      <c r="E1814" s="8"/>
      <c r="G1814" s="175" t="s">
        <v>461</v>
      </c>
      <c r="H1814" s="174"/>
      <c r="I1814" s="176"/>
      <c r="J1814" s="176"/>
      <c r="K1814" s="197"/>
      <c r="L1814" s="197"/>
      <c r="M1814" s="197"/>
      <c r="N1814" s="197"/>
      <c r="O1814" s="197"/>
      <c r="P1814" s="197"/>
      <c r="R1814" s="198"/>
      <c r="S1814" s="174"/>
      <c r="T1814" s="174"/>
      <c r="U1814" s="174"/>
      <c r="V1814" s="174"/>
      <c r="W1814" s="174"/>
      <c r="X1814" s="174"/>
      <c r="Y1814" s="174"/>
      <c r="Z1814" s="174"/>
      <c r="AA1814" s="174"/>
      <c r="AB1814" s="174"/>
      <c r="AC1814" s="174"/>
      <c r="AD1814" s="174"/>
      <c r="AE1814" s="174"/>
      <c r="AF1814" s="174"/>
      <c r="AG1814" s="174"/>
      <c r="AH1814" s="174"/>
      <c r="AI1814" s="174"/>
      <c r="AJ1814" s="174"/>
      <c r="AK1814" s="174"/>
      <c r="AL1814" s="174"/>
      <c r="AM1814" s="174"/>
      <c r="AN1814" s="174"/>
      <c r="AO1814" s="174"/>
      <c r="AP1814" s="174"/>
      <c r="AQ1814" s="174"/>
      <c r="AR1814" s="174"/>
      <c r="AS1814" s="174"/>
      <c r="AT1814" s="174"/>
      <c r="AU1814" s="174"/>
      <c r="AV1814" s="174"/>
      <c r="AW1814" s="174"/>
      <c r="AX1814" s="174"/>
      <c r="AY1814" s="174"/>
      <c r="AZ1814" s="174"/>
      <c r="BA1814" s="174"/>
      <c r="BB1814" s="174"/>
      <c r="BC1814" s="174"/>
      <c r="BD1814" s="174"/>
      <c r="BE1814" s="174"/>
      <c r="BF1814" s="174"/>
      <c r="BG1814" s="174"/>
      <c r="BH1814" s="174"/>
      <c r="BI1814" s="174"/>
      <c r="BJ1814" s="174"/>
      <c r="BK1814" s="174"/>
      <c r="BL1814" s="174"/>
      <c r="BM1814" s="174"/>
      <c r="BN1814" s="174"/>
      <c r="BO1814" s="174"/>
      <c r="BP1814" s="174"/>
      <c r="BQ1814" s="174"/>
      <c r="BR1814" s="174"/>
      <c r="BS1814" s="174"/>
      <c r="BT1814" s="174"/>
      <c r="BU1814" s="174"/>
      <c r="BV1814" s="174"/>
      <c r="BW1814" s="174"/>
      <c r="BX1814" s="174"/>
      <c r="BY1814" s="174"/>
      <c r="BZ1814" s="174"/>
      <c r="CA1814" s="174"/>
      <c r="CB1814" s="174"/>
      <c r="CC1814" s="174"/>
      <c r="CD1814" s="174"/>
      <c r="CE1814" s="174"/>
      <c r="CF1814" s="174"/>
      <c r="CG1814" s="174"/>
      <c r="CH1814" s="174"/>
      <c r="CI1814" s="174"/>
      <c r="CJ1814" s="174"/>
      <c r="CK1814" s="174"/>
      <c r="CL1814" s="174"/>
      <c r="CN1814" s="176"/>
      <c r="CO1814" s="174"/>
      <c r="CP1814" s="174"/>
      <c r="CQ1814" s="174"/>
      <c r="CR1814" s="174"/>
      <c r="CS1814" s="174"/>
      <c r="CT1814" s="174"/>
      <c r="CU1814" s="174"/>
      <c r="CV1814" s="174"/>
      <c r="CW1814" s="174"/>
      <c r="CX1814" s="174"/>
      <c r="CY1814" s="174"/>
      <c r="CZ1814" s="174"/>
      <c r="DA1814" s="174"/>
      <c r="DB1814" s="174"/>
      <c r="DC1814" s="174"/>
      <c r="DD1814" s="174"/>
      <c r="DE1814" s="174"/>
      <c r="DF1814" s="174"/>
      <c r="DG1814" s="174"/>
      <c r="DH1814" s="174"/>
      <c r="DI1814" s="174"/>
      <c r="DJ1814" s="174"/>
      <c r="DK1814" s="174"/>
      <c r="DL1814" s="174"/>
    </row>
    <row r="1815" spans="1:116" x14ac:dyDescent="0.4">
      <c r="A1815" s="174"/>
      <c r="E1815" s="8"/>
      <c r="G1815" s="175" t="s">
        <v>462</v>
      </c>
      <c r="H1815" s="174"/>
      <c r="I1815" s="176"/>
      <c r="J1815" s="176"/>
      <c r="K1815" s="197"/>
      <c r="L1815" s="197"/>
      <c r="M1815" s="197"/>
      <c r="N1815" s="197"/>
      <c r="O1815" s="197"/>
      <c r="P1815" s="197"/>
      <c r="R1815" s="198"/>
      <c r="S1815" s="174"/>
      <c r="T1815" s="174"/>
      <c r="U1815" s="174"/>
      <c r="V1815" s="174"/>
      <c r="W1815" s="174"/>
      <c r="X1815" s="174"/>
      <c r="Y1815" s="174"/>
      <c r="Z1815" s="174"/>
      <c r="AA1815" s="174"/>
      <c r="AB1815" s="174"/>
      <c r="AC1815" s="174"/>
      <c r="AD1815" s="174"/>
      <c r="AE1815" s="174"/>
      <c r="AF1815" s="174"/>
      <c r="AG1815" s="174"/>
      <c r="AH1815" s="174"/>
      <c r="AI1815" s="174"/>
      <c r="AJ1815" s="174"/>
      <c r="AK1815" s="174"/>
      <c r="AL1815" s="174"/>
      <c r="AM1815" s="174"/>
      <c r="AN1815" s="174"/>
      <c r="AO1815" s="174"/>
      <c r="AP1815" s="174"/>
      <c r="AQ1815" s="174"/>
      <c r="AR1815" s="174"/>
      <c r="AS1815" s="174"/>
      <c r="AT1815" s="174"/>
      <c r="AU1815" s="174"/>
      <c r="AV1815" s="174"/>
      <c r="AW1815" s="174"/>
      <c r="AX1815" s="174"/>
      <c r="AY1815" s="174"/>
      <c r="AZ1815" s="174"/>
      <c r="BA1815" s="174"/>
      <c r="BB1815" s="174"/>
      <c r="BC1815" s="174"/>
      <c r="BD1815" s="174"/>
      <c r="BE1815" s="174"/>
      <c r="BF1815" s="174"/>
      <c r="BG1815" s="174"/>
      <c r="BH1815" s="174"/>
      <c r="BI1815" s="174"/>
      <c r="BJ1815" s="174"/>
      <c r="BK1815" s="174"/>
      <c r="BL1815" s="174"/>
      <c r="BM1815" s="174"/>
      <c r="BN1815" s="174"/>
      <c r="BO1815" s="174"/>
      <c r="BP1815" s="174"/>
      <c r="BQ1815" s="174"/>
      <c r="BR1815" s="174"/>
      <c r="BS1815" s="174"/>
      <c r="BT1815" s="174"/>
      <c r="BU1815" s="174"/>
      <c r="BV1815" s="174"/>
      <c r="BW1815" s="174"/>
      <c r="BX1815" s="174"/>
      <c r="BY1815" s="174"/>
      <c r="BZ1815" s="174"/>
      <c r="CA1815" s="174"/>
      <c r="CB1815" s="174"/>
      <c r="CC1815" s="174"/>
      <c r="CD1815" s="174"/>
      <c r="CE1815" s="174"/>
      <c r="CF1815" s="174"/>
      <c r="CG1815" s="174"/>
      <c r="CH1815" s="174"/>
      <c r="CI1815" s="174"/>
      <c r="CJ1815" s="174"/>
      <c r="CK1815" s="174"/>
      <c r="CL1815" s="174"/>
      <c r="CN1815" s="176"/>
      <c r="CO1815" s="174"/>
      <c r="CP1815" s="174"/>
      <c r="CQ1815" s="174"/>
      <c r="CR1815" s="174"/>
      <c r="CS1815" s="174"/>
      <c r="CT1815" s="174"/>
      <c r="CU1815" s="174"/>
      <c r="CV1815" s="174"/>
      <c r="CW1815" s="174"/>
      <c r="CX1815" s="174"/>
      <c r="CY1815" s="174"/>
      <c r="CZ1815" s="174"/>
      <c r="DA1815" s="174"/>
      <c r="DB1815" s="174"/>
      <c r="DC1815" s="174"/>
      <c r="DD1815" s="174"/>
      <c r="DE1815" s="174"/>
      <c r="DF1815" s="174"/>
      <c r="DG1815" s="174"/>
      <c r="DH1815" s="174"/>
      <c r="DI1815" s="174"/>
      <c r="DJ1815" s="174"/>
      <c r="DK1815" s="174"/>
      <c r="DL1815" s="174"/>
    </row>
    <row r="1816" spans="1:116" x14ac:dyDescent="0.4">
      <c r="A1816" s="174"/>
      <c r="E1816" s="8"/>
      <c r="G1816" s="175" t="s">
        <v>491</v>
      </c>
      <c r="H1816" s="174"/>
      <c r="I1816" s="176"/>
      <c r="J1816" s="176"/>
      <c r="K1816" s="197"/>
      <c r="L1816" s="197"/>
      <c r="M1816" s="197"/>
      <c r="N1816" s="197"/>
      <c r="O1816" s="197"/>
      <c r="P1816" s="197"/>
      <c r="R1816" s="198"/>
      <c r="S1816" s="199" t="str">
        <f t="shared" ref="S1816:CD1816" si="3055">S$20</f>
        <v>S$16</v>
      </c>
      <c r="T1816" s="199" t="str">
        <f t="shared" si="3055"/>
        <v>T$16</v>
      </c>
      <c r="U1816" s="199" t="str">
        <f t="shared" si="3055"/>
        <v>U$16</v>
      </c>
      <c r="V1816" s="199" t="str">
        <f t="shared" si="3055"/>
        <v>V$16</v>
      </c>
      <c r="W1816" s="199" t="str">
        <f t="shared" si="3055"/>
        <v>W$16</v>
      </c>
      <c r="X1816" s="199" t="str">
        <f t="shared" si="3055"/>
        <v>X$16</v>
      </c>
      <c r="Y1816" s="199" t="str">
        <f t="shared" si="3055"/>
        <v>Y$16</v>
      </c>
      <c r="Z1816" s="199" t="str">
        <f t="shared" si="3055"/>
        <v>Z$16</v>
      </c>
      <c r="AA1816" s="199" t="str">
        <f t="shared" si="3055"/>
        <v>AA$16</v>
      </c>
      <c r="AB1816" s="199" t="str">
        <f t="shared" si="3055"/>
        <v>AB$16</v>
      </c>
      <c r="AC1816" s="199" t="str">
        <f t="shared" si="3055"/>
        <v>AC$16</v>
      </c>
      <c r="AD1816" s="199" t="str">
        <f t="shared" si="3055"/>
        <v>AD$16</v>
      </c>
      <c r="AE1816" s="199" t="str">
        <f t="shared" si="3055"/>
        <v>AE$16</v>
      </c>
      <c r="AF1816" s="199" t="str">
        <f t="shared" si="3055"/>
        <v>AF$16</v>
      </c>
      <c r="AG1816" s="199" t="str">
        <f t="shared" si="3055"/>
        <v>AG$16</v>
      </c>
      <c r="AH1816" s="199" t="str">
        <f t="shared" si="3055"/>
        <v>AH$16</v>
      </c>
      <c r="AI1816" s="199" t="str">
        <f t="shared" si="3055"/>
        <v>AI$16</v>
      </c>
      <c r="AJ1816" s="199" t="str">
        <f t="shared" si="3055"/>
        <v>AJ$16</v>
      </c>
      <c r="AK1816" s="199" t="str">
        <f t="shared" si="3055"/>
        <v>AK$16</v>
      </c>
      <c r="AL1816" s="199" t="str">
        <f t="shared" si="3055"/>
        <v>AL$16</v>
      </c>
      <c r="AM1816" s="199" t="str">
        <f t="shared" si="3055"/>
        <v>AM$16</v>
      </c>
      <c r="AN1816" s="199" t="str">
        <f t="shared" si="3055"/>
        <v>AN$16</v>
      </c>
      <c r="AO1816" s="199" t="str">
        <f t="shared" si="3055"/>
        <v>AO$16</v>
      </c>
      <c r="AP1816" s="199" t="str">
        <f t="shared" si="3055"/>
        <v>AP$16</v>
      </c>
      <c r="AQ1816" s="199" t="str">
        <f t="shared" si="3055"/>
        <v>AQ$16</v>
      </c>
      <c r="AR1816" s="199" t="str">
        <f t="shared" si="3055"/>
        <v>AR$16</v>
      </c>
      <c r="AS1816" s="199" t="str">
        <f t="shared" si="3055"/>
        <v>AS$16</v>
      </c>
      <c r="AT1816" s="199" t="str">
        <f t="shared" si="3055"/>
        <v>AT$16</v>
      </c>
      <c r="AU1816" s="199" t="str">
        <f t="shared" si="3055"/>
        <v>AU$16</v>
      </c>
      <c r="AV1816" s="199" t="str">
        <f t="shared" si="3055"/>
        <v>AV$16</v>
      </c>
      <c r="AW1816" s="199" t="str">
        <f t="shared" si="3055"/>
        <v>AW$16</v>
      </c>
      <c r="AX1816" s="199" t="str">
        <f t="shared" si="3055"/>
        <v>AX$16</v>
      </c>
      <c r="AY1816" s="199" t="str">
        <f t="shared" si="3055"/>
        <v>AY$16</v>
      </c>
      <c r="AZ1816" s="199" t="str">
        <f t="shared" si="3055"/>
        <v>AZ$16</v>
      </c>
      <c r="BA1816" s="199" t="str">
        <f t="shared" si="3055"/>
        <v>BA$16</v>
      </c>
      <c r="BB1816" s="199" t="str">
        <f t="shared" si="3055"/>
        <v>BB$16</v>
      </c>
      <c r="BC1816" s="199" t="str">
        <f t="shared" si="3055"/>
        <v>BC$16</v>
      </c>
      <c r="BD1816" s="199" t="str">
        <f t="shared" si="3055"/>
        <v>BD$16</v>
      </c>
      <c r="BE1816" s="199" t="str">
        <f t="shared" si="3055"/>
        <v>BE$16</v>
      </c>
      <c r="BF1816" s="199" t="str">
        <f t="shared" si="3055"/>
        <v>BF$16</v>
      </c>
      <c r="BG1816" s="199" t="str">
        <f t="shared" si="3055"/>
        <v>BG$16</v>
      </c>
      <c r="BH1816" s="199" t="str">
        <f t="shared" si="3055"/>
        <v>BH$16</v>
      </c>
      <c r="BI1816" s="199" t="str">
        <f t="shared" si="3055"/>
        <v>BI$16</v>
      </c>
      <c r="BJ1816" s="199" t="str">
        <f t="shared" si="3055"/>
        <v>BJ$16</v>
      </c>
      <c r="BK1816" s="199" t="str">
        <f t="shared" si="3055"/>
        <v>BK$16</v>
      </c>
      <c r="BL1816" s="199" t="str">
        <f t="shared" si="3055"/>
        <v>BL$16</v>
      </c>
      <c r="BM1816" s="199" t="str">
        <f t="shared" si="3055"/>
        <v>BM$16</v>
      </c>
      <c r="BN1816" s="199" t="str">
        <f t="shared" si="3055"/>
        <v>BN$16</v>
      </c>
      <c r="BO1816" s="199" t="str">
        <f t="shared" si="3055"/>
        <v>BO$16</v>
      </c>
      <c r="BP1816" s="199" t="str">
        <f t="shared" si="3055"/>
        <v>BP$16</v>
      </c>
      <c r="BQ1816" s="199" t="str">
        <f t="shared" si="3055"/>
        <v>BQ$16</v>
      </c>
      <c r="BR1816" s="199" t="str">
        <f t="shared" si="3055"/>
        <v>BR$16</v>
      </c>
      <c r="BS1816" s="199" t="str">
        <f t="shared" si="3055"/>
        <v>BS$16</v>
      </c>
      <c r="BT1816" s="199" t="str">
        <f t="shared" si="3055"/>
        <v>BT$16</v>
      </c>
      <c r="BU1816" s="199" t="str">
        <f t="shared" si="3055"/>
        <v>BU$16</v>
      </c>
      <c r="BV1816" s="199" t="str">
        <f t="shared" si="3055"/>
        <v>BV$16</v>
      </c>
      <c r="BW1816" s="199" t="str">
        <f t="shared" si="3055"/>
        <v>BW$16</v>
      </c>
      <c r="BX1816" s="199" t="str">
        <f t="shared" si="3055"/>
        <v>BX$16</v>
      </c>
      <c r="BY1816" s="199" t="str">
        <f t="shared" si="3055"/>
        <v>BY$16</v>
      </c>
      <c r="BZ1816" s="199" t="str">
        <f t="shared" si="3055"/>
        <v>BZ$16</v>
      </c>
      <c r="CA1816" s="199" t="str">
        <f t="shared" si="3055"/>
        <v>CA$16</v>
      </c>
      <c r="CB1816" s="199" t="str">
        <f t="shared" si="3055"/>
        <v>CB$16</v>
      </c>
      <c r="CC1816" s="199" t="str">
        <f t="shared" si="3055"/>
        <v>CC$16</v>
      </c>
      <c r="CD1816" s="199" t="str">
        <f t="shared" si="3055"/>
        <v>CD$16</v>
      </c>
      <c r="CE1816" s="199" t="str">
        <f t="shared" ref="CE1816:CL1816" si="3056">CE$20</f>
        <v>CE$16</v>
      </c>
      <c r="CF1816" s="199" t="str">
        <f t="shared" si="3056"/>
        <v>CF$16</v>
      </c>
      <c r="CG1816" s="199" t="str">
        <f t="shared" si="3056"/>
        <v>CG$16</v>
      </c>
      <c r="CH1816" s="199" t="str">
        <f t="shared" si="3056"/>
        <v>CH$16</v>
      </c>
      <c r="CI1816" s="199" t="str">
        <f t="shared" si="3056"/>
        <v>CI$16</v>
      </c>
      <c r="CJ1816" s="199" t="str">
        <f t="shared" si="3056"/>
        <v>CJ$16</v>
      </c>
      <c r="CK1816" s="199" t="str">
        <f t="shared" si="3056"/>
        <v>CK$16</v>
      </c>
      <c r="CL1816" s="199" t="str">
        <f t="shared" si="3056"/>
        <v>CL$16</v>
      </c>
      <c r="CN1816" s="176"/>
      <c r="CO1816" s="199" t="str">
        <f t="shared" ref="CO1816:DL1816" si="3057">CO$20</f>
        <v>CO$16</v>
      </c>
      <c r="CP1816" s="199" t="str">
        <f t="shared" si="3057"/>
        <v>CP$16</v>
      </c>
      <c r="CQ1816" s="199" t="str">
        <f t="shared" si="3057"/>
        <v>CQ$16</v>
      </c>
      <c r="CR1816" s="199" t="str">
        <f t="shared" si="3057"/>
        <v>CR$16</v>
      </c>
      <c r="CS1816" s="199" t="str">
        <f t="shared" si="3057"/>
        <v>CS$16</v>
      </c>
      <c r="CT1816" s="199" t="str">
        <f t="shared" si="3057"/>
        <v>CT$16</v>
      </c>
      <c r="CU1816" s="199" t="str">
        <f t="shared" si="3057"/>
        <v>CU$16</v>
      </c>
      <c r="CV1816" s="199" t="str">
        <f t="shared" si="3057"/>
        <v>CV$16</v>
      </c>
      <c r="CW1816" s="199" t="str">
        <f t="shared" si="3057"/>
        <v>CW$16</v>
      </c>
      <c r="CX1816" s="199" t="str">
        <f t="shared" si="3057"/>
        <v>CX$16</v>
      </c>
      <c r="CY1816" s="199" t="str">
        <f t="shared" si="3057"/>
        <v>CY$16</v>
      </c>
      <c r="CZ1816" s="199" t="str">
        <f t="shared" si="3057"/>
        <v>CZ$16</v>
      </c>
      <c r="DA1816" s="199" t="str">
        <f t="shared" si="3057"/>
        <v>DA$16</v>
      </c>
      <c r="DB1816" s="199" t="str">
        <f t="shared" si="3057"/>
        <v>DB$16</v>
      </c>
      <c r="DC1816" s="199" t="str">
        <f t="shared" si="3057"/>
        <v>DC$16</v>
      </c>
      <c r="DD1816" s="199" t="str">
        <f t="shared" si="3057"/>
        <v>DD$16</v>
      </c>
      <c r="DE1816" s="199" t="str">
        <f t="shared" si="3057"/>
        <v>DE$16</v>
      </c>
      <c r="DF1816" s="199" t="str">
        <f t="shared" si="3057"/>
        <v>DF$16</v>
      </c>
      <c r="DG1816" s="199" t="str">
        <f t="shared" si="3057"/>
        <v>DG$16</v>
      </c>
      <c r="DH1816" s="199" t="str">
        <f t="shared" si="3057"/>
        <v>DH$16</v>
      </c>
      <c r="DI1816" s="199" t="str">
        <f t="shared" si="3057"/>
        <v>DI$16</v>
      </c>
      <c r="DJ1816" s="199" t="str">
        <f t="shared" si="3057"/>
        <v>DJ$16</v>
      </c>
      <c r="DK1816" s="199" t="str">
        <f t="shared" si="3057"/>
        <v>DK$16</v>
      </c>
      <c r="DL1816" s="199" t="str">
        <f t="shared" si="3057"/>
        <v>DL$16</v>
      </c>
    </row>
    <row r="1817" spans="1:116" x14ac:dyDescent="0.4">
      <c r="A1817" s="174"/>
      <c r="E1817" s="8"/>
      <c r="G1817" s="175" t="s">
        <v>505</v>
      </c>
      <c r="H1817" s="200"/>
      <c r="I1817" s="201"/>
      <c r="J1817" s="201"/>
      <c r="K1817" s="202"/>
      <c r="L1817" s="202"/>
      <c r="M1817" s="202"/>
      <c r="N1817" s="202"/>
      <c r="O1817" s="202"/>
      <c r="P1817" s="202"/>
      <c r="R1817" s="202"/>
      <c r="S1817" s="199" t="str">
        <f t="shared" ref="S1817:CD1817" si="3058">S$21</f>
        <v>S$17</v>
      </c>
      <c r="T1817" s="199" t="str">
        <f t="shared" si="3058"/>
        <v>T$17</v>
      </c>
      <c r="U1817" s="199" t="str">
        <f t="shared" si="3058"/>
        <v>U$17</v>
      </c>
      <c r="V1817" s="199" t="str">
        <f t="shared" si="3058"/>
        <v>V$17</v>
      </c>
      <c r="W1817" s="199" t="str">
        <f t="shared" si="3058"/>
        <v>W$17</v>
      </c>
      <c r="X1817" s="199" t="str">
        <f t="shared" si="3058"/>
        <v>X$17</v>
      </c>
      <c r="Y1817" s="199" t="str">
        <f t="shared" si="3058"/>
        <v>Y$17</v>
      </c>
      <c r="Z1817" s="199" t="str">
        <f t="shared" si="3058"/>
        <v>Z$17</v>
      </c>
      <c r="AA1817" s="199" t="str">
        <f t="shared" si="3058"/>
        <v>AA$17</v>
      </c>
      <c r="AB1817" s="199" t="str">
        <f t="shared" si="3058"/>
        <v>AB$17</v>
      </c>
      <c r="AC1817" s="199" t="str">
        <f t="shared" si="3058"/>
        <v>AC$17</v>
      </c>
      <c r="AD1817" s="199" t="str">
        <f t="shared" si="3058"/>
        <v>AD$17</v>
      </c>
      <c r="AE1817" s="199" t="str">
        <f t="shared" si="3058"/>
        <v>AE$17</v>
      </c>
      <c r="AF1817" s="199" t="str">
        <f t="shared" si="3058"/>
        <v>AF$17</v>
      </c>
      <c r="AG1817" s="199" t="str">
        <f t="shared" si="3058"/>
        <v>AG$17</v>
      </c>
      <c r="AH1817" s="199" t="str">
        <f t="shared" si="3058"/>
        <v>AH$17</v>
      </c>
      <c r="AI1817" s="199" t="str">
        <f t="shared" si="3058"/>
        <v>AI$17</v>
      </c>
      <c r="AJ1817" s="199" t="str">
        <f t="shared" si="3058"/>
        <v>AJ$17</v>
      </c>
      <c r="AK1817" s="199" t="str">
        <f t="shared" si="3058"/>
        <v>AK$17</v>
      </c>
      <c r="AL1817" s="199" t="str">
        <f t="shared" si="3058"/>
        <v>AL$17</v>
      </c>
      <c r="AM1817" s="199" t="str">
        <f t="shared" si="3058"/>
        <v>AM$17</v>
      </c>
      <c r="AN1817" s="199" t="str">
        <f t="shared" si="3058"/>
        <v>AN$17</v>
      </c>
      <c r="AO1817" s="199" t="str">
        <f t="shared" si="3058"/>
        <v>AO$17</v>
      </c>
      <c r="AP1817" s="199" t="str">
        <f t="shared" si="3058"/>
        <v>AP$17</v>
      </c>
      <c r="AQ1817" s="199" t="str">
        <f t="shared" si="3058"/>
        <v>AQ$17</v>
      </c>
      <c r="AR1817" s="199" t="str">
        <f t="shared" si="3058"/>
        <v>AR$17</v>
      </c>
      <c r="AS1817" s="199" t="str">
        <f t="shared" si="3058"/>
        <v>AS$17</v>
      </c>
      <c r="AT1817" s="199" t="str">
        <f t="shared" si="3058"/>
        <v>AT$17</v>
      </c>
      <c r="AU1817" s="199" t="str">
        <f t="shared" si="3058"/>
        <v>AU$17</v>
      </c>
      <c r="AV1817" s="199" t="str">
        <f t="shared" si="3058"/>
        <v>AV$17</v>
      </c>
      <c r="AW1817" s="199" t="str">
        <f t="shared" si="3058"/>
        <v>AW$17</v>
      </c>
      <c r="AX1817" s="199" t="str">
        <f t="shared" si="3058"/>
        <v>AX$17</v>
      </c>
      <c r="AY1817" s="199" t="str">
        <f t="shared" si="3058"/>
        <v>AY$17</v>
      </c>
      <c r="AZ1817" s="199" t="str">
        <f t="shared" si="3058"/>
        <v>AZ$17</v>
      </c>
      <c r="BA1817" s="199" t="str">
        <f t="shared" si="3058"/>
        <v>BA$17</v>
      </c>
      <c r="BB1817" s="199" t="str">
        <f t="shared" si="3058"/>
        <v>BB$17</v>
      </c>
      <c r="BC1817" s="199" t="str">
        <f t="shared" si="3058"/>
        <v>BC$17</v>
      </c>
      <c r="BD1817" s="199" t="str">
        <f t="shared" si="3058"/>
        <v>BD$17</v>
      </c>
      <c r="BE1817" s="199" t="str">
        <f t="shared" si="3058"/>
        <v>BE$17</v>
      </c>
      <c r="BF1817" s="199" t="str">
        <f t="shared" si="3058"/>
        <v>BF$17</v>
      </c>
      <c r="BG1817" s="199" t="str">
        <f t="shared" si="3058"/>
        <v>BG$17</v>
      </c>
      <c r="BH1817" s="199" t="str">
        <f t="shared" si="3058"/>
        <v>BH$17</v>
      </c>
      <c r="BI1817" s="199" t="str">
        <f t="shared" si="3058"/>
        <v>BI$17</v>
      </c>
      <c r="BJ1817" s="199" t="str">
        <f t="shared" si="3058"/>
        <v>BJ$17</v>
      </c>
      <c r="BK1817" s="199" t="str">
        <f t="shared" si="3058"/>
        <v>BK$17</v>
      </c>
      <c r="BL1817" s="199" t="str">
        <f t="shared" si="3058"/>
        <v>BL$17</v>
      </c>
      <c r="BM1817" s="199" t="str">
        <f t="shared" si="3058"/>
        <v>BM$17</v>
      </c>
      <c r="BN1817" s="199" t="str">
        <f t="shared" si="3058"/>
        <v>BN$17</v>
      </c>
      <c r="BO1817" s="199" t="str">
        <f t="shared" si="3058"/>
        <v>BO$17</v>
      </c>
      <c r="BP1817" s="199" t="str">
        <f t="shared" si="3058"/>
        <v>BP$17</v>
      </c>
      <c r="BQ1817" s="199" t="str">
        <f t="shared" si="3058"/>
        <v>BQ$17</v>
      </c>
      <c r="BR1817" s="199" t="str">
        <f t="shared" si="3058"/>
        <v>BR$17</v>
      </c>
      <c r="BS1817" s="199" t="str">
        <f t="shared" si="3058"/>
        <v>BS$17</v>
      </c>
      <c r="BT1817" s="199" t="str">
        <f t="shared" si="3058"/>
        <v>BT$17</v>
      </c>
      <c r="BU1817" s="199" t="str">
        <f t="shared" si="3058"/>
        <v>BU$17</v>
      </c>
      <c r="BV1817" s="199" t="str">
        <f t="shared" si="3058"/>
        <v>BV$17</v>
      </c>
      <c r="BW1817" s="199" t="str">
        <f t="shared" si="3058"/>
        <v>BW$17</v>
      </c>
      <c r="BX1817" s="199" t="str">
        <f t="shared" si="3058"/>
        <v>BX$17</v>
      </c>
      <c r="BY1817" s="199" t="str">
        <f t="shared" si="3058"/>
        <v>BY$17</v>
      </c>
      <c r="BZ1817" s="199" t="str">
        <f t="shared" si="3058"/>
        <v>BZ$17</v>
      </c>
      <c r="CA1817" s="199" t="str">
        <f t="shared" si="3058"/>
        <v>CA$17</v>
      </c>
      <c r="CB1817" s="199" t="str">
        <f t="shared" si="3058"/>
        <v>CB$17</v>
      </c>
      <c r="CC1817" s="199" t="str">
        <f t="shared" si="3058"/>
        <v>CC$17</v>
      </c>
      <c r="CD1817" s="199" t="str">
        <f t="shared" si="3058"/>
        <v>CD$17</v>
      </c>
      <c r="CE1817" s="199" t="str">
        <f t="shared" ref="CE1817:CL1817" si="3059">CE$21</f>
        <v>CE$17</v>
      </c>
      <c r="CF1817" s="199" t="str">
        <f t="shared" si="3059"/>
        <v>CF$17</v>
      </c>
      <c r="CG1817" s="199" t="str">
        <f t="shared" si="3059"/>
        <v>CG$17</v>
      </c>
      <c r="CH1817" s="199" t="str">
        <f t="shared" si="3059"/>
        <v>CH$17</v>
      </c>
      <c r="CI1817" s="199" t="str">
        <f t="shared" si="3059"/>
        <v>CI$17</v>
      </c>
      <c r="CJ1817" s="199" t="str">
        <f t="shared" si="3059"/>
        <v>CJ$17</v>
      </c>
      <c r="CK1817" s="199" t="str">
        <f t="shared" si="3059"/>
        <v>CK$17</v>
      </c>
      <c r="CL1817" s="199" t="str">
        <f t="shared" si="3059"/>
        <v>CL$17</v>
      </c>
      <c r="CN1817" s="201"/>
      <c r="CO1817" s="199" t="str">
        <f t="shared" ref="CO1817:DL1817" si="3060">CO$21</f>
        <v>CO$17</v>
      </c>
      <c r="CP1817" s="199" t="str">
        <f t="shared" si="3060"/>
        <v>CP$17</v>
      </c>
      <c r="CQ1817" s="199" t="str">
        <f t="shared" si="3060"/>
        <v>CQ$17</v>
      </c>
      <c r="CR1817" s="199" t="str">
        <f t="shared" si="3060"/>
        <v>CR$17</v>
      </c>
      <c r="CS1817" s="199" t="str">
        <f t="shared" si="3060"/>
        <v>CS$17</v>
      </c>
      <c r="CT1817" s="199" t="str">
        <f t="shared" si="3060"/>
        <v>CT$17</v>
      </c>
      <c r="CU1817" s="199" t="str">
        <f t="shared" si="3060"/>
        <v>CU$17</v>
      </c>
      <c r="CV1817" s="199" t="str">
        <f t="shared" si="3060"/>
        <v>CV$17</v>
      </c>
      <c r="CW1817" s="199" t="str">
        <f t="shared" si="3060"/>
        <v>CW$17</v>
      </c>
      <c r="CX1817" s="199" t="str">
        <f t="shared" si="3060"/>
        <v>CX$17</v>
      </c>
      <c r="CY1817" s="199" t="str">
        <f t="shared" si="3060"/>
        <v>CY$17</v>
      </c>
      <c r="CZ1817" s="199" t="str">
        <f t="shared" si="3060"/>
        <v>CZ$17</v>
      </c>
      <c r="DA1817" s="199" t="str">
        <f t="shared" si="3060"/>
        <v>DA$17</v>
      </c>
      <c r="DB1817" s="199" t="str">
        <f t="shared" si="3060"/>
        <v>DB$17</v>
      </c>
      <c r="DC1817" s="199" t="str">
        <f t="shared" si="3060"/>
        <v>DC$17</v>
      </c>
      <c r="DD1817" s="199" t="str">
        <f t="shared" si="3060"/>
        <v>DD$17</v>
      </c>
      <c r="DE1817" s="199" t="str">
        <f t="shared" si="3060"/>
        <v>DE$17</v>
      </c>
      <c r="DF1817" s="199" t="str">
        <f t="shared" si="3060"/>
        <v>DF$17</v>
      </c>
      <c r="DG1817" s="199" t="str">
        <f t="shared" si="3060"/>
        <v>DG$17</v>
      </c>
      <c r="DH1817" s="199" t="str">
        <f t="shared" si="3060"/>
        <v>DH$17</v>
      </c>
      <c r="DI1817" s="199" t="str">
        <f t="shared" si="3060"/>
        <v>DI$17</v>
      </c>
      <c r="DJ1817" s="199" t="str">
        <f t="shared" si="3060"/>
        <v>DJ$17</v>
      </c>
      <c r="DK1817" s="199" t="str">
        <f t="shared" si="3060"/>
        <v>DK$17</v>
      </c>
      <c r="DL1817" s="199" t="str">
        <f t="shared" si="3060"/>
        <v>DL$17</v>
      </c>
    </row>
    <row r="1818" spans="1:116" x14ac:dyDescent="0.4">
      <c r="A1818" s="174"/>
      <c r="E1818" s="8"/>
      <c r="G1818" s="175" t="s">
        <v>463</v>
      </c>
      <c r="H1818" s="200"/>
      <c r="I1818" s="201"/>
      <c r="J1818" s="201"/>
      <c r="K1818" s="202"/>
      <c r="L1818" s="202"/>
      <c r="M1818" s="202"/>
      <c r="N1818" s="202"/>
      <c r="O1818" s="202"/>
      <c r="P1818" s="202"/>
      <c r="R1818" s="202"/>
      <c r="S1818" s="190"/>
      <c r="T1818" s="190"/>
      <c r="U1818" s="190"/>
      <c r="V1818" s="190"/>
      <c r="W1818" s="190"/>
      <c r="X1818" s="190"/>
      <c r="Y1818" s="190"/>
      <c r="Z1818" s="190"/>
      <c r="AA1818" s="190"/>
      <c r="AB1818" s="190"/>
      <c r="AC1818" s="190"/>
      <c r="AD1818" s="190"/>
      <c r="AE1818" s="190"/>
      <c r="AF1818" s="190"/>
      <c r="AG1818" s="190"/>
      <c r="AH1818" s="190"/>
      <c r="AI1818" s="190"/>
      <c r="AJ1818" s="190"/>
      <c r="AK1818" s="190"/>
      <c r="AL1818" s="190"/>
      <c r="AM1818" s="190"/>
      <c r="AN1818" s="190"/>
      <c r="AO1818" s="190"/>
      <c r="AP1818" s="190"/>
      <c r="AQ1818" s="190"/>
      <c r="AR1818" s="190"/>
      <c r="AS1818" s="190"/>
      <c r="AT1818" s="190"/>
      <c r="AU1818" s="190"/>
      <c r="AV1818" s="190"/>
      <c r="AW1818" s="190"/>
      <c r="AX1818" s="190"/>
      <c r="AY1818" s="190"/>
      <c r="AZ1818" s="190"/>
      <c r="BA1818" s="190"/>
      <c r="BB1818" s="190"/>
      <c r="BC1818" s="190"/>
      <c r="BD1818" s="190"/>
      <c r="BE1818" s="190"/>
      <c r="BF1818" s="190"/>
      <c r="BG1818" s="190"/>
      <c r="BH1818" s="190"/>
      <c r="BI1818" s="190"/>
      <c r="BJ1818" s="190"/>
      <c r="BK1818" s="190"/>
      <c r="BL1818" s="190"/>
      <c r="BM1818" s="190"/>
      <c r="BN1818" s="190"/>
      <c r="BO1818" s="190"/>
      <c r="BP1818" s="190"/>
      <c r="BQ1818" s="190"/>
      <c r="BR1818" s="190"/>
      <c r="BS1818" s="190"/>
      <c r="BT1818" s="190"/>
      <c r="BU1818" s="190"/>
      <c r="BV1818" s="190"/>
      <c r="BW1818" s="190"/>
      <c r="BX1818" s="190"/>
      <c r="BY1818" s="190"/>
      <c r="BZ1818" s="190"/>
      <c r="CA1818" s="190"/>
      <c r="CB1818" s="190"/>
      <c r="CC1818" s="190"/>
      <c r="CD1818" s="190"/>
      <c r="CE1818" s="190"/>
      <c r="CF1818" s="190"/>
      <c r="CG1818" s="190"/>
      <c r="CH1818" s="190"/>
      <c r="CI1818" s="190"/>
      <c r="CJ1818" s="190"/>
      <c r="CK1818" s="190"/>
      <c r="CL1818" s="190"/>
      <c r="CN1818" s="201"/>
      <c r="CO1818" s="190"/>
      <c r="CP1818" s="190"/>
      <c r="CQ1818" s="190"/>
      <c r="CR1818" s="190"/>
      <c r="CS1818" s="190"/>
      <c r="CT1818" s="190"/>
      <c r="CU1818" s="190"/>
      <c r="CV1818" s="190"/>
      <c r="CW1818" s="190"/>
      <c r="CX1818" s="190"/>
      <c r="CY1818" s="190"/>
      <c r="CZ1818" s="190"/>
      <c r="DA1818" s="190"/>
      <c r="DB1818" s="190"/>
      <c r="DC1818" s="190"/>
      <c r="DD1818" s="190"/>
      <c r="DE1818" s="190"/>
      <c r="DF1818" s="190"/>
      <c r="DG1818" s="190"/>
      <c r="DH1818" s="190"/>
      <c r="DI1818" s="190"/>
      <c r="DJ1818" s="190"/>
      <c r="DK1818" s="190"/>
      <c r="DL1818" s="190"/>
    </row>
    <row r="1819" spans="1:116" x14ac:dyDescent="0.4">
      <c r="A1819" s="174"/>
      <c r="E1819" s="8"/>
      <c r="G1819" s="175" t="s">
        <v>464</v>
      </c>
      <c r="H1819" s="200"/>
      <c r="I1819" s="201"/>
      <c r="J1819" s="201"/>
      <c r="K1819" s="202"/>
      <c r="L1819" s="202"/>
      <c r="M1819" s="202"/>
      <c r="N1819" s="202"/>
      <c r="O1819" s="202"/>
      <c r="P1819" s="202"/>
      <c r="R1819" s="202"/>
      <c r="S1819" s="190"/>
      <c r="T1819" s="190"/>
      <c r="U1819" s="190"/>
      <c r="V1819" s="190"/>
      <c r="W1819" s="190"/>
      <c r="X1819" s="190"/>
      <c r="Y1819" s="190"/>
      <c r="Z1819" s="190"/>
      <c r="AA1819" s="190"/>
      <c r="AB1819" s="190"/>
      <c r="AC1819" s="190"/>
      <c r="AD1819" s="190"/>
      <c r="AE1819" s="190"/>
      <c r="AF1819" s="190"/>
      <c r="AG1819" s="190"/>
      <c r="AH1819" s="190"/>
      <c r="AI1819" s="190"/>
      <c r="AJ1819" s="190"/>
      <c r="AK1819" s="190"/>
      <c r="AL1819" s="190"/>
      <c r="AM1819" s="190"/>
      <c r="AN1819" s="190"/>
      <c r="AO1819" s="190"/>
      <c r="AP1819" s="190"/>
      <c r="AQ1819" s="190"/>
      <c r="AR1819" s="190"/>
      <c r="AS1819" s="190"/>
      <c r="AT1819" s="190"/>
      <c r="AU1819" s="190"/>
      <c r="AV1819" s="190"/>
      <c r="AW1819" s="190"/>
      <c r="AX1819" s="190"/>
      <c r="AY1819" s="190"/>
      <c r="AZ1819" s="190"/>
      <c r="BA1819" s="190"/>
      <c r="BB1819" s="190"/>
      <c r="BC1819" s="190"/>
      <c r="BD1819" s="190"/>
      <c r="BE1819" s="190"/>
      <c r="BF1819" s="190"/>
      <c r="BG1819" s="190"/>
      <c r="BH1819" s="190"/>
      <c r="BI1819" s="190"/>
      <c r="BJ1819" s="190"/>
      <c r="BK1819" s="190"/>
      <c r="BL1819" s="190"/>
      <c r="BM1819" s="190"/>
      <c r="BN1819" s="190"/>
      <c r="BO1819" s="190"/>
      <c r="BP1819" s="190"/>
      <c r="BQ1819" s="190"/>
      <c r="BR1819" s="190"/>
      <c r="BS1819" s="190"/>
      <c r="BT1819" s="190"/>
      <c r="BU1819" s="190"/>
      <c r="BV1819" s="190"/>
      <c r="BW1819" s="190"/>
      <c r="BX1819" s="190"/>
      <c r="BY1819" s="190"/>
      <c r="BZ1819" s="190"/>
      <c r="CA1819" s="190"/>
      <c r="CB1819" s="190"/>
      <c r="CC1819" s="190"/>
      <c r="CD1819" s="190"/>
      <c r="CE1819" s="190"/>
      <c r="CF1819" s="190"/>
      <c r="CG1819" s="190"/>
      <c r="CH1819" s="190"/>
      <c r="CI1819" s="190"/>
      <c r="CJ1819" s="190"/>
      <c r="CK1819" s="190"/>
      <c r="CL1819" s="190"/>
      <c r="CN1819" s="201"/>
      <c r="CO1819" s="190"/>
      <c r="CP1819" s="190"/>
      <c r="CQ1819" s="190"/>
      <c r="CR1819" s="190"/>
      <c r="CS1819" s="190"/>
      <c r="CT1819" s="190"/>
      <c r="CU1819" s="190"/>
      <c r="CV1819" s="190"/>
      <c r="CW1819" s="190"/>
      <c r="CX1819" s="190"/>
      <c r="CY1819" s="190"/>
      <c r="CZ1819" s="190"/>
      <c r="DA1819" s="190"/>
      <c r="DB1819" s="190"/>
      <c r="DC1819" s="190"/>
      <c r="DD1819" s="190"/>
      <c r="DE1819" s="190"/>
      <c r="DF1819" s="190"/>
      <c r="DG1819" s="190"/>
      <c r="DH1819" s="190"/>
      <c r="DI1819" s="190"/>
      <c r="DJ1819" s="190"/>
      <c r="DK1819" s="190"/>
      <c r="DL1819" s="190"/>
    </row>
    <row r="1820" spans="1:116" x14ac:dyDescent="0.4">
      <c r="E1820" s="8"/>
      <c r="G1820" s="136"/>
      <c r="H1820" s="200"/>
      <c r="I1820" s="201"/>
      <c r="J1820" s="201"/>
      <c r="K1820" s="202"/>
      <c r="L1820" s="202"/>
      <c r="M1820" s="202"/>
      <c r="N1820" s="202"/>
      <c r="O1820" s="202"/>
      <c r="P1820" s="202"/>
      <c r="R1820" s="202"/>
      <c r="S1820" s="190" t="str">
        <f t="shared" ref="S1820:CD1820" si="3061">S$22</f>
        <v>S$18</v>
      </c>
      <c r="T1820" s="190" t="str">
        <f t="shared" si="3061"/>
        <v>T$18</v>
      </c>
      <c r="U1820" s="190" t="str">
        <f t="shared" si="3061"/>
        <v>U$18</v>
      </c>
      <c r="V1820" s="190" t="str">
        <f t="shared" si="3061"/>
        <v>V$18</v>
      </c>
      <c r="W1820" s="190" t="str">
        <f t="shared" si="3061"/>
        <v>W$18</v>
      </c>
      <c r="X1820" s="190" t="str">
        <f t="shared" si="3061"/>
        <v>X$18</v>
      </c>
      <c r="Y1820" s="190" t="str">
        <f t="shared" si="3061"/>
        <v>Y$18</v>
      </c>
      <c r="Z1820" s="190" t="str">
        <f t="shared" si="3061"/>
        <v>Z$18</v>
      </c>
      <c r="AA1820" s="190" t="str">
        <f t="shared" si="3061"/>
        <v>AA$18</v>
      </c>
      <c r="AB1820" s="190" t="str">
        <f t="shared" si="3061"/>
        <v>AB$18</v>
      </c>
      <c r="AC1820" s="190" t="str">
        <f t="shared" si="3061"/>
        <v>AC$18</v>
      </c>
      <c r="AD1820" s="190" t="str">
        <f t="shared" si="3061"/>
        <v>AD$18</v>
      </c>
      <c r="AE1820" s="190" t="str">
        <f t="shared" si="3061"/>
        <v>AE$18</v>
      </c>
      <c r="AF1820" s="190" t="str">
        <f t="shared" si="3061"/>
        <v>AF$18</v>
      </c>
      <c r="AG1820" s="190" t="str">
        <f t="shared" si="3061"/>
        <v>AG$18</v>
      </c>
      <c r="AH1820" s="190" t="str">
        <f t="shared" si="3061"/>
        <v>AH$18</v>
      </c>
      <c r="AI1820" s="190" t="str">
        <f t="shared" si="3061"/>
        <v>AI$18</v>
      </c>
      <c r="AJ1820" s="190" t="str">
        <f t="shared" si="3061"/>
        <v>AJ$18</v>
      </c>
      <c r="AK1820" s="190" t="str">
        <f t="shared" si="3061"/>
        <v>AK$18</v>
      </c>
      <c r="AL1820" s="190" t="str">
        <f t="shared" si="3061"/>
        <v>AL$18</v>
      </c>
      <c r="AM1820" s="190" t="str">
        <f t="shared" si="3061"/>
        <v>AM$18</v>
      </c>
      <c r="AN1820" s="190" t="str">
        <f t="shared" si="3061"/>
        <v>AN$18</v>
      </c>
      <c r="AO1820" s="190" t="str">
        <f t="shared" si="3061"/>
        <v>AO$18</v>
      </c>
      <c r="AP1820" s="190" t="str">
        <f t="shared" si="3061"/>
        <v>AP$18</v>
      </c>
      <c r="AQ1820" s="190" t="str">
        <f t="shared" si="3061"/>
        <v>AQ$18</v>
      </c>
      <c r="AR1820" s="190" t="str">
        <f t="shared" si="3061"/>
        <v>AR$18</v>
      </c>
      <c r="AS1820" s="190" t="str">
        <f t="shared" si="3061"/>
        <v>AS$18</v>
      </c>
      <c r="AT1820" s="190" t="str">
        <f t="shared" si="3061"/>
        <v>AT$18</v>
      </c>
      <c r="AU1820" s="190" t="str">
        <f t="shared" si="3061"/>
        <v>AU$18</v>
      </c>
      <c r="AV1820" s="190" t="str">
        <f t="shared" si="3061"/>
        <v>AV$18</v>
      </c>
      <c r="AW1820" s="190" t="str">
        <f t="shared" si="3061"/>
        <v>AW$18</v>
      </c>
      <c r="AX1820" s="190" t="str">
        <f t="shared" si="3061"/>
        <v>AX$18</v>
      </c>
      <c r="AY1820" s="190" t="str">
        <f t="shared" si="3061"/>
        <v>AY$18</v>
      </c>
      <c r="AZ1820" s="190" t="str">
        <f t="shared" si="3061"/>
        <v>AZ$18</v>
      </c>
      <c r="BA1820" s="190" t="str">
        <f t="shared" si="3061"/>
        <v>BA$18</v>
      </c>
      <c r="BB1820" s="190" t="str">
        <f t="shared" si="3061"/>
        <v>BB$18</v>
      </c>
      <c r="BC1820" s="190" t="str">
        <f t="shared" si="3061"/>
        <v>BC$18</v>
      </c>
      <c r="BD1820" s="190" t="str">
        <f t="shared" si="3061"/>
        <v>BD$18</v>
      </c>
      <c r="BE1820" s="190" t="str">
        <f t="shared" si="3061"/>
        <v>BE$18</v>
      </c>
      <c r="BF1820" s="190" t="str">
        <f t="shared" si="3061"/>
        <v>BF$18</v>
      </c>
      <c r="BG1820" s="190" t="str">
        <f t="shared" si="3061"/>
        <v>BG$18</v>
      </c>
      <c r="BH1820" s="190" t="str">
        <f t="shared" si="3061"/>
        <v>BH$18</v>
      </c>
      <c r="BI1820" s="190" t="str">
        <f t="shared" si="3061"/>
        <v>BI$18</v>
      </c>
      <c r="BJ1820" s="190" t="str">
        <f t="shared" si="3061"/>
        <v>BJ$18</v>
      </c>
      <c r="BK1820" s="190" t="str">
        <f t="shared" si="3061"/>
        <v>BK$18</v>
      </c>
      <c r="BL1820" s="190" t="str">
        <f t="shared" si="3061"/>
        <v>BL$18</v>
      </c>
      <c r="BM1820" s="190" t="str">
        <f t="shared" si="3061"/>
        <v>BM$18</v>
      </c>
      <c r="BN1820" s="190" t="str">
        <f t="shared" si="3061"/>
        <v>BN$18</v>
      </c>
      <c r="BO1820" s="190" t="str">
        <f t="shared" si="3061"/>
        <v>BO$18</v>
      </c>
      <c r="BP1820" s="190" t="str">
        <f t="shared" si="3061"/>
        <v>BP$18</v>
      </c>
      <c r="BQ1820" s="190" t="str">
        <f t="shared" si="3061"/>
        <v>BQ$18</v>
      </c>
      <c r="BR1820" s="190" t="str">
        <f t="shared" si="3061"/>
        <v>BR$18</v>
      </c>
      <c r="BS1820" s="190" t="str">
        <f t="shared" si="3061"/>
        <v>BS$18</v>
      </c>
      <c r="BT1820" s="190" t="str">
        <f t="shared" si="3061"/>
        <v>BT$18</v>
      </c>
      <c r="BU1820" s="190" t="str">
        <f t="shared" si="3061"/>
        <v>BU$18</v>
      </c>
      <c r="BV1820" s="190" t="str">
        <f t="shared" si="3061"/>
        <v>BV$18</v>
      </c>
      <c r="BW1820" s="190" t="str">
        <f t="shared" si="3061"/>
        <v>BW$18</v>
      </c>
      <c r="BX1820" s="190" t="str">
        <f t="shared" si="3061"/>
        <v>BX$18</v>
      </c>
      <c r="BY1820" s="190" t="str">
        <f t="shared" si="3061"/>
        <v>BY$18</v>
      </c>
      <c r="BZ1820" s="190" t="str">
        <f t="shared" si="3061"/>
        <v>BZ$18</v>
      </c>
      <c r="CA1820" s="190" t="str">
        <f t="shared" si="3061"/>
        <v>CA$18</v>
      </c>
      <c r="CB1820" s="190" t="str">
        <f t="shared" si="3061"/>
        <v>CB$18</v>
      </c>
      <c r="CC1820" s="190" t="str">
        <f t="shared" si="3061"/>
        <v>CC$18</v>
      </c>
      <c r="CD1820" s="190" t="str">
        <f t="shared" si="3061"/>
        <v>CD$18</v>
      </c>
      <c r="CE1820" s="190" t="str">
        <f t="shared" ref="CE1820:CL1820" si="3062">CE$22</f>
        <v>CE$18</v>
      </c>
      <c r="CF1820" s="190" t="str">
        <f t="shared" si="3062"/>
        <v>CF$18</v>
      </c>
      <c r="CG1820" s="190" t="str">
        <f t="shared" si="3062"/>
        <v>CG$18</v>
      </c>
      <c r="CH1820" s="190" t="str">
        <f t="shared" si="3062"/>
        <v>CH$18</v>
      </c>
      <c r="CI1820" s="190" t="str">
        <f t="shared" si="3062"/>
        <v>CI$18</v>
      </c>
      <c r="CJ1820" s="190" t="str">
        <f t="shared" si="3062"/>
        <v>CJ$18</v>
      </c>
      <c r="CK1820" s="190" t="str">
        <f t="shared" si="3062"/>
        <v>CK$18</v>
      </c>
      <c r="CL1820" s="190" t="str">
        <f t="shared" si="3062"/>
        <v>CL$18</v>
      </c>
      <c r="CN1820" s="201"/>
      <c r="CO1820" s="190" t="str">
        <f t="shared" ref="CO1820:DL1820" si="3063">CO$22</f>
        <v>CO$18</v>
      </c>
      <c r="CP1820" s="190" t="str">
        <f t="shared" si="3063"/>
        <v>CP$18</v>
      </c>
      <c r="CQ1820" s="190" t="str">
        <f t="shared" si="3063"/>
        <v>CQ$18</v>
      </c>
      <c r="CR1820" s="190" t="str">
        <f t="shared" si="3063"/>
        <v>CR$18</v>
      </c>
      <c r="CS1820" s="190" t="str">
        <f t="shared" si="3063"/>
        <v>CS$18</v>
      </c>
      <c r="CT1820" s="190" t="str">
        <f t="shared" si="3063"/>
        <v>CT$18</v>
      </c>
      <c r="CU1820" s="190" t="str">
        <f t="shared" si="3063"/>
        <v>CU$18</v>
      </c>
      <c r="CV1820" s="190" t="str">
        <f t="shared" si="3063"/>
        <v>CV$18</v>
      </c>
      <c r="CW1820" s="190" t="str">
        <f t="shared" si="3063"/>
        <v>CW$18</v>
      </c>
      <c r="CX1820" s="190" t="str">
        <f t="shared" si="3063"/>
        <v>CX$18</v>
      </c>
      <c r="CY1820" s="190" t="str">
        <f t="shared" si="3063"/>
        <v>CY$18</v>
      </c>
      <c r="CZ1820" s="190" t="str">
        <f t="shared" si="3063"/>
        <v>CZ$18</v>
      </c>
      <c r="DA1820" s="190" t="str">
        <f t="shared" si="3063"/>
        <v>DA$18</v>
      </c>
      <c r="DB1820" s="190" t="str">
        <f t="shared" si="3063"/>
        <v>DB$18</v>
      </c>
      <c r="DC1820" s="190" t="str">
        <f t="shared" si="3063"/>
        <v>DC$18</v>
      </c>
      <c r="DD1820" s="190" t="str">
        <f t="shared" si="3063"/>
        <v>DD$18</v>
      </c>
      <c r="DE1820" s="190" t="str">
        <f t="shared" si="3063"/>
        <v>DE$18</v>
      </c>
      <c r="DF1820" s="190" t="str">
        <f t="shared" si="3063"/>
        <v>DF$18</v>
      </c>
      <c r="DG1820" s="190" t="str">
        <f t="shared" si="3063"/>
        <v>DG$18</v>
      </c>
      <c r="DH1820" s="190" t="str">
        <f t="shared" si="3063"/>
        <v>DH$18</v>
      </c>
      <c r="DI1820" s="190" t="str">
        <f t="shared" si="3063"/>
        <v>DI$18</v>
      </c>
      <c r="DJ1820" s="190" t="str">
        <f t="shared" si="3063"/>
        <v>DJ$18</v>
      </c>
      <c r="DK1820" s="190" t="str">
        <f t="shared" si="3063"/>
        <v>DK$18</v>
      </c>
      <c r="DL1820" s="190" t="str">
        <f t="shared" si="3063"/>
        <v>DL$18</v>
      </c>
    </row>
    <row r="1821" spans="1:116" x14ac:dyDescent="0.4">
      <c r="E1821" s="8"/>
      <c r="G1821" s="136"/>
      <c r="H1821" s="200"/>
      <c r="I1821" s="201"/>
      <c r="J1821" s="201"/>
      <c r="K1821" s="202"/>
      <c r="L1821" s="202"/>
      <c r="M1821" s="202"/>
      <c r="N1821" s="202"/>
      <c r="O1821" s="202"/>
      <c r="P1821" s="202"/>
      <c r="R1821" s="202"/>
      <c r="S1821" s="190" t="str">
        <f t="shared" ref="S1821:CD1821" si="3064">S$23</f>
        <v>S$19</v>
      </c>
      <c r="T1821" s="190" t="str">
        <f t="shared" si="3064"/>
        <v>T$19</v>
      </c>
      <c r="U1821" s="190" t="str">
        <f t="shared" si="3064"/>
        <v>U$19</v>
      </c>
      <c r="V1821" s="190" t="str">
        <f t="shared" si="3064"/>
        <v>V$19</v>
      </c>
      <c r="W1821" s="190" t="str">
        <f t="shared" si="3064"/>
        <v>W$19</v>
      </c>
      <c r="X1821" s="190" t="str">
        <f t="shared" si="3064"/>
        <v>X$19</v>
      </c>
      <c r="Y1821" s="190" t="str">
        <f t="shared" si="3064"/>
        <v>Y$19</v>
      </c>
      <c r="Z1821" s="190" t="str">
        <f t="shared" si="3064"/>
        <v>Z$19</v>
      </c>
      <c r="AA1821" s="190" t="str">
        <f t="shared" si="3064"/>
        <v>AA$19</v>
      </c>
      <c r="AB1821" s="190" t="str">
        <f t="shared" si="3064"/>
        <v>AB$19</v>
      </c>
      <c r="AC1821" s="190" t="str">
        <f t="shared" si="3064"/>
        <v>AC$19</v>
      </c>
      <c r="AD1821" s="190" t="str">
        <f t="shared" si="3064"/>
        <v>AD$19</v>
      </c>
      <c r="AE1821" s="190" t="str">
        <f t="shared" si="3064"/>
        <v>AE$19</v>
      </c>
      <c r="AF1821" s="190" t="str">
        <f t="shared" si="3064"/>
        <v>AF$19</v>
      </c>
      <c r="AG1821" s="190" t="str">
        <f t="shared" si="3064"/>
        <v>AG$19</v>
      </c>
      <c r="AH1821" s="190" t="str">
        <f t="shared" si="3064"/>
        <v>AH$19</v>
      </c>
      <c r="AI1821" s="190" t="str">
        <f t="shared" si="3064"/>
        <v>AI$19</v>
      </c>
      <c r="AJ1821" s="190" t="str">
        <f t="shared" si="3064"/>
        <v>AJ$19</v>
      </c>
      <c r="AK1821" s="190" t="str">
        <f t="shared" si="3064"/>
        <v>AK$19</v>
      </c>
      <c r="AL1821" s="190" t="str">
        <f t="shared" si="3064"/>
        <v>AL$19</v>
      </c>
      <c r="AM1821" s="190" t="str">
        <f t="shared" si="3064"/>
        <v>AM$19</v>
      </c>
      <c r="AN1821" s="190" t="str">
        <f t="shared" si="3064"/>
        <v>AN$19</v>
      </c>
      <c r="AO1821" s="190" t="str">
        <f t="shared" si="3064"/>
        <v>AO$19</v>
      </c>
      <c r="AP1821" s="190" t="str">
        <f t="shared" si="3064"/>
        <v>AP$19</v>
      </c>
      <c r="AQ1821" s="190" t="str">
        <f t="shared" si="3064"/>
        <v>AQ$19</v>
      </c>
      <c r="AR1821" s="190" t="str">
        <f t="shared" si="3064"/>
        <v>AR$19</v>
      </c>
      <c r="AS1821" s="190" t="str">
        <f t="shared" si="3064"/>
        <v>AS$19</v>
      </c>
      <c r="AT1821" s="190" t="str">
        <f t="shared" si="3064"/>
        <v>AT$19</v>
      </c>
      <c r="AU1821" s="190" t="str">
        <f t="shared" si="3064"/>
        <v>AU$19</v>
      </c>
      <c r="AV1821" s="190" t="str">
        <f t="shared" si="3064"/>
        <v>AV$19</v>
      </c>
      <c r="AW1821" s="190" t="str">
        <f t="shared" si="3064"/>
        <v>AW$19</v>
      </c>
      <c r="AX1821" s="190" t="str">
        <f t="shared" si="3064"/>
        <v>AX$19</v>
      </c>
      <c r="AY1821" s="190" t="str">
        <f t="shared" si="3064"/>
        <v>AY$19</v>
      </c>
      <c r="AZ1821" s="190" t="str">
        <f t="shared" si="3064"/>
        <v>AZ$19</v>
      </c>
      <c r="BA1821" s="190" t="str">
        <f t="shared" si="3064"/>
        <v>BA$19</v>
      </c>
      <c r="BB1821" s="190" t="str">
        <f t="shared" si="3064"/>
        <v>BB$19</v>
      </c>
      <c r="BC1821" s="190" t="str">
        <f t="shared" si="3064"/>
        <v>BC$19</v>
      </c>
      <c r="BD1821" s="190" t="str">
        <f t="shared" si="3064"/>
        <v>BD$19</v>
      </c>
      <c r="BE1821" s="190" t="str">
        <f t="shared" si="3064"/>
        <v>BE$19</v>
      </c>
      <c r="BF1821" s="190" t="str">
        <f t="shared" si="3064"/>
        <v>BF$19</v>
      </c>
      <c r="BG1821" s="190" t="str">
        <f t="shared" si="3064"/>
        <v>BG$19</v>
      </c>
      <c r="BH1821" s="190" t="str">
        <f t="shared" si="3064"/>
        <v>BH$19</v>
      </c>
      <c r="BI1821" s="190" t="str">
        <f t="shared" si="3064"/>
        <v>BI$19</v>
      </c>
      <c r="BJ1821" s="190" t="str">
        <f t="shared" si="3064"/>
        <v>BJ$19</v>
      </c>
      <c r="BK1821" s="190" t="str">
        <f t="shared" si="3064"/>
        <v>BK$19</v>
      </c>
      <c r="BL1821" s="190" t="str">
        <f t="shared" si="3064"/>
        <v>BL$19</v>
      </c>
      <c r="BM1821" s="190" t="str">
        <f t="shared" si="3064"/>
        <v>BM$19</v>
      </c>
      <c r="BN1821" s="190" t="str">
        <f t="shared" si="3064"/>
        <v>BN$19</v>
      </c>
      <c r="BO1821" s="190" t="str">
        <f t="shared" si="3064"/>
        <v>BO$19</v>
      </c>
      <c r="BP1821" s="190" t="str">
        <f t="shared" si="3064"/>
        <v>BP$19</v>
      </c>
      <c r="BQ1821" s="190" t="str">
        <f t="shared" si="3064"/>
        <v>BQ$19</v>
      </c>
      <c r="BR1821" s="190" t="str">
        <f t="shared" si="3064"/>
        <v>BR$19</v>
      </c>
      <c r="BS1821" s="190" t="str">
        <f t="shared" si="3064"/>
        <v>BS$19</v>
      </c>
      <c r="BT1821" s="190" t="str">
        <f t="shared" si="3064"/>
        <v>BT$19</v>
      </c>
      <c r="BU1821" s="190" t="str">
        <f t="shared" si="3064"/>
        <v>BU$19</v>
      </c>
      <c r="BV1821" s="190" t="str">
        <f t="shared" si="3064"/>
        <v>BV$19</v>
      </c>
      <c r="BW1821" s="190" t="str">
        <f t="shared" si="3064"/>
        <v>BW$19</v>
      </c>
      <c r="BX1821" s="190" t="str">
        <f t="shared" si="3064"/>
        <v>BX$19</v>
      </c>
      <c r="BY1821" s="190" t="str">
        <f t="shared" si="3064"/>
        <v>BY$19</v>
      </c>
      <c r="BZ1821" s="190" t="str">
        <f t="shared" si="3064"/>
        <v>BZ$19</v>
      </c>
      <c r="CA1821" s="190" t="str">
        <f t="shared" si="3064"/>
        <v>CA$19</v>
      </c>
      <c r="CB1821" s="190" t="str">
        <f t="shared" si="3064"/>
        <v>CB$19</v>
      </c>
      <c r="CC1821" s="190" t="str">
        <f t="shared" si="3064"/>
        <v>CC$19</v>
      </c>
      <c r="CD1821" s="190" t="str">
        <f t="shared" si="3064"/>
        <v>CD$19</v>
      </c>
      <c r="CE1821" s="190" t="str">
        <f t="shared" ref="CE1821:CL1821" si="3065">CE$23</f>
        <v>CE$19</v>
      </c>
      <c r="CF1821" s="190" t="str">
        <f t="shared" si="3065"/>
        <v>CF$19</v>
      </c>
      <c r="CG1821" s="190" t="str">
        <f t="shared" si="3065"/>
        <v>CG$19</v>
      </c>
      <c r="CH1821" s="190" t="str">
        <f t="shared" si="3065"/>
        <v>CH$19</v>
      </c>
      <c r="CI1821" s="190" t="str">
        <f t="shared" si="3065"/>
        <v>CI$19</v>
      </c>
      <c r="CJ1821" s="190" t="str">
        <f t="shared" si="3065"/>
        <v>CJ$19</v>
      </c>
      <c r="CK1821" s="190" t="str">
        <f t="shared" si="3065"/>
        <v>CK$19</v>
      </c>
      <c r="CL1821" s="190" t="str">
        <f t="shared" si="3065"/>
        <v>CL$19</v>
      </c>
      <c r="CN1821" s="201"/>
      <c r="CO1821" s="190" t="str">
        <f t="shared" ref="CO1821:DL1821" si="3066">CO$23</f>
        <v>CO$19</v>
      </c>
      <c r="CP1821" s="190" t="str">
        <f t="shared" si="3066"/>
        <v>CP$19</v>
      </c>
      <c r="CQ1821" s="190" t="str">
        <f t="shared" si="3066"/>
        <v>CQ$19</v>
      </c>
      <c r="CR1821" s="190" t="str">
        <f t="shared" si="3066"/>
        <v>CR$19</v>
      </c>
      <c r="CS1821" s="190" t="str">
        <f t="shared" si="3066"/>
        <v>CS$19</v>
      </c>
      <c r="CT1821" s="190" t="str">
        <f t="shared" si="3066"/>
        <v>CT$19</v>
      </c>
      <c r="CU1821" s="190" t="str">
        <f t="shared" si="3066"/>
        <v>CU$19</v>
      </c>
      <c r="CV1821" s="190" t="str">
        <f t="shared" si="3066"/>
        <v>CV$19</v>
      </c>
      <c r="CW1821" s="190" t="str">
        <f t="shared" si="3066"/>
        <v>CW$19</v>
      </c>
      <c r="CX1821" s="190" t="str">
        <f t="shared" si="3066"/>
        <v>CX$19</v>
      </c>
      <c r="CY1821" s="190" t="str">
        <f t="shared" si="3066"/>
        <v>CY$19</v>
      </c>
      <c r="CZ1821" s="190" t="str">
        <f t="shared" si="3066"/>
        <v>CZ$19</v>
      </c>
      <c r="DA1821" s="190" t="str">
        <f t="shared" si="3066"/>
        <v>DA$19</v>
      </c>
      <c r="DB1821" s="190" t="str">
        <f t="shared" si="3066"/>
        <v>DB$19</v>
      </c>
      <c r="DC1821" s="190" t="str">
        <f t="shared" si="3066"/>
        <v>DC$19</v>
      </c>
      <c r="DD1821" s="190" t="str">
        <f t="shared" si="3066"/>
        <v>DD$19</v>
      </c>
      <c r="DE1821" s="190" t="str">
        <f t="shared" si="3066"/>
        <v>DE$19</v>
      </c>
      <c r="DF1821" s="190" t="str">
        <f t="shared" si="3066"/>
        <v>DF$19</v>
      </c>
      <c r="DG1821" s="190" t="str">
        <f t="shared" si="3066"/>
        <v>DG$19</v>
      </c>
      <c r="DH1821" s="190" t="str">
        <f t="shared" si="3066"/>
        <v>DH$19</v>
      </c>
      <c r="DI1821" s="190" t="str">
        <f t="shared" si="3066"/>
        <v>DI$19</v>
      </c>
      <c r="DJ1821" s="190" t="str">
        <f t="shared" si="3066"/>
        <v>DJ$19</v>
      </c>
      <c r="DK1821" s="190" t="str">
        <f t="shared" si="3066"/>
        <v>DK$19</v>
      </c>
      <c r="DL1821" s="190" t="str">
        <f t="shared" si="3066"/>
        <v>DL$19</v>
      </c>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E1825" s="8"/>
      <c r="G1825" s="136"/>
      <c r="H1825" s="12"/>
      <c r="I1825" s="60"/>
      <c r="J1825" s="60"/>
      <c r="K1825" s="15"/>
      <c r="L1825" s="15"/>
      <c r="M1825" s="15"/>
      <c r="N1825" s="15"/>
      <c r="O1825" s="15"/>
      <c r="P1825" s="15"/>
      <c r="R1825" s="15"/>
      <c r="S1825" s="80"/>
      <c r="T1825" s="80"/>
      <c r="U1825" s="80"/>
      <c r="V1825" s="80"/>
      <c r="W1825" s="80"/>
      <c r="X1825" s="80"/>
      <c r="Y1825" s="80"/>
      <c r="Z1825" s="80"/>
      <c r="AA1825" s="80"/>
      <c r="AB1825" s="80"/>
      <c r="AC1825" s="80"/>
      <c r="AD1825" s="80"/>
      <c r="AE1825" s="80"/>
      <c r="AF1825" s="80"/>
      <c r="AG1825" s="80"/>
      <c r="AH1825" s="80"/>
      <c r="AI1825" s="80"/>
      <c r="AJ1825" s="80"/>
      <c r="AK1825" s="80"/>
      <c r="AL1825" s="80"/>
      <c r="AM1825" s="80"/>
      <c r="AN1825" s="80"/>
      <c r="AO1825" s="80"/>
      <c r="AP1825" s="80"/>
      <c r="AQ1825" s="80"/>
      <c r="AR1825" s="80"/>
      <c r="AS1825" s="80"/>
      <c r="AT1825" s="80"/>
      <c r="AU1825" s="80"/>
      <c r="AV1825" s="80"/>
      <c r="AW1825" s="80"/>
      <c r="AX1825" s="80"/>
      <c r="AY1825" s="80"/>
      <c r="AZ1825" s="80"/>
      <c r="BA1825" s="80"/>
      <c r="BB1825" s="80"/>
      <c r="BC1825" s="80"/>
      <c r="BD1825" s="80"/>
      <c r="BE1825" s="80"/>
      <c r="BF1825" s="80"/>
      <c r="BG1825" s="80"/>
      <c r="BH1825" s="80"/>
      <c r="BI1825" s="80"/>
      <c r="BJ1825" s="80"/>
      <c r="BK1825" s="80"/>
      <c r="BL1825" s="80"/>
      <c r="BM1825" s="80"/>
      <c r="BN1825" s="80"/>
      <c r="BO1825" s="80"/>
      <c r="BP1825" s="80"/>
      <c r="BQ1825" s="80"/>
      <c r="BR1825" s="80"/>
      <c r="BS1825" s="80"/>
      <c r="BT1825" s="80"/>
      <c r="BU1825" s="80"/>
      <c r="BV1825" s="80"/>
      <c r="BW1825" s="80"/>
      <c r="BX1825" s="80"/>
      <c r="BY1825" s="80"/>
      <c r="BZ1825" s="80"/>
      <c r="CA1825" s="80"/>
      <c r="CB1825" s="80"/>
      <c r="CC1825" s="80"/>
      <c r="CD1825" s="80"/>
      <c r="CE1825" s="80"/>
      <c r="CF1825" s="80"/>
      <c r="CG1825" s="80"/>
      <c r="CH1825" s="80"/>
      <c r="CI1825" s="80"/>
      <c r="CJ1825" s="80"/>
      <c r="CK1825" s="80"/>
      <c r="CL1825" s="80"/>
      <c r="CN1825" s="60"/>
      <c r="CO1825" s="179"/>
      <c r="CP1825" s="179"/>
      <c r="CQ1825" s="179"/>
      <c r="CR1825" s="179"/>
      <c r="CS1825" s="179"/>
      <c r="CT1825" s="179"/>
      <c r="CU1825" s="179"/>
      <c r="CV1825" s="179"/>
      <c r="CW1825" s="179"/>
      <c r="CX1825" s="179"/>
      <c r="CY1825" s="179"/>
      <c r="CZ1825" s="179"/>
      <c r="DA1825" s="179"/>
      <c r="DB1825" s="179"/>
      <c r="DC1825" s="179"/>
      <c r="DD1825" s="179"/>
      <c r="DE1825" s="179"/>
      <c r="DF1825" s="179"/>
      <c r="DG1825" s="179"/>
      <c r="DH1825" s="179"/>
      <c r="DI1825" s="179"/>
      <c r="DJ1825" s="179"/>
      <c r="DK1825" s="179"/>
      <c r="DL1825" s="179"/>
    </row>
    <row r="1826" spans="1:116" x14ac:dyDescent="0.4">
      <c r="E1826" s="8"/>
      <c r="G1826" s="136"/>
      <c r="H1826" s="12"/>
      <c r="I1826" s="60"/>
      <c r="J1826" s="60"/>
      <c r="K1826" s="15"/>
      <c r="L1826" s="15"/>
      <c r="M1826" s="15"/>
      <c r="N1826" s="15"/>
      <c r="O1826" s="15"/>
      <c r="P1826" s="15"/>
      <c r="R1826" s="15"/>
      <c r="S1826" s="80"/>
      <c r="T1826" s="80"/>
      <c r="U1826" s="80"/>
      <c r="V1826" s="80"/>
      <c r="W1826" s="80"/>
      <c r="X1826" s="80"/>
      <c r="Y1826" s="80"/>
      <c r="Z1826" s="80"/>
      <c r="AA1826" s="80"/>
      <c r="AB1826" s="80"/>
      <c r="AC1826" s="80"/>
      <c r="AD1826" s="80"/>
      <c r="AE1826" s="80"/>
      <c r="AF1826" s="80"/>
      <c r="AG1826" s="80"/>
      <c r="AH1826" s="80"/>
      <c r="AI1826" s="80"/>
      <c r="AJ1826" s="80"/>
      <c r="AK1826" s="80"/>
      <c r="AL1826" s="80"/>
      <c r="AM1826" s="80"/>
      <c r="AN1826" s="80"/>
      <c r="AO1826" s="80"/>
      <c r="AP1826" s="80"/>
      <c r="AQ1826" s="80"/>
      <c r="AR1826" s="80"/>
      <c r="AS1826" s="80"/>
      <c r="AT1826" s="80"/>
      <c r="AU1826" s="80"/>
      <c r="AV1826" s="80"/>
      <c r="AW1826" s="80"/>
      <c r="AX1826" s="80"/>
      <c r="AY1826" s="80"/>
      <c r="AZ1826" s="80"/>
      <c r="BA1826" s="80"/>
      <c r="BB1826" s="80"/>
      <c r="BC1826" s="80"/>
      <c r="BD1826" s="80"/>
      <c r="BE1826" s="80"/>
      <c r="BF1826" s="80"/>
      <c r="BG1826" s="80"/>
      <c r="BH1826" s="80"/>
      <c r="BI1826" s="80"/>
      <c r="BJ1826" s="80"/>
      <c r="BK1826" s="80"/>
      <c r="BL1826" s="80"/>
      <c r="BM1826" s="80"/>
      <c r="BN1826" s="80"/>
      <c r="BO1826" s="80"/>
      <c r="BP1826" s="80"/>
      <c r="BQ1826" s="80"/>
      <c r="BR1826" s="80"/>
      <c r="BS1826" s="80"/>
      <c r="BT1826" s="80"/>
      <c r="BU1826" s="80"/>
      <c r="BV1826" s="80"/>
      <c r="BW1826" s="80"/>
      <c r="BX1826" s="80"/>
      <c r="BY1826" s="80"/>
      <c r="BZ1826" s="80"/>
      <c r="CA1826" s="80"/>
      <c r="CB1826" s="80"/>
      <c r="CC1826" s="80"/>
      <c r="CD1826" s="80"/>
      <c r="CE1826" s="80"/>
      <c r="CF1826" s="80"/>
      <c r="CG1826" s="80"/>
      <c r="CH1826" s="80"/>
      <c r="CI1826" s="80"/>
      <c r="CJ1826" s="80"/>
      <c r="CK1826" s="80"/>
      <c r="CL1826" s="80"/>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E1827" s="8"/>
      <c r="G1827" s="136"/>
      <c r="H1827" s="12"/>
      <c r="I1827" s="60"/>
      <c r="J1827" s="60"/>
      <c r="K1827" s="15"/>
      <c r="L1827" s="15"/>
      <c r="M1827" s="15"/>
      <c r="N1827" s="15"/>
      <c r="O1827" s="15"/>
      <c r="P1827" s="15"/>
      <c r="R1827" s="15"/>
      <c r="S1827" s="80"/>
      <c r="T1827" s="80"/>
      <c r="U1827" s="80"/>
      <c r="V1827" s="80"/>
      <c r="W1827" s="80"/>
      <c r="X1827" s="80"/>
      <c r="Y1827" s="80"/>
      <c r="Z1827" s="80"/>
      <c r="AA1827" s="80"/>
      <c r="AB1827" s="80"/>
      <c r="AC1827" s="80"/>
      <c r="AD1827" s="80"/>
      <c r="AE1827" s="80"/>
      <c r="AF1827" s="80"/>
      <c r="AG1827" s="80"/>
      <c r="AH1827" s="80"/>
      <c r="AI1827" s="80"/>
      <c r="AJ1827" s="80"/>
      <c r="AK1827" s="80"/>
      <c r="AL1827" s="80"/>
      <c r="AM1827" s="80"/>
      <c r="AN1827" s="80"/>
      <c r="AO1827" s="80"/>
      <c r="AP1827" s="80"/>
      <c r="AQ1827" s="80"/>
      <c r="AR1827" s="80"/>
      <c r="AS1827" s="80"/>
      <c r="AT1827" s="80"/>
      <c r="AU1827" s="80"/>
      <c r="AV1827" s="80"/>
      <c r="AW1827" s="80"/>
      <c r="AX1827" s="80"/>
      <c r="AY1827" s="80"/>
      <c r="AZ1827" s="80"/>
      <c r="BA1827" s="80"/>
      <c r="BB1827" s="80"/>
      <c r="BC1827" s="80"/>
      <c r="BD1827" s="80"/>
      <c r="BE1827" s="80"/>
      <c r="BF1827" s="80"/>
      <c r="BG1827" s="80"/>
      <c r="BH1827" s="80"/>
      <c r="BI1827" s="80"/>
      <c r="BJ1827" s="80"/>
      <c r="BK1827" s="80"/>
      <c r="BL1827" s="80"/>
      <c r="BM1827" s="80"/>
      <c r="BN1827" s="80"/>
      <c r="BO1827" s="80"/>
      <c r="BP1827" s="80"/>
      <c r="BQ1827" s="80"/>
      <c r="BR1827" s="80"/>
      <c r="BS1827" s="80"/>
      <c r="BT1827" s="80"/>
      <c r="BU1827" s="80"/>
      <c r="BV1827" s="80"/>
      <c r="BW1827" s="80"/>
      <c r="BX1827" s="80"/>
      <c r="BY1827" s="80"/>
      <c r="BZ1827" s="80"/>
      <c r="CA1827" s="80"/>
      <c r="CB1827" s="80"/>
      <c r="CC1827" s="80"/>
      <c r="CD1827" s="80"/>
      <c r="CE1827" s="80"/>
      <c r="CF1827" s="80"/>
      <c r="CG1827" s="80"/>
      <c r="CH1827" s="80"/>
      <c r="CI1827" s="80"/>
      <c r="CJ1827" s="80"/>
      <c r="CK1827" s="80"/>
      <c r="CL1827" s="80"/>
      <c r="CN1827" s="60"/>
      <c r="CO1827" s="179"/>
      <c r="CP1827" s="179"/>
      <c r="CQ1827" s="179"/>
      <c r="CR1827" s="179"/>
      <c r="CS1827" s="179"/>
      <c r="CT1827" s="179"/>
      <c r="CU1827" s="179"/>
      <c r="CV1827" s="179"/>
      <c r="CW1827" s="179"/>
      <c r="CX1827" s="179"/>
      <c r="CY1827" s="179"/>
      <c r="CZ1827" s="179"/>
      <c r="DA1827" s="179"/>
      <c r="DB1827" s="179"/>
      <c r="DC1827" s="179"/>
      <c r="DD1827" s="179"/>
      <c r="DE1827" s="179"/>
      <c r="DF1827" s="179"/>
      <c r="DG1827" s="179"/>
      <c r="DH1827" s="179"/>
      <c r="DI1827" s="179"/>
      <c r="DJ1827" s="179"/>
      <c r="DK1827" s="179"/>
      <c r="DL1827" s="179"/>
    </row>
    <row r="1828" spans="1:116" x14ac:dyDescent="0.4">
      <c r="E1828" s="8"/>
      <c r="G1828" s="136"/>
      <c r="H1828" s="12"/>
      <c r="I1828" s="60"/>
      <c r="J1828" s="60"/>
      <c r="K1828" s="15"/>
      <c r="L1828" s="15"/>
      <c r="M1828" s="15"/>
      <c r="N1828" s="15"/>
      <c r="O1828" s="15"/>
      <c r="P1828" s="15"/>
      <c r="R1828" s="15"/>
      <c r="S1828" s="80"/>
      <c r="T1828" s="80"/>
      <c r="U1828" s="80"/>
      <c r="V1828" s="80"/>
      <c r="W1828" s="80"/>
      <c r="X1828" s="80"/>
      <c r="Y1828" s="80"/>
      <c r="Z1828" s="80"/>
      <c r="AA1828" s="80"/>
      <c r="AB1828" s="80"/>
      <c r="AC1828" s="80"/>
      <c r="AD1828" s="80"/>
      <c r="AE1828" s="80"/>
      <c r="AF1828" s="80"/>
      <c r="AG1828" s="80"/>
      <c r="AH1828" s="80"/>
      <c r="AI1828" s="80"/>
      <c r="AJ1828" s="80"/>
      <c r="AK1828" s="80"/>
      <c r="AL1828" s="80"/>
      <c r="AM1828" s="80"/>
      <c r="AN1828" s="80"/>
      <c r="AO1828" s="80"/>
      <c r="AP1828" s="80"/>
      <c r="AQ1828" s="80"/>
      <c r="AR1828" s="80"/>
      <c r="AS1828" s="80"/>
      <c r="AT1828" s="80"/>
      <c r="AU1828" s="80"/>
      <c r="AV1828" s="80"/>
      <c r="AW1828" s="80"/>
      <c r="AX1828" s="80"/>
      <c r="AY1828" s="80"/>
      <c r="AZ1828" s="80"/>
      <c r="BA1828" s="80"/>
      <c r="BB1828" s="80"/>
      <c r="BC1828" s="80"/>
      <c r="BD1828" s="80"/>
      <c r="BE1828" s="80"/>
      <c r="BF1828" s="80"/>
      <c r="BG1828" s="80"/>
      <c r="BH1828" s="80"/>
      <c r="BI1828" s="80"/>
      <c r="BJ1828" s="80"/>
      <c r="BK1828" s="80"/>
      <c r="BL1828" s="80"/>
      <c r="BM1828" s="80"/>
      <c r="BN1828" s="80"/>
      <c r="BO1828" s="80"/>
      <c r="BP1828" s="80"/>
      <c r="BQ1828" s="80"/>
      <c r="BR1828" s="80"/>
      <c r="BS1828" s="80"/>
      <c r="BT1828" s="80"/>
      <c r="BU1828" s="80"/>
      <c r="BV1828" s="80"/>
      <c r="BW1828" s="80"/>
      <c r="BX1828" s="80"/>
      <c r="BY1828" s="80"/>
      <c r="BZ1828" s="80"/>
      <c r="CA1828" s="80"/>
      <c r="CB1828" s="80"/>
      <c r="CC1828" s="80"/>
      <c r="CD1828" s="80"/>
      <c r="CE1828" s="80"/>
      <c r="CF1828" s="80"/>
      <c r="CG1828" s="80"/>
      <c r="CH1828" s="80"/>
      <c r="CI1828" s="80"/>
      <c r="CJ1828" s="80"/>
      <c r="CK1828" s="80"/>
      <c r="CL1828" s="80"/>
      <c r="CN1828" s="60"/>
      <c r="CO1828" s="179"/>
      <c r="CP1828" s="179"/>
      <c r="CQ1828" s="179"/>
      <c r="CR1828" s="179"/>
      <c r="CS1828" s="179"/>
      <c r="CT1828" s="179"/>
      <c r="CU1828" s="179"/>
      <c r="CV1828" s="179"/>
      <c r="CW1828" s="179"/>
      <c r="CX1828" s="179"/>
      <c r="CY1828" s="179"/>
      <c r="CZ1828" s="179"/>
      <c r="DA1828" s="179"/>
      <c r="DB1828" s="179"/>
      <c r="DC1828" s="179"/>
      <c r="DD1828" s="179"/>
      <c r="DE1828" s="179"/>
      <c r="DF1828" s="179"/>
      <c r="DG1828" s="179"/>
      <c r="DH1828" s="179"/>
      <c r="DI1828" s="179"/>
      <c r="DJ1828" s="179"/>
      <c r="DK1828" s="179"/>
      <c r="DL1828" s="179"/>
    </row>
    <row r="1829" spans="1:116" x14ac:dyDescent="0.4">
      <c r="E1829" s="8"/>
      <c r="G1829" s="136"/>
      <c r="H1829" s="12"/>
      <c r="I1829" s="60"/>
      <c r="J1829" s="60"/>
      <c r="K1829" s="15"/>
      <c r="L1829" s="15"/>
      <c r="M1829" s="15"/>
      <c r="N1829" s="15"/>
      <c r="O1829" s="15"/>
      <c r="P1829" s="15"/>
      <c r="R1829" s="15"/>
      <c r="S1829" s="80"/>
      <c r="T1829" s="80"/>
      <c r="U1829" s="80"/>
      <c r="V1829" s="80"/>
      <c r="W1829" s="80"/>
      <c r="X1829" s="80"/>
      <c r="Y1829" s="80"/>
      <c r="Z1829" s="80"/>
      <c r="AA1829" s="80"/>
      <c r="AB1829" s="80"/>
      <c r="AC1829" s="80"/>
      <c r="AD1829" s="80"/>
      <c r="AE1829" s="80"/>
      <c r="AF1829" s="80"/>
      <c r="AG1829" s="80"/>
      <c r="AH1829" s="80"/>
      <c r="AI1829" s="80"/>
      <c r="AJ1829" s="80"/>
      <c r="AK1829" s="80"/>
      <c r="AL1829" s="80"/>
      <c r="AM1829" s="80"/>
      <c r="AN1829" s="80"/>
      <c r="AO1829" s="80"/>
      <c r="AP1829" s="80"/>
      <c r="AQ1829" s="80"/>
      <c r="AR1829" s="80"/>
      <c r="AS1829" s="80"/>
      <c r="AT1829" s="80"/>
      <c r="AU1829" s="80"/>
      <c r="AV1829" s="80"/>
      <c r="AW1829" s="80"/>
      <c r="AX1829" s="80"/>
      <c r="AY1829" s="80"/>
      <c r="AZ1829" s="80"/>
      <c r="BA1829" s="80"/>
      <c r="BB1829" s="80"/>
      <c r="BC1829" s="80"/>
      <c r="BD1829" s="80"/>
      <c r="BE1829" s="80"/>
      <c r="BF1829" s="80"/>
      <c r="BG1829" s="80"/>
      <c r="BH1829" s="80"/>
      <c r="BI1829" s="80"/>
      <c r="BJ1829" s="80"/>
      <c r="BK1829" s="80"/>
      <c r="BL1829" s="80"/>
      <c r="BM1829" s="80"/>
      <c r="BN1829" s="80"/>
      <c r="BO1829" s="80"/>
      <c r="BP1829" s="80"/>
      <c r="BQ1829" s="80"/>
      <c r="BR1829" s="80"/>
      <c r="BS1829" s="80"/>
      <c r="BT1829" s="80"/>
      <c r="BU1829" s="80"/>
      <c r="BV1829" s="80"/>
      <c r="BW1829" s="80"/>
      <c r="BX1829" s="80"/>
      <c r="BY1829" s="80"/>
      <c r="BZ1829" s="80"/>
      <c r="CA1829" s="80"/>
      <c r="CB1829" s="80"/>
      <c r="CC1829" s="80"/>
      <c r="CD1829" s="80"/>
      <c r="CE1829" s="80"/>
      <c r="CF1829" s="80"/>
      <c r="CG1829" s="80"/>
      <c r="CH1829" s="80"/>
      <c r="CI1829" s="80"/>
      <c r="CJ1829" s="80"/>
      <c r="CK1829" s="80"/>
      <c r="CL1829" s="80"/>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27"/>
      <c r="B1830" s="27"/>
      <c r="C1830" s="27"/>
      <c r="D1830" s="27"/>
      <c r="E1830" s="27"/>
      <c r="F1830" s="27"/>
      <c r="G1830" s="27"/>
      <c r="H1830" s="12"/>
      <c r="I1830" s="60"/>
      <c r="J1830" s="60"/>
      <c r="K1830" s="15"/>
      <c r="L1830" s="15"/>
      <c r="M1830" s="15"/>
      <c r="N1830" s="15"/>
      <c r="O1830" s="15"/>
      <c r="P1830" s="15"/>
      <c r="R1830" s="15"/>
      <c r="S1830" s="80"/>
      <c r="T1830" s="80"/>
      <c r="U1830" s="80"/>
      <c r="V1830" s="80"/>
      <c r="W1830" s="80"/>
      <c r="X1830" s="80"/>
      <c r="Y1830" s="80"/>
      <c r="Z1830" s="80"/>
      <c r="AA1830" s="80"/>
      <c r="AB1830" s="80"/>
      <c r="AC1830" s="80"/>
      <c r="AD1830" s="80"/>
      <c r="AE1830" s="80"/>
      <c r="AF1830" s="80"/>
      <c r="AG1830" s="80"/>
      <c r="AH1830" s="80"/>
      <c r="AI1830" s="80"/>
      <c r="AJ1830" s="80"/>
      <c r="AK1830" s="80"/>
      <c r="AL1830" s="80"/>
      <c r="AM1830" s="80"/>
      <c r="AN1830" s="80"/>
      <c r="AO1830" s="80"/>
      <c r="AP1830" s="80"/>
      <c r="AQ1830" s="80"/>
      <c r="AR1830" s="80"/>
      <c r="AS1830" s="80"/>
      <c r="AT1830" s="80"/>
      <c r="AU1830" s="80"/>
      <c r="AV1830" s="80"/>
      <c r="AW1830" s="80"/>
      <c r="AX1830" s="80"/>
      <c r="AY1830" s="80"/>
      <c r="AZ1830" s="80"/>
      <c r="BA1830" s="80"/>
      <c r="BB1830" s="80"/>
      <c r="BC1830" s="80"/>
      <c r="BD1830" s="80"/>
      <c r="BE1830" s="80"/>
      <c r="BF1830" s="80"/>
      <c r="BG1830" s="80"/>
      <c r="BH1830" s="80"/>
      <c r="BI1830" s="80"/>
      <c r="BJ1830" s="80"/>
      <c r="BK1830" s="80"/>
      <c r="BL1830" s="80"/>
      <c r="BM1830" s="80"/>
      <c r="BN1830" s="80"/>
      <c r="BO1830" s="80"/>
      <c r="BP1830" s="80"/>
      <c r="BQ1830" s="80"/>
      <c r="BR1830" s="80"/>
      <c r="BS1830" s="80"/>
      <c r="BT1830" s="80"/>
      <c r="BU1830" s="80"/>
      <c r="BV1830" s="80"/>
      <c r="BW1830" s="80"/>
      <c r="BX1830" s="80"/>
      <c r="BY1830" s="80"/>
      <c r="BZ1830" s="80"/>
      <c r="CA1830" s="80"/>
      <c r="CB1830" s="80"/>
      <c r="CC1830" s="80"/>
      <c r="CD1830" s="80"/>
      <c r="CE1830" s="80"/>
      <c r="CF1830" s="80"/>
      <c r="CG1830" s="80"/>
      <c r="CH1830" s="80"/>
      <c r="CI1830" s="80"/>
      <c r="CJ1830" s="80"/>
      <c r="CK1830" s="80"/>
      <c r="CL1830" s="80"/>
      <c r="CN1830" s="60"/>
      <c r="CO1830" s="179"/>
      <c r="CP1830" s="179"/>
      <c r="CQ1830" s="179"/>
      <c r="CR1830" s="179"/>
      <c r="CS1830" s="179"/>
      <c r="CT1830" s="179"/>
      <c r="CU1830" s="179"/>
      <c r="CV1830" s="179"/>
      <c r="CW1830" s="179"/>
      <c r="CX1830" s="179"/>
      <c r="CY1830" s="179"/>
      <c r="CZ1830" s="179"/>
      <c r="DA1830" s="179"/>
      <c r="DB1830" s="179"/>
      <c r="DC1830" s="179"/>
      <c r="DD1830" s="179"/>
      <c r="DE1830" s="179"/>
      <c r="DF1830" s="179"/>
      <c r="DG1830" s="179"/>
      <c r="DH1830" s="179"/>
      <c r="DI1830" s="179"/>
      <c r="DJ1830" s="179"/>
      <c r="DK1830" s="179"/>
      <c r="DL1830" s="179"/>
    </row>
    <row r="1831" spans="1:116" x14ac:dyDescent="0.4">
      <c r="H1831" s="12"/>
      <c r="I1831" s="60"/>
      <c r="J1831" s="60"/>
      <c r="K1831" s="15"/>
      <c r="L1831" s="15"/>
      <c r="M1831" s="15"/>
      <c r="N1831" s="15"/>
      <c r="O1831" s="15"/>
      <c r="P1831" s="15"/>
      <c r="R1831" s="15"/>
      <c r="S1831" s="80"/>
      <c r="T1831" s="80"/>
      <c r="U1831" s="80"/>
      <c r="V1831" s="80"/>
      <c r="W1831" s="80"/>
      <c r="X1831" s="80"/>
      <c r="Y1831" s="80"/>
      <c r="Z1831" s="80"/>
      <c r="AA1831" s="80"/>
      <c r="AB1831" s="80"/>
      <c r="AC1831" s="80"/>
      <c r="AD1831" s="80"/>
      <c r="AE1831" s="80"/>
      <c r="AF1831" s="80"/>
      <c r="AG1831" s="80"/>
      <c r="AH1831" s="80"/>
      <c r="AI1831" s="80"/>
      <c r="AJ1831" s="80"/>
      <c r="AK1831" s="80"/>
      <c r="AL1831" s="80"/>
      <c r="AM1831" s="80"/>
      <c r="AN1831" s="80"/>
      <c r="AO1831" s="80"/>
      <c r="AP1831" s="80"/>
      <c r="AQ1831" s="80"/>
      <c r="AR1831" s="80"/>
      <c r="AS1831" s="80"/>
      <c r="AT1831" s="80"/>
      <c r="AU1831" s="80"/>
      <c r="AV1831" s="80"/>
      <c r="AW1831" s="80"/>
      <c r="AX1831" s="80"/>
      <c r="AY1831" s="80"/>
      <c r="AZ1831" s="80"/>
      <c r="BA1831" s="80"/>
      <c r="BB1831" s="80"/>
      <c r="BC1831" s="80"/>
      <c r="BD1831" s="80"/>
      <c r="BE1831" s="80"/>
      <c r="BF1831" s="80"/>
      <c r="BG1831" s="80"/>
      <c r="BH1831" s="80"/>
      <c r="BI1831" s="80"/>
      <c r="BJ1831" s="80"/>
      <c r="BK1831" s="80"/>
      <c r="BL1831" s="80"/>
      <c r="BM1831" s="80"/>
      <c r="BN1831" s="80"/>
      <c r="BO1831" s="80"/>
      <c r="BP1831" s="80"/>
      <c r="BQ1831" s="80"/>
      <c r="BR1831" s="80"/>
      <c r="BS1831" s="80"/>
      <c r="BT1831" s="80"/>
      <c r="BU1831" s="80"/>
      <c r="BV1831" s="80"/>
      <c r="BW1831" s="80"/>
      <c r="BX1831" s="80"/>
      <c r="BY1831" s="80"/>
      <c r="BZ1831" s="80"/>
      <c r="CA1831" s="80"/>
      <c r="CB1831" s="80"/>
      <c r="CC1831" s="80"/>
      <c r="CD1831" s="80"/>
      <c r="CE1831" s="80"/>
      <c r="CF1831" s="80"/>
      <c r="CG1831" s="80"/>
      <c r="CH1831" s="80"/>
      <c r="CI1831" s="80"/>
      <c r="CJ1831" s="80"/>
      <c r="CK1831" s="80"/>
      <c r="CL1831" s="80"/>
      <c r="CN1831" s="60"/>
      <c r="CO1831" s="179"/>
      <c r="CP1831" s="179"/>
      <c r="CQ1831" s="179"/>
      <c r="CR1831" s="179"/>
      <c r="CS1831" s="179"/>
      <c r="CT1831" s="179"/>
      <c r="CU1831" s="179"/>
      <c r="CV1831" s="179"/>
      <c r="CW1831" s="179"/>
      <c r="CX1831" s="179"/>
      <c r="CY1831" s="179"/>
      <c r="CZ1831" s="179"/>
      <c r="DA1831" s="179"/>
      <c r="DB1831" s="179"/>
      <c r="DC1831" s="179"/>
      <c r="DD1831" s="179"/>
      <c r="DE1831" s="179"/>
      <c r="DF1831" s="179"/>
      <c r="DG1831" s="179"/>
      <c r="DH1831" s="179"/>
      <c r="DI1831" s="179"/>
      <c r="DJ1831" s="179"/>
      <c r="DK1831" s="179"/>
      <c r="DL1831" s="179"/>
    </row>
    <row r="1832" spans="1:116" x14ac:dyDescent="0.4">
      <c r="H1832" s="27"/>
      <c r="I1832" s="27"/>
      <c r="J1832" s="27"/>
      <c r="K1832" s="27"/>
      <c r="L1832" s="27"/>
      <c r="M1832" s="27"/>
      <c r="N1832" s="27"/>
      <c r="O1832" s="27"/>
      <c r="P1832" s="27"/>
      <c r="CN1832" s="27"/>
    </row>
    <row r="1837" spans="1:116" x14ac:dyDescent="0.4">
      <c r="A1837" s="27"/>
      <c r="B1837" s="27"/>
      <c r="C1837" s="27"/>
      <c r="D1837" s="27"/>
      <c r="E1837" s="27"/>
      <c r="F1837" s="27"/>
      <c r="G1837" s="27"/>
    </row>
    <row r="1838" spans="1:116" x14ac:dyDescent="0.4">
      <c r="A1838" s="27"/>
      <c r="B1838" s="27"/>
      <c r="C1838" s="27"/>
      <c r="D1838" s="27"/>
      <c r="E1838" s="27"/>
      <c r="F1838" s="27"/>
      <c r="G1838" s="27"/>
    </row>
    <row r="1839" spans="1:116" x14ac:dyDescent="0.4">
      <c r="A1839" s="27"/>
      <c r="B1839" s="27"/>
      <c r="C1839" s="27"/>
      <c r="D1839" s="27"/>
      <c r="E1839" s="27"/>
      <c r="F1839" s="27"/>
      <c r="G1839" s="27"/>
      <c r="H1839" s="27"/>
      <c r="I1839" s="27"/>
      <c r="J1839" s="27"/>
      <c r="K1839" s="27"/>
      <c r="L1839" s="27"/>
      <c r="M1839" s="27"/>
      <c r="N1839" s="27"/>
      <c r="O1839" s="27"/>
      <c r="P1839" s="27"/>
      <c r="CN1839" s="27"/>
    </row>
    <row r="1840" spans="1:116"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27"/>
      <c r="B1842" s="27"/>
      <c r="C1842" s="27"/>
      <c r="D1842" s="27"/>
      <c r="E1842" s="27"/>
      <c r="F1842" s="27"/>
      <c r="G1842" s="27"/>
      <c r="H1842" s="27"/>
      <c r="I1842" s="27"/>
      <c r="J1842" s="27"/>
      <c r="K1842" s="27"/>
      <c r="L1842" s="27"/>
      <c r="M1842" s="27"/>
      <c r="N1842" s="27"/>
      <c r="O1842" s="27"/>
      <c r="P1842" s="27"/>
      <c r="CN1842" s="27"/>
    </row>
    <row r="1843" spans="1:116" x14ac:dyDescent="0.4">
      <c r="A1843" s="27"/>
      <c r="B1843" s="27"/>
      <c r="C1843" s="27"/>
      <c r="D1843" s="27"/>
      <c r="E1843" s="27"/>
      <c r="F1843" s="27"/>
      <c r="G1843" s="27"/>
      <c r="H1843" s="27"/>
      <c r="I1843" s="27"/>
      <c r="J1843" s="27"/>
      <c r="K1843" s="27"/>
      <c r="L1843" s="27"/>
      <c r="M1843" s="27"/>
      <c r="N1843" s="27"/>
      <c r="O1843" s="27"/>
      <c r="P1843" s="27"/>
      <c r="CN1843" s="27"/>
    </row>
    <row r="1844" spans="1:116" x14ac:dyDescent="0.4">
      <c r="A1844" s="27"/>
      <c r="B1844" s="27"/>
      <c r="C1844" s="27"/>
      <c r="D1844" s="27"/>
      <c r="E1844" s="27"/>
      <c r="F1844" s="27"/>
      <c r="G1844" s="27"/>
      <c r="H1844" s="27"/>
      <c r="I1844" s="27"/>
      <c r="J1844" s="27"/>
      <c r="K1844" s="27"/>
      <c r="L1844" s="27"/>
      <c r="M1844" s="27"/>
      <c r="N1844" s="27"/>
      <c r="O1844" s="27"/>
      <c r="P1844" s="27"/>
      <c r="CN1844" s="27"/>
    </row>
    <row r="1845" spans="1:116" x14ac:dyDescent="0.4">
      <c r="A1845" s="27"/>
      <c r="B1845" s="27"/>
      <c r="C1845" s="27"/>
      <c r="D1845" s="27"/>
      <c r="E1845" s="27"/>
      <c r="F1845" s="27"/>
      <c r="G1845" s="27"/>
      <c r="H1845" s="27"/>
      <c r="I1845" s="27"/>
      <c r="J1845" s="27"/>
      <c r="K1845" s="27"/>
      <c r="L1845" s="27"/>
      <c r="M1845" s="27"/>
      <c r="N1845" s="27"/>
      <c r="O1845" s="27"/>
      <c r="P1845" s="27"/>
      <c r="CN1845" s="27"/>
    </row>
    <row r="1846" spans="1:116" x14ac:dyDescent="0.4">
      <c r="A1846" s="27"/>
      <c r="B1846" s="27"/>
      <c r="C1846" s="27"/>
      <c r="D1846" s="27"/>
      <c r="E1846" s="27"/>
      <c r="F1846" s="27"/>
      <c r="G1846" s="27"/>
      <c r="H1846" s="27"/>
      <c r="I1846" s="27"/>
      <c r="J1846" s="27"/>
      <c r="K1846" s="27"/>
      <c r="L1846" s="27"/>
      <c r="M1846" s="27"/>
      <c r="N1846" s="27"/>
      <c r="O1846" s="27"/>
      <c r="P1846" s="27"/>
      <c r="CN1846" s="27"/>
    </row>
    <row r="1847" spans="1:116" x14ac:dyDescent="0.4">
      <c r="A1847" s="27"/>
      <c r="B1847" s="27"/>
      <c r="C1847" s="27"/>
      <c r="D1847" s="27"/>
      <c r="E1847" s="27"/>
      <c r="F1847" s="27"/>
      <c r="G1847" s="27"/>
      <c r="H1847" s="27"/>
      <c r="I1847" s="27"/>
      <c r="J1847" s="27"/>
      <c r="K1847" s="27"/>
      <c r="L1847" s="27"/>
      <c r="M1847" s="27"/>
      <c r="N1847" s="27"/>
      <c r="O1847" s="27"/>
      <c r="P1847" s="27"/>
      <c r="CN1847" s="27"/>
    </row>
    <row r="1848" spans="1:116" x14ac:dyDescent="0.4">
      <c r="E1848" s="8"/>
      <c r="G1848" s="136"/>
      <c r="H1848" s="27"/>
      <c r="I1848" s="27"/>
      <c r="J1848" s="27"/>
      <c r="K1848" s="27"/>
      <c r="L1848" s="27"/>
      <c r="M1848" s="27"/>
      <c r="N1848" s="27"/>
      <c r="O1848" s="27"/>
      <c r="P1848" s="27"/>
      <c r="CN1848" s="27"/>
    </row>
    <row r="1849" spans="1:116" x14ac:dyDescent="0.4">
      <c r="E1849" s="8"/>
      <c r="G1849" s="136"/>
      <c r="H1849" s="27"/>
      <c r="I1849" s="27"/>
      <c r="J1849" s="27"/>
      <c r="K1849" s="27"/>
      <c r="L1849" s="27"/>
      <c r="M1849" s="27"/>
      <c r="N1849" s="27"/>
      <c r="O1849" s="27"/>
      <c r="P1849" s="27"/>
      <c r="CN1849" s="27"/>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E1851" s="8"/>
      <c r="G1851" s="136"/>
      <c r="H1851" s="12"/>
      <c r="I1851" s="60"/>
      <c r="J1851" s="60"/>
      <c r="K1851" s="15"/>
      <c r="L1851" s="15"/>
      <c r="M1851" s="15"/>
      <c r="N1851" s="15"/>
      <c r="O1851" s="15"/>
      <c r="P1851" s="15"/>
      <c r="R1851" s="15"/>
      <c r="S1851" s="179"/>
      <c r="T1851" s="179"/>
      <c r="U1851" s="179"/>
      <c r="V1851" s="179"/>
      <c r="W1851" s="179"/>
      <c r="X1851" s="179"/>
      <c r="Y1851" s="179"/>
      <c r="Z1851" s="179"/>
      <c r="AA1851" s="179"/>
      <c r="AB1851" s="179"/>
      <c r="AC1851" s="179"/>
      <c r="AD1851" s="179"/>
      <c r="AE1851" s="179"/>
      <c r="AF1851" s="179"/>
      <c r="AG1851" s="179"/>
      <c r="AH1851" s="179"/>
      <c r="AI1851" s="179"/>
      <c r="AJ1851" s="179"/>
      <c r="AK1851" s="179"/>
      <c r="AL1851" s="179"/>
      <c r="AM1851" s="179"/>
      <c r="AN1851" s="179"/>
      <c r="AO1851" s="179"/>
      <c r="AP1851" s="179"/>
      <c r="AQ1851" s="179"/>
      <c r="AR1851" s="179"/>
      <c r="AS1851" s="179"/>
      <c r="AT1851" s="179"/>
      <c r="AU1851" s="179"/>
      <c r="AV1851" s="179"/>
      <c r="AW1851" s="179"/>
      <c r="AX1851" s="179"/>
      <c r="AY1851" s="179"/>
      <c r="AZ1851" s="179"/>
      <c r="BA1851" s="179"/>
      <c r="BB1851" s="179"/>
      <c r="BC1851" s="179"/>
      <c r="BD1851" s="179"/>
      <c r="BE1851" s="179"/>
      <c r="BF1851" s="179"/>
      <c r="BG1851" s="179"/>
      <c r="BH1851" s="179"/>
      <c r="BI1851" s="179"/>
      <c r="BJ1851" s="179"/>
      <c r="BK1851" s="179"/>
      <c r="BL1851" s="179"/>
      <c r="BM1851" s="179"/>
      <c r="BN1851" s="179"/>
      <c r="BO1851" s="179"/>
      <c r="BP1851" s="179"/>
      <c r="BQ1851" s="179"/>
      <c r="BR1851" s="179"/>
      <c r="BS1851" s="179"/>
      <c r="BT1851" s="179"/>
      <c r="BU1851" s="179"/>
      <c r="BV1851" s="179"/>
      <c r="BW1851" s="179"/>
      <c r="BX1851" s="179"/>
      <c r="BY1851" s="179"/>
      <c r="BZ1851" s="179"/>
      <c r="CA1851" s="179"/>
      <c r="CB1851" s="179"/>
      <c r="CC1851" s="179"/>
      <c r="CD1851" s="179"/>
      <c r="CE1851" s="179"/>
      <c r="CF1851" s="179"/>
      <c r="CG1851" s="179"/>
      <c r="CH1851" s="179"/>
      <c r="CI1851" s="179"/>
      <c r="CJ1851" s="179"/>
      <c r="CK1851" s="179"/>
      <c r="CL1851" s="179"/>
      <c r="CN1851" s="60"/>
      <c r="CO1851" s="179"/>
      <c r="CP1851" s="179"/>
      <c r="CQ1851" s="179"/>
      <c r="CR1851" s="179"/>
      <c r="CS1851" s="179"/>
      <c r="CT1851" s="179"/>
      <c r="CU1851" s="179"/>
      <c r="CV1851" s="179"/>
      <c r="CW1851" s="179"/>
      <c r="CX1851" s="179"/>
      <c r="CY1851" s="179"/>
      <c r="CZ1851" s="179"/>
      <c r="DA1851" s="179"/>
      <c r="DB1851" s="179"/>
      <c r="DC1851" s="179"/>
      <c r="DD1851" s="179"/>
      <c r="DE1851" s="179"/>
      <c r="DF1851" s="179"/>
      <c r="DG1851" s="179"/>
      <c r="DH1851" s="179"/>
      <c r="DI1851" s="179"/>
      <c r="DJ1851" s="179"/>
      <c r="DK1851" s="179"/>
      <c r="DL1851" s="179"/>
    </row>
    <row r="1852" spans="1:116" x14ac:dyDescent="0.4">
      <c r="E1852" s="8"/>
      <c r="G1852" s="136"/>
      <c r="H1852" s="12"/>
      <c r="I1852" s="60"/>
      <c r="J1852" s="60"/>
      <c r="K1852" s="15"/>
      <c r="L1852" s="15"/>
      <c r="M1852" s="15"/>
      <c r="N1852" s="15"/>
      <c r="O1852" s="15"/>
      <c r="P1852" s="15"/>
      <c r="R1852" s="15"/>
      <c r="S1852" s="179"/>
      <c r="T1852" s="179"/>
      <c r="U1852" s="179"/>
      <c r="V1852" s="179"/>
      <c r="W1852" s="179"/>
      <c r="X1852" s="179"/>
      <c r="Y1852" s="179"/>
      <c r="Z1852" s="179"/>
      <c r="AA1852" s="179"/>
      <c r="AB1852" s="179"/>
      <c r="AC1852" s="179"/>
      <c r="AD1852" s="179"/>
      <c r="AE1852" s="179"/>
      <c r="AF1852" s="179"/>
      <c r="AG1852" s="179"/>
      <c r="AH1852" s="179"/>
      <c r="AI1852" s="179"/>
      <c r="AJ1852" s="179"/>
      <c r="AK1852" s="179"/>
      <c r="AL1852" s="179"/>
      <c r="AM1852" s="179"/>
      <c r="AN1852" s="179"/>
      <c r="AO1852" s="179"/>
      <c r="AP1852" s="179"/>
      <c r="AQ1852" s="179"/>
      <c r="AR1852" s="179"/>
      <c r="AS1852" s="179"/>
      <c r="AT1852" s="179"/>
      <c r="AU1852" s="179"/>
      <c r="AV1852" s="179"/>
      <c r="AW1852" s="179"/>
      <c r="AX1852" s="179"/>
      <c r="AY1852" s="179"/>
      <c r="AZ1852" s="179"/>
      <c r="BA1852" s="179"/>
      <c r="BB1852" s="179"/>
      <c r="BC1852" s="179"/>
      <c r="BD1852" s="179"/>
      <c r="BE1852" s="179"/>
      <c r="BF1852" s="179"/>
      <c r="BG1852" s="179"/>
      <c r="BH1852" s="179"/>
      <c r="BI1852" s="179"/>
      <c r="BJ1852" s="179"/>
      <c r="BK1852" s="179"/>
      <c r="BL1852" s="179"/>
      <c r="BM1852" s="179"/>
      <c r="BN1852" s="179"/>
      <c r="BO1852" s="179"/>
      <c r="BP1852" s="179"/>
      <c r="BQ1852" s="179"/>
      <c r="BR1852" s="179"/>
      <c r="BS1852" s="179"/>
      <c r="BT1852" s="179"/>
      <c r="BU1852" s="179"/>
      <c r="BV1852" s="179"/>
      <c r="BW1852" s="179"/>
      <c r="BX1852" s="179"/>
      <c r="BY1852" s="179"/>
      <c r="BZ1852" s="179"/>
      <c r="CA1852" s="179"/>
      <c r="CB1852" s="179"/>
      <c r="CC1852" s="179"/>
      <c r="CD1852" s="179"/>
      <c r="CE1852" s="179"/>
      <c r="CF1852" s="179"/>
      <c r="CG1852" s="179"/>
      <c r="CH1852" s="179"/>
      <c r="CI1852" s="179"/>
      <c r="CJ1852" s="179"/>
      <c r="CK1852" s="179"/>
      <c r="CL1852" s="179"/>
      <c r="CN1852" s="60"/>
      <c r="CO1852" s="179"/>
      <c r="CP1852" s="179"/>
      <c r="CQ1852" s="179"/>
      <c r="CR1852" s="179"/>
      <c r="CS1852" s="179"/>
      <c r="CT1852" s="179"/>
      <c r="CU1852" s="179"/>
      <c r="CV1852" s="179"/>
      <c r="CW1852" s="179"/>
      <c r="CX1852" s="179"/>
      <c r="CY1852" s="179"/>
      <c r="CZ1852" s="179"/>
      <c r="DA1852" s="179"/>
      <c r="DB1852" s="179"/>
      <c r="DC1852" s="179"/>
      <c r="DD1852" s="179"/>
      <c r="DE1852" s="179"/>
      <c r="DF1852" s="179"/>
      <c r="DG1852" s="179"/>
      <c r="DH1852" s="179"/>
      <c r="DI1852" s="179"/>
      <c r="DJ1852" s="179"/>
      <c r="DK1852" s="179"/>
      <c r="DL1852" s="179"/>
    </row>
    <row r="1853" spans="1:116" x14ac:dyDescent="0.4">
      <c r="E1853" s="8"/>
      <c r="G1853" s="136"/>
      <c r="H1853" s="12"/>
      <c r="I1853" s="60"/>
      <c r="J1853" s="60"/>
      <c r="K1853" s="15"/>
      <c r="L1853" s="15"/>
      <c r="M1853" s="15"/>
      <c r="N1853" s="15"/>
      <c r="O1853" s="15"/>
      <c r="P1853" s="15"/>
      <c r="R1853" s="15"/>
      <c r="S1853" s="179"/>
      <c r="T1853" s="179"/>
      <c r="U1853" s="179"/>
      <c r="V1853" s="179"/>
      <c r="W1853" s="179"/>
      <c r="X1853" s="179"/>
      <c r="Y1853" s="179"/>
      <c r="Z1853" s="179"/>
      <c r="AA1853" s="179"/>
      <c r="AB1853" s="179"/>
      <c r="AC1853" s="179"/>
      <c r="AD1853" s="179"/>
      <c r="AE1853" s="179"/>
      <c r="AF1853" s="179"/>
      <c r="AG1853" s="179"/>
      <c r="AH1853" s="179"/>
      <c r="AI1853" s="179"/>
      <c r="AJ1853" s="179"/>
      <c r="AK1853" s="179"/>
      <c r="AL1853" s="179"/>
      <c r="AM1853" s="179"/>
      <c r="AN1853" s="179"/>
      <c r="AO1853" s="179"/>
      <c r="AP1853" s="179"/>
      <c r="AQ1853" s="179"/>
      <c r="AR1853" s="179"/>
      <c r="AS1853" s="179"/>
      <c r="AT1853" s="179"/>
      <c r="AU1853" s="179"/>
      <c r="AV1853" s="179"/>
      <c r="AW1853" s="179"/>
      <c r="AX1853" s="179"/>
      <c r="AY1853" s="179"/>
      <c r="AZ1853" s="179"/>
      <c r="BA1853" s="179"/>
      <c r="BB1853" s="179"/>
      <c r="BC1853" s="179"/>
      <c r="BD1853" s="179"/>
      <c r="BE1853" s="179"/>
      <c r="BF1853" s="179"/>
      <c r="BG1853" s="179"/>
      <c r="BH1853" s="179"/>
      <c r="BI1853" s="179"/>
      <c r="BJ1853" s="179"/>
      <c r="BK1853" s="179"/>
      <c r="BL1853" s="179"/>
      <c r="BM1853" s="179"/>
      <c r="BN1853" s="179"/>
      <c r="BO1853" s="179"/>
      <c r="BP1853" s="179"/>
      <c r="BQ1853" s="179"/>
      <c r="BR1853" s="179"/>
      <c r="BS1853" s="179"/>
      <c r="BT1853" s="179"/>
      <c r="BU1853" s="179"/>
      <c r="BV1853" s="179"/>
      <c r="BW1853" s="179"/>
      <c r="BX1853" s="179"/>
      <c r="BY1853" s="179"/>
      <c r="BZ1853" s="179"/>
      <c r="CA1853" s="179"/>
      <c r="CB1853" s="179"/>
      <c r="CC1853" s="179"/>
      <c r="CD1853" s="179"/>
      <c r="CE1853" s="179"/>
      <c r="CF1853" s="179"/>
      <c r="CG1853" s="179"/>
      <c r="CH1853" s="179"/>
      <c r="CI1853" s="179"/>
      <c r="CJ1853" s="179"/>
      <c r="CK1853" s="179"/>
      <c r="CL1853" s="179"/>
      <c r="CN1853" s="60"/>
      <c r="CO1853" s="179"/>
      <c r="CP1853" s="179"/>
      <c r="CQ1853" s="179"/>
      <c r="CR1853" s="179"/>
      <c r="CS1853" s="179"/>
      <c r="CT1853" s="179"/>
      <c r="CU1853" s="179"/>
      <c r="CV1853" s="179"/>
      <c r="CW1853" s="179"/>
      <c r="CX1853" s="179"/>
      <c r="CY1853" s="179"/>
      <c r="CZ1853" s="179"/>
      <c r="DA1853" s="179"/>
      <c r="DB1853" s="179"/>
      <c r="DC1853" s="179"/>
      <c r="DD1853" s="179"/>
      <c r="DE1853" s="179"/>
      <c r="DF1853" s="179"/>
      <c r="DG1853" s="179"/>
      <c r="DH1853" s="179"/>
      <c r="DI1853" s="179"/>
      <c r="DJ1853" s="179"/>
      <c r="DK1853" s="179"/>
      <c r="DL1853" s="179"/>
    </row>
    <row r="1854" spans="1:116" x14ac:dyDescent="0.4">
      <c r="E1854" s="8"/>
      <c r="G1854" s="136"/>
      <c r="H1854" s="12"/>
      <c r="I1854" s="60"/>
      <c r="J1854" s="60"/>
      <c r="K1854" s="15"/>
      <c r="L1854" s="15"/>
      <c r="M1854" s="15"/>
      <c r="N1854" s="15"/>
      <c r="O1854" s="15"/>
      <c r="P1854" s="15"/>
      <c r="R1854" s="15"/>
      <c r="S1854" s="179"/>
      <c r="T1854" s="179"/>
      <c r="U1854" s="179"/>
      <c r="V1854" s="179"/>
      <c r="W1854" s="179"/>
      <c r="X1854" s="179"/>
      <c r="Y1854" s="179"/>
      <c r="Z1854" s="179"/>
      <c r="AA1854" s="179"/>
      <c r="AB1854" s="179"/>
      <c r="AC1854" s="179"/>
      <c r="AD1854" s="179"/>
      <c r="AE1854" s="179"/>
      <c r="AF1854" s="179"/>
      <c r="AG1854" s="179"/>
      <c r="AH1854" s="179"/>
      <c r="AI1854" s="179"/>
      <c r="AJ1854" s="179"/>
      <c r="AK1854" s="179"/>
      <c r="AL1854" s="179"/>
      <c r="AM1854" s="179"/>
      <c r="AN1854" s="179"/>
      <c r="AO1854" s="179"/>
      <c r="AP1854" s="179"/>
      <c r="AQ1854" s="179"/>
      <c r="AR1854" s="179"/>
      <c r="AS1854" s="179"/>
      <c r="AT1854" s="179"/>
      <c r="AU1854" s="179"/>
      <c r="AV1854" s="179"/>
      <c r="AW1854" s="179"/>
      <c r="AX1854" s="179"/>
      <c r="AY1854" s="179"/>
      <c r="AZ1854" s="179"/>
      <c r="BA1854" s="179"/>
      <c r="BB1854" s="179"/>
      <c r="BC1854" s="179"/>
      <c r="BD1854" s="179"/>
      <c r="BE1854" s="179"/>
      <c r="BF1854" s="179"/>
      <c r="BG1854" s="179"/>
      <c r="BH1854" s="179"/>
      <c r="BI1854" s="179"/>
      <c r="BJ1854" s="179"/>
      <c r="BK1854" s="179"/>
      <c r="BL1854" s="179"/>
      <c r="BM1854" s="179"/>
      <c r="BN1854" s="179"/>
      <c r="BO1854" s="179"/>
      <c r="BP1854" s="179"/>
      <c r="BQ1854" s="179"/>
      <c r="BR1854" s="179"/>
      <c r="BS1854" s="179"/>
      <c r="BT1854" s="179"/>
      <c r="BU1854" s="179"/>
      <c r="BV1854" s="179"/>
      <c r="BW1854" s="179"/>
      <c r="BX1854" s="179"/>
      <c r="BY1854" s="179"/>
      <c r="BZ1854" s="179"/>
      <c r="CA1854" s="179"/>
      <c r="CB1854" s="179"/>
      <c r="CC1854" s="179"/>
      <c r="CD1854" s="179"/>
      <c r="CE1854" s="179"/>
      <c r="CF1854" s="179"/>
      <c r="CG1854" s="179"/>
      <c r="CH1854" s="179"/>
      <c r="CI1854" s="179"/>
      <c r="CJ1854" s="179"/>
      <c r="CK1854" s="179"/>
      <c r="CL1854" s="179"/>
      <c r="CN1854" s="60"/>
      <c r="CO1854" s="179"/>
      <c r="CP1854" s="179"/>
      <c r="CQ1854" s="179"/>
      <c r="CR1854" s="179"/>
      <c r="CS1854" s="179"/>
      <c r="CT1854" s="179"/>
      <c r="CU1854" s="179"/>
      <c r="CV1854" s="179"/>
      <c r="CW1854" s="179"/>
      <c r="CX1854" s="179"/>
      <c r="CY1854" s="179"/>
      <c r="CZ1854" s="179"/>
      <c r="DA1854" s="179"/>
      <c r="DB1854" s="179"/>
      <c r="DC1854" s="179"/>
      <c r="DD1854" s="179"/>
      <c r="DE1854" s="179"/>
      <c r="DF1854" s="179"/>
      <c r="DG1854" s="179"/>
      <c r="DH1854" s="179"/>
      <c r="DI1854" s="179"/>
      <c r="DJ1854" s="179"/>
      <c r="DK1854" s="179"/>
      <c r="DL1854" s="179"/>
    </row>
    <row r="1855" spans="1:116" x14ac:dyDescent="0.4">
      <c r="E1855" s="8"/>
      <c r="G1855" s="136"/>
      <c r="H1855" s="12"/>
      <c r="I1855" s="60"/>
      <c r="J1855" s="60"/>
      <c r="K1855" s="15"/>
      <c r="L1855" s="15"/>
      <c r="M1855" s="15"/>
      <c r="N1855" s="15"/>
      <c r="O1855" s="15"/>
      <c r="P1855" s="15"/>
      <c r="R1855" s="15"/>
      <c r="S1855" s="179"/>
      <c r="T1855" s="179"/>
      <c r="U1855" s="179"/>
      <c r="V1855" s="179"/>
      <c r="W1855" s="179"/>
      <c r="X1855" s="179"/>
      <c r="Y1855" s="179"/>
      <c r="Z1855" s="179"/>
      <c r="AA1855" s="179"/>
      <c r="AB1855" s="179"/>
      <c r="AC1855" s="179"/>
      <c r="AD1855" s="179"/>
      <c r="AE1855" s="179"/>
      <c r="AF1855" s="179"/>
      <c r="AG1855" s="179"/>
      <c r="AH1855" s="179"/>
      <c r="AI1855" s="179"/>
      <c r="AJ1855" s="179"/>
      <c r="AK1855" s="179"/>
      <c r="AL1855" s="179"/>
      <c r="AM1855" s="179"/>
      <c r="AN1855" s="179"/>
      <c r="AO1855" s="179"/>
      <c r="AP1855" s="179"/>
      <c r="AQ1855" s="179"/>
      <c r="AR1855" s="179"/>
      <c r="AS1855" s="179"/>
      <c r="AT1855" s="179"/>
      <c r="AU1855" s="179"/>
      <c r="AV1855" s="179"/>
      <c r="AW1855" s="179"/>
      <c r="AX1855" s="179"/>
      <c r="AY1855" s="179"/>
      <c r="AZ1855" s="179"/>
      <c r="BA1855" s="179"/>
      <c r="BB1855" s="179"/>
      <c r="BC1855" s="179"/>
      <c r="BD1855" s="179"/>
      <c r="BE1855" s="179"/>
      <c r="BF1855" s="179"/>
      <c r="BG1855" s="179"/>
      <c r="BH1855" s="179"/>
      <c r="BI1855" s="179"/>
      <c r="BJ1855" s="179"/>
      <c r="BK1855" s="179"/>
      <c r="BL1855" s="179"/>
      <c r="BM1855" s="179"/>
      <c r="BN1855" s="179"/>
      <c r="BO1855" s="179"/>
      <c r="BP1855" s="179"/>
      <c r="BQ1855" s="179"/>
      <c r="BR1855" s="179"/>
      <c r="BS1855" s="179"/>
      <c r="BT1855" s="179"/>
      <c r="BU1855" s="179"/>
      <c r="BV1855" s="179"/>
      <c r="BW1855" s="179"/>
      <c r="BX1855" s="179"/>
      <c r="BY1855" s="179"/>
      <c r="BZ1855" s="179"/>
      <c r="CA1855" s="179"/>
      <c r="CB1855" s="179"/>
      <c r="CC1855" s="179"/>
      <c r="CD1855" s="179"/>
      <c r="CE1855" s="179"/>
      <c r="CF1855" s="179"/>
      <c r="CG1855" s="179"/>
      <c r="CH1855" s="179"/>
      <c r="CI1855" s="179"/>
      <c r="CJ1855" s="179"/>
      <c r="CK1855" s="179"/>
      <c r="CL1855" s="179"/>
      <c r="CN1855" s="60"/>
      <c r="CO1855" s="179"/>
      <c r="CP1855" s="179"/>
      <c r="CQ1855" s="179"/>
      <c r="CR1855" s="179"/>
      <c r="CS1855" s="179"/>
      <c r="CT1855" s="179"/>
      <c r="CU1855" s="179"/>
      <c r="CV1855" s="179"/>
      <c r="CW1855" s="179"/>
      <c r="CX1855" s="179"/>
      <c r="CY1855" s="179"/>
      <c r="CZ1855" s="179"/>
      <c r="DA1855" s="179"/>
      <c r="DB1855" s="179"/>
      <c r="DC1855" s="179"/>
      <c r="DD1855" s="179"/>
      <c r="DE1855" s="179"/>
      <c r="DF1855" s="179"/>
      <c r="DG1855" s="179"/>
      <c r="DH1855" s="179"/>
      <c r="DI1855" s="179"/>
      <c r="DJ1855" s="179"/>
      <c r="DK1855" s="179"/>
      <c r="DL1855" s="179"/>
    </row>
    <row r="1856" spans="1:116" x14ac:dyDescent="0.4">
      <c r="H1856" s="12"/>
      <c r="I1856" s="60"/>
      <c r="J1856" s="60"/>
      <c r="K1856" s="15"/>
      <c r="L1856" s="15"/>
      <c r="M1856" s="15"/>
      <c r="N1856" s="15"/>
      <c r="O1856" s="15"/>
      <c r="P1856" s="15"/>
      <c r="R1856" s="15"/>
      <c r="S1856" s="179"/>
      <c r="T1856" s="179"/>
      <c r="U1856" s="179"/>
      <c r="V1856" s="179"/>
      <c r="W1856" s="179"/>
      <c r="X1856" s="179"/>
      <c r="Y1856" s="179"/>
      <c r="Z1856" s="179"/>
      <c r="AA1856" s="179"/>
      <c r="AB1856" s="179"/>
      <c r="AC1856" s="179"/>
      <c r="AD1856" s="179"/>
      <c r="AE1856" s="179"/>
      <c r="AF1856" s="179"/>
      <c r="AG1856" s="179"/>
      <c r="AH1856" s="179"/>
      <c r="AI1856" s="179"/>
      <c r="AJ1856" s="179"/>
      <c r="AK1856" s="179"/>
      <c r="AL1856" s="179"/>
      <c r="AM1856" s="179"/>
      <c r="AN1856" s="179"/>
      <c r="AO1856" s="179"/>
      <c r="AP1856" s="179"/>
      <c r="AQ1856" s="179"/>
      <c r="AR1856" s="179"/>
      <c r="AS1856" s="179"/>
      <c r="AT1856" s="179"/>
      <c r="AU1856" s="179"/>
      <c r="AV1856" s="179"/>
      <c r="AW1856" s="179"/>
      <c r="AX1856" s="179"/>
      <c r="AY1856" s="179"/>
      <c r="AZ1856" s="179"/>
      <c r="BA1856" s="179"/>
      <c r="BB1856" s="179"/>
      <c r="BC1856" s="179"/>
      <c r="BD1856" s="179"/>
      <c r="BE1856" s="179"/>
      <c r="BF1856" s="179"/>
      <c r="BG1856" s="179"/>
      <c r="BH1856" s="179"/>
      <c r="BI1856" s="179"/>
      <c r="BJ1856" s="179"/>
      <c r="BK1856" s="179"/>
      <c r="BL1856" s="179"/>
      <c r="BM1856" s="179"/>
      <c r="BN1856" s="179"/>
      <c r="BO1856" s="179"/>
      <c r="BP1856" s="179"/>
      <c r="BQ1856" s="179"/>
      <c r="BR1856" s="179"/>
      <c r="BS1856" s="179"/>
      <c r="BT1856" s="179"/>
      <c r="BU1856" s="179"/>
      <c r="BV1856" s="179"/>
      <c r="BW1856" s="179"/>
      <c r="BX1856" s="179"/>
      <c r="BY1856" s="179"/>
      <c r="BZ1856" s="179"/>
      <c r="CA1856" s="179"/>
      <c r="CB1856" s="179"/>
      <c r="CC1856" s="179"/>
      <c r="CD1856" s="179"/>
      <c r="CE1856" s="179"/>
      <c r="CF1856" s="179"/>
      <c r="CG1856" s="179"/>
      <c r="CH1856" s="179"/>
      <c r="CI1856" s="179"/>
      <c r="CJ1856" s="179"/>
      <c r="CK1856" s="179"/>
      <c r="CL1856" s="179"/>
      <c r="CN1856" s="60"/>
      <c r="CO1856" s="179"/>
      <c r="CP1856" s="179"/>
      <c r="CQ1856" s="179"/>
      <c r="CR1856" s="179"/>
      <c r="CS1856" s="179"/>
      <c r="CT1856" s="179"/>
      <c r="CU1856" s="179"/>
      <c r="CV1856" s="179"/>
      <c r="CW1856" s="179"/>
      <c r="CX1856" s="179"/>
      <c r="CY1856" s="179"/>
      <c r="CZ1856" s="179"/>
      <c r="DA1856" s="179"/>
      <c r="DB1856" s="179"/>
      <c r="DC1856" s="179"/>
      <c r="DD1856" s="179"/>
      <c r="DE1856" s="179"/>
      <c r="DF1856" s="179"/>
      <c r="DG1856" s="179"/>
      <c r="DH1856" s="179"/>
      <c r="DI1856" s="179"/>
      <c r="DJ1856" s="179"/>
      <c r="DK1856" s="179"/>
      <c r="DL1856" s="179"/>
    </row>
    <row r="1857" spans="1:116" x14ac:dyDescent="0.4">
      <c r="H1857" s="12"/>
      <c r="I1857" s="60"/>
      <c r="J1857" s="60"/>
      <c r="K1857" s="15"/>
      <c r="L1857" s="15"/>
      <c r="M1857" s="15"/>
      <c r="N1857" s="15"/>
      <c r="O1857" s="15"/>
      <c r="P1857" s="15"/>
      <c r="R1857" s="15"/>
      <c r="S1857" s="179"/>
      <c r="T1857" s="179"/>
      <c r="U1857" s="179"/>
      <c r="V1857" s="179"/>
      <c r="W1857" s="179"/>
      <c r="X1857" s="179"/>
      <c r="Y1857" s="179"/>
      <c r="Z1857" s="179"/>
      <c r="AA1857" s="179"/>
      <c r="AB1857" s="179"/>
      <c r="AC1857" s="179"/>
      <c r="AD1857" s="179"/>
      <c r="AE1857" s="179"/>
      <c r="AF1857" s="179"/>
      <c r="AG1857" s="179"/>
      <c r="AH1857" s="179"/>
      <c r="AI1857" s="179"/>
      <c r="AJ1857" s="179"/>
      <c r="AK1857" s="179"/>
      <c r="AL1857" s="179"/>
      <c r="AM1857" s="179"/>
      <c r="AN1857" s="179"/>
      <c r="AO1857" s="179"/>
      <c r="AP1857" s="179"/>
      <c r="AQ1857" s="179"/>
      <c r="AR1857" s="179"/>
      <c r="AS1857" s="179"/>
      <c r="AT1857" s="179"/>
      <c r="AU1857" s="179"/>
      <c r="AV1857" s="179"/>
      <c r="AW1857" s="179"/>
      <c r="AX1857" s="179"/>
      <c r="AY1857" s="179"/>
      <c r="AZ1857" s="179"/>
      <c r="BA1857" s="179"/>
      <c r="BB1857" s="179"/>
      <c r="BC1857" s="179"/>
      <c r="BD1857" s="179"/>
      <c r="BE1857" s="179"/>
      <c r="BF1857" s="179"/>
      <c r="BG1857" s="179"/>
      <c r="BH1857" s="179"/>
      <c r="BI1857" s="179"/>
      <c r="BJ1857" s="179"/>
      <c r="BK1857" s="179"/>
      <c r="BL1857" s="179"/>
      <c r="BM1857" s="179"/>
      <c r="BN1857" s="179"/>
      <c r="BO1857" s="179"/>
      <c r="BP1857" s="179"/>
      <c r="BQ1857" s="179"/>
      <c r="BR1857" s="179"/>
      <c r="BS1857" s="179"/>
      <c r="BT1857" s="179"/>
      <c r="BU1857" s="179"/>
      <c r="BV1857" s="179"/>
      <c r="BW1857" s="179"/>
      <c r="BX1857" s="179"/>
      <c r="BY1857" s="179"/>
      <c r="BZ1857" s="179"/>
      <c r="CA1857" s="179"/>
      <c r="CB1857" s="179"/>
      <c r="CC1857" s="179"/>
      <c r="CD1857" s="179"/>
      <c r="CE1857" s="179"/>
      <c r="CF1857" s="179"/>
      <c r="CG1857" s="179"/>
      <c r="CH1857" s="179"/>
      <c r="CI1857" s="179"/>
      <c r="CJ1857" s="179"/>
      <c r="CK1857" s="179"/>
      <c r="CL1857" s="179"/>
      <c r="CN1857" s="60"/>
      <c r="CO1857" s="179"/>
      <c r="CP1857" s="179"/>
      <c r="CQ1857" s="179"/>
      <c r="CR1857" s="179"/>
      <c r="CS1857" s="179"/>
      <c r="CT1857" s="179"/>
      <c r="CU1857" s="179"/>
      <c r="CV1857" s="179"/>
      <c r="CW1857" s="179"/>
      <c r="CX1857" s="179"/>
      <c r="CY1857" s="179"/>
      <c r="CZ1857" s="179"/>
      <c r="DA1857" s="179"/>
      <c r="DB1857" s="179"/>
      <c r="DC1857" s="179"/>
      <c r="DD1857" s="179"/>
      <c r="DE1857" s="179"/>
      <c r="DF1857" s="179"/>
      <c r="DG1857" s="179"/>
      <c r="DH1857" s="179"/>
      <c r="DI1857" s="179"/>
      <c r="DJ1857" s="179"/>
      <c r="DK1857" s="179"/>
      <c r="DL1857" s="179"/>
    </row>
    <row r="1858" spans="1:116" x14ac:dyDescent="0.4">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row>
    <row r="1859" spans="1:116" x14ac:dyDescent="0.4">
      <c r="CO1859" s="8"/>
      <c r="CP1859" s="8"/>
      <c r="CQ1859" s="8"/>
      <c r="CR1859" s="8"/>
      <c r="CS1859" s="8"/>
      <c r="CT1859" s="8"/>
      <c r="CU1859" s="8"/>
      <c r="CV1859" s="8"/>
      <c r="CW1859" s="8"/>
      <c r="CX1859" s="8"/>
      <c r="CY1859" s="8"/>
      <c r="CZ1859" s="8"/>
      <c r="DA1859" s="8"/>
      <c r="DB1859" s="8"/>
      <c r="DC1859" s="8"/>
      <c r="DD1859" s="8"/>
      <c r="DE1859" s="8"/>
      <c r="DF1859" s="8"/>
      <c r="DG1859" s="8"/>
      <c r="DH1859" s="8"/>
      <c r="DI1859" s="8"/>
      <c r="DJ1859" s="8"/>
      <c r="DK1859" s="8"/>
      <c r="DL1859" s="8"/>
    </row>
    <row r="1860" spans="1:116" x14ac:dyDescent="0.4">
      <c r="CO1860" s="8"/>
      <c r="CP1860" s="8"/>
      <c r="CQ1860" s="8"/>
      <c r="CR1860" s="8"/>
      <c r="CS1860" s="8"/>
      <c r="CT1860" s="8"/>
      <c r="CU1860" s="8"/>
      <c r="CV1860" s="8"/>
      <c r="CW1860" s="8"/>
      <c r="CX1860" s="8"/>
      <c r="CY1860" s="8"/>
      <c r="CZ1860" s="8"/>
      <c r="DA1860" s="8"/>
      <c r="DB1860" s="8"/>
      <c r="DC1860" s="8"/>
      <c r="DD1860" s="8"/>
      <c r="DE1860" s="8"/>
      <c r="DF1860" s="8"/>
      <c r="DG1860" s="8"/>
      <c r="DH1860" s="8"/>
      <c r="DI1860" s="8"/>
      <c r="DJ1860" s="8"/>
      <c r="DK1860" s="8"/>
      <c r="DL1860" s="8"/>
    </row>
    <row r="1861" spans="1:116" x14ac:dyDescent="0.4">
      <c r="A1861" s="206" t="s">
        <v>480</v>
      </c>
      <c r="B1861" s="27" t="s">
        <v>480</v>
      </c>
      <c r="C1861" s="27"/>
      <c r="D1861" s="27"/>
      <c r="E1861" s="27" t="s">
        <v>480</v>
      </c>
      <c r="F1861" s="27" t="s">
        <v>480</v>
      </c>
      <c r="G1861" s="206" t="s">
        <v>480</v>
      </c>
      <c r="CO1861" s="8"/>
      <c r="CP1861" s="8"/>
      <c r="CQ1861" s="8"/>
      <c r="CR1861" s="8"/>
      <c r="CS1861" s="8"/>
      <c r="CT1861" s="8"/>
      <c r="CU1861" s="8"/>
      <c r="CV1861" s="8"/>
      <c r="CW1861" s="8"/>
      <c r="CX1861" s="8"/>
      <c r="CY1861" s="8"/>
      <c r="CZ1861" s="8"/>
      <c r="DA1861" s="8"/>
      <c r="DB1861" s="8"/>
      <c r="DC1861" s="8"/>
      <c r="DD1861" s="8"/>
      <c r="DE1861" s="8"/>
      <c r="DF1861" s="8"/>
      <c r="DG1861" s="8"/>
      <c r="DH1861" s="8"/>
      <c r="DI1861" s="8"/>
      <c r="DJ1861" s="8"/>
      <c r="DK1861" s="8"/>
      <c r="DL1861" s="8"/>
    </row>
    <row r="1862" spans="1:116" x14ac:dyDescent="0.4">
      <c r="CO1862" s="8"/>
      <c r="CP1862" s="8"/>
      <c r="CQ1862" s="8"/>
      <c r="CR1862" s="8"/>
      <c r="CS1862" s="8"/>
      <c r="CT1862" s="8"/>
      <c r="CU1862" s="8"/>
      <c r="CV1862" s="8"/>
      <c r="CW1862" s="8"/>
      <c r="CX1862" s="8"/>
      <c r="CY1862" s="8"/>
      <c r="CZ1862" s="8"/>
      <c r="DA1862" s="8"/>
      <c r="DB1862" s="8"/>
      <c r="DC1862" s="8"/>
      <c r="DD1862" s="8"/>
      <c r="DE1862" s="8"/>
      <c r="DF1862" s="8"/>
      <c r="DG1862" s="8"/>
      <c r="DH1862" s="8"/>
      <c r="DI1862" s="8"/>
      <c r="DJ1862" s="8"/>
      <c r="DK1862" s="8"/>
      <c r="DL1862" s="8"/>
    </row>
    <row r="1863" spans="1:116" x14ac:dyDescent="0.4">
      <c r="A1863" s="174"/>
      <c r="E1863" s="8"/>
      <c r="G1863" s="175" t="s">
        <v>490</v>
      </c>
      <c r="H1863" s="206" t="s">
        <v>480</v>
      </c>
      <c r="I1863" s="207" t="s">
        <v>480</v>
      </c>
      <c r="J1863" s="207"/>
      <c r="K1863" s="206" t="s">
        <v>480</v>
      </c>
      <c r="L1863" s="206" t="s">
        <v>480</v>
      </c>
      <c r="M1863" s="206" t="s">
        <v>480</v>
      </c>
      <c r="N1863" s="206" t="s">
        <v>480</v>
      </c>
      <c r="O1863" s="206" t="s">
        <v>480</v>
      </c>
      <c r="P1863" s="206" t="s">
        <v>480</v>
      </c>
      <c r="R1863" s="206" t="s">
        <v>480</v>
      </c>
      <c r="S1863" s="206" t="s">
        <v>480</v>
      </c>
      <c r="T1863" s="206" t="s">
        <v>480</v>
      </c>
      <c r="U1863" s="206" t="s">
        <v>480</v>
      </c>
      <c r="V1863" s="206" t="s">
        <v>480</v>
      </c>
      <c r="W1863" s="206" t="s">
        <v>480</v>
      </c>
      <c r="X1863" s="206" t="s">
        <v>480</v>
      </c>
      <c r="Y1863" s="206" t="s">
        <v>480</v>
      </c>
      <c r="Z1863" s="206" t="s">
        <v>480</v>
      </c>
      <c r="AA1863" s="206" t="s">
        <v>480</v>
      </c>
      <c r="AB1863" s="206" t="s">
        <v>480</v>
      </c>
      <c r="AC1863" s="206" t="s">
        <v>480</v>
      </c>
      <c r="AD1863" s="206" t="s">
        <v>480</v>
      </c>
      <c r="AE1863" s="206" t="s">
        <v>480</v>
      </c>
      <c r="AF1863" s="206" t="s">
        <v>480</v>
      </c>
      <c r="AG1863" s="206" t="s">
        <v>480</v>
      </c>
      <c r="AH1863" s="206" t="s">
        <v>480</v>
      </c>
      <c r="AI1863" s="206" t="s">
        <v>480</v>
      </c>
      <c r="AJ1863" s="206" t="s">
        <v>480</v>
      </c>
      <c r="AK1863" s="206" t="s">
        <v>480</v>
      </c>
      <c r="AL1863" s="206" t="s">
        <v>480</v>
      </c>
      <c r="AM1863" s="206" t="s">
        <v>480</v>
      </c>
      <c r="AN1863" s="206" t="s">
        <v>480</v>
      </c>
      <c r="AO1863" s="206" t="s">
        <v>480</v>
      </c>
      <c r="AP1863" s="206" t="s">
        <v>480</v>
      </c>
      <c r="AQ1863" s="206" t="s">
        <v>480</v>
      </c>
      <c r="AR1863" s="206" t="s">
        <v>480</v>
      </c>
      <c r="AS1863" s="206" t="s">
        <v>480</v>
      </c>
      <c r="AT1863" s="206" t="s">
        <v>480</v>
      </c>
      <c r="AU1863" s="206" t="s">
        <v>480</v>
      </c>
      <c r="AV1863" s="206" t="s">
        <v>480</v>
      </c>
      <c r="AW1863" s="206" t="s">
        <v>480</v>
      </c>
      <c r="AX1863" s="206" t="s">
        <v>480</v>
      </c>
      <c r="AY1863" s="206" t="s">
        <v>480</v>
      </c>
      <c r="AZ1863" s="206" t="s">
        <v>480</v>
      </c>
      <c r="BA1863" s="206" t="s">
        <v>480</v>
      </c>
      <c r="BB1863" s="206" t="s">
        <v>480</v>
      </c>
      <c r="BC1863" s="206" t="s">
        <v>480</v>
      </c>
      <c r="BD1863" s="206" t="s">
        <v>480</v>
      </c>
      <c r="BE1863" s="206" t="s">
        <v>480</v>
      </c>
      <c r="BF1863" s="206" t="s">
        <v>480</v>
      </c>
      <c r="BG1863" s="206" t="s">
        <v>480</v>
      </c>
      <c r="BH1863" s="206" t="s">
        <v>480</v>
      </c>
      <c r="BI1863" s="206" t="s">
        <v>480</v>
      </c>
      <c r="BJ1863" s="206" t="s">
        <v>480</v>
      </c>
      <c r="BK1863" s="206" t="s">
        <v>480</v>
      </c>
      <c r="BL1863" s="206" t="s">
        <v>480</v>
      </c>
      <c r="BM1863" s="206" t="s">
        <v>480</v>
      </c>
      <c r="BN1863" s="206" t="s">
        <v>480</v>
      </c>
      <c r="BO1863" s="206" t="s">
        <v>480</v>
      </c>
      <c r="BP1863" s="206" t="s">
        <v>480</v>
      </c>
      <c r="BQ1863" s="206" t="s">
        <v>480</v>
      </c>
      <c r="BR1863" s="206" t="s">
        <v>480</v>
      </c>
      <c r="BS1863" s="206" t="s">
        <v>480</v>
      </c>
      <c r="BT1863" s="206" t="s">
        <v>480</v>
      </c>
      <c r="BU1863" s="206" t="s">
        <v>480</v>
      </c>
      <c r="BV1863" s="206" t="s">
        <v>480</v>
      </c>
      <c r="BW1863" s="206" t="s">
        <v>480</v>
      </c>
      <c r="BX1863" s="206" t="s">
        <v>480</v>
      </c>
      <c r="BY1863" s="206" t="s">
        <v>480</v>
      </c>
      <c r="BZ1863" s="206" t="s">
        <v>480</v>
      </c>
      <c r="CA1863" s="206" t="s">
        <v>480</v>
      </c>
      <c r="CB1863" s="206" t="s">
        <v>480</v>
      </c>
      <c r="CC1863" s="206" t="s">
        <v>480</v>
      </c>
      <c r="CD1863" s="206" t="s">
        <v>480</v>
      </c>
      <c r="CE1863" s="206" t="s">
        <v>480</v>
      </c>
      <c r="CF1863" s="206" t="s">
        <v>480</v>
      </c>
      <c r="CG1863" s="206" t="s">
        <v>480</v>
      </c>
      <c r="CH1863" s="206" t="s">
        <v>480</v>
      </c>
      <c r="CI1863" s="206" t="s">
        <v>480</v>
      </c>
      <c r="CJ1863" s="206" t="s">
        <v>480</v>
      </c>
      <c r="CK1863" s="206" t="s">
        <v>480</v>
      </c>
      <c r="CL1863" s="206" t="s">
        <v>480</v>
      </c>
      <c r="CN1863" s="207" t="s">
        <v>480</v>
      </c>
      <c r="CO1863" s="206" t="s">
        <v>480</v>
      </c>
      <c r="CP1863" s="206" t="s">
        <v>480</v>
      </c>
      <c r="CQ1863" s="206" t="s">
        <v>480</v>
      </c>
      <c r="CR1863" s="206" t="s">
        <v>480</v>
      </c>
      <c r="CS1863" s="206" t="s">
        <v>480</v>
      </c>
      <c r="CT1863" s="206" t="s">
        <v>480</v>
      </c>
      <c r="CU1863" s="206" t="s">
        <v>480</v>
      </c>
      <c r="CV1863" s="206" t="s">
        <v>480</v>
      </c>
      <c r="CW1863" s="206" t="s">
        <v>480</v>
      </c>
      <c r="CX1863" s="206" t="s">
        <v>480</v>
      </c>
      <c r="CY1863" s="206" t="s">
        <v>480</v>
      </c>
      <c r="CZ1863" s="206" t="s">
        <v>480</v>
      </c>
      <c r="DA1863" s="206" t="s">
        <v>480</v>
      </c>
      <c r="DB1863" s="206" t="s">
        <v>480</v>
      </c>
      <c r="DC1863" s="206" t="s">
        <v>480</v>
      </c>
      <c r="DD1863" s="206" t="s">
        <v>480</v>
      </c>
      <c r="DE1863" s="206" t="s">
        <v>480</v>
      </c>
      <c r="DF1863" s="206" t="s">
        <v>480</v>
      </c>
      <c r="DG1863" s="206" t="s">
        <v>480</v>
      </c>
      <c r="DH1863" s="206" t="s">
        <v>480</v>
      </c>
      <c r="DI1863" s="206" t="s">
        <v>480</v>
      </c>
      <c r="DJ1863" s="206" t="s">
        <v>480</v>
      </c>
      <c r="DK1863" s="206" t="s">
        <v>480</v>
      </c>
      <c r="DL1863" s="206" t="s">
        <v>480</v>
      </c>
    </row>
    <row r="1864" spans="1:116" x14ac:dyDescent="0.4">
      <c r="A1864" s="174"/>
      <c r="E1864" s="8"/>
      <c r="G1864" s="175" t="s">
        <v>492</v>
      </c>
      <c r="CO1864" s="8"/>
      <c r="CP1864" s="8"/>
      <c r="CQ1864" s="8"/>
      <c r="CR1864" s="8"/>
      <c r="CS1864" s="8"/>
      <c r="CT1864" s="8"/>
      <c r="CU1864" s="8"/>
      <c r="CV1864" s="8"/>
      <c r="CW1864" s="8"/>
      <c r="CX1864" s="8"/>
      <c r="CY1864" s="8"/>
      <c r="CZ1864" s="8"/>
      <c r="DA1864" s="8"/>
      <c r="DB1864" s="8"/>
      <c r="DC1864" s="8"/>
      <c r="DD1864" s="8"/>
      <c r="DE1864" s="8"/>
      <c r="DF1864" s="8"/>
      <c r="DG1864" s="8"/>
      <c r="DH1864" s="8"/>
      <c r="DI1864" s="8"/>
      <c r="DJ1864" s="8"/>
      <c r="DK1864" s="8"/>
      <c r="DL1864" s="8"/>
    </row>
    <row r="1865" spans="1:116" x14ac:dyDescent="0.4">
      <c r="A1865" s="174"/>
      <c r="E1865" s="8"/>
      <c r="G1865" s="175" t="s">
        <v>461</v>
      </c>
      <c r="H1865" s="174"/>
      <c r="I1865" s="176"/>
      <c r="J1865" s="176"/>
      <c r="K1865" s="197"/>
      <c r="L1865" s="197"/>
      <c r="M1865" s="197"/>
      <c r="N1865" s="197"/>
      <c r="O1865" s="197"/>
      <c r="P1865" s="197"/>
      <c r="R1865" s="198"/>
      <c r="S1865" s="174"/>
      <c r="T1865" s="174"/>
      <c r="U1865" s="174"/>
      <c r="V1865" s="174"/>
      <c r="W1865" s="174"/>
      <c r="X1865" s="174"/>
      <c r="Y1865" s="174"/>
      <c r="Z1865" s="174"/>
      <c r="AA1865" s="174"/>
      <c r="AB1865" s="174"/>
      <c r="AC1865" s="174"/>
      <c r="AD1865" s="174"/>
      <c r="AE1865" s="174"/>
      <c r="AF1865" s="174"/>
      <c r="AG1865" s="174"/>
      <c r="AH1865" s="174"/>
      <c r="AI1865" s="174"/>
      <c r="AJ1865" s="174"/>
      <c r="AK1865" s="174"/>
      <c r="AL1865" s="174"/>
      <c r="AM1865" s="174"/>
      <c r="AN1865" s="174"/>
      <c r="AO1865" s="174"/>
      <c r="AP1865" s="174"/>
      <c r="AQ1865" s="174"/>
      <c r="AR1865" s="174"/>
      <c r="AS1865" s="174"/>
      <c r="AT1865" s="174"/>
      <c r="AU1865" s="174"/>
      <c r="AV1865" s="174"/>
      <c r="AW1865" s="174"/>
      <c r="AX1865" s="174"/>
      <c r="AY1865" s="174"/>
      <c r="AZ1865" s="174"/>
      <c r="BA1865" s="174"/>
      <c r="BB1865" s="174"/>
      <c r="BC1865" s="174"/>
      <c r="BD1865" s="174"/>
      <c r="BE1865" s="174"/>
      <c r="BF1865" s="174"/>
      <c r="BG1865" s="174"/>
      <c r="BH1865" s="174"/>
      <c r="BI1865" s="174"/>
      <c r="BJ1865" s="174"/>
      <c r="BK1865" s="174"/>
      <c r="BL1865" s="174"/>
      <c r="BM1865" s="174"/>
      <c r="BN1865" s="174"/>
      <c r="BO1865" s="174"/>
      <c r="BP1865" s="174"/>
      <c r="BQ1865" s="174"/>
      <c r="BR1865" s="174"/>
      <c r="BS1865" s="174"/>
      <c r="BT1865" s="174"/>
      <c r="BU1865" s="174"/>
      <c r="BV1865" s="174"/>
      <c r="BW1865" s="174"/>
      <c r="BX1865" s="174"/>
      <c r="BY1865" s="174"/>
      <c r="BZ1865" s="174"/>
      <c r="CA1865" s="174"/>
      <c r="CB1865" s="174"/>
      <c r="CC1865" s="174"/>
      <c r="CD1865" s="174"/>
      <c r="CE1865" s="174"/>
      <c r="CF1865" s="174"/>
      <c r="CG1865" s="174"/>
      <c r="CH1865" s="174"/>
      <c r="CI1865" s="174"/>
      <c r="CJ1865" s="174"/>
      <c r="CK1865" s="174"/>
      <c r="CL1865" s="174"/>
      <c r="CN1865" s="176"/>
      <c r="CO1865" s="174"/>
      <c r="CP1865" s="174"/>
      <c r="CQ1865" s="174"/>
      <c r="CR1865" s="174"/>
      <c r="CS1865" s="174"/>
      <c r="CT1865" s="174"/>
      <c r="CU1865" s="174"/>
      <c r="CV1865" s="174"/>
      <c r="CW1865" s="174"/>
      <c r="CX1865" s="174"/>
      <c r="CY1865" s="174"/>
      <c r="CZ1865" s="174"/>
      <c r="DA1865" s="174"/>
      <c r="DB1865" s="174"/>
      <c r="DC1865" s="174"/>
      <c r="DD1865" s="174"/>
      <c r="DE1865" s="174"/>
      <c r="DF1865" s="174"/>
      <c r="DG1865" s="174"/>
      <c r="DH1865" s="174"/>
      <c r="DI1865" s="174"/>
      <c r="DJ1865" s="174"/>
      <c r="DK1865" s="174"/>
      <c r="DL1865" s="174"/>
    </row>
    <row r="1866" spans="1:116" x14ac:dyDescent="0.4">
      <c r="A1866" s="174"/>
      <c r="E1866" s="8"/>
      <c r="G1866" s="175" t="s">
        <v>462</v>
      </c>
      <c r="H1866" s="174"/>
      <c r="I1866" s="176"/>
      <c r="J1866" s="176"/>
      <c r="K1866" s="197"/>
      <c r="L1866" s="197"/>
      <c r="M1866" s="197"/>
      <c r="N1866" s="197"/>
      <c r="O1866" s="197"/>
      <c r="P1866" s="197"/>
      <c r="R1866" s="198"/>
      <c r="S1866" s="174"/>
      <c r="T1866" s="174"/>
      <c r="U1866" s="174"/>
      <c r="V1866" s="174"/>
      <c r="W1866" s="174"/>
      <c r="X1866" s="174"/>
      <c r="Y1866" s="174"/>
      <c r="Z1866" s="174"/>
      <c r="AA1866" s="174"/>
      <c r="AB1866" s="174"/>
      <c r="AC1866" s="174"/>
      <c r="AD1866" s="174"/>
      <c r="AE1866" s="174"/>
      <c r="AF1866" s="174"/>
      <c r="AG1866" s="174"/>
      <c r="AH1866" s="174"/>
      <c r="AI1866" s="174"/>
      <c r="AJ1866" s="174"/>
      <c r="AK1866" s="174"/>
      <c r="AL1866" s="174"/>
      <c r="AM1866" s="174"/>
      <c r="AN1866" s="174"/>
      <c r="AO1866" s="174"/>
      <c r="AP1866" s="174"/>
      <c r="AQ1866" s="174"/>
      <c r="AR1866" s="174"/>
      <c r="AS1866" s="174"/>
      <c r="AT1866" s="174"/>
      <c r="AU1866" s="174"/>
      <c r="AV1866" s="174"/>
      <c r="AW1866" s="174"/>
      <c r="AX1866" s="174"/>
      <c r="AY1866" s="174"/>
      <c r="AZ1866" s="174"/>
      <c r="BA1866" s="174"/>
      <c r="BB1866" s="174"/>
      <c r="BC1866" s="174"/>
      <c r="BD1866" s="174"/>
      <c r="BE1866" s="174"/>
      <c r="BF1866" s="174"/>
      <c r="BG1866" s="174"/>
      <c r="BH1866" s="174"/>
      <c r="BI1866" s="174"/>
      <c r="BJ1866" s="174"/>
      <c r="BK1866" s="174"/>
      <c r="BL1866" s="174"/>
      <c r="BM1866" s="174"/>
      <c r="BN1866" s="174"/>
      <c r="BO1866" s="174"/>
      <c r="BP1866" s="174"/>
      <c r="BQ1866" s="174"/>
      <c r="BR1866" s="174"/>
      <c r="BS1866" s="174"/>
      <c r="BT1866" s="174"/>
      <c r="BU1866" s="174"/>
      <c r="BV1866" s="174"/>
      <c r="BW1866" s="174"/>
      <c r="BX1866" s="174"/>
      <c r="BY1866" s="174"/>
      <c r="BZ1866" s="174"/>
      <c r="CA1866" s="174"/>
      <c r="CB1866" s="174"/>
      <c r="CC1866" s="174"/>
      <c r="CD1866" s="174"/>
      <c r="CE1866" s="174"/>
      <c r="CF1866" s="174"/>
      <c r="CG1866" s="174"/>
      <c r="CH1866" s="174"/>
      <c r="CI1866" s="174"/>
      <c r="CJ1866" s="174"/>
      <c r="CK1866" s="174"/>
      <c r="CL1866" s="174"/>
      <c r="CN1866" s="176"/>
      <c r="CO1866" s="174"/>
      <c r="CP1866" s="174"/>
      <c r="CQ1866" s="174"/>
      <c r="CR1866" s="174"/>
      <c r="CS1866" s="174"/>
      <c r="CT1866" s="174"/>
      <c r="CU1866" s="174"/>
      <c r="CV1866" s="174"/>
      <c r="CW1866" s="174"/>
      <c r="CX1866" s="174"/>
      <c r="CY1866" s="174"/>
      <c r="CZ1866" s="174"/>
      <c r="DA1866" s="174"/>
      <c r="DB1866" s="174"/>
      <c r="DC1866" s="174"/>
      <c r="DD1866" s="174"/>
      <c r="DE1866" s="174"/>
      <c r="DF1866" s="174"/>
      <c r="DG1866" s="174"/>
      <c r="DH1866" s="174"/>
      <c r="DI1866" s="174"/>
      <c r="DJ1866" s="174"/>
      <c r="DK1866" s="174"/>
      <c r="DL1866" s="174"/>
    </row>
    <row r="1867" spans="1:116" x14ac:dyDescent="0.4">
      <c r="A1867" s="174"/>
      <c r="E1867" s="8"/>
      <c r="G1867" s="175" t="s">
        <v>491</v>
      </c>
      <c r="H1867" s="174"/>
      <c r="I1867" s="176"/>
      <c r="J1867" s="176"/>
      <c r="K1867" s="197"/>
      <c r="L1867" s="197"/>
      <c r="M1867" s="197"/>
      <c r="N1867" s="197"/>
      <c r="O1867" s="197"/>
      <c r="P1867" s="197"/>
      <c r="R1867" s="198"/>
      <c r="S1867" s="199" t="str">
        <f t="shared" ref="S1867:AX1867" si="3067">S$20</f>
        <v>S$16</v>
      </c>
      <c r="T1867" s="199" t="str">
        <f t="shared" si="3067"/>
        <v>T$16</v>
      </c>
      <c r="U1867" s="199" t="str">
        <f t="shared" si="3067"/>
        <v>U$16</v>
      </c>
      <c r="V1867" s="199" t="str">
        <f t="shared" si="3067"/>
        <v>V$16</v>
      </c>
      <c r="W1867" s="199" t="str">
        <f t="shared" si="3067"/>
        <v>W$16</v>
      </c>
      <c r="X1867" s="199" t="str">
        <f t="shared" si="3067"/>
        <v>X$16</v>
      </c>
      <c r="Y1867" s="199" t="str">
        <f t="shared" si="3067"/>
        <v>Y$16</v>
      </c>
      <c r="Z1867" s="199" t="str">
        <f t="shared" si="3067"/>
        <v>Z$16</v>
      </c>
      <c r="AA1867" s="199" t="str">
        <f t="shared" si="3067"/>
        <v>AA$16</v>
      </c>
      <c r="AB1867" s="199" t="str">
        <f t="shared" si="3067"/>
        <v>AB$16</v>
      </c>
      <c r="AC1867" s="199" t="str">
        <f t="shared" si="3067"/>
        <v>AC$16</v>
      </c>
      <c r="AD1867" s="199" t="str">
        <f t="shared" si="3067"/>
        <v>AD$16</v>
      </c>
      <c r="AE1867" s="199" t="str">
        <f t="shared" si="3067"/>
        <v>AE$16</v>
      </c>
      <c r="AF1867" s="199" t="str">
        <f t="shared" si="3067"/>
        <v>AF$16</v>
      </c>
      <c r="AG1867" s="199" t="str">
        <f t="shared" si="3067"/>
        <v>AG$16</v>
      </c>
      <c r="AH1867" s="199" t="str">
        <f t="shared" si="3067"/>
        <v>AH$16</v>
      </c>
      <c r="AI1867" s="199" t="str">
        <f t="shared" si="3067"/>
        <v>AI$16</v>
      </c>
      <c r="AJ1867" s="199" t="str">
        <f t="shared" si="3067"/>
        <v>AJ$16</v>
      </c>
      <c r="AK1867" s="199" t="str">
        <f t="shared" si="3067"/>
        <v>AK$16</v>
      </c>
      <c r="AL1867" s="199" t="str">
        <f t="shared" si="3067"/>
        <v>AL$16</v>
      </c>
      <c r="AM1867" s="199" t="str">
        <f t="shared" si="3067"/>
        <v>AM$16</v>
      </c>
      <c r="AN1867" s="199" t="str">
        <f t="shared" si="3067"/>
        <v>AN$16</v>
      </c>
      <c r="AO1867" s="199" t="str">
        <f t="shared" si="3067"/>
        <v>AO$16</v>
      </c>
      <c r="AP1867" s="199" t="str">
        <f t="shared" si="3067"/>
        <v>AP$16</v>
      </c>
      <c r="AQ1867" s="199" t="str">
        <f t="shared" si="3067"/>
        <v>AQ$16</v>
      </c>
      <c r="AR1867" s="199" t="str">
        <f t="shared" si="3067"/>
        <v>AR$16</v>
      </c>
      <c r="AS1867" s="199" t="str">
        <f t="shared" si="3067"/>
        <v>AS$16</v>
      </c>
      <c r="AT1867" s="199" t="str">
        <f t="shared" si="3067"/>
        <v>AT$16</v>
      </c>
      <c r="AU1867" s="199" t="str">
        <f t="shared" si="3067"/>
        <v>AU$16</v>
      </c>
      <c r="AV1867" s="199" t="str">
        <f t="shared" si="3067"/>
        <v>AV$16</v>
      </c>
      <c r="AW1867" s="199" t="str">
        <f t="shared" si="3067"/>
        <v>AW$16</v>
      </c>
      <c r="AX1867" s="199" t="str">
        <f t="shared" si="3067"/>
        <v>AX$16</v>
      </c>
      <c r="AY1867" s="199" t="str">
        <f t="shared" ref="AY1867:CD1867" si="3068">AY$20</f>
        <v>AY$16</v>
      </c>
      <c r="AZ1867" s="199" t="str">
        <f t="shared" si="3068"/>
        <v>AZ$16</v>
      </c>
      <c r="BA1867" s="199" t="str">
        <f t="shared" si="3068"/>
        <v>BA$16</v>
      </c>
      <c r="BB1867" s="199" t="str">
        <f t="shared" si="3068"/>
        <v>BB$16</v>
      </c>
      <c r="BC1867" s="199" t="str">
        <f t="shared" si="3068"/>
        <v>BC$16</v>
      </c>
      <c r="BD1867" s="199" t="str">
        <f t="shared" si="3068"/>
        <v>BD$16</v>
      </c>
      <c r="BE1867" s="199" t="str">
        <f t="shared" si="3068"/>
        <v>BE$16</v>
      </c>
      <c r="BF1867" s="199" t="str">
        <f t="shared" si="3068"/>
        <v>BF$16</v>
      </c>
      <c r="BG1867" s="199" t="str">
        <f t="shared" si="3068"/>
        <v>BG$16</v>
      </c>
      <c r="BH1867" s="199" t="str">
        <f t="shared" si="3068"/>
        <v>BH$16</v>
      </c>
      <c r="BI1867" s="199" t="str">
        <f t="shared" si="3068"/>
        <v>BI$16</v>
      </c>
      <c r="BJ1867" s="199" t="str">
        <f t="shared" si="3068"/>
        <v>BJ$16</v>
      </c>
      <c r="BK1867" s="199" t="str">
        <f t="shared" si="3068"/>
        <v>BK$16</v>
      </c>
      <c r="BL1867" s="199" t="str">
        <f t="shared" si="3068"/>
        <v>BL$16</v>
      </c>
      <c r="BM1867" s="199" t="str">
        <f t="shared" si="3068"/>
        <v>BM$16</v>
      </c>
      <c r="BN1867" s="199" t="str">
        <f t="shared" si="3068"/>
        <v>BN$16</v>
      </c>
      <c r="BO1867" s="199" t="str">
        <f t="shared" si="3068"/>
        <v>BO$16</v>
      </c>
      <c r="BP1867" s="199" t="str">
        <f t="shared" si="3068"/>
        <v>BP$16</v>
      </c>
      <c r="BQ1867" s="199" t="str">
        <f t="shared" si="3068"/>
        <v>BQ$16</v>
      </c>
      <c r="BR1867" s="199" t="str">
        <f t="shared" si="3068"/>
        <v>BR$16</v>
      </c>
      <c r="BS1867" s="199" t="str">
        <f t="shared" si="3068"/>
        <v>BS$16</v>
      </c>
      <c r="BT1867" s="199" t="str">
        <f t="shared" si="3068"/>
        <v>BT$16</v>
      </c>
      <c r="BU1867" s="199" t="str">
        <f t="shared" si="3068"/>
        <v>BU$16</v>
      </c>
      <c r="BV1867" s="199" t="str">
        <f t="shared" si="3068"/>
        <v>BV$16</v>
      </c>
      <c r="BW1867" s="199" t="str">
        <f t="shared" si="3068"/>
        <v>BW$16</v>
      </c>
      <c r="BX1867" s="199" t="str">
        <f t="shared" si="3068"/>
        <v>BX$16</v>
      </c>
      <c r="BY1867" s="199" t="str">
        <f t="shared" si="3068"/>
        <v>BY$16</v>
      </c>
      <c r="BZ1867" s="199" t="str">
        <f t="shared" si="3068"/>
        <v>BZ$16</v>
      </c>
      <c r="CA1867" s="199" t="str">
        <f t="shared" si="3068"/>
        <v>CA$16</v>
      </c>
      <c r="CB1867" s="199" t="str">
        <f t="shared" si="3068"/>
        <v>CB$16</v>
      </c>
      <c r="CC1867" s="199" t="str">
        <f t="shared" si="3068"/>
        <v>CC$16</v>
      </c>
      <c r="CD1867" s="199" t="str">
        <f t="shared" si="3068"/>
        <v>CD$16</v>
      </c>
      <c r="CE1867" s="199" t="str">
        <f t="shared" ref="CE1867:CL1867" si="3069">CE$20</f>
        <v>CE$16</v>
      </c>
      <c r="CF1867" s="199" t="str">
        <f t="shared" si="3069"/>
        <v>CF$16</v>
      </c>
      <c r="CG1867" s="199" t="str">
        <f t="shared" si="3069"/>
        <v>CG$16</v>
      </c>
      <c r="CH1867" s="199" t="str">
        <f t="shared" si="3069"/>
        <v>CH$16</v>
      </c>
      <c r="CI1867" s="199" t="str">
        <f t="shared" si="3069"/>
        <v>CI$16</v>
      </c>
      <c r="CJ1867" s="199" t="str">
        <f t="shared" si="3069"/>
        <v>CJ$16</v>
      </c>
      <c r="CK1867" s="199" t="str">
        <f t="shared" si="3069"/>
        <v>CK$16</v>
      </c>
      <c r="CL1867" s="199" t="str">
        <f t="shared" si="3069"/>
        <v>CL$16</v>
      </c>
      <c r="CN1867" s="176"/>
      <c r="CO1867" s="199" t="str">
        <f t="shared" ref="CO1867:DL1867" si="3070">CO$20</f>
        <v>CO$16</v>
      </c>
      <c r="CP1867" s="199" t="str">
        <f t="shared" si="3070"/>
        <v>CP$16</v>
      </c>
      <c r="CQ1867" s="199" t="str">
        <f t="shared" si="3070"/>
        <v>CQ$16</v>
      </c>
      <c r="CR1867" s="199" t="str">
        <f t="shared" si="3070"/>
        <v>CR$16</v>
      </c>
      <c r="CS1867" s="199" t="str">
        <f t="shared" si="3070"/>
        <v>CS$16</v>
      </c>
      <c r="CT1867" s="199" t="str">
        <f t="shared" si="3070"/>
        <v>CT$16</v>
      </c>
      <c r="CU1867" s="199" t="str">
        <f t="shared" si="3070"/>
        <v>CU$16</v>
      </c>
      <c r="CV1867" s="199" t="str">
        <f t="shared" si="3070"/>
        <v>CV$16</v>
      </c>
      <c r="CW1867" s="199" t="str">
        <f t="shared" si="3070"/>
        <v>CW$16</v>
      </c>
      <c r="CX1867" s="199" t="str">
        <f t="shared" si="3070"/>
        <v>CX$16</v>
      </c>
      <c r="CY1867" s="199" t="str">
        <f t="shared" si="3070"/>
        <v>CY$16</v>
      </c>
      <c r="CZ1867" s="199" t="str">
        <f t="shared" si="3070"/>
        <v>CZ$16</v>
      </c>
      <c r="DA1867" s="199" t="str">
        <f t="shared" si="3070"/>
        <v>DA$16</v>
      </c>
      <c r="DB1867" s="199" t="str">
        <f t="shared" si="3070"/>
        <v>DB$16</v>
      </c>
      <c r="DC1867" s="199" t="str">
        <f t="shared" si="3070"/>
        <v>DC$16</v>
      </c>
      <c r="DD1867" s="199" t="str">
        <f t="shared" si="3070"/>
        <v>DD$16</v>
      </c>
      <c r="DE1867" s="199" t="str">
        <f t="shared" si="3070"/>
        <v>DE$16</v>
      </c>
      <c r="DF1867" s="199" t="str">
        <f t="shared" si="3070"/>
        <v>DF$16</v>
      </c>
      <c r="DG1867" s="199" t="str">
        <f t="shared" si="3070"/>
        <v>DG$16</v>
      </c>
      <c r="DH1867" s="199" t="str">
        <f t="shared" si="3070"/>
        <v>DH$16</v>
      </c>
      <c r="DI1867" s="199" t="str">
        <f t="shared" si="3070"/>
        <v>DI$16</v>
      </c>
      <c r="DJ1867" s="199" t="str">
        <f t="shared" si="3070"/>
        <v>DJ$16</v>
      </c>
      <c r="DK1867" s="199" t="str">
        <f t="shared" si="3070"/>
        <v>DK$16</v>
      </c>
      <c r="DL1867" s="199" t="str">
        <f t="shared" si="3070"/>
        <v>DL$16</v>
      </c>
    </row>
    <row r="1868" spans="1:116" x14ac:dyDescent="0.4">
      <c r="A1868" s="174"/>
      <c r="E1868" s="8"/>
      <c r="G1868" s="175" t="s">
        <v>505</v>
      </c>
      <c r="H1868" s="200"/>
      <c r="I1868" s="201"/>
      <c r="J1868" s="201"/>
      <c r="K1868" s="202"/>
      <c r="L1868" s="202"/>
      <c r="M1868" s="202"/>
      <c r="N1868" s="202"/>
      <c r="O1868" s="202"/>
      <c r="P1868" s="202"/>
      <c r="R1868" s="202"/>
      <c r="S1868" s="199" t="str">
        <f t="shared" ref="S1868:AX1868" si="3071">S$21</f>
        <v>S$17</v>
      </c>
      <c r="T1868" s="199" t="str">
        <f t="shared" si="3071"/>
        <v>T$17</v>
      </c>
      <c r="U1868" s="199" t="str">
        <f t="shared" si="3071"/>
        <v>U$17</v>
      </c>
      <c r="V1868" s="199" t="str">
        <f t="shared" si="3071"/>
        <v>V$17</v>
      </c>
      <c r="W1868" s="199" t="str">
        <f t="shared" si="3071"/>
        <v>W$17</v>
      </c>
      <c r="X1868" s="199" t="str">
        <f t="shared" si="3071"/>
        <v>X$17</v>
      </c>
      <c r="Y1868" s="199" t="str">
        <f t="shared" si="3071"/>
        <v>Y$17</v>
      </c>
      <c r="Z1868" s="199" t="str">
        <f t="shared" si="3071"/>
        <v>Z$17</v>
      </c>
      <c r="AA1868" s="199" t="str">
        <f t="shared" si="3071"/>
        <v>AA$17</v>
      </c>
      <c r="AB1868" s="199" t="str">
        <f t="shared" si="3071"/>
        <v>AB$17</v>
      </c>
      <c r="AC1868" s="199" t="str">
        <f t="shared" si="3071"/>
        <v>AC$17</v>
      </c>
      <c r="AD1868" s="199" t="str">
        <f t="shared" si="3071"/>
        <v>AD$17</v>
      </c>
      <c r="AE1868" s="199" t="str">
        <f t="shared" si="3071"/>
        <v>AE$17</v>
      </c>
      <c r="AF1868" s="199" t="str">
        <f t="shared" si="3071"/>
        <v>AF$17</v>
      </c>
      <c r="AG1868" s="199" t="str">
        <f t="shared" si="3071"/>
        <v>AG$17</v>
      </c>
      <c r="AH1868" s="199" t="str">
        <f t="shared" si="3071"/>
        <v>AH$17</v>
      </c>
      <c r="AI1868" s="199" t="str">
        <f t="shared" si="3071"/>
        <v>AI$17</v>
      </c>
      <c r="AJ1868" s="199" t="str">
        <f t="shared" si="3071"/>
        <v>AJ$17</v>
      </c>
      <c r="AK1868" s="199" t="str">
        <f t="shared" si="3071"/>
        <v>AK$17</v>
      </c>
      <c r="AL1868" s="199" t="str">
        <f t="shared" si="3071"/>
        <v>AL$17</v>
      </c>
      <c r="AM1868" s="199" t="str">
        <f t="shared" si="3071"/>
        <v>AM$17</v>
      </c>
      <c r="AN1868" s="199" t="str">
        <f t="shared" si="3071"/>
        <v>AN$17</v>
      </c>
      <c r="AO1868" s="199" t="str">
        <f t="shared" si="3071"/>
        <v>AO$17</v>
      </c>
      <c r="AP1868" s="199" t="str">
        <f t="shared" si="3071"/>
        <v>AP$17</v>
      </c>
      <c r="AQ1868" s="199" t="str">
        <f t="shared" si="3071"/>
        <v>AQ$17</v>
      </c>
      <c r="AR1868" s="199" t="str">
        <f t="shared" si="3071"/>
        <v>AR$17</v>
      </c>
      <c r="AS1868" s="199" t="str">
        <f t="shared" si="3071"/>
        <v>AS$17</v>
      </c>
      <c r="AT1868" s="199" t="str">
        <f t="shared" si="3071"/>
        <v>AT$17</v>
      </c>
      <c r="AU1868" s="199" t="str">
        <f t="shared" si="3071"/>
        <v>AU$17</v>
      </c>
      <c r="AV1868" s="199" t="str">
        <f t="shared" si="3071"/>
        <v>AV$17</v>
      </c>
      <c r="AW1868" s="199" t="str">
        <f t="shared" si="3071"/>
        <v>AW$17</v>
      </c>
      <c r="AX1868" s="199" t="str">
        <f t="shared" si="3071"/>
        <v>AX$17</v>
      </c>
      <c r="AY1868" s="199" t="str">
        <f t="shared" ref="AY1868:CD1868" si="3072">AY$21</f>
        <v>AY$17</v>
      </c>
      <c r="AZ1868" s="199" t="str">
        <f t="shared" si="3072"/>
        <v>AZ$17</v>
      </c>
      <c r="BA1868" s="199" t="str">
        <f t="shared" si="3072"/>
        <v>BA$17</v>
      </c>
      <c r="BB1868" s="199" t="str">
        <f t="shared" si="3072"/>
        <v>BB$17</v>
      </c>
      <c r="BC1868" s="199" t="str">
        <f t="shared" si="3072"/>
        <v>BC$17</v>
      </c>
      <c r="BD1868" s="199" t="str">
        <f t="shared" si="3072"/>
        <v>BD$17</v>
      </c>
      <c r="BE1868" s="199" t="str">
        <f t="shared" si="3072"/>
        <v>BE$17</v>
      </c>
      <c r="BF1868" s="199" t="str">
        <f t="shared" si="3072"/>
        <v>BF$17</v>
      </c>
      <c r="BG1868" s="199" t="str">
        <f t="shared" si="3072"/>
        <v>BG$17</v>
      </c>
      <c r="BH1868" s="199" t="str">
        <f t="shared" si="3072"/>
        <v>BH$17</v>
      </c>
      <c r="BI1868" s="199" t="str">
        <f t="shared" si="3072"/>
        <v>BI$17</v>
      </c>
      <c r="BJ1868" s="199" t="str">
        <f t="shared" si="3072"/>
        <v>BJ$17</v>
      </c>
      <c r="BK1868" s="199" t="str">
        <f t="shared" si="3072"/>
        <v>BK$17</v>
      </c>
      <c r="BL1868" s="199" t="str">
        <f t="shared" si="3072"/>
        <v>BL$17</v>
      </c>
      <c r="BM1868" s="199" t="str">
        <f t="shared" si="3072"/>
        <v>BM$17</v>
      </c>
      <c r="BN1868" s="199" t="str">
        <f t="shared" si="3072"/>
        <v>BN$17</v>
      </c>
      <c r="BO1868" s="199" t="str">
        <f t="shared" si="3072"/>
        <v>BO$17</v>
      </c>
      <c r="BP1868" s="199" t="str">
        <f t="shared" si="3072"/>
        <v>BP$17</v>
      </c>
      <c r="BQ1868" s="199" t="str">
        <f t="shared" si="3072"/>
        <v>BQ$17</v>
      </c>
      <c r="BR1868" s="199" t="str">
        <f t="shared" si="3072"/>
        <v>BR$17</v>
      </c>
      <c r="BS1868" s="199" t="str">
        <f t="shared" si="3072"/>
        <v>BS$17</v>
      </c>
      <c r="BT1868" s="199" t="str">
        <f t="shared" si="3072"/>
        <v>BT$17</v>
      </c>
      <c r="BU1868" s="199" t="str">
        <f t="shared" si="3072"/>
        <v>BU$17</v>
      </c>
      <c r="BV1868" s="199" t="str">
        <f t="shared" si="3072"/>
        <v>BV$17</v>
      </c>
      <c r="BW1868" s="199" t="str">
        <f t="shared" si="3072"/>
        <v>BW$17</v>
      </c>
      <c r="BX1868" s="199" t="str">
        <f t="shared" si="3072"/>
        <v>BX$17</v>
      </c>
      <c r="BY1868" s="199" t="str">
        <f t="shared" si="3072"/>
        <v>BY$17</v>
      </c>
      <c r="BZ1868" s="199" t="str">
        <f t="shared" si="3072"/>
        <v>BZ$17</v>
      </c>
      <c r="CA1868" s="199" t="str">
        <f t="shared" si="3072"/>
        <v>CA$17</v>
      </c>
      <c r="CB1868" s="199" t="str">
        <f t="shared" si="3072"/>
        <v>CB$17</v>
      </c>
      <c r="CC1868" s="199" t="str">
        <f t="shared" si="3072"/>
        <v>CC$17</v>
      </c>
      <c r="CD1868" s="199" t="str">
        <f t="shared" si="3072"/>
        <v>CD$17</v>
      </c>
      <c r="CE1868" s="199" t="str">
        <f t="shared" ref="CE1868:CL1868" si="3073">CE$21</f>
        <v>CE$17</v>
      </c>
      <c r="CF1868" s="199" t="str">
        <f t="shared" si="3073"/>
        <v>CF$17</v>
      </c>
      <c r="CG1868" s="199" t="str">
        <f t="shared" si="3073"/>
        <v>CG$17</v>
      </c>
      <c r="CH1868" s="199" t="str">
        <f t="shared" si="3073"/>
        <v>CH$17</v>
      </c>
      <c r="CI1868" s="199" t="str">
        <f t="shared" si="3073"/>
        <v>CI$17</v>
      </c>
      <c r="CJ1868" s="199" t="str">
        <f t="shared" si="3073"/>
        <v>CJ$17</v>
      </c>
      <c r="CK1868" s="199" t="str">
        <f t="shared" si="3073"/>
        <v>CK$17</v>
      </c>
      <c r="CL1868" s="199" t="str">
        <f t="shared" si="3073"/>
        <v>CL$17</v>
      </c>
      <c r="CN1868" s="201"/>
      <c r="CO1868" s="199" t="str">
        <f t="shared" ref="CO1868:DL1868" si="3074">CO$21</f>
        <v>CO$17</v>
      </c>
      <c r="CP1868" s="199" t="str">
        <f t="shared" si="3074"/>
        <v>CP$17</v>
      </c>
      <c r="CQ1868" s="199" t="str">
        <f t="shared" si="3074"/>
        <v>CQ$17</v>
      </c>
      <c r="CR1868" s="199" t="str">
        <f t="shared" si="3074"/>
        <v>CR$17</v>
      </c>
      <c r="CS1868" s="199" t="str">
        <f t="shared" si="3074"/>
        <v>CS$17</v>
      </c>
      <c r="CT1868" s="199" t="str">
        <f t="shared" si="3074"/>
        <v>CT$17</v>
      </c>
      <c r="CU1868" s="199" t="str">
        <f t="shared" si="3074"/>
        <v>CU$17</v>
      </c>
      <c r="CV1868" s="199" t="str">
        <f t="shared" si="3074"/>
        <v>CV$17</v>
      </c>
      <c r="CW1868" s="199" t="str">
        <f t="shared" si="3074"/>
        <v>CW$17</v>
      </c>
      <c r="CX1868" s="199" t="str">
        <f t="shared" si="3074"/>
        <v>CX$17</v>
      </c>
      <c r="CY1868" s="199" t="str">
        <f t="shared" si="3074"/>
        <v>CY$17</v>
      </c>
      <c r="CZ1868" s="199" t="str">
        <f t="shared" si="3074"/>
        <v>CZ$17</v>
      </c>
      <c r="DA1868" s="199" t="str">
        <f t="shared" si="3074"/>
        <v>DA$17</v>
      </c>
      <c r="DB1868" s="199" t="str">
        <f t="shared" si="3074"/>
        <v>DB$17</v>
      </c>
      <c r="DC1868" s="199" t="str">
        <f t="shared" si="3074"/>
        <v>DC$17</v>
      </c>
      <c r="DD1868" s="199" t="str">
        <f t="shared" si="3074"/>
        <v>DD$17</v>
      </c>
      <c r="DE1868" s="199" t="str">
        <f t="shared" si="3074"/>
        <v>DE$17</v>
      </c>
      <c r="DF1868" s="199" t="str">
        <f t="shared" si="3074"/>
        <v>DF$17</v>
      </c>
      <c r="DG1868" s="199" t="str">
        <f t="shared" si="3074"/>
        <v>DG$17</v>
      </c>
      <c r="DH1868" s="199" t="str">
        <f t="shared" si="3074"/>
        <v>DH$17</v>
      </c>
      <c r="DI1868" s="199" t="str">
        <f t="shared" si="3074"/>
        <v>DI$17</v>
      </c>
      <c r="DJ1868" s="199" t="str">
        <f t="shared" si="3074"/>
        <v>DJ$17</v>
      </c>
      <c r="DK1868" s="199" t="str">
        <f t="shared" si="3074"/>
        <v>DK$17</v>
      </c>
      <c r="DL1868" s="199" t="str">
        <f t="shared" si="3074"/>
        <v>DL$17</v>
      </c>
    </row>
    <row r="1869" spans="1:116" x14ac:dyDescent="0.4">
      <c r="A1869" s="174"/>
      <c r="E1869" s="8"/>
      <c r="G1869" s="175" t="s">
        <v>463</v>
      </c>
      <c r="H1869" s="200"/>
      <c r="I1869" s="201"/>
      <c r="J1869" s="201"/>
      <c r="K1869" s="202"/>
      <c r="L1869" s="202"/>
      <c r="M1869" s="202"/>
      <c r="N1869" s="202"/>
      <c r="O1869" s="202"/>
      <c r="P1869" s="202"/>
      <c r="R1869" s="202"/>
      <c r="S1869" s="190"/>
      <c r="T1869" s="190"/>
      <c r="U1869" s="190"/>
      <c r="V1869" s="190"/>
      <c r="W1869" s="190"/>
      <c r="X1869" s="190"/>
      <c r="Y1869" s="190"/>
      <c r="Z1869" s="190"/>
      <c r="AA1869" s="190"/>
      <c r="AB1869" s="190"/>
      <c r="AC1869" s="190"/>
      <c r="AD1869" s="190"/>
      <c r="AE1869" s="190"/>
      <c r="AF1869" s="190"/>
      <c r="AG1869" s="190"/>
      <c r="AH1869" s="190"/>
      <c r="AI1869" s="190"/>
      <c r="AJ1869" s="190"/>
      <c r="AK1869" s="190"/>
      <c r="AL1869" s="190"/>
      <c r="AM1869" s="190"/>
      <c r="AN1869" s="190"/>
      <c r="AO1869" s="190"/>
      <c r="AP1869" s="190"/>
      <c r="AQ1869" s="190"/>
      <c r="AR1869" s="190"/>
      <c r="AS1869" s="190"/>
      <c r="AT1869" s="190"/>
      <c r="AU1869" s="190"/>
      <c r="AV1869" s="190"/>
      <c r="AW1869" s="190"/>
      <c r="AX1869" s="190"/>
      <c r="AY1869" s="190"/>
      <c r="AZ1869" s="190"/>
      <c r="BA1869" s="190"/>
      <c r="BB1869" s="190"/>
      <c r="BC1869" s="190"/>
      <c r="BD1869" s="190"/>
      <c r="BE1869" s="190"/>
      <c r="BF1869" s="190"/>
      <c r="BG1869" s="190"/>
      <c r="BH1869" s="190"/>
      <c r="BI1869" s="190"/>
      <c r="BJ1869" s="190"/>
      <c r="BK1869" s="190"/>
      <c r="BL1869" s="190"/>
      <c r="BM1869" s="190"/>
      <c r="BN1869" s="190"/>
      <c r="BO1869" s="190"/>
      <c r="BP1869" s="190"/>
      <c r="BQ1869" s="190"/>
      <c r="BR1869" s="190"/>
      <c r="BS1869" s="190"/>
      <c r="BT1869" s="190"/>
      <c r="BU1869" s="190"/>
      <c r="BV1869" s="190"/>
      <c r="BW1869" s="190"/>
      <c r="BX1869" s="190"/>
      <c r="BY1869" s="190"/>
      <c r="BZ1869" s="190"/>
      <c r="CA1869" s="190"/>
      <c r="CB1869" s="190"/>
      <c r="CC1869" s="190"/>
      <c r="CD1869" s="190"/>
      <c r="CE1869" s="190"/>
      <c r="CF1869" s="190"/>
      <c r="CG1869" s="190"/>
      <c r="CH1869" s="190"/>
      <c r="CI1869" s="190"/>
      <c r="CJ1869" s="190"/>
      <c r="CK1869" s="190"/>
      <c r="CL1869" s="190"/>
      <c r="CN1869" s="201"/>
      <c r="CO1869" s="190"/>
      <c r="CP1869" s="190"/>
      <c r="CQ1869" s="190"/>
      <c r="CR1869" s="190"/>
      <c r="CS1869" s="190"/>
      <c r="CT1869" s="190"/>
      <c r="CU1869" s="190"/>
      <c r="CV1869" s="190"/>
      <c r="CW1869" s="190"/>
      <c r="CX1869" s="190"/>
      <c r="CY1869" s="190"/>
      <c r="CZ1869" s="190"/>
      <c r="DA1869" s="190"/>
      <c r="DB1869" s="190"/>
      <c r="DC1869" s="190"/>
      <c r="DD1869" s="190"/>
      <c r="DE1869" s="190"/>
      <c r="DF1869" s="190"/>
      <c r="DG1869" s="190"/>
      <c r="DH1869" s="190"/>
      <c r="DI1869" s="190"/>
      <c r="DJ1869" s="190"/>
      <c r="DK1869" s="190"/>
      <c r="DL1869" s="190"/>
    </row>
    <row r="1870" spans="1:116" x14ac:dyDescent="0.4">
      <c r="A1870" s="174"/>
      <c r="E1870" s="8"/>
      <c r="G1870" s="175" t="s">
        <v>464</v>
      </c>
      <c r="H1870" s="200"/>
      <c r="I1870" s="201"/>
      <c r="J1870" s="201"/>
      <c r="K1870" s="202"/>
      <c r="L1870" s="202"/>
      <c r="M1870" s="202"/>
      <c r="N1870" s="202"/>
      <c r="O1870" s="202"/>
      <c r="P1870" s="202"/>
      <c r="R1870" s="202"/>
      <c r="S1870" s="190"/>
      <c r="T1870" s="190"/>
      <c r="U1870" s="190"/>
      <c r="V1870" s="190"/>
      <c r="W1870" s="190"/>
      <c r="X1870" s="190"/>
      <c r="Y1870" s="190"/>
      <c r="Z1870" s="190"/>
      <c r="AA1870" s="190"/>
      <c r="AB1870" s="190"/>
      <c r="AC1870" s="190"/>
      <c r="AD1870" s="190"/>
      <c r="AE1870" s="190"/>
      <c r="AF1870" s="190"/>
      <c r="AG1870" s="190"/>
      <c r="AH1870" s="190"/>
      <c r="AI1870" s="190"/>
      <c r="AJ1870" s="190"/>
      <c r="AK1870" s="190"/>
      <c r="AL1870" s="190"/>
      <c r="AM1870" s="190"/>
      <c r="AN1870" s="190"/>
      <c r="AO1870" s="190"/>
      <c r="AP1870" s="190"/>
      <c r="AQ1870" s="190"/>
      <c r="AR1870" s="190"/>
      <c r="AS1870" s="190"/>
      <c r="AT1870" s="190"/>
      <c r="AU1870" s="190"/>
      <c r="AV1870" s="190"/>
      <c r="AW1870" s="190"/>
      <c r="AX1870" s="190"/>
      <c r="AY1870" s="190"/>
      <c r="AZ1870" s="190"/>
      <c r="BA1870" s="190"/>
      <c r="BB1870" s="190"/>
      <c r="BC1870" s="190"/>
      <c r="BD1870" s="190"/>
      <c r="BE1870" s="190"/>
      <c r="BF1870" s="190"/>
      <c r="BG1870" s="190"/>
      <c r="BH1870" s="190"/>
      <c r="BI1870" s="190"/>
      <c r="BJ1870" s="190"/>
      <c r="BK1870" s="190"/>
      <c r="BL1870" s="190"/>
      <c r="BM1870" s="190"/>
      <c r="BN1870" s="190"/>
      <c r="BO1870" s="190"/>
      <c r="BP1870" s="190"/>
      <c r="BQ1870" s="190"/>
      <c r="BR1870" s="190"/>
      <c r="BS1870" s="190"/>
      <c r="BT1870" s="190"/>
      <c r="BU1870" s="190"/>
      <c r="BV1870" s="190"/>
      <c r="BW1870" s="190"/>
      <c r="BX1870" s="190"/>
      <c r="BY1870" s="190"/>
      <c r="BZ1870" s="190"/>
      <c r="CA1870" s="190"/>
      <c r="CB1870" s="190"/>
      <c r="CC1870" s="190"/>
      <c r="CD1870" s="190"/>
      <c r="CE1870" s="190"/>
      <c r="CF1870" s="190"/>
      <c r="CG1870" s="190"/>
      <c r="CH1870" s="190"/>
      <c r="CI1870" s="190"/>
      <c r="CJ1870" s="190"/>
      <c r="CK1870" s="190"/>
      <c r="CL1870" s="190"/>
      <c r="CN1870" s="201"/>
      <c r="CO1870" s="190"/>
      <c r="CP1870" s="190"/>
      <c r="CQ1870" s="190"/>
      <c r="CR1870" s="190"/>
      <c r="CS1870" s="190"/>
      <c r="CT1870" s="190"/>
      <c r="CU1870" s="190"/>
      <c r="CV1870" s="190"/>
      <c r="CW1870" s="190"/>
      <c r="CX1870" s="190"/>
      <c r="CY1870" s="190"/>
      <c r="CZ1870" s="190"/>
      <c r="DA1870" s="190"/>
      <c r="DB1870" s="190"/>
      <c r="DC1870" s="190"/>
      <c r="DD1870" s="190"/>
      <c r="DE1870" s="190"/>
      <c r="DF1870" s="190"/>
      <c r="DG1870" s="190"/>
      <c r="DH1870" s="190"/>
      <c r="DI1870" s="190"/>
      <c r="DJ1870" s="190"/>
      <c r="DK1870" s="190"/>
      <c r="DL1870" s="190"/>
    </row>
    <row r="1871" spans="1:116" x14ac:dyDescent="0.4">
      <c r="A1871" s="48" t="s">
        <v>218</v>
      </c>
      <c r="B1871" s="31" t="s">
        <v>81</v>
      </c>
      <c r="C1871" s="31"/>
      <c r="D1871" t="s">
        <v>479</v>
      </c>
      <c r="E1871" s="8" t="str">
        <f>ROW()&amp;" "&amp;D1871</f>
        <v>1871 AOV-TR-RV</v>
      </c>
      <c r="F1871" t="s">
        <v>416</v>
      </c>
      <c r="G1871" s="70" t="s">
        <v>437</v>
      </c>
      <c r="H1871" s="200"/>
      <c r="I1871" s="201"/>
      <c r="J1871" s="201"/>
      <c r="K1871" s="202"/>
      <c r="L1871" s="202"/>
      <c r="M1871" s="202"/>
      <c r="N1871" s="202"/>
      <c r="O1871" s="202"/>
      <c r="P1871" s="202"/>
      <c r="R1871" s="202"/>
      <c r="S1871" s="190" t="str">
        <f t="shared" ref="S1871:AX1871" si="3075">S$22</f>
        <v>S$18</v>
      </c>
      <c r="T1871" s="190" t="str">
        <f t="shared" si="3075"/>
        <v>T$18</v>
      </c>
      <c r="U1871" s="190" t="str">
        <f t="shared" si="3075"/>
        <v>U$18</v>
      </c>
      <c r="V1871" s="190" t="str">
        <f t="shared" si="3075"/>
        <v>V$18</v>
      </c>
      <c r="W1871" s="190" t="str">
        <f t="shared" si="3075"/>
        <v>W$18</v>
      </c>
      <c r="X1871" s="190" t="str">
        <f t="shared" si="3075"/>
        <v>X$18</v>
      </c>
      <c r="Y1871" s="190" t="str">
        <f t="shared" si="3075"/>
        <v>Y$18</v>
      </c>
      <c r="Z1871" s="190" t="str">
        <f t="shared" si="3075"/>
        <v>Z$18</v>
      </c>
      <c r="AA1871" s="190" t="str">
        <f t="shared" si="3075"/>
        <v>AA$18</v>
      </c>
      <c r="AB1871" s="190" t="str">
        <f t="shared" si="3075"/>
        <v>AB$18</v>
      </c>
      <c r="AC1871" s="190" t="str">
        <f t="shared" si="3075"/>
        <v>AC$18</v>
      </c>
      <c r="AD1871" s="190" t="str">
        <f t="shared" si="3075"/>
        <v>AD$18</v>
      </c>
      <c r="AE1871" s="190" t="str">
        <f t="shared" si="3075"/>
        <v>AE$18</v>
      </c>
      <c r="AF1871" s="190" t="str">
        <f t="shared" si="3075"/>
        <v>AF$18</v>
      </c>
      <c r="AG1871" s="190" t="str">
        <f t="shared" si="3075"/>
        <v>AG$18</v>
      </c>
      <c r="AH1871" s="190" t="str">
        <f t="shared" si="3075"/>
        <v>AH$18</v>
      </c>
      <c r="AI1871" s="190" t="str">
        <f t="shared" si="3075"/>
        <v>AI$18</v>
      </c>
      <c r="AJ1871" s="190" t="str">
        <f t="shared" si="3075"/>
        <v>AJ$18</v>
      </c>
      <c r="AK1871" s="190" t="str">
        <f t="shared" si="3075"/>
        <v>AK$18</v>
      </c>
      <c r="AL1871" s="190" t="str">
        <f t="shared" si="3075"/>
        <v>AL$18</v>
      </c>
      <c r="AM1871" s="190" t="str">
        <f t="shared" si="3075"/>
        <v>AM$18</v>
      </c>
      <c r="AN1871" s="190" t="str">
        <f t="shared" si="3075"/>
        <v>AN$18</v>
      </c>
      <c r="AO1871" s="190" t="str">
        <f t="shared" si="3075"/>
        <v>AO$18</v>
      </c>
      <c r="AP1871" s="190" t="str">
        <f t="shared" si="3075"/>
        <v>AP$18</v>
      </c>
      <c r="AQ1871" s="190" t="str">
        <f t="shared" si="3075"/>
        <v>AQ$18</v>
      </c>
      <c r="AR1871" s="190" t="str">
        <f t="shared" si="3075"/>
        <v>AR$18</v>
      </c>
      <c r="AS1871" s="190" t="str">
        <f t="shared" si="3075"/>
        <v>AS$18</v>
      </c>
      <c r="AT1871" s="190" t="str">
        <f t="shared" si="3075"/>
        <v>AT$18</v>
      </c>
      <c r="AU1871" s="190" t="str">
        <f t="shared" si="3075"/>
        <v>AU$18</v>
      </c>
      <c r="AV1871" s="190" t="str">
        <f t="shared" si="3075"/>
        <v>AV$18</v>
      </c>
      <c r="AW1871" s="190" t="str">
        <f t="shared" si="3075"/>
        <v>AW$18</v>
      </c>
      <c r="AX1871" s="190" t="str">
        <f t="shared" si="3075"/>
        <v>AX$18</v>
      </c>
      <c r="AY1871" s="190" t="str">
        <f t="shared" ref="AY1871:CD1871" si="3076">AY$22</f>
        <v>AY$18</v>
      </c>
      <c r="AZ1871" s="190" t="str">
        <f t="shared" si="3076"/>
        <v>AZ$18</v>
      </c>
      <c r="BA1871" s="190" t="str">
        <f t="shared" si="3076"/>
        <v>BA$18</v>
      </c>
      <c r="BB1871" s="190" t="str">
        <f t="shared" si="3076"/>
        <v>BB$18</v>
      </c>
      <c r="BC1871" s="190" t="str">
        <f t="shared" si="3076"/>
        <v>BC$18</v>
      </c>
      <c r="BD1871" s="190" t="str">
        <f t="shared" si="3076"/>
        <v>BD$18</v>
      </c>
      <c r="BE1871" s="190" t="str">
        <f t="shared" si="3076"/>
        <v>BE$18</v>
      </c>
      <c r="BF1871" s="190" t="str">
        <f t="shared" si="3076"/>
        <v>BF$18</v>
      </c>
      <c r="BG1871" s="190" t="str">
        <f t="shared" si="3076"/>
        <v>BG$18</v>
      </c>
      <c r="BH1871" s="190" t="str">
        <f t="shared" si="3076"/>
        <v>BH$18</v>
      </c>
      <c r="BI1871" s="190" t="str">
        <f t="shared" si="3076"/>
        <v>BI$18</v>
      </c>
      <c r="BJ1871" s="190" t="str">
        <f t="shared" si="3076"/>
        <v>BJ$18</v>
      </c>
      <c r="BK1871" s="190" t="str">
        <f t="shared" si="3076"/>
        <v>BK$18</v>
      </c>
      <c r="BL1871" s="190" t="str">
        <f t="shared" si="3076"/>
        <v>BL$18</v>
      </c>
      <c r="BM1871" s="190" t="str">
        <f t="shared" si="3076"/>
        <v>BM$18</v>
      </c>
      <c r="BN1871" s="190" t="str">
        <f t="shared" si="3076"/>
        <v>BN$18</v>
      </c>
      <c r="BO1871" s="190" t="str">
        <f t="shared" si="3076"/>
        <v>BO$18</v>
      </c>
      <c r="BP1871" s="190" t="str">
        <f t="shared" si="3076"/>
        <v>BP$18</v>
      </c>
      <c r="BQ1871" s="190" t="str">
        <f t="shared" si="3076"/>
        <v>BQ$18</v>
      </c>
      <c r="BR1871" s="190" t="str">
        <f t="shared" si="3076"/>
        <v>BR$18</v>
      </c>
      <c r="BS1871" s="190" t="str">
        <f t="shared" si="3076"/>
        <v>BS$18</v>
      </c>
      <c r="BT1871" s="190" t="str">
        <f t="shared" si="3076"/>
        <v>BT$18</v>
      </c>
      <c r="BU1871" s="190" t="str">
        <f t="shared" si="3076"/>
        <v>BU$18</v>
      </c>
      <c r="BV1871" s="190" t="str">
        <f t="shared" si="3076"/>
        <v>BV$18</v>
      </c>
      <c r="BW1871" s="190" t="str">
        <f t="shared" si="3076"/>
        <v>BW$18</v>
      </c>
      <c r="BX1871" s="190" t="str">
        <f t="shared" si="3076"/>
        <v>BX$18</v>
      </c>
      <c r="BY1871" s="190" t="str">
        <f t="shared" si="3076"/>
        <v>BY$18</v>
      </c>
      <c r="BZ1871" s="190" t="str">
        <f t="shared" si="3076"/>
        <v>BZ$18</v>
      </c>
      <c r="CA1871" s="190" t="str">
        <f t="shared" si="3076"/>
        <v>CA$18</v>
      </c>
      <c r="CB1871" s="190" t="str">
        <f t="shared" si="3076"/>
        <v>CB$18</v>
      </c>
      <c r="CC1871" s="190" t="str">
        <f t="shared" si="3076"/>
        <v>CC$18</v>
      </c>
      <c r="CD1871" s="190" t="str">
        <f t="shared" si="3076"/>
        <v>CD$18</v>
      </c>
      <c r="CE1871" s="190" t="str">
        <f t="shared" ref="CE1871:CL1871" si="3077">CE$22</f>
        <v>CE$18</v>
      </c>
      <c r="CF1871" s="190" t="str">
        <f t="shared" si="3077"/>
        <v>CF$18</v>
      </c>
      <c r="CG1871" s="190" t="str">
        <f t="shared" si="3077"/>
        <v>CG$18</v>
      </c>
      <c r="CH1871" s="190" t="str">
        <f t="shared" si="3077"/>
        <v>CH$18</v>
      </c>
      <c r="CI1871" s="190" t="str">
        <f t="shared" si="3077"/>
        <v>CI$18</v>
      </c>
      <c r="CJ1871" s="190" t="str">
        <f t="shared" si="3077"/>
        <v>CJ$18</v>
      </c>
      <c r="CK1871" s="190" t="str">
        <f t="shared" si="3077"/>
        <v>CK$18</v>
      </c>
      <c r="CL1871" s="190" t="str">
        <f t="shared" si="3077"/>
        <v>CL$18</v>
      </c>
      <c r="CN1871" s="201"/>
      <c r="CO1871" s="190" t="str">
        <f t="shared" ref="CO1871:DL1871" si="3078">CO$22</f>
        <v>CO$18</v>
      </c>
      <c r="CP1871" s="190" t="str">
        <f t="shared" si="3078"/>
        <v>CP$18</v>
      </c>
      <c r="CQ1871" s="190" t="str">
        <f t="shared" si="3078"/>
        <v>CQ$18</v>
      </c>
      <c r="CR1871" s="190" t="str">
        <f t="shared" si="3078"/>
        <v>CR$18</v>
      </c>
      <c r="CS1871" s="190" t="str">
        <f t="shared" si="3078"/>
        <v>CS$18</v>
      </c>
      <c r="CT1871" s="190" t="str">
        <f t="shared" si="3078"/>
        <v>CT$18</v>
      </c>
      <c r="CU1871" s="190" t="str">
        <f t="shared" si="3078"/>
        <v>CU$18</v>
      </c>
      <c r="CV1871" s="190" t="str">
        <f t="shared" si="3078"/>
        <v>CV$18</v>
      </c>
      <c r="CW1871" s="190" t="str">
        <f t="shared" si="3078"/>
        <v>CW$18</v>
      </c>
      <c r="CX1871" s="190" t="str">
        <f t="shared" si="3078"/>
        <v>CX$18</v>
      </c>
      <c r="CY1871" s="190" t="str">
        <f t="shared" si="3078"/>
        <v>CY$18</v>
      </c>
      <c r="CZ1871" s="190" t="str">
        <f t="shared" si="3078"/>
        <v>CZ$18</v>
      </c>
      <c r="DA1871" s="190" t="str">
        <f t="shared" si="3078"/>
        <v>DA$18</v>
      </c>
      <c r="DB1871" s="190" t="str">
        <f t="shared" si="3078"/>
        <v>DB$18</v>
      </c>
      <c r="DC1871" s="190" t="str">
        <f t="shared" si="3078"/>
        <v>DC$18</v>
      </c>
      <c r="DD1871" s="190" t="str">
        <f t="shared" si="3078"/>
        <v>DD$18</v>
      </c>
      <c r="DE1871" s="190" t="str">
        <f t="shared" si="3078"/>
        <v>DE$18</v>
      </c>
      <c r="DF1871" s="190" t="str">
        <f t="shared" si="3078"/>
        <v>DF$18</v>
      </c>
      <c r="DG1871" s="190" t="str">
        <f t="shared" si="3078"/>
        <v>DG$18</v>
      </c>
      <c r="DH1871" s="190" t="str">
        <f t="shared" si="3078"/>
        <v>DH$18</v>
      </c>
      <c r="DI1871" s="190" t="str">
        <f t="shared" si="3078"/>
        <v>DI$18</v>
      </c>
      <c r="DJ1871" s="190" t="str">
        <f t="shared" si="3078"/>
        <v>DJ$18</v>
      </c>
      <c r="DK1871" s="190" t="str">
        <f t="shared" si="3078"/>
        <v>DK$18</v>
      </c>
      <c r="DL1871" s="190" t="str">
        <f t="shared" si="3078"/>
        <v>DL$18</v>
      </c>
    </row>
    <row r="1872" spans="1:116" x14ac:dyDescent="0.4">
      <c r="B1872" t="str">
        <f>E1872</f>
        <v>1872 AOV-TR-RV</v>
      </c>
      <c r="D1872" t="s">
        <v>479</v>
      </c>
      <c r="E1872" s="8" t="str">
        <f t="shared" ref="E1872:E1874" si="3079">ROW()&amp;" "&amp;D1872</f>
        <v>1872 AOV-TR-RV</v>
      </c>
      <c r="G1872" s="95" t="s">
        <v>343</v>
      </c>
      <c r="H1872" s="200"/>
      <c r="I1872" s="201"/>
      <c r="J1872" s="201"/>
      <c r="K1872" s="202"/>
      <c r="L1872" s="202"/>
      <c r="M1872" s="202"/>
      <c r="N1872" s="202"/>
      <c r="O1872" s="202"/>
      <c r="P1872" s="202"/>
      <c r="R1872" s="202"/>
      <c r="S1872" s="190" t="str">
        <f t="shared" ref="S1872:AX1872" si="3080">S$23</f>
        <v>S$19</v>
      </c>
      <c r="T1872" s="190" t="str">
        <f t="shared" si="3080"/>
        <v>T$19</v>
      </c>
      <c r="U1872" s="190" t="str">
        <f t="shared" si="3080"/>
        <v>U$19</v>
      </c>
      <c r="V1872" s="190" t="str">
        <f t="shared" si="3080"/>
        <v>V$19</v>
      </c>
      <c r="W1872" s="190" t="str">
        <f t="shared" si="3080"/>
        <v>W$19</v>
      </c>
      <c r="X1872" s="190" t="str">
        <f t="shared" si="3080"/>
        <v>X$19</v>
      </c>
      <c r="Y1872" s="190" t="str">
        <f t="shared" si="3080"/>
        <v>Y$19</v>
      </c>
      <c r="Z1872" s="190" t="str">
        <f t="shared" si="3080"/>
        <v>Z$19</v>
      </c>
      <c r="AA1872" s="190" t="str">
        <f t="shared" si="3080"/>
        <v>AA$19</v>
      </c>
      <c r="AB1872" s="190" t="str">
        <f t="shared" si="3080"/>
        <v>AB$19</v>
      </c>
      <c r="AC1872" s="190" t="str">
        <f t="shared" si="3080"/>
        <v>AC$19</v>
      </c>
      <c r="AD1872" s="190" t="str">
        <f t="shared" si="3080"/>
        <v>AD$19</v>
      </c>
      <c r="AE1872" s="190" t="str">
        <f t="shared" si="3080"/>
        <v>AE$19</v>
      </c>
      <c r="AF1872" s="190" t="str">
        <f t="shared" si="3080"/>
        <v>AF$19</v>
      </c>
      <c r="AG1872" s="190" t="str">
        <f t="shared" si="3080"/>
        <v>AG$19</v>
      </c>
      <c r="AH1872" s="190" t="str">
        <f t="shared" si="3080"/>
        <v>AH$19</v>
      </c>
      <c r="AI1872" s="190" t="str">
        <f t="shared" si="3080"/>
        <v>AI$19</v>
      </c>
      <c r="AJ1872" s="190" t="str">
        <f t="shared" si="3080"/>
        <v>AJ$19</v>
      </c>
      <c r="AK1872" s="190" t="str">
        <f t="shared" si="3080"/>
        <v>AK$19</v>
      </c>
      <c r="AL1872" s="190" t="str">
        <f t="shared" si="3080"/>
        <v>AL$19</v>
      </c>
      <c r="AM1872" s="190" t="str">
        <f t="shared" si="3080"/>
        <v>AM$19</v>
      </c>
      <c r="AN1872" s="190" t="str">
        <f t="shared" si="3080"/>
        <v>AN$19</v>
      </c>
      <c r="AO1872" s="190" t="str">
        <f t="shared" si="3080"/>
        <v>AO$19</v>
      </c>
      <c r="AP1872" s="190" t="str">
        <f t="shared" si="3080"/>
        <v>AP$19</v>
      </c>
      <c r="AQ1872" s="190" t="str">
        <f t="shared" si="3080"/>
        <v>AQ$19</v>
      </c>
      <c r="AR1872" s="190" t="str">
        <f t="shared" si="3080"/>
        <v>AR$19</v>
      </c>
      <c r="AS1872" s="190" t="str">
        <f t="shared" si="3080"/>
        <v>AS$19</v>
      </c>
      <c r="AT1872" s="190" t="str">
        <f t="shared" si="3080"/>
        <v>AT$19</v>
      </c>
      <c r="AU1872" s="190" t="str">
        <f t="shared" si="3080"/>
        <v>AU$19</v>
      </c>
      <c r="AV1872" s="190" t="str">
        <f t="shared" si="3080"/>
        <v>AV$19</v>
      </c>
      <c r="AW1872" s="190" t="str">
        <f t="shared" si="3080"/>
        <v>AW$19</v>
      </c>
      <c r="AX1872" s="190" t="str">
        <f t="shared" si="3080"/>
        <v>AX$19</v>
      </c>
      <c r="AY1872" s="190" t="str">
        <f t="shared" ref="AY1872:CD1872" si="3081">AY$23</f>
        <v>AY$19</v>
      </c>
      <c r="AZ1872" s="190" t="str">
        <f t="shared" si="3081"/>
        <v>AZ$19</v>
      </c>
      <c r="BA1872" s="190" t="str">
        <f t="shared" si="3081"/>
        <v>BA$19</v>
      </c>
      <c r="BB1872" s="190" t="str">
        <f t="shared" si="3081"/>
        <v>BB$19</v>
      </c>
      <c r="BC1872" s="190" t="str">
        <f t="shared" si="3081"/>
        <v>BC$19</v>
      </c>
      <c r="BD1872" s="190" t="str">
        <f t="shared" si="3081"/>
        <v>BD$19</v>
      </c>
      <c r="BE1872" s="190" t="str">
        <f t="shared" si="3081"/>
        <v>BE$19</v>
      </c>
      <c r="BF1872" s="190" t="str">
        <f t="shared" si="3081"/>
        <v>BF$19</v>
      </c>
      <c r="BG1872" s="190" t="str">
        <f t="shared" si="3081"/>
        <v>BG$19</v>
      </c>
      <c r="BH1872" s="190" t="str">
        <f t="shared" si="3081"/>
        <v>BH$19</v>
      </c>
      <c r="BI1872" s="190" t="str">
        <f t="shared" si="3081"/>
        <v>BI$19</v>
      </c>
      <c r="BJ1872" s="190" t="str">
        <f t="shared" si="3081"/>
        <v>BJ$19</v>
      </c>
      <c r="BK1872" s="190" t="str">
        <f t="shared" si="3081"/>
        <v>BK$19</v>
      </c>
      <c r="BL1872" s="190" t="str">
        <f t="shared" si="3081"/>
        <v>BL$19</v>
      </c>
      <c r="BM1872" s="190" t="str">
        <f t="shared" si="3081"/>
        <v>BM$19</v>
      </c>
      <c r="BN1872" s="190" t="str">
        <f t="shared" si="3081"/>
        <v>BN$19</v>
      </c>
      <c r="BO1872" s="190" t="str">
        <f t="shared" si="3081"/>
        <v>BO$19</v>
      </c>
      <c r="BP1872" s="190" t="str">
        <f t="shared" si="3081"/>
        <v>BP$19</v>
      </c>
      <c r="BQ1872" s="190" t="str">
        <f t="shared" si="3081"/>
        <v>BQ$19</v>
      </c>
      <c r="BR1872" s="190" t="str">
        <f t="shared" si="3081"/>
        <v>BR$19</v>
      </c>
      <c r="BS1872" s="190" t="str">
        <f t="shared" si="3081"/>
        <v>BS$19</v>
      </c>
      <c r="BT1872" s="190" t="str">
        <f t="shared" si="3081"/>
        <v>BT$19</v>
      </c>
      <c r="BU1872" s="190" t="str">
        <f t="shared" si="3081"/>
        <v>BU$19</v>
      </c>
      <c r="BV1872" s="190" t="str">
        <f t="shared" si="3081"/>
        <v>BV$19</v>
      </c>
      <c r="BW1872" s="190" t="str">
        <f t="shared" si="3081"/>
        <v>BW$19</v>
      </c>
      <c r="BX1872" s="190" t="str">
        <f t="shared" si="3081"/>
        <v>BX$19</v>
      </c>
      <c r="BY1872" s="190" t="str">
        <f t="shared" si="3081"/>
        <v>BY$19</v>
      </c>
      <c r="BZ1872" s="190" t="str">
        <f t="shared" si="3081"/>
        <v>BZ$19</v>
      </c>
      <c r="CA1872" s="190" t="str">
        <f t="shared" si="3081"/>
        <v>CA$19</v>
      </c>
      <c r="CB1872" s="190" t="str">
        <f t="shared" si="3081"/>
        <v>CB$19</v>
      </c>
      <c r="CC1872" s="190" t="str">
        <f t="shared" si="3081"/>
        <v>CC$19</v>
      </c>
      <c r="CD1872" s="190" t="str">
        <f t="shared" si="3081"/>
        <v>CD$19</v>
      </c>
      <c r="CE1872" s="190" t="str">
        <f t="shared" ref="CE1872:CL1872" si="3082">CE$23</f>
        <v>CE$19</v>
      </c>
      <c r="CF1872" s="190" t="str">
        <f t="shared" si="3082"/>
        <v>CF$19</v>
      </c>
      <c r="CG1872" s="190" t="str">
        <f t="shared" si="3082"/>
        <v>CG$19</v>
      </c>
      <c r="CH1872" s="190" t="str">
        <f t="shared" si="3082"/>
        <v>CH$19</v>
      </c>
      <c r="CI1872" s="190" t="str">
        <f t="shared" si="3082"/>
        <v>CI$19</v>
      </c>
      <c r="CJ1872" s="190" t="str">
        <f t="shared" si="3082"/>
        <v>CJ$19</v>
      </c>
      <c r="CK1872" s="190" t="str">
        <f t="shared" si="3082"/>
        <v>CK$19</v>
      </c>
      <c r="CL1872" s="190" t="str">
        <f t="shared" si="3082"/>
        <v>CL$19</v>
      </c>
      <c r="CN1872" s="201"/>
      <c r="CO1872" s="190" t="str">
        <f t="shared" ref="CO1872:DL1872" si="3083">CO$23</f>
        <v>CO$19</v>
      </c>
      <c r="CP1872" s="190" t="str">
        <f t="shared" si="3083"/>
        <v>CP$19</v>
      </c>
      <c r="CQ1872" s="190" t="str">
        <f t="shared" si="3083"/>
        <v>CQ$19</v>
      </c>
      <c r="CR1872" s="190" t="str">
        <f t="shared" si="3083"/>
        <v>CR$19</v>
      </c>
      <c r="CS1872" s="190" t="str">
        <f t="shared" si="3083"/>
        <v>CS$19</v>
      </c>
      <c r="CT1872" s="190" t="str">
        <f t="shared" si="3083"/>
        <v>CT$19</v>
      </c>
      <c r="CU1872" s="190" t="str">
        <f t="shared" si="3083"/>
        <v>CU$19</v>
      </c>
      <c r="CV1872" s="190" t="str">
        <f t="shared" si="3083"/>
        <v>CV$19</v>
      </c>
      <c r="CW1872" s="190" t="str">
        <f t="shared" si="3083"/>
        <v>CW$19</v>
      </c>
      <c r="CX1872" s="190" t="str">
        <f t="shared" si="3083"/>
        <v>CX$19</v>
      </c>
      <c r="CY1872" s="190" t="str">
        <f t="shared" si="3083"/>
        <v>CY$19</v>
      </c>
      <c r="CZ1872" s="190" t="str">
        <f t="shared" si="3083"/>
        <v>CZ$19</v>
      </c>
      <c r="DA1872" s="190" t="str">
        <f t="shared" si="3083"/>
        <v>DA$19</v>
      </c>
      <c r="DB1872" s="190" t="str">
        <f t="shared" si="3083"/>
        <v>DB$19</v>
      </c>
      <c r="DC1872" s="190" t="str">
        <f t="shared" si="3083"/>
        <v>DC$19</v>
      </c>
      <c r="DD1872" s="190" t="str">
        <f t="shared" si="3083"/>
        <v>DD$19</v>
      </c>
      <c r="DE1872" s="190" t="str">
        <f t="shared" si="3083"/>
        <v>DE$19</v>
      </c>
      <c r="DF1872" s="190" t="str">
        <f t="shared" si="3083"/>
        <v>DF$19</v>
      </c>
      <c r="DG1872" s="190" t="str">
        <f t="shared" si="3083"/>
        <v>DG$19</v>
      </c>
      <c r="DH1872" s="190" t="str">
        <f t="shared" si="3083"/>
        <v>DH$19</v>
      </c>
      <c r="DI1872" s="190" t="str">
        <f t="shared" si="3083"/>
        <v>DI$19</v>
      </c>
      <c r="DJ1872" s="190" t="str">
        <f t="shared" si="3083"/>
        <v>DJ$19</v>
      </c>
      <c r="DK1872" s="190" t="str">
        <f t="shared" si="3083"/>
        <v>DK$19</v>
      </c>
      <c r="DL1872" s="190" t="str">
        <f t="shared" si="3083"/>
        <v>DL$19</v>
      </c>
    </row>
    <row r="1873" spans="1:116" x14ac:dyDescent="0.4">
      <c r="B1873" t="str">
        <f>E1873</f>
        <v>1873 AOV-TR-RV</v>
      </c>
      <c r="C1873" t="s">
        <v>80</v>
      </c>
      <c r="D1873" t="s">
        <v>479</v>
      </c>
      <c r="E1873" s="8" t="str">
        <f t="shared" si="3079"/>
        <v>1873 AOV-TR-RV</v>
      </c>
      <c r="G1873" s="145" t="s">
        <v>76</v>
      </c>
      <c r="H1873" s="48"/>
      <c r="I1873" s="304"/>
      <c r="J1873" s="304"/>
      <c r="K1873" s="48"/>
      <c r="L1873" s="48"/>
      <c r="M1873" s="48"/>
      <c r="N1873" s="48"/>
      <c r="O1873" s="48"/>
      <c r="P1873" s="48"/>
      <c r="R1873" s="70"/>
      <c r="S1873" s="305"/>
      <c r="T1873" s="305"/>
      <c r="U1873" s="305"/>
      <c r="V1873" s="305"/>
      <c r="W1873" s="305"/>
      <c r="X1873" s="305"/>
      <c r="Y1873" s="305"/>
      <c r="Z1873" s="305"/>
      <c r="AA1873" s="305"/>
      <c r="AB1873" s="305"/>
      <c r="AC1873" s="305"/>
      <c r="AD1873" s="305"/>
      <c r="AE1873" s="305"/>
      <c r="AF1873" s="305"/>
      <c r="AG1873" s="305"/>
      <c r="AH1873" s="305"/>
      <c r="AI1873" s="305"/>
      <c r="AJ1873" s="305"/>
      <c r="AK1873" s="305"/>
      <c r="AL1873" s="305"/>
      <c r="AM1873" s="305"/>
      <c r="AN1873" s="305"/>
      <c r="AO1873" s="305"/>
      <c r="AP1873" s="305"/>
      <c r="AQ1873" s="305"/>
      <c r="AR1873" s="305"/>
      <c r="AS1873" s="305"/>
      <c r="AT1873" s="305"/>
      <c r="AU1873" s="305"/>
      <c r="AV1873" s="305"/>
      <c r="AW1873" s="305"/>
      <c r="AX1873" s="305"/>
      <c r="AY1873" s="305"/>
      <c r="AZ1873" s="305"/>
      <c r="BA1873" s="305"/>
      <c r="BB1873" s="305"/>
      <c r="BC1873" s="305"/>
      <c r="BD1873" s="305"/>
      <c r="BE1873" s="305"/>
      <c r="BF1873" s="305"/>
      <c r="BG1873" s="305"/>
      <c r="BH1873" s="305"/>
      <c r="BI1873" s="305"/>
      <c r="BJ1873" s="305"/>
      <c r="BK1873" s="305"/>
      <c r="BL1873" s="305"/>
      <c r="BM1873" s="305"/>
      <c r="BN1873" s="305"/>
      <c r="BO1873" s="305"/>
      <c r="BP1873" s="305"/>
      <c r="BQ1873" s="305"/>
      <c r="BR1873" s="305"/>
      <c r="BS1873" s="305"/>
      <c r="BT1873" s="305"/>
      <c r="BU1873" s="305"/>
      <c r="BV1873" s="305"/>
      <c r="BW1873" s="305"/>
      <c r="BX1873" s="305"/>
      <c r="BY1873" s="305"/>
      <c r="BZ1873" s="305"/>
      <c r="CA1873" s="305"/>
      <c r="CB1873" s="305"/>
      <c r="CC1873" s="305"/>
      <c r="CD1873" s="305"/>
      <c r="CE1873" s="305"/>
      <c r="CF1873" s="305"/>
      <c r="CG1873" s="305"/>
      <c r="CH1873" s="305"/>
      <c r="CI1873" s="305"/>
      <c r="CJ1873" s="305"/>
      <c r="CK1873" s="305"/>
      <c r="CL1873" s="305"/>
      <c r="CN1873" s="304"/>
      <c r="CO1873" s="305"/>
      <c r="CP1873" s="305"/>
      <c r="CQ1873" s="305"/>
      <c r="CR1873" s="305"/>
      <c r="CS1873" s="305"/>
      <c r="CT1873" s="305"/>
      <c r="CU1873" s="305"/>
      <c r="CV1873" s="305"/>
      <c r="CW1873" s="305"/>
      <c r="CX1873" s="305"/>
      <c r="CY1873" s="305"/>
      <c r="CZ1873" s="305"/>
      <c r="DA1873" s="305"/>
      <c r="DB1873" s="305"/>
      <c r="DC1873" s="305"/>
      <c r="DD1873" s="305"/>
      <c r="DE1873" s="305"/>
      <c r="DF1873" s="305"/>
      <c r="DG1873" s="305"/>
      <c r="DH1873" s="305"/>
      <c r="DI1873" s="305"/>
      <c r="DJ1873" s="305"/>
      <c r="DK1873" s="305"/>
      <c r="DL1873" s="305"/>
    </row>
    <row r="1874" spans="1:116" x14ac:dyDescent="0.4">
      <c r="B1874" t="str">
        <f>E1874</f>
        <v>1874 AOV-TR-RV</v>
      </c>
      <c r="D1874" t="s">
        <v>479</v>
      </c>
      <c r="E1874" s="8" t="str">
        <f t="shared" si="3079"/>
        <v>1874 AOV-TR-RV</v>
      </c>
      <c r="G1874" s="145" t="s">
        <v>77</v>
      </c>
      <c r="H1874" s="27"/>
      <c r="I1874" s="78"/>
      <c r="J1874" s="78"/>
      <c r="K1874" s="33"/>
      <c r="L1874" s="33"/>
      <c r="M1874" s="33"/>
      <c r="N1874" s="33"/>
      <c r="O1874" s="33"/>
      <c r="P1874" s="33"/>
      <c r="R1874" s="33"/>
      <c r="S1874" s="77"/>
      <c r="T1874" s="77"/>
      <c r="U1874" s="77"/>
      <c r="V1874" s="77"/>
      <c r="W1874" s="77"/>
      <c r="X1874" s="77"/>
      <c r="Y1874" s="77"/>
      <c r="Z1874" s="77"/>
      <c r="AA1874" s="77"/>
      <c r="AB1874" s="77"/>
      <c r="AC1874" s="77"/>
      <c r="AD1874" s="77"/>
      <c r="AE1874" s="77"/>
      <c r="AF1874" s="77"/>
      <c r="AG1874" s="77"/>
      <c r="AH1874" s="77"/>
      <c r="AI1874" s="77"/>
      <c r="AJ1874" s="77"/>
      <c r="AK1874" s="77"/>
      <c r="AL1874" s="77"/>
      <c r="AM1874" s="77"/>
      <c r="AN1874" s="77"/>
      <c r="AO1874" s="77"/>
      <c r="AP1874" s="77"/>
      <c r="AQ1874" s="77"/>
      <c r="AR1874" s="77"/>
      <c r="AS1874" s="77"/>
      <c r="AT1874" s="77"/>
      <c r="AU1874" s="77"/>
      <c r="AV1874" s="77"/>
      <c r="AW1874" s="77"/>
      <c r="AX1874" s="77"/>
      <c r="AY1874" s="77"/>
      <c r="AZ1874" s="77"/>
      <c r="BA1874" s="77"/>
      <c r="BB1874" s="77"/>
      <c r="BC1874" s="77"/>
      <c r="BD1874" s="77"/>
      <c r="BE1874" s="77"/>
      <c r="BF1874" s="77"/>
      <c r="BG1874" s="77"/>
      <c r="BH1874" s="77"/>
      <c r="BI1874" s="77"/>
      <c r="BJ1874" s="77"/>
      <c r="BK1874" s="77"/>
      <c r="BL1874" s="77"/>
      <c r="BM1874" s="77"/>
      <c r="BN1874" s="77"/>
      <c r="BO1874" s="77"/>
      <c r="BP1874" s="77"/>
      <c r="BQ1874" s="77"/>
      <c r="BR1874" s="77"/>
      <c r="BS1874" s="77"/>
      <c r="BT1874" s="77"/>
      <c r="BU1874" s="77"/>
      <c r="BV1874" s="77"/>
      <c r="BW1874" s="77"/>
      <c r="BX1874" s="77"/>
      <c r="BY1874" s="77"/>
      <c r="BZ1874" s="77"/>
      <c r="CA1874" s="77"/>
      <c r="CB1874" s="77"/>
      <c r="CC1874" s="77"/>
      <c r="CD1874" s="77"/>
      <c r="CE1874" s="77"/>
      <c r="CF1874" s="77"/>
      <c r="CG1874" s="77"/>
      <c r="CH1874" s="77"/>
      <c r="CI1874" s="77"/>
      <c r="CJ1874" s="77"/>
      <c r="CK1874" s="77"/>
      <c r="CL1874" s="77"/>
      <c r="CN1874" s="78"/>
      <c r="CO1874" s="77"/>
      <c r="CP1874" s="77"/>
      <c r="CQ1874" s="77"/>
      <c r="CR1874" s="77"/>
      <c r="CS1874" s="77"/>
      <c r="CT1874" s="77"/>
      <c r="CU1874" s="77"/>
      <c r="CV1874" s="77"/>
      <c r="CW1874" s="77"/>
      <c r="CX1874" s="77"/>
      <c r="CY1874" s="77"/>
      <c r="CZ1874" s="77"/>
      <c r="DA1874" s="77"/>
      <c r="DB1874" s="77"/>
      <c r="DC1874" s="77"/>
      <c r="DD1874" s="77"/>
      <c r="DE1874" s="77"/>
      <c r="DF1874" s="77"/>
      <c r="DG1874" s="77"/>
      <c r="DH1874" s="77"/>
      <c r="DI1874" s="77"/>
      <c r="DJ1874" s="77"/>
      <c r="DK1874" s="77"/>
      <c r="DL1874" s="77"/>
    </row>
    <row r="1875" spans="1:116" x14ac:dyDescent="0.4">
      <c r="B1875" t="s">
        <v>332</v>
      </c>
      <c r="D1875" t="s">
        <v>479</v>
      </c>
      <c r="E1875" s="8" t="str">
        <f t="shared" ref="E1875:E1882" si="3084">ROW()&amp;" "&amp;D1875</f>
        <v>1875 AOV-TR-RV</v>
      </c>
      <c r="G1875" s="136" t="str">
        <f>G1863</f>
        <v>(Primary label)</v>
      </c>
      <c r="H1875" s="12"/>
      <c r="I1875" s="60"/>
      <c r="J1875" s="60"/>
      <c r="K1875" s="15">
        <f>SUMIF($3:$3,K$2,1871:1871)</f>
        <v>0</v>
      </c>
      <c r="L1875" s="15">
        <f>SUMIF($3:$3,L$2,1871:1871)</f>
        <v>0</v>
      </c>
      <c r="M1875" s="15">
        <f>SUMIF($3:$3,M$2,1871:1871)</f>
        <v>0</v>
      </c>
      <c r="N1875" s="15">
        <f>SUMIF($3:$3,N$2,1871:1871)</f>
        <v>0</v>
      </c>
      <c r="O1875" s="15">
        <f>SUMIF($3:$3,O$2,1871:1871)</f>
        <v>0</v>
      </c>
      <c r="P1875" s="15">
        <f>SUMIF($3:$3,P$2,1871:1871)</f>
        <v>0</v>
      </c>
      <c r="R1875" s="15"/>
      <c r="S1875" s="76" cm="1">
        <f t="array" aca="1" ref="S1875" ca="1">INDIRECT(S1879)/S1876</f>
        <v>1000</v>
      </c>
      <c r="T1875" s="76" cm="1">
        <f t="array" aca="1" ref="T1875" ca="1">INDIRECT(T1879)/T1876</f>
        <v>1000</v>
      </c>
      <c r="U1875" s="76" cm="1">
        <f t="array" aca="1" ref="U1875" ca="1">INDIRECT(U1879)/U1876</f>
        <v>1000</v>
      </c>
      <c r="V1875" s="76" cm="1">
        <f t="array" aca="1" ref="V1875" ca="1">INDIRECT(V1879)/V1876</f>
        <v>1000</v>
      </c>
      <c r="W1875" s="76" cm="1">
        <f t="array" aca="1" ref="W1875" ca="1">INDIRECT(W1879)/W1876</f>
        <v>1000</v>
      </c>
      <c r="X1875" s="76" cm="1">
        <f t="array" aca="1" ref="X1875" ca="1">INDIRECT(X1879)/X1876</f>
        <v>1000</v>
      </c>
      <c r="Y1875" s="76" cm="1">
        <f t="array" aca="1" ref="Y1875" ca="1">INDIRECT(Y1879)/Y1876</f>
        <v>1000</v>
      </c>
      <c r="Z1875" s="76" cm="1">
        <f t="array" aca="1" ref="Z1875" ca="1">INDIRECT(Z1879)/Z1876</f>
        <v>1000</v>
      </c>
      <c r="AA1875" s="76" cm="1">
        <f t="array" aca="1" ref="AA1875" ca="1">INDIRECT(AA1879)/AA1876</f>
        <v>1000</v>
      </c>
      <c r="AB1875" s="76" cm="1">
        <f t="array" aca="1" ref="AB1875" ca="1">INDIRECT(AB1879)/AB1876</f>
        <v>1000</v>
      </c>
      <c r="AC1875" s="76" cm="1">
        <f t="array" aca="1" ref="AC1875" ca="1">INDIRECT(AC1879)/AC1876</f>
        <v>1000</v>
      </c>
      <c r="AD1875" s="76" cm="1">
        <f t="array" aca="1" ref="AD1875" ca="1">INDIRECT(AD1879)/AD1876</f>
        <v>1000</v>
      </c>
      <c r="AE1875" s="76" cm="1">
        <f t="array" aca="1" ref="AE1875" ca="1">INDIRECT(AE1879)/AE1876</f>
        <v>1000</v>
      </c>
      <c r="AF1875" s="76" cm="1">
        <f t="array" aca="1" ref="AF1875" ca="1">INDIRECT(AF1879)/AF1876</f>
        <v>1000</v>
      </c>
      <c r="AG1875" s="76" cm="1">
        <f t="array" aca="1" ref="AG1875" ca="1">INDIRECT(AG1879)/AG1876</f>
        <v>1000</v>
      </c>
      <c r="AH1875" s="76" cm="1">
        <f t="array" aca="1" ref="AH1875" ca="1">INDIRECT(AH1879)/AH1876</f>
        <v>1000</v>
      </c>
      <c r="AI1875" s="76" cm="1">
        <f t="array" aca="1" ref="AI1875" ca="1">INDIRECT(AI1879)/AI1876</f>
        <v>1000</v>
      </c>
      <c r="AJ1875" s="76" cm="1">
        <f t="array" aca="1" ref="AJ1875" ca="1">INDIRECT(AJ1879)/AJ1876</f>
        <v>1000</v>
      </c>
      <c r="AK1875" s="76" cm="1">
        <f t="array" aca="1" ref="AK1875" ca="1">INDIRECT(AK1879)/AK1876</f>
        <v>1000</v>
      </c>
      <c r="AL1875" s="76" cm="1">
        <f t="array" aca="1" ref="AL1875" ca="1">INDIRECT(AL1879)/AL1876</f>
        <v>1000</v>
      </c>
      <c r="AM1875" s="76" cm="1">
        <f t="array" aca="1" ref="AM1875" ca="1">INDIRECT(AM1879)/AM1876</f>
        <v>1000</v>
      </c>
      <c r="AN1875" s="76" cm="1">
        <f t="array" aca="1" ref="AN1875" ca="1">INDIRECT(AN1879)/AN1876</f>
        <v>1000</v>
      </c>
      <c r="AO1875" s="76" cm="1">
        <f t="array" aca="1" ref="AO1875" ca="1">INDIRECT(AO1879)/AO1876</f>
        <v>1000</v>
      </c>
      <c r="AP1875" s="76" cm="1">
        <f t="array" aca="1" ref="AP1875" ca="1">INDIRECT(AP1879)/AP1876</f>
        <v>1000</v>
      </c>
      <c r="AQ1875" s="76" cm="1">
        <f t="array" aca="1" ref="AQ1875" ca="1">INDIRECT(AQ1879)/AQ1876</f>
        <v>1000</v>
      </c>
      <c r="AR1875" s="76" cm="1">
        <f t="array" aca="1" ref="AR1875" ca="1">INDIRECT(AR1879)/AR1876</f>
        <v>1000</v>
      </c>
      <c r="AS1875" s="76" cm="1">
        <f t="array" aca="1" ref="AS1875" ca="1">INDIRECT(AS1879)/AS1876</f>
        <v>1000</v>
      </c>
      <c r="AT1875" s="76" cm="1">
        <f t="array" aca="1" ref="AT1875" ca="1">INDIRECT(AT1879)/AT1876</f>
        <v>1000</v>
      </c>
      <c r="AU1875" s="76" cm="1">
        <f t="array" aca="1" ref="AU1875" ca="1">INDIRECT(AU1879)/AU1876</f>
        <v>1000</v>
      </c>
      <c r="AV1875" s="76" cm="1">
        <f t="array" aca="1" ref="AV1875" ca="1">INDIRECT(AV1879)/AV1876</f>
        <v>1000</v>
      </c>
      <c r="AW1875" s="76" cm="1">
        <f t="array" aca="1" ref="AW1875" ca="1">INDIRECT(AW1879)/AW1876</f>
        <v>1000</v>
      </c>
      <c r="AX1875" s="76" cm="1">
        <f t="array" aca="1" ref="AX1875" ca="1">INDIRECT(AX1879)/AX1876</f>
        <v>1000</v>
      </c>
      <c r="AY1875" s="76" cm="1">
        <f t="array" aca="1" ref="AY1875" ca="1">INDIRECT(AY1879)/AY1876</f>
        <v>1000</v>
      </c>
      <c r="AZ1875" s="76" cm="1">
        <f t="array" aca="1" ref="AZ1875" ca="1">INDIRECT(AZ1879)/AZ1876</f>
        <v>1000</v>
      </c>
      <c r="BA1875" s="76" cm="1">
        <f t="array" aca="1" ref="BA1875" ca="1">INDIRECT(BA1879)/BA1876</f>
        <v>1000</v>
      </c>
      <c r="BB1875" s="76" cm="1">
        <f t="array" aca="1" ref="BB1875" ca="1">INDIRECT(BB1879)/BB1876</f>
        <v>1000</v>
      </c>
      <c r="BC1875" s="76" cm="1">
        <f t="array" aca="1" ref="BC1875" ca="1">INDIRECT(BC1879)/BC1876</f>
        <v>1000</v>
      </c>
      <c r="BD1875" s="76" cm="1">
        <f t="array" aca="1" ref="BD1875" ca="1">INDIRECT(BD1879)/BD1876</f>
        <v>1000</v>
      </c>
      <c r="BE1875" s="76" cm="1">
        <f t="array" aca="1" ref="BE1875" ca="1">INDIRECT(BE1879)/BE1876</f>
        <v>1000</v>
      </c>
      <c r="BF1875" s="76" cm="1">
        <f t="array" aca="1" ref="BF1875" ca="1">INDIRECT(BF1879)/BF1876</f>
        <v>1000</v>
      </c>
      <c r="BG1875" s="76" cm="1">
        <f t="array" aca="1" ref="BG1875" ca="1">INDIRECT(BG1879)/BG1876</f>
        <v>1000</v>
      </c>
      <c r="BH1875" s="76" cm="1">
        <f t="array" aca="1" ref="BH1875" ca="1">INDIRECT(BH1879)/BH1876</f>
        <v>1000</v>
      </c>
      <c r="BI1875" s="76" cm="1">
        <f t="array" aca="1" ref="BI1875" ca="1">INDIRECT(BI1879)/BI1876</f>
        <v>1000</v>
      </c>
      <c r="BJ1875" s="76" cm="1">
        <f t="array" aca="1" ref="BJ1875" ca="1">INDIRECT(BJ1879)/BJ1876</f>
        <v>1000</v>
      </c>
      <c r="BK1875" s="76" cm="1">
        <f t="array" aca="1" ref="BK1875" ca="1">INDIRECT(BK1879)/BK1876</f>
        <v>1000</v>
      </c>
      <c r="BL1875" s="76" cm="1">
        <f t="array" aca="1" ref="BL1875" ca="1">INDIRECT(BL1879)/BL1876</f>
        <v>1000</v>
      </c>
      <c r="BM1875" s="76" cm="1">
        <f t="array" aca="1" ref="BM1875" ca="1">INDIRECT(BM1879)/BM1876</f>
        <v>1000</v>
      </c>
      <c r="BN1875" s="76" cm="1">
        <f t="array" aca="1" ref="BN1875" ca="1">INDIRECT(BN1879)/BN1876</f>
        <v>1000</v>
      </c>
      <c r="BO1875" s="76" cm="1">
        <f t="array" aca="1" ref="BO1875" ca="1">INDIRECT(BO1879)/BO1876</f>
        <v>1000</v>
      </c>
      <c r="BP1875" s="76" cm="1">
        <f t="array" aca="1" ref="BP1875" ca="1">INDIRECT(BP1879)/BP1876</f>
        <v>1000</v>
      </c>
      <c r="BQ1875" s="76" cm="1">
        <f t="array" aca="1" ref="BQ1875" ca="1">INDIRECT(BQ1879)/BQ1876</f>
        <v>1000</v>
      </c>
      <c r="BR1875" s="76" cm="1">
        <f t="array" aca="1" ref="BR1875" ca="1">INDIRECT(BR1879)/BR1876</f>
        <v>1000</v>
      </c>
      <c r="BS1875" s="76" cm="1">
        <f t="array" aca="1" ref="BS1875" ca="1">INDIRECT(BS1879)/BS1876</f>
        <v>1000</v>
      </c>
      <c r="BT1875" s="76" cm="1">
        <f t="array" aca="1" ref="BT1875" ca="1">INDIRECT(BT1879)/BT1876</f>
        <v>1000</v>
      </c>
      <c r="BU1875" s="76" cm="1">
        <f t="array" aca="1" ref="BU1875" ca="1">INDIRECT(BU1879)/BU1876</f>
        <v>1000</v>
      </c>
      <c r="BV1875" s="76" cm="1">
        <f t="array" aca="1" ref="BV1875" ca="1">INDIRECT(BV1879)/BV1876</f>
        <v>1000</v>
      </c>
      <c r="BW1875" s="76" cm="1">
        <f t="array" aca="1" ref="BW1875" ca="1">INDIRECT(BW1879)/BW1876</f>
        <v>1000</v>
      </c>
      <c r="BX1875" s="76" cm="1">
        <f t="array" aca="1" ref="BX1875" ca="1">INDIRECT(BX1879)/BX1876</f>
        <v>1000</v>
      </c>
      <c r="BY1875" s="76" cm="1">
        <f t="array" aca="1" ref="BY1875" ca="1">INDIRECT(BY1879)/BY1876</f>
        <v>1000</v>
      </c>
      <c r="BZ1875" s="76" cm="1">
        <f t="array" aca="1" ref="BZ1875" ca="1">INDIRECT(BZ1879)/BZ1876</f>
        <v>1000</v>
      </c>
      <c r="CA1875" s="76" cm="1">
        <f t="array" aca="1" ref="CA1875" ca="1">INDIRECT(CA1879)/CA1876</f>
        <v>1000</v>
      </c>
      <c r="CB1875" s="76" cm="1">
        <f t="array" aca="1" ref="CB1875" ca="1">INDIRECT(CB1879)/CB1876</f>
        <v>1000</v>
      </c>
      <c r="CC1875" s="76" cm="1">
        <f t="array" aca="1" ref="CC1875" ca="1">INDIRECT(CC1879)/CC1876</f>
        <v>1000</v>
      </c>
      <c r="CD1875" s="76" cm="1">
        <f t="array" aca="1" ref="CD1875" ca="1">INDIRECT(CD1879)/CD1876</f>
        <v>1000</v>
      </c>
      <c r="CE1875" s="76" cm="1">
        <f t="array" aca="1" ref="CE1875" ca="1">INDIRECT(CE1879)/CE1876</f>
        <v>1000</v>
      </c>
      <c r="CF1875" s="76" cm="1">
        <f t="array" aca="1" ref="CF1875" ca="1">INDIRECT(CF1879)/CF1876</f>
        <v>1000</v>
      </c>
      <c r="CG1875" s="76" cm="1">
        <f t="array" aca="1" ref="CG1875" ca="1">INDIRECT(CG1879)/CG1876</f>
        <v>1000</v>
      </c>
      <c r="CH1875" s="76" cm="1">
        <f t="array" aca="1" ref="CH1875" ca="1">INDIRECT(CH1879)/CH1876</f>
        <v>1000</v>
      </c>
      <c r="CI1875" s="76" cm="1">
        <f t="array" aca="1" ref="CI1875" ca="1">INDIRECT(CI1879)/CI1876</f>
        <v>1000</v>
      </c>
      <c r="CJ1875" s="76" cm="1">
        <f t="array" aca="1" ref="CJ1875" ca="1">INDIRECT(CJ1879)/CJ1876</f>
        <v>1000</v>
      </c>
      <c r="CK1875" s="76" cm="1">
        <f t="array" aca="1" ref="CK1875" ca="1">INDIRECT(CK1879)/CK1876</f>
        <v>1000</v>
      </c>
      <c r="CL1875" s="76" cm="1">
        <f t="array" aca="1" ref="CL1875" ca="1">INDIRECT(CL1879)/CL1876</f>
        <v>1000</v>
      </c>
      <c r="CN1875" s="60"/>
      <c r="CO1875" s="76" t="e" cm="1">
        <f t="array" aca="1" ref="CO1875" ca="1">INDIRECT(CO1879)/CO1876</f>
        <v>#N/A</v>
      </c>
      <c r="CP1875" s="76" t="e" cm="1">
        <f t="array" aca="1" ref="CP1875" ca="1">INDIRECT(CP1879)/CP1876</f>
        <v>#N/A</v>
      </c>
      <c r="CQ1875" s="76" t="e" cm="1">
        <f t="array" aca="1" ref="CQ1875" ca="1">INDIRECT(CQ1879)/CQ1876</f>
        <v>#N/A</v>
      </c>
      <c r="CR1875" s="76" t="e" cm="1">
        <f t="array" aca="1" ref="CR1875" ca="1">INDIRECT(CR1879)/CR1876</f>
        <v>#N/A</v>
      </c>
      <c r="CS1875" s="76" t="e" cm="1">
        <f t="array" aca="1" ref="CS1875" ca="1">INDIRECT(CS1879)/CS1876</f>
        <v>#N/A</v>
      </c>
      <c r="CT1875" s="76" t="e" cm="1">
        <f t="array" aca="1" ref="CT1875" ca="1">INDIRECT(CT1879)/CT1876</f>
        <v>#N/A</v>
      </c>
      <c r="CU1875" s="76" t="e" cm="1">
        <f t="array" aca="1" ref="CU1875" ca="1">INDIRECT(CU1879)/CU1876</f>
        <v>#N/A</v>
      </c>
      <c r="CV1875" s="76" t="e" cm="1">
        <f t="array" aca="1" ref="CV1875" ca="1">INDIRECT(CV1879)/CV1876</f>
        <v>#N/A</v>
      </c>
      <c r="CW1875" s="76" t="e" cm="1">
        <f t="array" aca="1" ref="CW1875" ca="1">INDIRECT(CW1879)/CW1876</f>
        <v>#N/A</v>
      </c>
      <c r="CX1875" s="76" t="e" cm="1">
        <f t="array" aca="1" ref="CX1875" ca="1">INDIRECT(CX1879)/CX1876</f>
        <v>#N/A</v>
      </c>
      <c r="CY1875" s="76" t="e" cm="1">
        <f t="array" aca="1" ref="CY1875" ca="1">INDIRECT(CY1879)/CY1876</f>
        <v>#N/A</v>
      </c>
      <c r="CZ1875" s="76" t="e" cm="1">
        <f t="array" aca="1" ref="CZ1875" ca="1">INDIRECT(CZ1879)/CZ1876</f>
        <v>#N/A</v>
      </c>
      <c r="DA1875" s="76" t="e" cm="1">
        <f t="array" aca="1" ref="DA1875" ca="1">INDIRECT(DA1879)/DA1876</f>
        <v>#N/A</v>
      </c>
      <c r="DB1875" s="76" t="e" cm="1">
        <f t="array" aca="1" ref="DB1875" ca="1">INDIRECT(DB1879)/DB1876</f>
        <v>#N/A</v>
      </c>
      <c r="DC1875" s="76" t="e" cm="1">
        <f t="array" aca="1" ref="DC1875" ca="1">INDIRECT(DC1879)/DC1876</f>
        <v>#N/A</v>
      </c>
      <c r="DD1875" s="76" t="e" cm="1">
        <f t="array" aca="1" ref="DD1875" ca="1">INDIRECT(DD1879)/DD1876</f>
        <v>#N/A</v>
      </c>
      <c r="DE1875" s="76" t="e" cm="1">
        <f t="array" aca="1" ref="DE1875" ca="1">INDIRECT(DE1879)/DE1876</f>
        <v>#N/A</v>
      </c>
      <c r="DF1875" s="76" t="e" cm="1">
        <f t="array" aca="1" ref="DF1875" ca="1">INDIRECT(DF1879)/DF1876</f>
        <v>#N/A</v>
      </c>
      <c r="DG1875" s="76" t="e" cm="1">
        <f t="array" aca="1" ref="DG1875" ca="1">INDIRECT(DG1879)/DG1876</f>
        <v>#N/A</v>
      </c>
      <c r="DH1875" s="76" t="e" cm="1">
        <f t="array" aca="1" ref="DH1875" ca="1">INDIRECT(DH1879)/DH1876</f>
        <v>#N/A</v>
      </c>
      <c r="DI1875" s="76" t="e" cm="1">
        <f t="array" aca="1" ref="DI1875" ca="1">INDIRECT(DI1879)/DI1876</f>
        <v>#N/A</v>
      </c>
      <c r="DJ1875" s="76" t="e" cm="1">
        <f t="array" aca="1" ref="DJ1875" ca="1">INDIRECT(DJ1879)/DJ1876</f>
        <v>#N/A</v>
      </c>
      <c r="DK1875" s="76" t="e" cm="1">
        <f t="array" aca="1" ref="DK1875" ca="1">INDIRECT(DK1879)/DK1876</f>
        <v>#N/A</v>
      </c>
      <c r="DL1875" s="76" t="e" cm="1">
        <f t="array" aca="1" ref="DL1875" ca="1">INDIRECT(DL1879)/DL1876</f>
        <v>#N/A</v>
      </c>
    </row>
    <row r="1876" spans="1:116" x14ac:dyDescent="0.4">
      <c r="B1876" t="s">
        <v>332</v>
      </c>
      <c r="D1876" t="s">
        <v>479</v>
      </c>
      <c r="E1876" s="8" t="str">
        <f>ROW()&amp;" "&amp;D1876</f>
        <v>1876 AOV-TR-RV</v>
      </c>
      <c r="G1876" s="136" t="str">
        <f>G1864</f>
        <v>primary unit</v>
      </c>
      <c r="H1876" s="12"/>
      <c r="I1876" s="60"/>
      <c r="J1876" s="60"/>
      <c r="K1876" s="18">
        <v>10</v>
      </c>
      <c r="L1876" s="18">
        <v>10</v>
      </c>
      <c r="M1876" s="18">
        <v>10</v>
      </c>
      <c r="N1876" s="18">
        <v>10</v>
      </c>
      <c r="O1876" s="18">
        <v>10</v>
      </c>
      <c r="P1876" s="18">
        <v>10</v>
      </c>
      <c r="R1876" s="19"/>
      <c r="S1876" s="147" cm="1">
        <f t="array" ref="S1876">INDEX($K:$P,ROW(),MATCH(S$3,$K$2:$P$2,0))</f>
        <v>10</v>
      </c>
      <c r="T1876" s="147" cm="1">
        <f t="array" ref="T1876">INDEX($K:$P,ROW(),MATCH(T$3,$K$2:$P$2,0))</f>
        <v>10</v>
      </c>
      <c r="U1876" s="147" cm="1">
        <f t="array" ref="U1876">INDEX($K:$P,ROW(),MATCH(U$3,$K$2:$P$2,0))</f>
        <v>10</v>
      </c>
      <c r="V1876" s="147" cm="1">
        <f t="array" ref="V1876">INDEX($K:$P,ROW(),MATCH(V$3,$K$2:$P$2,0))</f>
        <v>10</v>
      </c>
      <c r="W1876" s="147" cm="1">
        <f t="array" ref="W1876">INDEX($K:$P,ROW(),MATCH(W$3,$K$2:$P$2,0))</f>
        <v>10</v>
      </c>
      <c r="X1876" s="147" cm="1">
        <f t="array" ref="X1876">INDEX($K:$P,ROW(),MATCH(X$3,$K$2:$P$2,0))</f>
        <v>10</v>
      </c>
      <c r="Y1876" s="147" cm="1">
        <f t="array" ref="Y1876">INDEX($K:$P,ROW(),MATCH(Y$3,$K$2:$P$2,0))</f>
        <v>10</v>
      </c>
      <c r="Z1876" s="147" cm="1">
        <f t="array" ref="Z1876">INDEX($K:$P,ROW(),MATCH(Z$3,$K$2:$P$2,0))</f>
        <v>10</v>
      </c>
      <c r="AA1876" s="147" cm="1">
        <f t="array" ref="AA1876">INDEX($K:$P,ROW(),MATCH(AA$3,$K$2:$P$2,0))</f>
        <v>10</v>
      </c>
      <c r="AB1876" s="147" cm="1">
        <f t="array" ref="AB1876">INDEX($K:$P,ROW(),MATCH(AB$3,$K$2:$P$2,0))</f>
        <v>10</v>
      </c>
      <c r="AC1876" s="147" cm="1">
        <f t="array" ref="AC1876">INDEX($K:$P,ROW(),MATCH(AC$3,$K$2:$P$2,0))</f>
        <v>10</v>
      </c>
      <c r="AD1876" s="147" cm="1">
        <f t="array" ref="AD1876">INDEX($K:$P,ROW(),MATCH(AD$3,$K$2:$P$2,0))</f>
        <v>10</v>
      </c>
      <c r="AE1876" s="147" cm="1">
        <f t="array" ref="AE1876">INDEX($K:$P,ROW(),MATCH(AE$3,$K$2:$P$2,0))</f>
        <v>10</v>
      </c>
      <c r="AF1876" s="147" cm="1">
        <f t="array" ref="AF1876">INDEX($K:$P,ROW(),MATCH(AF$3,$K$2:$P$2,0))</f>
        <v>10</v>
      </c>
      <c r="AG1876" s="147" cm="1">
        <f t="array" ref="AG1876">INDEX($K:$P,ROW(),MATCH(AG$3,$K$2:$P$2,0))</f>
        <v>10</v>
      </c>
      <c r="AH1876" s="147" cm="1">
        <f t="array" ref="AH1876">INDEX($K:$P,ROW(),MATCH(AH$3,$K$2:$P$2,0))</f>
        <v>10</v>
      </c>
      <c r="AI1876" s="147" cm="1">
        <f t="array" ref="AI1876">INDEX($K:$P,ROW(),MATCH(AI$3,$K$2:$P$2,0))</f>
        <v>10</v>
      </c>
      <c r="AJ1876" s="147" cm="1">
        <f t="array" ref="AJ1876">INDEX($K:$P,ROW(),MATCH(AJ$3,$K$2:$P$2,0))</f>
        <v>10</v>
      </c>
      <c r="AK1876" s="147" cm="1">
        <f t="array" ref="AK1876">INDEX($K:$P,ROW(),MATCH(AK$3,$K$2:$P$2,0))</f>
        <v>10</v>
      </c>
      <c r="AL1876" s="147" cm="1">
        <f t="array" ref="AL1876">INDEX($K:$P,ROW(),MATCH(AL$3,$K$2:$P$2,0))</f>
        <v>10</v>
      </c>
      <c r="AM1876" s="147" cm="1">
        <f t="array" ref="AM1876">INDEX($K:$P,ROW(),MATCH(AM$3,$K$2:$P$2,0))</f>
        <v>10</v>
      </c>
      <c r="AN1876" s="147" cm="1">
        <f t="array" ref="AN1876">INDEX($K:$P,ROW(),MATCH(AN$3,$K$2:$P$2,0))</f>
        <v>10</v>
      </c>
      <c r="AO1876" s="147" cm="1">
        <f t="array" ref="AO1876">INDEX($K:$P,ROW(),MATCH(AO$3,$K$2:$P$2,0))</f>
        <v>10</v>
      </c>
      <c r="AP1876" s="147" cm="1">
        <f t="array" ref="AP1876">INDEX($K:$P,ROW(),MATCH(AP$3,$K$2:$P$2,0))</f>
        <v>10</v>
      </c>
      <c r="AQ1876" s="147" cm="1">
        <f t="array" ref="AQ1876">INDEX($K:$P,ROW(),MATCH(AQ$3,$K$2:$P$2,0))</f>
        <v>10</v>
      </c>
      <c r="AR1876" s="147" cm="1">
        <f t="array" ref="AR1876">INDEX($K:$P,ROW(),MATCH(AR$3,$K$2:$P$2,0))</f>
        <v>10</v>
      </c>
      <c r="AS1876" s="147" cm="1">
        <f t="array" ref="AS1876">INDEX($K:$P,ROW(),MATCH(AS$3,$K$2:$P$2,0))</f>
        <v>10</v>
      </c>
      <c r="AT1876" s="147" cm="1">
        <f t="array" ref="AT1876">INDEX($K:$P,ROW(),MATCH(AT$3,$K$2:$P$2,0))</f>
        <v>10</v>
      </c>
      <c r="AU1876" s="147" cm="1">
        <f t="array" ref="AU1876">INDEX($K:$P,ROW(),MATCH(AU$3,$K$2:$P$2,0))</f>
        <v>10</v>
      </c>
      <c r="AV1876" s="147" cm="1">
        <f t="array" ref="AV1876">INDEX($K:$P,ROW(),MATCH(AV$3,$K$2:$P$2,0))</f>
        <v>10</v>
      </c>
      <c r="AW1876" s="147" cm="1">
        <f t="array" ref="AW1876">INDEX($K:$P,ROW(),MATCH(AW$3,$K$2:$P$2,0))</f>
        <v>10</v>
      </c>
      <c r="AX1876" s="147" cm="1">
        <f t="array" ref="AX1876">INDEX($K:$P,ROW(),MATCH(AX$3,$K$2:$P$2,0))</f>
        <v>10</v>
      </c>
      <c r="AY1876" s="147" cm="1">
        <f t="array" ref="AY1876">INDEX($K:$P,ROW(),MATCH(AY$3,$K$2:$P$2,0))</f>
        <v>10</v>
      </c>
      <c r="AZ1876" s="147" cm="1">
        <f t="array" ref="AZ1876">INDEX($K:$P,ROW(),MATCH(AZ$3,$K$2:$P$2,0))</f>
        <v>10</v>
      </c>
      <c r="BA1876" s="147" cm="1">
        <f t="array" ref="BA1876">INDEX($K:$P,ROW(),MATCH(BA$3,$K$2:$P$2,0))</f>
        <v>10</v>
      </c>
      <c r="BB1876" s="147" cm="1">
        <f t="array" ref="BB1876">INDEX($K:$P,ROW(),MATCH(BB$3,$K$2:$P$2,0))</f>
        <v>10</v>
      </c>
      <c r="BC1876" s="147" cm="1">
        <f t="array" ref="BC1876">INDEX($K:$P,ROW(),MATCH(BC$3,$K$2:$P$2,0))</f>
        <v>10</v>
      </c>
      <c r="BD1876" s="147" cm="1">
        <f t="array" ref="BD1876">INDEX($K:$P,ROW(),MATCH(BD$3,$K$2:$P$2,0))</f>
        <v>10</v>
      </c>
      <c r="BE1876" s="147" cm="1">
        <f t="array" ref="BE1876">INDEX($K:$P,ROW(),MATCH(BE$3,$K$2:$P$2,0))</f>
        <v>10</v>
      </c>
      <c r="BF1876" s="147" cm="1">
        <f t="array" ref="BF1876">INDEX($K:$P,ROW(),MATCH(BF$3,$K$2:$P$2,0))</f>
        <v>10</v>
      </c>
      <c r="BG1876" s="147" cm="1">
        <f t="array" ref="BG1876">INDEX($K:$P,ROW(),MATCH(BG$3,$K$2:$P$2,0))</f>
        <v>10</v>
      </c>
      <c r="BH1876" s="147" cm="1">
        <f t="array" ref="BH1876">INDEX($K:$P,ROW(),MATCH(BH$3,$K$2:$P$2,0))</f>
        <v>10</v>
      </c>
      <c r="BI1876" s="147" cm="1">
        <f t="array" ref="BI1876">INDEX($K:$P,ROW(),MATCH(BI$3,$K$2:$P$2,0))</f>
        <v>10</v>
      </c>
      <c r="BJ1876" s="147" cm="1">
        <f t="array" ref="BJ1876">INDEX($K:$P,ROW(),MATCH(BJ$3,$K$2:$P$2,0))</f>
        <v>10</v>
      </c>
      <c r="BK1876" s="147" cm="1">
        <f t="array" ref="BK1876">INDEX($K:$P,ROW(),MATCH(BK$3,$K$2:$P$2,0))</f>
        <v>10</v>
      </c>
      <c r="BL1876" s="147" cm="1">
        <f t="array" ref="BL1876">INDEX($K:$P,ROW(),MATCH(BL$3,$K$2:$P$2,0))</f>
        <v>10</v>
      </c>
      <c r="BM1876" s="147" cm="1">
        <f t="array" ref="BM1876">INDEX($K:$P,ROW(),MATCH(BM$3,$K$2:$P$2,0))</f>
        <v>10</v>
      </c>
      <c r="BN1876" s="147" cm="1">
        <f t="array" ref="BN1876">INDEX($K:$P,ROW(),MATCH(BN$3,$K$2:$P$2,0))</f>
        <v>10</v>
      </c>
      <c r="BO1876" s="147" cm="1">
        <f t="array" ref="BO1876">INDEX($K:$P,ROW(),MATCH(BO$3,$K$2:$P$2,0))</f>
        <v>10</v>
      </c>
      <c r="BP1876" s="147" cm="1">
        <f t="array" ref="BP1876">INDEX($K:$P,ROW(),MATCH(BP$3,$K$2:$P$2,0))</f>
        <v>10</v>
      </c>
      <c r="BQ1876" s="147" cm="1">
        <f t="array" ref="BQ1876">INDEX($K:$P,ROW(),MATCH(BQ$3,$K$2:$P$2,0))</f>
        <v>10</v>
      </c>
      <c r="BR1876" s="147" cm="1">
        <f t="array" ref="BR1876">INDEX($K:$P,ROW(),MATCH(BR$3,$K$2:$P$2,0))</f>
        <v>10</v>
      </c>
      <c r="BS1876" s="147" cm="1">
        <f t="array" ref="BS1876">INDEX($K:$P,ROW(),MATCH(BS$3,$K$2:$P$2,0))</f>
        <v>10</v>
      </c>
      <c r="BT1876" s="147" cm="1">
        <f t="array" ref="BT1876">INDEX($K:$P,ROW(),MATCH(BT$3,$K$2:$P$2,0))</f>
        <v>10</v>
      </c>
      <c r="BU1876" s="147" cm="1">
        <f t="array" ref="BU1876">INDEX($K:$P,ROW(),MATCH(BU$3,$K$2:$P$2,0))</f>
        <v>10</v>
      </c>
      <c r="BV1876" s="147" cm="1">
        <f t="array" ref="BV1876">INDEX($K:$P,ROW(),MATCH(BV$3,$K$2:$P$2,0))</f>
        <v>10</v>
      </c>
      <c r="BW1876" s="147" cm="1">
        <f t="array" ref="BW1876">INDEX($K:$P,ROW(),MATCH(BW$3,$K$2:$P$2,0))</f>
        <v>10</v>
      </c>
      <c r="BX1876" s="147" cm="1">
        <f t="array" ref="BX1876">INDEX($K:$P,ROW(),MATCH(BX$3,$K$2:$P$2,0))</f>
        <v>10</v>
      </c>
      <c r="BY1876" s="147" cm="1">
        <f t="array" ref="BY1876">INDEX($K:$P,ROW(),MATCH(BY$3,$K$2:$P$2,0))</f>
        <v>10</v>
      </c>
      <c r="BZ1876" s="147" cm="1">
        <f t="array" ref="BZ1876">INDEX($K:$P,ROW(),MATCH(BZ$3,$K$2:$P$2,0))</f>
        <v>10</v>
      </c>
      <c r="CA1876" s="147" cm="1">
        <f t="array" ref="CA1876">INDEX($K:$P,ROW(),MATCH(CA$3,$K$2:$P$2,0))</f>
        <v>10</v>
      </c>
      <c r="CB1876" s="147" cm="1">
        <f t="array" ref="CB1876">INDEX($K:$P,ROW(),MATCH(CB$3,$K$2:$P$2,0))</f>
        <v>10</v>
      </c>
      <c r="CC1876" s="147" cm="1">
        <f t="array" ref="CC1876">INDEX($K:$P,ROW(),MATCH(CC$3,$K$2:$P$2,0))</f>
        <v>10</v>
      </c>
      <c r="CD1876" s="147" cm="1">
        <f t="array" ref="CD1876">INDEX($K:$P,ROW(),MATCH(CD$3,$K$2:$P$2,0))</f>
        <v>10</v>
      </c>
      <c r="CE1876" s="147" cm="1">
        <f t="array" ref="CE1876">INDEX($K:$P,ROW(),MATCH(CE$3,$K$2:$P$2,0))</f>
        <v>10</v>
      </c>
      <c r="CF1876" s="147" cm="1">
        <f t="array" ref="CF1876">INDEX($K:$P,ROW(),MATCH(CF$3,$K$2:$P$2,0))</f>
        <v>10</v>
      </c>
      <c r="CG1876" s="147" cm="1">
        <f t="array" ref="CG1876">INDEX($K:$P,ROW(),MATCH(CG$3,$K$2:$P$2,0))</f>
        <v>10</v>
      </c>
      <c r="CH1876" s="147" cm="1">
        <f t="array" ref="CH1876">INDEX($K:$P,ROW(),MATCH(CH$3,$K$2:$P$2,0))</f>
        <v>10</v>
      </c>
      <c r="CI1876" s="147" cm="1">
        <f t="array" ref="CI1876">INDEX($K:$P,ROW(),MATCH(CI$3,$K$2:$P$2,0))</f>
        <v>10</v>
      </c>
      <c r="CJ1876" s="147" cm="1">
        <f t="array" ref="CJ1876">INDEX($K:$P,ROW(),MATCH(CJ$3,$K$2:$P$2,0))</f>
        <v>10</v>
      </c>
      <c r="CK1876" s="147" cm="1">
        <f t="array" ref="CK1876">INDEX($K:$P,ROW(),MATCH(CK$3,$K$2:$P$2,0))</f>
        <v>10</v>
      </c>
      <c r="CL1876" s="147" cm="1">
        <f t="array" ref="CL1876">INDEX($K:$P,ROW(),MATCH(CL$3,$K$2:$P$2,0))</f>
        <v>10</v>
      </c>
      <c r="CN1876" s="60"/>
      <c r="CO1876" s="147" t="e" cm="1">
        <f t="array" ref="CO1876">INDEX($K:$P,ROW(),MATCH(CO$3,$K$2:$P$2,0))</f>
        <v>#N/A</v>
      </c>
      <c r="CP1876" s="147" t="e" cm="1">
        <f t="array" ref="CP1876">INDEX($K:$P,ROW(),MATCH(CP$3,$K$2:$P$2,0))</f>
        <v>#N/A</v>
      </c>
      <c r="CQ1876" s="147" t="e" cm="1">
        <f t="array" ref="CQ1876">INDEX($K:$P,ROW(),MATCH(CQ$3,$K$2:$P$2,0))</f>
        <v>#N/A</v>
      </c>
      <c r="CR1876" s="147" t="e" cm="1">
        <f t="array" ref="CR1876">INDEX($K:$P,ROW(),MATCH(CR$3,$K$2:$P$2,0))</f>
        <v>#N/A</v>
      </c>
      <c r="CS1876" s="147" t="e" cm="1">
        <f t="array" ref="CS1876">INDEX($K:$P,ROW(),MATCH(CS$3,$K$2:$P$2,0))</f>
        <v>#N/A</v>
      </c>
      <c r="CT1876" s="147" t="e" cm="1">
        <f t="array" ref="CT1876">INDEX($K:$P,ROW(),MATCH(CT$3,$K$2:$P$2,0))</f>
        <v>#N/A</v>
      </c>
      <c r="CU1876" s="147" t="e" cm="1">
        <f t="array" ref="CU1876">INDEX($K:$P,ROW(),MATCH(CU$3,$K$2:$P$2,0))</f>
        <v>#N/A</v>
      </c>
      <c r="CV1876" s="147" t="e" cm="1">
        <f t="array" ref="CV1876">INDEX($K:$P,ROW(),MATCH(CV$3,$K$2:$P$2,0))</f>
        <v>#N/A</v>
      </c>
      <c r="CW1876" s="147" t="e" cm="1">
        <f t="array" ref="CW1876">INDEX($K:$P,ROW(),MATCH(CW$3,$K$2:$P$2,0))</f>
        <v>#N/A</v>
      </c>
      <c r="CX1876" s="147" t="e" cm="1">
        <f t="array" ref="CX1876">INDEX($K:$P,ROW(),MATCH(CX$3,$K$2:$P$2,0))</f>
        <v>#N/A</v>
      </c>
      <c r="CY1876" s="147" t="e" cm="1">
        <f t="array" ref="CY1876">INDEX($K:$P,ROW(),MATCH(CY$3,$K$2:$P$2,0))</f>
        <v>#N/A</v>
      </c>
      <c r="CZ1876" s="147" t="e" cm="1">
        <f t="array" ref="CZ1876">INDEX($K:$P,ROW(),MATCH(CZ$3,$K$2:$P$2,0))</f>
        <v>#N/A</v>
      </c>
      <c r="DA1876" s="147" t="e" cm="1">
        <f t="array" ref="DA1876">INDEX($K:$P,ROW(),MATCH(DA$3,$K$2:$P$2,0))</f>
        <v>#N/A</v>
      </c>
      <c r="DB1876" s="147" t="e" cm="1">
        <f t="array" ref="DB1876">INDEX($K:$P,ROW(),MATCH(DB$3,$K$2:$P$2,0))</f>
        <v>#N/A</v>
      </c>
      <c r="DC1876" s="147" t="e" cm="1">
        <f t="array" ref="DC1876">INDEX($K:$P,ROW(),MATCH(DC$3,$K$2:$P$2,0))</f>
        <v>#N/A</v>
      </c>
      <c r="DD1876" s="147" t="e" cm="1">
        <f t="array" ref="DD1876">INDEX($K:$P,ROW(),MATCH(DD$3,$K$2:$P$2,0))</f>
        <v>#N/A</v>
      </c>
      <c r="DE1876" s="147" t="e" cm="1">
        <f t="array" ref="DE1876">INDEX($K:$P,ROW(),MATCH(DE$3,$K$2:$P$2,0))</f>
        <v>#N/A</v>
      </c>
      <c r="DF1876" s="147" t="e" cm="1">
        <f t="array" ref="DF1876">INDEX($K:$P,ROW(),MATCH(DF$3,$K$2:$P$2,0))</f>
        <v>#N/A</v>
      </c>
      <c r="DG1876" s="147" t="e" cm="1">
        <f t="array" ref="DG1876">INDEX($K:$P,ROW(),MATCH(DG$3,$K$2:$P$2,0))</f>
        <v>#N/A</v>
      </c>
      <c r="DH1876" s="147" t="e" cm="1">
        <f t="array" ref="DH1876">INDEX($K:$P,ROW(),MATCH(DH$3,$K$2:$P$2,0))</f>
        <v>#N/A</v>
      </c>
      <c r="DI1876" s="147" t="e" cm="1">
        <f t="array" ref="DI1876">INDEX($K:$P,ROW(),MATCH(DI$3,$K$2:$P$2,0))</f>
        <v>#N/A</v>
      </c>
      <c r="DJ1876" s="147" t="e" cm="1">
        <f t="array" ref="DJ1876">INDEX($K:$P,ROW(),MATCH(DJ$3,$K$2:$P$2,0))</f>
        <v>#N/A</v>
      </c>
      <c r="DK1876" s="147" t="e" cm="1">
        <f t="array" ref="DK1876">INDEX($K:$P,ROW(),MATCH(DK$3,$K$2:$P$2,0))</f>
        <v>#N/A</v>
      </c>
      <c r="DL1876" s="147" t="e" cm="1">
        <f t="array" ref="DL1876">INDEX($K:$P,ROW(),MATCH(DL$3,$K$2:$P$2,0))</f>
        <v>#N/A</v>
      </c>
    </row>
    <row r="1877" spans="1:116" x14ac:dyDescent="0.4">
      <c r="B1877" t="s">
        <v>332</v>
      </c>
      <c r="D1877" t="s">
        <v>479</v>
      </c>
      <c r="E1877" s="8" t="str">
        <f t="shared" si="3084"/>
        <v>1877 AOV-TR-RV</v>
      </c>
      <c r="G1877" s="136" t="str">
        <f>G1865</f>
        <v>Primary revenue driver</v>
      </c>
      <c r="H1877" s="27"/>
      <c r="I1877" s="78"/>
      <c r="J1877" s="78"/>
      <c r="K1877" s="33"/>
      <c r="L1877" s="33"/>
      <c r="M1877" s="33"/>
      <c r="N1877" s="33"/>
      <c r="O1877" s="33"/>
      <c r="P1877" s="33"/>
      <c r="R1877" s="33"/>
      <c r="S1877" s="77"/>
      <c r="T1877" s="77"/>
      <c r="U1877" s="77"/>
      <c r="V1877" s="77"/>
      <c r="W1877" s="77"/>
      <c r="X1877" s="77"/>
      <c r="Y1877" s="77"/>
      <c r="Z1877" s="77"/>
      <c r="AA1877" s="77"/>
      <c r="AB1877" s="77"/>
      <c r="AC1877" s="77"/>
      <c r="AD1877" s="77"/>
      <c r="AE1877" s="77"/>
      <c r="AF1877" s="77"/>
      <c r="AG1877" s="77"/>
      <c r="AH1877" s="77"/>
      <c r="AI1877" s="77"/>
      <c r="AJ1877" s="77"/>
      <c r="AK1877" s="77"/>
      <c r="AL1877" s="77"/>
      <c r="AM1877" s="77"/>
      <c r="AN1877" s="77"/>
      <c r="AO1877" s="77"/>
      <c r="AP1877" s="77"/>
      <c r="AQ1877" s="77"/>
      <c r="AR1877" s="77"/>
      <c r="AS1877" s="77"/>
      <c r="AT1877" s="77"/>
      <c r="AU1877" s="77"/>
      <c r="AV1877" s="77"/>
      <c r="AW1877" s="77"/>
      <c r="AX1877" s="77"/>
      <c r="AY1877" s="77"/>
      <c r="AZ1877" s="77"/>
      <c r="BA1877" s="77"/>
      <c r="BB1877" s="77"/>
      <c r="BC1877" s="77"/>
      <c r="BD1877" s="77"/>
      <c r="BE1877" s="77"/>
      <c r="BF1877" s="77"/>
      <c r="BG1877" s="77"/>
      <c r="BH1877" s="77"/>
      <c r="BI1877" s="77"/>
      <c r="BJ1877" s="77"/>
      <c r="BK1877" s="77"/>
      <c r="BL1877" s="77"/>
      <c r="BM1877" s="77"/>
      <c r="BN1877" s="77"/>
      <c r="BO1877" s="77"/>
      <c r="BP1877" s="77"/>
      <c r="BQ1877" s="77"/>
      <c r="BR1877" s="77"/>
      <c r="BS1877" s="77"/>
      <c r="BT1877" s="77"/>
      <c r="BU1877" s="77"/>
      <c r="BV1877" s="77"/>
      <c r="BW1877" s="77"/>
      <c r="BX1877" s="77"/>
      <c r="BY1877" s="77"/>
      <c r="BZ1877" s="77"/>
      <c r="CA1877" s="77"/>
      <c r="CB1877" s="77"/>
      <c r="CC1877" s="77"/>
      <c r="CD1877" s="77"/>
      <c r="CE1877" s="77"/>
      <c r="CF1877" s="77"/>
      <c r="CG1877" s="77"/>
      <c r="CH1877" s="77"/>
      <c r="CI1877" s="77"/>
      <c r="CJ1877" s="77"/>
      <c r="CK1877" s="77"/>
      <c r="CL1877" s="77"/>
      <c r="CN1877" s="78"/>
      <c r="CO1877" s="77"/>
      <c r="CP1877" s="77"/>
      <c r="CQ1877" s="77"/>
      <c r="CR1877" s="77"/>
      <c r="CS1877" s="77"/>
      <c r="CT1877" s="77"/>
      <c r="CU1877" s="77"/>
      <c r="CV1877" s="77"/>
      <c r="CW1877" s="77"/>
      <c r="CX1877" s="77"/>
      <c r="CY1877" s="77"/>
      <c r="CZ1877" s="77"/>
      <c r="DA1877" s="77"/>
      <c r="DB1877" s="77"/>
      <c r="DC1877" s="77"/>
      <c r="DD1877" s="77"/>
      <c r="DE1877" s="77"/>
      <c r="DF1877" s="77"/>
      <c r="DG1877" s="77"/>
      <c r="DH1877" s="77"/>
      <c r="DI1877" s="77"/>
      <c r="DJ1877" s="77"/>
      <c r="DK1877" s="77"/>
      <c r="DL1877" s="77"/>
    </row>
    <row r="1878" spans="1:116" x14ac:dyDescent="0.4">
      <c r="B1878" t="s">
        <v>332</v>
      </c>
      <c r="D1878" t="s">
        <v>479</v>
      </c>
      <c r="E1878" s="8" t="str">
        <f t="shared" si="3084"/>
        <v>1878 AOV-TR-RV</v>
      </c>
      <c r="G1878" s="136" t="str">
        <f>G1866</f>
        <v>Primary volume driver</v>
      </c>
      <c r="H1878" s="27"/>
      <c r="I1878" s="78"/>
      <c r="J1878" s="78"/>
      <c r="K1878" s="33"/>
      <c r="L1878" s="33"/>
      <c r="M1878" s="33"/>
      <c r="N1878" s="33"/>
      <c r="O1878" s="33"/>
      <c r="P1878" s="33"/>
      <c r="R1878" s="33"/>
      <c r="S1878" s="77"/>
      <c r="T1878" s="77"/>
      <c r="U1878" s="77"/>
      <c r="V1878" s="77"/>
      <c r="W1878" s="77"/>
      <c r="X1878" s="77"/>
      <c r="Y1878" s="77"/>
      <c r="Z1878" s="77"/>
      <c r="AA1878" s="77"/>
      <c r="AB1878" s="77"/>
      <c r="AC1878" s="77"/>
      <c r="AD1878" s="77"/>
      <c r="AE1878" s="77"/>
      <c r="AF1878" s="77"/>
      <c r="AG1878" s="77"/>
      <c r="AH1878" s="77"/>
      <c r="AI1878" s="77"/>
      <c r="AJ1878" s="77"/>
      <c r="AK1878" s="77"/>
      <c r="AL1878" s="77"/>
      <c r="AM1878" s="77"/>
      <c r="AN1878" s="77"/>
      <c r="AO1878" s="77"/>
      <c r="AP1878" s="77"/>
      <c r="AQ1878" s="77"/>
      <c r="AR1878" s="77"/>
      <c r="AS1878" s="77"/>
      <c r="AT1878" s="77"/>
      <c r="AU1878" s="77"/>
      <c r="AV1878" s="77"/>
      <c r="AW1878" s="77"/>
      <c r="AX1878" s="77"/>
      <c r="AY1878" s="77"/>
      <c r="AZ1878" s="77"/>
      <c r="BA1878" s="77"/>
      <c r="BB1878" s="77"/>
      <c r="BC1878" s="77"/>
      <c r="BD1878" s="77"/>
      <c r="BE1878" s="77"/>
      <c r="BF1878" s="77"/>
      <c r="BG1878" s="77"/>
      <c r="BH1878" s="77"/>
      <c r="BI1878" s="77"/>
      <c r="BJ1878" s="77"/>
      <c r="BK1878" s="77"/>
      <c r="BL1878" s="77"/>
      <c r="BM1878" s="77"/>
      <c r="BN1878" s="77"/>
      <c r="BO1878" s="77"/>
      <c r="BP1878" s="77"/>
      <c r="BQ1878" s="77"/>
      <c r="BR1878" s="77"/>
      <c r="BS1878" s="77"/>
      <c r="BT1878" s="77"/>
      <c r="BU1878" s="77"/>
      <c r="BV1878" s="77"/>
      <c r="BW1878" s="77"/>
      <c r="BX1878" s="77"/>
      <c r="BY1878" s="77"/>
      <c r="BZ1878" s="77"/>
      <c r="CA1878" s="77"/>
      <c r="CB1878" s="77"/>
      <c r="CC1878" s="77"/>
      <c r="CD1878" s="77"/>
      <c r="CE1878" s="77"/>
      <c r="CF1878" s="77"/>
      <c r="CG1878" s="77"/>
      <c r="CH1878" s="77"/>
      <c r="CI1878" s="77"/>
      <c r="CJ1878" s="77"/>
      <c r="CK1878" s="77"/>
      <c r="CL1878" s="77"/>
      <c r="CN1878" s="78"/>
      <c r="CO1878" s="77"/>
      <c r="CP1878" s="77"/>
      <c r="CQ1878" s="77"/>
      <c r="CR1878" s="77"/>
      <c r="CS1878" s="77"/>
      <c r="CT1878" s="77"/>
      <c r="CU1878" s="77"/>
      <c r="CV1878" s="77"/>
      <c r="CW1878" s="77"/>
      <c r="CX1878" s="77"/>
      <c r="CY1878" s="77"/>
      <c r="CZ1878" s="77"/>
      <c r="DA1878" s="77"/>
      <c r="DB1878" s="77"/>
      <c r="DC1878" s="77"/>
      <c r="DD1878" s="77"/>
      <c r="DE1878" s="77"/>
      <c r="DF1878" s="77"/>
      <c r="DG1878" s="77"/>
      <c r="DH1878" s="77"/>
      <c r="DI1878" s="77"/>
      <c r="DJ1878" s="77"/>
      <c r="DK1878" s="77"/>
      <c r="DL1878" s="77"/>
    </row>
    <row r="1879" spans="1:116" x14ac:dyDescent="0.4">
      <c r="B1879" t="s">
        <v>332</v>
      </c>
      <c r="D1879" t="s">
        <v>479</v>
      </c>
      <c r="E1879" s="8" t="str">
        <f t="shared" si="3084"/>
        <v>1879 AOV-TR-RV</v>
      </c>
      <c r="G1879" s="191" t="str">
        <f>G1871</f>
        <v>Average Order Value - Secondary volume driver:</v>
      </c>
      <c r="K1879" s="53"/>
      <c r="L1879" s="53"/>
      <c r="M1879" s="53"/>
      <c r="N1879" s="53"/>
      <c r="O1879" s="53"/>
      <c r="P1879" s="53"/>
      <c r="R1879" s="24"/>
      <c r="S1879" s="76" t="str">
        <f t="shared" ref="S1879:AX1879" si="3085">S1867</f>
        <v>S$16</v>
      </c>
      <c r="T1879" s="76" t="str">
        <f t="shared" si="3085"/>
        <v>T$16</v>
      </c>
      <c r="U1879" s="76" t="str">
        <f t="shared" si="3085"/>
        <v>U$16</v>
      </c>
      <c r="V1879" s="76" t="str">
        <f t="shared" si="3085"/>
        <v>V$16</v>
      </c>
      <c r="W1879" s="76" t="str">
        <f t="shared" si="3085"/>
        <v>W$16</v>
      </c>
      <c r="X1879" s="76" t="str">
        <f t="shared" si="3085"/>
        <v>X$16</v>
      </c>
      <c r="Y1879" s="76" t="str">
        <f t="shared" si="3085"/>
        <v>Y$16</v>
      </c>
      <c r="Z1879" s="76" t="str">
        <f t="shared" si="3085"/>
        <v>Z$16</v>
      </c>
      <c r="AA1879" s="76" t="str">
        <f t="shared" si="3085"/>
        <v>AA$16</v>
      </c>
      <c r="AB1879" s="76" t="str">
        <f t="shared" si="3085"/>
        <v>AB$16</v>
      </c>
      <c r="AC1879" s="76" t="str">
        <f t="shared" si="3085"/>
        <v>AC$16</v>
      </c>
      <c r="AD1879" s="76" t="str">
        <f t="shared" si="3085"/>
        <v>AD$16</v>
      </c>
      <c r="AE1879" s="76" t="str">
        <f t="shared" si="3085"/>
        <v>AE$16</v>
      </c>
      <c r="AF1879" s="76" t="str">
        <f t="shared" si="3085"/>
        <v>AF$16</v>
      </c>
      <c r="AG1879" s="76" t="str">
        <f t="shared" si="3085"/>
        <v>AG$16</v>
      </c>
      <c r="AH1879" s="76" t="str">
        <f t="shared" si="3085"/>
        <v>AH$16</v>
      </c>
      <c r="AI1879" s="76" t="str">
        <f t="shared" si="3085"/>
        <v>AI$16</v>
      </c>
      <c r="AJ1879" s="76" t="str">
        <f t="shared" si="3085"/>
        <v>AJ$16</v>
      </c>
      <c r="AK1879" s="76" t="str">
        <f t="shared" si="3085"/>
        <v>AK$16</v>
      </c>
      <c r="AL1879" s="76" t="str">
        <f t="shared" si="3085"/>
        <v>AL$16</v>
      </c>
      <c r="AM1879" s="76" t="str">
        <f t="shared" si="3085"/>
        <v>AM$16</v>
      </c>
      <c r="AN1879" s="76" t="str">
        <f t="shared" si="3085"/>
        <v>AN$16</v>
      </c>
      <c r="AO1879" s="76" t="str">
        <f t="shared" si="3085"/>
        <v>AO$16</v>
      </c>
      <c r="AP1879" s="76" t="str">
        <f t="shared" si="3085"/>
        <v>AP$16</v>
      </c>
      <c r="AQ1879" s="76" t="str">
        <f t="shared" si="3085"/>
        <v>AQ$16</v>
      </c>
      <c r="AR1879" s="76" t="str">
        <f t="shared" si="3085"/>
        <v>AR$16</v>
      </c>
      <c r="AS1879" s="76" t="str">
        <f t="shared" si="3085"/>
        <v>AS$16</v>
      </c>
      <c r="AT1879" s="76" t="str">
        <f t="shared" si="3085"/>
        <v>AT$16</v>
      </c>
      <c r="AU1879" s="76" t="str">
        <f t="shared" si="3085"/>
        <v>AU$16</v>
      </c>
      <c r="AV1879" s="76" t="str">
        <f t="shared" si="3085"/>
        <v>AV$16</v>
      </c>
      <c r="AW1879" s="76" t="str">
        <f t="shared" si="3085"/>
        <v>AW$16</v>
      </c>
      <c r="AX1879" s="76" t="str">
        <f t="shared" si="3085"/>
        <v>AX$16</v>
      </c>
      <c r="AY1879" s="76" t="str">
        <f t="shared" ref="AY1879:CD1879" si="3086">AY1867</f>
        <v>AY$16</v>
      </c>
      <c r="AZ1879" s="76" t="str">
        <f t="shared" si="3086"/>
        <v>AZ$16</v>
      </c>
      <c r="BA1879" s="76" t="str">
        <f t="shared" si="3086"/>
        <v>BA$16</v>
      </c>
      <c r="BB1879" s="76" t="str">
        <f t="shared" si="3086"/>
        <v>BB$16</v>
      </c>
      <c r="BC1879" s="76" t="str">
        <f t="shared" si="3086"/>
        <v>BC$16</v>
      </c>
      <c r="BD1879" s="76" t="str">
        <f t="shared" si="3086"/>
        <v>BD$16</v>
      </c>
      <c r="BE1879" s="76" t="str">
        <f t="shared" si="3086"/>
        <v>BE$16</v>
      </c>
      <c r="BF1879" s="76" t="str">
        <f t="shared" si="3086"/>
        <v>BF$16</v>
      </c>
      <c r="BG1879" s="76" t="str">
        <f t="shared" si="3086"/>
        <v>BG$16</v>
      </c>
      <c r="BH1879" s="76" t="str">
        <f t="shared" si="3086"/>
        <v>BH$16</v>
      </c>
      <c r="BI1879" s="76" t="str">
        <f t="shared" si="3086"/>
        <v>BI$16</v>
      </c>
      <c r="BJ1879" s="76" t="str">
        <f t="shared" si="3086"/>
        <v>BJ$16</v>
      </c>
      <c r="BK1879" s="76" t="str">
        <f t="shared" si="3086"/>
        <v>BK$16</v>
      </c>
      <c r="BL1879" s="76" t="str">
        <f t="shared" si="3086"/>
        <v>BL$16</v>
      </c>
      <c r="BM1879" s="76" t="str">
        <f t="shared" si="3086"/>
        <v>BM$16</v>
      </c>
      <c r="BN1879" s="76" t="str">
        <f t="shared" si="3086"/>
        <v>BN$16</v>
      </c>
      <c r="BO1879" s="76" t="str">
        <f t="shared" si="3086"/>
        <v>BO$16</v>
      </c>
      <c r="BP1879" s="76" t="str">
        <f t="shared" si="3086"/>
        <v>BP$16</v>
      </c>
      <c r="BQ1879" s="76" t="str">
        <f t="shared" si="3086"/>
        <v>BQ$16</v>
      </c>
      <c r="BR1879" s="76" t="str">
        <f t="shared" si="3086"/>
        <v>BR$16</v>
      </c>
      <c r="BS1879" s="76" t="str">
        <f t="shared" si="3086"/>
        <v>BS$16</v>
      </c>
      <c r="BT1879" s="76" t="str">
        <f t="shared" si="3086"/>
        <v>BT$16</v>
      </c>
      <c r="BU1879" s="76" t="str">
        <f t="shared" si="3086"/>
        <v>BU$16</v>
      </c>
      <c r="BV1879" s="76" t="str">
        <f t="shared" si="3086"/>
        <v>BV$16</v>
      </c>
      <c r="BW1879" s="76" t="str">
        <f t="shared" si="3086"/>
        <v>BW$16</v>
      </c>
      <c r="BX1879" s="76" t="str">
        <f t="shared" si="3086"/>
        <v>BX$16</v>
      </c>
      <c r="BY1879" s="76" t="str">
        <f t="shared" si="3086"/>
        <v>BY$16</v>
      </c>
      <c r="BZ1879" s="76" t="str">
        <f t="shared" si="3086"/>
        <v>BZ$16</v>
      </c>
      <c r="CA1879" s="76" t="str">
        <f t="shared" si="3086"/>
        <v>CA$16</v>
      </c>
      <c r="CB1879" s="76" t="str">
        <f t="shared" si="3086"/>
        <v>CB$16</v>
      </c>
      <c r="CC1879" s="76" t="str">
        <f t="shared" si="3086"/>
        <v>CC$16</v>
      </c>
      <c r="CD1879" s="76" t="str">
        <f t="shared" si="3086"/>
        <v>CD$16</v>
      </c>
      <c r="CE1879" s="76" t="str">
        <f t="shared" ref="CE1879:CL1879" si="3087">CE1867</f>
        <v>CE$16</v>
      </c>
      <c r="CF1879" s="76" t="str">
        <f t="shared" si="3087"/>
        <v>CF$16</v>
      </c>
      <c r="CG1879" s="76" t="str">
        <f t="shared" si="3087"/>
        <v>CG$16</v>
      </c>
      <c r="CH1879" s="76" t="str">
        <f t="shared" si="3087"/>
        <v>CH$16</v>
      </c>
      <c r="CI1879" s="76" t="str">
        <f t="shared" si="3087"/>
        <v>CI$16</v>
      </c>
      <c r="CJ1879" s="76" t="str">
        <f t="shared" si="3087"/>
        <v>CJ$16</v>
      </c>
      <c r="CK1879" s="76" t="str">
        <f t="shared" si="3087"/>
        <v>CK$16</v>
      </c>
      <c r="CL1879" s="76" t="str">
        <f t="shared" si="3087"/>
        <v>CL$16</v>
      </c>
      <c r="CO1879" s="76" t="str">
        <f t="shared" ref="CO1879:DL1879" si="3088">CO1867</f>
        <v>CO$16</v>
      </c>
      <c r="CP1879" s="76" t="str">
        <f t="shared" si="3088"/>
        <v>CP$16</v>
      </c>
      <c r="CQ1879" s="76" t="str">
        <f t="shared" si="3088"/>
        <v>CQ$16</v>
      </c>
      <c r="CR1879" s="76" t="str">
        <f t="shared" si="3088"/>
        <v>CR$16</v>
      </c>
      <c r="CS1879" s="76" t="str">
        <f t="shared" si="3088"/>
        <v>CS$16</v>
      </c>
      <c r="CT1879" s="76" t="str">
        <f t="shared" si="3088"/>
        <v>CT$16</v>
      </c>
      <c r="CU1879" s="76" t="str">
        <f t="shared" si="3088"/>
        <v>CU$16</v>
      </c>
      <c r="CV1879" s="76" t="str">
        <f t="shared" si="3088"/>
        <v>CV$16</v>
      </c>
      <c r="CW1879" s="76" t="str">
        <f t="shared" si="3088"/>
        <v>CW$16</v>
      </c>
      <c r="CX1879" s="76" t="str">
        <f t="shared" si="3088"/>
        <v>CX$16</v>
      </c>
      <c r="CY1879" s="76" t="str">
        <f t="shared" si="3088"/>
        <v>CY$16</v>
      </c>
      <c r="CZ1879" s="76" t="str">
        <f t="shared" si="3088"/>
        <v>CZ$16</v>
      </c>
      <c r="DA1879" s="76" t="str">
        <f t="shared" si="3088"/>
        <v>DA$16</v>
      </c>
      <c r="DB1879" s="76" t="str">
        <f t="shared" si="3088"/>
        <v>DB$16</v>
      </c>
      <c r="DC1879" s="76" t="str">
        <f t="shared" si="3088"/>
        <v>DC$16</v>
      </c>
      <c r="DD1879" s="76" t="str">
        <f t="shared" si="3088"/>
        <v>DD$16</v>
      </c>
      <c r="DE1879" s="76" t="str">
        <f t="shared" si="3088"/>
        <v>DE$16</v>
      </c>
      <c r="DF1879" s="76" t="str">
        <f t="shared" si="3088"/>
        <v>DF$16</v>
      </c>
      <c r="DG1879" s="76" t="str">
        <f t="shared" si="3088"/>
        <v>DG$16</v>
      </c>
      <c r="DH1879" s="76" t="str">
        <f t="shared" si="3088"/>
        <v>DH$16</v>
      </c>
      <c r="DI1879" s="76" t="str">
        <f t="shared" si="3088"/>
        <v>DI$16</v>
      </c>
      <c r="DJ1879" s="76" t="str">
        <f t="shared" si="3088"/>
        <v>DJ$16</v>
      </c>
      <c r="DK1879" s="76" t="str">
        <f t="shared" si="3088"/>
        <v>DK$16</v>
      </c>
      <c r="DL1879" s="76" t="str">
        <f t="shared" si="3088"/>
        <v>DL$16</v>
      </c>
    </row>
    <row r="1880" spans="1:116" x14ac:dyDescent="0.4">
      <c r="B1880" t="s">
        <v>332</v>
      </c>
      <c r="D1880" t="s">
        <v>479</v>
      </c>
      <c r="E1880" s="8" t="str">
        <f t="shared" ref="E1880" si="3089">ROW()&amp;" "&amp;D1880</f>
        <v>1880 AOV-TR-RV</v>
      </c>
      <c r="G1880" s="241" t="str">
        <f>IFERROR(SUBSTITUTE(TRIM(MID(G1871, SEARCH("-", G1871) + 1, LEN(G1871))),":",""),"no unit")</f>
        <v>Secondary volume driver</v>
      </c>
      <c r="H1880" s="12"/>
      <c r="I1880" s="60"/>
      <c r="J1880" s="60"/>
      <c r="K1880" s="15"/>
      <c r="L1880" s="15"/>
      <c r="M1880" s="15"/>
      <c r="N1880" s="15"/>
      <c r="O1880" s="15"/>
      <c r="P1880" s="15"/>
      <c r="R1880" s="15"/>
      <c r="S1880" s="76" t="str">
        <f t="shared" ref="S1880:AX1880" si="3090">S1868</f>
        <v>S$17</v>
      </c>
      <c r="T1880" s="76" t="str">
        <f t="shared" si="3090"/>
        <v>T$17</v>
      </c>
      <c r="U1880" s="76" t="str">
        <f t="shared" si="3090"/>
        <v>U$17</v>
      </c>
      <c r="V1880" s="76" t="str">
        <f t="shared" si="3090"/>
        <v>V$17</v>
      </c>
      <c r="W1880" s="76" t="str">
        <f t="shared" si="3090"/>
        <v>W$17</v>
      </c>
      <c r="X1880" s="76" t="str">
        <f t="shared" si="3090"/>
        <v>X$17</v>
      </c>
      <c r="Y1880" s="76" t="str">
        <f t="shared" si="3090"/>
        <v>Y$17</v>
      </c>
      <c r="Z1880" s="76" t="str">
        <f t="shared" si="3090"/>
        <v>Z$17</v>
      </c>
      <c r="AA1880" s="76" t="str">
        <f t="shared" si="3090"/>
        <v>AA$17</v>
      </c>
      <c r="AB1880" s="76" t="str">
        <f t="shared" si="3090"/>
        <v>AB$17</v>
      </c>
      <c r="AC1880" s="76" t="str">
        <f t="shared" si="3090"/>
        <v>AC$17</v>
      </c>
      <c r="AD1880" s="76" t="str">
        <f t="shared" si="3090"/>
        <v>AD$17</v>
      </c>
      <c r="AE1880" s="76" t="str">
        <f t="shared" si="3090"/>
        <v>AE$17</v>
      </c>
      <c r="AF1880" s="76" t="str">
        <f t="shared" si="3090"/>
        <v>AF$17</v>
      </c>
      <c r="AG1880" s="76" t="str">
        <f t="shared" si="3090"/>
        <v>AG$17</v>
      </c>
      <c r="AH1880" s="76" t="str">
        <f t="shared" si="3090"/>
        <v>AH$17</v>
      </c>
      <c r="AI1880" s="76" t="str">
        <f t="shared" si="3090"/>
        <v>AI$17</v>
      </c>
      <c r="AJ1880" s="76" t="str">
        <f t="shared" si="3090"/>
        <v>AJ$17</v>
      </c>
      <c r="AK1880" s="76" t="str">
        <f t="shared" si="3090"/>
        <v>AK$17</v>
      </c>
      <c r="AL1880" s="76" t="str">
        <f t="shared" si="3090"/>
        <v>AL$17</v>
      </c>
      <c r="AM1880" s="76" t="str">
        <f t="shared" si="3090"/>
        <v>AM$17</v>
      </c>
      <c r="AN1880" s="76" t="str">
        <f t="shared" si="3090"/>
        <v>AN$17</v>
      </c>
      <c r="AO1880" s="76" t="str">
        <f t="shared" si="3090"/>
        <v>AO$17</v>
      </c>
      <c r="AP1880" s="76" t="str">
        <f t="shared" si="3090"/>
        <v>AP$17</v>
      </c>
      <c r="AQ1880" s="76" t="str">
        <f t="shared" si="3090"/>
        <v>AQ$17</v>
      </c>
      <c r="AR1880" s="76" t="str">
        <f t="shared" si="3090"/>
        <v>AR$17</v>
      </c>
      <c r="AS1880" s="76" t="str">
        <f t="shared" si="3090"/>
        <v>AS$17</v>
      </c>
      <c r="AT1880" s="76" t="str">
        <f t="shared" si="3090"/>
        <v>AT$17</v>
      </c>
      <c r="AU1880" s="76" t="str">
        <f t="shared" si="3090"/>
        <v>AU$17</v>
      </c>
      <c r="AV1880" s="76" t="str">
        <f t="shared" si="3090"/>
        <v>AV$17</v>
      </c>
      <c r="AW1880" s="76" t="str">
        <f t="shared" si="3090"/>
        <v>AW$17</v>
      </c>
      <c r="AX1880" s="76" t="str">
        <f t="shared" si="3090"/>
        <v>AX$17</v>
      </c>
      <c r="AY1880" s="76" t="str">
        <f t="shared" ref="AY1880:CD1880" si="3091">AY1868</f>
        <v>AY$17</v>
      </c>
      <c r="AZ1880" s="76" t="str">
        <f t="shared" si="3091"/>
        <v>AZ$17</v>
      </c>
      <c r="BA1880" s="76" t="str">
        <f t="shared" si="3091"/>
        <v>BA$17</v>
      </c>
      <c r="BB1880" s="76" t="str">
        <f t="shared" si="3091"/>
        <v>BB$17</v>
      </c>
      <c r="BC1880" s="76" t="str">
        <f t="shared" si="3091"/>
        <v>BC$17</v>
      </c>
      <c r="BD1880" s="76" t="str">
        <f t="shared" si="3091"/>
        <v>BD$17</v>
      </c>
      <c r="BE1880" s="76" t="str">
        <f t="shared" si="3091"/>
        <v>BE$17</v>
      </c>
      <c r="BF1880" s="76" t="str">
        <f t="shared" si="3091"/>
        <v>BF$17</v>
      </c>
      <c r="BG1880" s="76" t="str">
        <f t="shared" si="3091"/>
        <v>BG$17</v>
      </c>
      <c r="BH1880" s="76" t="str">
        <f t="shared" si="3091"/>
        <v>BH$17</v>
      </c>
      <c r="BI1880" s="76" t="str">
        <f t="shared" si="3091"/>
        <v>BI$17</v>
      </c>
      <c r="BJ1880" s="76" t="str">
        <f t="shared" si="3091"/>
        <v>BJ$17</v>
      </c>
      <c r="BK1880" s="76" t="str">
        <f t="shared" si="3091"/>
        <v>BK$17</v>
      </c>
      <c r="BL1880" s="76" t="str">
        <f t="shared" si="3091"/>
        <v>BL$17</v>
      </c>
      <c r="BM1880" s="76" t="str">
        <f t="shared" si="3091"/>
        <v>BM$17</v>
      </c>
      <c r="BN1880" s="76" t="str">
        <f t="shared" si="3091"/>
        <v>BN$17</v>
      </c>
      <c r="BO1880" s="76" t="str">
        <f t="shared" si="3091"/>
        <v>BO$17</v>
      </c>
      <c r="BP1880" s="76" t="str">
        <f t="shared" si="3091"/>
        <v>BP$17</v>
      </c>
      <c r="BQ1880" s="76" t="str">
        <f t="shared" si="3091"/>
        <v>BQ$17</v>
      </c>
      <c r="BR1880" s="76" t="str">
        <f t="shared" si="3091"/>
        <v>BR$17</v>
      </c>
      <c r="BS1880" s="76" t="str">
        <f t="shared" si="3091"/>
        <v>BS$17</v>
      </c>
      <c r="BT1880" s="76" t="str">
        <f t="shared" si="3091"/>
        <v>BT$17</v>
      </c>
      <c r="BU1880" s="76" t="str">
        <f t="shared" si="3091"/>
        <v>BU$17</v>
      </c>
      <c r="BV1880" s="76" t="str">
        <f t="shared" si="3091"/>
        <v>BV$17</v>
      </c>
      <c r="BW1880" s="76" t="str">
        <f t="shared" si="3091"/>
        <v>BW$17</v>
      </c>
      <c r="BX1880" s="76" t="str">
        <f t="shared" si="3091"/>
        <v>BX$17</v>
      </c>
      <c r="BY1880" s="76" t="str">
        <f t="shared" si="3091"/>
        <v>BY$17</v>
      </c>
      <c r="BZ1880" s="76" t="str">
        <f t="shared" si="3091"/>
        <v>BZ$17</v>
      </c>
      <c r="CA1880" s="76" t="str">
        <f t="shared" si="3091"/>
        <v>CA$17</v>
      </c>
      <c r="CB1880" s="76" t="str">
        <f t="shared" si="3091"/>
        <v>CB$17</v>
      </c>
      <c r="CC1880" s="76" t="str">
        <f t="shared" si="3091"/>
        <v>CC$17</v>
      </c>
      <c r="CD1880" s="76" t="str">
        <f t="shared" si="3091"/>
        <v>CD$17</v>
      </c>
      <c r="CE1880" s="76" t="str">
        <f t="shared" ref="CE1880:CL1880" si="3092">CE1868</f>
        <v>CE$17</v>
      </c>
      <c r="CF1880" s="76" t="str">
        <f t="shared" si="3092"/>
        <v>CF$17</v>
      </c>
      <c r="CG1880" s="76" t="str">
        <f t="shared" si="3092"/>
        <v>CG$17</v>
      </c>
      <c r="CH1880" s="76" t="str">
        <f t="shared" si="3092"/>
        <v>CH$17</v>
      </c>
      <c r="CI1880" s="76" t="str">
        <f t="shared" si="3092"/>
        <v>CI$17</v>
      </c>
      <c r="CJ1880" s="76" t="str">
        <f t="shared" si="3092"/>
        <v>CJ$17</v>
      </c>
      <c r="CK1880" s="76" t="str">
        <f t="shared" si="3092"/>
        <v>CK$17</v>
      </c>
      <c r="CL1880" s="76" t="str">
        <f t="shared" si="3092"/>
        <v>CL$17</v>
      </c>
      <c r="CN1880" s="60"/>
      <c r="CO1880" s="76" t="str">
        <f t="shared" ref="CO1880:DL1880" si="3093">CO1868</f>
        <v>CO$17</v>
      </c>
      <c r="CP1880" s="76" t="str">
        <f t="shared" si="3093"/>
        <v>CP$17</v>
      </c>
      <c r="CQ1880" s="76" t="str">
        <f t="shared" si="3093"/>
        <v>CQ$17</v>
      </c>
      <c r="CR1880" s="76" t="str">
        <f t="shared" si="3093"/>
        <v>CR$17</v>
      </c>
      <c r="CS1880" s="76" t="str">
        <f t="shared" si="3093"/>
        <v>CS$17</v>
      </c>
      <c r="CT1880" s="76" t="str">
        <f t="shared" si="3093"/>
        <v>CT$17</v>
      </c>
      <c r="CU1880" s="76" t="str">
        <f t="shared" si="3093"/>
        <v>CU$17</v>
      </c>
      <c r="CV1880" s="76" t="str">
        <f t="shared" si="3093"/>
        <v>CV$17</v>
      </c>
      <c r="CW1880" s="76" t="str">
        <f t="shared" si="3093"/>
        <v>CW$17</v>
      </c>
      <c r="CX1880" s="76" t="str">
        <f t="shared" si="3093"/>
        <v>CX$17</v>
      </c>
      <c r="CY1880" s="76" t="str">
        <f t="shared" si="3093"/>
        <v>CY$17</v>
      </c>
      <c r="CZ1880" s="76" t="str">
        <f t="shared" si="3093"/>
        <v>CZ$17</v>
      </c>
      <c r="DA1880" s="76" t="str">
        <f t="shared" si="3093"/>
        <v>DA$17</v>
      </c>
      <c r="DB1880" s="76" t="str">
        <f t="shared" si="3093"/>
        <v>DB$17</v>
      </c>
      <c r="DC1880" s="76" t="str">
        <f t="shared" si="3093"/>
        <v>DC$17</v>
      </c>
      <c r="DD1880" s="76" t="str">
        <f t="shared" si="3093"/>
        <v>DD$17</v>
      </c>
      <c r="DE1880" s="76" t="str">
        <f t="shared" si="3093"/>
        <v>DE$17</v>
      </c>
      <c r="DF1880" s="76" t="str">
        <f t="shared" si="3093"/>
        <v>DF$17</v>
      </c>
      <c r="DG1880" s="76" t="str">
        <f t="shared" si="3093"/>
        <v>DG$17</v>
      </c>
      <c r="DH1880" s="76" t="str">
        <f t="shared" si="3093"/>
        <v>DH$17</v>
      </c>
      <c r="DI1880" s="76" t="str">
        <f t="shared" si="3093"/>
        <v>DI$17</v>
      </c>
      <c r="DJ1880" s="76" t="str">
        <f t="shared" si="3093"/>
        <v>DJ$17</v>
      </c>
      <c r="DK1880" s="76" t="str">
        <f t="shared" si="3093"/>
        <v>DK$17</v>
      </c>
      <c r="DL1880" s="76" t="str">
        <f t="shared" si="3093"/>
        <v>DL$17</v>
      </c>
    </row>
    <row r="1881" spans="1:116" x14ac:dyDescent="0.4">
      <c r="B1881" t="s">
        <v>332</v>
      </c>
      <c r="D1881" t="s">
        <v>479</v>
      </c>
      <c r="E1881" s="8" t="str">
        <f t="shared" si="3084"/>
        <v>1881 AOV-TR-RV</v>
      </c>
      <c r="G1881" s="136" t="str">
        <f>G1869</f>
        <v>Secondary revenue driver</v>
      </c>
      <c r="H1881" s="12"/>
      <c r="I1881" s="60"/>
      <c r="J1881" s="60"/>
      <c r="K1881" s="15"/>
      <c r="L1881" s="15"/>
      <c r="M1881" s="15"/>
      <c r="N1881" s="15"/>
      <c r="O1881" s="15"/>
      <c r="P1881" s="15"/>
      <c r="R1881" s="15"/>
      <c r="S1881" s="76">
        <f t="shared" ref="S1881:AX1881" si="3094">S1869</f>
        <v>0</v>
      </c>
      <c r="T1881" s="76">
        <f t="shared" si="3094"/>
        <v>0</v>
      </c>
      <c r="U1881" s="76">
        <f t="shared" si="3094"/>
        <v>0</v>
      </c>
      <c r="V1881" s="76">
        <f t="shared" si="3094"/>
        <v>0</v>
      </c>
      <c r="W1881" s="76">
        <f t="shared" si="3094"/>
        <v>0</v>
      </c>
      <c r="X1881" s="76">
        <f t="shared" si="3094"/>
        <v>0</v>
      </c>
      <c r="Y1881" s="76">
        <f t="shared" si="3094"/>
        <v>0</v>
      </c>
      <c r="Z1881" s="76">
        <f t="shared" si="3094"/>
        <v>0</v>
      </c>
      <c r="AA1881" s="76">
        <f t="shared" si="3094"/>
        <v>0</v>
      </c>
      <c r="AB1881" s="76">
        <f t="shared" si="3094"/>
        <v>0</v>
      </c>
      <c r="AC1881" s="76">
        <f t="shared" si="3094"/>
        <v>0</v>
      </c>
      <c r="AD1881" s="76">
        <f t="shared" si="3094"/>
        <v>0</v>
      </c>
      <c r="AE1881" s="76">
        <f t="shared" si="3094"/>
        <v>0</v>
      </c>
      <c r="AF1881" s="76">
        <f t="shared" si="3094"/>
        <v>0</v>
      </c>
      <c r="AG1881" s="76">
        <f t="shared" si="3094"/>
        <v>0</v>
      </c>
      <c r="AH1881" s="76">
        <f t="shared" si="3094"/>
        <v>0</v>
      </c>
      <c r="AI1881" s="76">
        <f t="shared" si="3094"/>
        <v>0</v>
      </c>
      <c r="AJ1881" s="76">
        <f t="shared" si="3094"/>
        <v>0</v>
      </c>
      <c r="AK1881" s="76">
        <f t="shared" si="3094"/>
        <v>0</v>
      </c>
      <c r="AL1881" s="76">
        <f t="shared" si="3094"/>
        <v>0</v>
      </c>
      <c r="AM1881" s="76">
        <f t="shared" si="3094"/>
        <v>0</v>
      </c>
      <c r="AN1881" s="76">
        <f t="shared" si="3094"/>
        <v>0</v>
      </c>
      <c r="AO1881" s="76">
        <f t="shared" si="3094"/>
        <v>0</v>
      </c>
      <c r="AP1881" s="76">
        <f t="shared" si="3094"/>
        <v>0</v>
      </c>
      <c r="AQ1881" s="76">
        <f t="shared" si="3094"/>
        <v>0</v>
      </c>
      <c r="AR1881" s="76">
        <f t="shared" si="3094"/>
        <v>0</v>
      </c>
      <c r="AS1881" s="76">
        <f t="shared" si="3094"/>
        <v>0</v>
      </c>
      <c r="AT1881" s="76">
        <f t="shared" si="3094"/>
        <v>0</v>
      </c>
      <c r="AU1881" s="76">
        <f t="shared" si="3094"/>
        <v>0</v>
      </c>
      <c r="AV1881" s="76">
        <f t="shared" si="3094"/>
        <v>0</v>
      </c>
      <c r="AW1881" s="76">
        <f t="shared" si="3094"/>
        <v>0</v>
      </c>
      <c r="AX1881" s="76">
        <f t="shared" si="3094"/>
        <v>0</v>
      </c>
      <c r="AY1881" s="76">
        <f t="shared" ref="AY1881:CD1881" si="3095">AY1869</f>
        <v>0</v>
      </c>
      <c r="AZ1881" s="76">
        <f t="shared" si="3095"/>
        <v>0</v>
      </c>
      <c r="BA1881" s="76">
        <f t="shared" si="3095"/>
        <v>0</v>
      </c>
      <c r="BB1881" s="76">
        <f t="shared" si="3095"/>
        <v>0</v>
      </c>
      <c r="BC1881" s="76">
        <f t="shared" si="3095"/>
        <v>0</v>
      </c>
      <c r="BD1881" s="76">
        <f t="shared" si="3095"/>
        <v>0</v>
      </c>
      <c r="BE1881" s="76">
        <f t="shared" si="3095"/>
        <v>0</v>
      </c>
      <c r="BF1881" s="76">
        <f t="shared" si="3095"/>
        <v>0</v>
      </c>
      <c r="BG1881" s="76">
        <f t="shared" si="3095"/>
        <v>0</v>
      </c>
      <c r="BH1881" s="76">
        <f t="shared" si="3095"/>
        <v>0</v>
      </c>
      <c r="BI1881" s="76">
        <f t="shared" si="3095"/>
        <v>0</v>
      </c>
      <c r="BJ1881" s="76">
        <f t="shared" si="3095"/>
        <v>0</v>
      </c>
      <c r="BK1881" s="76">
        <f t="shared" si="3095"/>
        <v>0</v>
      </c>
      <c r="BL1881" s="76">
        <f t="shared" si="3095"/>
        <v>0</v>
      </c>
      <c r="BM1881" s="76">
        <f t="shared" si="3095"/>
        <v>0</v>
      </c>
      <c r="BN1881" s="76">
        <f t="shared" si="3095"/>
        <v>0</v>
      </c>
      <c r="BO1881" s="76">
        <f t="shared" si="3095"/>
        <v>0</v>
      </c>
      <c r="BP1881" s="76">
        <f t="shared" si="3095"/>
        <v>0</v>
      </c>
      <c r="BQ1881" s="76">
        <f t="shared" si="3095"/>
        <v>0</v>
      </c>
      <c r="BR1881" s="76">
        <f t="shared" si="3095"/>
        <v>0</v>
      </c>
      <c r="BS1881" s="76">
        <f t="shared" si="3095"/>
        <v>0</v>
      </c>
      <c r="BT1881" s="76">
        <f t="shared" si="3095"/>
        <v>0</v>
      </c>
      <c r="BU1881" s="76">
        <f t="shared" si="3095"/>
        <v>0</v>
      </c>
      <c r="BV1881" s="76">
        <f t="shared" si="3095"/>
        <v>0</v>
      </c>
      <c r="BW1881" s="76">
        <f t="shared" si="3095"/>
        <v>0</v>
      </c>
      <c r="BX1881" s="76">
        <f t="shared" si="3095"/>
        <v>0</v>
      </c>
      <c r="BY1881" s="76">
        <f t="shared" si="3095"/>
        <v>0</v>
      </c>
      <c r="BZ1881" s="76">
        <f t="shared" si="3095"/>
        <v>0</v>
      </c>
      <c r="CA1881" s="76">
        <f t="shared" si="3095"/>
        <v>0</v>
      </c>
      <c r="CB1881" s="76">
        <f t="shared" si="3095"/>
        <v>0</v>
      </c>
      <c r="CC1881" s="76">
        <f t="shared" si="3095"/>
        <v>0</v>
      </c>
      <c r="CD1881" s="76">
        <f t="shared" si="3095"/>
        <v>0</v>
      </c>
      <c r="CE1881" s="76">
        <f t="shared" ref="CE1881:CL1881" si="3096">CE1869</f>
        <v>0</v>
      </c>
      <c r="CF1881" s="76">
        <f t="shared" si="3096"/>
        <v>0</v>
      </c>
      <c r="CG1881" s="76">
        <f t="shared" si="3096"/>
        <v>0</v>
      </c>
      <c r="CH1881" s="76">
        <f t="shared" si="3096"/>
        <v>0</v>
      </c>
      <c r="CI1881" s="76">
        <f t="shared" si="3096"/>
        <v>0</v>
      </c>
      <c r="CJ1881" s="76">
        <f t="shared" si="3096"/>
        <v>0</v>
      </c>
      <c r="CK1881" s="76">
        <f t="shared" si="3096"/>
        <v>0</v>
      </c>
      <c r="CL1881" s="76">
        <f t="shared" si="3096"/>
        <v>0</v>
      </c>
      <c r="CN1881" s="60"/>
      <c r="CO1881" s="76">
        <f t="shared" ref="CO1881:DL1881" si="3097">CO1869</f>
        <v>0</v>
      </c>
      <c r="CP1881" s="76">
        <f t="shared" si="3097"/>
        <v>0</v>
      </c>
      <c r="CQ1881" s="76">
        <f t="shared" si="3097"/>
        <v>0</v>
      </c>
      <c r="CR1881" s="76">
        <f t="shared" si="3097"/>
        <v>0</v>
      </c>
      <c r="CS1881" s="76">
        <f t="shared" si="3097"/>
        <v>0</v>
      </c>
      <c r="CT1881" s="76">
        <f t="shared" si="3097"/>
        <v>0</v>
      </c>
      <c r="CU1881" s="76">
        <f t="shared" si="3097"/>
        <v>0</v>
      </c>
      <c r="CV1881" s="76">
        <f t="shared" si="3097"/>
        <v>0</v>
      </c>
      <c r="CW1881" s="76">
        <f t="shared" si="3097"/>
        <v>0</v>
      </c>
      <c r="CX1881" s="76">
        <f t="shared" si="3097"/>
        <v>0</v>
      </c>
      <c r="CY1881" s="76">
        <f t="shared" si="3097"/>
        <v>0</v>
      </c>
      <c r="CZ1881" s="76">
        <f t="shared" si="3097"/>
        <v>0</v>
      </c>
      <c r="DA1881" s="76">
        <f t="shared" si="3097"/>
        <v>0</v>
      </c>
      <c r="DB1881" s="76">
        <f t="shared" si="3097"/>
        <v>0</v>
      </c>
      <c r="DC1881" s="76">
        <f t="shared" si="3097"/>
        <v>0</v>
      </c>
      <c r="DD1881" s="76">
        <f t="shared" si="3097"/>
        <v>0</v>
      </c>
      <c r="DE1881" s="76">
        <f t="shared" si="3097"/>
        <v>0</v>
      </c>
      <c r="DF1881" s="76">
        <f t="shared" si="3097"/>
        <v>0</v>
      </c>
      <c r="DG1881" s="76">
        <f t="shared" si="3097"/>
        <v>0</v>
      </c>
      <c r="DH1881" s="76">
        <f t="shared" si="3097"/>
        <v>0</v>
      </c>
      <c r="DI1881" s="76">
        <f t="shared" si="3097"/>
        <v>0</v>
      </c>
      <c r="DJ1881" s="76">
        <f t="shared" si="3097"/>
        <v>0</v>
      </c>
      <c r="DK1881" s="76">
        <f t="shared" si="3097"/>
        <v>0</v>
      </c>
      <c r="DL1881" s="76">
        <f t="shared" si="3097"/>
        <v>0</v>
      </c>
    </row>
    <row r="1882" spans="1:116" x14ac:dyDescent="0.4">
      <c r="B1882" t="s">
        <v>332</v>
      </c>
      <c r="D1882" t="s">
        <v>479</v>
      </c>
      <c r="E1882" s="8" t="str">
        <f t="shared" si="3084"/>
        <v>1882 AOV-TR-RV</v>
      </c>
      <c r="G1882" s="136" t="str">
        <f>G1870</f>
        <v>Secondary volume driver</v>
      </c>
      <c r="H1882" s="12"/>
      <c r="I1882" s="60"/>
      <c r="J1882" s="60"/>
      <c r="K1882" s="15"/>
      <c r="L1882" s="15"/>
      <c r="M1882" s="15"/>
      <c r="N1882" s="15"/>
      <c r="O1882" s="15"/>
      <c r="P1882" s="15"/>
      <c r="R1882" s="15"/>
      <c r="S1882" s="76"/>
      <c r="T1882" s="76"/>
      <c r="U1882" s="76"/>
      <c r="V1882" s="76"/>
      <c r="W1882" s="76"/>
      <c r="X1882" s="76"/>
      <c r="Y1882" s="76"/>
      <c r="Z1882" s="76"/>
      <c r="AA1882" s="76"/>
      <c r="AB1882" s="76"/>
      <c r="AC1882" s="76"/>
      <c r="AD1882" s="76"/>
      <c r="AE1882" s="76"/>
      <c r="AF1882" s="76"/>
      <c r="AG1882" s="76"/>
      <c r="AH1882" s="76"/>
      <c r="AI1882" s="76"/>
      <c r="AJ1882" s="76"/>
      <c r="AK1882" s="76"/>
      <c r="AL1882" s="76"/>
      <c r="AM1882" s="76"/>
      <c r="AN1882" s="76"/>
      <c r="AO1882" s="76"/>
      <c r="AP1882" s="76"/>
      <c r="AQ1882" s="76"/>
      <c r="AR1882" s="76"/>
      <c r="AS1882" s="76"/>
      <c r="AT1882" s="76"/>
      <c r="AU1882" s="76"/>
      <c r="AV1882" s="76"/>
      <c r="AW1882" s="76"/>
      <c r="AX1882" s="76"/>
      <c r="AY1882" s="76"/>
      <c r="AZ1882" s="76"/>
      <c r="BA1882" s="76"/>
      <c r="BB1882" s="76"/>
      <c r="BC1882" s="76"/>
      <c r="BD1882" s="76"/>
      <c r="BE1882" s="76"/>
      <c r="BF1882" s="76"/>
      <c r="BG1882" s="76"/>
      <c r="BH1882" s="76"/>
      <c r="BI1882" s="76"/>
      <c r="BJ1882" s="76"/>
      <c r="BK1882" s="76"/>
      <c r="BL1882" s="76"/>
      <c r="BM1882" s="76"/>
      <c r="BN1882" s="76"/>
      <c r="BO1882" s="76"/>
      <c r="BP1882" s="76"/>
      <c r="BQ1882" s="76"/>
      <c r="BR1882" s="76"/>
      <c r="BS1882" s="76"/>
      <c r="BT1882" s="76"/>
      <c r="BU1882" s="76"/>
      <c r="BV1882" s="76"/>
      <c r="BW1882" s="76"/>
      <c r="BX1882" s="76"/>
      <c r="BY1882" s="76"/>
      <c r="BZ1882" s="76"/>
      <c r="CA1882" s="76"/>
      <c r="CB1882" s="76"/>
      <c r="CC1882" s="76"/>
      <c r="CD1882" s="76"/>
      <c r="CE1882" s="76"/>
      <c r="CF1882" s="76"/>
      <c r="CG1882" s="76"/>
      <c r="CH1882" s="76"/>
      <c r="CI1882" s="76"/>
      <c r="CJ1882" s="76"/>
      <c r="CK1882" s="76"/>
      <c r="CL1882" s="76"/>
      <c r="CN1882" s="60"/>
      <c r="CO1882" s="76"/>
      <c r="CP1882" s="76"/>
      <c r="CQ1882" s="76"/>
      <c r="CR1882" s="76"/>
      <c r="CS1882" s="76"/>
      <c r="CT1882" s="76"/>
      <c r="CU1882" s="76"/>
      <c r="CV1882" s="76"/>
      <c r="CW1882" s="76"/>
      <c r="CX1882" s="76"/>
      <c r="CY1882" s="76"/>
      <c r="CZ1882" s="76"/>
      <c r="DA1882" s="76"/>
      <c r="DB1882" s="76"/>
      <c r="DC1882" s="76"/>
      <c r="DD1882" s="76"/>
      <c r="DE1882" s="76"/>
      <c r="DF1882" s="76"/>
      <c r="DG1882" s="76"/>
      <c r="DH1882" s="76"/>
      <c r="DI1882" s="76"/>
      <c r="DJ1882" s="76"/>
      <c r="DK1882" s="76"/>
      <c r="DL1882" s="76"/>
    </row>
    <row r="1883" spans="1:116" x14ac:dyDescent="0.4">
      <c r="H1883" s="12"/>
      <c r="I1883" s="60"/>
      <c r="J1883" s="60"/>
      <c r="K1883" s="15"/>
      <c r="L1883" s="15"/>
      <c r="M1883" s="15"/>
      <c r="N1883" s="15"/>
      <c r="O1883" s="15"/>
      <c r="P1883" s="15"/>
      <c r="R1883" s="15"/>
      <c r="S1883" s="212" t="str">
        <f t="shared" ref="S1883:AX1883" si="3098">ADDRESS(ROW(S1876),COLUMN(S1876),2)</f>
        <v>S$1876</v>
      </c>
      <c r="T1883" s="212" t="str">
        <f t="shared" si="3098"/>
        <v>T$1876</v>
      </c>
      <c r="U1883" s="212" t="str">
        <f t="shared" si="3098"/>
        <v>U$1876</v>
      </c>
      <c r="V1883" s="212" t="str">
        <f t="shared" si="3098"/>
        <v>V$1876</v>
      </c>
      <c r="W1883" s="212" t="str">
        <f t="shared" si="3098"/>
        <v>W$1876</v>
      </c>
      <c r="X1883" s="212" t="str">
        <f t="shared" si="3098"/>
        <v>X$1876</v>
      </c>
      <c r="Y1883" s="212" t="str">
        <f t="shared" si="3098"/>
        <v>Y$1876</v>
      </c>
      <c r="Z1883" s="212" t="str">
        <f t="shared" si="3098"/>
        <v>Z$1876</v>
      </c>
      <c r="AA1883" s="212" t="str">
        <f t="shared" si="3098"/>
        <v>AA$1876</v>
      </c>
      <c r="AB1883" s="212" t="str">
        <f t="shared" si="3098"/>
        <v>AB$1876</v>
      </c>
      <c r="AC1883" s="212" t="str">
        <f t="shared" si="3098"/>
        <v>AC$1876</v>
      </c>
      <c r="AD1883" s="212" t="str">
        <f t="shared" si="3098"/>
        <v>AD$1876</v>
      </c>
      <c r="AE1883" s="212" t="str">
        <f t="shared" si="3098"/>
        <v>AE$1876</v>
      </c>
      <c r="AF1883" s="212" t="str">
        <f t="shared" si="3098"/>
        <v>AF$1876</v>
      </c>
      <c r="AG1883" s="212" t="str">
        <f t="shared" si="3098"/>
        <v>AG$1876</v>
      </c>
      <c r="AH1883" s="212" t="str">
        <f t="shared" si="3098"/>
        <v>AH$1876</v>
      </c>
      <c r="AI1883" s="212" t="str">
        <f t="shared" si="3098"/>
        <v>AI$1876</v>
      </c>
      <c r="AJ1883" s="212" t="str">
        <f t="shared" si="3098"/>
        <v>AJ$1876</v>
      </c>
      <c r="AK1883" s="212" t="str">
        <f t="shared" si="3098"/>
        <v>AK$1876</v>
      </c>
      <c r="AL1883" s="212" t="str">
        <f t="shared" si="3098"/>
        <v>AL$1876</v>
      </c>
      <c r="AM1883" s="212" t="str">
        <f t="shared" si="3098"/>
        <v>AM$1876</v>
      </c>
      <c r="AN1883" s="212" t="str">
        <f t="shared" si="3098"/>
        <v>AN$1876</v>
      </c>
      <c r="AO1883" s="212" t="str">
        <f t="shared" si="3098"/>
        <v>AO$1876</v>
      </c>
      <c r="AP1883" s="212" t="str">
        <f t="shared" si="3098"/>
        <v>AP$1876</v>
      </c>
      <c r="AQ1883" s="212" t="str">
        <f t="shared" si="3098"/>
        <v>AQ$1876</v>
      </c>
      <c r="AR1883" s="212" t="str">
        <f t="shared" si="3098"/>
        <v>AR$1876</v>
      </c>
      <c r="AS1883" s="212" t="str">
        <f t="shared" si="3098"/>
        <v>AS$1876</v>
      </c>
      <c r="AT1883" s="212" t="str">
        <f t="shared" si="3098"/>
        <v>AT$1876</v>
      </c>
      <c r="AU1883" s="212" t="str">
        <f t="shared" si="3098"/>
        <v>AU$1876</v>
      </c>
      <c r="AV1883" s="212" t="str">
        <f t="shared" si="3098"/>
        <v>AV$1876</v>
      </c>
      <c r="AW1883" s="212" t="str">
        <f t="shared" si="3098"/>
        <v>AW$1876</v>
      </c>
      <c r="AX1883" s="212" t="str">
        <f t="shared" si="3098"/>
        <v>AX$1876</v>
      </c>
      <c r="AY1883" s="212" t="str">
        <f t="shared" ref="AY1883:CD1883" si="3099">ADDRESS(ROW(AY1876),COLUMN(AY1876),2)</f>
        <v>AY$1876</v>
      </c>
      <c r="AZ1883" s="212" t="str">
        <f t="shared" si="3099"/>
        <v>AZ$1876</v>
      </c>
      <c r="BA1883" s="212" t="str">
        <f t="shared" si="3099"/>
        <v>BA$1876</v>
      </c>
      <c r="BB1883" s="212" t="str">
        <f t="shared" si="3099"/>
        <v>BB$1876</v>
      </c>
      <c r="BC1883" s="212" t="str">
        <f t="shared" si="3099"/>
        <v>BC$1876</v>
      </c>
      <c r="BD1883" s="212" t="str">
        <f t="shared" si="3099"/>
        <v>BD$1876</v>
      </c>
      <c r="BE1883" s="212" t="str">
        <f t="shared" si="3099"/>
        <v>BE$1876</v>
      </c>
      <c r="BF1883" s="212" t="str">
        <f t="shared" si="3099"/>
        <v>BF$1876</v>
      </c>
      <c r="BG1883" s="212" t="str">
        <f t="shared" si="3099"/>
        <v>BG$1876</v>
      </c>
      <c r="BH1883" s="212" t="str">
        <f t="shared" si="3099"/>
        <v>BH$1876</v>
      </c>
      <c r="BI1883" s="212" t="str">
        <f t="shared" si="3099"/>
        <v>BI$1876</v>
      </c>
      <c r="BJ1883" s="212" t="str">
        <f t="shared" si="3099"/>
        <v>BJ$1876</v>
      </c>
      <c r="BK1883" s="212" t="str">
        <f t="shared" si="3099"/>
        <v>BK$1876</v>
      </c>
      <c r="BL1883" s="212" t="str">
        <f t="shared" si="3099"/>
        <v>BL$1876</v>
      </c>
      <c r="BM1883" s="212" t="str">
        <f t="shared" si="3099"/>
        <v>BM$1876</v>
      </c>
      <c r="BN1883" s="212" t="str">
        <f t="shared" si="3099"/>
        <v>BN$1876</v>
      </c>
      <c r="BO1883" s="212" t="str">
        <f t="shared" si="3099"/>
        <v>BO$1876</v>
      </c>
      <c r="BP1883" s="212" t="str">
        <f t="shared" si="3099"/>
        <v>BP$1876</v>
      </c>
      <c r="BQ1883" s="212" t="str">
        <f t="shared" si="3099"/>
        <v>BQ$1876</v>
      </c>
      <c r="BR1883" s="212" t="str">
        <f t="shared" si="3099"/>
        <v>BR$1876</v>
      </c>
      <c r="BS1883" s="212" t="str">
        <f t="shared" si="3099"/>
        <v>BS$1876</v>
      </c>
      <c r="BT1883" s="212" t="str">
        <f t="shared" si="3099"/>
        <v>BT$1876</v>
      </c>
      <c r="BU1883" s="212" t="str">
        <f t="shared" si="3099"/>
        <v>BU$1876</v>
      </c>
      <c r="BV1883" s="212" t="str">
        <f t="shared" si="3099"/>
        <v>BV$1876</v>
      </c>
      <c r="BW1883" s="212" t="str">
        <f t="shared" si="3099"/>
        <v>BW$1876</v>
      </c>
      <c r="BX1883" s="212" t="str">
        <f t="shared" si="3099"/>
        <v>BX$1876</v>
      </c>
      <c r="BY1883" s="212" t="str">
        <f t="shared" si="3099"/>
        <v>BY$1876</v>
      </c>
      <c r="BZ1883" s="212" t="str">
        <f t="shared" si="3099"/>
        <v>BZ$1876</v>
      </c>
      <c r="CA1883" s="212" t="str">
        <f t="shared" si="3099"/>
        <v>CA$1876</v>
      </c>
      <c r="CB1883" s="212" t="str">
        <f t="shared" si="3099"/>
        <v>CB$1876</v>
      </c>
      <c r="CC1883" s="212" t="str">
        <f t="shared" si="3099"/>
        <v>CC$1876</v>
      </c>
      <c r="CD1883" s="212" t="str">
        <f t="shared" si="3099"/>
        <v>CD$1876</v>
      </c>
      <c r="CE1883" s="212" t="str">
        <f t="shared" ref="CE1883:CL1883" si="3100">ADDRESS(ROW(CE1876),COLUMN(CE1876),2)</f>
        <v>CE$1876</v>
      </c>
      <c r="CF1883" s="212" t="str">
        <f t="shared" si="3100"/>
        <v>CF$1876</v>
      </c>
      <c r="CG1883" s="212" t="str">
        <f t="shared" si="3100"/>
        <v>CG$1876</v>
      </c>
      <c r="CH1883" s="212" t="str">
        <f t="shared" si="3100"/>
        <v>CH$1876</v>
      </c>
      <c r="CI1883" s="212" t="str">
        <f t="shared" si="3100"/>
        <v>CI$1876</v>
      </c>
      <c r="CJ1883" s="212" t="str">
        <f t="shared" si="3100"/>
        <v>CJ$1876</v>
      </c>
      <c r="CK1883" s="212" t="str">
        <f t="shared" si="3100"/>
        <v>CK$1876</v>
      </c>
      <c r="CL1883" s="212" t="str">
        <f t="shared" si="3100"/>
        <v>CL$1876</v>
      </c>
      <c r="CN1883" s="60"/>
      <c r="CO1883" s="212" t="str">
        <f t="shared" ref="CO1883:DL1883" si="3101">ADDRESS(ROW(CO1876),COLUMN(CO1876),2)</f>
        <v>CO$1876</v>
      </c>
      <c r="CP1883" s="212" t="str">
        <f t="shared" si="3101"/>
        <v>CP$1876</v>
      </c>
      <c r="CQ1883" s="212" t="str">
        <f t="shared" si="3101"/>
        <v>CQ$1876</v>
      </c>
      <c r="CR1883" s="212" t="str">
        <f t="shared" si="3101"/>
        <v>CR$1876</v>
      </c>
      <c r="CS1883" s="212" t="str">
        <f t="shared" si="3101"/>
        <v>CS$1876</v>
      </c>
      <c r="CT1883" s="212" t="str">
        <f t="shared" si="3101"/>
        <v>CT$1876</v>
      </c>
      <c r="CU1883" s="212" t="str">
        <f t="shared" si="3101"/>
        <v>CU$1876</v>
      </c>
      <c r="CV1883" s="212" t="str">
        <f t="shared" si="3101"/>
        <v>CV$1876</v>
      </c>
      <c r="CW1883" s="212" t="str">
        <f t="shared" si="3101"/>
        <v>CW$1876</v>
      </c>
      <c r="CX1883" s="212" t="str">
        <f t="shared" si="3101"/>
        <v>CX$1876</v>
      </c>
      <c r="CY1883" s="212" t="str">
        <f t="shared" si="3101"/>
        <v>CY$1876</v>
      </c>
      <c r="CZ1883" s="212" t="str">
        <f t="shared" si="3101"/>
        <v>CZ$1876</v>
      </c>
      <c r="DA1883" s="212" t="str">
        <f t="shared" si="3101"/>
        <v>DA$1876</v>
      </c>
      <c r="DB1883" s="212" t="str">
        <f t="shared" si="3101"/>
        <v>DB$1876</v>
      </c>
      <c r="DC1883" s="212" t="str">
        <f t="shared" si="3101"/>
        <v>DC$1876</v>
      </c>
      <c r="DD1883" s="212" t="str">
        <f t="shared" si="3101"/>
        <v>DD$1876</v>
      </c>
      <c r="DE1883" s="212" t="str">
        <f t="shared" si="3101"/>
        <v>DE$1876</v>
      </c>
      <c r="DF1883" s="212" t="str">
        <f t="shared" si="3101"/>
        <v>DF$1876</v>
      </c>
      <c r="DG1883" s="212" t="str">
        <f t="shared" si="3101"/>
        <v>DG$1876</v>
      </c>
      <c r="DH1883" s="212" t="str">
        <f t="shared" si="3101"/>
        <v>DH$1876</v>
      </c>
      <c r="DI1883" s="212" t="str">
        <f t="shared" si="3101"/>
        <v>DI$1876</v>
      </c>
      <c r="DJ1883" s="212" t="str">
        <f t="shared" si="3101"/>
        <v>DJ$1876</v>
      </c>
      <c r="DK1883" s="212" t="str">
        <f t="shared" si="3101"/>
        <v>DK$1876</v>
      </c>
      <c r="DL1883" s="212" t="str">
        <f t="shared" si="3101"/>
        <v>DL$1876</v>
      </c>
    </row>
    <row r="1884" spans="1:116" x14ac:dyDescent="0.4">
      <c r="A1884" s="174"/>
      <c r="E1884" s="8"/>
      <c r="G1884" s="175" t="s">
        <v>503</v>
      </c>
      <c r="H1884" s="12"/>
      <c r="I1884" s="60"/>
      <c r="J1884" s="60"/>
      <c r="K1884" s="15"/>
      <c r="L1884" s="15"/>
      <c r="M1884" s="15"/>
      <c r="N1884" s="15"/>
      <c r="O1884" s="15"/>
      <c r="P1884" s="15"/>
      <c r="R1884" s="15"/>
      <c r="S1884" s="212" t="str">
        <f t="shared" ref="S1884:AX1884" si="3102">ADDRESS(ROW(S1875),COLUMN(S1875),2)</f>
        <v>S$1875</v>
      </c>
      <c r="T1884" s="212" t="str">
        <f t="shared" si="3102"/>
        <v>T$1875</v>
      </c>
      <c r="U1884" s="212" t="str">
        <f t="shared" si="3102"/>
        <v>U$1875</v>
      </c>
      <c r="V1884" s="212" t="str">
        <f t="shared" si="3102"/>
        <v>V$1875</v>
      </c>
      <c r="W1884" s="212" t="str">
        <f t="shared" si="3102"/>
        <v>W$1875</v>
      </c>
      <c r="X1884" s="212" t="str">
        <f t="shared" si="3102"/>
        <v>X$1875</v>
      </c>
      <c r="Y1884" s="212" t="str">
        <f t="shared" si="3102"/>
        <v>Y$1875</v>
      </c>
      <c r="Z1884" s="212" t="str">
        <f t="shared" si="3102"/>
        <v>Z$1875</v>
      </c>
      <c r="AA1884" s="212" t="str">
        <f t="shared" si="3102"/>
        <v>AA$1875</v>
      </c>
      <c r="AB1884" s="212" t="str">
        <f t="shared" si="3102"/>
        <v>AB$1875</v>
      </c>
      <c r="AC1884" s="212" t="str">
        <f t="shared" si="3102"/>
        <v>AC$1875</v>
      </c>
      <c r="AD1884" s="212" t="str">
        <f t="shared" si="3102"/>
        <v>AD$1875</v>
      </c>
      <c r="AE1884" s="212" t="str">
        <f t="shared" si="3102"/>
        <v>AE$1875</v>
      </c>
      <c r="AF1884" s="212" t="str">
        <f t="shared" si="3102"/>
        <v>AF$1875</v>
      </c>
      <c r="AG1884" s="212" t="str">
        <f t="shared" si="3102"/>
        <v>AG$1875</v>
      </c>
      <c r="AH1884" s="212" t="str">
        <f t="shared" si="3102"/>
        <v>AH$1875</v>
      </c>
      <c r="AI1884" s="212" t="str">
        <f t="shared" si="3102"/>
        <v>AI$1875</v>
      </c>
      <c r="AJ1884" s="212" t="str">
        <f t="shared" si="3102"/>
        <v>AJ$1875</v>
      </c>
      <c r="AK1884" s="212" t="str">
        <f t="shared" si="3102"/>
        <v>AK$1875</v>
      </c>
      <c r="AL1884" s="212" t="str">
        <f t="shared" si="3102"/>
        <v>AL$1875</v>
      </c>
      <c r="AM1884" s="212" t="str">
        <f t="shared" si="3102"/>
        <v>AM$1875</v>
      </c>
      <c r="AN1884" s="212" t="str">
        <f t="shared" si="3102"/>
        <v>AN$1875</v>
      </c>
      <c r="AO1884" s="212" t="str">
        <f t="shared" si="3102"/>
        <v>AO$1875</v>
      </c>
      <c r="AP1884" s="212" t="str">
        <f t="shared" si="3102"/>
        <v>AP$1875</v>
      </c>
      <c r="AQ1884" s="212" t="str">
        <f t="shared" si="3102"/>
        <v>AQ$1875</v>
      </c>
      <c r="AR1884" s="212" t="str">
        <f t="shared" si="3102"/>
        <v>AR$1875</v>
      </c>
      <c r="AS1884" s="212" t="str">
        <f t="shared" si="3102"/>
        <v>AS$1875</v>
      </c>
      <c r="AT1884" s="212" t="str">
        <f t="shared" si="3102"/>
        <v>AT$1875</v>
      </c>
      <c r="AU1884" s="212" t="str">
        <f t="shared" si="3102"/>
        <v>AU$1875</v>
      </c>
      <c r="AV1884" s="212" t="str">
        <f t="shared" si="3102"/>
        <v>AV$1875</v>
      </c>
      <c r="AW1884" s="212" t="str">
        <f t="shared" si="3102"/>
        <v>AW$1875</v>
      </c>
      <c r="AX1884" s="212" t="str">
        <f t="shared" si="3102"/>
        <v>AX$1875</v>
      </c>
      <c r="AY1884" s="212" t="str">
        <f t="shared" ref="AY1884:CD1884" si="3103">ADDRESS(ROW(AY1875),COLUMN(AY1875),2)</f>
        <v>AY$1875</v>
      </c>
      <c r="AZ1884" s="212" t="str">
        <f t="shared" si="3103"/>
        <v>AZ$1875</v>
      </c>
      <c r="BA1884" s="212" t="str">
        <f t="shared" si="3103"/>
        <v>BA$1875</v>
      </c>
      <c r="BB1884" s="212" t="str">
        <f t="shared" si="3103"/>
        <v>BB$1875</v>
      </c>
      <c r="BC1884" s="212" t="str">
        <f t="shared" si="3103"/>
        <v>BC$1875</v>
      </c>
      <c r="BD1884" s="212" t="str">
        <f t="shared" si="3103"/>
        <v>BD$1875</v>
      </c>
      <c r="BE1884" s="212" t="str">
        <f t="shared" si="3103"/>
        <v>BE$1875</v>
      </c>
      <c r="BF1884" s="212" t="str">
        <f t="shared" si="3103"/>
        <v>BF$1875</v>
      </c>
      <c r="BG1884" s="212" t="str">
        <f t="shared" si="3103"/>
        <v>BG$1875</v>
      </c>
      <c r="BH1884" s="212" t="str">
        <f t="shared" si="3103"/>
        <v>BH$1875</v>
      </c>
      <c r="BI1884" s="212" t="str">
        <f t="shared" si="3103"/>
        <v>BI$1875</v>
      </c>
      <c r="BJ1884" s="212" t="str">
        <f t="shared" si="3103"/>
        <v>BJ$1875</v>
      </c>
      <c r="BK1884" s="212" t="str">
        <f t="shared" si="3103"/>
        <v>BK$1875</v>
      </c>
      <c r="BL1884" s="212" t="str">
        <f t="shared" si="3103"/>
        <v>BL$1875</v>
      </c>
      <c r="BM1884" s="212" t="str">
        <f t="shared" si="3103"/>
        <v>BM$1875</v>
      </c>
      <c r="BN1884" s="212" t="str">
        <f t="shared" si="3103"/>
        <v>BN$1875</v>
      </c>
      <c r="BO1884" s="212" t="str">
        <f t="shared" si="3103"/>
        <v>BO$1875</v>
      </c>
      <c r="BP1884" s="212" t="str">
        <f t="shared" si="3103"/>
        <v>BP$1875</v>
      </c>
      <c r="BQ1884" s="212" t="str">
        <f t="shared" si="3103"/>
        <v>BQ$1875</v>
      </c>
      <c r="BR1884" s="212" t="str">
        <f t="shared" si="3103"/>
        <v>BR$1875</v>
      </c>
      <c r="BS1884" s="212" t="str">
        <f t="shared" si="3103"/>
        <v>BS$1875</v>
      </c>
      <c r="BT1884" s="212" t="str">
        <f t="shared" si="3103"/>
        <v>BT$1875</v>
      </c>
      <c r="BU1884" s="212" t="str">
        <f t="shared" si="3103"/>
        <v>BU$1875</v>
      </c>
      <c r="BV1884" s="212" t="str">
        <f t="shared" si="3103"/>
        <v>BV$1875</v>
      </c>
      <c r="BW1884" s="212" t="str">
        <f t="shared" si="3103"/>
        <v>BW$1875</v>
      </c>
      <c r="BX1884" s="212" t="str">
        <f t="shared" si="3103"/>
        <v>BX$1875</v>
      </c>
      <c r="BY1884" s="212" t="str">
        <f t="shared" si="3103"/>
        <v>BY$1875</v>
      </c>
      <c r="BZ1884" s="212" t="str">
        <f t="shared" si="3103"/>
        <v>BZ$1875</v>
      </c>
      <c r="CA1884" s="212" t="str">
        <f t="shared" si="3103"/>
        <v>CA$1875</v>
      </c>
      <c r="CB1884" s="212" t="str">
        <f t="shared" si="3103"/>
        <v>CB$1875</v>
      </c>
      <c r="CC1884" s="212" t="str">
        <f t="shared" si="3103"/>
        <v>CC$1875</v>
      </c>
      <c r="CD1884" s="212" t="str">
        <f t="shared" si="3103"/>
        <v>CD$1875</v>
      </c>
      <c r="CE1884" s="212" t="str">
        <f t="shared" ref="CE1884:CL1884" si="3104">ADDRESS(ROW(CE1875),COLUMN(CE1875),2)</f>
        <v>CE$1875</v>
      </c>
      <c r="CF1884" s="212" t="str">
        <f t="shared" si="3104"/>
        <v>CF$1875</v>
      </c>
      <c r="CG1884" s="212" t="str">
        <f t="shared" si="3104"/>
        <v>CG$1875</v>
      </c>
      <c r="CH1884" s="212" t="str">
        <f t="shared" si="3104"/>
        <v>CH$1875</v>
      </c>
      <c r="CI1884" s="212" t="str">
        <f t="shared" si="3104"/>
        <v>CI$1875</v>
      </c>
      <c r="CJ1884" s="212" t="str">
        <f t="shared" si="3104"/>
        <v>CJ$1875</v>
      </c>
      <c r="CK1884" s="212" t="str">
        <f t="shared" si="3104"/>
        <v>CK$1875</v>
      </c>
      <c r="CL1884" s="212" t="str">
        <f t="shared" si="3104"/>
        <v>CL$1875</v>
      </c>
      <c r="CN1884" s="60"/>
      <c r="CO1884" s="212" t="str">
        <f t="shared" ref="CO1884:DL1884" si="3105">ADDRESS(ROW(CO1875),COLUMN(CO1875),2)</f>
        <v>CO$1875</v>
      </c>
      <c r="CP1884" s="212" t="str">
        <f t="shared" si="3105"/>
        <v>CP$1875</v>
      </c>
      <c r="CQ1884" s="212" t="str">
        <f t="shared" si="3105"/>
        <v>CQ$1875</v>
      </c>
      <c r="CR1884" s="212" t="str">
        <f t="shared" si="3105"/>
        <v>CR$1875</v>
      </c>
      <c r="CS1884" s="212" t="str">
        <f t="shared" si="3105"/>
        <v>CS$1875</v>
      </c>
      <c r="CT1884" s="212" t="str">
        <f t="shared" si="3105"/>
        <v>CT$1875</v>
      </c>
      <c r="CU1884" s="212" t="str">
        <f t="shared" si="3105"/>
        <v>CU$1875</v>
      </c>
      <c r="CV1884" s="212" t="str">
        <f t="shared" si="3105"/>
        <v>CV$1875</v>
      </c>
      <c r="CW1884" s="212" t="str">
        <f t="shared" si="3105"/>
        <v>CW$1875</v>
      </c>
      <c r="CX1884" s="212" t="str">
        <f t="shared" si="3105"/>
        <v>CX$1875</v>
      </c>
      <c r="CY1884" s="212" t="str">
        <f t="shared" si="3105"/>
        <v>CY$1875</v>
      </c>
      <c r="CZ1884" s="212" t="str">
        <f t="shared" si="3105"/>
        <v>CZ$1875</v>
      </c>
      <c r="DA1884" s="212" t="str">
        <f t="shared" si="3105"/>
        <v>DA$1875</v>
      </c>
      <c r="DB1884" s="212" t="str">
        <f t="shared" si="3105"/>
        <v>DB$1875</v>
      </c>
      <c r="DC1884" s="212" t="str">
        <f t="shared" si="3105"/>
        <v>DC$1875</v>
      </c>
      <c r="DD1884" s="212" t="str">
        <f t="shared" si="3105"/>
        <v>DD$1875</v>
      </c>
      <c r="DE1884" s="212" t="str">
        <f t="shared" si="3105"/>
        <v>DE$1875</v>
      </c>
      <c r="DF1884" s="212" t="str">
        <f t="shared" si="3105"/>
        <v>DF$1875</v>
      </c>
      <c r="DG1884" s="212" t="str">
        <f t="shared" si="3105"/>
        <v>DG$1875</v>
      </c>
      <c r="DH1884" s="212" t="str">
        <f t="shared" si="3105"/>
        <v>DH$1875</v>
      </c>
      <c r="DI1884" s="212" t="str">
        <f t="shared" si="3105"/>
        <v>DI$1875</v>
      </c>
      <c r="DJ1884" s="212" t="str">
        <f t="shared" si="3105"/>
        <v>DJ$1875</v>
      </c>
      <c r="DK1884" s="212" t="str">
        <f t="shared" si="3105"/>
        <v>DK$1875</v>
      </c>
      <c r="DL1884" s="212" t="str">
        <f t="shared" si="3105"/>
        <v>DL$1875</v>
      </c>
    </row>
    <row r="1885" spans="1:116" x14ac:dyDescent="0.4">
      <c r="A1885" s="174"/>
      <c r="E1885" s="8"/>
      <c r="G1885" s="175" t="s">
        <v>504</v>
      </c>
      <c r="CO1885" s="8"/>
      <c r="CP1885" s="8"/>
      <c r="CQ1885" s="8"/>
      <c r="CR1885" s="8"/>
      <c r="CS1885" s="8"/>
      <c r="CT1885" s="8"/>
      <c r="CU1885" s="8"/>
      <c r="CV1885" s="8"/>
      <c r="CW1885" s="8"/>
      <c r="CX1885" s="8"/>
      <c r="CY1885" s="8"/>
      <c r="CZ1885" s="8"/>
      <c r="DA1885" s="8"/>
      <c r="DB1885" s="8"/>
      <c r="DC1885" s="8"/>
      <c r="DD1885" s="8"/>
      <c r="DE1885" s="8"/>
      <c r="DF1885" s="8"/>
      <c r="DG1885" s="8"/>
      <c r="DH1885" s="8"/>
      <c r="DI1885" s="8"/>
      <c r="DJ1885" s="8"/>
      <c r="DK1885" s="8"/>
      <c r="DL1885" s="8"/>
    </row>
    <row r="1886" spans="1:116" x14ac:dyDescent="0.4">
      <c r="A1886" s="174"/>
      <c r="E1886" s="8"/>
      <c r="G1886" s="175" t="s">
        <v>461</v>
      </c>
      <c r="H1886" s="174"/>
      <c r="I1886" s="176"/>
      <c r="J1886" s="176"/>
      <c r="K1886" s="197"/>
      <c r="L1886" s="197"/>
      <c r="M1886" s="197"/>
      <c r="N1886" s="197"/>
      <c r="O1886" s="197"/>
      <c r="P1886" s="197"/>
      <c r="R1886" s="198"/>
      <c r="S1886" s="174"/>
      <c r="T1886" s="174"/>
      <c r="U1886" s="174"/>
      <c r="V1886" s="174"/>
      <c r="W1886" s="174"/>
      <c r="X1886" s="174"/>
      <c r="Y1886" s="174"/>
      <c r="Z1886" s="174"/>
      <c r="AA1886" s="174"/>
      <c r="AB1886" s="174"/>
      <c r="AC1886" s="174"/>
      <c r="AD1886" s="174"/>
      <c r="AE1886" s="174"/>
      <c r="AF1886" s="174"/>
      <c r="AG1886" s="174"/>
      <c r="AH1886" s="174"/>
      <c r="AI1886" s="174"/>
      <c r="AJ1886" s="174"/>
      <c r="AK1886" s="174"/>
      <c r="AL1886" s="174"/>
      <c r="AM1886" s="174"/>
      <c r="AN1886" s="174"/>
      <c r="AO1886" s="174"/>
      <c r="AP1886" s="174"/>
      <c r="AQ1886" s="174"/>
      <c r="AR1886" s="174"/>
      <c r="AS1886" s="174"/>
      <c r="AT1886" s="174"/>
      <c r="AU1886" s="174"/>
      <c r="AV1886" s="174"/>
      <c r="AW1886" s="174"/>
      <c r="AX1886" s="174"/>
      <c r="AY1886" s="174"/>
      <c r="AZ1886" s="174"/>
      <c r="BA1886" s="174"/>
      <c r="BB1886" s="174"/>
      <c r="BC1886" s="174"/>
      <c r="BD1886" s="174"/>
      <c r="BE1886" s="174"/>
      <c r="BF1886" s="174"/>
      <c r="BG1886" s="174"/>
      <c r="BH1886" s="174"/>
      <c r="BI1886" s="174"/>
      <c r="BJ1886" s="174"/>
      <c r="BK1886" s="174"/>
      <c r="BL1886" s="174"/>
      <c r="BM1886" s="174"/>
      <c r="BN1886" s="174"/>
      <c r="BO1886" s="174"/>
      <c r="BP1886" s="174"/>
      <c r="BQ1886" s="174"/>
      <c r="BR1886" s="174"/>
      <c r="BS1886" s="174"/>
      <c r="BT1886" s="174"/>
      <c r="BU1886" s="174"/>
      <c r="BV1886" s="174"/>
      <c r="BW1886" s="174"/>
      <c r="BX1886" s="174"/>
      <c r="BY1886" s="174"/>
      <c r="BZ1886" s="174"/>
      <c r="CA1886" s="174"/>
      <c r="CB1886" s="174"/>
      <c r="CC1886" s="174"/>
      <c r="CD1886" s="174"/>
      <c r="CE1886" s="174"/>
      <c r="CF1886" s="174"/>
      <c r="CG1886" s="174"/>
      <c r="CH1886" s="174"/>
      <c r="CI1886" s="174"/>
      <c r="CJ1886" s="174"/>
      <c r="CK1886" s="174"/>
      <c r="CL1886" s="174"/>
      <c r="CN1886" s="176"/>
      <c r="CO1886" s="174"/>
      <c r="CP1886" s="174"/>
      <c r="CQ1886" s="174"/>
      <c r="CR1886" s="174"/>
      <c r="CS1886" s="174"/>
      <c r="CT1886" s="174"/>
      <c r="CU1886" s="174"/>
      <c r="CV1886" s="174"/>
      <c r="CW1886" s="174"/>
      <c r="CX1886" s="174"/>
      <c r="CY1886" s="174"/>
      <c r="CZ1886" s="174"/>
      <c r="DA1886" s="174"/>
      <c r="DB1886" s="174"/>
      <c r="DC1886" s="174"/>
      <c r="DD1886" s="174"/>
      <c r="DE1886" s="174"/>
      <c r="DF1886" s="174"/>
      <c r="DG1886" s="174"/>
      <c r="DH1886" s="174"/>
      <c r="DI1886" s="174"/>
      <c r="DJ1886" s="174"/>
      <c r="DK1886" s="174"/>
      <c r="DL1886" s="174"/>
    </row>
    <row r="1887" spans="1:116" x14ac:dyDescent="0.4">
      <c r="A1887" s="174"/>
      <c r="E1887" s="8"/>
      <c r="G1887" s="175" t="s">
        <v>462</v>
      </c>
      <c r="H1887" s="174"/>
      <c r="I1887" s="176"/>
      <c r="J1887" s="176"/>
      <c r="K1887" s="197"/>
      <c r="L1887" s="197"/>
      <c r="M1887" s="197"/>
      <c r="N1887" s="197"/>
      <c r="O1887" s="197"/>
      <c r="P1887" s="197"/>
      <c r="R1887" s="198"/>
      <c r="S1887" s="174"/>
      <c r="T1887" s="174"/>
      <c r="U1887" s="174"/>
      <c r="V1887" s="174"/>
      <c r="W1887" s="174"/>
      <c r="X1887" s="174"/>
      <c r="Y1887" s="174"/>
      <c r="Z1887" s="174"/>
      <c r="AA1887" s="174"/>
      <c r="AB1887" s="174"/>
      <c r="AC1887" s="174"/>
      <c r="AD1887" s="174"/>
      <c r="AE1887" s="174"/>
      <c r="AF1887" s="174"/>
      <c r="AG1887" s="174"/>
      <c r="AH1887" s="174"/>
      <c r="AI1887" s="174"/>
      <c r="AJ1887" s="174"/>
      <c r="AK1887" s="174"/>
      <c r="AL1887" s="174"/>
      <c r="AM1887" s="174"/>
      <c r="AN1887" s="174"/>
      <c r="AO1887" s="174"/>
      <c r="AP1887" s="174"/>
      <c r="AQ1887" s="174"/>
      <c r="AR1887" s="174"/>
      <c r="AS1887" s="174"/>
      <c r="AT1887" s="174"/>
      <c r="AU1887" s="174"/>
      <c r="AV1887" s="174"/>
      <c r="AW1887" s="174"/>
      <c r="AX1887" s="174"/>
      <c r="AY1887" s="174"/>
      <c r="AZ1887" s="174"/>
      <c r="BA1887" s="174"/>
      <c r="BB1887" s="174"/>
      <c r="BC1887" s="174"/>
      <c r="BD1887" s="174"/>
      <c r="BE1887" s="174"/>
      <c r="BF1887" s="174"/>
      <c r="BG1887" s="174"/>
      <c r="BH1887" s="174"/>
      <c r="BI1887" s="174"/>
      <c r="BJ1887" s="174"/>
      <c r="BK1887" s="174"/>
      <c r="BL1887" s="174"/>
      <c r="BM1887" s="174"/>
      <c r="BN1887" s="174"/>
      <c r="BO1887" s="174"/>
      <c r="BP1887" s="174"/>
      <c r="BQ1887" s="174"/>
      <c r="BR1887" s="174"/>
      <c r="BS1887" s="174"/>
      <c r="BT1887" s="174"/>
      <c r="BU1887" s="174"/>
      <c r="BV1887" s="174"/>
      <c r="BW1887" s="174"/>
      <c r="BX1887" s="174"/>
      <c r="BY1887" s="174"/>
      <c r="BZ1887" s="174"/>
      <c r="CA1887" s="174"/>
      <c r="CB1887" s="174"/>
      <c r="CC1887" s="174"/>
      <c r="CD1887" s="174"/>
      <c r="CE1887" s="174"/>
      <c r="CF1887" s="174"/>
      <c r="CG1887" s="174"/>
      <c r="CH1887" s="174"/>
      <c r="CI1887" s="174"/>
      <c r="CJ1887" s="174"/>
      <c r="CK1887" s="174"/>
      <c r="CL1887" s="174"/>
      <c r="CN1887" s="176"/>
      <c r="CO1887" s="174"/>
      <c r="CP1887" s="174"/>
      <c r="CQ1887" s="174"/>
      <c r="CR1887" s="174"/>
      <c r="CS1887" s="174"/>
      <c r="CT1887" s="174"/>
      <c r="CU1887" s="174"/>
      <c r="CV1887" s="174"/>
      <c r="CW1887" s="174"/>
      <c r="CX1887" s="174"/>
      <c r="CY1887" s="174"/>
      <c r="CZ1887" s="174"/>
      <c r="DA1887" s="174"/>
      <c r="DB1887" s="174"/>
      <c r="DC1887" s="174"/>
      <c r="DD1887" s="174"/>
      <c r="DE1887" s="174"/>
      <c r="DF1887" s="174"/>
      <c r="DG1887" s="174"/>
      <c r="DH1887" s="174"/>
      <c r="DI1887" s="174"/>
      <c r="DJ1887" s="174"/>
      <c r="DK1887" s="174"/>
      <c r="DL1887" s="174"/>
    </row>
    <row r="1888" spans="1:116" x14ac:dyDescent="0.4">
      <c r="A1888" s="174"/>
      <c r="E1888" s="8"/>
      <c r="G1888" s="175" t="s">
        <v>491</v>
      </c>
      <c r="H1888" s="174"/>
      <c r="I1888" s="176"/>
      <c r="J1888" s="176"/>
      <c r="K1888" s="197"/>
      <c r="L1888" s="197"/>
      <c r="M1888" s="197"/>
      <c r="N1888" s="197"/>
      <c r="O1888" s="197"/>
      <c r="P1888" s="197"/>
      <c r="R1888" s="198"/>
      <c r="S1888" s="199" t="str">
        <f t="shared" ref="S1888:CD1888" si="3106">S$20</f>
        <v>S$16</v>
      </c>
      <c r="T1888" s="199" t="str">
        <f t="shared" si="3106"/>
        <v>T$16</v>
      </c>
      <c r="U1888" s="199" t="str">
        <f t="shared" si="3106"/>
        <v>U$16</v>
      </c>
      <c r="V1888" s="199" t="str">
        <f t="shared" si="3106"/>
        <v>V$16</v>
      </c>
      <c r="W1888" s="199" t="str">
        <f t="shared" si="3106"/>
        <v>W$16</v>
      </c>
      <c r="X1888" s="199" t="str">
        <f t="shared" si="3106"/>
        <v>X$16</v>
      </c>
      <c r="Y1888" s="199" t="str">
        <f t="shared" si="3106"/>
        <v>Y$16</v>
      </c>
      <c r="Z1888" s="199" t="str">
        <f t="shared" si="3106"/>
        <v>Z$16</v>
      </c>
      <c r="AA1888" s="199" t="str">
        <f t="shared" si="3106"/>
        <v>AA$16</v>
      </c>
      <c r="AB1888" s="199" t="str">
        <f t="shared" si="3106"/>
        <v>AB$16</v>
      </c>
      <c r="AC1888" s="199" t="str">
        <f t="shared" si="3106"/>
        <v>AC$16</v>
      </c>
      <c r="AD1888" s="199" t="str">
        <f t="shared" si="3106"/>
        <v>AD$16</v>
      </c>
      <c r="AE1888" s="199" t="str">
        <f t="shared" si="3106"/>
        <v>AE$16</v>
      </c>
      <c r="AF1888" s="199" t="str">
        <f t="shared" si="3106"/>
        <v>AF$16</v>
      </c>
      <c r="AG1888" s="199" t="str">
        <f t="shared" si="3106"/>
        <v>AG$16</v>
      </c>
      <c r="AH1888" s="199" t="str">
        <f t="shared" si="3106"/>
        <v>AH$16</v>
      </c>
      <c r="AI1888" s="199" t="str">
        <f t="shared" si="3106"/>
        <v>AI$16</v>
      </c>
      <c r="AJ1888" s="199" t="str">
        <f t="shared" si="3106"/>
        <v>AJ$16</v>
      </c>
      <c r="AK1888" s="199" t="str">
        <f t="shared" si="3106"/>
        <v>AK$16</v>
      </c>
      <c r="AL1888" s="199" t="str">
        <f t="shared" si="3106"/>
        <v>AL$16</v>
      </c>
      <c r="AM1888" s="199" t="str">
        <f t="shared" si="3106"/>
        <v>AM$16</v>
      </c>
      <c r="AN1888" s="199" t="str">
        <f t="shared" si="3106"/>
        <v>AN$16</v>
      </c>
      <c r="AO1888" s="199" t="str">
        <f t="shared" si="3106"/>
        <v>AO$16</v>
      </c>
      <c r="AP1888" s="199" t="str">
        <f t="shared" si="3106"/>
        <v>AP$16</v>
      </c>
      <c r="AQ1888" s="199" t="str">
        <f t="shared" si="3106"/>
        <v>AQ$16</v>
      </c>
      <c r="AR1888" s="199" t="str">
        <f t="shared" si="3106"/>
        <v>AR$16</v>
      </c>
      <c r="AS1888" s="199" t="str">
        <f t="shared" si="3106"/>
        <v>AS$16</v>
      </c>
      <c r="AT1888" s="199" t="str">
        <f t="shared" si="3106"/>
        <v>AT$16</v>
      </c>
      <c r="AU1888" s="199" t="str">
        <f t="shared" si="3106"/>
        <v>AU$16</v>
      </c>
      <c r="AV1888" s="199" t="str">
        <f t="shared" si="3106"/>
        <v>AV$16</v>
      </c>
      <c r="AW1888" s="199" t="str">
        <f t="shared" si="3106"/>
        <v>AW$16</v>
      </c>
      <c r="AX1888" s="199" t="str">
        <f t="shared" si="3106"/>
        <v>AX$16</v>
      </c>
      <c r="AY1888" s="199" t="str">
        <f t="shared" si="3106"/>
        <v>AY$16</v>
      </c>
      <c r="AZ1888" s="199" t="str">
        <f t="shared" si="3106"/>
        <v>AZ$16</v>
      </c>
      <c r="BA1888" s="199" t="str">
        <f t="shared" si="3106"/>
        <v>BA$16</v>
      </c>
      <c r="BB1888" s="199" t="str">
        <f t="shared" si="3106"/>
        <v>BB$16</v>
      </c>
      <c r="BC1888" s="199" t="str">
        <f t="shared" si="3106"/>
        <v>BC$16</v>
      </c>
      <c r="BD1888" s="199" t="str">
        <f t="shared" si="3106"/>
        <v>BD$16</v>
      </c>
      <c r="BE1888" s="199" t="str">
        <f t="shared" si="3106"/>
        <v>BE$16</v>
      </c>
      <c r="BF1888" s="199" t="str">
        <f t="shared" si="3106"/>
        <v>BF$16</v>
      </c>
      <c r="BG1888" s="199" t="str">
        <f t="shared" si="3106"/>
        <v>BG$16</v>
      </c>
      <c r="BH1888" s="199" t="str">
        <f t="shared" si="3106"/>
        <v>BH$16</v>
      </c>
      <c r="BI1888" s="199" t="str">
        <f t="shared" si="3106"/>
        <v>BI$16</v>
      </c>
      <c r="BJ1888" s="199" t="str">
        <f t="shared" si="3106"/>
        <v>BJ$16</v>
      </c>
      <c r="BK1888" s="199" t="str">
        <f t="shared" si="3106"/>
        <v>BK$16</v>
      </c>
      <c r="BL1888" s="199" t="str">
        <f t="shared" si="3106"/>
        <v>BL$16</v>
      </c>
      <c r="BM1888" s="199" t="str">
        <f t="shared" si="3106"/>
        <v>BM$16</v>
      </c>
      <c r="BN1888" s="199" t="str">
        <f t="shared" si="3106"/>
        <v>BN$16</v>
      </c>
      <c r="BO1888" s="199" t="str">
        <f t="shared" si="3106"/>
        <v>BO$16</v>
      </c>
      <c r="BP1888" s="199" t="str">
        <f t="shared" si="3106"/>
        <v>BP$16</v>
      </c>
      <c r="BQ1888" s="199" t="str">
        <f t="shared" si="3106"/>
        <v>BQ$16</v>
      </c>
      <c r="BR1888" s="199" t="str">
        <f t="shared" si="3106"/>
        <v>BR$16</v>
      </c>
      <c r="BS1888" s="199" t="str">
        <f t="shared" si="3106"/>
        <v>BS$16</v>
      </c>
      <c r="BT1888" s="199" t="str">
        <f t="shared" si="3106"/>
        <v>BT$16</v>
      </c>
      <c r="BU1888" s="199" t="str">
        <f t="shared" si="3106"/>
        <v>BU$16</v>
      </c>
      <c r="BV1888" s="199" t="str">
        <f t="shared" si="3106"/>
        <v>BV$16</v>
      </c>
      <c r="BW1888" s="199" t="str">
        <f t="shared" si="3106"/>
        <v>BW$16</v>
      </c>
      <c r="BX1888" s="199" t="str">
        <f t="shared" si="3106"/>
        <v>BX$16</v>
      </c>
      <c r="BY1888" s="199" t="str">
        <f t="shared" si="3106"/>
        <v>BY$16</v>
      </c>
      <c r="BZ1888" s="199" t="str">
        <f t="shared" si="3106"/>
        <v>BZ$16</v>
      </c>
      <c r="CA1888" s="199" t="str">
        <f t="shared" si="3106"/>
        <v>CA$16</v>
      </c>
      <c r="CB1888" s="199" t="str">
        <f t="shared" si="3106"/>
        <v>CB$16</v>
      </c>
      <c r="CC1888" s="199" t="str">
        <f t="shared" si="3106"/>
        <v>CC$16</v>
      </c>
      <c r="CD1888" s="199" t="str">
        <f t="shared" si="3106"/>
        <v>CD$16</v>
      </c>
      <c r="CE1888" s="199" t="str">
        <f t="shared" ref="CE1888:CL1888" si="3107">CE$20</f>
        <v>CE$16</v>
      </c>
      <c r="CF1888" s="199" t="str">
        <f t="shared" si="3107"/>
        <v>CF$16</v>
      </c>
      <c r="CG1888" s="199" t="str">
        <f t="shared" si="3107"/>
        <v>CG$16</v>
      </c>
      <c r="CH1888" s="199" t="str">
        <f t="shared" si="3107"/>
        <v>CH$16</v>
      </c>
      <c r="CI1888" s="199" t="str">
        <f t="shared" si="3107"/>
        <v>CI$16</v>
      </c>
      <c r="CJ1888" s="199" t="str">
        <f t="shared" si="3107"/>
        <v>CJ$16</v>
      </c>
      <c r="CK1888" s="199" t="str">
        <f t="shared" si="3107"/>
        <v>CK$16</v>
      </c>
      <c r="CL1888" s="199" t="str">
        <f t="shared" si="3107"/>
        <v>CL$16</v>
      </c>
      <c r="CN1888" s="176"/>
      <c r="CO1888" s="199" t="str">
        <f t="shared" ref="CO1888:DL1888" si="3108">CO$20</f>
        <v>CO$16</v>
      </c>
      <c r="CP1888" s="199" t="str">
        <f t="shared" si="3108"/>
        <v>CP$16</v>
      </c>
      <c r="CQ1888" s="199" t="str">
        <f t="shared" si="3108"/>
        <v>CQ$16</v>
      </c>
      <c r="CR1888" s="199" t="str">
        <f t="shared" si="3108"/>
        <v>CR$16</v>
      </c>
      <c r="CS1888" s="199" t="str">
        <f t="shared" si="3108"/>
        <v>CS$16</v>
      </c>
      <c r="CT1888" s="199" t="str">
        <f t="shared" si="3108"/>
        <v>CT$16</v>
      </c>
      <c r="CU1888" s="199" t="str">
        <f t="shared" si="3108"/>
        <v>CU$16</v>
      </c>
      <c r="CV1888" s="199" t="str">
        <f t="shared" si="3108"/>
        <v>CV$16</v>
      </c>
      <c r="CW1888" s="199" t="str">
        <f t="shared" si="3108"/>
        <v>CW$16</v>
      </c>
      <c r="CX1888" s="199" t="str">
        <f t="shared" si="3108"/>
        <v>CX$16</v>
      </c>
      <c r="CY1888" s="199" t="str">
        <f t="shared" si="3108"/>
        <v>CY$16</v>
      </c>
      <c r="CZ1888" s="199" t="str">
        <f t="shared" si="3108"/>
        <v>CZ$16</v>
      </c>
      <c r="DA1888" s="199" t="str">
        <f t="shared" si="3108"/>
        <v>DA$16</v>
      </c>
      <c r="DB1888" s="199" t="str">
        <f t="shared" si="3108"/>
        <v>DB$16</v>
      </c>
      <c r="DC1888" s="199" t="str">
        <f t="shared" si="3108"/>
        <v>DC$16</v>
      </c>
      <c r="DD1888" s="199" t="str">
        <f t="shared" si="3108"/>
        <v>DD$16</v>
      </c>
      <c r="DE1888" s="199" t="str">
        <f t="shared" si="3108"/>
        <v>DE$16</v>
      </c>
      <c r="DF1888" s="199" t="str">
        <f t="shared" si="3108"/>
        <v>DF$16</v>
      </c>
      <c r="DG1888" s="199" t="str">
        <f t="shared" si="3108"/>
        <v>DG$16</v>
      </c>
      <c r="DH1888" s="199" t="str">
        <f t="shared" si="3108"/>
        <v>DH$16</v>
      </c>
      <c r="DI1888" s="199" t="str">
        <f t="shared" si="3108"/>
        <v>DI$16</v>
      </c>
      <c r="DJ1888" s="199" t="str">
        <f t="shared" si="3108"/>
        <v>DJ$16</v>
      </c>
      <c r="DK1888" s="199" t="str">
        <f t="shared" si="3108"/>
        <v>DK$16</v>
      </c>
      <c r="DL1888" s="199" t="str">
        <f t="shared" si="3108"/>
        <v>DL$16</v>
      </c>
    </row>
    <row r="1889" spans="1:116" x14ac:dyDescent="0.4">
      <c r="A1889" s="174"/>
      <c r="E1889" s="8"/>
      <c r="G1889" s="175" t="s">
        <v>505</v>
      </c>
      <c r="H1889" s="200"/>
      <c r="I1889" s="201"/>
      <c r="J1889" s="201"/>
      <c r="K1889" s="202"/>
      <c r="L1889" s="202"/>
      <c r="M1889" s="202"/>
      <c r="N1889" s="202"/>
      <c r="O1889" s="202"/>
      <c r="P1889" s="202"/>
      <c r="R1889" s="202"/>
      <c r="S1889" s="199" t="str">
        <f t="shared" ref="S1889:CD1889" si="3109">S$21</f>
        <v>S$17</v>
      </c>
      <c r="T1889" s="199" t="str">
        <f t="shared" si="3109"/>
        <v>T$17</v>
      </c>
      <c r="U1889" s="199" t="str">
        <f t="shared" si="3109"/>
        <v>U$17</v>
      </c>
      <c r="V1889" s="199" t="str">
        <f t="shared" si="3109"/>
        <v>V$17</v>
      </c>
      <c r="W1889" s="199" t="str">
        <f t="shared" si="3109"/>
        <v>W$17</v>
      </c>
      <c r="X1889" s="199" t="str">
        <f t="shared" si="3109"/>
        <v>X$17</v>
      </c>
      <c r="Y1889" s="199" t="str">
        <f t="shared" si="3109"/>
        <v>Y$17</v>
      </c>
      <c r="Z1889" s="199" t="str">
        <f t="shared" si="3109"/>
        <v>Z$17</v>
      </c>
      <c r="AA1889" s="199" t="str">
        <f t="shared" si="3109"/>
        <v>AA$17</v>
      </c>
      <c r="AB1889" s="199" t="str">
        <f t="shared" si="3109"/>
        <v>AB$17</v>
      </c>
      <c r="AC1889" s="199" t="str">
        <f t="shared" si="3109"/>
        <v>AC$17</v>
      </c>
      <c r="AD1889" s="199" t="str">
        <f t="shared" si="3109"/>
        <v>AD$17</v>
      </c>
      <c r="AE1889" s="199" t="str">
        <f t="shared" si="3109"/>
        <v>AE$17</v>
      </c>
      <c r="AF1889" s="199" t="str">
        <f t="shared" si="3109"/>
        <v>AF$17</v>
      </c>
      <c r="AG1889" s="199" t="str">
        <f t="shared" si="3109"/>
        <v>AG$17</v>
      </c>
      <c r="AH1889" s="199" t="str">
        <f t="shared" si="3109"/>
        <v>AH$17</v>
      </c>
      <c r="AI1889" s="199" t="str">
        <f t="shared" si="3109"/>
        <v>AI$17</v>
      </c>
      <c r="AJ1889" s="199" t="str">
        <f t="shared" si="3109"/>
        <v>AJ$17</v>
      </c>
      <c r="AK1889" s="199" t="str">
        <f t="shared" si="3109"/>
        <v>AK$17</v>
      </c>
      <c r="AL1889" s="199" t="str">
        <f t="shared" si="3109"/>
        <v>AL$17</v>
      </c>
      <c r="AM1889" s="199" t="str">
        <f t="shared" si="3109"/>
        <v>AM$17</v>
      </c>
      <c r="AN1889" s="199" t="str">
        <f t="shared" si="3109"/>
        <v>AN$17</v>
      </c>
      <c r="AO1889" s="199" t="str">
        <f t="shared" si="3109"/>
        <v>AO$17</v>
      </c>
      <c r="AP1889" s="199" t="str">
        <f t="shared" si="3109"/>
        <v>AP$17</v>
      </c>
      <c r="AQ1889" s="199" t="str">
        <f t="shared" si="3109"/>
        <v>AQ$17</v>
      </c>
      <c r="AR1889" s="199" t="str">
        <f t="shared" si="3109"/>
        <v>AR$17</v>
      </c>
      <c r="AS1889" s="199" t="str">
        <f t="shared" si="3109"/>
        <v>AS$17</v>
      </c>
      <c r="AT1889" s="199" t="str">
        <f t="shared" si="3109"/>
        <v>AT$17</v>
      </c>
      <c r="AU1889" s="199" t="str">
        <f t="shared" si="3109"/>
        <v>AU$17</v>
      </c>
      <c r="AV1889" s="199" t="str">
        <f t="shared" si="3109"/>
        <v>AV$17</v>
      </c>
      <c r="AW1889" s="199" t="str">
        <f t="shared" si="3109"/>
        <v>AW$17</v>
      </c>
      <c r="AX1889" s="199" t="str">
        <f t="shared" si="3109"/>
        <v>AX$17</v>
      </c>
      <c r="AY1889" s="199" t="str">
        <f t="shared" si="3109"/>
        <v>AY$17</v>
      </c>
      <c r="AZ1889" s="199" t="str">
        <f t="shared" si="3109"/>
        <v>AZ$17</v>
      </c>
      <c r="BA1889" s="199" t="str">
        <f t="shared" si="3109"/>
        <v>BA$17</v>
      </c>
      <c r="BB1889" s="199" t="str">
        <f t="shared" si="3109"/>
        <v>BB$17</v>
      </c>
      <c r="BC1889" s="199" t="str">
        <f t="shared" si="3109"/>
        <v>BC$17</v>
      </c>
      <c r="BD1889" s="199" t="str">
        <f t="shared" si="3109"/>
        <v>BD$17</v>
      </c>
      <c r="BE1889" s="199" t="str">
        <f t="shared" si="3109"/>
        <v>BE$17</v>
      </c>
      <c r="BF1889" s="199" t="str">
        <f t="shared" si="3109"/>
        <v>BF$17</v>
      </c>
      <c r="BG1889" s="199" t="str">
        <f t="shared" si="3109"/>
        <v>BG$17</v>
      </c>
      <c r="BH1889" s="199" t="str">
        <f t="shared" si="3109"/>
        <v>BH$17</v>
      </c>
      <c r="BI1889" s="199" t="str">
        <f t="shared" si="3109"/>
        <v>BI$17</v>
      </c>
      <c r="BJ1889" s="199" t="str">
        <f t="shared" si="3109"/>
        <v>BJ$17</v>
      </c>
      <c r="BK1889" s="199" t="str">
        <f t="shared" si="3109"/>
        <v>BK$17</v>
      </c>
      <c r="BL1889" s="199" t="str">
        <f t="shared" si="3109"/>
        <v>BL$17</v>
      </c>
      <c r="BM1889" s="199" t="str">
        <f t="shared" si="3109"/>
        <v>BM$17</v>
      </c>
      <c r="BN1889" s="199" t="str">
        <f t="shared" si="3109"/>
        <v>BN$17</v>
      </c>
      <c r="BO1889" s="199" t="str">
        <f t="shared" si="3109"/>
        <v>BO$17</v>
      </c>
      <c r="BP1889" s="199" t="str">
        <f t="shared" si="3109"/>
        <v>BP$17</v>
      </c>
      <c r="BQ1889" s="199" t="str">
        <f t="shared" si="3109"/>
        <v>BQ$17</v>
      </c>
      <c r="BR1889" s="199" t="str">
        <f t="shared" si="3109"/>
        <v>BR$17</v>
      </c>
      <c r="BS1889" s="199" t="str">
        <f t="shared" si="3109"/>
        <v>BS$17</v>
      </c>
      <c r="BT1889" s="199" t="str">
        <f t="shared" si="3109"/>
        <v>BT$17</v>
      </c>
      <c r="BU1889" s="199" t="str">
        <f t="shared" si="3109"/>
        <v>BU$17</v>
      </c>
      <c r="BV1889" s="199" t="str">
        <f t="shared" si="3109"/>
        <v>BV$17</v>
      </c>
      <c r="BW1889" s="199" t="str">
        <f t="shared" si="3109"/>
        <v>BW$17</v>
      </c>
      <c r="BX1889" s="199" t="str">
        <f t="shared" si="3109"/>
        <v>BX$17</v>
      </c>
      <c r="BY1889" s="199" t="str">
        <f t="shared" si="3109"/>
        <v>BY$17</v>
      </c>
      <c r="BZ1889" s="199" t="str">
        <f t="shared" si="3109"/>
        <v>BZ$17</v>
      </c>
      <c r="CA1889" s="199" t="str">
        <f t="shared" si="3109"/>
        <v>CA$17</v>
      </c>
      <c r="CB1889" s="199" t="str">
        <f t="shared" si="3109"/>
        <v>CB$17</v>
      </c>
      <c r="CC1889" s="199" t="str">
        <f t="shared" si="3109"/>
        <v>CC$17</v>
      </c>
      <c r="CD1889" s="199" t="str">
        <f t="shared" si="3109"/>
        <v>CD$17</v>
      </c>
      <c r="CE1889" s="199" t="str">
        <f t="shared" ref="CE1889:CL1889" si="3110">CE$21</f>
        <v>CE$17</v>
      </c>
      <c r="CF1889" s="199" t="str">
        <f t="shared" si="3110"/>
        <v>CF$17</v>
      </c>
      <c r="CG1889" s="199" t="str">
        <f t="shared" si="3110"/>
        <v>CG$17</v>
      </c>
      <c r="CH1889" s="199" t="str">
        <f t="shared" si="3110"/>
        <v>CH$17</v>
      </c>
      <c r="CI1889" s="199" t="str">
        <f t="shared" si="3110"/>
        <v>CI$17</v>
      </c>
      <c r="CJ1889" s="199" t="str">
        <f t="shared" si="3110"/>
        <v>CJ$17</v>
      </c>
      <c r="CK1889" s="199" t="str">
        <f t="shared" si="3110"/>
        <v>CK$17</v>
      </c>
      <c r="CL1889" s="199" t="str">
        <f t="shared" si="3110"/>
        <v>CL$17</v>
      </c>
      <c r="CN1889" s="201"/>
      <c r="CO1889" s="199" t="str">
        <f t="shared" ref="CO1889:DL1889" si="3111">CO$21</f>
        <v>CO$17</v>
      </c>
      <c r="CP1889" s="199" t="str">
        <f t="shared" si="3111"/>
        <v>CP$17</v>
      </c>
      <c r="CQ1889" s="199" t="str">
        <f t="shared" si="3111"/>
        <v>CQ$17</v>
      </c>
      <c r="CR1889" s="199" t="str">
        <f t="shared" si="3111"/>
        <v>CR$17</v>
      </c>
      <c r="CS1889" s="199" t="str">
        <f t="shared" si="3111"/>
        <v>CS$17</v>
      </c>
      <c r="CT1889" s="199" t="str">
        <f t="shared" si="3111"/>
        <v>CT$17</v>
      </c>
      <c r="CU1889" s="199" t="str">
        <f t="shared" si="3111"/>
        <v>CU$17</v>
      </c>
      <c r="CV1889" s="199" t="str">
        <f t="shared" si="3111"/>
        <v>CV$17</v>
      </c>
      <c r="CW1889" s="199" t="str">
        <f t="shared" si="3111"/>
        <v>CW$17</v>
      </c>
      <c r="CX1889" s="199" t="str">
        <f t="shared" si="3111"/>
        <v>CX$17</v>
      </c>
      <c r="CY1889" s="199" t="str">
        <f t="shared" si="3111"/>
        <v>CY$17</v>
      </c>
      <c r="CZ1889" s="199" t="str">
        <f t="shared" si="3111"/>
        <v>CZ$17</v>
      </c>
      <c r="DA1889" s="199" t="str">
        <f t="shared" si="3111"/>
        <v>DA$17</v>
      </c>
      <c r="DB1889" s="199" t="str">
        <f t="shared" si="3111"/>
        <v>DB$17</v>
      </c>
      <c r="DC1889" s="199" t="str">
        <f t="shared" si="3111"/>
        <v>DC$17</v>
      </c>
      <c r="DD1889" s="199" t="str">
        <f t="shared" si="3111"/>
        <v>DD$17</v>
      </c>
      <c r="DE1889" s="199" t="str">
        <f t="shared" si="3111"/>
        <v>DE$17</v>
      </c>
      <c r="DF1889" s="199" t="str">
        <f t="shared" si="3111"/>
        <v>DF$17</v>
      </c>
      <c r="DG1889" s="199" t="str">
        <f t="shared" si="3111"/>
        <v>DG$17</v>
      </c>
      <c r="DH1889" s="199" t="str">
        <f t="shared" si="3111"/>
        <v>DH$17</v>
      </c>
      <c r="DI1889" s="199" t="str">
        <f t="shared" si="3111"/>
        <v>DI$17</v>
      </c>
      <c r="DJ1889" s="199" t="str">
        <f t="shared" si="3111"/>
        <v>DJ$17</v>
      </c>
      <c r="DK1889" s="199" t="str">
        <f t="shared" si="3111"/>
        <v>DK$17</v>
      </c>
      <c r="DL1889" s="199" t="str">
        <f t="shared" si="3111"/>
        <v>DL$17</v>
      </c>
    </row>
    <row r="1890" spans="1:116" x14ac:dyDescent="0.4">
      <c r="A1890" s="174"/>
      <c r="E1890" s="8"/>
      <c r="G1890" s="175" t="s">
        <v>463</v>
      </c>
      <c r="H1890" s="200"/>
      <c r="I1890" s="201"/>
      <c r="J1890" s="201"/>
      <c r="K1890" s="202"/>
      <c r="L1890" s="202"/>
      <c r="M1890" s="202"/>
      <c r="N1890" s="202"/>
      <c r="O1890" s="202"/>
      <c r="P1890" s="202"/>
      <c r="R1890" s="202"/>
      <c r="S1890" s="190"/>
      <c r="T1890" s="190"/>
      <c r="U1890" s="190"/>
      <c r="V1890" s="190"/>
      <c r="W1890" s="190"/>
      <c r="X1890" s="190"/>
      <c r="Y1890" s="190"/>
      <c r="Z1890" s="190"/>
      <c r="AA1890" s="190"/>
      <c r="AB1890" s="190"/>
      <c r="AC1890" s="190"/>
      <c r="AD1890" s="190"/>
      <c r="AE1890" s="190"/>
      <c r="AF1890" s="190"/>
      <c r="AG1890" s="190"/>
      <c r="AH1890" s="190"/>
      <c r="AI1890" s="190"/>
      <c r="AJ1890" s="190"/>
      <c r="AK1890" s="190"/>
      <c r="AL1890" s="190"/>
      <c r="AM1890" s="190"/>
      <c r="AN1890" s="190"/>
      <c r="AO1890" s="190"/>
      <c r="AP1890" s="190"/>
      <c r="AQ1890" s="190"/>
      <c r="AR1890" s="190"/>
      <c r="AS1890" s="190"/>
      <c r="AT1890" s="190"/>
      <c r="AU1890" s="190"/>
      <c r="AV1890" s="190"/>
      <c r="AW1890" s="190"/>
      <c r="AX1890" s="190"/>
      <c r="AY1890" s="190"/>
      <c r="AZ1890" s="190"/>
      <c r="BA1890" s="190"/>
      <c r="BB1890" s="190"/>
      <c r="BC1890" s="190"/>
      <c r="BD1890" s="190"/>
      <c r="BE1890" s="190"/>
      <c r="BF1890" s="190"/>
      <c r="BG1890" s="190"/>
      <c r="BH1890" s="190"/>
      <c r="BI1890" s="190"/>
      <c r="BJ1890" s="190"/>
      <c r="BK1890" s="190"/>
      <c r="BL1890" s="190"/>
      <c r="BM1890" s="190"/>
      <c r="BN1890" s="190"/>
      <c r="BO1890" s="190"/>
      <c r="BP1890" s="190"/>
      <c r="BQ1890" s="190"/>
      <c r="BR1890" s="190"/>
      <c r="BS1890" s="190"/>
      <c r="BT1890" s="190"/>
      <c r="BU1890" s="190"/>
      <c r="BV1890" s="190"/>
      <c r="BW1890" s="190"/>
      <c r="BX1890" s="190"/>
      <c r="BY1890" s="190"/>
      <c r="BZ1890" s="190"/>
      <c r="CA1890" s="190"/>
      <c r="CB1890" s="190"/>
      <c r="CC1890" s="190"/>
      <c r="CD1890" s="190"/>
      <c r="CE1890" s="190"/>
      <c r="CF1890" s="190"/>
      <c r="CG1890" s="190"/>
      <c r="CH1890" s="190"/>
      <c r="CI1890" s="190"/>
      <c r="CJ1890" s="190"/>
      <c r="CK1890" s="190"/>
      <c r="CL1890" s="190"/>
      <c r="CN1890" s="201"/>
      <c r="CO1890" s="190"/>
      <c r="CP1890" s="190"/>
      <c r="CQ1890" s="190"/>
      <c r="CR1890" s="190"/>
      <c r="CS1890" s="190"/>
      <c r="CT1890" s="190"/>
      <c r="CU1890" s="190"/>
      <c r="CV1890" s="190"/>
      <c r="CW1890" s="190"/>
      <c r="CX1890" s="190"/>
      <c r="CY1890" s="190"/>
      <c r="CZ1890" s="190"/>
      <c r="DA1890" s="190"/>
      <c r="DB1890" s="190"/>
      <c r="DC1890" s="190"/>
      <c r="DD1890" s="190"/>
      <c r="DE1890" s="190"/>
      <c r="DF1890" s="190"/>
      <c r="DG1890" s="190"/>
      <c r="DH1890" s="190"/>
      <c r="DI1890" s="190"/>
      <c r="DJ1890" s="190"/>
      <c r="DK1890" s="190"/>
      <c r="DL1890" s="190"/>
    </row>
    <row r="1891" spans="1:116" x14ac:dyDescent="0.4">
      <c r="A1891" s="174"/>
      <c r="E1891" s="8"/>
      <c r="G1891" s="175" t="s">
        <v>464</v>
      </c>
      <c r="H1891" s="200"/>
      <c r="I1891" s="201"/>
      <c r="J1891" s="201"/>
      <c r="K1891" s="202"/>
      <c r="L1891" s="202"/>
      <c r="M1891" s="202"/>
      <c r="N1891" s="202"/>
      <c r="O1891" s="202"/>
      <c r="P1891" s="202"/>
      <c r="R1891" s="202"/>
      <c r="S1891" s="190"/>
      <c r="T1891" s="190"/>
      <c r="U1891" s="190"/>
      <c r="V1891" s="190"/>
      <c r="W1891" s="190"/>
      <c r="X1891" s="190"/>
      <c r="Y1891" s="190"/>
      <c r="Z1891" s="190"/>
      <c r="AA1891" s="190"/>
      <c r="AB1891" s="190"/>
      <c r="AC1891" s="190"/>
      <c r="AD1891" s="190"/>
      <c r="AE1891" s="190"/>
      <c r="AF1891" s="190"/>
      <c r="AG1891" s="190"/>
      <c r="AH1891" s="190"/>
      <c r="AI1891" s="190"/>
      <c r="AJ1891" s="190"/>
      <c r="AK1891" s="190"/>
      <c r="AL1891" s="190"/>
      <c r="AM1891" s="190"/>
      <c r="AN1891" s="190"/>
      <c r="AO1891" s="190"/>
      <c r="AP1891" s="190"/>
      <c r="AQ1891" s="190"/>
      <c r="AR1891" s="190"/>
      <c r="AS1891" s="190"/>
      <c r="AT1891" s="190"/>
      <c r="AU1891" s="190"/>
      <c r="AV1891" s="190"/>
      <c r="AW1891" s="190"/>
      <c r="AX1891" s="190"/>
      <c r="AY1891" s="190"/>
      <c r="AZ1891" s="190"/>
      <c r="BA1891" s="190"/>
      <c r="BB1891" s="190"/>
      <c r="BC1891" s="190"/>
      <c r="BD1891" s="190"/>
      <c r="BE1891" s="190"/>
      <c r="BF1891" s="190"/>
      <c r="BG1891" s="190"/>
      <c r="BH1891" s="190"/>
      <c r="BI1891" s="190"/>
      <c r="BJ1891" s="190"/>
      <c r="BK1891" s="190"/>
      <c r="BL1891" s="190"/>
      <c r="BM1891" s="190"/>
      <c r="BN1891" s="190"/>
      <c r="BO1891" s="190"/>
      <c r="BP1891" s="190"/>
      <c r="BQ1891" s="190"/>
      <c r="BR1891" s="190"/>
      <c r="BS1891" s="190"/>
      <c r="BT1891" s="190"/>
      <c r="BU1891" s="190"/>
      <c r="BV1891" s="190"/>
      <c r="BW1891" s="190"/>
      <c r="BX1891" s="190"/>
      <c r="BY1891" s="190"/>
      <c r="BZ1891" s="190"/>
      <c r="CA1891" s="190"/>
      <c r="CB1891" s="190"/>
      <c r="CC1891" s="190"/>
      <c r="CD1891" s="190"/>
      <c r="CE1891" s="190"/>
      <c r="CF1891" s="190"/>
      <c r="CG1891" s="190"/>
      <c r="CH1891" s="190"/>
      <c r="CI1891" s="190"/>
      <c r="CJ1891" s="190"/>
      <c r="CK1891" s="190"/>
      <c r="CL1891" s="190"/>
      <c r="CN1891" s="201"/>
      <c r="CO1891" s="190"/>
      <c r="CP1891" s="190"/>
      <c r="CQ1891" s="190"/>
      <c r="CR1891" s="190"/>
      <c r="CS1891" s="190"/>
      <c r="CT1891" s="190"/>
      <c r="CU1891" s="190"/>
      <c r="CV1891" s="190"/>
      <c r="CW1891" s="190"/>
      <c r="CX1891" s="190"/>
      <c r="CY1891" s="190"/>
      <c r="CZ1891" s="190"/>
      <c r="DA1891" s="190"/>
      <c r="DB1891" s="190"/>
      <c r="DC1891" s="190"/>
      <c r="DD1891" s="190"/>
      <c r="DE1891" s="190"/>
      <c r="DF1891" s="190"/>
      <c r="DG1891" s="190"/>
      <c r="DH1891" s="190"/>
      <c r="DI1891" s="190"/>
      <c r="DJ1891" s="190"/>
      <c r="DK1891" s="190"/>
      <c r="DL1891" s="190"/>
    </row>
    <row r="1892" spans="1:116" x14ac:dyDescent="0.4">
      <c r="A1892" s="142" t="s">
        <v>218</v>
      </c>
      <c r="B1892" s="31" t="s">
        <v>81</v>
      </c>
      <c r="C1892" s="31"/>
      <c r="D1892" t="s">
        <v>510</v>
      </c>
      <c r="E1892" s="8" t="str">
        <f t="shared" ref="E1892:E1895" si="3112">ROW()&amp;" "&amp;D1892</f>
        <v>1892 VOV-TV-V</v>
      </c>
      <c r="F1892" t="s">
        <v>511</v>
      </c>
      <c r="G1892" s="143" t="s">
        <v>509</v>
      </c>
      <c r="H1892" s="200"/>
      <c r="I1892" s="201"/>
      <c r="J1892" s="201"/>
      <c r="K1892" s="202"/>
      <c r="L1892" s="202"/>
      <c r="M1892" s="202"/>
      <c r="N1892" s="202"/>
      <c r="O1892" s="202"/>
      <c r="P1892" s="202"/>
      <c r="R1892" s="202"/>
      <c r="S1892" s="190" t="str">
        <f t="shared" ref="S1892:CD1892" si="3113">S$22</f>
        <v>S$18</v>
      </c>
      <c r="T1892" s="190" t="str">
        <f t="shared" si="3113"/>
        <v>T$18</v>
      </c>
      <c r="U1892" s="190" t="str">
        <f t="shared" si="3113"/>
        <v>U$18</v>
      </c>
      <c r="V1892" s="190" t="str">
        <f t="shared" si="3113"/>
        <v>V$18</v>
      </c>
      <c r="W1892" s="190" t="str">
        <f t="shared" si="3113"/>
        <v>W$18</v>
      </c>
      <c r="X1892" s="190" t="str">
        <f t="shared" si="3113"/>
        <v>X$18</v>
      </c>
      <c r="Y1892" s="190" t="str">
        <f t="shared" si="3113"/>
        <v>Y$18</v>
      </c>
      <c r="Z1892" s="190" t="str">
        <f t="shared" si="3113"/>
        <v>Z$18</v>
      </c>
      <c r="AA1892" s="190" t="str">
        <f t="shared" si="3113"/>
        <v>AA$18</v>
      </c>
      <c r="AB1892" s="190" t="str">
        <f t="shared" si="3113"/>
        <v>AB$18</v>
      </c>
      <c r="AC1892" s="190" t="str">
        <f t="shared" si="3113"/>
        <v>AC$18</v>
      </c>
      <c r="AD1892" s="190" t="str">
        <f t="shared" si="3113"/>
        <v>AD$18</v>
      </c>
      <c r="AE1892" s="190" t="str">
        <f t="shared" si="3113"/>
        <v>AE$18</v>
      </c>
      <c r="AF1892" s="190" t="str">
        <f t="shared" si="3113"/>
        <v>AF$18</v>
      </c>
      <c r="AG1892" s="190" t="str">
        <f t="shared" si="3113"/>
        <v>AG$18</v>
      </c>
      <c r="AH1892" s="190" t="str">
        <f t="shared" si="3113"/>
        <v>AH$18</v>
      </c>
      <c r="AI1892" s="190" t="str">
        <f t="shared" si="3113"/>
        <v>AI$18</v>
      </c>
      <c r="AJ1892" s="190" t="str">
        <f t="shared" si="3113"/>
        <v>AJ$18</v>
      </c>
      <c r="AK1892" s="190" t="str">
        <f t="shared" si="3113"/>
        <v>AK$18</v>
      </c>
      <c r="AL1892" s="190" t="str">
        <f t="shared" si="3113"/>
        <v>AL$18</v>
      </c>
      <c r="AM1892" s="190" t="str">
        <f t="shared" si="3113"/>
        <v>AM$18</v>
      </c>
      <c r="AN1892" s="190" t="str">
        <f t="shared" si="3113"/>
        <v>AN$18</v>
      </c>
      <c r="AO1892" s="190" t="str">
        <f t="shared" si="3113"/>
        <v>AO$18</v>
      </c>
      <c r="AP1892" s="190" t="str">
        <f t="shared" si="3113"/>
        <v>AP$18</v>
      </c>
      <c r="AQ1892" s="190" t="str">
        <f t="shared" si="3113"/>
        <v>AQ$18</v>
      </c>
      <c r="AR1892" s="190" t="str">
        <f t="shared" si="3113"/>
        <v>AR$18</v>
      </c>
      <c r="AS1892" s="190" t="str">
        <f t="shared" si="3113"/>
        <v>AS$18</v>
      </c>
      <c r="AT1892" s="190" t="str">
        <f t="shared" si="3113"/>
        <v>AT$18</v>
      </c>
      <c r="AU1892" s="190" t="str">
        <f t="shared" si="3113"/>
        <v>AU$18</v>
      </c>
      <c r="AV1892" s="190" t="str">
        <f t="shared" si="3113"/>
        <v>AV$18</v>
      </c>
      <c r="AW1892" s="190" t="str">
        <f t="shared" si="3113"/>
        <v>AW$18</v>
      </c>
      <c r="AX1892" s="190" t="str">
        <f t="shared" si="3113"/>
        <v>AX$18</v>
      </c>
      <c r="AY1892" s="190" t="str">
        <f t="shared" si="3113"/>
        <v>AY$18</v>
      </c>
      <c r="AZ1892" s="190" t="str">
        <f t="shared" si="3113"/>
        <v>AZ$18</v>
      </c>
      <c r="BA1892" s="190" t="str">
        <f t="shared" si="3113"/>
        <v>BA$18</v>
      </c>
      <c r="BB1892" s="190" t="str">
        <f t="shared" si="3113"/>
        <v>BB$18</v>
      </c>
      <c r="BC1892" s="190" t="str">
        <f t="shared" si="3113"/>
        <v>BC$18</v>
      </c>
      <c r="BD1892" s="190" t="str">
        <f t="shared" si="3113"/>
        <v>BD$18</v>
      </c>
      <c r="BE1892" s="190" t="str">
        <f t="shared" si="3113"/>
        <v>BE$18</v>
      </c>
      <c r="BF1892" s="190" t="str">
        <f t="shared" si="3113"/>
        <v>BF$18</v>
      </c>
      <c r="BG1892" s="190" t="str">
        <f t="shared" si="3113"/>
        <v>BG$18</v>
      </c>
      <c r="BH1892" s="190" t="str">
        <f t="shared" si="3113"/>
        <v>BH$18</v>
      </c>
      <c r="BI1892" s="190" t="str">
        <f t="shared" si="3113"/>
        <v>BI$18</v>
      </c>
      <c r="BJ1892" s="190" t="str">
        <f t="shared" si="3113"/>
        <v>BJ$18</v>
      </c>
      <c r="BK1892" s="190" t="str">
        <f t="shared" si="3113"/>
        <v>BK$18</v>
      </c>
      <c r="BL1892" s="190" t="str">
        <f t="shared" si="3113"/>
        <v>BL$18</v>
      </c>
      <c r="BM1892" s="190" t="str">
        <f t="shared" si="3113"/>
        <v>BM$18</v>
      </c>
      <c r="BN1892" s="190" t="str">
        <f t="shared" si="3113"/>
        <v>BN$18</v>
      </c>
      <c r="BO1892" s="190" t="str">
        <f t="shared" si="3113"/>
        <v>BO$18</v>
      </c>
      <c r="BP1892" s="190" t="str">
        <f t="shared" si="3113"/>
        <v>BP$18</v>
      </c>
      <c r="BQ1892" s="190" t="str">
        <f t="shared" si="3113"/>
        <v>BQ$18</v>
      </c>
      <c r="BR1892" s="190" t="str">
        <f t="shared" si="3113"/>
        <v>BR$18</v>
      </c>
      <c r="BS1892" s="190" t="str">
        <f t="shared" si="3113"/>
        <v>BS$18</v>
      </c>
      <c r="BT1892" s="190" t="str">
        <f t="shared" si="3113"/>
        <v>BT$18</v>
      </c>
      <c r="BU1892" s="190" t="str">
        <f t="shared" si="3113"/>
        <v>BU$18</v>
      </c>
      <c r="BV1892" s="190" t="str">
        <f t="shared" si="3113"/>
        <v>BV$18</v>
      </c>
      <c r="BW1892" s="190" t="str">
        <f t="shared" si="3113"/>
        <v>BW$18</v>
      </c>
      <c r="BX1892" s="190" t="str">
        <f t="shared" si="3113"/>
        <v>BX$18</v>
      </c>
      <c r="BY1892" s="190" t="str">
        <f t="shared" si="3113"/>
        <v>BY$18</v>
      </c>
      <c r="BZ1892" s="190" t="str">
        <f t="shared" si="3113"/>
        <v>BZ$18</v>
      </c>
      <c r="CA1892" s="190" t="str">
        <f t="shared" si="3113"/>
        <v>CA$18</v>
      </c>
      <c r="CB1892" s="190" t="str">
        <f t="shared" si="3113"/>
        <v>CB$18</v>
      </c>
      <c r="CC1892" s="190" t="str">
        <f t="shared" si="3113"/>
        <v>CC$18</v>
      </c>
      <c r="CD1892" s="190" t="str">
        <f t="shared" si="3113"/>
        <v>CD$18</v>
      </c>
      <c r="CE1892" s="190" t="str">
        <f t="shared" ref="CE1892:CL1892" si="3114">CE$22</f>
        <v>CE$18</v>
      </c>
      <c r="CF1892" s="190" t="str">
        <f t="shared" si="3114"/>
        <v>CF$18</v>
      </c>
      <c r="CG1892" s="190" t="str">
        <f t="shared" si="3114"/>
        <v>CG$18</v>
      </c>
      <c r="CH1892" s="190" t="str">
        <f t="shared" si="3114"/>
        <v>CH$18</v>
      </c>
      <c r="CI1892" s="190" t="str">
        <f t="shared" si="3114"/>
        <v>CI$18</v>
      </c>
      <c r="CJ1892" s="190" t="str">
        <f t="shared" si="3114"/>
        <v>CJ$18</v>
      </c>
      <c r="CK1892" s="190" t="str">
        <f t="shared" si="3114"/>
        <v>CK$18</v>
      </c>
      <c r="CL1892" s="190" t="str">
        <f t="shared" si="3114"/>
        <v>CL$18</v>
      </c>
      <c r="CN1892" s="201"/>
      <c r="CO1892" s="190" t="str">
        <f t="shared" ref="CO1892:DL1892" si="3115">CO$22</f>
        <v>CO$18</v>
      </c>
      <c r="CP1892" s="190" t="str">
        <f t="shared" si="3115"/>
        <v>CP$18</v>
      </c>
      <c r="CQ1892" s="190" t="str">
        <f t="shared" si="3115"/>
        <v>CQ$18</v>
      </c>
      <c r="CR1892" s="190" t="str">
        <f t="shared" si="3115"/>
        <v>CR$18</v>
      </c>
      <c r="CS1892" s="190" t="str">
        <f t="shared" si="3115"/>
        <v>CS$18</v>
      </c>
      <c r="CT1892" s="190" t="str">
        <f t="shared" si="3115"/>
        <v>CT$18</v>
      </c>
      <c r="CU1892" s="190" t="str">
        <f t="shared" si="3115"/>
        <v>CU$18</v>
      </c>
      <c r="CV1892" s="190" t="str">
        <f t="shared" si="3115"/>
        <v>CV$18</v>
      </c>
      <c r="CW1892" s="190" t="str">
        <f t="shared" si="3115"/>
        <v>CW$18</v>
      </c>
      <c r="CX1892" s="190" t="str">
        <f t="shared" si="3115"/>
        <v>CX$18</v>
      </c>
      <c r="CY1892" s="190" t="str">
        <f t="shared" si="3115"/>
        <v>CY$18</v>
      </c>
      <c r="CZ1892" s="190" t="str">
        <f t="shared" si="3115"/>
        <v>CZ$18</v>
      </c>
      <c r="DA1892" s="190" t="str">
        <f t="shared" si="3115"/>
        <v>DA$18</v>
      </c>
      <c r="DB1892" s="190" t="str">
        <f t="shared" si="3115"/>
        <v>DB$18</v>
      </c>
      <c r="DC1892" s="190" t="str">
        <f t="shared" si="3115"/>
        <v>DC$18</v>
      </c>
      <c r="DD1892" s="190" t="str">
        <f t="shared" si="3115"/>
        <v>DD$18</v>
      </c>
      <c r="DE1892" s="190" t="str">
        <f t="shared" si="3115"/>
        <v>DE$18</v>
      </c>
      <c r="DF1892" s="190" t="str">
        <f t="shared" si="3115"/>
        <v>DF$18</v>
      </c>
      <c r="DG1892" s="190" t="str">
        <f t="shared" si="3115"/>
        <v>DG$18</v>
      </c>
      <c r="DH1892" s="190" t="str">
        <f t="shared" si="3115"/>
        <v>DH$18</v>
      </c>
      <c r="DI1892" s="190" t="str">
        <f t="shared" si="3115"/>
        <v>DI$18</v>
      </c>
      <c r="DJ1892" s="190" t="str">
        <f t="shared" si="3115"/>
        <v>DJ$18</v>
      </c>
      <c r="DK1892" s="190" t="str">
        <f t="shared" si="3115"/>
        <v>DK$18</v>
      </c>
      <c r="DL1892" s="190" t="str">
        <f t="shared" si="3115"/>
        <v>DL$18</v>
      </c>
    </row>
    <row r="1893" spans="1:116" x14ac:dyDescent="0.4">
      <c r="A1893" s="12"/>
      <c r="B1893" s="12" t="s">
        <v>332</v>
      </c>
      <c r="C1893" s="12"/>
      <c r="D1893" t="s">
        <v>510</v>
      </c>
      <c r="E1893" s="8" t="str">
        <f t="shared" si="3112"/>
        <v>1893 VOV-TV-V</v>
      </c>
      <c r="G1893" s="95" t="str">
        <f>"# of "&amp;G1885&amp;"s"</f>
        <v># of procedures</v>
      </c>
      <c r="H1893" s="200"/>
      <c r="I1893" s="201"/>
      <c r="J1893" s="201"/>
      <c r="K1893" s="202"/>
      <c r="L1893" s="202"/>
      <c r="M1893" s="202"/>
      <c r="N1893" s="202"/>
      <c r="O1893" s="202"/>
      <c r="P1893" s="202"/>
      <c r="R1893" s="202"/>
      <c r="S1893" s="190" t="str">
        <f t="shared" ref="S1893:CD1893" si="3116">S$23</f>
        <v>S$19</v>
      </c>
      <c r="T1893" s="190" t="str">
        <f t="shared" si="3116"/>
        <v>T$19</v>
      </c>
      <c r="U1893" s="190" t="str">
        <f t="shared" si="3116"/>
        <v>U$19</v>
      </c>
      <c r="V1893" s="190" t="str">
        <f t="shared" si="3116"/>
        <v>V$19</v>
      </c>
      <c r="W1893" s="190" t="str">
        <f t="shared" si="3116"/>
        <v>W$19</v>
      </c>
      <c r="X1893" s="190" t="str">
        <f t="shared" si="3116"/>
        <v>X$19</v>
      </c>
      <c r="Y1893" s="190" t="str">
        <f t="shared" si="3116"/>
        <v>Y$19</v>
      </c>
      <c r="Z1893" s="190" t="str">
        <f t="shared" si="3116"/>
        <v>Z$19</v>
      </c>
      <c r="AA1893" s="190" t="str">
        <f t="shared" si="3116"/>
        <v>AA$19</v>
      </c>
      <c r="AB1893" s="190" t="str">
        <f t="shared" si="3116"/>
        <v>AB$19</v>
      </c>
      <c r="AC1893" s="190" t="str">
        <f t="shared" si="3116"/>
        <v>AC$19</v>
      </c>
      <c r="AD1893" s="190" t="str">
        <f t="shared" si="3116"/>
        <v>AD$19</v>
      </c>
      <c r="AE1893" s="190" t="str">
        <f t="shared" si="3116"/>
        <v>AE$19</v>
      </c>
      <c r="AF1893" s="190" t="str">
        <f t="shared" si="3116"/>
        <v>AF$19</v>
      </c>
      <c r="AG1893" s="190" t="str">
        <f t="shared" si="3116"/>
        <v>AG$19</v>
      </c>
      <c r="AH1893" s="190" t="str">
        <f t="shared" si="3116"/>
        <v>AH$19</v>
      </c>
      <c r="AI1893" s="190" t="str">
        <f t="shared" si="3116"/>
        <v>AI$19</v>
      </c>
      <c r="AJ1893" s="190" t="str">
        <f t="shared" si="3116"/>
        <v>AJ$19</v>
      </c>
      <c r="AK1893" s="190" t="str">
        <f t="shared" si="3116"/>
        <v>AK$19</v>
      </c>
      <c r="AL1893" s="190" t="str">
        <f t="shared" si="3116"/>
        <v>AL$19</v>
      </c>
      <c r="AM1893" s="190" t="str">
        <f t="shared" si="3116"/>
        <v>AM$19</v>
      </c>
      <c r="AN1893" s="190" t="str">
        <f t="shared" si="3116"/>
        <v>AN$19</v>
      </c>
      <c r="AO1893" s="190" t="str">
        <f t="shared" si="3116"/>
        <v>AO$19</v>
      </c>
      <c r="AP1893" s="190" t="str">
        <f t="shared" si="3116"/>
        <v>AP$19</v>
      </c>
      <c r="AQ1893" s="190" t="str">
        <f t="shared" si="3116"/>
        <v>AQ$19</v>
      </c>
      <c r="AR1893" s="190" t="str">
        <f t="shared" si="3116"/>
        <v>AR$19</v>
      </c>
      <c r="AS1893" s="190" t="str">
        <f t="shared" si="3116"/>
        <v>AS$19</v>
      </c>
      <c r="AT1893" s="190" t="str">
        <f t="shared" si="3116"/>
        <v>AT$19</v>
      </c>
      <c r="AU1893" s="190" t="str">
        <f t="shared" si="3116"/>
        <v>AU$19</v>
      </c>
      <c r="AV1893" s="190" t="str">
        <f t="shared" si="3116"/>
        <v>AV$19</v>
      </c>
      <c r="AW1893" s="190" t="str">
        <f t="shared" si="3116"/>
        <v>AW$19</v>
      </c>
      <c r="AX1893" s="190" t="str">
        <f t="shared" si="3116"/>
        <v>AX$19</v>
      </c>
      <c r="AY1893" s="190" t="str">
        <f t="shared" si="3116"/>
        <v>AY$19</v>
      </c>
      <c r="AZ1893" s="190" t="str">
        <f t="shared" si="3116"/>
        <v>AZ$19</v>
      </c>
      <c r="BA1893" s="190" t="str">
        <f t="shared" si="3116"/>
        <v>BA$19</v>
      </c>
      <c r="BB1893" s="190" t="str">
        <f t="shared" si="3116"/>
        <v>BB$19</v>
      </c>
      <c r="BC1893" s="190" t="str">
        <f t="shared" si="3116"/>
        <v>BC$19</v>
      </c>
      <c r="BD1893" s="190" t="str">
        <f t="shared" si="3116"/>
        <v>BD$19</v>
      </c>
      <c r="BE1893" s="190" t="str">
        <f t="shared" si="3116"/>
        <v>BE$19</v>
      </c>
      <c r="BF1893" s="190" t="str">
        <f t="shared" si="3116"/>
        <v>BF$19</v>
      </c>
      <c r="BG1893" s="190" t="str">
        <f t="shared" si="3116"/>
        <v>BG$19</v>
      </c>
      <c r="BH1893" s="190" t="str">
        <f t="shared" si="3116"/>
        <v>BH$19</v>
      </c>
      <c r="BI1893" s="190" t="str">
        <f t="shared" si="3116"/>
        <v>BI$19</v>
      </c>
      <c r="BJ1893" s="190" t="str">
        <f t="shared" si="3116"/>
        <v>BJ$19</v>
      </c>
      <c r="BK1893" s="190" t="str">
        <f t="shared" si="3116"/>
        <v>BK$19</v>
      </c>
      <c r="BL1893" s="190" t="str">
        <f t="shared" si="3116"/>
        <v>BL$19</v>
      </c>
      <c r="BM1893" s="190" t="str">
        <f t="shared" si="3116"/>
        <v>BM$19</v>
      </c>
      <c r="BN1893" s="190" t="str">
        <f t="shared" si="3116"/>
        <v>BN$19</v>
      </c>
      <c r="BO1893" s="190" t="str">
        <f t="shared" si="3116"/>
        <v>BO$19</v>
      </c>
      <c r="BP1893" s="190" t="str">
        <f t="shared" si="3116"/>
        <v>BP$19</v>
      </c>
      <c r="BQ1893" s="190" t="str">
        <f t="shared" si="3116"/>
        <v>BQ$19</v>
      </c>
      <c r="BR1893" s="190" t="str">
        <f t="shared" si="3116"/>
        <v>BR$19</v>
      </c>
      <c r="BS1893" s="190" t="str">
        <f t="shared" si="3116"/>
        <v>BS$19</v>
      </c>
      <c r="BT1893" s="190" t="str">
        <f t="shared" si="3116"/>
        <v>BT$19</v>
      </c>
      <c r="BU1893" s="190" t="str">
        <f t="shared" si="3116"/>
        <v>BU$19</v>
      </c>
      <c r="BV1893" s="190" t="str">
        <f t="shared" si="3116"/>
        <v>BV$19</v>
      </c>
      <c r="BW1893" s="190" t="str">
        <f t="shared" si="3116"/>
        <v>BW$19</v>
      </c>
      <c r="BX1893" s="190" t="str">
        <f t="shared" si="3116"/>
        <v>BX$19</v>
      </c>
      <c r="BY1893" s="190" t="str">
        <f t="shared" si="3116"/>
        <v>BY$19</v>
      </c>
      <c r="BZ1893" s="190" t="str">
        <f t="shared" si="3116"/>
        <v>BZ$19</v>
      </c>
      <c r="CA1893" s="190" t="str">
        <f t="shared" si="3116"/>
        <v>CA$19</v>
      </c>
      <c r="CB1893" s="190" t="str">
        <f t="shared" si="3116"/>
        <v>CB$19</v>
      </c>
      <c r="CC1893" s="190" t="str">
        <f t="shared" si="3116"/>
        <v>CC$19</v>
      </c>
      <c r="CD1893" s="190" t="str">
        <f t="shared" si="3116"/>
        <v>CD$19</v>
      </c>
      <c r="CE1893" s="190" t="str">
        <f t="shared" ref="CE1893:CL1893" si="3117">CE$23</f>
        <v>CE$19</v>
      </c>
      <c r="CF1893" s="190" t="str">
        <f t="shared" si="3117"/>
        <v>CF$19</v>
      </c>
      <c r="CG1893" s="190" t="str">
        <f t="shared" si="3117"/>
        <v>CG$19</v>
      </c>
      <c r="CH1893" s="190" t="str">
        <f t="shared" si="3117"/>
        <v>CH$19</v>
      </c>
      <c r="CI1893" s="190" t="str">
        <f t="shared" si="3117"/>
        <v>CI$19</v>
      </c>
      <c r="CJ1893" s="190" t="str">
        <f t="shared" si="3117"/>
        <v>CJ$19</v>
      </c>
      <c r="CK1893" s="190" t="str">
        <f t="shared" si="3117"/>
        <v>CK$19</v>
      </c>
      <c r="CL1893" s="190" t="str">
        <f t="shared" si="3117"/>
        <v>CL$19</v>
      </c>
      <c r="CN1893" s="201"/>
      <c r="CO1893" s="190" t="str">
        <f t="shared" ref="CO1893:DL1893" si="3118">CO$23</f>
        <v>CO$19</v>
      </c>
      <c r="CP1893" s="190" t="str">
        <f t="shared" si="3118"/>
        <v>CP$19</v>
      </c>
      <c r="CQ1893" s="190" t="str">
        <f t="shared" si="3118"/>
        <v>CQ$19</v>
      </c>
      <c r="CR1893" s="190" t="str">
        <f t="shared" si="3118"/>
        <v>CR$19</v>
      </c>
      <c r="CS1893" s="190" t="str">
        <f t="shared" si="3118"/>
        <v>CS$19</v>
      </c>
      <c r="CT1893" s="190" t="str">
        <f t="shared" si="3118"/>
        <v>CT$19</v>
      </c>
      <c r="CU1893" s="190" t="str">
        <f t="shared" si="3118"/>
        <v>CU$19</v>
      </c>
      <c r="CV1893" s="190" t="str">
        <f t="shared" si="3118"/>
        <v>CV$19</v>
      </c>
      <c r="CW1893" s="190" t="str">
        <f t="shared" si="3118"/>
        <v>CW$19</v>
      </c>
      <c r="CX1893" s="190" t="str">
        <f t="shared" si="3118"/>
        <v>CX$19</v>
      </c>
      <c r="CY1893" s="190" t="str">
        <f t="shared" si="3118"/>
        <v>CY$19</v>
      </c>
      <c r="CZ1893" s="190" t="str">
        <f t="shared" si="3118"/>
        <v>CZ$19</v>
      </c>
      <c r="DA1893" s="190" t="str">
        <f t="shared" si="3118"/>
        <v>DA$19</v>
      </c>
      <c r="DB1893" s="190" t="str">
        <f t="shared" si="3118"/>
        <v>DB$19</v>
      </c>
      <c r="DC1893" s="190" t="str">
        <f t="shared" si="3118"/>
        <v>DC$19</v>
      </c>
      <c r="DD1893" s="190" t="str">
        <f t="shared" si="3118"/>
        <v>DD$19</v>
      </c>
      <c r="DE1893" s="190" t="str">
        <f t="shared" si="3118"/>
        <v>DE$19</v>
      </c>
      <c r="DF1893" s="190" t="str">
        <f t="shared" si="3118"/>
        <v>DF$19</v>
      </c>
      <c r="DG1893" s="190" t="str">
        <f t="shared" si="3118"/>
        <v>DG$19</v>
      </c>
      <c r="DH1893" s="190" t="str">
        <f t="shared" si="3118"/>
        <v>DH$19</v>
      </c>
      <c r="DI1893" s="190" t="str">
        <f t="shared" si="3118"/>
        <v>DI$19</v>
      </c>
      <c r="DJ1893" s="190" t="str">
        <f t="shared" si="3118"/>
        <v>DJ$19</v>
      </c>
      <c r="DK1893" s="190" t="str">
        <f t="shared" si="3118"/>
        <v>DK$19</v>
      </c>
      <c r="DL1893" s="190" t="str">
        <f t="shared" si="3118"/>
        <v>DL$19</v>
      </c>
    </row>
    <row r="1894" spans="1:116" x14ac:dyDescent="0.4">
      <c r="A1894" s="31"/>
      <c r="B1894" s="31"/>
      <c r="C1894" s="31"/>
      <c r="D1894" t="s">
        <v>510</v>
      </c>
      <c r="E1894" s="8" t="str">
        <f t="shared" si="3112"/>
        <v>1894 VOV-TV-V</v>
      </c>
      <c r="G1894" s="145" t="str">
        <f>"# of "&amp;G1897&amp;"s/"&amp;G1885</f>
        <v># of implants/procedure</v>
      </c>
      <c r="H1894" s="142"/>
      <c r="I1894" s="144"/>
      <c r="J1894" s="144"/>
      <c r="K1894" s="142"/>
      <c r="L1894" s="142"/>
      <c r="M1894" s="142"/>
      <c r="N1894" s="142"/>
      <c r="O1894" s="142"/>
      <c r="P1894" s="142"/>
      <c r="R1894" s="143"/>
      <c r="S1894" s="168"/>
      <c r="T1894" s="168"/>
      <c r="U1894" s="168"/>
      <c r="V1894" s="168"/>
      <c r="W1894" s="168"/>
      <c r="X1894" s="168"/>
      <c r="Y1894" s="168"/>
      <c r="Z1894" s="168"/>
      <c r="AA1894" s="168"/>
      <c r="AB1894" s="168"/>
      <c r="AC1894" s="168"/>
      <c r="AD1894" s="168"/>
      <c r="AE1894" s="168"/>
      <c r="AF1894" s="168"/>
      <c r="AG1894" s="168"/>
      <c r="AH1894" s="168"/>
      <c r="AI1894" s="168"/>
      <c r="AJ1894" s="168"/>
      <c r="AK1894" s="168"/>
      <c r="AL1894" s="168"/>
      <c r="AM1894" s="168"/>
      <c r="AN1894" s="168"/>
      <c r="AO1894" s="168"/>
      <c r="AP1894" s="168"/>
      <c r="AQ1894" s="168"/>
      <c r="AR1894" s="168"/>
      <c r="AS1894" s="168"/>
      <c r="AT1894" s="168"/>
      <c r="AU1894" s="168"/>
      <c r="AV1894" s="168"/>
      <c r="AW1894" s="168"/>
      <c r="AX1894" s="168"/>
      <c r="AY1894" s="168"/>
      <c r="AZ1894" s="168"/>
      <c r="BA1894" s="168"/>
      <c r="BB1894" s="168"/>
      <c r="BC1894" s="168"/>
      <c r="BD1894" s="168"/>
      <c r="BE1894" s="168"/>
      <c r="BF1894" s="168"/>
      <c r="BG1894" s="168"/>
      <c r="BH1894" s="168"/>
      <c r="BI1894" s="168"/>
      <c r="BJ1894" s="168"/>
      <c r="BK1894" s="168"/>
      <c r="BL1894" s="168"/>
      <c r="BM1894" s="168"/>
      <c r="BN1894" s="168"/>
      <c r="BO1894" s="168"/>
      <c r="BP1894" s="168"/>
      <c r="BQ1894" s="168"/>
      <c r="BR1894" s="168"/>
      <c r="BS1894" s="168"/>
      <c r="BT1894" s="168"/>
      <c r="BU1894" s="168"/>
      <c r="BV1894" s="168"/>
      <c r="BW1894" s="168"/>
      <c r="BX1894" s="168"/>
      <c r="BY1894" s="168"/>
      <c r="BZ1894" s="168"/>
      <c r="CA1894" s="168"/>
      <c r="CB1894" s="168"/>
      <c r="CC1894" s="168"/>
      <c r="CD1894" s="168"/>
      <c r="CE1894" s="168"/>
      <c r="CF1894" s="168"/>
      <c r="CG1894" s="168"/>
      <c r="CH1894" s="168"/>
      <c r="CI1894" s="168"/>
      <c r="CJ1894" s="168"/>
      <c r="CK1894" s="168"/>
      <c r="CL1894" s="168"/>
      <c r="CN1894" s="144"/>
      <c r="CO1894" s="168"/>
      <c r="CP1894" s="168"/>
      <c r="CQ1894" s="168"/>
      <c r="CR1894" s="168"/>
      <c r="CS1894" s="168"/>
      <c r="CT1894" s="168"/>
      <c r="CU1894" s="168"/>
      <c r="CV1894" s="168"/>
      <c r="CW1894" s="168"/>
      <c r="CX1894" s="168"/>
      <c r="CY1894" s="168"/>
      <c r="CZ1894" s="168"/>
      <c r="DA1894" s="168"/>
      <c r="DB1894" s="168"/>
      <c r="DC1894" s="168"/>
      <c r="DD1894" s="168"/>
      <c r="DE1894" s="168"/>
      <c r="DF1894" s="168"/>
      <c r="DG1894" s="168"/>
      <c r="DH1894" s="168"/>
      <c r="DI1894" s="168"/>
      <c r="DJ1894" s="168"/>
      <c r="DK1894" s="168"/>
      <c r="DL1894" s="168"/>
    </row>
    <row r="1895" spans="1:116" x14ac:dyDescent="0.4">
      <c r="D1895" t="s">
        <v>510</v>
      </c>
      <c r="E1895" s="8" t="str">
        <f t="shared" si="3112"/>
        <v>1895 VOV-TV-V</v>
      </c>
      <c r="G1895" s="127" t="str">
        <f>"# of "&amp;G1897&amp;"s"</f>
        <v># of implants</v>
      </c>
      <c r="H1895" s="12"/>
      <c r="I1895" s="60"/>
      <c r="J1895" s="60"/>
      <c r="K1895" s="12"/>
      <c r="L1895" s="12"/>
      <c r="M1895" s="12"/>
      <c r="N1895" s="12"/>
      <c r="O1895" s="12"/>
      <c r="P1895" s="12"/>
      <c r="R1895" s="13"/>
      <c r="S1895" s="76"/>
      <c r="T1895" s="76"/>
      <c r="U1895" s="76"/>
      <c r="V1895" s="76"/>
      <c r="W1895" s="76"/>
      <c r="X1895" s="76"/>
      <c r="Y1895" s="76"/>
      <c r="Z1895" s="76"/>
      <c r="AA1895" s="76"/>
      <c r="AB1895" s="76"/>
      <c r="AC1895" s="76"/>
      <c r="AD1895" s="76"/>
      <c r="AE1895" s="76"/>
      <c r="AF1895" s="76"/>
      <c r="AG1895" s="76"/>
      <c r="AH1895" s="76"/>
      <c r="AI1895" s="76"/>
      <c r="AJ1895" s="76"/>
      <c r="AK1895" s="76"/>
      <c r="AL1895" s="76"/>
      <c r="AM1895" s="76"/>
      <c r="AN1895" s="76"/>
      <c r="AO1895" s="76"/>
      <c r="AP1895" s="76"/>
      <c r="AQ1895" s="76"/>
      <c r="AR1895" s="76"/>
      <c r="AS1895" s="76"/>
      <c r="AT1895" s="76"/>
      <c r="AU1895" s="76"/>
      <c r="AV1895" s="76"/>
      <c r="AW1895" s="76"/>
      <c r="AX1895" s="76"/>
      <c r="AY1895" s="76"/>
      <c r="AZ1895" s="76"/>
      <c r="BA1895" s="76"/>
      <c r="BB1895" s="76"/>
      <c r="BC1895" s="76"/>
      <c r="BD1895" s="76"/>
      <c r="BE1895" s="76"/>
      <c r="BF1895" s="76"/>
      <c r="BG1895" s="76"/>
      <c r="BH1895" s="76"/>
      <c r="BI1895" s="76"/>
      <c r="BJ1895" s="76"/>
      <c r="BK1895" s="76"/>
      <c r="BL1895" s="76"/>
      <c r="BM1895" s="76"/>
      <c r="BN1895" s="76"/>
      <c r="BO1895" s="76"/>
      <c r="BP1895" s="76"/>
      <c r="BQ1895" s="76"/>
      <c r="BR1895" s="76"/>
      <c r="BS1895" s="76"/>
      <c r="BT1895" s="76"/>
      <c r="BU1895" s="76"/>
      <c r="BV1895" s="76"/>
      <c r="BW1895" s="76"/>
      <c r="BX1895" s="76"/>
      <c r="BY1895" s="76"/>
      <c r="BZ1895" s="76"/>
      <c r="CA1895" s="76"/>
      <c r="CB1895" s="76"/>
      <c r="CC1895" s="76"/>
      <c r="CD1895" s="76"/>
      <c r="CE1895" s="76"/>
      <c r="CF1895" s="76"/>
      <c r="CG1895" s="76"/>
      <c r="CH1895" s="76"/>
      <c r="CI1895" s="76"/>
      <c r="CJ1895" s="76"/>
      <c r="CK1895" s="76"/>
      <c r="CL1895" s="76"/>
      <c r="CN1895" s="60"/>
      <c r="CO1895" s="239"/>
      <c r="CP1895" s="239"/>
      <c r="CQ1895" s="239"/>
      <c r="CR1895" s="239"/>
      <c r="CS1895" s="239"/>
      <c r="CT1895" s="239"/>
      <c r="CU1895" s="239"/>
      <c r="CV1895" s="239"/>
      <c r="CW1895" s="239"/>
      <c r="CX1895" s="239"/>
      <c r="CY1895" s="239"/>
      <c r="CZ1895" s="239"/>
      <c r="DA1895" s="239"/>
      <c r="DB1895" s="239"/>
      <c r="DC1895" s="239"/>
      <c r="DD1895" s="239"/>
      <c r="DE1895" s="239"/>
      <c r="DF1895" s="239"/>
      <c r="DG1895" s="239"/>
      <c r="DH1895" s="239"/>
      <c r="DI1895" s="239"/>
      <c r="DJ1895" s="239"/>
      <c r="DK1895" s="239"/>
      <c r="DL1895" s="239"/>
    </row>
    <row r="1896" spans="1:116" x14ac:dyDescent="0.4">
      <c r="B1896" t="s">
        <v>332</v>
      </c>
      <c r="D1896" t="s">
        <v>510</v>
      </c>
      <c r="E1896" s="8" t="str">
        <f t="shared" ref="E1896" si="3119">ROW()&amp;" "&amp;D1896</f>
        <v>1896 VOV-TV-V</v>
      </c>
      <c r="G1896" s="136" t="str">
        <f>G1884</f>
        <v>Surgical procedures</v>
      </c>
      <c r="H1896" s="31"/>
      <c r="I1896" s="73"/>
      <c r="J1896" s="73"/>
      <c r="K1896" s="12">
        <v>2</v>
      </c>
      <c r="L1896" s="12">
        <v>2</v>
      </c>
      <c r="M1896" s="12">
        <v>2</v>
      </c>
      <c r="N1896" s="12">
        <v>2</v>
      </c>
      <c r="O1896" s="12">
        <v>2</v>
      </c>
      <c r="P1896" s="12">
        <v>2</v>
      </c>
      <c r="R1896" s="67"/>
      <c r="S1896" s="76" cm="1">
        <f t="array" ref="S1896">INDEX($K:$P,ROW(),MATCH(S$3,$K$2:$P$2,0))</f>
        <v>2</v>
      </c>
      <c r="T1896" s="76" cm="1">
        <f t="array" ref="T1896">INDEX($K:$P,ROW(),MATCH(T$3,$K$2:$P$2,0))</f>
        <v>2</v>
      </c>
      <c r="U1896" s="76" cm="1">
        <f t="array" ref="U1896">INDEX($K:$P,ROW(),MATCH(U$3,$K$2:$P$2,0))</f>
        <v>2</v>
      </c>
      <c r="V1896" s="76" cm="1">
        <f t="array" ref="V1896">INDEX($K:$P,ROW(),MATCH(V$3,$K$2:$P$2,0))</f>
        <v>2</v>
      </c>
      <c r="W1896" s="76" cm="1">
        <f t="array" ref="W1896">INDEX($K:$P,ROW(),MATCH(W$3,$K$2:$P$2,0))</f>
        <v>2</v>
      </c>
      <c r="X1896" s="76" cm="1">
        <f t="array" ref="X1896">INDEX($K:$P,ROW(),MATCH(X$3,$K$2:$P$2,0))</f>
        <v>2</v>
      </c>
      <c r="Y1896" s="76" cm="1">
        <f t="array" ref="Y1896">INDEX($K:$P,ROW(),MATCH(Y$3,$K$2:$P$2,0))</f>
        <v>2</v>
      </c>
      <c r="Z1896" s="76" cm="1">
        <f t="array" ref="Z1896">INDEX($K:$P,ROW(),MATCH(Z$3,$K$2:$P$2,0))</f>
        <v>2</v>
      </c>
      <c r="AA1896" s="76" cm="1">
        <f t="array" ref="AA1896">INDEX($K:$P,ROW(),MATCH(AA$3,$K$2:$P$2,0))</f>
        <v>2</v>
      </c>
      <c r="AB1896" s="76" cm="1">
        <f t="array" ref="AB1896">INDEX($K:$P,ROW(),MATCH(AB$3,$K$2:$P$2,0))</f>
        <v>2</v>
      </c>
      <c r="AC1896" s="76" cm="1">
        <f t="array" ref="AC1896">INDEX($K:$P,ROW(),MATCH(AC$3,$K$2:$P$2,0))</f>
        <v>2</v>
      </c>
      <c r="AD1896" s="76" cm="1">
        <f t="array" ref="AD1896">INDEX($K:$P,ROW(),MATCH(AD$3,$K$2:$P$2,0))</f>
        <v>2</v>
      </c>
      <c r="AE1896" s="76" cm="1">
        <f t="array" ref="AE1896">INDEX($K:$P,ROW(),MATCH(AE$3,$K$2:$P$2,0))</f>
        <v>2</v>
      </c>
      <c r="AF1896" s="76" cm="1">
        <f t="array" ref="AF1896">INDEX($K:$P,ROW(),MATCH(AF$3,$K$2:$P$2,0))</f>
        <v>2</v>
      </c>
      <c r="AG1896" s="76" cm="1">
        <f t="array" ref="AG1896">INDEX($K:$P,ROW(),MATCH(AG$3,$K$2:$P$2,0))</f>
        <v>2</v>
      </c>
      <c r="AH1896" s="76" cm="1">
        <f t="array" ref="AH1896">INDEX($K:$P,ROW(),MATCH(AH$3,$K$2:$P$2,0))</f>
        <v>2</v>
      </c>
      <c r="AI1896" s="76" cm="1">
        <f t="array" ref="AI1896">INDEX($K:$P,ROW(),MATCH(AI$3,$K$2:$P$2,0))</f>
        <v>2</v>
      </c>
      <c r="AJ1896" s="76" cm="1">
        <f t="array" ref="AJ1896">INDEX($K:$P,ROW(),MATCH(AJ$3,$K$2:$P$2,0))</f>
        <v>2</v>
      </c>
      <c r="AK1896" s="76" cm="1">
        <f t="array" ref="AK1896">INDEX($K:$P,ROW(),MATCH(AK$3,$K$2:$P$2,0))</f>
        <v>2</v>
      </c>
      <c r="AL1896" s="76" cm="1">
        <f t="array" ref="AL1896">INDEX($K:$P,ROW(),MATCH(AL$3,$K$2:$P$2,0))</f>
        <v>2</v>
      </c>
      <c r="AM1896" s="76" cm="1">
        <f t="array" ref="AM1896">INDEX($K:$P,ROW(),MATCH(AM$3,$K$2:$P$2,0))</f>
        <v>2</v>
      </c>
      <c r="AN1896" s="76" cm="1">
        <f t="array" ref="AN1896">INDEX($K:$P,ROW(),MATCH(AN$3,$K$2:$P$2,0))</f>
        <v>2</v>
      </c>
      <c r="AO1896" s="76" cm="1">
        <f t="array" ref="AO1896">INDEX($K:$P,ROW(),MATCH(AO$3,$K$2:$P$2,0))</f>
        <v>2</v>
      </c>
      <c r="AP1896" s="76" cm="1">
        <f t="array" ref="AP1896">INDEX($K:$P,ROW(),MATCH(AP$3,$K$2:$P$2,0))</f>
        <v>2</v>
      </c>
      <c r="AQ1896" s="76" cm="1">
        <f t="array" ref="AQ1896">INDEX($K:$P,ROW(),MATCH(AQ$3,$K$2:$P$2,0))</f>
        <v>2</v>
      </c>
      <c r="AR1896" s="76" cm="1">
        <f t="array" ref="AR1896">INDEX($K:$P,ROW(),MATCH(AR$3,$K$2:$P$2,0))</f>
        <v>2</v>
      </c>
      <c r="AS1896" s="76" cm="1">
        <f t="array" ref="AS1896">INDEX($K:$P,ROW(),MATCH(AS$3,$K$2:$P$2,0))</f>
        <v>2</v>
      </c>
      <c r="AT1896" s="76" cm="1">
        <f t="array" ref="AT1896">INDEX($K:$P,ROW(),MATCH(AT$3,$K$2:$P$2,0))</f>
        <v>2</v>
      </c>
      <c r="AU1896" s="76" cm="1">
        <f t="array" ref="AU1896">INDEX($K:$P,ROW(),MATCH(AU$3,$K$2:$P$2,0))</f>
        <v>2</v>
      </c>
      <c r="AV1896" s="76" cm="1">
        <f t="array" ref="AV1896">INDEX($K:$P,ROW(),MATCH(AV$3,$K$2:$P$2,0))</f>
        <v>2</v>
      </c>
      <c r="AW1896" s="76" cm="1">
        <f t="array" ref="AW1896">INDEX($K:$P,ROW(),MATCH(AW$3,$K$2:$P$2,0))</f>
        <v>2</v>
      </c>
      <c r="AX1896" s="76" cm="1">
        <f t="array" ref="AX1896">INDEX($K:$P,ROW(),MATCH(AX$3,$K$2:$P$2,0))</f>
        <v>2</v>
      </c>
      <c r="AY1896" s="76" cm="1">
        <f t="array" ref="AY1896">INDEX($K:$P,ROW(),MATCH(AY$3,$K$2:$P$2,0))</f>
        <v>2</v>
      </c>
      <c r="AZ1896" s="76" cm="1">
        <f t="array" ref="AZ1896">INDEX($K:$P,ROW(),MATCH(AZ$3,$K$2:$P$2,0))</f>
        <v>2</v>
      </c>
      <c r="BA1896" s="76" cm="1">
        <f t="array" ref="BA1896">INDEX($K:$P,ROW(),MATCH(BA$3,$K$2:$P$2,0))</f>
        <v>2</v>
      </c>
      <c r="BB1896" s="76" cm="1">
        <f t="array" ref="BB1896">INDEX($K:$P,ROW(),MATCH(BB$3,$K$2:$P$2,0))</f>
        <v>2</v>
      </c>
      <c r="BC1896" s="76" cm="1">
        <f t="array" ref="BC1896">INDEX($K:$P,ROW(),MATCH(BC$3,$K$2:$P$2,0))</f>
        <v>2</v>
      </c>
      <c r="BD1896" s="76" cm="1">
        <f t="array" ref="BD1896">INDEX($K:$P,ROW(),MATCH(BD$3,$K$2:$P$2,0))</f>
        <v>2</v>
      </c>
      <c r="BE1896" s="76" cm="1">
        <f t="array" ref="BE1896">INDEX($K:$P,ROW(),MATCH(BE$3,$K$2:$P$2,0))</f>
        <v>2</v>
      </c>
      <c r="BF1896" s="76" cm="1">
        <f t="array" ref="BF1896">INDEX($K:$P,ROW(),MATCH(BF$3,$K$2:$P$2,0))</f>
        <v>2</v>
      </c>
      <c r="BG1896" s="76" cm="1">
        <f t="array" ref="BG1896">INDEX($K:$P,ROW(),MATCH(BG$3,$K$2:$P$2,0))</f>
        <v>2</v>
      </c>
      <c r="BH1896" s="76" cm="1">
        <f t="array" ref="BH1896">INDEX($K:$P,ROW(),MATCH(BH$3,$K$2:$P$2,0))</f>
        <v>2</v>
      </c>
      <c r="BI1896" s="76" cm="1">
        <f t="array" ref="BI1896">INDEX($K:$P,ROW(),MATCH(BI$3,$K$2:$P$2,0))</f>
        <v>2</v>
      </c>
      <c r="BJ1896" s="76" cm="1">
        <f t="array" ref="BJ1896">INDEX($K:$P,ROW(),MATCH(BJ$3,$K$2:$P$2,0))</f>
        <v>2</v>
      </c>
      <c r="BK1896" s="76" cm="1">
        <f t="array" ref="BK1896">INDEX($K:$P,ROW(),MATCH(BK$3,$K$2:$P$2,0))</f>
        <v>2</v>
      </c>
      <c r="BL1896" s="76" cm="1">
        <f t="array" ref="BL1896">INDEX($K:$P,ROW(),MATCH(BL$3,$K$2:$P$2,0))</f>
        <v>2</v>
      </c>
      <c r="BM1896" s="76" cm="1">
        <f t="array" ref="BM1896">INDEX($K:$P,ROW(),MATCH(BM$3,$K$2:$P$2,0))</f>
        <v>2</v>
      </c>
      <c r="BN1896" s="76" cm="1">
        <f t="array" ref="BN1896">INDEX($K:$P,ROW(),MATCH(BN$3,$K$2:$P$2,0))</f>
        <v>2</v>
      </c>
      <c r="BO1896" s="76" cm="1">
        <f t="array" ref="BO1896">INDEX($K:$P,ROW(),MATCH(BO$3,$K$2:$P$2,0))</f>
        <v>2</v>
      </c>
      <c r="BP1896" s="76" cm="1">
        <f t="array" ref="BP1896">INDEX($K:$P,ROW(),MATCH(BP$3,$K$2:$P$2,0))</f>
        <v>2</v>
      </c>
      <c r="BQ1896" s="76" cm="1">
        <f t="array" ref="BQ1896">INDEX($K:$P,ROW(),MATCH(BQ$3,$K$2:$P$2,0))</f>
        <v>2</v>
      </c>
      <c r="BR1896" s="76" cm="1">
        <f t="array" ref="BR1896">INDEX($K:$P,ROW(),MATCH(BR$3,$K$2:$P$2,0))</f>
        <v>2</v>
      </c>
      <c r="BS1896" s="76" cm="1">
        <f t="array" ref="BS1896">INDEX($K:$P,ROW(),MATCH(BS$3,$K$2:$P$2,0))</f>
        <v>2</v>
      </c>
      <c r="BT1896" s="76" cm="1">
        <f t="array" ref="BT1896">INDEX($K:$P,ROW(),MATCH(BT$3,$K$2:$P$2,0))</f>
        <v>2</v>
      </c>
      <c r="BU1896" s="76" cm="1">
        <f t="array" ref="BU1896">INDEX($K:$P,ROW(),MATCH(BU$3,$K$2:$P$2,0))</f>
        <v>2</v>
      </c>
      <c r="BV1896" s="76" cm="1">
        <f t="array" ref="BV1896">INDEX($K:$P,ROW(),MATCH(BV$3,$K$2:$P$2,0))</f>
        <v>2</v>
      </c>
      <c r="BW1896" s="76" cm="1">
        <f t="array" ref="BW1896">INDEX($K:$P,ROW(),MATCH(BW$3,$K$2:$P$2,0))</f>
        <v>2</v>
      </c>
      <c r="BX1896" s="76" cm="1">
        <f t="array" ref="BX1896">INDEX($K:$P,ROW(),MATCH(BX$3,$K$2:$P$2,0))</f>
        <v>2</v>
      </c>
      <c r="BY1896" s="76" cm="1">
        <f t="array" ref="BY1896">INDEX($K:$P,ROW(),MATCH(BY$3,$K$2:$P$2,0))</f>
        <v>2</v>
      </c>
      <c r="BZ1896" s="76" cm="1">
        <f t="array" ref="BZ1896">INDEX($K:$P,ROW(),MATCH(BZ$3,$K$2:$P$2,0))</f>
        <v>2</v>
      </c>
      <c r="CA1896" s="76" cm="1">
        <f t="array" ref="CA1896">INDEX($K:$P,ROW(),MATCH(CA$3,$K$2:$P$2,0))</f>
        <v>2</v>
      </c>
      <c r="CB1896" s="76" cm="1">
        <f t="array" ref="CB1896">INDEX($K:$P,ROW(),MATCH(CB$3,$K$2:$P$2,0))</f>
        <v>2</v>
      </c>
      <c r="CC1896" s="76" cm="1">
        <f t="array" ref="CC1896">INDEX($K:$P,ROW(),MATCH(CC$3,$K$2:$P$2,0))</f>
        <v>2</v>
      </c>
      <c r="CD1896" s="76" cm="1">
        <f t="array" ref="CD1896">INDEX($K:$P,ROW(),MATCH(CD$3,$K$2:$P$2,0))</f>
        <v>2</v>
      </c>
      <c r="CE1896" s="76" cm="1">
        <f t="array" ref="CE1896">INDEX($K:$P,ROW(),MATCH(CE$3,$K$2:$P$2,0))</f>
        <v>2</v>
      </c>
      <c r="CF1896" s="76" cm="1">
        <f t="array" ref="CF1896">INDEX($K:$P,ROW(),MATCH(CF$3,$K$2:$P$2,0))</f>
        <v>2</v>
      </c>
      <c r="CG1896" s="76" cm="1">
        <f t="array" ref="CG1896">INDEX($K:$P,ROW(),MATCH(CG$3,$K$2:$P$2,0))</f>
        <v>2</v>
      </c>
      <c r="CH1896" s="76" cm="1">
        <f t="array" ref="CH1896">INDEX($K:$P,ROW(),MATCH(CH$3,$K$2:$P$2,0))</f>
        <v>2</v>
      </c>
      <c r="CI1896" s="76" cm="1">
        <f t="array" ref="CI1896">INDEX($K:$P,ROW(),MATCH(CI$3,$K$2:$P$2,0))</f>
        <v>2</v>
      </c>
      <c r="CJ1896" s="76" cm="1">
        <f t="array" ref="CJ1896">INDEX($K:$P,ROW(),MATCH(CJ$3,$K$2:$P$2,0))</f>
        <v>2</v>
      </c>
      <c r="CK1896" s="76" cm="1">
        <f t="array" ref="CK1896">INDEX($K:$P,ROW(),MATCH(CK$3,$K$2:$P$2,0))</f>
        <v>2</v>
      </c>
      <c r="CL1896" s="76" cm="1">
        <f t="array" ref="CL1896">INDEX($K:$P,ROW(),MATCH(CL$3,$K$2:$P$2,0))</f>
        <v>2</v>
      </c>
      <c r="CN1896" s="76"/>
      <c r="CO1896" s="76" t="e" cm="1">
        <f t="array" ref="CO1896">INDEX($K:$P,ROW(),MATCH(CO$3,$K$2:$P$2,0))</f>
        <v>#N/A</v>
      </c>
      <c r="CP1896" s="76" t="e" cm="1">
        <f t="array" ref="CP1896">INDEX($K:$P,ROW(),MATCH(CP$3,$K$2:$P$2,0))</f>
        <v>#N/A</v>
      </c>
      <c r="CQ1896" s="76" t="e" cm="1">
        <f t="array" ref="CQ1896">INDEX($K:$P,ROW(),MATCH(CQ$3,$K$2:$P$2,0))</f>
        <v>#N/A</v>
      </c>
      <c r="CR1896" s="76" t="e" cm="1">
        <f t="array" ref="CR1896">INDEX($K:$P,ROW(),MATCH(CR$3,$K$2:$P$2,0))</f>
        <v>#N/A</v>
      </c>
      <c r="CS1896" s="76" t="e" cm="1">
        <f t="array" ref="CS1896">INDEX($K:$P,ROW(),MATCH(CS$3,$K$2:$P$2,0))</f>
        <v>#N/A</v>
      </c>
      <c r="CT1896" s="76" t="e" cm="1">
        <f t="array" ref="CT1896">INDEX($K:$P,ROW(),MATCH(CT$3,$K$2:$P$2,0))</f>
        <v>#N/A</v>
      </c>
      <c r="CU1896" s="76" t="e" cm="1">
        <f t="array" ref="CU1896">INDEX($K:$P,ROW(),MATCH(CU$3,$K$2:$P$2,0))</f>
        <v>#N/A</v>
      </c>
      <c r="CV1896" s="76" t="e" cm="1">
        <f t="array" ref="CV1896">INDEX($K:$P,ROW(),MATCH(CV$3,$K$2:$P$2,0))</f>
        <v>#N/A</v>
      </c>
      <c r="CW1896" s="76" t="e" cm="1">
        <f t="array" ref="CW1896">INDEX($K:$P,ROW(),MATCH(CW$3,$K$2:$P$2,0))</f>
        <v>#N/A</v>
      </c>
      <c r="CX1896" s="76" t="e" cm="1">
        <f t="array" ref="CX1896">INDEX($K:$P,ROW(),MATCH(CX$3,$K$2:$P$2,0))</f>
        <v>#N/A</v>
      </c>
      <c r="CY1896" s="76" t="e" cm="1">
        <f t="array" ref="CY1896">INDEX($K:$P,ROW(),MATCH(CY$3,$K$2:$P$2,0))</f>
        <v>#N/A</v>
      </c>
      <c r="CZ1896" s="76" t="e" cm="1">
        <f t="array" ref="CZ1896">INDEX($K:$P,ROW(),MATCH(CZ$3,$K$2:$P$2,0))</f>
        <v>#N/A</v>
      </c>
      <c r="DA1896" s="76" t="e" cm="1">
        <f t="array" ref="DA1896">INDEX($K:$P,ROW(),MATCH(DA$3,$K$2:$P$2,0))</f>
        <v>#N/A</v>
      </c>
      <c r="DB1896" s="76" t="e" cm="1">
        <f t="array" ref="DB1896">INDEX($K:$P,ROW(),MATCH(DB$3,$K$2:$P$2,0))</f>
        <v>#N/A</v>
      </c>
      <c r="DC1896" s="76" t="e" cm="1">
        <f t="array" ref="DC1896">INDEX($K:$P,ROW(),MATCH(DC$3,$K$2:$P$2,0))</f>
        <v>#N/A</v>
      </c>
      <c r="DD1896" s="76" t="e" cm="1">
        <f t="array" ref="DD1896">INDEX($K:$P,ROW(),MATCH(DD$3,$K$2:$P$2,0))</f>
        <v>#N/A</v>
      </c>
      <c r="DE1896" s="76" t="e" cm="1">
        <f t="array" ref="DE1896">INDEX($K:$P,ROW(),MATCH(DE$3,$K$2:$P$2,0))</f>
        <v>#N/A</v>
      </c>
      <c r="DF1896" s="76" t="e" cm="1">
        <f t="array" ref="DF1896">INDEX($K:$P,ROW(),MATCH(DF$3,$K$2:$P$2,0))</f>
        <v>#N/A</v>
      </c>
      <c r="DG1896" s="76" t="e" cm="1">
        <f t="array" ref="DG1896">INDEX($K:$P,ROW(),MATCH(DG$3,$K$2:$P$2,0))</f>
        <v>#N/A</v>
      </c>
      <c r="DH1896" s="76" t="e" cm="1">
        <f t="array" ref="DH1896">INDEX($K:$P,ROW(),MATCH(DH$3,$K$2:$P$2,0))</f>
        <v>#N/A</v>
      </c>
      <c r="DI1896" s="76" t="e" cm="1">
        <f t="array" ref="DI1896">INDEX($K:$P,ROW(),MATCH(DI$3,$K$2:$P$2,0))</f>
        <v>#N/A</v>
      </c>
      <c r="DJ1896" s="76" t="e" cm="1">
        <f t="array" ref="DJ1896">INDEX($K:$P,ROW(),MATCH(DJ$3,$K$2:$P$2,0))</f>
        <v>#N/A</v>
      </c>
      <c r="DK1896" s="76" t="e" cm="1">
        <f t="array" ref="DK1896">INDEX($K:$P,ROW(),MATCH(DK$3,$K$2:$P$2,0))</f>
        <v>#N/A</v>
      </c>
      <c r="DL1896" s="76" t="e" cm="1">
        <f t="array" ref="DL1896">INDEX($K:$P,ROW(),MATCH(DL$3,$K$2:$P$2,0))</f>
        <v>#N/A</v>
      </c>
    </row>
    <row r="1897" spans="1:116" x14ac:dyDescent="0.4">
      <c r="B1897" t="s">
        <v>332</v>
      </c>
      <c r="D1897" t="s">
        <v>510</v>
      </c>
      <c r="E1897" s="8" t="str">
        <f>ROW()&amp;" "&amp;D1897</f>
        <v>1897 VOV-TV-V</v>
      </c>
      <c r="G1897" s="191" t="str">
        <f>IFERROR(SUBSTITUTE(TRIM(MID(G1892, SEARCH("-", G1892) + 1, LEN(G1892))),":",""),"no unit")</f>
        <v>implant</v>
      </c>
      <c r="H1897" s="12"/>
      <c r="I1897" s="60"/>
      <c r="J1897" s="60"/>
      <c r="K1897" s="117">
        <f>SUMIF($3:$3,K$2,1893:1893)</f>
        <v>0</v>
      </c>
      <c r="L1897" s="117">
        <f>SUMIF($3:$3,L$2,1893:1893)</f>
        <v>0</v>
      </c>
      <c r="M1897" s="117">
        <f>SUMIF($3:$3,M$2,1893:1893)</f>
        <v>0</v>
      </c>
      <c r="N1897" s="117">
        <f>SUMIF($3:$3,N$2,1893:1893)</f>
        <v>0</v>
      </c>
      <c r="O1897" s="117">
        <f>SUMIF($3:$3,O$2,1893:1893)</f>
        <v>0</v>
      </c>
      <c r="P1897" s="117">
        <f>SUMIF($3:$3,P$2,1893:1893)</f>
        <v>0</v>
      </c>
      <c r="R1897" s="15"/>
      <c r="S1897" s="151" cm="1">
        <f t="array" aca="1" ref="S1897" ca="1">INDIRECT(S1889)*S1896</f>
        <v>10000</v>
      </c>
      <c r="T1897" s="151" cm="1">
        <f t="array" aca="1" ref="T1897" ca="1">INDIRECT(T1889)*T1896</f>
        <v>10000</v>
      </c>
      <c r="U1897" s="151" cm="1">
        <f t="array" aca="1" ref="U1897" ca="1">INDIRECT(U1889)*U1896</f>
        <v>10000</v>
      </c>
      <c r="V1897" s="151" cm="1">
        <f t="array" aca="1" ref="V1897" ca="1">INDIRECT(V1889)*V1896</f>
        <v>10000</v>
      </c>
      <c r="W1897" s="151" cm="1">
        <f t="array" aca="1" ref="W1897" ca="1">INDIRECT(W1889)*W1896</f>
        <v>10000</v>
      </c>
      <c r="X1897" s="151" cm="1">
        <f t="array" aca="1" ref="X1897" ca="1">INDIRECT(X1889)*X1896</f>
        <v>10000</v>
      </c>
      <c r="Y1897" s="151" cm="1">
        <f t="array" aca="1" ref="Y1897" ca="1">INDIRECT(Y1889)*Y1896</f>
        <v>10000</v>
      </c>
      <c r="Z1897" s="151" cm="1">
        <f t="array" aca="1" ref="Z1897" ca="1">INDIRECT(Z1889)*Z1896</f>
        <v>10000</v>
      </c>
      <c r="AA1897" s="151" cm="1">
        <f t="array" aca="1" ref="AA1897" ca="1">INDIRECT(AA1889)*AA1896</f>
        <v>10000</v>
      </c>
      <c r="AB1897" s="151" cm="1">
        <f t="array" aca="1" ref="AB1897" ca="1">INDIRECT(AB1889)*AB1896</f>
        <v>10000</v>
      </c>
      <c r="AC1897" s="151" cm="1">
        <f t="array" aca="1" ref="AC1897" ca="1">INDIRECT(AC1889)*AC1896</f>
        <v>10000</v>
      </c>
      <c r="AD1897" s="151" cm="1">
        <f t="array" aca="1" ref="AD1897" ca="1">INDIRECT(AD1889)*AD1896</f>
        <v>10000</v>
      </c>
      <c r="AE1897" s="151" cm="1">
        <f t="array" aca="1" ref="AE1897" ca="1">INDIRECT(AE1889)*AE1896</f>
        <v>10000</v>
      </c>
      <c r="AF1897" s="151" cm="1">
        <f t="array" aca="1" ref="AF1897" ca="1">INDIRECT(AF1889)*AF1896</f>
        <v>10000</v>
      </c>
      <c r="AG1897" s="151" cm="1">
        <f t="array" aca="1" ref="AG1897" ca="1">INDIRECT(AG1889)*AG1896</f>
        <v>10000</v>
      </c>
      <c r="AH1897" s="151" cm="1">
        <f t="array" aca="1" ref="AH1897" ca="1">INDIRECT(AH1889)*AH1896</f>
        <v>10000</v>
      </c>
      <c r="AI1897" s="151" cm="1">
        <f t="array" aca="1" ref="AI1897" ca="1">INDIRECT(AI1889)*AI1896</f>
        <v>10000</v>
      </c>
      <c r="AJ1897" s="151" cm="1">
        <f t="array" aca="1" ref="AJ1897" ca="1">INDIRECT(AJ1889)*AJ1896</f>
        <v>10000</v>
      </c>
      <c r="AK1897" s="151" cm="1">
        <f t="array" aca="1" ref="AK1897" ca="1">INDIRECT(AK1889)*AK1896</f>
        <v>10000</v>
      </c>
      <c r="AL1897" s="151" cm="1">
        <f t="array" aca="1" ref="AL1897" ca="1">INDIRECT(AL1889)*AL1896</f>
        <v>10000</v>
      </c>
      <c r="AM1897" s="151" cm="1">
        <f t="array" aca="1" ref="AM1897" ca="1">INDIRECT(AM1889)*AM1896</f>
        <v>10000</v>
      </c>
      <c r="AN1897" s="151" cm="1">
        <f t="array" aca="1" ref="AN1897" ca="1">INDIRECT(AN1889)*AN1896</f>
        <v>10000</v>
      </c>
      <c r="AO1897" s="151" cm="1">
        <f t="array" aca="1" ref="AO1897" ca="1">INDIRECT(AO1889)*AO1896</f>
        <v>10000</v>
      </c>
      <c r="AP1897" s="151" cm="1">
        <f t="array" aca="1" ref="AP1897" ca="1">INDIRECT(AP1889)*AP1896</f>
        <v>10000</v>
      </c>
      <c r="AQ1897" s="151" cm="1">
        <f t="array" aca="1" ref="AQ1897" ca="1">INDIRECT(AQ1889)*AQ1896</f>
        <v>10000</v>
      </c>
      <c r="AR1897" s="151" cm="1">
        <f t="array" aca="1" ref="AR1897" ca="1">INDIRECT(AR1889)*AR1896</f>
        <v>10000</v>
      </c>
      <c r="AS1897" s="151" cm="1">
        <f t="array" aca="1" ref="AS1897" ca="1">INDIRECT(AS1889)*AS1896</f>
        <v>10000</v>
      </c>
      <c r="AT1897" s="151" cm="1">
        <f t="array" aca="1" ref="AT1897" ca="1">INDIRECT(AT1889)*AT1896</f>
        <v>10000</v>
      </c>
      <c r="AU1897" s="151" cm="1">
        <f t="array" aca="1" ref="AU1897" ca="1">INDIRECT(AU1889)*AU1896</f>
        <v>10000</v>
      </c>
      <c r="AV1897" s="151" cm="1">
        <f t="array" aca="1" ref="AV1897" ca="1">INDIRECT(AV1889)*AV1896</f>
        <v>10000</v>
      </c>
      <c r="AW1897" s="151" cm="1">
        <f t="array" aca="1" ref="AW1897" ca="1">INDIRECT(AW1889)*AW1896</f>
        <v>10000</v>
      </c>
      <c r="AX1897" s="151" cm="1">
        <f t="array" aca="1" ref="AX1897" ca="1">INDIRECT(AX1889)*AX1896</f>
        <v>10000</v>
      </c>
      <c r="AY1897" s="151" cm="1">
        <f t="array" aca="1" ref="AY1897" ca="1">INDIRECT(AY1889)*AY1896</f>
        <v>10000</v>
      </c>
      <c r="AZ1897" s="151" cm="1">
        <f t="array" aca="1" ref="AZ1897" ca="1">INDIRECT(AZ1889)*AZ1896</f>
        <v>10000</v>
      </c>
      <c r="BA1897" s="151" cm="1">
        <f t="array" aca="1" ref="BA1897" ca="1">INDIRECT(BA1889)*BA1896</f>
        <v>10000</v>
      </c>
      <c r="BB1897" s="151" cm="1">
        <f t="array" aca="1" ref="BB1897" ca="1">INDIRECT(BB1889)*BB1896</f>
        <v>10000</v>
      </c>
      <c r="BC1897" s="151" cm="1">
        <f t="array" aca="1" ref="BC1897" ca="1">INDIRECT(BC1889)*BC1896</f>
        <v>10000</v>
      </c>
      <c r="BD1897" s="151" cm="1">
        <f t="array" aca="1" ref="BD1897" ca="1">INDIRECT(BD1889)*BD1896</f>
        <v>10000</v>
      </c>
      <c r="BE1897" s="151" cm="1">
        <f t="array" aca="1" ref="BE1897" ca="1">INDIRECT(BE1889)*BE1896</f>
        <v>10000</v>
      </c>
      <c r="BF1897" s="151" cm="1">
        <f t="array" aca="1" ref="BF1897" ca="1">INDIRECT(BF1889)*BF1896</f>
        <v>10000</v>
      </c>
      <c r="BG1897" s="151" cm="1">
        <f t="array" aca="1" ref="BG1897" ca="1">INDIRECT(BG1889)*BG1896</f>
        <v>10000</v>
      </c>
      <c r="BH1897" s="151" cm="1">
        <f t="array" aca="1" ref="BH1897" ca="1">INDIRECT(BH1889)*BH1896</f>
        <v>10000</v>
      </c>
      <c r="BI1897" s="151" cm="1">
        <f t="array" aca="1" ref="BI1897" ca="1">INDIRECT(BI1889)*BI1896</f>
        <v>10000</v>
      </c>
      <c r="BJ1897" s="151" cm="1">
        <f t="array" aca="1" ref="BJ1897" ca="1">INDIRECT(BJ1889)*BJ1896</f>
        <v>10000</v>
      </c>
      <c r="BK1897" s="151" cm="1">
        <f t="array" aca="1" ref="BK1897" ca="1">INDIRECT(BK1889)*BK1896</f>
        <v>10000</v>
      </c>
      <c r="BL1897" s="151" cm="1">
        <f t="array" aca="1" ref="BL1897" ca="1">INDIRECT(BL1889)*BL1896</f>
        <v>10000</v>
      </c>
      <c r="BM1897" s="151" cm="1">
        <f t="array" aca="1" ref="BM1897" ca="1">INDIRECT(BM1889)*BM1896</f>
        <v>10000</v>
      </c>
      <c r="BN1897" s="151" cm="1">
        <f t="array" aca="1" ref="BN1897" ca="1">INDIRECT(BN1889)*BN1896</f>
        <v>10000</v>
      </c>
      <c r="BO1897" s="151" cm="1">
        <f t="array" aca="1" ref="BO1897" ca="1">INDIRECT(BO1889)*BO1896</f>
        <v>10000</v>
      </c>
      <c r="BP1897" s="151" cm="1">
        <f t="array" aca="1" ref="BP1897" ca="1">INDIRECT(BP1889)*BP1896</f>
        <v>10000</v>
      </c>
      <c r="BQ1897" s="151" cm="1">
        <f t="array" aca="1" ref="BQ1897" ca="1">INDIRECT(BQ1889)*BQ1896</f>
        <v>10000</v>
      </c>
      <c r="BR1897" s="151" cm="1">
        <f t="array" aca="1" ref="BR1897" ca="1">INDIRECT(BR1889)*BR1896</f>
        <v>10000</v>
      </c>
      <c r="BS1897" s="151" cm="1">
        <f t="array" aca="1" ref="BS1897" ca="1">INDIRECT(BS1889)*BS1896</f>
        <v>10000</v>
      </c>
      <c r="BT1897" s="151" cm="1">
        <f t="array" aca="1" ref="BT1897" ca="1">INDIRECT(BT1889)*BT1896</f>
        <v>10000</v>
      </c>
      <c r="BU1897" s="151" cm="1">
        <f t="array" aca="1" ref="BU1897" ca="1">INDIRECT(BU1889)*BU1896</f>
        <v>10000</v>
      </c>
      <c r="BV1897" s="151" cm="1">
        <f t="array" aca="1" ref="BV1897" ca="1">INDIRECT(BV1889)*BV1896</f>
        <v>10000</v>
      </c>
      <c r="BW1897" s="151" cm="1">
        <f t="array" aca="1" ref="BW1897" ca="1">INDIRECT(BW1889)*BW1896</f>
        <v>10000</v>
      </c>
      <c r="BX1897" s="151" cm="1">
        <f t="array" aca="1" ref="BX1897" ca="1">INDIRECT(BX1889)*BX1896</f>
        <v>10000</v>
      </c>
      <c r="BY1897" s="151" cm="1">
        <f t="array" aca="1" ref="BY1897" ca="1">INDIRECT(BY1889)*BY1896</f>
        <v>10000</v>
      </c>
      <c r="BZ1897" s="151" cm="1">
        <f t="array" aca="1" ref="BZ1897" ca="1">INDIRECT(BZ1889)*BZ1896</f>
        <v>10000</v>
      </c>
      <c r="CA1897" s="151" cm="1">
        <f t="array" aca="1" ref="CA1897" ca="1">INDIRECT(CA1889)*CA1896</f>
        <v>10000</v>
      </c>
      <c r="CB1897" s="151" cm="1">
        <f t="array" aca="1" ref="CB1897" ca="1">INDIRECT(CB1889)*CB1896</f>
        <v>10000</v>
      </c>
      <c r="CC1897" s="151" cm="1">
        <f t="array" aca="1" ref="CC1897" ca="1">INDIRECT(CC1889)*CC1896</f>
        <v>10000</v>
      </c>
      <c r="CD1897" s="151" cm="1">
        <f t="array" aca="1" ref="CD1897" ca="1">INDIRECT(CD1889)*CD1896</f>
        <v>10000</v>
      </c>
      <c r="CE1897" s="151" cm="1">
        <f t="array" aca="1" ref="CE1897" ca="1">INDIRECT(CE1889)*CE1896</f>
        <v>10000</v>
      </c>
      <c r="CF1897" s="151" cm="1">
        <f t="array" aca="1" ref="CF1897" ca="1">INDIRECT(CF1889)*CF1896</f>
        <v>10000</v>
      </c>
      <c r="CG1897" s="151" cm="1">
        <f t="array" aca="1" ref="CG1897" ca="1">INDIRECT(CG1889)*CG1896</f>
        <v>10000</v>
      </c>
      <c r="CH1897" s="151" cm="1">
        <f t="array" aca="1" ref="CH1897" ca="1">INDIRECT(CH1889)*CH1896</f>
        <v>10000</v>
      </c>
      <c r="CI1897" s="151" cm="1">
        <f t="array" aca="1" ref="CI1897" ca="1">INDIRECT(CI1889)*CI1896</f>
        <v>10000</v>
      </c>
      <c r="CJ1897" s="151" cm="1">
        <f t="array" aca="1" ref="CJ1897" ca="1">INDIRECT(CJ1889)*CJ1896</f>
        <v>10000</v>
      </c>
      <c r="CK1897" s="151" cm="1">
        <f t="array" aca="1" ref="CK1897" ca="1">INDIRECT(CK1889)*CK1896</f>
        <v>10000</v>
      </c>
      <c r="CL1897" s="151" cm="1">
        <f t="array" aca="1" ref="CL1897" ca="1">INDIRECT(CL1889)*CL1896</f>
        <v>10000</v>
      </c>
      <c r="CN1897" s="240"/>
      <c r="CO1897" s="151" t="e" cm="1">
        <f t="array" aca="1" ref="CO1897" ca="1">INDIRECT(CO1889)*CO1896</f>
        <v>#N/A</v>
      </c>
      <c r="CP1897" s="151" t="e" cm="1">
        <f t="array" aca="1" ref="CP1897" ca="1">INDIRECT(CP1889)*CP1896</f>
        <v>#N/A</v>
      </c>
      <c r="CQ1897" s="151" t="e" cm="1">
        <f t="array" aca="1" ref="CQ1897" ca="1">INDIRECT(CQ1889)*CQ1896</f>
        <v>#N/A</v>
      </c>
      <c r="CR1897" s="151" t="e" cm="1">
        <f t="array" aca="1" ref="CR1897" ca="1">INDIRECT(CR1889)*CR1896</f>
        <v>#N/A</v>
      </c>
      <c r="CS1897" s="151" t="e" cm="1">
        <f t="array" aca="1" ref="CS1897" ca="1">INDIRECT(CS1889)*CS1896</f>
        <v>#N/A</v>
      </c>
      <c r="CT1897" s="151" t="e" cm="1">
        <f t="array" aca="1" ref="CT1897" ca="1">INDIRECT(CT1889)*CT1896</f>
        <v>#N/A</v>
      </c>
      <c r="CU1897" s="151" t="e" cm="1">
        <f t="array" aca="1" ref="CU1897" ca="1">INDIRECT(CU1889)*CU1896</f>
        <v>#N/A</v>
      </c>
      <c r="CV1897" s="151" t="e" cm="1">
        <f t="array" aca="1" ref="CV1897" ca="1">INDIRECT(CV1889)*CV1896</f>
        <v>#N/A</v>
      </c>
      <c r="CW1897" s="151" t="e" cm="1">
        <f t="array" aca="1" ref="CW1897" ca="1">INDIRECT(CW1889)*CW1896</f>
        <v>#N/A</v>
      </c>
      <c r="CX1897" s="151" t="e" cm="1">
        <f t="array" aca="1" ref="CX1897" ca="1">INDIRECT(CX1889)*CX1896</f>
        <v>#N/A</v>
      </c>
      <c r="CY1897" s="151" t="e" cm="1">
        <f t="array" aca="1" ref="CY1897" ca="1">INDIRECT(CY1889)*CY1896</f>
        <v>#N/A</v>
      </c>
      <c r="CZ1897" s="151" t="e" cm="1">
        <f t="array" aca="1" ref="CZ1897" ca="1">INDIRECT(CZ1889)*CZ1896</f>
        <v>#N/A</v>
      </c>
      <c r="DA1897" s="151" t="e" cm="1">
        <f t="array" aca="1" ref="DA1897" ca="1">INDIRECT(DA1889)*DA1896</f>
        <v>#N/A</v>
      </c>
      <c r="DB1897" s="151" t="e" cm="1">
        <f t="array" aca="1" ref="DB1897" ca="1">INDIRECT(DB1889)*DB1896</f>
        <v>#N/A</v>
      </c>
      <c r="DC1897" s="151" t="e" cm="1">
        <f t="array" aca="1" ref="DC1897" ca="1">INDIRECT(DC1889)*DC1896</f>
        <v>#N/A</v>
      </c>
      <c r="DD1897" s="151" t="e" cm="1">
        <f t="array" aca="1" ref="DD1897" ca="1">INDIRECT(DD1889)*DD1896</f>
        <v>#N/A</v>
      </c>
      <c r="DE1897" s="151" t="e" cm="1">
        <f t="array" aca="1" ref="DE1897" ca="1">INDIRECT(DE1889)*DE1896</f>
        <v>#N/A</v>
      </c>
      <c r="DF1897" s="151" t="e" cm="1">
        <f t="array" aca="1" ref="DF1897" ca="1">INDIRECT(DF1889)*DF1896</f>
        <v>#N/A</v>
      </c>
      <c r="DG1897" s="151" t="e" cm="1">
        <f t="array" aca="1" ref="DG1897" ca="1">INDIRECT(DG1889)*DG1896</f>
        <v>#N/A</v>
      </c>
      <c r="DH1897" s="151" t="e" cm="1">
        <f t="array" aca="1" ref="DH1897" ca="1">INDIRECT(DH1889)*DH1896</f>
        <v>#N/A</v>
      </c>
      <c r="DI1897" s="151" t="e" cm="1">
        <f t="array" aca="1" ref="DI1897" ca="1">INDIRECT(DI1889)*DI1896</f>
        <v>#N/A</v>
      </c>
      <c r="DJ1897" s="151" t="e" cm="1">
        <f t="array" aca="1" ref="DJ1897" ca="1">INDIRECT(DJ1889)*DJ1896</f>
        <v>#N/A</v>
      </c>
      <c r="DK1897" s="151" t="e" cm="1">
        <f t="array" aca="1" ref="DK1897" ca="1">INDIRECT(DK1889)*DK1896</f>
        <v>#N/A</v>
      </c>
      <c r="DL1897" s="151" t="e" cm="1">
        <f t="array" aca="1" ref="DL1897" ca="1">INDIRECT(DL1889)*DL1896</f>
        <v>#N/A</v>
      </c>
    </row>
    <row r="1898" spans="1:116" x14ac:dyDescent="0.4">
      <c r="B1898" t="s">
        <v>332</v>
      </c>
      <c r="D1898" t="s">
        <v>510</v>
      </c>
      <c r="E1898" s="8" t="str">
        <f t="shared" ref="E1898:E1903" si="3120">ROW()&amp;" "&amp;D1898</f>
        <v>1898 VOV-TV-V</v>
      </c>
      <c r="G1898" s="136" t="s">
        <v>461</v>
      </c>
      <c r="H1898" s="12"/>
      <c r="I1898" s="60"/>
      <c r="J1898" s="60"/>
      <c r="K1898" s="38"/>
      <c r="L1898" s="38"/>
      <c r="M1898" s="38"/>
      <c r="N1898" s="38"/>
      <c r="O1898" s="38"/>
      <c r="P1898" s="38"/>
      <c r="R1898" s="15"/>
      <c r="S1898" s="240"/>
      <c r="T1898" s="240"/>
      <c r="U1898" s="240"/>
      <c r="V1898" s="240"/>
      <c r="W1898" s="240"/>
      <c r="X1898" s="240"/>
      <c r="Y1898" s="240"/>
      <c r="Z1898" s="240"/>
      <c r="AA1898" s="240"/>
      <c r="AB1898" s="240"/>
      <c r="AC1898" s="240"/>
      <c r="AD1898" s="240"/>
      <c r="AE1898" s="240"/>
      <c r="AF1898" s="240"/>
      <c r="AG1898" s="240"/>
      <c r="AH1898" s="240"/>
      <c r="AI1898" s="240"/>
      <c r="AJ1898" s="240"/>
      <c r="AK1898" s="240"/>
      <c r="AL1898" s="240"/>
      <c r="AM1898" s="240"/>
      <c r="AN1898" s="240"/>
      <c r="AO1898" s="240"/>
      <c r="AP1898" s="240"/>
      <c r="AQ1898" s="240"/>
      <c r="AR1898" s="240"/>
      <c r="AS1898" s="240"/>
      <c r="AT1898" s="240"/>
      <c r="AU1898" s="240"/>
      <c r="AV1898" s="240"/>
      <c r="AW1898" s="240"/>
      <c r="AX1898" s="240"/>
      <c r="AY1898" s="240"/>
      <c r="AZ1898" s="240"/>
      <c r="BA1898" s="240"/>
      <c r="BB1898" s="240"/>
      <c r="BC1898" s="240"/>
      <c r="BD1898" s="240"/>
      <c r="BE1898" s="240"/>
      <c r="BF1898" s="240"/>
      <c r="BG1898" s="240"/>
      <c r="BH1898" s="240"/>
      <c r="BI1898" s="240"/>
      <c r="BJ1898" s="240"/>
      <c r="BK1898" s="240"/>
      <c r="BL1898" s="240"/>
      <c r="BM1898" s="240"/>
      <c r="BN1898" s="240"/>
      <c r="BO1898" s="240"/>
      <c r="BP1898" s="240"/>
      <c r="BQ1898" s="240"/>
      <c r="BR1898" s="240"/>
      <c r="BS1898" s="240"/>
      <c r="BT1898" s="240"/>
      <c r="BU1898" s="240"/>
      <c r="BV1898" s="240"/>
      <c r="BW1898" s="240"/>
      <c r="BX1898" s="240"/>
      <c r="BY1898" s="240"/>
      <c r="BZ1898" s="240"/>
      <c r="CA1898" s="240"/>
      <c r="CB1898" s="240"/>
      <c r="CC1898" s="240"/>
      <c r="CD1898" s="240"/>
      <c r="CE1898" s="240"/>
      <c r="CF1898" s="240"/>
      <c r="CG1898" s="240"/>
      <c r="CH1898" s="240"/>
      <c r="CI1898" s="240"/>
      <c r="CJ1898" s="240"/>
      <c r="CK1898" s="240"/>
      <c r="CL1898" s="240"/>
      <c r="CN1898" s="60"/>
      <c r="CO1898" s="76"/>
      <c r="CP1898" s="76"/>
      <c r="CQ1898" s="76"/>
      <c r="CR1898" s="76"/>
      <c r="CS1898" s="76"/>
      <c r="CT1898" s="76"/>
      <c r="CU1898" s="76"/>
      <c r="CV1898" s="76"/>
      <c r="CW1898" s="76"/>
      <c r="CX1898" s="76"/>
      <c r="CY1898" s="76"/>
      <c r="CZ1898" s="76"/>
      <c r="DA1898" s="76"/>
      <c r="DB1898" s="76"/>
      <c r="DC1898" s="76"/>
      <c r="DD1898" s="76"/>
      <c r="DE1898" s="76"/>
      <c r="DF1898" s="76"/>
      <c r="DG1898" s="76"/>
      <c r="DH1898" s="76"/>
      <c r="DI1898" s="76"/>
      <c r="DJ1898" s="76"/>
      <c r="DK1898" s="76"/>
      <c r="DL1898" s="76"/>
    </row>
    <row r="1899" spans="1:116" x14ac:dyDescent="0.4">
      <c r="B1899" t="s">
        <v>332</v>
      </c>
      <c r="D1899" t="s">
        <v>510</v>
      </c>
      <c r="E1899" s="8" t="str">
        <f t="shared" si="3120"/>
        <v>1899 VOV-TV-V</v>
      </c>
      <c r="G1899" s="191" t="s">
        <v>462</v>
      </c>
      <c r="H1899" s="27"/>
      <c r="I1899" s="78"/>
      <c r="J1899" s="78"/>
      <c r="K1899" s="33"/>
      <c r="L1899" s="33"/>
      <c r="M1899" s="33"/>
      <c r="N1899" s="33"/>
      <c r="O1899" s="33"/>
      <c r="P1899" s="33"/>
      <c r="R1899" s="33"/>
      <c r="S1899" s="80"/>
      <c r="T1899" s="80"/>
      <c r="U1899" s="80"/>
      <c r="V1899" s="80"/>
      <c r="W1899" s="80"/>
      <c r="X1899" s="80"/>
      <c r="Y1899" s="80"/>
      <c r="Z1899" s="80"/>
      <c r="AA1899" s="80"/>
      <c r="AB1899" s="80"/>
      <c r="AC1899" s="80"/>
      <c r="AD1899" s="80"/>
      <c r="AE1899" s="80"/>
      <c r="AF1899" s="80"/>
      <c r="AG1899" s="80"/>
      <c r="AH1899" s="80"/>
      <c r="AI1899" s="80"/>
      <c r="AJ1899" s="80"/>
      <c r="AK1899" s="80"/>
      <c r="AL1899" s="80"/>
      <c r="AM1899" s="80"/>
      <c r="AN1899" s="80"/>
      <c r="AO1899" s="80"/>
      <c r="AP1899" s="80"/>
      <c r="AQ1899" s="80"/>
      <c r="AR1899" s="80"/>
      <c r="AS1899" s="80"/>
      <c r="AT1899" s="80"/>
      <c r="AU1899" s="80"/>
      <c r="AV1899" s="80"/>
      <c r="AW1899" s="80"/>
      <c r="AX1899" s="80"/>
      <c r="AY1899" s="80"/>
      <c r="AZ1899" s="80"/>
      <c r="BA1899" s="80"/>
      <c r="BB1899" s="80"/>
      <c r="BC1899" s="80"/>
      <c r="BD1899" s="80"/>
      <c r="BE1899" s="80"/>
      <c r="BF1899" s="80"/>
      <c r="BG1899" s="80"/>
      <c r="BH1899" s="80"/>
      <c r="BI1899" s="80"/>
      <c r="BJ1899" s="80"/>
      <c r="BK1899" s="80"/>
      <c r="BL1899" s="80"/>
      <c r="BM1899" s="80"/>
      <c r="BN1899" s="80"/>
      <c r="BO1899" s="80"/>
      <c r="BP1899" s="80"/>
      <c r="BQ1899" s="80"/>
      <c r="BR1899" s="80"/>
      <c r="BS1899" s="80"/>
      <c r="BT1899" s="80"/>
      <c r="BU1899" s="80"/>
      <c r="BV1899" s="80"/>
      <c r="BW1899" s="80"/>
      <c r="BX1899" s="80"/>
      <c r="BY1899" s="80"/>
      <c r="BZ1899" s="80"/>
      <c r="CA1899" s="80"/>
      <c r="CB1899" s="80"/>
      <c r="CC1899" s="80"/>
      <c r="CD1899" s="80"/>
      <c r="CE1899" s="80"/>
      <c r="CF1899" s="80"/>
      <c r="CG1899" s="80"/>
      <c r="CH1899" s="80"/>
      <c r="CI1899" s="80"/>
      <c r="CJ1899" s="80"/>
      <c r="CK1899" s="80"/>
      <c r="CL1899" s="80"/>
      <c r="CN1899" s="78"/>
      <c r="CO1899" s="77"/>
      <c r="CP1899" s="77"/>
      <c r="CQ1899" s="77"/>
      <c r="CR1899" s="77"/>
      <c r="CS1899" s="77"/>
      <c r="CT1899" s="77"/>
      <c r="CU1899" s="77"/>
      <c r="CV1899" s="77"/>
      <c r="CW1899" s="77"/>
      <c r="CX1899" s="77"/>
      <c r="CY1899" s="77"/>
      <c r="CZ1899" s="77"/>
      <c r="DA1899" s="77"/>
      <c r="DB1899" s="77"/>
      <c r="DC1899" s="77"/>
      <c r="DD1899" s="77"/>
      <c r="DE1899" s="77"/>
      <c r="DF1899" s="77"/>
      <c r="DG1899" s="77"/>
      <c r="DH1899" s="77"/>
      <c r="DI1899" s="77"/>
      <c r="DJ1899" s="77"/>
      <c r="DK1899" s="77"/>
      <c r="DL1899" s="77"/>
    </row>
    <row r="1900" spans="1:116" x14ac:dyDescent="0.4">
      <c r="B1900" t="s">
        <v>332</v>
      </c>
      <c r="D1900" t="s">
        <v>510</v>
      </c>
      <c r="E1900" s="8" t="str">
        <f t="shared" si="3120"/>
        <v>1900 VOV-TV-V</v>
      </c>
      <c r="G1900" s="191" t="str">
        <f>G1892</f>
        <v>Volume of a volume modifier - implant</v>
      </c>
      <c r="H1900" s="27"/>
      <c r="I1900" s="78"/>
      <c r="J1900" s="78"/>
      <c r="K1900" s="33"/>
      <c r="L1900" s="33"/>
      <c r="M1900" s="33"/>
      <c r="N1900" s="33"/>
      <c r="O1900" s="33"/>
      <c r="P1900" s="33"/>
      <c r="R1900" s="33"/>
      <c r="S1900" s="80" t="str">
        <f>S1888</f>
        <v>S$16</v>
      </c>
      <c r="T1900" s="80" t="str">
        <f t="shared" ref="T1900:CE1900" si="3121">T1888</f>
        <v>T$16</v>
      </c>
      <c r="U1900" s="80" t="str">
        <f t="shared" si="3121"/>
        <v>U$16</v>
      </c>
      <c r="V1900" s="80" t="str">
        <f t="shared" si="3121"/>
        <v>V$16</v>
      </c>
      <c r="W1900" s="80" t="str">
        <f t="shared" si="3121"/>
        <v>W$16</v>
      </c>
      <c r="X1900" s="80" t="str">
        <f t="shared" si="3121"/>
        <v>X$16</v>
      </c>
      <c r="Y1900" s="80" t="str">
        <f t="shared" si="3121"/>
        <v>Y$16</v>
      </c>
      <c r="Z1900" s="80" t="str">
        <f t="shared" si="3121"/>
        <v>Z$16</v>
      </c>
      <c r="AA1900" s="80" t="str">
        <f t="shared" si="3121"/>
        <v>AA$16</v>
      </c>
      <c r="AB1900" s="80" t="str">
        <f t="shared" si="3121"/>
        <v>AB$16</v>
      </c>
      <c r="AC1900" s="80" t="str">
        <f t="shared" si="3121"/>
        <v>AC$16</v>
      </c>
      <c r="AD1900" s="80" t="str">
        <f t="shared" si="3121"/>
        <v>AD$16</v>
      </c>
      <c r="AE1900" s="80" t="str">
        <f t="shared" si="3121"/>
        <v>AE$16</v>
      </c>
      <c r="AF1900" s="80" t="str">
        <f t="shared" si="3121"/>
        <v>AF$16</v>
      </c>
      <c r="AG1900" s="80" t="str">
        <f t="shared" si="3121"/>
        <v>AG$16</v>
      </c>
      <c r="AH1900" s="80" t="str">
        <f t="shared" si="3121"/>
        <v>AH$16</v>
      </c>
      <c r="AI1900" s="80" t="str">
        <f t="shared" si="3121"/>
        <v>AI$16</v>
      </c>
      <c r="AJ1900" s="80" t="str">
        <f t="shared" si="3121"/>
        <v>AJ$16</v>
      </c>
      <c r="AK1900" s="80" t="str">
        <f t="shared" si="3121"/>
        <v>AK$16</v>
      </c>
      <c r="AL1900" s="80" t="str">
        <f t="shared" si="3121"/>
        <v>AL$16</v>
      </c>
      <c r="AM1900" s="80" t="str">
        <f t="shared" si="3121"/>
        <v>AM$16</v>
      </c>
      <c r="AN1900" s="80" t="str">
        <f t="shared" si="3121"/>
        <v>AN$16</v>
      </c>
      <c r="AO1900" s="80" t="str">
        <f t="shared" si="3121"/>
        <v>AO$16</v>
      </c>
      <c r="AP1900" s="80" t="str">
        <f t="shared" si="3121"/>
        <v>AP$16</v>
      </c>
      <c r="AQ1900" s="80" t="str">
        <f t="shared" si="3121"/>
        <v>AQ$16</v>
      </c>
      <c r="AR1900" s="80" t="str">
        <f t="shared" si="3121"/>
        <v>AR$16</v>
      </c>
      <c r="AS1900" s="80" t="str">
        <f t="shared" si="3121"/>
        <v>AS$16</v>
      </c>
      <c r="AT1900" s="80" t="str">
        <f t="shared" si="3121"/>
        <v>AT$16</v>
      </c>
      <c r="AU1900" s="80" t="str">
        <f t="shared" si="3121"/>
        <v>AU$16</v>
      </c>
      <c r="AV1900" s="80" t="str">
        <f t="shared" si="3121"/>
        <v>AV$16</v>
      </c>
      <c r="AW1900" s="80" t="str">
        <f t="shared" si="3121"/>
        <v>AW$16</v>
      </c>
      <c r="AX1900" s="80" t="str">
        <f t="shared" si="3121"/>
        <v>AX$16</v>
      </c>
      <c r="AY1900" s="80" t="str">
        <f t="shared" si="3121"/>
        <v>AY$16</v>
      </c>
      <c r="AZ1900" s="80" t="str">
        <f t="shared" si="3121"/>
        <v>AZ$16</v>
      </c>
      <c r="BA1900" s="80" t="str">
        <f t="shared" si="3121"/>
        <v>BA$16</v>
      </c>
      <c r="BB1900" s="80" t="str">
        <f t="shared" si="3121"/>
        <v>BB$16</v>
      </c>
      <c r="BC1900" s="80" t="str">
        <f t="shared" si="3121"/>
        <v>BC$16</v>
      </c>
      <c r="BD1900" s="80" t="str">
        <f t="shared" si="3121"/>
        <v>BD$16</v>
      </c>
      <c r="BE1900" s="80" t="str">
        <f t="shared" si="3121"/>
        <v>BE$16</v>
      </c>
      <c r="BF1900" s="80" t="str">
        <f t="shared" si="3121"/>
        <v>BF$16</v>
      </c>
      <c r="BG1900" s="80" t="str">
        <f t="shared" si="3121"/>
        <v>BG$16</v>
      </c>
      <c r="BH1900" s="80" t="str">
        <f t="shared" si="3121"/>
        <v>BH$16</v>
      </c>
      <c r="BI1900" s="80" t="str">
        <f t="shared" si="3121"/>
        <v>BI$16</v>
      </c>
      <c r="BJ1900" s="80" t="str">
        <f t="shared" si="3121"/>
        <v>BJ$16</v>
      </c>
      <c r="BK1900" s="80" t="str">
        <f t="shared" si="3121"/>
        <v>BK$16</v>
      </c>
      <c r="BL1900" s="80" t="str">
        <f t="shared" si="3121"/>
        <v>BL$16</v>
      </c>
      <c r="BM1900" s="80" t="str">
        <f t="shared" si="3121"/>
        <v>BM$16</v>
      </c>
      <c r="BN1900" s="80" t="str">
        <f t="shared" si="3121"/>
        <v>BN$16</v>
      </c>
      <c r="BO1900" s="80" t="str">
        <f t="shared" si="3121"/>
        <v>BO$16</v>
      </c>
      <c r="BP1900" s="80" t="str">
        <f t="shared" si="3121"/>
        <v>BP$16</v>
      </c>
      <c r="BQ1900" s="80" t="str">
        <f t="shared" si="3121"/>
        <v>BQ$16</v>
      </c>
      <c r="BR1900" s="80" t="str">
        <f t="shared" si="3121"/>
        <v>BR$16</v>
      </c>
      <c r="BS1900" s="80" t="str">
        <f t="shared" si="3121"/>
        <v>BS$16</v>
      </c>
      <c r="BT1900" s="80" t="str">
        <f t="shared" si="3121"/>
        <v>BT$16</v>
      </c>
      <c r="BU1900" s="80" t="str">
        <f t="shared" si="3121"/>
        <v>BU$16</v>
      </c>
      <c r="BV1900" s="80" t="str">
        <f t="shared" si="3121"/>
        <v>BV$16</v>
      </c>
      <c r="BW1900" s="80" t="str">
        <f t="shared" si="3121"/>
        <v>BW$16</v>
      </c>
      <c r="BX1900" s="80" t="str">
        <f t="shared" si="3121"/>
        <v>BX$16</v>
      </c>
      <c r="BY1900" s="80" t="str">
        <f t="shared" si="3121"/>
        <v>BY$16</v>
      </c>
      <c r="BZ1900" s="80" t="str">
        <f t="shared" si="3121"/>
        <v>BZ$16</v>
      </c>
      <c r="CA1900" s="80" t="str">
        <f t="shared" si="3121"/>
        <v>CA$16</v>
      </c>
      <c r="CB1900" s="80" t="str">
        <f t="shared" si="3121"/>
        <v>CB$16</v>
      </c>
      <c r="CC1900" s="80" t="str">
        <f t="shared" si="3121"/>
        <v>CC$16</v>
      </c>
      <c r="CD1900" s="80" t="str">
        <f t="shared" si="3121"/>
        <v>CD$16</v>
      </c>
      <c r="CE1900" s="80" t="str">
        <f t="shared" si="3121"/>
        <v>CE$16</v>
      </c>
      <c r="CF1900" s="80" t="str">
        <f t="shared" ref="CF1900:CL1900" si="3122">CF1888</f>
        <v>CF$16</v>
      </c>
      <c r="CG1900" s="80" t="str">
        <f t="shared" si="3122"/>
        <v>CG$16</v>
      </c>
      <c r="CH1900" s="80" t="str">
        <f t="shared" si="3122"/>
        <v>CH$16</v>
      </c>
      <c r="CI1900" s="80" t="str">
        <f t="shared" si="3122"/>
        <v>CI$16</v>
      </c>
      <c r="CJ1900" s="80" t="str">
        <f t="shared" si="3122"/>
        <v>CJ$16</v>
      </c>
      <c r="CK1900" s="80" t="str">
        <f t="shared" si="3122"/>
        <v>CK$16</v>
      </c>
      <c r="CL1900" s="80" t="str">
        <f t="shared" si="3122"/>
        <v>CL$16</v>
      </c>
      <c r="CN1900" s="78"/>
      <c r="CO1900" s="80" t="str">
        <f t="shared" ref="CO1900:DL1900" si="3123">CO1888</f>
        <v>CO$16</v>
      </c>
      <c r="CP1900" s="80" t="str">
        <f t="shared" si="3123"/>
        <v>CP$16</v>
      </c>
      <c r="CQ1900" s="80" t="str">
        <f t="shared" si="3123"/>
        <v>CQ$16</v>
      </c>
      <c r="CR1900" s="80" t="str">
        <f t="shared" si="3123"/>
        <v>CR$16</v>
      </c>
      <c r="CS1900" s="80" t="str">
        <f t="shared" si="3123"/>
        <v>CS$16</v>
      </c>
      <c r="CT1900" s="80" t="str">
        <f t="shared" si="3123"/>
        <v>CT$16</v>
      </c>
      <c r="CU1900" s="80" t="str">
        <f t="shared" si="3123"/>
        <v>CU$16</v>
      </c>
      <c r="CV1900" s="80" t="str">
        <f t="shared" si="3123"/>
        <v>CV$16</v>
      </c>
      <c r="CW1900" s="80" t="str">
        <f t="shared" si="3123"/>
        <v>CW$16</v>
      </c>
      <c r="CX1900" s="80" t="str">
        <f t="shared" si="3123"/>
        <v>CX$16</v>
      </c>
      <c r="CY1900" s="80" t="str">
        <f t="shared" si="3123"/>
        <v>CY$16</v>
      </c>
      <c r="CZ1900" s="80" t="str">
        <f t="shared" si="3123"/>
        <v>CZ$16</v>
      </c>
      <c r="DA1900" s="80" t="str">
        <f t="shared" si="3123"/>
        <v>DA$16</v>
      </c>
      <c r="DB1900" s="80" t="str">
        <f t="shared" si="3123"/>
        <v>DB$16</v>
      </c>
      <c r="DC1900" s="80" t="str">
        <f t="shared" si="3123"/>
        <v>DC$16</v>
      </c>
      <c r="DD1900" s="80" t="str">
        <f t="shared" si="3123"/>
        <v>DD$16</v>
      </c>
      <c r="DE1900" s="80" t="str">
        <f t="shared" si="3123"/>
        <v>DE$16</v>
      </c>
      <c r="DF1900" s="80" t="str">
        <f t="shared" si="3123"/>
        <v>DF$16</v>
      </c>
      <c r="DG1900" s="80" t="str">
        <f t="shared" si="3123"/>
        <v>DG$16</v>
      </c>
      <c r="DH1900" s="80" t="str">
        <f t="shared" si="3123"/>
        <v>DH$16</v>
      </c>
      <c r="DI1900" s="80" t="str">
        <f t="shared" si="3123"/>
        <v>DI$16</v>
      </c>
      <c r="DJ1900" s="80" t="str">
        <f t="shared" si="3123"/>
        <v>DJ$16</v>
      </c>
      <c r="DK1900" s="80" t="str">
        <f t="shared" si="3123"/>
        <v>DK$16</v>
      </c>
      <c r="DL1900" s="80" t="str">
        <f t="shared" si="3123"/>
        <v>DL$16</v>
      </c>
    </row>
    <row r="1901" spans="1:116" x14ac:dyDescent="0.4">
      <c r="B1901" t="s">
        <v>332</v>
      </c>
      <c r="D1901" t="s">
        <v>510</v>
      </c>
      <c r="E1901" s="8" t="str">
        <f t="shared" si="3120"/>
        <v>1901 VOV-TV-V</v>
      </c>
      <c r="G1901" s="136" t="str">
        <f>G1889</f>
        <v xml:space="preserve">secondary unit </v>
      </c>
      <c r="K1901" s="53"/>
      <c r="L1901" s="53"/>
      <c r="M1901" s="53"/>
      <c r="N1901" s="53"/>
      <c r="O1901" s="53"/>
      <c r="P1901" s="53"/>
      <c r="R1901" s="24"/>
      <c r="S1901" s="212" t="str">
        <f>ADDRESS(ROW(S1897),COLUMN(S1897),2)</f>
        <v>S$1897</v>
      </c>
      <c r="T1901" s="212" t="str">
        <f t="shared" ref="T1901:CE1901" si="3124">ADDRESS(ROW(T1897),COLUMN(T1897),2)</f>
        <v>T$1897</v>
      </c>
      <c r="U1901" s="212" t="str">
        <f t="shared" si="3124"/>
        <v>U$1897</v>
      </c>
      <c r="V1901" s="212" t="str">
        <f t="shared" si="3124"/>
        <v>V$1897</v>
      </c>
      <c r="W1901" s="212" t="str">
        <f t="shared" si="3124"/>
        <v>W$1897</v>
      </c>
      <c r="X1901" s="212" t="str">
        <f t="shared" si="3124"/>
        <v>X$1897</v>
      </c>
      <c r="Y1901" s="212" t="str">
        <f t="shared" si="3124"/>
        <v>Y$1897</v>
      </c>
      <c r="Z1901" s="212" t="str">
        <f t="shared" si="3124"/>
        <v>Z$1897</v>
      </c>
      <c r="AA1901" s="212" t="str">
        <f t="shared" si="3124"/>
        <v>AA$1897</v>
      </c>
      <c r="AB1901" s="212" t="str">
        <f t="shared" si="3124"/>
        <v>AB$1897</v>
      </c>
      <c r="AC1901" s="212" t="str">
        <f t="shared" si="3124"/>
        <v>AC$1897</v>
      </c>
      <c r="AD1901" s="212" t="str">
        <f t="shared" si="3124"/>
        <v>AD$1897</v>
      </c>
      <c r="AE1901" s="212" t="str">
        <f t="shared" si="3124"/>
        <v>AE$1897</v>
      </c>
      <c r="AF1901" s="212" t="str">
        <f t="shared" si="3124"/>
        <v>AF$1897</v>
      </c>
      <c r="AG1901" s="212" t="str">
        <f t="shared" si="3124"/>
        <v>AG$1897</v>
      </c>
      <c r="AH1901" s="212" t="str">
        <f t="shared" si="3124"/>
        <v>AH$1897</v>
      </c>
      <c r="AI1901" s="212" t="str">
        <f t="shared" si="3124"/>
        <v>AI$1897</v>
      </c>
      <c r="AJ1901" s="212" t="str">
        <f t="shared" si="3124"/>
        <v>AJ$1897</v>
      </c>
      <c r="AK1901" s="212" t="str">
        <f t="shared" si="3124"/>
        <v>AK$1897</v>
      </c>
      <c r="AL1901" s="212" t="str">
        <f t="shared" si="3124"/>
        <v>AL$1897</v>
      </c>
      <c r="AM1901" s="212" t="str">
        <f t="shared" si="3124"/>
        <v>AM$1897</v>
      </c>
      <c r="AN1901" s="212" t="str">
        <f t="shared" si="3124"/>
        <v>AN$1897</v>
      </c>
      <c r="AO1901" s="212" t="str">
        <f t="shared" si="3124"/>
        <v>AO$1897</v>
      </c>
      <c r="AP1901" s="212" t="str">
        <f t="shared" si="3124"/>
        <v>AP$1897</v>
      </c>
      <c r="AQ1901" s="212" t="str">
        <f t="shared" si="3124"/>
        <v>AQ$1897</v>
      </c>
      <c r="AR1901" s="212" t="str">
        <f t="shared" si="3124"/>
        <v>AR$1897</v>
      </c>
      <c r="AS1901" s="212" t="str">
        <f t="shared" si="3124"/>
        <v>AS$1897</v>
      </c>
      <c r="AT1901" s="212" t="str">
        <f t="shared" si="3124"/>
        <v>AT$1897</v>
      </c>
      <c r="AU1901" s="212" t="str">
        <f t="shared" si="3124"/>
        <v>AU$1897</v>
      </c>
      <c r="AV1901" s="212" t="str">
        <f t="shared" si="3124"/>
        <v>AV$1897</v>
      </c>
      <c r="AW1901" s="212" t="str">
        <f t="shared" si="3124"/>
        <v>AW$1897</v>
      </c>
      <c r="AX1901" s="212" t="str">
        <f t="shared" si="3124"/>
        <v>AX$1897</v>
      </c>
      <c r="AY1901" s="212" t="str">
        <f t="shared" si="3124"/>
        <v>AY$1897</v>
      </c>
      <c r="AZ1901" s="212" t="str">
        <f t="shared" si="3124"/>
        <v>AZ$1897</v>
      </c>
      <c r="BA1901" s="212" t="str">
        <f t="shared" si="3124"/>
        <v>BA$1897</v>
      </c>
      <c r="BB1901" s="212" t="str">
        <f t="shared" si="3124"/>
        <v>BB$1897</v>
      </c>
      <c r="BC1901" s="212" t="str">
        <f t="shared" si="3124"/>
        <v>BC$1897</v>
      </c>
      <c r="BD1901" s="212" t="str">
        <f t="shared" si="3124"/>
        <v>BD$1897</v>
      </c>
      <c r="BE1901" s="212" t="str">
        <f t="shared" si="3124"/>
        <v>BE$1897</v>
      </c>
      <c r="BF1901" s="212" t="str">
        <f t="shared" si="3124"/>
        <v>BF$1897</v>
      </c>
      <c r="BG1901" s="212" t="str">
        <f t="shared" si="3124"/>
        <v>BG$1897</v>
      </c>
      <c r="BH1901" s="212" t="str">
        <f t="shared" si="3124"/>
        <v>BH$1897</v>
      </c>
      <c r="BI1901" s="212" t="str">
        <f t="shared" si="3124"/>
        <v>BI$1897</v>
      </c>
      <c r="BJ1901" s="212" t="str">
        <f t="shared" si="3124"/>
        <v>BJ$1897</v>
      </c>
      <c r="BK1901" s="212" t="str">
        <f t="shared" si="3124"/>
        <v>BK$1897</v>
      </c>
      <c r="BL1901" s="212" t="str">
        <f t="shared" si="3124"/>
        <v>BL$1897</v>
      </c>
      <c r="BM1901" s="212" t="str">
        <f t="shared" si="3124"/>
        <v>BM$1897</v>
      </c>
      <c r="BN1901" s="212" t="str">
        <f t="shared" si="3124"/>
        <v>BN$1897</v>
      </c>
      <c r="BO1901" s="212" t="str">
        <f t="shared" si="3124"/>
        <v>BO$1897</v>
      </c>
      <c r="BP1901" s="212" t="str">
        <f t="shared" si="3124"/>
        <v>BP$1897</v>
      </c>
      <c r="BQ1901" s="212" t="str">
        <f t="shared" si="3124"/>
        <v>BQ$1897</v>
      </c>
      <c r="BR1901" s="212" t="str">
        <f t="shared" si="3124"/>
        <v>BR$1897</v>
      </c>
      <c r="BS1901" s="212" t="str">
        <f t="shared" si="3124"/>
        <v>BS$1897</v>
      </c>
      <c r="BT1901" s="212" t="str">
        <f t="shared" si="3124"/>
        <v>BT$1897</v>
      </c>
      <c r="BU1901" s="212" t="str">
        <f t="shared" si="3124"/>
        <v>BU$1897</v>
      </c>
      <c r="BV1901" s="212" t="str">
        <f t="shared" si="3124"/>
        <v>BV$1897</v>
      </c>
      <c r="BW1901" s="212" t="str">
        <f t="shared" si="3124"/>
        <v>BW$1897</v>
      </c>
      <c r="BX1901" s="212" t="str">
        <f t="shared" si="3124"/>
        <v>BX$1897</v>
      </c>
      <c r="BY1901" s="212" t="str">
        <f t="shared" si="3124"/>
        <v>BY$1897</v>
      </c>
      <c r="BZ1901" s="212" t="str">
        <f t="shared" si="3124"/>
        <v>BZ$1897</v>
      </c>
      <c r="CA1901" s="212" t="str">
        <f t="shared" si="3124"/>
        <v>CA$1897</v>
      </c>
      <c r="CB1901" s="212" t="str">
        <f t="shared" si="3124"/>
        <v>CB$1897</v>
      </c>
      <c r="CC1901" s="212" t="str">
        <f t="shared" si="3124"/>
        <v>CC$1897</v>
      </c>
      <c r="CD1901" s="212" t="str">
        <f t="shared" si="3124"/>
        <v>CD$1897</v>
      </c>
      <c r="CE1901" s="212" t="str">
        <f t="shared" si="3124"/>
        <v>CE$1897</v>
      </c>
      <c r="CF1901" s="212" t="str">
        <f t="shared" ref="CF1901:CL1901" si="3125">ADDRESS(ROW(CF1897),COLUMN(CF1897),2)</f>
        <v>CF$1897</v>
      </c>
      <c r="CG1901" s="212" t="str">
        <f t="shared" si="3125"/>
        <v>CG$1897</v>
      </c>
      <c r="CH1901" s="212" t="str">
        <f t="shared" si="3125"/>
        <v>CH$1897</v>
      </c>
      <c r="CI1901" s="212" t="str">
        <f t="shared" si="3125"/>
        <v>CI$1897</v>
      </c>
      <c r="CJ1901" s="212" t="str">
        <f t="shared" si="3125"/>
        <v>CJ$1897</v>
      </c>
      <c r="CK1901" s="212" t="str">
        <f t="shared" si="3125"/>
        <v>CK$1897</v>
      </c>
      <c r="CL1901" s="212" t="str">
        <f t="shared" si="3125"/>
        <v>CL$1897</v>
      </c>
      <c r="CO1901" s="212" t="str">
        <f t="shared" ref="CO1901:DL1901" si="3126">ADDRESS(ROW(CO1897),COLUMN(CO1897),2)</f>
        <v>CO$1897</v>
      </c>
      <c r="CP1901" s="212" t="str">
        <f t="shared" si="3126"/>
        <v>CP$1897</v>
      </c>
      <c r="CQ1901" s="212" t="str">
        <f t="shared" si="3126"/>
        <v>CQ$1897</v>
      </c>
      <c r="CR1901" s="212" t="str">
        <f t="shared" si="3126"/>
        <v>CR$1897</v>
      </c>
      <c r="CS1901" s="212" t="str">
        <f t="shared" si="3126"/>
        <v>CS$1897</v>
      </c>
      <c r="CT1901" s="212" t="str">
        <f t="shared" si="3126"/>
        <v>CT$1897</v>
      </c>
      <c r="CU1901" s="212" t="str">
        <f t="shared" si="3126"/>
        <v>CU$1897</v>
      </c>
      <c r="CV1901" s="212" t="str">
        <f t="shared" si="3126"/>
        <v>CV$1897</v>
      </c>
      <c r="CW1901" s="212" t="str">
        <f t="shared" si="3126"/>
        <v>CW$1897</v>
      </c>
      <c r="CX1901" s="212" t="str">
        <f t="shared" si="3126"/>
        <v>CX$1897</v>
      </c>
      <c r="CY1901" s="212" t="str">
        <f t="shared" si="3126"/>
        <v>CY$1897</v>
      </c>
      <c r="CZ1901" s="212" t="str">
        <f t="shared" si="3126"/>
        <v>CZ$1897</v>
      </c>
      <c r="DA1901" s="212" t="str">
        <f t="shared" si="3126"/>
        <v>DA$1897</v>
      </c>
      <c r="DB1901" s="212" t="str">
        <f t="shared" si="3126"/>
        <v>DB$1897</v>
      </c>
      <c r="DC1901" s="212" t="str">
        <f t="shared" si="3126"/>
        <v>DC$1897</v>
      </c>
      <c r="DD1901" s="212" t="str">
        <f t="shared" si="3126"/>
        <v>DD$1897</v>
      </c>
      <c r="DE1901" s="212" t="str">
        <f t="shared" si="3126"/>
        <v>DE$1897</v>
      </c>
      <c r="DF1901" s="212" t="str">
        <f t="shared" si="3126"/>
        <v>DF$1897</v>
      </c>
      <c r="DG1901" s="212" t="str">
        <f t="shared" si="3126"/>
        <v>DG$1897</v>
      </c>
      <c r="DH1901" s="212" t="str">
        <f t="shared" si="3126"/>
        <v>DH$1897</v>
      </c>
      <c r="DI1901" s="212" t="str">
        <f t="shared" si="3126"/>
        <v>DI$1897</v>
      </c>
      <c r="DJ1901" s="212" t="str">
        <f t="shared" si="3126"/>
        <v>DJ$1897</v>
      </c>
      <c r="DK1901" s="212" t="str">
        <f t="shared" si="3126"/>
        <v>DK$1897</v>
      </c>
      <c r="DL1901" s="212" t="str">
        <f t="shared" si="3126"/>
        <v>DL$1897</v>
      </c>
    </row>
    <row r="1902" spans="1:116" x14ac:dyDescent="0.4">
      <c r="B1902" t="s">
        <v>332</v>
      </c>
      <c r="D1902" t="s">
        <v>510</v>
      </c>
      <c r="E1902" s="8" t="str">
        <f t="shared" si="3120"/>
        <v>1902 VOV-TV-V</v>
      </c>
      <c r="G1902" s="136" t="str">
        <f>G1890</f>
        <v>Secondary revenue driver</v>
      </c>
      <c r="H1902" s="12"/>
      <c r="I1902" s="60"/>
      <c r="J1902" s="60"/>
      <c r="K1902" s="15"/>
      <c r="L1902" s="15"/>
      <c r="M1902" s="15"/>
      <c r="N1902" s="15"/>
      <c r="O1902" s="15"/>
      <c r="P1902" s="15"/>
      <c r="R1902" s="15"/>
      <c r="S1902" s="80"/>
      <c r="T1902" s="80"/>
      <c r="U1902" s="80"/>
      <c r="V1902" s="80"/>
      <c r="W1902" s="80"/>
      <c r="X1902" s="80"/>
      <c r="Y1902" s="80"/>
      <c r="Z1902" s="80"/>
      <c r="AA1902" s="80"/>
      <c r="AB1902" s="80"/>
      <c r="AC1902" s="80"/>
      <c r="AD1902" s="80"/>
      <c r="AE1902" s="80"/>
      <c r="AF1902" s="80"/>
      <c r="AG1902" s="80"/>
      <c r="AH1902" s="80"/>
      <c r="AI1902" s="80"/>
      <c r="AJ1902" s="80"/>
      <c r="AK1902" s="80"/>
      <c r="AL1902" s="80"/>
      <c r="AM1902" s="80"/>
      <c r="AN1902" s="80"/>
      <c r="AO1902" s="80"/>
      <c r="AP1902" s="80"/>
      <c r="AQ1902" s="80"/>
      <c r="AR1902" s="80"/>
      <c r="AS1902" s="80"/>
      <c r="AT1902" s="80"/>
      <c r="AU1902" s="80"/>
      <c r="AV1902" s="80"/>
      <c r="AW1902" s="80"/>
      <c r="AX1902" s="80"/>
      <c r="AY1902" s="80"/>
      <c r="AZ1902" s="80"/>
      <c r="BA1902" s="80"/>
      <c r="BB1902" s="80"/>
      <c r="BC1902" s="80"/>
      <c r="BD1902" s="80"/>
      <c r="BE1902" s="80"/>
      <c r="BF1902" s="80"/>
      <c r="BG1902" s="80"/>
      <c r="BH1902" s="80"/>
      <c r="BI1902" s="80"/>
      <c r="BJ1902" s="80"/>
      <c r="BK1902" s="80"/>
      <c r="BL1902" s="80"/>
      <c r="BM1902" s="80"/>
      <c r="BN1902" s="80"/>
      <c r="BO1902" s="80"/>
      <c r="BP1902" s="80"/>
      <c r="BQ1902" s="80"/>
      <c r="BR1902" s="80"/>
      <c r="BS1902" s="80"/>
      <c r="BT1902" s="80"/>
      <c r="BU1902" s="80"/>
      <c r="BV1902" s="80"/>
      <c r="BW1902" s="80"/>
      <c r="BX1902" s="80"/>
      <c r="BY1902" s="80"/>
      <c r="BZ1902" s="80"/>
      <c r="CA1902" s="80"/>
      <c r="CB1902" s="80"/>
      <c r="CC1902" s="80"/>
      <c r="CD1902" s="80"/>
      <c r="CE1902" s="80"/>
      <c r="CF1902" s="80"/>
      <c r="CG1902" s="80"/>
      <c r="CH1902" s="80"/>
      <c r="CI1902" s="80"/>
      <c r="CJ1902" s="80"/>
      <c r="CK1902" s="80"/>
      <c r="CL1902" s="80"/>
      <c r="CN1902" s="60"/>
    </row>
    <row r="1903" spans="1:116" x14ac:dyDescent="0.4">
      <c r="B1903" t="s">
        <v>332</v>
      </c>
      <c r="D1903" t="s">
        <v>510</v>
      </c>
      <c r="E1903" s="8" t="str">
        <f t="shared" si="3120"/>
        <v>1903 VOV-TV-V</v>
      </c>
      <c r="G1903" s="136" t="str">
        <f>G1891</f>
        <v>Secondary volume driver</v>
      </c>
      <c r="H1903" s="12"/>
      <c r="I1903" s="60"/>
      <c r="J1903" s="60"/>
      <c r="K1903" s="15"/>
      <c r="L1903" s="15"/>
      <c r="M1903" s="15"/>
      <c r="N1903" s="15"/>
      <c r="O1903" s="15"/>
      <c r="P1903" s="15"/>
      <c r="R1903" s="15"/>
      <c r="S1903" s="76"/>
      <c r="T1903" s="76"/>
      <c r="U1903" s="76"/>
      <c r="V1903" s="76"/>
      <c r="W1903" s="76"/>
      <c r="X1903" s="76"/>
      <c r="Y1903" s="76"/>
      <c r="Z1903" s="76"/>
      <c r="AA1903" s="76"/>
      <c r="AB1903" s="76"/>
      <c r="AC1903" s="76"/>
      <c r="AD1903" s="76"/>
      <c r="AE1903" s="76"/>
      <c r="AF1903" s="76"/>
      <c r="AG1903" s="76"/>
      <c r="AH1903" s="76"/>
      <c r="AI1903" s="76"/>
      <c r="AJ1903" s="76"/>
      <c r="AK1903" s="76"/>
      <c r="AL1903" s="76"/>
      <c r="AM1903" s="76"/>
      <c r="AN1903" s="76"/>
      <c r="AO1903" s="76"/>
      <c r="AP1903" s="76"/>
      <c r="AQ1903" s="76"/>
      <c r="AR1903" s="76"/>
      <c r="AS1903" s="76"/>
      <c r="AT1903" s="76"/>
      <c r="AU1903" s="76"/>
      <c r="AV1903" s="76"/>
      <c r="AW1903" s="76"/>
      <c r="AX1903" s="76"/>
      <c r="AY1903" s="76"/>
      <c r="AZ1903" s="76"/>
      <c r="BA1903" s="76"/>
      <c r="BB1903" s="76"/>
      <c r="BC1903" s="76"/>
      <c r="BD1903" s="76"/>
      <c r="BE1903" s="76"/>
      <c r="BF1903" s="76"/>
      <c r="BG1903" s="76"/>
      <c r="BH1903" s="76"/>
      <c r="BI1903" s="76"/>
      <c r="BJ1903" s="76"/>
      <c r="BK1903" s="76"/>
      <c r="BL1903" s="76"/>
      <c r="BM1903" s="76"/>
      <c r="BN1903" s="76"/>
      <c r="BO1903" s="76"/>
      <c r="BP1903" s="76"/>
      <c r="BQ1903" s="76"/>
      <c r="BR1903" s="76"/>
      <c r="BS1903" s="76"/>
      <c r="BT1903" s="76"/>
      <c r="BU1903" s="76"/>
      <c r="BV1903" s="76"/>
      <c r="BW1903" s="76"/>
      <c r="BX1903" s="76"/>
      <c r="BY1903" s="76"/>
      <c r="BZ1903" s="76"/>
      <c r="CA1903" s="76"/>
      <c r="CB1903" s="76"/>
      <c r="CC1903" s="76"/>
      <c r="CD1903" s="76"/>
      <c r="CE1903" s="76"/>
      <c r="CF1903" s="76"/>
      <c r="CG1903" s="76"/>
      <c r="CH1903" s="76"/>
      <c r="CI1903" s="76"/>
      <c r="CJ1903" s="76"/>
      <c r="CK1903" s="76"/>
      <c r="CL1903" s="76"/>
      <c r="CN1903" s="60"/>
      <c r="CO1903" s="76"/>
      <c r="CP1903" s="76"/>
      <c r="CQ1903" s="76"/>
      <c r="CR1903" s="76"/>
      <c r="CS1903" s="76"/>
      <c r="CT1903" s="76"/>
      <c r="CU1903" s="76"/>
      <c r="CV1903" s="76"/>
      <c r="CW1903" s="76"/>
      <c r="CX1903" s="76"/>
      <c r="CY1903" s="76"/>
      <c r="CZ1903" s="76"/>
      <c r="DA1903" s="76"/>
      <c r="DB1903" s="76"/>
      <c r="DC1903" s="76"/>
      <c r="DD1903" s="76"/>
      <c r="DE1903" s="76"/>
      <c r="DF1903" s="76"/>
      <c r="DG1903" s="76"/>
      <c r="DH1903" s="76"/>
      <c r="DI1903" s="76"/>
      <c r="DJ1903" s="76"/>
      <c r="DK1903" s="76"/>
      <c r="DL1903" s="76"/>
    </row>
    <row r="1904" spans="1:116" x14ac:dyDescent="0.4">
      <c r="E1904" s="8"/>
      <c r="G1904" s="136"/>
      <c r="H1904" s="12"/>
      <c r="I1904" s="60"/>
      <c r="J1904" s="60"/>
      <c r="K1904" s="15"/>
      <c r="L1904" s="15"/>
      <c r="M1904" s="15"/>
      <c r="N1904" s="15"/>
      <c r="O1904" s="15"/>
      <c r="P1904" s="15"/>
      <c r="R1904" s="15"/>
      <c r="S1904" s="76"/>
      <c r="T1904" s="76"/>
      <c r="U1904" s="76"/>
      <c r="V1904" s="76"/>
      <c r="W1904" s="76"/>
      <c r="X1904" s="76"/>
      <c r="Y1904" s="76"/>
      <c r="Z1904" s="76"/>
      <c r="AA1904" s="76"/>
      <c r="AB1904" s="76"/>
      <c r="AC1904" s="76"/>
      <c r="AD1904" s="76"/>
      <c r="AE1904" s="76"/>
      <c r="AF1904" s="76"/>
      <c r="AG1904" s="76"/>
      <c r="AH1904" s="76"/>
      <c r="AI1904" s="76"/>
      <c r="AJ1904" s="76"/>
      <c r="AK1904" s="76"/>
      <c r="AL1904" s="76"/>
      <c r="AM1904" s="76"/>
      <c r="AN1904" s="76"/>
      <c r="AO1904" s="76"/>
      <c r="AP1904" s="76"/>
      <c r="AQ1904" s="76"/>
      <c r="AR1904" s="76"/>
      <c r="AS1904" s="76"/>
      <c r="AT1904" s="76"/>
      <c r="AU1904" s="76"/>
      <c r="AV1904" s="76"/>
      <c r="AW1904" s="76"/>
      <c r="AX1904" s="76"/>
      <c r="AY1904" s="76"/>
      <c r="AZ1904" s="76"/>
      <c r="BA1904" s="76"/>
      <c r="BB1904" s="76"/>
      <c r="BC1904" s="76"/>
      <c r="BD1904" s="76"/>
      <c r="BE1904" s="76"/>
      <c r="BF1904" s="76"/>
      <c r="BG1904" s="76"/>
      <c r="BH1904" s="76"/>
      <c r="BI1904" s="76"/>
      <c r="BJ1904" s="76"/>
      <c r="BK1904" s="76"/>
      <c r="BL1904" s="76"/>
      <c r="BM1904" s="76"/>
      <c r="BN1904" s="76"/>
      <c r="BO1904" s="76"/>
      <c r="BP1904" s="76"/>
      <c r="BQ1904" s="76"/>
      <c r="BR1904" s="76"/>
      <c r="BS1904" s="76"/>
      <c r="BT1904" s="76"/>
      <c r="BU1904" s="76"/>
      <c r="BV1904" s="76"/>
      <c r="BW1904" s="76"/>
      <c r="BX1904" s="76"/>
      <c r="BY1904" s="76"/>
      <c r="BZ1904" s="76"/>
      <c r="CA1904" s="76"/>
      <c r="CB1904" s="76"/>
      <c r="CC1904" s="76"/>
      <c r="CD1904" s="76"/>
      <c r="CE1904" s="76"/>
      <c r="CF1904" s="76"/>
      <c r="CG1904" s="76"/>
      <c r="CH1904" s="76"/>
      <c r="CI1904" s="76"/>
      <c r="CJ1904" s="76"/>
      <c r="CK1904" s="76"/>
      <c r="CL1904" s="76"/>
      <c r="CN1904" s="60"/>
      <c r="CO1904" s="76"/>
      <c r="CP1904" s="76"/>
      <c r="CQ1904" s="76"/>
      <c r="CR1904" s="76"/>
      <c r="CS1904" s="76"/>
      <c r="CT1904" s="76"/>
      <c r="CU1904" s="76"/>
      <c r="CV1904" s="76"/>
      <c r="CW1904" s="76"/>
      <c r="CX1904" s="76"/>
      <c r="CY1904" s="76"/>
      <c r="CZ1904" s="76"/>
      <c r="DA1904" s="76"/>
      <c r="DB1904" s="76"/>
      <c r="DC1904" s="76"/>
      <c r="DD1904" s="76"/>
      <c r="DE1904" s="76"/>
      <c r="DF1904" s="76"/>
      <c r="DG1904" s="76"/>
      <c r="DH1904" s="76"/>
      <c r="DI1904" s="76"/>
      <c r="DJ1904" s="76"/>
      <c r="DK1904" s="76"/>
      <c r="DL1904" s="76"/>
    </row>
    <row r="1905" spans="1:116" x14ac:dyDescent="0.4">
      <c r="A1905" s="174"/>
      <c r="E1905" s="8"/>
      <c r="G1905" s="175" t="s">
        <v>503</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174"/>
      <c r="E1906" s="8"/>
      <c r="G1906" s="175" t="s">
        <v>504</v>
      </c>
      <c r="H1906" s="12"/>
      <c r="I1906" s="60"/>
      <c r="J1906" s="60"/>
      <c r="K1906" s="15"/>
      <c r="L1906" s="15"/>
      <c r="M1906" s="15"/>
      <c r="N1906" s="15"/>
      <c r="O1906" s="15"/>
      <c r="P1906" s="15"/>
      <c r="R1906" s="15"/>
      <c r="S1906" s="179"/>
      <c r="T1906" s="179"/>
      <c r="U1906" s="179"/>
      <c r="V1906" s="179"/>
      <c r="W1906" s="179"/>
      <c r="X1906" s="179"/>
      <c r="Y1906" s="179"/>
      <c r="Z1906" s="179"/>
      <c r="AA1906" s="179"/>
      <c r="AB1906" s="179"/>
      <c r="AC1906" s="179"/>
      <c r="AD1906" s="179"/>
      <c r="AE1906" s="179"/>
      <c r="AF1906" s="179"/>
      <c r="AG1906" s="179"/>
      <c r="AH1906" s="179"/>
      <c r="AI1906" s="179"/>
      <c r="AJ1906" s="179"/>
      <c r="AK1906" s="179"/>
      <c r="AL1906" s="179"/>
      <c r="AM1906" s="179"/>
      <c r="AN1906" s="179"/>
      <c r="AO1906" s="179"/>
      <c r="AP1906" s="179"/>
      <c r="AQ1906" s="179"/>
      <c r="AR1906" s="179"/>
      <c r="AS1906" s="179"/>
      <c r="AT1906" s="179"/>
      <c r="AU1906" s="179"/>
      <c r="AV1906" s="179"/>
      <c r="AW1906" s="179"/>
      <c r="AX1906" s="179"/>
      <c r="AY1906" s="179"/>
      <c r="AZ1906" s="179"/>
      <c r="BA1906" s="179"/>
      <c r="BB1906" s="179"/>
      <c r="BC1906" s="179"/>
      <c r="BD1906" s="179"/>
      <c r="BE1906" s="179"/>
      <c r="BF1906" s="179"/>
      <c r="BG1906" s="179"/>
      <c r="BH1906" s="179"/>
      <c r="BI1906" s="179"/>
      <c r="BJ1906" s="179"/>
      <c r="BK1906" s="179"/>
      <c r="BL1906" s="179"/>
      <c r="BM1906" s="179"/>
      <c r="BN1906" s="179"/>
      <c r="BO1906" s="179"/>
      <c r="BP1906" s="179"/>
      <c r="BQ1906" s="179"/>
      <c r="BR1906" s="179"/>
      <c r="BS1906" s="179"/>
      <c r="BT1906" s="179"/>
      <c r="BU1906" s="179"/>
      <c r="BV1906" s="179"/>
      <c r="BW1906" s="179"/>
      <c r="BX1906" s="179"/>
      <c r="BY1906" s="179"/>
      <c r="BZ1906" s="179"/>
      <c r="CA1906" s="179"/>
      <c r="CB1906" s="179"/>
      <c r="CC1906" s="179"/>
      <c r="CD1906" s="179"/>
      <c r="CE1906" s="179"/>
      <c r="CF1906" s="179"/>
      <c r="CG1906" s="179"/>
      <c r="CH1906" s="179"/>
      <c r="CI1906" s="179"/>
      <c r="CJ1906" s="179"/>
      <c r="CK1906" s="179"/>
      <c r="CL1906" s="179"/>
      <c r="CN1906" s="60"/>
      <c r="CO1906" s="179"/>
      <c r="CP1906" s="179"/>
      <c r="CQ1906" s="179"/>
      <c r="CR1906" s="179"/>
      <c r="CS1906" s="179"/>
      <c r="CT1906" s="179"/>
      <c r="CU1906" s="179"/>
      <c r="CV1906" s="179"/>
      <c r="CW1906" s="179"/>
      <c r="CX1906" s="179"/>
      <c r="CY1906" s="179"/>
      <c r="CZ1906" s="179"/>
      <c r="DA1906" s="179"/>
      <c r="DB1906" s="179"/>
      <c r="DC1906" s="179"/>
      <c r="DD1906" s="179"/>
      <c r="DE1906" s="179"/>
      <c r="DF1906" s="179"/>
      <c r="DG1906" s="179"/>
      <c r="DH1906" s="179"/>
      <c r="DI1906" s="179"/>
      <c r="DJ1906" s="179"/>
      <c r="DK1906" s="179"/>
      <c r="DL1906" s="179"/>
    </row>
    <row r="1907" spans="1:116" x14ac:dyDescent="0.4">
      <c r="A1907" s="174"/>
      <c r="E1907" s="8"/>
      <c r="G1907" s="175" t="s">
        <v>461</v>
      </c>
      <c r="H1907" s="174"/>
      <c r="I1907" s="176"/>
      <c r="J1907" s="176"/>
      <c r="K1907" s="197"/>
      <c r="L1907" s="197"/>
      <c r="M1907" s="197"/>
      <c r="N1907" s="197"/>
      <c r="O1907" s="197"/>
      <c r="P1907" s="197"/>
      <c r="R1907" s="198"/>
      <c r="S1907" s="174"/>
      <c r="T1907" s="174"/>
      <c r="U1907" s="174"/>
      <c r="V1907" s="174"/>
      <c r="W1907" s="174"/>
      <c r="X1907" s="174"/>
      <c r="Y1907" s="174"/>
      <c r="Z1907" s="174"/>
      <c r="AA1907" s="174"/>
      <c r="AB1907" s="174"/>
      <c r="AC1907" s="174"/>
      <c r="AD1907" s="174"/>
      <c r="AE1907" s="174"/>
      <c r="AF1907" s="174"/>
      <c r="AG1907" s="174"/>
      <c r="AH1907" s="174"/>
      <c r="AI1907" s="174"/>
      <c r="AJ1907" s="174"/>
      <c r="AK1907" s="174"/>
      <c r="AL1907" s="174"/>
      <c r="AM1907" s="174"/>
      <c r="AN1907" s="174"/>
      <c r="AO1907" s="174"/>
      <c r="AP1907" s="174"/>
      <c r="AQ1907" s="174"/>
      <c r="AR1907" s="174"/>
      <c r="AS1907" s="174"/>
      <c r="AT1907" s="174"/>
      <c r="AU1907" s="174"/>
      <c r="AV1907" s="174"/>
      <c r="AW1907" s="174"/>
      <c r="AX1907" s="174"/>
      <c r="AY1907" s="174"/>
      <c r="AZ1907" s="174"/>
      <c r="BA1907" s="174"/>
      <c r="BB1907" s="174"/>
      <c r="BC1907" s="174"/>
      <c r="BD1907" s="174"/>
      <c r="BE1907" s="174"/>
      <c r="BF1907" s="174"/>
      <c r="BG1907" s="174"/>
      <c r="BH1907" s="174"/>
      <c r="BI1907" s="174"/>
      <c r="BJ1907" s="174"/>
      <c r="BK1907" s="174"/>
      <c r="BL1907" s="174"/>
      <c r="BM1907" s="174"/>
      <c r="BN1907" s="174"/>
      <c r="BO1907" s="174"/>
      <c r="BP1907" s="174"/>
      <c r="BQ1907" s="174"/>
      <c r="BR1907" s="174"/>
      <c r="BS1907" s="174"/>
      <c r="BT1907" s="174"/>
      <c r="BU1907" s="174"/>
      <c r="BV1907" s="174"/>
      <c r="BW1907" s="174"/>
      <c r="BX1907" s="174"/>
      <c r="BY1907" s="174"/>
      <c r="BZ1907" s="174"/>
      <c r="CA1907" s="174"/>
      <c r="CB1907" s="174"/>
      <c r="CC1907" s="174"/>
      <c r="CD1907" s="174"/>
      <c r="CE1907" s="174"/>
      <c r="CF1907" s="174"/>
      <c r="CG1907" s="174"/>
      <c r="CH1907" s="174"/>
      <c r="CI1907" s="174"/>
      <c r="CJ1907" s="174"/>
      <c r="CK1907" s="174"/>
      <c r="CL1907" s="174"/>
      <c r="CN1907" s="176"/>
      <c r="CO1907" s="174"/>
      <c r="CP1907" s="174"/>
      <c r="CQ1907" s="174"/>
      <c r="CR1907" s="174"/>
      <c r="CS1907" s="174"/>
      <c r="CT1907" s="174"/>
      <c r="CU1907" s="174"/>
      <c r="CV1907" s="174"/>
      <c r="CW1907" s="174"/>
      <c r="CX1907" s="174"/>
      <c r="CY1907" s="174"/>
      <c r="CZ1907" s="174"/>
      <c r="DA1907" s="174"/>
      <c r="DB1907" s="174"/>
      <c r="DC1907" s="174"/>
      <c r="DD1907" s="174"/>
      <c r="DE1907" s="174"/>
      <c r="DF1907" s="174"/>
      <c r="DG1907" s="174"/>
      <c r="DH1907" s="174"/>
      <c r="DI1907" s="174"/>
      <c r="DJ1907" s="174"/>
      <c r="DK1907" s="174"/>
      <c r="DL1907" s="174"/>
    </row>
    <row r="1908" spans="1:116" x14ac:dyDescent="0.4">
      <c r="A1908" s="174"/>
      <c r="E1908" s="8"/>
      <c r="G1908" s="175" t="s">
        <v>462</v>
      </c>
      <c r="H1908" s="174"/>
      <c r="I1908" s="176"/>
      <c r="J1908" s="176"/>
      <c r="K1908" s="197"/>
      <c r="L1908" s="197"/>
      <c r="M1908" s="197"/>
      <c r="N1908" s="197"/>
      <c r="O1908" s="197"/>
      <c r="P1908" s="197"/>
      <c r="R1908" s="198"/>
      <c r="S1908" s="174"/>
      <c r="T1908" s="174"/>
      <c r="U1908" s="174"/>
      <c r="V1908" s="174"/>
      <c r="W1908" s="174"/>
      <c r="X1908" s="174"/>
      <c r="Y1908" s="174"/>
      <c r="Z1908" s="174"/>
      <c r="AA1908" s="174"/>
      <c r="AB1908" s="174"/>
      <c r="AC1908" s="174"/>
      <c r="AD1908" s="174"/>
      <c r="AE1908" s="174"/>
      <c r="AF1908" s="174"/>
      <c r="AG1908" s="174"/>
      <c r="AH1908" s="174"/>
      <c r="AI1908" s="174"/>
      <c r="AJ1908" s="174"/>
      <c r="AK1908" s="174"/>
      <c r="AL1908" s="174"/>
      <c r="AM1908" s="174"/>
      <c r="AN1908" s="174"/>
      <c r="AO1908" s="174"/>
      <c r="AP1908" s="174"/>
      <c r="AQ1908" s="174"/>
      <c r="AR1908" s="174"/>
      <c r="AS1908" s="174"/>
      <c r="AT1908" s="174"/>
      <c r="AU1908" s="174"/>
      <c r="AV1908" s="174"/>
      <c r="AW1908" s="174"/>
      <c r="AX1908" s="174"/>
      <c r="AY1908" s="174"/>
      <c r="AZ1908" s="174"/>
      <c r="BA1908" s="174"/>
      <c r="BB1908" s="174"/>
      <c r="BC1908" s="174"/>
      <c r="BD1908" s="174"/>
      <c r="BE1908" s="174"/>
      <c r="BF1908" s="174"/>
      <c r="BG1908" s="174"/>
      <c r="BH1908" s="174"/>
      <c r="BI1908" s="174"/>
      <c r="BJ1908" s="174"/>
      <c r="BK1908" s="174"/>
      <c r="BL1908" s="174"/>
      <c r="BM1908" s="174"/>
      <c r="BN1908" s="174"/>
      <c r="BO1908" s="174"/>
      <c r="BP1908" s="174"/>
      <c r="BQ1908" s="174"/>
      <c r="BR1908" s="174"/>
      <c r="BS1908" s="174"/>
      <c r="BT1908" s="174"/>
      <c r="BU1908" s="174"/>
      <c r="BV1908" s="174"/>
      <c r="BW1908" s="174"/>
      <c r="BX1908" s="174"/>
      <c r="BY1908" s="174"/>
      <c r="BZ1908" s="174"/>
      <c r="CA1908" s="174"/>
      <c r="CB1908" s="174"/>
      <c r="CC1908" s="174"/>
      <c r="CD1908" s="174"/>
      <c r="CE1908" s="174"/>
      <c r="CF1908" s="174"/>
      <c r="CG1908" s="174"/>
      <c r="CH1908" s="174"/>
      <c r="CI1908" s="174"/>
      <c r="CJ1908" s="174"/>
      <c r="CK1908" s="174"/>
      <c r="CL1908" s="174"/>
      <c r="CN1908" s="176"/>
      <c r="CO1908" s="174"/>
      <c r="CP1908" s="174"/>
      <c r="CQ1908" s="174"/>
      <c r="CR1908" s="174"/>
      <c r="CS1908" s="174"/>
      <c r="CT1908" s="174"/>
      <c r="CU1908" s="174"/>
      <c r="CV1908" s="174"/>
      <c r="CW1908" s="174"/>
      <c r="CX1908" s="174"/>
      <c r="CY1908" s="174"/>
      <c r="CZ1908" s="174"/>
      <c r="DA1908" s="174"/>
      <c r="DB1908" s="174"/>
      <c r="DC1908" s="174"/>
      <c r="DD1908" s="174"/>
      <c r="DE1908" s="174"/>
      <c r="DF1908" s="174"/>
      <c r="DG1908" s="174"/>
      <c r="DH1908" s="174"/>
      <c r="DI1908" s="174"/>
      <c r="DJ1908" s="174"/>
      <c r="DK1908" s="174"/>
      <c r="DL1908" s="174"/>
    </row>
    <row r="1909" spans="1:116" x14ac:dyDescent="0.4">
      <c r="A1909" s="174"/>
      <c r="E1909" s="8"/>
      <c r="G1909" s="175" t="s">
        <v>491</v>
      </c>
      <c r="H1909" s="174"/>
      <c r="I1909" s="176"/>
      <c r="J1909" s="176"/>
      <c r="K1909" s="197"/>
      <c r="L1909" s="197"/>
      <c r="M1909" s="197"/>
      <c r="N1909" s="197"/>
      <c r="O1909" s="197"/>
      <c r="P1909" s="197"/>
      <c r="R1909" s="198"/>
      <c r="S1909" s="199" t="str">
        <f t="shared" ref="S1909:CD1909" si="3127">S$20</f>
        <v>S$16</v>
      </c>
      <c r="T1909" s="199" t="str">
        <f t="shared" si="3127"/>
        <v>T$16</v>
      </c>
      <c r="U1909" s="199" t="str">
        <f t="shared" si="3127"/>
        <v>U$16</v>
      </c>
      <c r="V1909" s="199" t="str">
        <f t="shared" si="3127"/>
        <v>V$16</v>
      </c>
      <c r="W1909" s="199" t="str">
        <f t="shared" si="3127"/>
        <v>W$16</v>
      </c>
      <c r="X1909" s="199" t="str">
        <f t="shared" si="3127"/>
        <v>X$16</v>
      </c>
      <c r="Y1909" s="199" t="str">
        <f t="shared" si="3127"/>
        <v>Y$16</v>
      </c>
      <c r="Z1909" s="199" t="str">
        <f t="shared" si="3127"/>
        <v>Z$16</v>
      </c>
      <c r="AA1909" s="199" t="str">
        <f t="shared" si="3127"/>
        <v>AA$16</v>
      </c>
      <c r="AB1909" s="199" t="str">
        <f t="shared" si="3127"/>
        <v>AB$16</v>
      </c>
      <c r="AC1909" s="199" t="str">
        <f t="shared" si="3127"/>
        <v>AC$16</v>
      </c>
      <c r="AD1909" s="199" t="str">
        <f t="shared" si="3127"/>
        <v>AD$16</v>
      </c>
      <c r="AE1909" s="199" t="str">
        <f t="shared" si="3127"/>
        <v>AE$16</v>
      </c>
      <c r="AF1909" s="199" t="str">
        <f t="shared" si="3127"/>
        <v>AF$16</v>
      </c>
      <c r="AG1909" s="199" t="str">
        <f t="shared" si="3127"/>
        <v>AG$16</v>
      </c>
      <c r="AH1909" s="199" t="str">
        <f t="shared" si="3127"/>
        <v>AH$16</v>
      </c>
      <c r="AI1909" s="199" t="str">
        <f t="shared" si="3127"/>
        <v>AI$16</v>
      </c>
      <c r="AJ1909" s="199" t="str">
        <f t="shared" si="3127"/>
        <v>AJ$16</v>
      </c>
      <c r="AK1909" s="199" t="str">
        <f t="shared" si="3127"/>
        <v>AK$16</v>
      </c>
      <c r="AL1909" s="199" t="str">
        <f t="shared" si="3127"/>
        <v>AL$16</v>
      </c>
      <c r="AM1909" s="199" t="str">
        <f t="shared" si="3127"/>
        <v>AM$16</v>
      </c>
      <c r="AN1909" s="199" t="str">
        <f t="shared" si="3127"/>
        <v>AN$16</v>
      </c>
      <c r="AO1909" s="199" t="str">
        <f t="shared" si="3127"/>
        <v>AO$16</v>
      </c>
      <c r="AP1909" s="199" t="str">
        <f t="shared" si="3127"/>
        <v>AP$16</v>
      </c>
      <c r="AQ1909" s="199" t="str">
        <f t="shared" si="3127"/>
        <v>AQ$16</v>
      </c>
      <c r="AR1909" s="199" t="str">
        <f t="shared" si="3127"/>
        <v>AR$16</v>
      </c>
      <c r="AS1909" s="199" t="str">
        <f t="shared" si="3127"/>
        <v>AS$16</v>
      </c>
      <c r="AT1909" s="199" t="str">
        <f t="shared" si="3127"/>
        <v>AT$16</v>
      </c>
      <c r="AU1909" s="199" t="str">
        <f t="shared" si="3127"/>
        <v>AU$16</v>
      </c>
      <c r="AV1909" s="199" t="str">
        <f t="shared" si="3127"/>
        <v>AV$16</v>
      </c>
      <c r="AW1909" s="199" t="str">
        <f t="shared" si="3127"/>
        <v>AW$16</v>
      </c>
      <c r="AX1909" s="199" t="str">
        <f t="shared" si="3127"/>
        <v>AX$16</v>
      </c>
      <c r="AY1909" s="199" t="str">
        <f t="shared" si="3127"/>
        <v>AY$16</v>
      </c>
      <c r="AZ1909" s="199" t="str">
        <f t="shared" si="3127"/>
        <v>AZ$16</v>
      </c>
      <c r="BA1909" s="199" t="str">
        <f t="shared" si="3127"/>
        <v>BA$16</v>
      </c>
      <c r="BB1909" s="199" t="str">
        <f t="shared" si="3127"/>
        <v>BB$16</v>
      </c>
      <c r="BC1909" s="199" t="str">
        <f t="shared" si="3127"/>
        <v>BC$16</v>
      </c>
      <c r="BD1909" s="199" t="str">
        <f t="shared" si="3127"/>
        <v>BD$16</v>
      </c>
      <c r="BE1909" s="199" t="str">
        <f t="shared" si="3127"/>
        <v>BE$16</v>
      </c>
      <c r="BF1909" s="199" t="str">
        <f t="shared" si="3127"/>
        <v>BF$16</v>
      </c>
      <c r="BG1909" s="199" t="str">
        <f t="shared" si="3127"/>
        <v>BG$16</v>
      </c>
      <c r="BH1909" s="199" t="str">
        <f t="shared" si="3127"/>
        <v>BH$16</v>
      </c>
      <c r="BI1909" s="199" t="str">
        <f t="shared" si="3127"/>
        <v>BI$16</v>
      </c>
      <c r="BJ1909" s="199" t="str">
        <f t="shared" si="3127"/>
        <v>BJ$16</v>
      </c>
      <c r="BK1909" s="199" t="str">
        <f t="shared" si="3127"/>
        <v>BK$16</v>
      </c>
      <c r="BL1909" s="199" t="str">
        <f t="shared" si="3127"/>
        <v>BL$16</v>
      </c>
      <c r="BM1909" s="199" t="str">
        <f t="shared" si="3127"/>
        <v>BM$16</v>
      </c>
      <c r="BN1909" s="199" t="str">
        <f t="shared" si="3127"/>
        <v>BN$16</v>
      </c>
      <c r="BO1909" s="199" t="str">
        <f t="shared" si="3127"/>
        <v>BO$16</v>
      </c>
      <c r="BP1909" s="199" t="str">
        <f t="shared" si="3127"/>
        <v>BP$16</v>
      </c>
      <c r="BQ1909" s="199" t="str">
        <f t="shared" si="3127"/>
        <v>BQ$16</v>
      </c>
      <c r="BR1909" s="199" t="str">
        <f t="shared" si="3127"/>
        <v>BR$16</v>
      </c>
      <c r="BS1909" s="199" t="str">
        <f t="shared" si="3127"/>
        <v>BS$16</v>
      </c>
      <c r="BT1909" s="199" t="str">
        <f t="shared" si="3127"/>
        <v>BT$16</v>
      </c>
      <c r="BU1909" s="199" t="str">
        <f t="shared" si="3127"/>
        <v>BU$16</v>
      </c>
      <c r="BV1909" s="199" t="str">
        <f t="shared" si="3127"/>
        <v>BV$16</v>
      </c>
      <c r="BW1909" s="199" t="str">
        <f t="shared" si="3127"/>
        <v>BW$16</v>
      </c>
      <c r="BX1909" s="199" t="str">
        <f t="shared" si="3127"/>
        <v>BX$16</v>
      </c>
      <c r="BY1909" s="199" t="str">
        <f t="shared" si="3127"/>
        <v>BY$16</v>
      </c>
      <c r="BZ1909" s="199" t="str">
        <f t="shared" si="3127"/>
        <v>BZ$16</v>
      </c>
      <c r="CA1909" s="199" t="str">
        <f t="shared" si="3127"/>
        <v>CA$16</v>
      </c>
      <c r="CB1909" s="199" t="str">
        <f t="shared" si="3127"/>
        <v>CB$16</v>
      </c>
      <c r="CC1909" s="199" t="str">
        <f t="shared" si="3127"/>
        <v>CC$16</v>
      </c>
      <c r="CD1909" s="199" t="str">
        <f t="shared" si="3127"/>
        <v>CD$16</v>
      </c>
      <c r="CE1909" s="199" t="str">
        <f t="shared" ref="CE1909:CL1909" si="3128">CE$20</f>
        <v>CE$16</v>
      </c>
      <c r="CF1909" s="199" t="str">
        <f t="shared" si="3128"/>
        <v>CF$16</v>
      </c>
      <c r="CG1909" s="199" t="str">
        <f t="shared" si="3128"/>
        <v>CG$16</v>
      </c>
      <c r="CH1909" s="199" t="str">
        <f t="shared" si="3128"/>
        <v>CH$16</v>
      </c>
      <c r="CI1909" s="199" t="str">
        <f t="shared" si="3128"/>
        <v>CI$16</v>
      </c>
      <c r="CJ1909" s="199" t="str">
        <f t="shared" si="3128"/>
        <v>CJ$16</v>
      </c>
      <c r="CK1909" s="199" t="str">
        <f t="shared" si="3128"/>
        <v>CK$16</v>
      </c>
      <c r="CL1909" s="199" t="str">
        <f t="shared" si="3128"/>
        <v>CL$16</v>
      </c>
      <c r="CN1909" s="176"/>
      <c r="CO1909" s="199" t="str">
        <f t="shared" ref="CO1909:DL1909" si="3129">CO$20</f>
        <v>CO$16</v>
      </c>
      <c r="CP1909" s="199" t="str">
        <f t="shared" si="3129"/>
        <v>CP$16</v>
      </c>
      <c r="CQ1909" s="199" t="str">
        <f t="shared" si="3129"/>
        <v>CQ$16</v>
      </c>
      <c r="CR1909" s="199" t="str">
        <f t="shared" si="3129"/>
        <v>CR$16</v>
      </c>
      <c r="CS1909" s="199" t="str">
        <f t="shared" si="3129"/>
        <v>CS$16</v>
      </c>
      <c r="CT1909" s="199" t="str">
        <f t="shared" si="3129"/>
        <v>CT$16</v>
      </c>
      <c r="CU1909" s="199" t="str">
        <f t="shared" si="3129"/>
        <v>CU$16</v>
      </c>
      <c r="CV1909" s="199" t="str">
        <f t="shared" si="3129"/>
        <v>CV$16</v>
      </c>
      <c r="CW1909" s="199" t="str">
        <f t="shared" si="3129"/>
        <v>CW$16</v>
      </c>
      <c r="CX1909" s="199" t="str">
        <f t="shared" si="3129"/>
        <v>CX$16</v>
      </c>
      <c r="CY1909" s="199" t="str">
        <f t="shared" si="3129"/>
        <v>CY$16</v>
      </c>
      <c r="CZ1909" s="199" t="str">
        <f t="shared" si="3129"/>
        <v>CZ$16</v>
      </c>
      <c r="DA1909" s="199" t="str">
        <f t="shared" si="3129"/>
        <v>DA$16</v>
      </c>
      <c r="DB1909" s="199" t="str">
        <f t="shared" si="3129"/>
        <v>DB$16</v>
      </c>
      <c r="DC1909" s="199" t="str">
        <f t="shared" si="3129"/>
        <v>DC$16</v>
      </c>
      <c r="DD1909" s="199" t="str">
        <f t="shared" si="3129"/>
        <v>DD$16</v>
      </c>
      <c r="DE1909" s="199" t="str">
        <f t="shared" si="3129"/>
        <v>DE$16</v>
      </c>
      <c r="DF1909" s="199" t="str">
        <f t="shared" si="3129"/>
        <v>DF$16</v>
      </c>
      <c r="DG1909" s="199" t="str">
        <f t="shared" si="3129"/>
        <v>DG$16</v>
      </c>
      <c r="DH1909" s="199" t="str">
        <f t="shared" si="3129"/>
        <v>DH$16</v>
      </c>
      <c r="DI1909" s="199" t="str">
        <f t="shared" si="3129"/>
        <v>DI$16</v>
      </c>
      <c r="DJ1909" s="199" t="str">
        <f t="shared" si="3129"/>
        <v>DJ$16</v>
      </c>
      <c r="DK1909" s="199" t="str">
        <f t="shared" si="3129"/>
        <v>DK$16</v>
      </c>
      <c r="DL1909" s="199" t="str">
        <f t="shared" si="3129"/>
        <v>DL$16</v>
      </c>
    </row>
    <row r="1910" spans="1:116" x14ac:dyDescent="0.4">
      <c r="A1910" s="174"/>
      <c r="E1910" s="8"/>
      <c r="G1910" s="175" t="s">
        <v>505</v>
      </c>
      <c r="H1910" s="200"/>
      <c r="I1910" s="201"/>
      <c r="J1910" s="201"/>
      <c r="K1910" s="202"/>
      <c r="L1910" s="202"/>
      <c r="M1910" s="202"/>
      <c r="N1910" s="202"/>
      <c r="O1910" s="202"/>
      <c r="P1910" s="202"/>
      <c r="R1910" s="202"/>
      <c r="S1910" s="199" t="str">
        <f t="shared" ref="S1910:CD1910" si="3130">S$21</f>
        <v>S$17</v>
      </c>
      <c r="T1910" s="199" t="str">
        <f t="shared" si="3130"/>
        <v>T$17</v>
      </c>
      <c r="U1910" s="199" t="str">
        <f t="shared" si="3130"/>
        <v>U$17</v>
      </c>
      <c r="V1910" s="199" t="str">
        <f t="shared" si="3130"/>
        <v>V$17</v>
      </c>
      <c r="W1910" s="199" t="str">
        <f t="shared" si="3130"/>
        <v>W$17</v>
      </c>
      <c r="X1910" s="199" t="str">
        <f t="shared" si="3130"/>
        <v>X$17</v>
      </c>
      <c r="Y1910" s="199" t="str">
        <f t="shared" si="3130"/>
        <v>Y$17</v>
      </c>
      <c r="Z1910" s="199" t="str">
        <f t="shared" si="3130"/>
        <v>Z$17</v>
      </c>
      <c r="AA1910" s="199" t="str">
        <f t="shared" si="3130"/>
        <v>AA$17</v>
      </c>
      <c r="AB1910" s="199" t="str">
        <f t="shared" si="3130"/>
        <v>AB$17</v>
      </c>
      <c r="AC1910" s="199" t="str">
        <f t="shared" si="3130"/>
        <v>AC$17</v>
      </c>
      <c r="AD1910" s="199" t="str">
        <f t="shared" si="3130"/>
        <v>AD$17</v>
      </c>
      <c r="AE1910" s="199" t="str">
        <f t="shared" si="3130"/>
        <v>AE$17</v>
      </c>
      <c r="AF1910" s="199" t="str">
        <f t="shared" si="3130"/>
        <v>AF$17</v>
      </c>
      <c r="AG1910" s="199" t="str">
        <f t="shared" si="3130"/>
        <v>AG$17</v>
      </c>
      <c r="AH1910" s="199" t="str">
        <f t="shared" si="3130"/>
        <v>AH$17</v>
      </c>
      <c r="AI1910" s="199" t="str">
        <f t="shared" si="3130"/>
        <v>AI$17</v>
      </c>
      <c r="AJ1910" s="199" t="str">
        <f t="shared" si="3130"/>
        <v>AJ$17</v>
      </c>
      <c r="AK1910" s="199" t="str">
        <f t="shared" si="3130"/>
        <v>AK$17</v>
      </c>
      <c r="AL1910" s="199" t="str">
        <f t="shared" si="3130"/>
        <v>AL$17</v>
      </c>
      <c r="AM1910" s="199" t="str">
        <f t="shared" si="3130"/>
        <v>AM$17</v>
      </c>
      <c r="AN1910" s="199" t="str">
        <f t="shared" si="3130"/>
        <v>AN$17</v>
      </c>
      <c r="AO1910" s="199" t="str">
        <f t="shared" si="3130"/>
        <v>AO$17</v>
      </c>
      <c r="AP1910" s="199" t="str">
        <f t="shared" si="3130"/>
        <v>AP$17</v>
      </c>
      <c r="AQ1910" s="199" t="str">
        <f t="shared" si="3130"/>
        <v>AQ$17</v>
      </c>
      <c r="AR1910" s="199" t="str">
        <f t="shared" si="3130"/>
        <v>AR$17</v>
      </c>
      <c r="AS1910" s="199" t="str">
        <f t="shared" si="3130"/>
        <v>AS$17</v>
      </c>
      <c r="AT1910" s="199" t="str">
        <f t="shared" si="3130"/>
        <v>AT$17</v>
      </c>
      <c r="AU1910" s="199" t="str">
        <f t="shared" si="3130"/>
        <v>AU$17</v>
      </c>
      <c r="AV1910" s="199" t="str">
        <f t="shared" si="3130"/>
        <v>AV$17</v>
      </c>
      <c r="AW1910" s="199" t="str">
        <f t="shared" si="3130"/>
        <v>AW$17</v>
      </c>
      <c r="AX1910" s="199" t="str">
        <f t="shared" si="3130"/>
        <v>AX$17</v>
      </c>
      <c r="AY1910" s="199" t="str">
        <f t="shared" si="3130"/>
        <v>AY$17</v>
      </c>
      <c r="AZ1910" s="199" t="str">
        <f t="shared" si="3130"/>
        <v>AZ$17</v>
      </c>
      <c r="BA1910" s="199" t="str">
        <f t="shared" si="3130"/>
        <v>BA$17</v>
      </c>
      <c r="BB1910" s="199" t="str">
        <f t="shared" si="3130"/>
        <v>BB$17</v>
      </c>
      <c r="BC1910" s="199" t="str">
        <f t="shared" si="3130"/>
        <v>BC$17</v>
      </c>
      <c r="BD1910" s="199" t="str">
        <f t="shared" si="3130"/>
        <v>BD$17</v>
      </c>
      <c r="BE1910" s="199" t="str">
        <f t="shared" si="3130"/>
        <v>BE$17</v>
      </c>
      <c r="BF1910" s="199" t="str">
        <f t="shared" si="3130"/>
        <v>BF$17</v>
      </c>
      <c r="BG1910" s="199" t="str">
        <f t="shared" si="3130"/>
        <v>BG$17</v>
      </c>
      <c r="BH1910" s="199" t="str">
        <f t="shared" si="3130"/>
        <v>BH$17</v>
      </c>
      <c r="BI1910" s="199" t="str">
        <f t="shared" si="3130"/>
        <v>BI$17</v>
      </c>
      <c r="BJ1910" s="199" t="str">
        <f t="shared" si="3130"/>
        <v>BJ$17</v>
      </c>
      <c r="BK1910" s="199" t="str">
        <f t="shared" si="3130"/>
        <v>BK$17</v>
      </c>
      <c r="BL1910" s="199" t="str">
        <f t="shared" si="3130"/>
        <v>BL$17</v>
      </c>
      <c r="BM1910" s="199" t="str">
        <f t="shared" si="3130"/>
        <v>BM$17</v>
      </c>
      <c r="BN1910" s="199" t="str">
        <f t="shared" si="3130"/>
        <v>BN$17</v>
      </c>
      <c r="BO1910" s="199" t="str">
        <f t="shared" si="3130"/>
        <v>BO$17</v>
      </c>
      <c r="BP1910" s="199" t="str">
        <f t="shared" si="3130"/>
        <v>BP$17</v>
      </c>
      <c r="BQ1910" s="199" t="str">
        <f t="shared" si="3130"/>
        <v>BQ$17</v>
      </c>
      <c r="BR1910" s="199" t="str">
        <f t="shared" si="3130"/>
        <v>BR$17</v>
      </c>
      <c r="BS1910" s="199" t="str">
        <f t="shared" si="3130"/>
        <v>BS$17</v>
      </c>
      <c r="BT1910" s="199" t="str">
        <f t="shared" si="3130"/>
        <v>BT$17</v>
      </c>
      <c r="BU1910" s="199" t="str">
        <f t="shared" si="3130"/>
        <v>BU$17</v>
      </c>
      <c r="BV1910" s="199" t="str">
        <f t="shared" si="3130"/>
        <v>BV$17</v>
      </c>
      <c r="BW1910" s="199" t="str">
        <f t="shared" si="3130"/>
        <v>BW$17</v>
      </c>
      <c r="BX1910" s="199" t="str">
        <f t="shared" si="3130"/>
        <v>BX$17</v>
      </c>
      <c r="BY1910" s="199" t="str">
        <f t="shared" si="3130"/>
        <v>BY$17</v>
      </c>
      <c r="BZ1910" s="199" t="str">
        <f t="shared" si="3130"/>
        <v>BZ$17</v>
      </c>
      <c r="CA1910" s="199" t="str">
        <f t="shared" si="3130"/>
        <v>CA$17</v>
      </c>
      <c r="CB1910" s="199" t="str">
        <f t="shared" si="3130"/>
        <v>CB$17</v>
      </c>
      <c r="CC1910" s="199" t="str">
        <f t="shared" si="3130"/>
        <v>CC$17</v>
      </c>
      <c r="CD1910" s="199" t="str">
        <f t="shared" si="3130"/>
        <v>CD$17</v>
      </c>
      <c r="CE1910" s="199" t="str">
        <f t="shared" ref="CE1910:CL1910" si="3131">CE$21</f>
        <v>CE$17</v>
      </c>
      <c r="CF1910" s="199" t="str">
        <f t="shared" si="3131"/>
        <v>CF$17</v>
      </c>
      <c r="CG1910" s="199" t="str">
        <f t="shared" si="3131"/>
        <v>CG$17</v>
      </c>
      <c r="CH1910" s="199" t="str">
        <f t="shared" si="3131"/>
        <v>CH$17</v>
      </c>
      <c r="CI1910" s="199" t="str">
        <f t="shared" si="3131"/>
        <v>CI$17</v>
      </c>
      <c r="CJ1910" s="199" t="str">
        <f t="shared" si="3131"/>
        <v>CJ$17</v>
      </c>
      <c r="CK1910" s="199" t="str">
        <f t="shared" si="3131"/>
        <v>CK$17</v>
      </c>
      <c r="CL1910" s="199" t="str">
        <f t="shared" si="3131"/>
        <v>CL$17</v>
      </c>
      <c r="CN1910" s="201"/>
      <c r="CO1910" s="199" t="str">
        <f t="shared" ref="CO1910:DL1910" si="3132">CO$21</f>
        <v>CO$17</v>
      </c>
      <c r="CP1910" s="199" t="str">
        <f t="shared" si="3132"/>
        <v>CP$17</v>
      </c>
      <c r="CQ1910" s="199" t="str">
        <f t="shared" si="3132"/>
        <v>CQ$17</v>
      </c>
      <c r="CR1910" s="199" t="str">
        <f t="shared" si="3132"/>
        <v>CR$17</v>
      </c>
      <c r="CS1910" s="199" t="str">
        <f t="shared" si="3132"/>
        <v>CS$17</v>
      </c>
      <c r="CT1910" s="199" t="str">
        <f t="shared" si="3132"/>
        <v>CT$17</v>
      </c>
      <c r="CU1910" s="199" t="str">
        <f t="shared" si="3132"/>
        <v>CU$17</v>
      </c>
      <c r="CV1910" s="199" t="str">
        <f t="shared" si="3132"/>
        <v>CV$17</v>
      </c>
      <c r="CW1910" s="199" t="str">
        <f t="shared" si="3132"/>
        <v>CW$17</v>
      </c>
      <c r="CX1910" s="199" t="str">
        <f t="shared" si="3132"/>
        <v>CX$17</v>
      </c>
      <c r="CY1910" s="199" t="str">
        <f t="shared" si="3132"/>
        <v>CY$17</v>
      </c>
      <c r="CZ1910" s="199" t="str">
        <f t="shared" si="3132"/>
        <v>CZ$17</v>
      </c>
      <c r="DA1910" s="199" t="str">
        <f t="shared" si="3132"/>
        <v>DA$17</v>
      </c>
      <c r="DB1910" s="199" t="str">
        <f t="shared" si="3132"/>
        <v>DB$17</v>
      </c>
      <c r="DC1910" s="199" t="str">
        <f t="shared" si="3132"/>
        <v>DC$17</v>
      </c>
      <c r="DD1910" s="199" t="str">
        <f t="shared" si="3132"/>
        <v>DD$17</v>
      </c>
      <c r="DE1910" s="199" t="str">
        <f t="shared" si="3132"/>
        <v>DE$17</v>
      </c>
      <c r="DF1910" s="199" t="str">
        <f t="shared" si="3132"/>
        <v>DF$17</v>
      </c>
      <c r="DG1910" s="199" t="str">
        <f t="shared" si="3132"/>
        <v>DG$17</v>
      </c>
      <c r="DH1910" s="199" t="str">
        <f t="shared" si="3132"/>
        <v>DH$17</v>
      </c>
      <c r="DI1910" s="199" t="str">
        <f t="shared" si="3132"/>
        <v>DI$17</v>
      </c>
      <c r="DJ1910" s="199" t="str">
        <f t="shared" si="3132"/>
        <v>DJ$17</v>
      </c>
      <c r="DK1910" s="199" t="str">
        <f t="shared" si="3132"/>
        <v>DK$17</v>
      </c>
      <c r="DL1910" s="199" t="str">
        <f t="shared" si="3132"/>
        <v>DL$17</v>
      </c>
    </row>
    <row r="1911" spans="1:116" x14ac:dyDescent="0.4">
      <c r="A1911" s="174"/>
      <c r="E1911" s="8"/>
      <c r="G1911" s="175" t="s">
        <v>463</v>
      </c>
      <c r="H1911" s="200"/>
      <c r="I1911" s="201"/>
      <c r="J1911" s="201"/>
      <c r="K1911" s="202"/>
      <c r="L1911" s="202"/>
      <c r="M1911" s="202"/>
      <c r="N1911" s="202"/>
      <c r="O1911" s="202"/>
      <c r="P1911" s="202"/>
      <c r="R1911" s="202"/>
      <c r="S1911" s="190"/>
      <c r="T1911" s="190"/>
      <c r="U1911" s="190"/>
      <c r="V1911" s="190"/>
      <c r="W1911" s="190"/>
      <c r="X1911" s="190"/>
      <c r="Y1911" s="190"/>
      <c r="Z1911" s="190"/>
      <c r="AA1911" s="190"/>
      <c r="AB1911" s="190"/>
      <c r="AC1911" s="190"/>
      <c r="AD1911" s="190"/>
      <c r="AE1911" s="190"/>
      <c r="AF1911" s="190"/>
      <c r="AG1911" s="190"/>
      <c r="AH1911" s="190"/>
      <c r="AI1911" s="190"/>
      <c r="AJ1911" s="190"/>
      <c r="AK1911" s="190"/>
      <c r="AL1911" s="190"/>
      <c r="AM1911" s="190"/>
      <c r="AN1911" s="190"/>
      <c r="AO1911" s="190"/>
      <c r="AP1911" s="190"/>
      <c r="AQ1911" s="190"/>
      <c r="AR1911" s="190"/>
      <c r="AS1911" s="190"/>
      <c r="AT1911" s="190"/>
      <c r="AU1911" s="190"/>
      <c r="AV1911" s="190"/>
      <c r="AW1911" s="190"/>
      <c r="AX1911" s="190"/>
      <c r="AY1911" s="190"/>
      <c r="AZ1911" s="190"/>
      <c r="BA1911" s="190"/>
      <c r="BB1911" s="190"/>
      <c r="BC1911" s="190"/>
      <c r="BD1911" s="190"/>
      <c r="BE1911" s="190"/>
      <c r="BF1911" s="190"/>
      <c r="BG1911" s="190"/>
      <c r="BH1911" s="190"/>
      <c r="BI1911" s="190"/>
      <c r="BJ1911" s="190"/>
      <c r="BK1911" s="190"/>
      <c r="BL1911" s="190"/>
      <c r="BM1911" s="190"/>
      <c r="BN1911" s="190"/>
      <c r="BO1911" s="190"/>
      <c r="BP1911" s="190"/>
      <c r="BQ1911" s="190"/>
      <c r="BR1911" s="190"/>
      <c r="BS1911" s="190"/>
      <c r="BT1911" s="190"/>
      <c r="BU1911" s="190"/>
      <c r="BV1911" s="190"/>
      <c r="BW1911" s="190"/>
      <c r="BX1911" s="190"/>
      <c r="BY1911" s="190"/>
      <c r="BZ1911" s="190"/>
      <c r="CA1911" s="190"/>
      <c r="CB1911" s="190"/>
      <c r="CC1911" s="190"/>
      <c r="CD1911" s="190"/>
      <c r="CE1911" s="190"/>
      <c r="CF1911" s="190"/>
      <c r="CG1911" s="190"/>
      <c r="CH1911" s="190"/>
      <c r="CI1911" s="190"/>
      <c r="CJ1911" s="190"/>
      <c r="CK1911" s="190"/>
      <c r="CL1911" s="190"/>
      <c r="CN1911" s="201"/>
      <c r="CO1911" s="190"/>
      <c r="CP1911" s="190"/>
      <c r="CQ1911" s="190"/>
      <c r="CR1911" s="190"/>
      <c r="CS1911" s="190"/>
      <c r="CT1911" s="190"/>
      <c r="CU1911" s="190"/>
      <c r="CV1911" s="190"/>
      <c r="CW1911" s="190"/>
      <c r="CX1911" s="190"/>
      <c r="CY1911" s="190"/>
      <c r="CZ1911" s="190"/>
      <c r="DA1911" s="190"/>
      <c r="DB1911" s="190"/>
      <c r="DC1911" s="190"/>
      <c r="DD1911" s="190"/>
      <c r="DE1911" s="190"/>
      <c r="DF1911" s="190"/>
      <c r="DG1911" s="190"/>
      <c r="DH1911" s="190"/>
      <c r="DI1911" s="190"/>
      <c r="DJ1911" s="190"/>
      <c r="DK1911" s="190"/>
      <c r="DL1911" s="190"/>
    </row>
    <row r="1912" spans="1:116" x14ac:dyDescent="0.4">
      <c r="A1912" s="174"/>
      <c r="E1912" s="8"/>
      <c r="G1912" s="175" t="s">
        <v>464</v>
      </c>
      <c r="H1912" s="200"/>
      <c r="I1912" s="201"/>
      <c r="J1912" s="201"/>
      <c r="K1912" s="202"/>
      <c r="L1912" s="202"/>
      <c r="M1912" s="202"/>
      <c r="N1912" s="202"/>
      <c r="O1912" s="202"/>
      <c r="P1912" s="202"/>
      <c r="R1912" s="202"/>
      <c r="S1912" s="190"/>
      <c r="T1912" s="190"/>
      <c r="U1912" s="190"/>
      <c r="V1912" s="190"/>
      <c r="W1912" s="190"/>
      <c r="X1912" s="190"/>
      <c r="Y1912" s="190"/>
      <c r="Z1912" s="190"/>
      <c r="AA1912" s="190"/>
      <c r="AB1912" s="190"/>
      <c r="AC1912" s="190"/>
      <c r="AD1912" s="190"/>
      <c r="AE1912" s="190"/>
      <c r="AF1912" s="190"/>
      <c r="AG1912" s="190"/>
      <c r="AH1912" s="190"/>
      <c r="AI1912" s="190"/>
      <c r="AJ1912" s="190"/>
      <c r="AK1912" s="190"/>
      <c r="AL1912" s="190"/>
      <c r="AM1912" s="190"/>
      <c r="AN1912" s="190"/>
      <c r="AO1912" s="190"/>
      <c r="AP1912" s="190"/>
      <c r="AQ1912" s="190"/>
      <c r="AR1912" s="190"/>
      <c r="AS1912" s="190"/>
      <c r="AT1912" s="190"/>
      <c r="AU1912" s="190"/>
      <c r="AV1912" s="190"/>
      <c r="AW1912" s="190"/>
      <c r="AX1912" s="190"/>
      <c r="AY1912" s="190"/>
      <c r="AZ1912" s="190"/>
      <c r="BA1912" s="190"/>
      <c r="BB1912" s="190"/>
      <c r="BC1912" s="190"/>
      <c r="BD1912" s="190"/>
      <c r="BE1912" s="190"/>
      <c r="BF1912" s="190"/>
      <c r="BG1912" s="190"/>
      <c r="BH1912" s="190"/>
      <c r="BI1912" s="190"/>
      <c r="BJ1912" s="190"/>
      <c r="BK1912" s="190"/>
      <c r="BL1912" s="190"/>
      <c r="BM1912" s="190"/>
      <c r="BN1912" s="190"/>
      <c r="BO1912" s="190"/>
      <c r="BP1912" s="190"/>
      <c r="BQ1912" s="190"/>
      <c r="BR1912" s="190"/>
      <c r="BS1912" s="190"/>
      <c r="BT1912" s="190"/>
      <c r="BU1912" s="190"/>
      <c r="BV1912" s="190"/>
      <c r="BW1912" s="190"/>
      <c r="BX1912" s="190"/>
      <c r="BY1912" s="190"/>
      <c r="BZ1912" s="190"/>
      <c r="CA1912" s="190"/>
      <c r="CB1912" s="190"/>
      <c r="CC1912" s="190"/>
      <c r="CD1912" s="190"/>
      <c r="CE1912" s="190"/>
      <c r="CF1912" s="190"/>
      <c r="CG1912" s="190"/>
      <c r="CH1912" s="190"/>
      <c r="CI1912" s="190"/>
      <c r="CJ1912" s="190"/>
      <c r="CK1912" s="190"/>
      <c r="CL1912" s="190"/>
      <c r="CN1912" s="201"/>
      <c r="CO1912" s="190"/>
      <c r="CP1912" s="190"/>
      <c r="CQ1912" s="190"/>
      <c r="CR1912" s="190"/>
      <c r="CS1912" s="190"/>
      <c r="CT1912" s="190"/>
      <c r="CU1912" s="190"/>
      <c r="CV1912" s="190"/>
      <c r="CW1912" s="190"/>
      <c r="CX1912" s="190"/>
      <c r="CY1912" s="190"/>
      <c r="CZ1912" s="190"/>
      <c r="DA1912" s="190"/>
      <c r="DB1912" s="190"/>
      <c r="DC1912" s="190"/>
      <c r="DD1912" s="190"/>
      <c r="DE1912" s="190"/>
      <c r="DF1912" s="190"/>
      <c r="DG1912" s="190"/>
      <c r="DH1912" s="190"/>
      <c r="DI1912" s="190"/>
      <c r="DJ1912" s="190"/>
      <c r="DK1912" s="190"/>
      <c r="DL1912" s="190"/>
    </row>
    <row r="1913" spans="1:116" x14ac:dyDescent="0.4">
      <c r="A1913" s="142" t="s">
        <v>218</v>
      </c>
      <c r="B1913" s="31" t="s">
        <v>81</v>
      </c>
      <c r="C1913" s="31"/>
      <c r="D1913" t="s">
        <v>516</v>
      </c>
      <c r="E1913" s="8" t="str">
        <f t="shared" ref="E1913:E1917" si="3133">ROW()&amp;" "&amp;D1913</f>
        <v>1913 FAIL-TV-V</v>
      </c>
      <c r="F1913" t="s">
        <v>513</v>
      </c>
      <c r="G1913" s="143" t="s">
        <v>514</v>
      </c>
      <c r="H1913" s="200"/>
      <c r="I1913" s="201"/>
      <c r="J1913" s="201"/>
      <c r="K1913" s="202"/>
      <c r="L1913" s="202"/>
      <c r="M1913" s="202"/>
      <c r="N1913" s="202"/>
      <c r="O1913" s="202"/>
      <c r="P1913" s="202"/>
      <c r="R1913" s="202"/>
      <c r="S1913" s="190" t="str">
        <f t="shared" ref="S1913:CD1913" si="3134">S$22</f>
        <v>S$18</v>
      </c>
      <c r="T1913" s="190" t="str">
        <f t="shared" si="3134"/>
        <v>T$18</v>
      </c>
      <c r="U1913" s="190" t="str">
        <f t="shared" si="3134"/>
        <v>U$18</v>
      </c>
      <c r="V1913" s="190" t="str">
        <f t="shared" si="3134"/>
        <v>V$18</v>
      </c>
      <c r="W1913" s="190" t="str">
        <f t="shared" si="3134"/>
        <v>W$18</v>
      </c>
      <c r="X1913" s="190" t="str">
        <f t="shared" si="3134"/>
        <v>X$18</v>
      </c>
      <c r="Y1913" s="190" t="str">
        <f t="shared" si="3134"/>
        <v>Y$18</v>
      </c>
      <c r="Z1913" s="190" t="str">
        <f t="shared" si="3134"/>
        <v>Z$18</v>
      </c>
      <c r="AA1913" s="190" t="str">
        <f t="shared" si="3134"/>
        <v>AA$18</v>
      </c>
      <c r="AB1913" s="190" t="str">
        <f t="shared" si="3134"/>
        <v>AB$18</v>
      </c>
      <c r="AC1913" s="190" t="str">
        <f t="shared" si="3134"/>
        <v>AC$18</v>
      </c>
      <c r="AD1913" s="190" t="str">
        <f t="shared" si="3134"/>
        <v>AD$18</v>
      </c>
      <c r="AE1913" s="190" t="str">
        <f t="shared" si="3134"/>
        <v>AE$18</v>
      </c>
      <c r="AF1913" s="190" t="str">
        <f t="shared" si="3134"/>
        <v>AF$18</v>
      </c>
      <c r="AG1913" s="190" t="str">
        <f t="shared" si="3134"/>
        <v>AG$18</v>
      </c>
      <c r="AH1913" s="190" t="str">
        <f t="shared" si="3134"/>
        <v>AH$18</v>
      </c>
      <c r="AI1913" s="190" t="str">
        <f t="shared" si="3134"/>
        <v>AI$18</v>
      </c>
      <c r="AJ1913" s="190" t="str">
        <f t="shared" si="3134"/>
        <v>AJ$18</v>
      </c>
      <c r="AK1913" s="190" t="str">
        <f t="shared" si="3134"/>
        <v>AK$18</v>
      </c>
      <c r="AL1913" s="190" t="str">
        <f t="shared" si="3134"/>
        <v>AL$18</v>
      </c>
      <c r="AM1913" s="190" t="str">
        <f t="shared" si="3134"/>
        <v>AM$18</v>
      </c>
      <c r="AN1913" s="190" t="str">
        <f t="shared" si="3134"/>
        <v>AN$18</v>
      </c>
      <c r="AO1913" s="190" t="str">
        <f t="shared" si="3134"/>
        <v>AO$18</v>
      </c>
      <c r="AP1913" s="190" t="str">
        <f t="shared" si="3134"/>
        <v>AP$18</v>
      </c>
      <c r="AQ1913" s="190" t="str">
        <f t="shared" si="3134"/>
        <v>AQ$18</v>
      </c>
      <c r="AR1913" s="190" t="str">
        <f t="shared" si="3134"/>
        <v>AR$18</v>
      </c>
      <c r="AS1913" s="190" t="str">
        <f t="shared" si="3134"/>
        <v>AS$18</v>
      </c>
      <c r="AT1913" s="190" t="str">
        <f t="shared" si="3134"/>
        <v>AT$18</v>
      </c>
      <c r="AU1913" s="190" t="str">
        <f t="shared" si="3134"/>
        <v>AU$18</v>
      </c>
      <c r="AV1913" s="190" t="str">
        <f t="shared" si="3134"/>
        <v>AV$18</v>
      </c>
      <c r="AW1913" s="190" t="str">
        <f t="shared" si="3134"/>
        <v>AW$18</v>
      </c>
      <c r="AX1913" s="190" t="str">
        <f t="shared" si="3134"/>
        <v>AX$18</v>
      </c>
      <c r="AY1913" s="190" t="str">
        <f t="shared" si="3134"/>
        <v>AY$18</v>
      </c>
      <c r="AZ1913" s="190" t="str">
        <f t="shared" si="3134"/>
        <v>AZ$18</v>
      </c>
      <c r="BA1913" s="190" t="str">
        <f t="shared" si="3134"/>
        <v>BA$18</v>
      </c>
      <c r="BB1913" s="190" t="str">
        <f t="shared" si="3134"/>
        <v>BB$18</v>
      </c>
      <c r="BC1913" s="190" t="str">
        <f t="shared" si="3134"/>
        <v>BC$18</v>
      </c>
      <c r="BD1913" s="190" t="str">
        <f t="shared" si="3134"/>
        <v>BD$18</v>
      </c>
      <c r="BE1913" s="190" t="str">
        <f t="shared" si="3134"/>
        <v>BE$18</v>
      </c>
      <c r="BF1913" s="190" t="str">
        <f t="shared" si="3134"/>
        <v>BF$18</v>
      </c>
      <c r="BG1913" s="190" t="str">
        <f t="shared" si="3134"/>
        <v>BG$18</v>
      </c>
      <c r="BH1913" s="190" t="str">
        <f t="shared" si="3134"/>
        <v>BH$18</v>
      </c>
      <c r="BI1913" s="190" t="str">
        <f t="shared" si="3134"/>
        <v>BI$18</v>
      </c>
      <c r="BJ1913" s="190" t="str">
        <f t="shared" si="3134"/>
        <v>BJ$18</v>
      </c>
      <c r="BK1913" s="190" t="str">
        <f t="shared" si="3134"/>
        <v>BK$18</v>
      </c>
      <c r="BL1913" s="190" t="str">
        <f t="shared" si="3134"/>
        <v>BL$18</v>
      </c>
      <c r="BM1913" s="190" t="str">
        <f t="shared" si="3134"/>
        <v>BM$18</v>
      </c>
      <c r="BN1913" s="190" t="str">
        <f t="shared" si="3134"/>
        <v>BN$18</v>
      </c>
      <c r="BO1913" s="190" t="str">
        <f t="shared" si="3134"/>
        <v>BO$18</v>
      </c>
      <c r="BP1913" s="190" t="str">
        <f t="shared" si="3134"/>
        <v>BP$18</v>
      </c>
      <c r="BQ1913" s="190" t="str">
        <f t="shared" si="3134"/>
        <v>BQ$18</v>
      </c>
      <c r="BR1913" s="190" t="str">
        <f t="shared" si="3134"/>
        <v>BR$18</v>
      </c>
      <c r="BS1913" s="190" t="str">
        <f t="shared" si="3134"/>
        <v>BS$18</v>
      </c>
      <c r="BT1913" s="190" t="str">
        <f t="shared" si="3134"/>
        <v>BT$18</v>
      </c>
      <c r="BU1913" s="190" t="str">
        <f t="shared" si="3134"/>
        <v>BU$18</v>
      </c>
      <c r="BV1913" s="190" t="str">
        <f t="shared" si="3134"/>
        <v>BV$18</v>
      </c>
      <c r="BW1913" s="190" t="str">
        <f t="shared" si="3134"/>
        <v>BW$18</v>
      </c>
      <c r="BX1913" s="190" t="str">
        <f t="shared" si="3134"/>
        <v>BX$18</v>
      </c>
      <c r="BY1913" s="190" t="str">
        <f t="shared" si="3134"/>
        <v>BY$18</v>
      </c>
      <c r="BZ1913" s="190" t="str">
        <f t="shared" si="3134"/>
        <v>BZ$18</v>
      </c>
      <c r="CA1913" s="190" t="str">
        <f t="shared" si="3134"/>
        <v>CA$18</v>
      </c>
      <c r="CB1913" s="190" t="str">
        <f t="shared" si="3134"/>
        <v>CB$18</v>
      </c>
      <c r="CC1913" s="190" t="str">
        <f t="shared" si="3134"/>
        <v>CC$18</v>
      </c>
      <c r="CD1913" s="190" t="str">
        <f t="shared" si="3134"/>
        <v>CD$18</v>
      </c>
      <c r="CE1913" s="190" t="str">
        <f t="shared" ref="CE1913:CL1913" si="3135">CE$22</f>
        <v>CE$18</v>
      </c>
      <c r="CF1913" s="190" t="str">
        <f t="shared" si="3135"/>
        <v>CF$18</v>
      </c>
      <c r="CG1913" s="190" t="str">
        <f t="shared" si="3135"/>
        <v>CG$18</v>
      </c>
      <c r="CH1913" s="190" t="str">
        <f t="shared" si="3135"/>
        <v>CH$18</v>
      </c>
      <c r="CI1913" s="190" t="str">
        <f t="shared" si="3135"/>
        <v>CI$18</v>
      </c>
      <c r="CJ1913" s="190" t="str">
        <f t="shared" si="3135"/>
        <v>CJ$18</v>
      </c>
      <c r="CK1913" s="190" t="str">
        <f t="shared" si="3135"/>
        <v>CK$18</v>
      </c>
      <c r="CL1913" s="190" t="str">
        <f t="shared" si="3135"/>
        <v>CL$18</v>
      </c>
      <c r="CN1913" s="201"/>
      <c r="CO1913" s="190" t="str">
        <f t="shared" ref="CO1913:DL1913" si="3136">CO$22</f>
        <v>CO$18</v>
      </c>
      <c r="CP1913" s="190" t="str">
        <f t="shared" si="3136"/>
        <v>CP$18</v>
      </c>
      <c r="CQ1913" s="190" t="str">
        <f t="shared" si="3136"/>
        <v>CQ$18</v>
      </c>
      <c r="CR1913" s="190" t="str">
        <f t="shared" si="3136"/>
        <v>CR$18</v>
      </c>
      <c r="CS1913" s="190" t="str">
        <f t="shared" si="3136"/>
        <v>CS$18</v>
      </c>
      <c r="CT1913" s="190" t="str">
        <f t="shared" si="3136"/>
        <v>CT$18</v>
      </c>
      <c r="CU1913" s="190" t="str">
        <f t="shared" si="3136"/>
        <v>CU$18</v>
      </c>
      <c r="CV1913" s="190" t="str">
        <f t="shared" si="3136"/>
        <v>CV$18</v>
      </c>
      <c r="CW1913" s="190" t="str">
        <f t="shared" si="3136"/>
        <v>CW$18</v>
      </c>
      <c r="CX1913" s="190" t="str">
        <f t="shared" si="3136"/>
        <v>CX$18</v>
      </c>
      <c r="CY1913" s="190" t="str">
        <f t="shared" si="3136"/>
        <v>CY$18</v>
      </c>
      <c r="CZ1913" s="190" t="str">
        <f t="shared" si="3136"/>
        <v>CZ$18</v>
      </c>
      <c r="DA1913" s="190" t="str">
        <f t="shared" si="3136"/>
        <v>DA$18</v>
      </c>
      <c r="DB1913" s="190" t="str">
        <f t="shared" si="3136"/>
        <v>DB$18</v>
      </c>
      <c r="DC1913" s="190" t="str">
        <f t="shared" si="3136"/>
        <v>DC$18</v>
      </c>
      <c r="DD1913" s="190" t="str">
        <f t="shared" si="3136"/>
        <v>DD$18</v>
      </c>
      <c r="DE1913" s="190" t="str">
        <f t="shared" si="3136"/>
        <v>DE$18</v>
      </c>
      <c r="DF1913" s="190" t="str">
        <f t="shared" si="3136"/>
        <v>DF$18</v>
      </c>
      <c r="DG1913" s="190" t="str">
        <f t="shared" si="3136"/>
        <v>DG$18</v>
      </c>
      <c r="DH1913" s="190" t="str">
        <f t="shared" si="3136"/>
        <v>DH$18</v>
      </c>
      <c r="DI1913" s="190" t="str">
        <f t="shared" si="3136"/>
        <v>DI$18</v>
      </c>
      <c r="DJ1913" s="190" t="str">
        <f t="shared" si="3136"/>
        <v>DJ$18</v>
      </c>
      <c r="DK1913" s="190" t="str">
        <f t="shared" si="3136"/>
        <v>DK$18</v>
      </c>
      <c r="DL1913" s="190" t="str">
        <f t="shared" si="3136"/>
        <v>DL$18</v>
      </c>
    </row>
    <row r="1914" spans="1:116" x14ac:dyDescent="0.4">
      <c r="A1914" s="12"/>
      <c r="B1914" s="12" t="s">
        <v>332</v>
      </c>
      <c r="C1914" s="12"/>
      <c r="D1914" t="s">
        <v>516</v>
      </c>
      <c r="E1914" s="8" t="str">
        <f t="shared" si="3133"/>
        <v>1914 FAIL-TV-V</v>
      </c>
      <c r="G1914" s="95" t="str">
        <f>G1908</f>
        <v>Primary volume driver</v>
      </c>
      <c r="H1914" s="200"/>
      <c r="I1914" s="201"/>
      <c r="J1914" s="201"/>
      <c r="K1914" s="202"/>
      <c r="L1914" s="202"/>
      <c r="M1914" s="202"/>
      <c r="N1914" s="202"/>
      <c r="O1914" s="202"/>
      <c r="P1914" s="202"/>
      <c r="R1914" s="202"/>
      <c r="S1914" s="190" t="str">
        <f t="shared" ref="S1914:CD1914" si="3137">S$23</f>
        <v>S$19</v>
      </c>
      <c r="T1914" s="190" t="str">
        <f t="shared" si="3137"/>
        <v>T$19</v>
      </c>
      <c r="U1914" s="190" t="str">
        <f t="shared" si="3137"/>
        <v>U$19</v>
      </c>
      <c r="V1914" s="190" t="str">
        <f t="shared" si="3137"/>
        <v>V$19</v>
      </c>
      <c r="W1914" s="190" t="str">
        <f t="shared" si="3137"/>
        <v>W$19</v>
      </c>
      <c r="X1914" s="190" t="str">
        <f t="shared" si="3137"/>
        <v>X$19</v>
      </c>
      <c r="Y1914" s="190" t="str">
        <f t="shared" si="3137"/>
        <v>Y$19</v>
      </c>
      <c r="Z1914" s="190" t="str">
        <f t="shared" si="3137"/>
        <v>Z$19</v>
      </c>
      <c r="AA1914" s="190" t="str">
        <f t="shared" si="3137"/>
        <v>AA$19</v>
      </c>
      <c r="AB1914" s="190" t="str">
        <f t="shared" si="3137"/>
        <v>AB$19</v>
      </c>
      <c r="AC1914" s="190" t="str">
        <f t="shared" si="3137"/>
        <v>AC$19</v>
      </c>
      <c r="AD1914" s="190" t="str">
        <f t="shared" si="3137"/>
        <v>AD$19</v>
      </c>
      <c r="AE1914" s="190" t="str">
        <f t="shared" si="3137"/>
        <v>AE$19</v>
      </c>
      <c r="AF1914" s="190" t="str">
        <f t="shared" si="3137"/>
        <v>AF$19</v>
      </c>
      <c r="AG1914" s="190" t="str">
        <f t="shared" si="3137"/>
        <v>AG$19</v>
      </c>
      <c r="AH1914" s="190" t="str">
        <f t="shared" si="3137"/>
        <v>AH$19</v>
      </c>
      <c r="AI1914" s="190" t="str">
        <f t="shared" si="3137"/>
        <v>AI$19</v>
      </c>
      <c r="AJ1914" s="190" t="str">
        <f t="shared" si="3137"/>
        <v>AJ$19</v>
      </c>
      <c r="AK1914" s="190" t="str">
        <f t="shared" si="3137"/>
        <v>AK$19</v>
      </c>
      <c r="AL1914" s="190" t="str">
        <f t="shared" si="3137"/>
        <v>AL$19</v>
      </c>
      <c r="AM1914" s="190" t="str">
        <f t="shared" si="3137"/>
        <v>AM$19</v>
      </c>
      <c r="AN1914" s="190" t="str">
        <f t="shared" si="3137"/>
        <v>AN$19</v>
      </c>
      <c r="AO1914" s="190" t="str">
        <f t="shared" si="3137"/>
        <v>AO$19</v>
      </c>
      <c r="AP1914" s="190" t="str">
        <f t="shared" si="3137"/>
        <v>AP$19</v>
      </c>
      <c r="AQ1914" s="190" t="str">
        <f t="shared" si="3137"/>
        <v>AQ$19</v>
      </c>
      <c r="AR1914" s="190" t="str">
        <f t="shared" si="3137"/>
        <v>AR$19</v>
      </c>
      <c r="AS1914" s="190" t="str">
        <f t="shared" si="3137"/>
        <v>AS$19</v>
      </c>
      <c r="AT1914" s="190" t="str">
        <f t="shared" si="3137"/>
        <v>AT$19</v>
      </c>
      <c r="AU1914" s="190" t="str">
        <f t="shared" si="3137"/>
        <v>AU$19</v>
      </c>
      <c r="AV1914" s="190" t="str">
        <f t="shared" si="3137"/>
        <v>AV$19</v>
      </c>
      <c r="AW1914" s="190" t="str">
        <f t="shared" si="3137"/>
        <v>AW$19</v>
      </c>
      <c r="AX1914" s="190" t="str">
        <f t="shared" si="3137"/>
        <v>AX$19</v>
      </c>
      <c r="AY1914" s="190" t="str">
        <f t="shared" si="3137"/>
        <v>AY$19</v>
      </c>
      <c r="AZ1914" s="190" t="str">
        <f t="shared" si="3137"/>
        <v>AZ$19</v>
      </c>
      <c r="BA1914" s="190" t="str">
        <f t="shared" si="3137"/>
        <v>BA$19</v>
      </c>
      <c r="BB1914" s="190" t="str">
        <f t="shared" si="3137"/>
        <v>BB$19</v>
      </c>
      <c r="BC1914" s="190" t="str">
        <f t="shared" si="3137"/>
        <v>BC$19</v>
      </c>
      <c r="BD1914" s="190" t="str">
        <f t="shared" si="3137"/>
        <v>BD$19</v>
      </c>
      <c r="BE1914" s="190" t="str">
        <f t="shared" si="3137"/>
        <v>BE$19</v>
      </c>
      <c r="BF1914" s="190" t="str">
        <f t="shared" si="3137"/>
        <v>BF$19</v>
      </c>
      <c r="BG1914" s="190" t="str">
        <f t="shared" si="3137"/>
        <v>BG$19</v>
      </c>
      <c r="BH1914" s="190" t="str">
        <f t="shared" si="3137"/>
        <v>BH$19</v>
      </c>
      <c r="BI1914" s="190" t="str">
        <f t="shared" si="3137"/>
        <v>BI$19</v>
      </c>
      <c r="BJ1914" s="190" t="str">
        <f t="shared" si="3137"/>
        <v>BJ$19</v>
      </c>
      <c r="BK1914" s="190" t="str">
        <f t="shared" si="3137"/>
        <v>BK$19</v>
      </c>
      <c r="BL1914" s="190" t="str">
        <f t="shared" si="3137"/>
        <v>BL$19</v>
      </c>
      <c r="BM1914" s="190" t="str">
        <f t="shared" si="3137"/>
        <v>BM$19</v>
      </c>
      <c r="BN1914" s="190" t="str">
        <f t="shared" si="3137"/>
        <v>BN$19</v>
      </c>
      <c r="BO1914" s="190" t="str">
        <f t="shared" si="3137"/>
        <v>BO$19</v>
      </c>
      <c r="BP1914" s="190" t="str">
        <f t="shared" si="3137"/>
        <v>BP$19</v>
      </c>
      <c r="BQ1914" s="190" t="str">
        <f t="shared" si="3137"/>
        <v>BQ$19</v>
      </c>
      <c r="BR1914" s="190" t="str">
        <f t="shared" si="3137"/>
        <v>BR$19</v>
      </c>
      <c r="BS1914" s="190" t="str">
        <f t="shared" si="3137"/>
        <v>BS$19</v>
      </c>
      <c r="BT1914" s="190" t="str">
        <f t="shared" si="3137"/>
        <v>BT$19</v>
      </c>
      <c r="BU1914" s="190" t="str">
        <f t="shared" si="3137"/>
        <v>BU$19</v>
      </c>
      <c r="BV1914" s="190" t="str">
        <f t="shared" si="3137"/>
        <v>BV$19</v>
      </c>
      <c r="BW1914" s="190" t="str">
        <f t="shared" si="3137"/>
        <v>BW$19</v>
      </c>
      <c r="BX1914" s="190" t="str">
        <f t="shared" si="3137"/>
        <v>BX$19</v>
      </c>
      <c r="BY1914" s="190" t="str">
        <f t="shared" si="3137"/>
        <v>BY$19</v>
      </c>
      <c r="BZ1914" s="190" t="str">
        <f t="shared" si="3137"/>
        <v>BZ$19</v>
      </c>
      <c r="CA1914" s="190" t="str">
        <f t="shared" si="3137"/>
        <v>CA$19</v>
      </c>
      <c r="CB1914" s="190" t="str">
        <f t="shared" si="3137"/>
        <v>CB$19</v>
      </c>
      <c r="CC1914" s="190" t="str">
        <f t="shared" si="3137"/>
        <v>CC$19</v>
      </c>
      <c r="CD1914" s="190" t="str">
        <f t="shared" si="3137"/>
        <v>CD$19</v>
      </c>
      <c r="CE1914" s="190" t="str">
        <f t="shared" ref="CE1914:CL1914" si="3138">CE$23</f>
        <v>CE$19</v>
      </c>
      <c r="CF1914" s="190" t="str">
        <f t="shared" si="3138"/>
        <v>CF$19</v>
      </c>
      <c r="CG1914" s="190" t="str">
        <f t="shared" si="3138"/>
        <v>CG$19</v>
      </c>
      <c r="CH1914" s="190" t="str">
        <f t="shared" si="3138"/>
        <v>CH$19</v>
      </c>
      <c r="CI1914" s="190" t="str">
        <f t="shared" si="3138"/>
        <v>CI$19</v>
      </c>
      <c r="CJ1914" s="190" t="str">
        <f t="shared" si="3138"/>
        <v>CJ$19</v>
      </c>
      <c r="CK1914" s="190" t="str">
        <f t="shared" si="3138"/>
        <v>CK$19</v>
      </c>
      <c r="CL1914" s="190" t="str">
        <f t="shared" si="3138"/>
        <v>CL$19</v>
      </c>
      <c r="CN1914" s="201"/>
      <c r="CO1914" s="190" t="str">
        <f t="shared" ref="CO1914:DL1914" si="3139">CO$23</f>
        <v>CO$19</v>
      </c>
      <c r="CP1914" s="190" t="str">
        <f t="shared" si="3139"/>
        <v>CP$19</v>
      </c>
      <c r="CQ1914" s="190" t="str">
        <f t="shared" si="3139"/>
        <v>CQ$19</v>
      </c>
      <c r="CR1914" s="190" t="str">
        <f t="shared" si="3139"/>
        <v>CR$19</v>
      </c>
      <c r="CS1914" s="190" t="str">
        <f t="shared" si="3139"/>
        <v>CS$19</v>
      </c>
      <c r="CT1914" s="190" t="str">
        <f t="shared" si="3139"/>
        <v>CT$19</v>
      </c>
      <c r="CU1914" s="190" t="str">
        <f t="shared" si="3139"/>
        <v>CU$19</v>
      </c>
      <c r="CV1914" s="190" t="str">
        <f t="shared" si="3139"/>
        <v>CV$19</v>
      </c>
      <c r="CW1914" s="190" t="str">
        <f t="shared" si="3139"/>
        <v>CW$19</v>
      </c>
      <c r="CX1914" s="190" t="str">
        <f t="shared" si="3139"/>
        <v>CX$19</v>
      </c>
      <c r="CY1914" s="190" t="str">
        <f t="shared" si="3139"/>
        <v>CY$19</v>
      </c>
      <c r="CZ1914" s="190" t="str">
        <f t="shared" si="3139"/>
        <v>CZ$19</v>
      </c>
      <c r="DA1914" s="190" t="str">
        <f t="shared" si="3139"/>
        <v>DA$19</v>
      </c>
      <c r="DB1914" s="190" t="str">
        <f t="shared" si="3139"/>
        <v>DB$19</v>
      </c>
      <c r="DC1914" s="190" t="str">
        <f t="shared" si="3139"/>
        <v>DC$19</v>
      </c>
      <c r="DD1914" s="190" t="str">
        <f t="shared" si="3139"/>
        <v>DD$19</v>
      </c>
      <c r="DE1914" s="190" t="str">
        <f t="shared" si="3139"/>
        <v>DE$19</v>
      </c>
      <c r="DF1914" s="190" t="str">
        <f t="shared" si="3139"/>
        <v>DF$19</v>
      </c>
      <c r="DG1914" s="190" t="str">
        <f t="shared" si="3139"/>
        <v>DG$19</v>
      </c>
      <c r="DH1914" s="190" t="str">
        <f t="shared" si="3139"/>
        <v>DH$19</v>
      </c>
      <c r="DI1914" s="190" t="str">
        <f t="shared" si="3139"/>
        <v>DI$19</v>
      </c>
      <c r="DJ1914" s="190" t="str">
        <f t="shared" si="3139"/>
        <v>DJ$19</v>
      </c>
      <c r="DK1914" s="190" t="str">
        <f t="shared" si="3139"/>
        <v>DK$19</v>
      </c>
      <c r="DL1914" s="190" t="str">
        <f t="shared" si="3139"/>
        <v>DL$19</v>
      </c>
    </row>
    <row r="1915" spans="1:116" x14ac:dyDescent="0.4">
      <c r="A1915" s="31"/>
      <c r="B1915" s="31"/>
      <c r="C1915" s="31"/>
      <c r="D1915" t="s">
        <v>516</v>
      </c>
      <c r="E1915" s="8" t="str">
        <f t="shared" si="3133"/>
        <v>1915 FAIL-TV-V</v>
      </c>
      <c r="G1915" s="145" t="s">
        <v>515</v>
      </c>
      <c r="H1915" s="142"/>
      <c r="I1915" s="144"/>
      <c r="J1915" s="144"/>
      <c r="K1915" s="142"/>
      <c r="L1915" s="142"/>
      <c r="M1915" s="142"/>
      <c r="N1915" s="142"/>
      <c r="O1915" s="142"/>
      <c r="P1915" s="142"/>
      <c r="R1915" s="143"/>
      <c r="S1915" s="168"/>
      <c r="T1915" s="168"/>
      <c r="U1915" s="168"/>
      <c r="V1915" s="168"/>
      <c r="W1915" s="168"/>
      <c r="X1915" s="168"/>
      <c r="Y1915" s="168"/>
      <c r="Z1915" s="168"/>
      <c r="AA1915" s="168"/>
      <c r="AB1915" s="168"/>
      <c r="AC1915" s="168"/>
      <c r="AD1915" s="168"/>
      <c r="AE1915" s="168"/>
      <c r="AF1915" s="168"/>
      <c r="AG1915" s="168"/>
      <c r="AH1915" s="168"/>
      <c r="AI1915" s="168"/>
      <c r="AJ1915" s="168"/>
      <c r="AK1915" s="168"/>
      <c r="AL1915" s="168"/>
      <c r="AM1915" s="168"/>
      <c r="AN1915" s="168"/>
      <c r="AO1915" s="168"/>
      <c r="AP1915" s="168"/>
      <c r="AQ1915" s="168"/>
      <c r="AR1915" s="168"/>
      <c r="AS1915" s="168"/>
      <c r="AT1915" s="168"/>
      <c r="AU1915" s="168"/>
      <c r="AV1915" s="168"/>
      <c r="AW1915" s="168"/>
      <c r="AX1915" s="168"/>
      <c r="AY1915" s="168"/>
      <c r="AZ1915" s="168"/>
      <c r="BA1915" s="168"/>
      <c r="BB1915" s="168"/>
      <c r="BC1915" s="168"/>
      <c r="BD1915" s="168"/>
      <c r="BE1915" s="168"/>
      <c r="BF1915" s="168"/>
      <c r="BG1915" s="168"/>
      <c r="BH1915" s="168"/>
      <c r="BI1915" s="168"/>
      <c r="BJ1915" s="168"/>
      <c r="BK1915" s="168"/>
      <c r="BL1915" s="168"/>
      <c r="BM1915" s="168"/>
      <c r="BN1915" s="168"/>
      <c r="BO1915" s="168"/>
      <c r="BP1915" s="168"/>
      <c r="BQ1915" s="168"/>
      <c r="BR1915" s="168"/>
      <c r="BS1915" s="168"/>
      <c r="BT1915" s="168"/>
      <c r="BU1915" s="168"/>
      <c r="BV1915" s="168"/>
      <c r="BW1915" s="168"/>
      <c r="BX1915" s="168"/>
      <c r="BY1915" s="168"/>
      <c r="BZ1915" s="168"/>
      <c r="CA1915" s="168"/>
      <c r="CB1915" s="168"/>
      <c r="CC1915" s="168"/>
      <c r="CD1915" s="168"/>
      <c r="CE1915" s="168"/>
      <c r="CF1915" s="168"/>
      <c r="CG1915" s="168"/>
      <c r="CH1915" s="168"/>
      <c r="CI1915" s="168"/>
      <c r="CJ1915" s="168"/>
      <c r="CK1915" s="168"/>
      <c r="CL1915" s="168"/>
      <c r="CN1915" s="144"/>
      <c r="CO1915" s="168"/>
      <c r="CP1915" s="168"/>
      <c r="CQ1915" s="168"/>
      <c r="CR1915" s="168"/>
      <c r="CS1915" s="168"/>
      <c r="CT1915" s="168"/>
      <c r="CU1915" s="168"/>
      <c r="CV1915" s="168"/>
      <c r="CW1915" s="168"/>
      <c r="CX1915" s="168"/>
      <c r="CY1915" s="168"/>
      <c r="CZ1915" s="168"/>
      <c r="DA1915" s="168"/>
      <c r="DB1915" s="168"/>
      <c r="DC1915" s="168"/>
      <c r="DD1915" s="168"/>
      <c r="DE1915" s="168"/>
      <c r="DF1915" s="168"/>
      <c r="DG1915" s="168"/>
      <c r="DH1915" s="168"/>
      <c r="DI1915" s="168"/>
      <c r="DJ1915" s="168"/>
      <c r="DK1915" s="168"/>
      <c r="DL1915" s="168"/>
    </row>
    <row r="1916" spans="1:116" x14ac:dyDescent="0.4">
      <c r="D1916" t="s">
        <v>516</v>
      </c>
      <c r="E1916" s="8" t="str">
        <f t="shared" si="3133"/>
        <v>1916 FAIL-TV-V</v>
      </c>
      <c r="G1916" s="127" t="str">
        <f>"# of "&amp;G1918&amp;"s"</f>
        <v># of in and outs (charged)s</v>
      </c>
      <c r="H1916" s="12"/>
      <c r="I1916" s="60"/>
      <c r="J1916" s="60"/>
      <c r="K1916" s="12"/>
      <c r="L1916" s="12"/>
      <c r="M1916" s="12"/>
      <c r="N1916" s="12"/>
      <c r="O1916" s="12"/>
      <c r="P1916" s="12"/>
      <c r="R1916" s="13"/>
      <c r="S1916" s="76"/>
      <c r="T1916" s="76"/>
      <c r="U1916" s="76"/>
      <c r="V1916" s="76"/>
      <c r="W1916" s="76"/>
      <c r="X1916" s="76"/>
      <c r="Y1916" s="76"/>
      <c r="Z1916" s="76"/>
      <c r="AA1916" s="76"/>
      <c r="AB1916" s="76"/>
      <c r="AC1916" s="76"/>
      <c r="AD1916" s="76"/>
      <c r="AE1916" s="76"/>
      <c r="AF1916" s="76"/>
      <c r="AG1916" s="76"/>
      <c r="AH1916" s="76"/>
      <c r="AI1916" s="76"/>
      <c r="AJ1916" s="76"/>
      <c r="AK1916" s="76"/>
      <c r="AL1916" s="76"/>
      <c r="AM1916" s="76"/>
      <c r="AN1916" s="76"/>
      <c r="AO1916" s="76"/>
      <c r="AP1916" s="76"/>
      <c r="AQ1916" s="76"/>
      <c r="AR1916" s="76"/>
      <c r="AS1916" s="76"/>
      <c r="AT1916" s="76"/>
      <c r="AU1916" s="76"/>
      <c r="AV1916" s="76"/>
      <c r="AW1916" s="76"/>
      <c r="AX1916" s="76"/>
      <c r="AY1916" s="76"/>
      <c r="AZ1916" s="76"/>
      <c r="BA1916" s="76"/>
      <c r="BB1916" s="76"/>
      <c r="BC1916" s="76"/>
      <c r="BD1916" s="76"/>
      <c r="BE1916" s="76"/>
      <c r="BF1916" s="76"/>
      <c r="BG1916" s="76"/>
      <c r="BH1916" s="76"/>
      <c r="BI1916" s="76"/>
      <c r="BJ1916" s="76"/>
      <c r="BK1916" s="76"/>
      <c r="BL1916" s="76"/>
      <c r="BM1916" s="76"/>
      <c r="BN1916" s="76"/>
      <c r="BO1916" s="76"/>
      <c r="BP1916" s="76"/>
      <c r="BQ1916" s="76"/>
      <c r="BR1916" s="76"/>
      <c r="BS1916" s="76"/>
      <c r="BT1916" s="76"/>
      <c r="BU1916" s="76"/>
      <c r="BV1916" s="76"/>
      <c r="BW1916" s="76"/>
      <c r="BX1916" s="76"/>
      <c r="BY1916" s="76"/>
      <c r="BZ1916" s="76"/>
      <c r="CA1916" s="76"/>
      <c r="CB1916" s="76"/>
      <c r="CC1916" s="76"/>
      <c r="CD1916" s="76"/>
      <c r="CE1916" s="76"/>
      <c r="CF1916" s="76"/>
      <c r="CG1916" s="76"/>
      <c r="CH1916" s="76"/>
      <c r="CI1916" s="76"/>
      <c r="CJ1916" s="76"/>
      <c r="CK1916" s="76"/>
      <c r="CL1916" s="76"/>
      <c r="CN1916" s="60"/>
      <c r="CO1916" s="239"/>
      <c r="CP1916" s="239"/>
      <c r="CQ1916" s="239"/>
      <c r="CR1916" s="239"/>
      <c r="CS1916" s="239"/>
      <c r="CT1916" s="239"/>
      <c r="CU1916" s="239"/>
      <c r="CV1916" s="239"/>
      <c r="CW1916" s="239"/>
      <c r="CX1916" s="239"/>
      <c r="CY1916" s="239"/>
      <c r="CZ1916" s="239"/>
      <c r="DA1916" s="239"/>
      <c r="DB1916" s="239"/>
      <c r="DC1916" s="239"/>
      <c r="DD1916" s="239"/>
      <c r="DE1916" s="239"/>
      <c r="DF1916" s="239"/>
      <c r="DG1916" s="239"/>
      <c r="DH1916" s="239"/>
      <c r="DI1916" s="239"/>
      <c r="DJ1916" s="239"/>
      <c r="DK1916" s="239"/>
      <c r="DL1916" s="239"/>
    </row>
    <row r="1917" spans="1:116" x14ac:dyDescent="0.4">
      <c r="B1917" t="s">
        <v>332</v>
      </c>
      <c r="D1917" t="s">
        <v>516</v>
      </c>
      <c r="E1917" s="8" t="str">
        <f t="shared" si="3133"/>
        <v>1917 FAIL-TV-V</v>
      </c>
      <c r="G1917" s="136" t="str">
        <f>G1905</f>
        <v>Surgical procedures</v>
      </c>
      <c r="H1917" s="31"/>
      <c r="I1917" s="73"/>
      <c r="J1917" s="73"/>
      <c r="K1917" s="21">
        <v>0.5</v>
      </c>
      <c r="L1917" s="21">
        <v>0.5</v>
      </c>
      <c r="M1917" s="21">
        <v>0.5</v>
      </c>
      <c r="N1917" s="21">
        <v>0.5</v>
      </c>
      <c r="O1917" s="21">
        <v>0.5</v>
      </c>
      <c r="P1917" s="21">
        <v>0.5</v>
      </c>
      <c r="R1917" s="67"/>
      <c r="S1917" s="150" cm="1">
        <f t="array" ref="S1917">INDEX($K:$P,ROW(),MATCH(S$3,$K$2:$P$2,0))</f>
        <v>0.5</v>
      </c>
      <c r="T1917" s="150" cm="1">
        <f t="array" ref="T1917">INDEX($K:$P,ROW(),MATCH(T$3,$K$2:$P$2,0))</f>
        <v>0.5</v>
      </c>
      <c r="U1917" s="150" cm="1">
        <f t="array" ref="U1917">INDEX($K:$P,ROW(),MATCH(U$3,$K$2:$P$2,0))</f>
        <v>0.5</v>
      </c>
      <c r="V1917" s="150" cm="1">
        <f t="array" ref="V1917">INDEX($K:$P,ROW(),MATCH(V$3,$K$2:$P$2,0))</f>
        <v>0.5</v>
      </c>
      <c r="W1917" s="150" cm="1">
        <f t="array" ref="W1917">INDEX($K:$P,ROW(),MATCH(W$3,$K$2:$P$2,0))</f>
        <v>0.5</v>
      </c>
      <c r="X1917" s="150" cm="1">
        <f t="array" ref="X1917">INDEX($K:$P,ROW(),MATCH(X$3,$K$2:$P$2,0))</f>
        <v>0.5</v>
      </c>
      <c r="Y1917" s="150" cm="1">
        <f t="array" ref="Y1917">INDEX($K:$P,ROW(),MATCH(Y$3,$K$2:$P$2,0))</f>
        <v>0.5</v>
      </c>
      <c r="Z1917" s="150" cm="1">
        <f t="array" ref="Z1917">INDEX($K:$P,ROW(),MATCH(Z$3,$K$2:$P$2,0))</f>
        <v>0.5</v>
      </c>
      <c r="AA1917" s="150" cm="1">
        <f t="array" ref="AA1917">INDEX($K:$P,ROW(),MATCH(AA$3,$K$2:$P$2,0))</f>
        <v>0.5</v>
      </c>
      <c r="AB1917" s="150" cm="1">
        <f t="array" ref="AB1917">INDEX($K:$P,ROW(),MATCH(AB$3,$K$2:$P$2,0))</f>
        <v>0.5</v>
      </c>
      <c r="AC1917" s="150" cm="1">
        <f t="array" ref="AC1917">INDEX($K:$P,ROW(),MATCH(AC$3,$K$2:$P$2,0))</f>
        <v>0.5</v>
      </c>
      <c r="AD1917" s="150" cm="1">
        <f t="array" ref="AD1917">INDEX($K:$P,ROW(),MATCH(AD$3,$K$2:$P$2,0))</f>
        <v>0.5</v>
      </c>
      <c r="AE1917" s="150" cm="1">
        <f t="array" ref="AE1917">INDEX($K:$P,ROW(),MATCH(AE$3,$K$2:$P$2,0))</f>
        <v>0.5</v>
      </c>
      <c r="AF1917" s="150" cm="1">
        <f t="array" ref="AF1917">INDEX($K:$P,ROW(),MATCH(AF$3,$K$2:$P$2,0))</f>
        <v>0.5</v>
      </c>
      <c r="AG1917" s="150" cm="1">
        <f t="array" ref="AG1917">INDEX($K:$P,ROW(),MATCH(AG$3,$K$2:$P$2,0))</f>
        <v>0.5</v>
      </c>
      <c r="AH1917" s="150" cm="1">
        <f t="array" ref="AH1917">INDEX($K:$P,ROW(),MATCH(AH$3,$K$2:$P$2,0))</f>
        <v>0.5</v>
      </c>
      <c r="AI1917" s="150" cm="1">
        <f t="array" ref="AI1917">INDEX($K:$P,ROW(),MATCH(AI$3,$K$2:$P$2,0))</f>
        <v>0.5</v>
      </c>
      <c r="AJ1917" s="150" cm="1">
        <f t="array" ref="AJ1917">INDEX($K:$P,ROW(),MATCH(AJ$3,$K$2:$P$2,0))</f>
        <v>0.5</v>
      </c>
      <c r="AK1917" s="150" cm="1">
        <f t="array" ref="AK1917">INDEX($K:$P,ROW(),MATCH(AK$3,$K$2:$P$2,0))</f>
        <v>0.5</v>
      </c>
      <c r="AL1917" s="150" cm="1">
        <f t="array" ref="AL1917">INDEX($K:$P,ROW(),MATCH(AL$3,$K$2:$P$2,0))</f>
        <v>0.5</v>
      </c>
      <c r="AM1917" s="150" cm="1">
        <f t="array" ref="AM1917">INDEX($K:$P,ROW(),MATCH(AM$3,$K$2:$P$2,0))</f>
        <v>0.5</v>
      </c>
      <c r="AN1917" s="150" cm="1">
        <f t="array" ref="AN1917">INDEX($K:$P,ROW(),MATCH(AN$3,$K$2:$P$2,0))</f>
        <v>0.5</v>
      </c>
      <c r="AO1917" s="150" cm="1">
        <f t="array" ref="AO1917">INDEX($K:$P,ROW(),MATCH(AO$3,$K$2:$P$2,0))</f>
        <v>0.5</v>
      </c>
      <c r="AP1917" s="150" cm="1">
        <f t="array" ref="AP1917">INDEX($K:$P,ROW(),MATCH(AP$3,$K$2:$P$2,0))</f>
        <v>0.5</v>
      </c>
      <c r="AQ1917" s="150" cm="1">
        <f t="array" ref="AQ1917">INDEX($K:$P,ROW(),MATCH(AQ$3,$K$2:$P$2,0))</f>
        <v>0.5</v>
      </c>
      <c r="AR1917" s="150" cm="1">
        <f t="array" ref="AR1917">INDEX($K:$P,ROW(),MATCH(AR$3,$K$2:$P$2,0))</f>
        <v>0.5</v>
      </c>
      <c r="AS1917" s="150" cm="1">
        <f t="array" ref="AS1917">INDEX($K:$P,ROW(),MATCH(AS$3,$K$2:$P$2,0))</f>
        <v>0.5</v>
      </c>
      <c r="AT1917" s="150" cm="1">
        <f t="array" ref="AT1917">INDEX($K:$P,ROW(),MATCH(AT$3,$K$2:$P$2,0))</f>
        <v>0.5</v>
      </c>
      <c r="AU1917" s="150" cm="1">
        <f t="array" ref="AU1917">INDEX($K:$P,ROW(),MATCH(AU$3,$K$2:$P$2,0))</f>
        <v>0.5</v>
      </c>
      <c r="AV1917" s="150" cm="1">
        <f t="array" ref="AV1917">INDEX($K:$P,ROW(),MATCH(AV$3,$K$2:$P$2,0))</f>
        <v>0.5</v>
      </c>
      <c r="AW1917" s="150" cm="1">
        <f t="array" ref="AW1917">INDEX($K:$P,ROW(),MATCH(AW$3,$K$2:$P$2,0))</f>
        <v>0.5</v>
      </c>
      <c r="AX1917" s="150" cm="1">
        <f t="array" ref="AX1917">INDEX($K:$P,ROW(),MATCH(AX$3,$K$2:$P$2,0))</f>
        <v>0.5</v>
      </c>
      <c r="AY1917" s="150" cm="1">
        <f t="array" ref="AY1917">INDEX($K:$P,ROW(),MATCH(AY$3,$K$2:$P$2,0))</f>
        <v>0.5</v>
      </c>
      <c r="AZ1917" s="150" cm="1">
        <f t="array" ref="AZ1917">INDEX($K:$P,ROW(),MATCH(AZ$3,$K$2:$P$2,0))</f>
        <v>0.5</v>
      </c>
      <c r="BA1917" s="150" cm="1">
        <f t="array" ref="BA1917">INDEX($K:$P,ROW(),MATCH(BA$3,$K$2:$P$2,0))</f>
        <v>0.5</v>
      </c>
      <c r="BB1917" s="150" cm="1">
        <f t="array" ref="BB1917">INDEX($K:$P,ROW(),MATCH(BB$3,$K$2:$P$2,0))</f>
        <v>0.5</v>
      </c>
      <c r="BC1917" s="150" cm="1">
        <f t="array" ref="BC1917">INDEX($K:$P,ROW(),MATCH(BC$3,$K$2:$P$2,0))</f>
        <v>0.5</v>
      </c>
      <c r="BD1917" s="150" cm="1">
        <f t="array" ref="BD1917">INDEX($K:$P,ROW(),MATCH(BD$3,$K$2:$P$2,0))</f>
        <v>0.5</v>
      </c>
      <c r="BE1917" s="150" cm="1">
        <f t="array" ref="BE1917">INDEX($K:$P,ROW(),MATCH(BE$3,$K$2:$P$2,0))</f>
        <v>0.5</v>
      </c>
      <c r="BF1917" s="150" cm="1">
        <f t="array" ref="BF1917">INDEX($K:$P,ROW(),MATCH(BF$3,$K$2:$P$2,0))</f>
        <v>0.5</v>
      </c>
      <c r="BG1917" s="150" cm="1">
        <f t="array" ref="BG1917">INDEX($K:$P,ROW(),MATCH(BG$3,$K$2:$P$2,0))</f>
        <v>0.5</v>
      </c>
      <c r="BH1917" s="150" cm="1">
        <f t="array" ref="BH1917">INDEX($K:$P,ROW(),MATCH(BH$3,$K$2:$P$2,0))</f>
        <v>0.5</v>
      </c>
      <c r="BI1917" s="150" cm="1">
        <f t="array" ref="BI1917">INDEX($K:$P,ROW(),MATCH(BI$3,$K$2:$P$2,0))</f>
        <v>0.5</v>
      </c>
      <c r="BJ1917" s="150" cm="1">
        <f t="array" ref="BJ1917">INDEX($K:$P,ROW(),MATCH(BJ$3,$K$2:$P$2,0))</f>
        <v>0.5</v>
      </c>
      <c r="BK1917" s="150" cm="1">
        <f t="array" ref="BK1917">INDEX($K:$P,ROW(),MATCH(BK$3,$K$2:$P$2,0))</f>
        <v>0.5</v>
      </c>
      <c r="BL1917" s="150" cm="1">
        <f t="array" ref="BL1917">INDEX($K:$P,ROW(),MATCH(BL$3,$K$2:$P$2,0))</f>
        <v>0.5</v>
      </c>
      <c r="BM1917" s="150" cm="1">
        <f t="array" ref="BM1917">INDEX($K:$P,ROW(),MATCH(BM$3,$K$2:$P$2,0))</f>
        <v>0.5</v>
      </c>
      <c r="BN1917" s="150" cm="1">
        <f t="array" ref="BN1917">INDEX($K:$P,ROW(),MATCH(BN$3,$K$2:$P$2,0))</f>
        <v>0.5</v>
      </c>
      <c r="BO1917" s="150" cm="1">
        <f t="array" ref="BO1917">INDEX($K:$P,ROW(),MATCH(BO$3,$K$2:$P$2,0))</f>
        <v>0.5</v>
      </c>
      <c r="BP1917" s="150" cm="1">
        <f t="array" ref="BP1917">INDEX($K:$P,ROW(),MATCH(BP$3,$K$2:$P$2,0))</f>
        <v>0.5</v>
      </c>
      <c r="BQ1917" s="150" cm="1">
        <f t="array" ref="BQ1917">INDEX($K:$P,ROW(),MATCH(BQ$3,$K$2:$P$2,0))</f>
        <v>0.5</v>
      </c>
      <c r="BR1917" s="150" cm="1">
        <f t="array" ref="BR1917">INDEX($K:$P,ROW(),MATCH(BR$3,$K$2:$P$2,0))</f>
        <v>0.5</v>
      </c>
      <c r="BS1917" s="150" cm="1">
        <f t="array" ref="BS1917">INDEX($K:$P,ROW(),MATCH(BS$3,$K$2:$P$2,0))</f>
        <v>0.5</v>
      </c>
      <c r="BT1917" s="150" cm="1">
        <f t="array" ref="BT1917">INDEX($K:$P,ROW(),MATCH(BT$3,$K$2:$P$2,0))</f>
        <v>0.5</v>
      </c>
      <c r="BU1917" s="150" cm="1">
        <f t="array" ref="BU1917">INDEX($K:$P,ROW(),MATCH(BU$3,$K$2:$P$2,0))</f>
        <v>0.5</v>
      </c>
      <c r="BV1917" s="150" cm="1">
        <f t="array" ref="BV1917">INDEX($K:$P,ROW(),MATCH(BV$3,$K$2:$P$2,0))</f>
        <v>0.5</v>
      </c>
      <c r="BW1917" s="150" cm="1">
        <f t="array" ref="BW1917">INDEX($K:$P,ROW(),MATCH(BW$3,$K$2:$P$2,0))</f>
        <v>0.5</v>
      </c>
      <c r="BX1917" s="150" cm="1">
        <f t="array" ref="BX1917">INDEX($K:$P,ROW(),MATCH(BX$3,$K$2:$P$2,0))</f>
        <v>0.5</v>
      </c>
      <c r="BY1917" s="150" cm="1">
        <f t="array" ref="BY1917">INDEX($K:$P,ROW(),MATCH(BY$3,$K$2:$P$2,0))</f>
        <v>0.5</v>
      </c>
      <c r="BZ1917" s="150" cm="1">
        <f t="array" ref="BZ1917">INDEX($K:$P,ROW(),MATCH(BZ$3,$K$2:$P$2,0))</f>
        <v>0.5</v>
      </c>
      <c r="CA1917" s="150" cm="1">
        <f t="array" ref="CA1917">INDEX($K:$P,ROW(),MATCH(CA$3,$K$2:$P$2,0))</f>
        <v>0.5</v>
      </c>
      <c r="CB1917" s="150" cm="1">
        <f t="array" ref="CB1917">INDEX($K:$P,ROW(),MATCH(CB$3,$K$2:$P$2,0))</f>
        <v>0.5</v>
      </c>
      <c r="CC1917" s="150" cm="1">
        <f t="array" ref="CC1917">INDEX($K:$P,ROW(),MATCH(CC$3,$K$2:$P$2,0))</f>
        <v>0.5</v>
      </c>
      <c r="CD1917" s="150" cm="1">
        <f t="array" ref="CD1917">INDEX($K:$P,ROW(),MATCH(CD$3,$K$2:$P$2,0))</f>
        <v>0.5</v>
      </c>
      <c r="CE1917" s="150" cm="1">
        <f t="array" ref="CE1917">INDEX($K:$P,ROW(),MATCH(CE$3,$K$2:$P$2,0))</f>
        <v>0.5</v>
      </c>
      <c r="CF1917" s="150" cm="1">
        <f t="array" ref="CF1917">INDEX($K:$P,ROW(),MATCH(CF$3,$K$2:$P$2,0))</f>
        <v>0.5</v>
      </c>
      <c r="CG1917" s="150" cm="1">
        <f t="array" ref="CG1917">INDEX($K:$P,ROW(),MATCH(CG$3,$K$2:$P$2,0))</f>
        <v>0.5</v>
      </c>
      <c r="CH1917" s="150" cm="1">
        <f t="array" ref="CH1917">INDEX($K:$P,ROW(),MATCH(CH$3,$K$2:$P$2,0))</f>
        <v>0.5</v>
      </c>
      <c r="CI1917" s="150" cm="1">
        <f t="array" ref="CI1917">INDEX($K:$P,ROW(),MATCH(CI$3,$K$2:$P$2,0))</f>
        <v>0.5</v>
      </c>
      <c r="CJ1917" s="150" cm="1">
        <f t="array" ref="CJ1917">INDEX($K:$P,ROW(),MATCH(CJ$3,$K$2:$P$2,0))</f>
        <v>0.5</v>
      </c>
      <c r="CK1917" s="150" cm="1">
        <f t="array" ref="CK1917">INDEX($K:$P,ROW(),MATCH(CK$3,$K$2:$P$2,0))</f>
        <v>0.5</v>
      </c>
      <c r="CL1917" s="150" cm="1">
        <f t="array" ref="CL1917">INDEX($K:$P,ROW(),MATCH(CL$3,$K$2:$P$2,0))</f>
        <v>0.5</v>
      </c>
      <c r="CN1917" s="150"/>
      <c r="CO1917" s="150" t="e" cm="1">
        <f t="array" ref="CO1917">INDEX($K:$P,ROW(),MATCH(CO$3,$K$2:$P$2,0))</f>
        <v>#N/A</v>
      </c>
      <c r="CP1917" s="150" t="e" cm="1">
        <f t="array" ref="CP1917">INDEX($K:$P,ROW(),MATCH(CP$3,$K$2:$P$2,0))</f>
        <v>#N/A</v>
      </c>
      <c r="CQ1917" s="150" t="e" cm="1">
        <f t="array" ref="CQ1917">INDEX($K:$P,ROW(),MATCH(CQ$3,$K$2:$P$2,0))</f>
        <v>#N/A</v>
      </c>
      <c r="CR1917" s="150" t="e" cm="1">
        <f t="array" ref="CR1917">INDEX($K:$P,ROW(),MATCH(CR$3,$K$2:$P$2,0))</f>
        <v>#N/A</v>
      </c>
      <c r="CS1917" s="150" t="e" cm="1">
        <f t="array" ref="CS1917">INDEX($K:$P,ROW(),MATCH(CS$3,$K$2:$P$2,0))</f>
        <v>#N/A</v>
      </c>
      <c r="CT1917" s="150" t="e" cm="1">
        <f t="array" ref="CT1917">INDEX($K:$P,ROW(),MATCH(CT$3,$K$2:$P$2,0))</f>
        <v>#N/A</v>
      </c>
      <c r="CU1917" s="150" t="e" cm="1">
        <f t="array" ref="CU1917">INDEX($K:$P,ROW(),MATCH(CU$3,$K$2:$P$2,0))</f>
        <v>#N/A</v>
      </c>
      <c r="CV1917" s="150" t="e" cm="1">
        <f t="array" ref="CV1917">INDEX($K:$P,ROW(),MATCH(CV$3,$K$2:$P$2,0))</f>
        <v>#N/A</v>
      </c>
      <c r="CW1917" s="150" t="e" cm="1">
        <f t="array" ref="CW1917">INDEX($K:$P,ROW(),MATCH(CW$3,$K$2:$P$2,0))</f>
        <v>#N/A</v>
      </c>
      <c r="CX1917" s="150" t="e" cm="1">
        <f t="array" ref="CX1917">INDEX($K:$P,ROW(),MATCH(CX$3,$K$2:$P$2,0))</f>
        <v>#N/A</v>
      </c>
      <c r="CY1917" s="150" t="e" cm="1">
        <f t="array" ref="CY1917">INDEX($K:$P,ROW(),MATCH(CY$3,$K$2:$P$2,0))</f>
        <v>#N/A</v>
      </c>
      <c r="CZ1917" s="150" t="e" cm="1">
        <f t="array" ref="CZ1917">INDEX($K:$P,ROW(),MATCH(CZ$3,$K$2:$P$2,0))</f>
        <v>#N/A</v>
      </c>
      <c r="DA1917" s="150" t="e" cm="1">
        <f t="array" ref="DA1917">INDEX($K:$P,ROW(),MATCH(DA$3,$K$2:$P$2,0))</f>
        <v>#N/A</v>
      </c>
      <c r="DB1917" s="150" t="e" cm="1">
        <f t="array" ref="DB1917">INDEX($K:$P,ROW(),MATCH(DB$3,$K$2:$P$2,0))</f>
        <v>#N/A</v>
      </c>
      <c r="DC1917" s="150" t="e" cm="1">
        <f t="array" ref="DC1917">INDEX($K:$P,ROW(),MATCH(DC$3,$K$2:$P$2,0))</f>
        <v>#N/A</v>
      </c>
      <c r="DD1917" s="150" t="e" cm="1">
        <f t="array" ref="DD1917">INDEX($K:$P,ROW(),MATCH(DD$3,$K$2:$P$2,0))</f>
        <v>#N/A</v>
      </c>
      <c r="DE1917" s="150" t="e" cm="1">
        <f t="array" ref="DE1917">INDEX($K:$P,ROW(),MATCH(DE$3,$K$2:$P$2,0))</f>
        <v>#N/A</v>
      </c>
      <c r="DF1917" s="150" t="e" cm="1">
        <f t="array" ref="DF1917">INDEX($K:$P,ROW(),MATCH(DF$3,$K$2:$P$2,0))</f>
        <v>#N/A</v>
      </c>
      <c r="DG1917" s="150" t="e" cm="1">
        <f t="array" ref="DG1917">INDEX($K:$P,ROW(),MATCH(DG$3,$K$2:$P$2,0))</f>
        <v>#N/A</v>
      </c>
      <c r="DH1917" s="150" t="e" cm="1">
        <f t="array" ref="DH1917">INDEX($K:$P,ROW(),MATCH(DH$3,$K$2:$P$2,0))</f>
        <v>#N/A</v>
      </c>
      <c r="DI1917" s="150" t="e" cm="1">
        <f t="array" ref="DI1917">INDEX($K:$P,ROW(),MATCH(DI$3,$K$2:$P$2,0))</f>
        <v>#N/A</v>
      </c>
      <c r="DJ1917" s="150" t="e" cm="1">
        <f t="array" ref="DJ1917">INDEX($K:$P,ROW(),MATCH(DJ$3,$K$2:$P$2,0))</f>
        <v>#N/A</v>
      </c>
      <c r="DK1917" s="150" t="e" cm="1">
        <f t="array" ref="DK1917">INDEX($K:$P,ROW(),MATCH(DK$3,$K$2:$P$2,0))</f>
        <v>#N/A</v>
      </c>
      <c r="DL1917" s="150" t="e" cm="1">
        <f t="array" ref="DL1917">INDEX($K:$P,ROW(),MATCH(DL$3,$K$2:$P$2,0))</f>
        <v>#N/A</v>
      </c>
    </row>
    <row r="1918" spans="1:116" x14ac:dyDescent="0.4">
      <c r="B1918" t="s">
        <v>332</v>
      </c>
      <c r="D1918" t="s">
        <v>516</v>
      </c>
      <c r="E1918" s="8" t="str">
        <f>ROW()&amp;" "&amp;D1918</f>
        <v>1918 FAIL-TV-V</v>
      </c>
      <c r="G1918" s="191" t="str">
        <f>SUBSTITUTE(TRIM(MID(G1913, SEARCH("-", G1913) + 1, LEN(G1913))),":","")</f>
        <v>in and outs (charged)</v>
      </c>
      <c r="H1918" s="12"/>
      <c r="I1918" s="60"/>
      <c r="J1918" s="60"/>
      <c r="K1918" s="117">
        <f>SUMIF($3:$3,K$2,1914:1914)</f>
        <v>0</v>
      </c>
      <c r="L1918" s="117">
        <f>SUMIF($3:$3,L$2,1914:1914)</f>
        <v>0</v>
      </c>
      <c r="M1918" s="117">
        <f>SUMIF($3:$3,M$2,1914:1914)</f>
        <v>0</v>
      </c>
      <c r="N1918" s="117">
        <f>SUMIF($3:$3,N$2,1914:1914)</f>
        <v>0</v>
      </c>
      <c r="O1918" s="117">
        <f>SUMIF($3:$3,O$2,1914:1914)</f>
        <v>0</v>
      </c>
      <c r="P1918" s="117">
        <f>SUMIF($3:$3,P$2,1914:1914)</f>
        <v>0</v>
      </c>
      <c r="R1918" s="15"/>
      <c r="S1918" s="151" cm="1">
        <f t="array" aca="1" ref="S1918" ca="1">INDIRECT(S1910)*S1917</f>
        <v>2500</v>
      </c>
      <c r="T1918" s="151" cm="1">
        <f t="array" aca="1" ref="T1918" ca="1">INDIRECT(T1910)*T1917</f>
        <v>2500</v>
      </c>
      <c r="U1918" s="151" cm="1">
        <f t="array" aca="1" ref="U1918" ca="1">INDIRECT(U1910)*U1917</f>
        <v>2500</v>
      </c>
      <c r="V1918" s="151" cm="1">
        <f t="array" aca="1" ref="V1918" ca="1">INDIRECT(V1910)*V1917</f>
        <v>2500</v>
      </c>
      <c r="W1918" s="151" cm="1">
        <f t="array" aca="1" ref="W1918" ca="1">INDIRECT(W1910)*W1917</f>
        <v>2500</v>
      </c>
      <c r="X1918" s="151" cm="1">
        <f t="array" aca="1" ref="X1918" ca="1">INDIRECT(X1910)*X1917</f>
        <v>2500</v>
      </c>
      <c r="Y1918" s="151" cm="1">
        <f t="array" aca="1" ref="Y1918" ca="1">INDIRECT(Y1910)*Y1917</f>
        <v>2500</v>
      </c>
      <c r="Z1918" s="151" cm="1">
        <f t="array" aca="1" ref="Z1918" ca="1">INDIRECT(Z1910)*Z1917</f>
        <v>2500</v>
      </c>
      <c r="AA1918" s="151" cm="1">
        <f t="array" aca="1" ref="AA1918" ca="1">INDIRECT(AA1910)*AA1917</f>
        <v>2500</v>
      </c>
      <c r="AB1918" s="151" cm="1">
        <f t="array" aca="1" ref="AB1918" ca="1">INDIRECT(AB1910)*AB1917</f>
        <v>2500</v>
      </c>
      <c r="AC1918" s="151" cm="1">
        <f t="array" aca="1" ref="AC1918" ca="1">INDIRECT(AC1910)*AC1917</f>
        <v>2500</v>
      </c>
      <c r="AD1918" s="151" cm="1">
        <f t="array" aca="1" ref="AD1918" ca="1">INDIRECT(AD1910)*AD1917</f>
        <v>2500</v>
      </c>
      <c r="AE1918" s="151" cm="1">
        <f t="array" aca="1" ref="AE1918" ca="1">INDIRECT(AE1910)*AE1917</f>
        <v>2500</v>
      </c>
      <c r="AF1918" s="151" cm="1">
        <f t="array" aca="1" ref="AF1918" ca="1">INDIRECT(AF1910)*AF1917</f>
        <v>2500</v>
      </c>
      <c r="AG1918" s="151" cm="1">
        <f t="array" aca="1" ref="AG1918" ca="1">INDIRECT(AG1910)*AG1917</f>
        <v>2500</v>
      </c>
      <c r="AH1918" s="151" cm="1">
        <f t="array" aca="1" ref="AH1918" ca="1">INDIRECT(AH1910)*AH1917</f>
        <v>2500</v>
      </c>
      <c r="AI1918" s="151" cm="1">
        <f t="array" aca="1" ref="AI1918" ca="1">INDIRECT(AI1910)*AI1917</f>
        <v>2500</v>
      </c>
      <c r="AJ1918" s="151" cm="1">
        <f t="array" aca="1" ref="AJ1918" ca="1">INDIRECT(AJ1910)*AJ1917</f>
        <v>2500</v>
      </c>
      <c r="AK1918" s="151" cm="1">
        <f t="array" aca="1" ref="AK1918" ca="1">INDIRECT(AK1910)*AK1917</f>
        <v>2500</v>
      </c>
      <c r="AL1918" s="151" cm="1">
        <f t="array" aca="1" ref="AL1918" ca="1">INDIRECT(AL1910)*AL1917</f>
        <v>2500</v>
      </c>
      <c r="AM1918" s="151" cm="1">
        <f t="array" aca="1" ref="AM1918" ca="1">INDIRECT(AM1910)*AM1917</f>
        <v>2500</v>
      </c>
      <c r="AN1918" s="151" cm="1">
        <f t="array" aca="1" ref="AN1918" ca="1">INDIRECT(AN1910)*AN1917</f>
        <v>2500</v>
      </c>
      <c r="AO1918" s="151" cm="1">
        <f t="array" aca="1" ref="AO1918" ca="1">INDIRECT(AO1910)*AO1917</f>
        <v>2500</v>
      </c>
      <c r="AP1918" s="151" cm="1">
        <f t="array" aca="1" ref="AP1918" ca="1">INDIRECT(AP1910)*AP1917</f>
        <v>2500</v>
      </c>
      <c r="AQ1918" s="151" cm="1">
        <f t="array" aca="1" ref="AQ1918" ca="1">INDIRECT(AQ1910)*AQ1917</f>
        <v>2500</v>
      </c>
      <c r="AR1918" s="151" cm="1">
        <f t="array" aca="1" ref="AR1918" ca="1">INDIRECT(AR1910)*AR1917</f>
        <v>2500</v>
      </c>
      <c r="AS1918" s="151" cm="1">
        <f t="array" aca="1" ref="AS1918" ca="1">INDIRECT(AS1910)*AS1917</f>
        <v>2500</v>
      </c>
      <c r="AT1918" s="151" cm="1">
        <f t="array" aca="1" ref="AT1918" ca="1">INDIRECT(AT1910)*AT1917</f>
        <v>2500</v>
      </c>
      <c r="AU1918" s="151" cm="1">
        <f t="array" aca="1" ref="AU1918" ca="1">INDIRECT(AU1910)*AU1917</f>
        <v>2500</v>
      </c>
      <c r="AV1918" s="151" cm="1">
        <f t="array" aca="1" ref="AV1918" ca="1">INDIRECT(AV1910)*AV1917</f>
        <v>2500</v>
      </c>
      <c r="AW1918" s="151" cm="1">
        <f t="array" aca="1" ref="AW1918" ca="1">INDIRECT(AW1910)*AW1917</f>
        <v>2500</v>
      </c>
      <c r="AX1918" s="151" cm="1">
        <f t="array" aca="1" ref="AX1918" ca="1">INDIRECT(AX1910)*AX1917</f>
        <v>2500</v>
      </c>
      <c r="AY1918" s="151" cm="1">
        <f t="array" aca="1" ref="AY1918" ca="1">INDIRECT(AY1910)*AY1917</f>
        <v>2500</v>
      </c>
      <c r="AZ1918" s="151" cm="1">
        <f t="array" aca="1" ref="AZ1918" ca="1">INDIRECT(AZ1910)*AZ1917</f>
        <v>2500</v>
      </c>
      <c r="BA1918" s="151" cm="1">
        <f t="array" aca="1" ref="BA1918" ca="1">INDIRECT(BA1910)*BA1917</f>
        <v>2500</v>
      </c>
      <c r="BB1918" s="151" cm="1">
        <f t="array" aca="1" ref="BB1918" ca="1">INDIRECT(BB1910)*BB1917</f>
        <v>2500</v>
      </c>
      <c r="BC1918" s="151" cm="1">
        <f t="array" aca="1" ref="BC1918" ca="1">INDIRECT(BC1910)*BC1917</f>
        <v>2500</v>
      </c>
      <c r="BD1918" s="151" cm="1">
        <f t="array" aca="1" ref="BD1918" ca="1">INDIRECT(BD1910)*BD1917</f>
        <v>2500</v>
      </c>
      <c r="BE1918" s="151" cm="1">
        <f t="array" aca="1" ref="BE1918" ca="1">INDIRECT(BE1910)*BE1917</f>
        <v>2500</v>
      </c>
      <c r="BF1918" s="151" cm="1">
        <f t="array" aca="1" ref="BF1918" ca="1">INDIRECT(BF1910)*BF1917</f>
        <v>2500</v>
      </c>
      <c r="BG1918" s="151" cm="1">
        <f t="array" aca="1" ref="BG1918" ca="1">INDIRECT(BG1910)*BG1917</f>
        <v>2500</v>
      </c>
      <c r="BH1918" s="151" cm="1">
        <f t="array" aca="1" ref="BH1918" ca="1">INDIRECT(BH1910)*BH1917</f>
        <v>2500</v>
      </c>
      <c r="BI1918" s="151" cm="1">
        <f t="array" aca="1" ref="BI1918" ca="1">INDIRECT(BI1910)*BI1917</f>
        <v>2500</v>
      </c>
      <c r="BJ1918" s="151" cm="1">
        <f t="array" aca="1" ref="BJ1918" ca="1">INDIRECT(BJ1910)*BJ1917</f>
        <v>2500</v>
      </c>
      <c r="BK1918" s="151" cm="1">
        <f t="array" aca="1" ref="BK1918" ca="1">INDIRECT(BK1910)*BK1917</f>
        <v>2500</v>
      </c>
      <c r="BL1918" s="151" cm="1">
        <f t="array" aca="1" ref="BL1918" ca="1">INDIRECT(BL1910)*BL1917</f>
        <v>2500</v>
      </c>
      <c r="BM1918" s="151" cm="1">
        <f t="array" aca="1" ref="BM1918" ca="1">INDIRECT(BM1910)*BM1917</f>
        <v>2500</v>
      </c>
      <c r="BN1918" s="151" cm="1">
        <f t="array" aca="1" ref="BN1918" ca="1">INDIRECT(BN1910)*BN1917</f>
        <v>2500</v>
      </c>
      <c r="BO1918" s="151" cm="1">
        <f t="array" aca="1" ref="BO1918" ca="1">INDIRECT(BO1910)*BO1917</f>
        <v>2500</v>
      </c>
      <c r="BP1918" s="151" cm="1">
        <f t="array" aca="1" ref="BP1918" ca="1">INDIRECT(BP1910)*BP1917</f>
        <v>2500</v>
      </c>
      <c r="BQ1918" s="151" cm="1">
        <f t="array" aca="1" ref="BQ1918" ca="1">INDIRECT(BQ1910)*BQ1917</f>
        <v>2500</v>
      </c>
      <c r="BR1918" s="151" cm="1">
        <f t="array" aca="1" ref="BR1918" ca="1">INDIRECT(BR1910)*BR1917</f>
        <v>2500</v>
      </c>
      <c r="BS1918" s="151" cm="1">
        <f t="array" aca="1" ref="BS1918" ca="1">INDIRECT(BS1910)*BS1917</f>
        <v>2500</v>
      </c>
      <c r="BT1918" s="151" cm="1">
        <f t="array" aca="1" ref="BT1918" ca="1">INDIRECT(BT1910)*BT1917</f>
        <v>2500</v>
      </c>
      <c r="BU1918" s="151" cm="1">
        <f t="array" aca="1" ref="BU1918" ca="1">INDIRECT(BU1910)*BU1917</f>
        <v>2500</v>
      </c>
      <c r="BV1918" s="151" cm="1">
        <f t="array" aca="1" ref="BV1918" ca="1">INDIRECT(BV1910)*BV1917</f>
        <v>2500</v>
      </c>
      <c r="BW1918" s="151" cm="1">
        <f t="array" aca="1" ref="BW1918" ca="1">INDIRECT(BW1910)*BW1917</f>
        <v>2500</v>
      </c>
      <c r="BX1918" s="151" cm="1">
        <f t="array" aca="1" ref="BX1918" ca="1">INDIRECT(BX1910)*BX1917</f>
        <v>2500</v>
      </c>
      <c r="BY1918" s="151" cm="1">
        <f t="array" aca="1" ref="BY1918" ca="1">INDIRECT(BY1910)*BY1917</f>
        <v>2500</v>
      </c>
      <c r="BZ1918" s="151" cm="1">
        <f t="array" aca="1" ref="BZ1918" ca="1">INDIRECT(BZ1910)*BZ1917</f>
        <v>2500</v>
      </c>
      <c r="CA1918" s="151" cm="1">
        <f t="array" aca="1" ref="CA1918" ca="1">INDIRECT(CA1910)*CA1917</f>
        <v>2500</v>
      </c>
      <c r="CB1918" s="151" cm="1">
        <f t="array" aca="1" ref="CB1918" ca="1">INDIRECT(CB1910)*CB1917</f>
        <v>2500</v>
      </c>
      <c r="CC1918" s="151" cm="1">
        <f t="array" aca="1" ref="CC1918" ca="1">INDIRECT(CC1910)*CC1917</f>
        <v>2500</v>
      </c>
      <c r="CD1918" s="151" cm="1">
        <f t="array" aca="1" ref="CD1918" ca="1">INDIRECT(CD1910)*CD1917</f>
        <v>2500</v>
      </c>
      <c r="CE1918" s="151" cm="1">
        <f t="array" aca="1" ref="CE1918" ca="1">INDIRECT(CE1910)*CE1917</f>
        <v>2500</v>
      </c>
      <c r="CF1918" s="151" cm="1">
        <f t="array" aca="1" ref="CF1918" ca="1">INDIRECT(CF1910)*CF1917</f>
        <v>2500</v>
      </c>
      <c r="CG1918" s="151" cm="1">
        <f t="array" aca="1" ref="CG1918" ca="1">INDIRECT(CG1910)*CG1917</f>
        <v>2500</v>
      </c>
      <c r="CH1918" s="151" cm="1">
        <f t="array" aca="1" ref="CH1918" ca="1">INDIRECT(CH1910)*CH1917</f>
        <v>2500</v>
      </c>
      <c r="CI1918" s="151" cm="1">
        <f t="array" aca="1" ref="CI1918" ca="1">INDIRECT(CI1910)*CI1917</f>
        <v>2500</v>
      </c>
      <c r="CJ1918" s="151" cm="1">
        <f t="array" aca="1" ref="CJ1918" ca="1">INDIRECT(CJ1910)*CJ1917</f>
        <v>2500</v>
      </c>
      <c r="CK1918" s="151" cm="1">
        <f t="array" aca="1" ref="CK1918" ca="1">INDIRECT(CK1910)*CK1917</f>
        <v>2500</v>
      </c>
      <c r="CL1918" s="151" cm="1">
        <f t="array" aca="1" ref="CL1918" ca="1">INDIRECT(CL1910)*CL1917</f>
        <v>2500</v>
      </c>
      <c r="CN1918" s="240"/>
      <c r="CO1918" s="151" t="e" cm="1">
        <f t="array" aca="1" ref="CO1918" ca="1">INDIRECT(CO1910)*CO1917</f>
        <v>#N/A</v>
      </c>
      <c r="CP1918" s="151" t="e" cm="1">
        <f t="array" aca="1" ref="CP1918" ca="1">INDIRECT(CP1910)*CP1917</f>
        <v>#N/A</v>
      </c>
      <c r="CQ1918" s="151" t="e" cm="1">
        <f t="array" aca="1" ref="CQ1918" ca="1">INDIRECT(CQ1910)*CQ1917</f>
        <v>#N/A</v>
      </c>
      <c r="CR1918" s="151" t="e" cm="1">
        <f t="array" aca="1" ref="CR1918" ca="1">INDIRECT(CR1910)*CR1917</f>
        <v>#N/A</v>
      </c>
      <c r="CS1918" s="151" t="e" cm="1">
        <f t="array" aca="1" ref="CS1918" ca="1">INDIRECT(CS1910)*CS1917</f>
        <v>#N/A</v>
      </c>
      <c r="CT1918" s="151" t="e" cm="1">
        <f t="array" aca="1" ref="CT1918" ca="1">INDIRECT(CT1910)*CT1917</f>
        <v>#N/A</v>
      </c>
      <c r="CU1918" s="151" t="e" cm="1">
        <f t="array" aca="1" ref="CU1918" ca="1">INDIRECT(CU1910)*CU1917</f>
        <v>#N/A</v>
      </c>
      <c r="CV1918" s="151" t="e" cm="1">
        <f t="array" aca="1" ref="CV1918" ca="1">INDIRECT(CV1910)*CV1917</f>
        <v>#N/A</v>
      </c>
      <c r="CW1918" s="151" t="e" cm="1">
        <f t="array" aca="1" ref="CW1918" ca="1">INDIRECT(CW1910)*CW1917</f>
        <v>#N/A</v>
      </c>
      <c r="CX1918" s="151" t="e" cm="1">
        <f t="array" aca="1" ref="CX1918" ca="1">INDIRECT(CX1910)*CX1917</f>
        <v>#N/A</v>
      </c>
      <c r="CY1918" s="151" t="e" cm="1">
        <f t="array" aca="1" ref="CY1918" ca="1">INDIRECT(CY1910)*CY1917</f>
        <v>#N/A</v>
      </c>
      <c r="CZ1918" s="151" t="e" cm="1">
        <f t="array" aca="1" ref="CZ1918" ca="1">INDIRECT(CZ1910)*CZ1917</f>
        <v>#N/A</v>
      </c>
      <c r="DA1918" s="151" t="e" cm="1">
        <f t="array" aca="1" ref="DA1918" ca="1">INDIRECT(DA1910)*DA1917</f>
        <v>#N/A</v>
      </c>
      <c r="DB1918" s="151" t="e" cm="1">
        <f t="array" aca="1" ref="DB1918" ca="1">INDIRECT(DB1910)*DB1917</f>
        <v>#N/A</v>
      </c>
      <c r="DC1918" s="151" t="e" cm="1">
        <f t="array" aca="1" ref="DC1918" ca="1">INDIRECT(DC1910)*DC1917</f>
        <v>#N/A</v>
      </c>
      <c r="DD1918" s="151" t="e" cm="1">
        <f t="array" aca="1" ref="DD1918" ca="1">INDIRECT(DD1910)*DD1917</f>
        <v>#N/A</v>
      </c>
      <c r="DE1918" s="151" t="e" cm="1">
        <f t="array" aca="1" ref="DE1918" ca="1">INDIRECT(DE1910)*DE1917</f>
        <v>#N/A</v>
      </c>
      <c r="DF1918" s="151" t="e" cm="1">
        <f t="array" aca="1" ref="DF1918" ca="1">INDIRECT(DF1910)*DF1917</f>
        <v>#N/A</v>
      </c>
      <c r="DG1918" s="151" t="e" cm="1">
        <f t="array" aca="1" ref="DG1918" ca="1">INDIRECT(DG1910)*DG1917</f>
        <v>#N/A</v>
      </c>
      <c r="DH1918" s="151" t="e" cm="1">
        <f t="array" aca="1" ref="DH1918" ca="1">INDIRECT(DH1910)*DH1917</f>
        <v>#N/A</v>
      </c>
      <c r="DI1918" s="151" t="e" cm="1">
        <f t="array" aca="1" ref="DI1918" ca="1">INDIRECT(DI1910)*DI1917</f>
        <v>#N/A</v>
      </c>
      <c r="DJ1918" s="151" t="e" cm="1">
        <f t="array" aca="1" ref="DJ1918" ca="1">INDIRECT(DJ1910)*DJ1917</f>
        <v>#N/A</v>
      </c>
      <c r="DK1918" s="151" t="e" cm="1">
        <f t="array" aca="1" ref="DK1918" ca="1">INDIRECT(DK1910)*DK1917</f>
        <v>#N/A</v>
      </c>
      <c r="DL1918" s="151" t="e" cm="1">
        <f t="array" aca="1" ref="DL1918" ca="1">INDIRECT(DL1910)*DL1917</f>
        <v>#N/A</v>
      </c>
    </row>
    <row r="1919" spans="1:116" x14ac:dyDescent="0.4">
      <c r="B1919" t="s">
        <v>332</v>
      </c>
      <c r="D1919" t="s">
        <v>516</v>
      </c>
      <c r="E1919" s="8" t="str">
        <f t="shared" ref="E1919:E1924" si="3140">ROW()&amp;" "&amp;D1919</f>
        <v>1919 FAIL-TV-V</v>
      </c>
      <c r="G1919" s="136" t="s">
        <v>461</v>
      </c>
      <c r="H1919" s="12"/>
      <c r="I1919" s="60"/>
      <c r="J1919" s="60"/>
      <c r="K1919" s="38"/>
      <c r="L1919" s="38"/>
      <c r="M1919" s="38"/>
      <c r="N1919" s="38"/>
      <c r="O1919" s="38"/>
      <c r="P1919" s="38"/>
      <c r="R1919" s="15"/>
      <c r="S1919" s="240"/>
      <c r="T1919" s="240"/>
      <c r="U1919" s="240"/>
      <c r="V1919" s="240"/>
      <c r="W1919" s="240"/>
      <c r="X1919" s="240"/>
      <c r="Y1919" s="240"/>
      <c r="Z1919" s="240"/>
      <c r="AA1919" s="240"/>
      <c r="AB1919" s="240"/>
      <c r="AC1919" s="240"/>
      <c r="AD1919" s="240"/>
      <c r="AE1919" s="240"/>
      <c r="AF1919" s="240"/>
      <c r="AG1919" s="240"/>
      <c r="AH1919" s="240"/>
      <c r="AI1919" s="240"/>
      <c r="AJ1919" s="240"/>
      <c r="AK1919" s="240"/>
      <c r="AL1919" s="240"/>
      <c r="AM1919" s="240"/>
      <c r="AN1919" s="240"/>
      <c r="AO1919" s="240"/>
      <c r="AP1919" s="240"/>
      <c r="AQ1919" s="240"/>
      <c r="AR1919" s="240"/>
      <c r="AS1919" s="240"/>
      <c r="AT1919" s="240"/>
      <c r="AU1919" s="240"/>
      <c r="AV1919" s="240"/>
      <c r="AW1919" s="240"/>
      <c r="AX1919" s="240"/>
      <c r="AY1919" s="240"/>
      <c r="AZ1919" s="240"/>
      <c r="BA1919" s="240"/>
      <c r="BB1919" s="240"/>
      <c r="BC1919" s="240"/>
      <c r="BD1919" s="240"/>
      <c r="BE1919" s="240"/>
      <c r="BF1919" s="240"/>
      <c r="BG1919" s="240"/>
      <c r="BH1919" s="240"/>
      <c r="BI1919" s="240"/>
      <c r="BJ1919" s="240"/>
      <c r="BK1919" s="240"/>
      <c r="BL1919" s="240"/>
      <c r="BM1919" s="240"/>
      <c r="BN1919" s="240"/>
      <c r="BO1919" s="240"/>
      <c r="BP1919" s="240"/>
      <c r="BQ1919" s="240"/>
      <c r="BR1919" s="240"/>
      <c r="BS1919" s="240"/>
      <c r="BT1919" s="240"/>
      <c r="BU1919" s="240"/>
      <c r="BV1919" s="240"/>
      <c r="BW1919" s="240"/>
      <c r="BX1919" s="240"/>
      <c r="BY1919" s="240"/>
      <c r="BZ1919" s="240"/>
      <c r="CA1919" s="240"/>
      <c r="CB1919" s="240"/>
      <c r="CC1919" s="240"/>
      <c r="CD1919" s="240"/>
      <c r="CE1919" s="240"/>
      <c r="CF1919" s="240"/>
      <c r="CG1919" s="240"/>
      <c r="CH1919" s="240"/>
      <c r="CI1919" s="240"/>
      <c r="CJ1919" s="240"/>
      <c r="CK1919" s="240"/>
      <c r="CL1919" s="240"/>
      <c r="CN1919" s="60"/>
      <c r="CO1919" s="76"/>
      <c r="CP1919" s="76"/>
      <c r="CQ1919" s="76"/>
      <c r="CR1919" s="76"/>
      <c r="CS1919" s="76"/>
      <c r="CT1919" s="76"/>
      <c r="CU1919" s="76"/>
      <c r="CV1919" s="76"/>
      <c r="CW1919" s="76"/>
      <c r="CX1919" s="76"/>
      <c r="CY1919" s="76"/>
      <c r="CZ1919" s="76"/>
      <c r="DA1919" s="76"/>
      <c r="DB1919" s="76"/>
      <c r="DC1919" s="76"/>
      <c r="DD1919" s="76"/>
      <c r="DE1919" s="76"/>
      <c r="DF1919" s="76"/>
      <c r="DG1919" s="76"/>
      <c r="DH1919" s="76"/>
      <c r="DI1919" s="76"/>
      <c r="DJ1919" s="76"/>
      <c r="DK1919" s="76"/>
      <c r="DL1919" s="76"/>
    </row>
    <row r="1920" spans="1:116" x14ac:dyDescent="0.4">
      <c r="B1920" t="s">
        <v>332</v>
      </c>
      <c r="D1920" t="s">
        <v>516</v>
      </c>
      <c r="E1920" s="8" t="str">
        <f t="shared" si="3140"/>
        <v>1920 FAIL-TV-V</v>
      </c>
      <c r="G1920" s="191" t="s">
        <v>462</v>
      </c>
      <c r="H1920" s="27"/>
      <c r="I1920" s="78"/>
      <c r="J1920" s="78"/>
      <c r="K1920" s="33"/>
      <c r="L1920" s="33"/>
      <c r="M1920" s="33"/>
      <c r="N1920" s="33"/>
      <c r="O1920" s="33"/>
      <c r="P1920" s="33"/>
      <c r="R1920" s="33"/>
      <c r="S1920" s="80"/>
      <c r="T1920" s="80"/>
      <c r="U1920" s="80"/>
      <c r="V1920" s="80"/>
      <c r="W1920" s="80"/>
      <c r="X1920" s="80"/>
      <c r="Y1920" s="80"/>
      <c r="Z1920" s="80"/>
      <c r="AA1920" s="80"/>
      <c r="AB1920" s="80"/>
      <c r="AC1920" s="80"/>
      <c r="AD1920" s="80"/>
      <c r="AE1920" s="80"/>
      <c r="AF1920" s="80"/>
      <c r="AG1920" s="80"/>
      <c r="AH1920" s="80"/>
      <c r="AI1920" s="80"/>
      <c r="AJ1920" s="80"/>
      <c r="AK1920" s="80"/>
      <c r="AL1920" s="80"/>
      <c r="AM1920" s="80"/>
      <c r="AN1920" s="80"/>
      <c r="AO1920" s="80"/>
      <c r="AP1920" s="80"/>
      <c r="AQ1920" s="80"/>
      <c r="AR1920" s="80"/>
      <c r="AS1920" s="80"/>
      <c r="AT1920" s="80"/>
      <c r="AU1920" s="80"/>
      <c r="AV1920" s="80"/>
      <c r="AW1920" s="80"/>
      <c r="AX1920" s="80"/>
      <c r="AY1920" s="80"/>
      <c r="AZ1920" s="80"/>
      <c r="BA1920" s="80"/>
      <c r="BB1920" s="80"/>
      <c r="BC1920" s="80"/>
      <c r="BD1920" s="80"/>
      <c r="BE1920" s="80"/>
      <c r="BF1920" s="80"/>
      <c r="BG1920" s="80"/>
      <c r="BH1920" s="80"/>
      <c r="BI1920" s="80"/>
      <c r="BJ1920" s="80"/>
      <c r="BK1920" s="80"/>
      <c r="BL1920" s="80"/>
      <c r="BM1920" s="80"/>
      <c r="BN1920" s="80"/>
      <c r="BO1920" s="80"/>
      <c r="BP1920" s="80"/>
      <c r="BQ1920" s="80"/>
      <c r="BR1920" s="80"/>
      <c r="BS1920" s="80"/>
      <c r="BT1920" s="80"/>
      <c r="BU1920" s="80"/>
      <c r="BV1920" s="80"/>
      <c r="BW1920" s="80"/>
      <c r="BX1920" s="80"/>
      <c r="BY1920" s="80"/>
      <c r="BZ1920" s="80"/>
      <c r="CA1920" s="80"/>
      <c r="CB1920" s="80"/>
      <c r="CC1920" s="80"/>
      <c r="CD1920" s="80"/>
      <c r="CE1920" s="80"/>
      <c r="CF1920" s="80"/>
      <c r="CG1920" s="80"/>
      <c r="CH1920" s="80"/>
      <c r="CI1920" s="80"/>
      <c r="CJ1920" s="80"/>
      <c r="CK1920" s="80"/>
      <c r="CL1920" s="80"/>
      <c r="CN1920" s="78"/>
      <c r="CO1920" s="77"/>
      <c r="CP1920" s="77"/>
      <c r="CQ1920" s="77"/>
      <c r="CR1920" s="77"/>
      <c r="CS1920" s="77"/>
      <c r="CT1920" s="77"/>
      <c r="CU1920" s="77"/>
      <c r="CV1920" s="77"/>
      <c r="CW1920" s="77"/>
      <c r="CX1920" s="77"/>
      <c r="CY1920" s="77"/>
      <c r="CZ1920" s="77"/>
      <c r="DA1920" s="77"/>
      <c r="DB1920" s="77"/>
      <c r="DC1920" s="77"/>
      <c r="DD1920" s="77"/>
      <c r="DE1920" s="77"/>
      <c r="DF1920" s="77"/>
      <c r="DG1920" s="77"/>
      <c r="DH1920" s="77"/>
      <c r="DI1920" s="77"/>
      <c r="DJ1920" s="77"/>
      <c r="DK1920" s="77"/>
      <c r="DL1920" s="77"/>
    </row>
    <row r="1921" spans="1:116" x14ac:dyDescent="0.4">
      <c r="B1921" t="s">
        <v>332</v>
      </c>
      <c r="D1921" t="s">
        <v>516</v>
      </c>
      <c r="E1921" s="8" t="str">
        <f t="shared" si="3140"/>
        <v>1921 FAIL-TV-V</v>
      </c>
      <c r="G1921" s="191" t="str">
        <f>G1913</f>
        <v>% failure - in and outs (charged)</v>
      </c>
      <c r="H1921" s="27"/>
      <c r="I1921" s="78"/>
      <c r="J1921" s="78"/>
      <c r="K1921" s="33"/>
      <c r="L1921" s="33"/>
      <c r="M1921" s="33"/>
      <c r="N1921" s="33"/>
      <c r="O1921" s="33"/>
      <c r="P1921" s="33"/>
      <c r="R1921" s="33"/>
      <c r="S1921" s="80" t="str">
        <f t="shared" ref="S1921:AX1921" si="3141">S1909</f>
        <v>S$16</v>
      </c>
      <c r="T1921" s="80" t="str">
        <f t="shared" si="3141"/>
        <v>T$16</v>
      </c>
      <c r="U1921" s="80" t="str">
        <f t="shared" si="3141"/>
        <v>U$16</v>
      </c>
      <c r="V1921" s="80" t="str">
        <f t="shared" si="3141"/>
        <v>V$16</v>
      </c>
      <c r="W1921" s="80" t="str">
        <f t="shared" si="3141"/>
        <v>W$16</v>
      </c>
      <c r="X1921" s="80" t="str">
        <f t="shared" si="3141"/>
        <v>X$16</v>
      </c>
      <c r="Y1921" s="80" t="str">
        <f t="shared" si="3141"/>
        <v>Y$16</v>
      </c>
      <c r="Z1921" s="80" t="str">
        <f t="shared" si="3141"/>
        <v>Z$16</v>
      </c>
      <c r="AA1921" s="80" t="str">
        <f t="shared" si="3141"/>
        <v>AA$16</v>
      </c>
      <c r="AB1921" s="80" t="str">
        <f t="shared" si="3141"/>
        <v>AB$16</v>
      </c>
      <c r="AC1921" s="80" t="str">
        <f t="shared" si="3141"/>
        <v>AC$16</v>
      </c>
      <c r="AD1921" s="80" t="str">
        <f t="shared" si="3141"/>
        <v>AD$16</v>
      </c>
      <c r="AE1921" s="80" t="str">
        <f t="shared" si="3141"/>
        <v>AE$16</v>
      </c>
      <c r="AF1921" s="80" t="str">
        <f t="shared" si="3141"/>
        <v>AF$16</v>
      </c>
      <c r="AG1921" s="80" t="str">
        <f t="shared" si="3141"/>
        <v>AG$16</v>
      </c>
      <c r="AH1921" s="80" t="str">
        <f t="shared" si="3141"/>
        <v>AH$16</v>
      </c>
      <c r="AI1921" s="80" t="str">
        <f t="shared" si="3141"/>
        <v>AI$16</v>
      </c>
      <c r="AJ1921" s="80" t="str">
        <f t="shared" si="3141"/>
        <v>AJ$16</v>
      </c>
      <c r="AK1921" s="80" t="str">
        <f t="shared" si="3141"/>
        <v>AK$16</v>
      </c>
      <c r="AL1921" s="80" t="str">
        <f t="shared" si="3141"/>
        <v>AL$16</v>
      </c>
      <c r="AM1921" s="80" t="str">
        <f t="shared" si="3141"/>
        <v>AM$16</v>
      </c>
      <c r="AN1921" s="80" t="str">
        <f t="shared" si="3141"/>
        <v>AN$16</v>
      </c>
      <c r="AO1921" s="80" t="str">
        <f t="shared" si="3141"/>
        <v>AO$16</v>
      </c>
      <c r="AP1921" s="80" t="str">
        <f t="shared" si="3141"/>
        <v>AP$16</v>
      </c>
      <c r="AQ1921" s="80" t="str">
        <f t="shared" si="3141"/>
        <v>AQ$16</v>
      </c>
      <c r="AR1921" s="80" t="str">
        <f t="shared" si="3141"/>
        <v>AR$16</v>
      </c>
      <c r="AS1921" s="80" t="str">
        <f t="shared" si="3141"/>
        <v>AS$16</v>
      </c>
      <c r="AT1921" s="80" t="str">
        <f t="shared" si="3141"/>
        <v>AT$16</v>
      </c>
      <c r="AU1921" s="80" t="str">
        <f t="shared" si="3141"/>
        <v>AU$16</v>
      </c>
      <c r="AV1921" s="80" t="str">
        <f t="shared" si="3141"/>
        <v>AV$16</v>
      </c>
      <c r="AW1921" s="80" t="str">
        <f t="shared" si="3141"/>
        <v>AW$16</v>
      </c>
      <c r="AX1921" s="80" t="str">
        <f t="shared" si="3141"/>
        <v>AX$16</v>
      </c>
      <c r="AY1921" s="80" t="str">
        <f t="shared" ref="AY1921:CD1921" si="3142">AY1909</f>
        <v>AY$16</v>
      </c>
      <c r="AZ1921" s="80" t="str">
        <f t="shared" si="3142"/>
        <v>AZ$16</v>
      </c>
      <c r="BA1921" s="80" t="str">
        <f t="shared" si="3142"/>
        <v>BA$16</v>
      </c>
      <c r="BB1921" s="80" t="str">
        <f t="shared" si="3142"/>
        <v>BB$16</v>
      </c>
      <c r="BC1921" s="80" t="str">
        <f t="shared" si="3142"/>
        <v>BC$16</v>
      </c>
      <c r="BD1921" s="80" t="str">
        <f t="shared" si="3142"/>
        <v>BD$16</v>
      </c>
      <c r="BE1921" s="80" t="str">
        <f t="shared" si="3142"/>
        <v>BE$16</v>
      </c>
      <c r="BF1921" s="80" t="str">
        <f t="shared" si="3142"/>
        <v>BF$16</v>
      </c>
      <c r="BG1921" s="80" t="str">
        <f t="shared" si="3142"/>
        <v>BG$16</v>
      </c>
      <c r="BH1921" s="80" t="str">
        <f t="shared" si="3142"/>
        <v>BH$16</v>
      </c>
      <c r="BI1921" s="80" t="str">
        <f t="shared" si="3142"/>
        <v>BI$16</v>
      </c>
      <c r="BJ1921" s="80" t="str">
        <f t="shared" si="3142"/>
        <v>BJ$16</v>
      </c>
      <c r="BK1921" s="80" t="str">
        <f t="shared" si="3142"/>
        <v>BK$16</v>
      </c>
      <c r="BL1921" s="80" t="str">
        <f t="shared" si="3142"/>
        <v>BL$16</v>
      </c>
      <c r="BM1921" s="80" t="str">
        <f t="shared" si="3142"/>
        <v>BM$16</v>
      </c>
      <c r="BN1921" s="80" t="str">
        <f t="shared" si="3142"/>
        <v>BN$16</v>
      </c>
      <c r="BO1921" s="80" t="str">
        <f t="shared" si="3142"/>
        <v>BO$16</v>
      </c>
      <c r="BP1921" s="80" t="str">
        <f t="shared" si="3142"/>
        <v>BP$16</v>
      </c>
      <c r="BQ1921" s="80" t="str">
        <f t="shared" si="3142"/>
        <v>BQ$16</v>
      </c>
      <c r="BR1921" s="80" t="str">
        <f t="shared" si="3142"/>
        <v>BR$16</v>
      </c>
      <c r="BS1921" s="80" t="str">
        <f t="shared" si="3142"/>
        <v>BS$16</v>
      </c>
      <c r="BT1921" s="80" t="str">
        <f t="shared" si="3142"/>
        <v>BT$16</v>
      </c>
      <c r="BU1921" s="80" t="str">
        <f t="shared" si="3142"/>
        <v>BU$16</v>
      </c>
      <c r="BV1921" s="80" t="str">
        <f t="shared" si="3142"/>
        <v>BV$16</v>
      </c>
      <c r="BW1921" s="80" t="str">
        <f t="shared" si="3142"/>
        <v>BW$16</v>
      </c>
      <c r="BX1921" s="80" t="str">
        <f t="shared" si="3142"/>
        <v>BX$16</v>
      </c>
      <c r="BY1921" s="80" t="str">
        <f t="shared" si="3142"/>
        <v>BY$16</v>
      </c>
      <c r="BZ1921" s="80" t="str">
        <f t="shared" si="3142"/>
        <v>BZ$16</v>
      </c>
      <c r="CA1921" s="80" t="str">
        <f t="shared" si="3142"/>
        <v>CA$16</v>
      </c>
      <c r="CB1921" s="80" t="str">
        <f t="shared" si="3142"/>
        <v>CB$16</v>
      </c>
      <c r="CC1921" s="80" t="str">
        <f t="shared" si="3142"/>
        <v>CC$16</v>
      </c>
      <c r="CD1921" s="80" t="str">
        <f t="shared" si="3142"/>
        <v>CD$16</v>
      </c>
      <c r="CE1921" s="80" t="str">
        <f t="shared" ref="CE1921:CL1921" si="3143">CE1909</f>
        <v>CE$16</v>
      </c>
      <c r="CF1921" s="80" t="str">
        <f t="shared" si="3143"/>
        <v>CF$16</v>
      </c>
      <c r="CG1921" s="80" t="str">
        <f t="shared" si="3143"/>
        <v>CG$16</v>
      </c>
      <c r="CH1921" s="80" t="str">
        <f t="shared" si="3143"/>
        <v>CH$16</v>
      </c>
      <c r="CI1921" s="80" t="str">
        <f t="shared" si="3143"/>
        <v>CI$16</v>
      </c>
      <c r="CJ1921" s="80" t="str">
        <f t="shared" si="3143"/>
        <v>CJ$16</v>
      </c>
      <c r="CK1921" s="80" t="str">
        <f t="shared" si="3143"/>
        <v>CK$16</v>
      </c>
      <c r="CL1921" s="80" t="str">
        <f t="shared" si="3143"/>
        <v>CL$16</v>
      </c>
      <c r="CN1921" s="78"/>
      <c r="CO1921" s="80" t="str">
        <f t="shared" ref="CO1921:DL1921" si="3144">CO1909</f>
        <v>CO$16</v>
      </c>
      <c r="CP1921" s="80" t="str">
        <f t="shared" si="3144"/>
        <v>CP$16</v>
      </c>
      <c r="CQ1921" s="80" t="str">
        <f t="shared" si="3144"/>
        <v>CQ$16</v>
      </c>
      <c r="CR1921" s="80" t="str">
        <f t="shared" si="3144"/>
        <v>CR$16</v>
      </c>
      <c r="CS1921" s="80" t="str">
        <f t="shared" si="3144"/>
        <v>CS$16</v>
      </c>
      <c r="CT1921" s="80" t="str">
        <f t="shared" si="3144"/>
        <v>CT$16</v>
      </c>
      <c r="CU1921" s="80" t="str">
        <f t="shared" si="3144"/>
        <v>CU$16</v>
      </c>
      <c r="CV1921" s="80" t="str">
        <f t="shared" si="3144"/>
        <v>CV$16</v>
      </c>
      <c r="CW1921" s="80" t="str">
        <f t="shared" si="3144"/>
        <v>CW$16</v>
      </c>
      <c r="CX1921" s="80" t="str">
        <f t="shared" si="3144"/>
        <v>CX$16</v>
      </c>
      <c r="CY1921" s="80" t="str">
        <f t="shared" si="3144"/>
        <v>CY$16</v>
      </c>
      <c r="CZ1921" s="80" t="str">
        <f t="shared" si="3144"/>
        <v>CZ$16</v>
      </c>
      <c r="DA1921" s="80" t="str">
        <f t="shared" si="3144"/>
        <v>DA$16</v>
      </c>
      <c r="DB1921" s="80" t="str">
        <f t="shared" si="3144"/>
        <v>DB$16</v>
      </c>
      <c r="DC1921" s="80" t="str">
        <f t="shared" si="3144"/>
        <v>DC$16</v>
      </c>
      <c r="DD1921" s="80" t="str">
        <f t="shared" si="3144"/>
        <v>DD$16</v>
      </c>
      <c r="DE1921" s="80" t="str">
        <f t="shared" si="3144"/>
        <v>DE$16</v>
      </c>
      <c r="DF1921" s="80" t="str">
        <f t="shared" si="3144"/>
        <v>DF$16</v>
      </c>
      <c r="DG1921" s="80" t="str">
        <f t="shared" si="3144"/>
        <v>DG$16</v>
      </c>
      <c r="DH1921" s="80" t="str">
        <f t="shared" si="3144"/>
        <v>DH$16</v>
      </c>
      <c r="DI1921" s="80" t="str">
        <f t="shared" si="3144"/>
        <v>DI$16</v>
      </c>
      <c r="DJ1921" s="80" t="str">
        <f t="shared" si="3144"/>
        <v>DJ$16</v>
      </c>
      <c r="DK1921" s="80" t="str">
        <f t="shared" si="3144"/>
        <v>DK$16</v>
      </c>
      <c r="DL1921" s="80" t="str">
        <f t="shared" si="3144"/>
        <v>DL$16</v>
      </c>
    </row>
    <row r="1922" spans="1:116" x14ac:dyDescent="0.4">
      <c r="B1922" t="s">
        <v>332</v>
      </c>
      <c r="D1922" t="s">
        <v>516</v>
      </c>
      <c r="E1922" s="8" t="str">
        <f t="shared" si="3140"/>
        <v>1922 FAIL-TV-V</v>
      </c>
      <c r="G1922" s="136" t="str">
        <f>G1910</f>
        <v xml:space="preserve">secondary unit </v>
      </c>
      <c r="K1922" s="53"/>
      <c r="L1922" s="53"/>
      <c r="M1922" s="53"/>
      <c r="N1922" s="53"/>
      <c r="O1922" s="53"/>
      <c r="P1922" s="53"/>
      <c r="R1922" s="24"/>
      <c r="S1922" s="212" t="str">
        <f>ADDRESS(ROW(S1918),COLUMN(S1918),2)</f>
        <v>S$1918</v>
      </c>
      <c r="T1922" s="212" t="str">
        <f t="shared" ref="T1922:CE1922" si="3145">ADDRESS(ROW(T1918),COLUMN(T1918),2)</f>
        <v>T$1918</v>
      </c>
      <c r="U1922" s="212" t="str">
        <f t="shared" si="3145"/>
        <v>U$1918</v>
      </c>
      <c r="V1922" s="212" t="str">
        <f t="shared" si="3145"/>
        <v>V$1918</v>
      </c>
      <c r="W1922" s="212" t="str">
        <f t="shared" si="3145"/>
        <v>W$1918</v>
      </c>
      <c r="X1922" s="212" t="str">
        <f t="shared" si="3145"/>
        <v>X$1918</v>
      </c>
      <c r="Y1922" s="212" t="str">
        <f t="shared" si="3145"/>
        <v>Y$1918</v>
      </c>
      <c r="Z1922" s="212" t="str">
        <f t="shared" si="3145"/>
        <v>Z$1918</v>
      </c>
      <c r="AA1922" s="212" t="str">
        <f t="shared" si="3145"/>
        <v>AA$1918</v>
      </c>
      <c r="AB1922" s="212" t="str">
        <f t="shared" si="3145"/>
        <v>AB$1918</v>
      </c>
      <c r="AC1922" s="212" t="str">
        <f t="shared" si="3145"/>
        <v>AC$1918</v>
      </c>
      <c r="AD1922" s="212" t="str">
        <f t="shared" si="3145"/>
        <v>AD$1918</v>
      </c>
      <c r="AE1922" s="212" t="str">
        <f t="shared" si="3145"/>
        <v>AE$1918</v>
      </c>
      <c r="AF1922" s="212" t="str">
        <f t="shared" si="3145"/>
        <v>AF$1918</v>
      </c>
      <c r="AG1922" s="212" t="str">
        <f t="shared" si="3145"/>
        <v>AG$1918</v>
      </c>
      <c r="AH1922" s="212" t="str">
        <f t="shared" si="3145"/>
        <v>AH$1918</v>
      </c>
      <c r="AI1922" s="212" t="str">
        <f t="shared" si="3145"/>
        <v>AI$1918</v>
      </c>
      <c r="AJ1922" s="212" t="str">
        <f t="shared" si="3145"/>
        <v>AJ$1918</v>
      </c>
      <c r="AK1922" s="212" t="str">
        <f t="shared" si="3145"/>
        <v>AK$1918</v>
      </c>
      <c r="AL1922" s="212" t="str">
        <f t="shared" si="3145"/>
        <v>AL$1918</v>
      </c>
      <c r="AM1922" s="212" t="str">
        <f t="shared" si="3145"/>
        <v>AM$1918</v>
      </c>
      <c r="AN1922" s="212" t="str">
        <f t="shared" si="3145"/>
        <v>AN$1918</v>
      </c>
      <c r="AO1922" s="212" t="str">
        <f t="shared" si="3145"/>
        <v>AO$1918</v>
      </c>
      <c r="AP1922" s="212" t="str">
        <f t="shared" si="3145"/>
        <v>AP$1918</v>
      </c>
      <c r="AQ1922" s="212" t="str">
        <f t="shared" si="3145"/>
        <v>AQ$1918</v>
      </c>
      <c r="AR1922" s="212" t="str">
        <f t="shared" si="3145"/>
        <v>AR$1918</v>
      </c>
      <c r="AS1922" s="212" t="str">
        <f t="shared" si="3145"/>
        <v>AS$1918</v>
      </c>
      <c r="AT1922" s="212" t="str">
        <f t="shared" si="3145"/>
        <v>AT$1918</v>
      </c>
      <c r="AU1922" s="212" t="str">
        <f t="shared" si="3145"/>
        <v>AU$1918</v>
      </c>
      <c r="AV1922" s="212" t="str">
        <f t="shared" si="3145"/>
        <v>AV$1918</v>
      </c>
      <c r="AW1922" s="212" t="str">
        <f t="shared" si="3145"/>
        <v>AW$1918</v>
      </c>
      <c r="AX1922" s="212" t="str">
        <f t="shared" si="3145"/>
        <v>AX$1918</v>
      </c>
      <c r="AY1922" s="212" t="str">
        <f t="shared" si="3145"/>
        <v>AY$1918</v>
      </c>
      <c r="AZ1922" s="212" t="str">
        <f t="shared" si="3145"/>
        <v>AZ$1918</v>
      </c>
      <c r="BA1922" s="212" t="str">
        <f t="shared" si="3145"/>
        <v>BA$1918</v>
      </c>
      <c r="BB1922" s="212" t="str">
        <f t="shared" si="3145"/>
        <v>BB$1918</v>
      </c>
      <c r="BC1922" s="212" t="str">
        <f t="shared" si="3145"/>
        <v>BC$1918</v>
      </c>
      <c r="BD1922" s="212" t="str">
        <f t="shared" si="3145"/>
        <v>BD$1918</v>
      </c>
      <c r="BE1922" s="212" t="str">
        <f t="shared" si="3145"/>
        <v>BE$1918</v>
      </c>
      <c r="BF1922" s="212" t="str">
        <f t="shared" si="3145"/>
        <v>BF$1918</v>
      </c>
      <c r="BG1922" s="212" t="str">
        <f t="shared" si="3145"/>
        <v>BG$1918</v>
      </c>
      <c r="BH1922" s="212" t="str">
        <f t="shared" si="3145"/>
        <v>BH$1918</v>
      </c>
      <c r="BI1922" s="212" t="str">
        <f t="shared" si="3145"/>
        <v>BI$1918</v>
      </c>
      <c r="BJ1922" s="212" t="str">
        <f t="shared" si="3145"/>
        <v>BJ$1918</v>
      </c>
      <c r="BK1922" s="212" t="str">
        <f t="shared" si="3145"/>
        <v>BK$1918</v>
      </c>
      <c r="BL1922" s="212" t="str">
        <f t="shared" si="3145"/>
        <v>BL$1918</v>
      </c>
      <c r="BM1922" s="212" t="str">
        <f t="shared" si="3145"/>
        <v>BM$1918</v>
      </c>
      <c r="BN1922" s="212" t="str">
        <f t="shared" si="3145"/>
        <v>BN$1918</v>
      </c>
      <c r="BO1922" s="212" t="str">
        <f t="shared" si="3145"/>
        <v>BO$1918</v>
      </c>
      <c r="BP1922" s="212" t="str">
        <f t="shared" si="3145"/>
        <v>BP$1918</v>
      </c>
      <c r="BQ1922" s="212" t="str">
        <f t="shared" si="3145"/>
        <v>BQ$1918</v>
      </c>
      <c r="BR1922" s="212" t="str">
        <f t="shared" si="3145"/>
        <v>BR$1918</v>
      </c>
      <c r="BS1922" s="212" t="str">
        <f t="shared" si="3145"/>
        <v>BS$1918</v>
      </c>
      <c r="BT1922" s="212" t="str">
        <f t="shared" si="3145"/>
        <v>BT$1918</v>
      </c>
      <c r="BU1922" s="212" t="str">
        <f t="shared" si="3145"/>
        <v>BU$1918</v>
      </c>
      <c r="BV1922" s="212" t="str">
        <f t="shared" si="3145"/>
        <v>BV$1918</v>
      </c>
      <c r="BW1922" s="212" t="str">
        <f t="shared" si="3145"/>
        <v>BW$1918</v>
      </c>
      <c r="BX1922" s="212" t="str">
        <f t="shared" si="3145"/>
        <v>BX$1918</v>
      </c>
      <c r="BY1922" s="212" t="str">
        <f t="shared" si="3145"/>
        <v>BY$1918</v>
      </c>
      <c r="BZ1922" s="212" t="str">
        <f t="shared" si="3145"/>
        <v>BZ$1918</v>
      </c>
      <c r="CA1922" s="212" t="str">
        <f t="shared" si="3145"/>
        <v>CA$1918</v>
      </c>
      <c r="CB1922" s="212" t="str">
        <f t="shared" si="3145"/>
        <v>CB$1918</v>
      </c>
      <c r="CC1922" s="212" t="str">
        <f t="shared" si="3145"/>
        <v>CC$1918</v>
      </c>
      <c r="CD1922" s="212" t="str">
        <f t="shared" si="3145"/>
        <v>CD$1918</v>
      </c>
      <c r="CE1922" s="212" t="str">
        <f t="shared" si="3145"/>
        <v>CE$1918</v>
      </c>
      <c r="CF1922" s="212" t="str">
        <f t="shared" ref="CF1922:CL1922" si="3146">ADDRESS(ROW(CF1918),COLUMN(CF1918),2)</f>
        <v>CF$1918</v>
      </c>
      <c r="CG1922" s="212" t="str">
        <f t="shared" si="3146"/>
        <v>CG$1918</v>
      </c>
      <c r="CH1922" s="212" t="str">
        <f t="shared" si="3146"/>
        <v>CH$1918</v>
      </c>
      <c r="CI1922" s="212" t="str">
        <f t="shared" si="3146"/>
        <v>CI$1918</v>
      </c>
      <c r="CJ1922" s="212" t="str">
        <f t="shared" si="3146"/>
        <v>CJ$1918</v>
      </c>
      <c r="CK1922" s="212" t="str">
        <f t="shared" si="3146"/>
        <v>CK$1918</v>
      </c>
      <c r="CL1922" s="212" t="str">
        <f t="shared" si="3146"/>
        <v>CL$1918</v>
      </c>
      <c r="CO1922" s="212" t="str">
        <f t="shared" ref="CO1922:DL1922" si="3147">ADDRESS(ROW(CO1918),COLUMN(CO1918),2)</f>
        <v>CO$1918</v>
      </c>
      <c r="CP1922" s="212" t="str">
        <f t="shared" si="3147"/>
        <v>CP$1918</v>
      </c>
      <c r="CQ1922" s="212" t="str">
        <f t="shared" si="3147"/>
        <v>CQ$1918</v>
      </c>
      <c r="CR1922" s="212" t="str">
        <f t="shared" si="3147"/>
        <v>CR$1918</v>
      </c>
      <c r="CS1922" s="212" t="str">
        <f t="shared" si="3147"/>
        <v>CS$1918</v>
      </c>
      <c r="CT1922" s="212" t="str">
        <f t="shared" si="3147"/>
        <v>CT$1918</v>
      </c>
      <c r="CU1922" s="212" t="str">
        <f t="shared" si="3147"/>
        <v>CU$1918</v>
      </c>
      <c r="CV1922" s="212" t="str">
        <f t="shared" si="3147"/>
        <v>CV$1918</v>
      </c>
      <c r="CW1922" s="212" t="str">
        <f t="shared" si="3147"/>
        <v>CW$1918</v>
      </c>
      <c r="CX1922" s="212" t="str">
        <f t="shared" si="3147"/>
        <v>CX$1918</v>
      </c>
      <c r="CY1922" s="212" t="str">
        <f t="shared" si="3147"/>
        <v>CY$1918</v>
      </c>
      <c r="CZ1922" s="212" t="str">
        <f t="shared" si="3147"/>
        <v>CZ$1918</v>
      </c>
      <c r="DA1922" s="212" t="str">
        <f t="shared" si="3147"/>
        <v>DA$1918</v>
      </c>
      <c r="DB1922" s="212" t="str">
        <f t="shared" si="3147"/>
        <v>DB$1918</v>
      </c>
      <c r="DC1922" s="212" t="str">
        <f t="shared" si="3147"/>
        <v>DC$1918</v>
      </c>
      <c r="DD1922" s="212" t="str">
        <f t="shared" si="3147"/>
        <v>DD$1918</v>
      </c>
      <c r="DE1922" s="212" t="str">
        <f t="shared" si="3147"/>
        <v>DE$1918</v>
      </c>
      <c r="DF1922" s="212" t="str">
        <f t="shared" si="3147"/>
        <v>DF$1918</v>
      </c>
      <c r="DG1922" s="212" t="str">
        <f t="shared" si="3147"/>
        <v>DG$1918</v>
      </c>
      <c r="DH1922" s="212" t="str">
        <f t="shared" si="3147"/>
        <v>DH$1918</v>
      </c>
      <c r="DI1922" s="212" t="str">
        <f t="shared" si="3147"/>
        <v>DI$1918</v>
      </c>
      <c r="DJ1922" s="212" t="str">
        <f t="shared" si="3147"/>
        <v>DJ$1918</v>
      </c>
      <c r="DK1922" s="212" t="str">
        <f t="shared" si="3147"/>
        <v>DK$1918</v>
      </c>
      <c r="DL1922" s="212" t="str">
        <f t="shared" si="3147"/>
        <v>DL$1918</v>
      </c>
    </row>
    <row r="1923" spans="1:116" x14ac:dyDescent="0.4">
      <c r="B1923" t="s">
        <v>332</v>
      </c>
      <c r="D1923" t="s">
        <v>516</v>
      </c>
      <c r="E1923" s="8" t="str">
        <f t="shared" si="3140"/>
        <v>1923 FAIL-TV-V</v>
      </c>
      <c r="G1923" s="136" t="str">
        <f>G1911</f>
        <v>Secondary revenue driver</v>
      </c>
      <c r="H1923" s="12"/>
      <c r="I1923" s="60"/>
      <c r="J1923" s="60"/>
      <c r="K1923" s="15"/>
      <c r="L1923" s="15"/>
      <c r="M1923" s="15"/>
      <c r="N1923" s="15"/>
      <c r="O1923" s="15"/>
      <c r="P1923" s="15"/>
      <c r="R1923" s="15"/>
      <c r="S1923" s="80"/>
      <c r="T1923" s="80"/>
      <c r="U1923" s="80"/>
      <c r="V1923" s="80"/>
      <c r="W1923" s="80"/>
      <c r="X1923" s="80"/>
      <c r="Y1923" s="80"/>
      <c r="Z1923" s="80"/>
      <c r="AA1923" s="80"/>
      <c r="AB1923" s="80"/>
      <c r="AC1923" s="80"/>
      <c r="AD1923" s="80"/>
      <c r="AE1923" s="80"/>
      <c r="AF1923" s="80"/>
      <c r="AG1923" s="80"/>
      <c r="AH1923" s="80"/>
      <c r="AI1923" s="80"/>
      <c r="AJ1923" s="80"/>
      <c r="AK1923" s="80"/>
      <c r="AL1923" s="80"/>
      <c r="AM1923" s="80"/>
      <c r="AN1923" s="80"/>
      <c r="AO1923" s="80"/>
      <c r="AP1923" s="80"/>
      <c r="AQ1923" s="80"/>
      <c r="AR1923" s="80"/>
      <c r="AS1923" s="80"/>
      <c r="AT1923" s="80"/>
      <c r="AU1923" s="80"/>
      <c r="AV1923" s="80"/>
      <c r="AW1923" s="80"/>
      <c r="AX1923" s="80"/>
      <c r="AY1923" s="80"/>
      <c r="AZ1923" s="80"/>
      <c r="BA1923" s="80"/>
      <c r="BB1923" s="80"/>
      <c r="BC1923" s="80"/>
      <c r="BD1923" s="80"/>
      <c r="BE1923" s="80"/>
      <c r="BF1923" s="80"/>
      <c r="BG1923" s="80"/>
      <c r="BH1923" s="80"/>
      <c r="BI1923" s="80"/>
      <c r="BJ1923" s="80"/>
      <c r="BK1923" s="80"/>
      <c r="BL1923" s="80"/>
      <c r="BM1923" s="80"/>
      <c r="BN1923" s="80"/>
      <c r="BO1923" s="80"/>
      <c r="BP1923" s="80"/>
      <c r="BQ1923" s="80"/>
      <c r="BR1923" s="80"/>
      <c r="BS1923" s="80"/>
      <c r="BT1923" s="80"/>
      <c r="BU1923" s="80"/>
      <c r="BV1923" s="80"/>
      <c r="BW1923" s="80"/>
      <c r="BX1923" s="80"/>
      <c r="BY1923" s="80"/>
      <c r="BZ1923" s="80"/>
      <c r="CA1923" s="80"/>
      <c r="CB1923" s="80"/>
      <c r="CC1923" s="80"/>
      <c r="CD1923" s="80"/>
      <c r="CE1923" s="80"/>
      <c r="CF1923" s="80"/>
      <c r="CG1923" s="80"/>
      <c r="CH1923" s="80"/>
      <c r="CI1923" s="80"/>
      <c r="CJ1923" s="80"/>
      <c r="CK1923" s="80"/>
      <c r="CL1923" s="80"/>
      <c r="CN1923" s="60"/>
    </row>
    <row r="1924" spans="1:116" x14ac:dyDescent="0.4">
      <c r="B1924" t="s">
        <v>332</v>
      </c>
      <c r="D1924" t="s">
        <v>516</v>
      </c>
      <c r="E1924" s="8" t="str">
        <f t="shared" si="3140"/>
        <v>1924 FAIL-TV-V</v>
      </c>
      <c r="G1924" s="136" t="str">
        <f>G1912</f>
        <v>Secondary volume driver</v>
      </c>
      <c r="H1924" s="12"/>
      <c r="I1924" s="60"/>
      <c r="J1924" s="60"/>
      <c r="K1924" s="15"/>
      <c r="L1924" s="15"/>
      <c r="M1924" s="15"/>
      <c r="N1924" s="15"/>
      <c r="O1924" s="15"/>
      <c r="P1924" s="15"/>
      <c r="R1924" s="15"/>
      <c r="S1924" s="76"/>
      <c r="T1924" s="76"/>
      <c r="U1924" s="76"/>
      <c r="V1924" s="76"/>
      <c r="W1924" s="76"/>
      <c r="X1924" s="76"/>
      <c r="Y1924" s="76"/>
      <c r="Z1924" s="76"/>
      <c r="AA1924" s="76"/>
      <c r="AB1924" s="76"/>
      <c r="AC1924" s="76"/>
      <c r="AD1924" s="76"/>
      <c r="AE1924" s="76"/>
      <c r="AF1924" s="76"/>
      <c r="AG1924" s="76"/>
      <c r="AH1924" s="76"/>
      <c r="AI1924" s="76"/>
      <c r="AJ1924" s="76"/>
      <c r="AK1924" s="76"/>
      <c r="AL1924" s="76"/>
      <c r="AM1924" s="76"/>
      <c r="AN1924" s="76"/>
      <c r="AO1924" s="76"/>
      <c r="AP1924" s="76"/>
      <c r="AQ1924" s="76"/>
      <c r="AR1924" s="76"/>
      <c r="AS1924" s="76"/>
      <c r="AT1924" s="76"/>
      <c r="AU1924" s="76"/>
      <c r="AV1924" s="76"/>
      <c r="AW1924" s="76"/>
      <c r="AX1924" s="76"/>
      <c r="AY1924" s="76"/>
      <c r="AZ1924" s="76"/>
      <c r="BA1924" s="76"/>
      <c r="BB1924" s="76"/>
      <c r="BC1924" s="76"/>
      <c r="BD1924" s="76"/>
      <c r="BE1924" s="76"/>
      <c r="BF1924" s="76"/>
      <c r="BG1924" s="76"/>
      <c r="BH1924" s="76"/>
      <c r="BI1924" s="76"/>
      <c r="BJ1924" s="76"/>
      <c r="BK1924" s="76"/>
      <c r="BL1924" s="76"/>
      <c r="BM1924" s="76"/>
      <c r="BN1924" s="76"/>
      <c r="BO1924" s="76"/>
      <c r="BP1924" s="76"/>
      <c r="BQ1924" s="76"/>
      <c r="BR1924" s="76"/>
      <c r="BS1924" s="76"/>
      <c r="BT1924" s="76"/>
      <c r="BU1924" s="76"/>
      <c r="BV1924" s="76"/>
      <c r="BW1924" s="76"/>
      <c r="BX1924" s="76"/>
      <c r="BY1924" s="76"/>
      <c r="BZ1924" s="76"/>
      <c r="CA1924" s="76"/>
      <c r="CB1924" s="76"/>
      <c r="CC1924" s="76"/>
      <c r="CD1924" s="76"/>
      <c r="CE1924" s="76"/>
      <c r="CF1924" s="76"/>
      <c r="CG1924" s="76"/>
      <c r="CH1924" s="76"/>
      <c r="CI1924" s="76"/>
      <c r="CJ1924" s="76"/>
      <c r="CK1924" s="76"/>
      <c r="CL1924" s="76"/>
      <c r="CN1924" s="60"/>
      <c r="CO1924" s="76"/>
      <c r="CP1924" s="76"/>
      <c r="CQ1924" s="76"/>
      <c r="CR1924" s="76"/>
      <c r="CS1924" s="76"/>
      <c r="CT1924" s="76"/>
      <c r="CU1924" s="76"/>
      <c r="CV1924" s="76"/>
      <c r="CW1924" s="76"/>
      <c r="CX1924" s="76"/>
      <c r="CY1924" s="76"/>
      <c r="CZ1924" s="76"/>
      <c r="DA1924" s="76"/>
      <c r="DB1924" s="76"/>
      <c r="DC1924" s="76"/>
      <c r="DD1924" s="76"/>
      <c r="DE1924" s="76"/>
      <c r="DF1924" s="76"/>
      <c r="DG1924" s="76"/>
      <c r="DH1924" s="76"/>
      <c r="DI1924" s="76"/>
      <c r="DJ1924" s="76"/>
      <c r="DK1924" s="76"/>
      <c r="DL1924" s="76"/>
    </row>
    <row r="1925" spans="1:116" x14ac:dyDescent="0.4">
      <c r="H1925" s="12"/>
      <c r="I1925" s="60"/>
      <c r="J1925" s="60"/>
      <c r="K1925" s="15"/>
      <c r="L1925" s="15"/>
      <c r="M1925" s="15"/>
      <c r="N1925" s="15"/>
      <c r="O1925" s="15"/>
      <c r="P1925" s="15"/>
      <c r="R1925" s="15"/>
      <c r="S1925" s="76"/>
      <c r="T1925" s="76"/>
      <c r="U1925" s="76"/>
      <c r="V1925" s="76"/>
      <c r="W1925" s="76"/>
      <c r="X1925" s="76"/>
      <c r="Y1925" s="76"/>
      <c r="Z1925" s="76"/>
      <c r="AA1925" s="76"/>
      <c r="AB1925" s="76"/>
      <c r="AC1925" s="76"/>
      <c r="AD1925" s="76"/>
      <c r="AE1925" s="76"/>
      <c r="AF1925" s="76"/>
      <c r="AG1925" s="76"/>
      <c r="AH1925" s="76"/>
      <c r="AI1925" s="76"/>
      <c r="AJ1925" s="76"/>
      <c r="AK1925" s="76"/>
      <c r="AL1925" s="76"/>
      <c r="AM1925" s="76"/>
      <c r="AN1925" s="76"/>
      <c r="AO1925" s="76"/>
      <c r="AP1925" s="76"/>
      <c r="AQ1925" s="76"/>
      <c r="AR1925" s="76"/>
      <c r="AS1925" s="76"/>
      <c r="AT1925" s="76"/>
      <c r="AU1925" s="76"/>
      <c r="AV1925" s="76"/>
      <c r="AW1925" s="76"/>
      <c r="AX1925" s="76"/>
      <c r="AY1925" s="76"/>
      <c r="AZ1925" s="76"/>
      <c r="BA1925" s="76"/>
      <c r="BB1925" s="76"/>
      <c r="BC1925" s="76"/>
      <c r="BD1925" s="76"/>
      <c r="BE1925" s="76"/>
      <c r="BF1925" s="76"/>
      <c r="BG1925" s="76"/>
      <c r="BH1925" s="76"/>
      <c r="BI1925" s="76"/>
      <c r="BJ1925" s="76"/>
      <c r="BK1925" s="76"/>
      <c r="BL1925" s="76"/>
      <c r="BM1925" s="76"/>
      <c r="BN1925" s="76"/>
      <c r="BO1925" s="76"/>
      <c r="BP1925" s="76"/>
      <c r="BQ1925" s="76"/>
      <c r="BR1925" s="76"/>
      <c r="BS1925" s="76"/>
      <c r="BT1925" s="76"/>
      <c r="BU1925" s="76"/>
      <c r="BV1925" s="76"/>
      <c r="BW1925" s="76"/>
      <c r="BX1925" s="76"/>
      <c r="BY1925" s="76"/>
      <c r="BZ1925" s="76"/>
      <c r="CA1925" s="76"/>
      <c r="CB1925" s="76"/>
      <c r="CC1925" s="76"/>
      <c r="CD1925" s="76"/>
      <c r="CE1925" s="76"/>
      <c r="CF1925" s="76"/>
      <c r="CG1925" s="76"/>
      <c r="CH1925" s="76"/>
      <c r="CI1925" s="76"/>
      <c r="CJ1925" s="76"/>
      <c r="CK1925" s="76"/>
      <c r="CL1925" s="76"/>
      <c r="CN1925" s="60"/>
      <c r="CO1925" s="76"/>
      <c r="CP1925" s="76"/>
      <c r="CQ1925" s="76"/>
      <c r="CR1925" s="76"/>
      <c r="CS1925" s="76"/>
      <c r="CT1925" s="76"/>
      <c r="CU1925" s="76"/>
      <c r="CV1925" s="76"/>
      <c r="CW1925" s="76"/>
      <c r="CX1925" s="76"/>
      <c r="CY1925" s="76"/>
      <c r="CZ1925" s="76"/>
      <c r="DA1925" s="76"/>
      <c r="DB1925" s="76"/>
      <c r="DC1925" s="76"/>
      <c r="DD1925" s="76"/>
      <c r="DE1925" s="76"/>
      <c r="DF1925" s="76"/>
      <c r="DG1925" s="76"/>
      <c r="DH1925" s="76"/>
      <c r="DI1925" s="76"/>
      <c r="DJ1925" s="76"/>
      <c r="DK1925" s="76"/>
      <c r="DL1925" s="76"/>
    </row>
    <row r="1926" spans="1:116" x14ac:dyDescent="0.4">
      <c r="A1926" s="174"/>
      <c r="E1926" s="8"/>
      <c r="G1926" s="175" t="s">
        <v>503</v>
      </c>
      <c r="H1926" s="12"/>
      <c r="I1926" s="60"/>
      <c r="J1926" s="60"/>
      <c r="K1926" s="15"/>
      <c r="L1926" s="15"/>
      <c r="M1926" s="15"/>
      <c r="N1926" s="15"/>
      <c r="O1926" s="15"/>
      <c r="P1926" s="15"/>
      <c r="R1926" s="15"/>
      <c r="S1926" s="179"/>
      <c r="T1926" s="179"/>
      <c r="U1926" s="179"/>
      <c r="V1926" s="179"/>
      <c r="W1926" s="179"/>
      <c r="X1926" s="179"/>
      <c r="Y1926" s="179"/>
      <c r="Z1926" s="179"/>
      <c r="AA1926" s="179"/>
      <c r="AB1926" s="179"/>
      <c r="AC1926" s="179"/>
      <c r="AD1926" s="179"/>
      <c r="AE1926" s="179"/>
      <c r="AF1926" s="179"/>
      <c r="AG1926" s="179"/>
      <c r="AH1926" s="179"/>
      <c r="AI1926" s="179"/>
      <c r="AJ1926" s="179"/>
      <c r="AK1926" s="179"/>
      <c r="AL1926" s="179"/>
      <c r="AM1926" s="179"/>
      <c r="AN1926" s="179"/>
      <c r="AO1926" s="179"/>
      <c r="AP1926" s="179"/>
      <c r="AQ1926" s="179"/>
      <c r="AR1926" s="179"/>
      <c r="AS1926" s="179"/>
      <c r="AT1926" s="179"/>
      <c r="AU1926" s="179"/>
      <c r="AV1926" s="179"/>
      <c r="AW1926" s="179"/>
      <c r="AX1926" s="179"/>
      <c r="AY1926" s="179"/>
      <c r="AZ1926" s="179"/>
      <c r="BA1926" s="179"/>
      <c r="BB1926" s="179"/>
      <c r="BC1926" s="179"/>
      <c r="BD1926" s="179"/>
      <c r="BE1926" s="179"/>
      <c r="BF1926" s="179"/>
      <c r="BG1926" s="179"/>
      <c r="BH1926" s="179"/>
      <c r="BI1926" s="179"/>
      <c r="BJ1926" s="179"/>
      <c r="BK1926" s="179"/>
      <c r="BL1926" s="179"/>
      <c r="BM1926" s="179"/>
      <c r="BN1926" s="179"/>
      <c r="BO1926" s="179"/>
      <c r="BP1926" s="179"/>
      <c r="BQ1926" s="179"/>
      <c r="BR1926" s="179"/>
      <c r="BS1926" s="179"/>
      <c r="BT1926" s="179"/>
      <c r="BU1926" s="179"/>
      <c r="BV1926" s="179"/>
      <c r="BW1926" s="179"/>
      <c r="BX1926" s="179"/>
      <c r="BY1926" s="179"/>
      <c r="BZ1926" s="179"/>
      <c r="CA1926" s="179"/>
      <c r="CB1926" s="179"/>
      <c r="CC1926" s="179"/>
      <c r="CD1926" s="179"/>
      <c r="CE1926" s="179"/>
      <c r="CF1926" s="179"/>
      <c r="CG1926" s="179"/>
      <c r="CH1926" s="179"/>
      <c r="CI1926" s="179"/>
      <c r="CJ1926" s="179"/>
      <c r="CK1926" s="179"/>
      <c r="CL1926" s="179"/>
      <c r="CN1926" s="60"/>
      <c r="CO1926" s="179"/>
      <c r="CP1926" s="179"/>
      <c r="CQ1926" s="179"/>
      <c r="CR1926" s="179"/>
      <c r="CS1926" s="179"/>
      <c r="CT1926" s="179"/>
      <c r="CU1926" s="179"/>
      <c r="CV1926" s="179"/>
      <c r="CW1926" s="179"/>
      <c r="CX1926" s="179"/>
      <c r="CY1926" s="179"/>
      <c r="CZ1926" s="179"/>
      <c r="DA1926" s="179"/>
      <c r="DB1926" s="179"/>
      <c r="DC1926" s="179"/>
      <c r="DD1926" s="179"/>
      <c r="DE1926" s="179"/>
      <c r="DF1926" s="179"/>
      <c r="DG1926" s="179"/>
      <c r="DH1926" s="179"/>
      <c r="DI1926" s="179"/>
      <c r="DJ1926" s="179"/>
      <c r="DK1926" s="179"/>
      <c r="DL1926" s="179"/>
    </row>
    <row r="1927" spans="1:116" x14ac:dyDescent="0.4">
      <c r="A1927" s="174"/>
      <c r="E1927" s="8"/>
      <c r="G1927" s="175" t="s">
        <v>504</v>
      </c>
    </row>
    <row r="1928" spans="1:116" x14ac:dyDescent="0.4">
      <c r="A1928" s="174"/>
      <c r="E1928" s="8"/>
      <c r="G1928" s="175" t="s">
        <v>461</v>
      </c>
      <c r="H1928" s="174"/>
      <c r="I1928" s="176"/>
      <c r="J1928" s="176"/>
      <c r="K1928" s="197"/>
      <c r="L1928" s="197"/>
      <c r="M1928" s="197"/>
      <c r="N1928" s="197"/>
      <c r="O1928" s="197"/>
      <c r="P1928" s="197"/>
      <c r="R1928" s="198"/>
      <c r="S1928" s="174"/>
      <c r="T1928" s="174"/>
      <c r="U1928" s="174"/>
      <c r="V1928" s="174"/>
      <c r="W1928" s="174"/>
      <c r="X1928" s="174"/>
      <c r="Y1928" s="174"/>
      <c r="Z1928" s="174"/>
      <c r="AA1928" s="174"/>
      <c r="AB1928" s="174"/>
      <c r="AC1928" s="174"/>
      <c r="AD1928" s="174"/>
      <c r="AE1928" s="174"/>
      <c r="AF1928" s="174"/>
      <c r="AG1928" s="174"/>
      <c r="AH1928" s="174"/>
      <c r="AI1928" s="174"/>
      <c r="AJ1928" s="174"/>
      <c r="AK1928" s="174"/>
      <c r="AL1928" s="174"/>
      <c r="AM1928" s="174"/>
      <c r="AN1928" s="174"/>
      <c r="AO1928" s="174"/>
      <c r="AP1928" s="174"/>
      <c r="AQ1928" s="174"/>
      <c r="AR1928" s="174"/>
      <c r="AS1928" s="174"/>
      <c r="AT1928" s="174"/>
      <c r="AU1928" s="174"/>
      <c r="AV1928" s="174"/>
      <c r="AW1928" s="174"/>
      <c r="AX1928" s="174"/>
      <c r="AY1928" s="174"/>
      <c r="AZ1928" s="174"/>
      <c r="BA1928" s="174"/>
      <c r="BB1928" s="174"/>
      <c r="BC1928" s="174"/>
      <c r="BD1928" s="174"/>
      <c r="BE1928" s="174"/>
      <c r="BF1928" s="174"/>
      <c r="BG1928" s="174"/>
      <c r="BH1928" s="174"/>
      <c r="BI1928" s="174"/>
      <c r="BJ1928" s="174"/>
      <c r="BK1928" s="174"/>
      <c r="BL1928" s="174"/>
      <c r="BM1928" s="174"/>
      <c r="BN1928" s="174"/>
      <c r="BO1928" s="174"/>
      <c r="BP1928" s="174"/>
      <c r="BQ1928" s="174"/>
      <c r="BR1928" s="174"/>
      <c r="BS1928" s="174"/>
      <c r="BT1928" s="174"/>
      <c r="BU1928" s="174"/>
      <c r="BV1928" s="174"/>
      <c r="BW1928" s="174"/>
      <c r="BX1928" s="174"/>
      <c r="BY1928" s="174"/>
      <c r="BZ1928" s="174"/>
      <c r="CA1928" s="174"/>
      <c r="CB1928" s="174"/>
      <c r="CC1928" s="174"/>
      <c r="CD1928" s="174"/>
      <c r="CE1928" s="174"/>
      <c r="CF1928" s="174"/>
      <c r="CG1928" s="174"/>
      <c r="CH1928" s="174"/>
      <c r="CI1928" s="174"/>
      <c r="CJ1928" s="174"/>
      <c r="CK1928" s="174"/>
      <c r="CL1928" s="174"/>
      <c r="CN1928" s="176"/>
      <c r="CO1928" s="174"/>
      <c r="CP1928" s="174"/>
      <c r="CQ1928" s="174"/>
      <c r="CR1928" s="174"/>
      <c r="CS1928" s="174"/>
      <c r="CT1928" s="174"/>
      <c r="CU1928" s="174"/>
      <c r="CV1928" s="174"/>
      <c r="CW1928" s="174"/>
      <c r="CX1928" s="174"/>
      <c r="CY1928" s="174"/>
      <c r="CZ1928" s="174"/>
      <c r="DA1928" s="174"/>
      <c r="DB1928" s="174"/>
      <c r="DC1928" s="174"/>
      <c r="DD1928" s="174"/>
      <c r="DE1928" s="174"/>
      <c r="DF1928" s="174"/>
      <c r="DG1928" s="174"/>
      <c r="DH1928" s="174"/>
      <c r="DI1928" s="174"/>
      <c r="DJ1928" s="174"/>
      <c r="DK1928" s="174"/>
      <c r="DL1928" s="174"/>
    </row>
    <row r="1929" spans="1:116" x14ac:dyDescent="0.4">
      <c r="A1929" s="174"/>
      <c r="E1929" s="8"/>
      <c r="G1929" s="175" t="s">
        <v>462</v>
      </c>
      <c r="H1929" s="174"/>
      <c r="I1929" s="176"/>
      <c r="J1929" s="176"/>
      <c r="K1929" s="197"/>
      <c r="L1929" s="197"/>
      <c r="M1929" s="197"/>
      <c r="N1929" s="197"/>
      <c r="O1929" s="197"/>
      <c r="P1929" s="197"/>
      <c r="R1929" s="198"/>
      <c r="S1929" s="174"/>
      <c r="T1929" s="174"/>
      <c r="U1929" s="174"/>
      <c r="V1929" s="174"/>
      <c r="W1929" s="174"/>
      <c r="X1929" s="174"/>
      <c r="Y1929" s="174"/>
      <c r="Z1929" s="174"/>
      <c r="AA1929" s="174"/>
      <c r="AB1929" s="174"/>
      <c r="AC1929" s="174"/>
      <c r="AD1929" s="174"/>
      <c r="AE1929" s="174"/>
      <c r="AF1929" s="174"/>
      <c r="AG1929" s="174"/>
      <c r="AH1929" s="174"/>
      <c r="AI1929" s="174"/>
      <c r="AJ1929" s="174"/>
      <c r="AK1929" s="174"/>
      <c r="AL1929" s="174"/>
      <c r="AM1929" s="174"/>
      <c r="AN1929" s="174"/>
      <c r="AO1929" s="174"/>
      <c r="AP1929" s="174"/>
      <c r="AQ1929" s="174"/>
      <c r="AR1929" s="174"/>
      <c r="AS1929" s="174"/>
      <c r="AT1929" s="174"/>
      <c r="AU1929" s="174"/>
      <c r="AV1929" s="174"/>
      <c r="AW1929" s="174"/>
      <c r="AX1929" s="174"/>
      <c r="AY1929" s="174"/>
      <c r="AZ1929" s="174"/>
      <c r="BA1929" s="174"/>
      <c r="BB1929" s="174"/>
      <c r="BC1929" s="174"/>
      <c r="BD1929" s="174"/>
      <c r="BE1929" s="174"/>
      <c r="BF1929" s="174"/>
      <c r="BG1929" s="174"/>
      <c r="BH1929" s="174"/>
      <c r="BI1929" s="174"/>
      <c r="BJ1929" s="174"/>
      <c r="BK1929" s="174"/>
      <c r="BL1929" s="174"/>
      <c r="BM1929" s="174"/>
      <c r="BN1929" s="174"/>
      <c r="BO1929" s="174"/>
      <c r="BP1929" s="174"/>
      <c r="BQ1929" s="174"/>
      <c r="BR1929" s="174"/>
      <c r="BS1929" s="174"/>
      <c r="BT1929" s="174"/>
      <c r="BU1929" s="174"/>
      <c r="BV1929" s="174"/>
      <c r="BW1929" s="174"/>
      <c r="BX1929" s="174"/>
      <c r="BY1929" s="174"/>
      <c r="BZ1929" s="174"/>
      <c r="CA1929" s="174"/>
      <c r="CB1929" s="174"/>
      <c r="CC1929" s="174"/>
      <c r="CD1929" s="174"/>
      <c r="CE1929" s="174"/>
      <c r="CF1929" s="174"/>
      <c r="CG1929" s="174"/>
      <c r="CH1929" s="174"/>
      <c r="CI1929" s="174"/>
      <c r="CJ1929" s="174"/>
      <c r="CK1929" s="174"/>
      <c r="CL1929" s="174"/>
      <c r="CN1929" s="176"/>
      <c r="CO1929" s="174"/>
      <c r="CP1929" s="174"/>
      <c r="CQ1929" s="174"/>
      <c r="CR1929" s="174"/>
      <c r="CS1929" s="174"/>
      <c r="CT1929" s="174"/>
      <c r="CU1929" s="174"/>
      <c r="CV1929" s="174"/>
      <c r="CW1929" s="174"/>
      <c r="CX1929" s="174"/>
      <c r="CY1929" s="174"/>
      <c r="CZ1929" s="174"/>
      <c r="DA1929" s="174"/>
      <c r="DB1929" s="174"/>
      <c r="DC1929" s="174"/>
      <c r="DD1929" s="174"/>
      <c r="DE1929" s="174"/>
      <c r="DF1929" s="174"/>
      <c r="DG1929" s="174"/>
      <c r="DH1929" s="174"/>
      <c r="DI1929" s="174"/>
      <c r="DJ1929" s="174"/>
      <c r="DK1929" s="174"/>
      <c r="DL1929" s="174"/>
    </row>
    <row r="1930" spans="1:116" x14ac:dyDescent="0.4">
      <c r="A1930" s="174"/>
      <c r="E1930" s="8"/>
      <c r="G1930" s="175" t="s">
        <v>491</v>
      </c>
      <c r="H1930" s="174"/>
      <c r="I1930" s="176"/>
      <c r="J1930" s="176"/>
      <c r="K1930" s="197"/>
      <c r="L1930" s="197"/>
      <c r="M1930" s="197"/>
      <c r="N1930" s="197"/>
      <c r="O1930" s="197"/>
      <c r="P1930" s="197"/>
      <c r="R1930" s="198"/>
      <c r="S1930" s="199" t="str">
        <f t="shared" ref="S1930:CD1930" si="3148">S$20</f>
        <v>S$16</v>
      </c>
      <c r="T1930" s="199" t="str">
        <f t="shared" si="3148"/>
        <v>T$16</v>
      </c>
      <c r="U1930" s="199" t="str">
        <f t="shared" si="3148"/>
        <v>U$16</v>
      </c>
      <c r="V1930" s="199" t="str">
        <f t="shared" si="3148"/>
        <v>V$16</v>
      </c>
      <c r="W1930" s="199" t="str">
        <f t="shared" si="3148"/>
        <v>W$16</v>
      </c>
      <c r="X1930" s="199" t="str">
        <f t="shared" si="3148"/>
        <v>X$16</v>
      </c>
      <c r="Y1930" s="199" t="str">
        <f t="shared" si="3148"/>
        <v>Y$16</v>
      </c>
      <c r="Z1930" s="199" t="str">
        <f t="shared" si="3148"/>
        <v>Z$16</v>
      </c>
      <c r="AA1930" s="199" t="str">
        <f t="shared" si="3148"/>
        <v>AA$16</v>
      </c>
      <c r="AB1930" s="199" t="str">
        <f t="shared" si="3148"/>
        <v>AB$16</v>
      </c>
      <c r="AC1930" s="199" t="str">
        <f t="shared" si="3148"/>
        <v>AC$16</v>
      </c>
      <c r="AD1930" s="199" t="str">
        <f t="shared" si="3148"/>
        <v>AD$16</v>
      </c>
      <c r="AE1930" s="199" t="str">
        <f t="shared" si="3148"/>
        <v>AE$16</v>
      </c>
      <c r="AF1930" s="199" t="str">
        <f t="shared" si="3148"/>
        <v>AF$16</v>
      </c>
      <c r="AG1930" s="199" t="str">
        <f t="shared" si="3148"/>
        <v>AG$16</v>
      </c>
      <c r="AH1930" s="199" t="str">
        <f t="shared" si="3148"/>
        <v>AH$16</v>
      </c>
      <c r="AI1930" s="199" t="str">
        <f t="shared" si="3148"/>
        <v>AI$16</v>
      </c>
      <c r="AJ1930" s="199" t="str">
        <f t="shared" si="3148"/>
        <v>AJ$16</v>
      </c>
      <c r="AK1930" s="199" t="str">
        <f t="shared" si="3148"/>
        <v>AK$16</v>
      </c>
      <c r="AL1930" s="199" t="str">
        <f t="shared" si="3148"/>
        <v>AL$16</v>
      </c>
      <c r="AM1930" s="199" t="str">
        <f t="shared" si="3148"/>
        <v>AM$16</v>
      </c>
      <c r="AN1930" s="199" t="str">
        <f t="shared" si="3148"/>
        <v>AN$16</v>
      </c>
      <c r="AO1930" s="199" t="str">
        <f t="shared" si="3148"/>
        <v>AO$16</v>
      </c>
      <c r="AP1930" s="199" t="str">
        <f t="shared" si="3148"/>
        <v>AP$16</v>
      </c>
      <c r="AQ1930" s="199" t="str">
        <f t="shared" si="3148"/>
        <v>AQ$16</v>
      </c>
      <c r="AR1930" s="199" t="str">
        <f t="shared" si="3148"/>
        <v>AR$16</v>
      </c>
      <c r="AS1930" s="199" t="str">
        <f t="shared" si="3148"/>
        <v>AS$16</v>
      </c>
      <c r="AT1930" s="199" t="str">
        <f t="shared" si="3148"/>
        <v>AT$16</v>
      </c>
      <c r="AU1930" s="199" t="str">
        <f t="shared" si="3148"/>
        <v>AU$16</v>
      </c>
      <c r="AV1930" s="199" t="str">
        <f t="shared" si="3148"/>
        <v>AV$16</v>
      </c>
      <c r="AW1930" s="199" t="str">
        <f t="shared" si="3148"/>
        <v>AW$16</v>
      </c>
      <c r="AX1930" s="199" t="str">
        <f t="shared" si="3148"/>
        <v>AX$16</v>
      </c>
      <c r="AY1930" s="199" t="str">
        <f t="shared" si="3148"/>
        <v>AY$16</v>
      </c>
      <c r="AZ1930" s="199" t="str">
        <f t="shared" si="3148"/>
        <v>AZ$16</v>
      </c>
      <c r="BA1930" s="199" t="str">
        <f t="shared" si="3148"/>
        <v>BA$16</v>
      </c>
      <c r="BB1930" s="199" t="str">
        <f t="shared" si="3148"/>
        <v>BB$16</v>
      </c>
      <c r="BC1930" s="199" t="str">
        <f t="shared" si="3148"/>
        <v>BC$16</v>
      </c>
      <c r="BD1930" s="199" t="str">
        <f t="shared" si="3148"/>
        <v>BD$16</v>
      </c>
      <c r="BE1930" s="199" t="str">
        <f t="shared" si="3148"/>
        <v>BE$16</v>
      </c>
      <c r="BF1930" s="199" t="str">
        <f t="shared" si="3148"/>
        <v>BF$16</v>
      </c>
      <c r="BG1930" s="199" t="str">
        <f t="shared" si="3148"/>
        <v>BG$16</v>
      </c>
      <c r="BH1930" s="199" t="str">
        <f t="shared" si="3148"/>
        <v>BH$16</v>
      </c>
      <c r="BI1930" s="199" t="str">
        <f t="shared" si="3148"/>
        <v>BI$16</v>
      </c>
      <c r="BJ1930" s="199" t="str">
        <f t="shared" si="3148"/>
        <v>BJ$16</v>
      </c>
      <c r="BK1930" s="199" t="str">
        <f t="shared" si="3148"/>
        <v>BK$16</v>
      </c>
      <c r="BL1930" s="199" t="str">
        <f t="shared" si="3148"/>
        <v>BL$16</v>
      </c>
      <c r="BM1930" s="199" t="str">
        <f t="shared" si="3148"/>
        <v>BM$16</v>
      </c>
      <c r="BN1930" s="199" t="str">
        <f t="shared" si="3148"/>
        <v>BN$16</v>
      </c>
      <c r="BO1930" s="199" t="str">
        <f t="shared" si="3148"/>
        <v>BO$16</v>
      </c>
      <c r="BP1930" s="199" t="str">
        <f t="shared" si="3148"/>
        <v>BP$16</v>
      </c>
      <c r="BQ1930" s="199" t="str">
        <f t="shared" si="3148"/>
        <v>BQ$16</v>
      </c>
      <c r="BR1930" s="199" t="str">
        <f t="shared" si="3148"/>
        <v>BR$16</v>
      </c>
      <c r="BS1930" s="199" t="str">
        <f t="shared" si="3148"/>
        <v>BS$16</v>
      </c>
      <c r="BT1930" s="199" t="str">
        <f t="shared" si="3148"/>
        <v>BT$16</v>
      </c>
      <c r="BU1930" s="199" t="str">
        <f t="shared" si="3148"/>
        <v>BU$16</v>
      </c>
      <c r="BV1930" s="199" t="str">
        <f t="shared" si="3148"/>
        <v>BV$16</v>
      </c>
      <c r="BW1930" s="199" t="str">
        <f t="shared" si="3148"/>
        <v>BW$16</v>
      </c>
      <c r="BX1930" s="199" t="str">
        <f t="shared" si="3148"/>
        <v>BX$16</v>
      </c>
      <c r="BY1930" s="199" t="str">
        <f t="shared" si="3148"/>
        <v>BY$16</v>
      </c>
      <c r="BZ1930" s="199" t="str">
        <f t="shared" si="3148"/>
        <v>BZ$16</v>
      </c>
      <c r="CA1930" s="199" t="str">
        <f t="shared" si="3148"/>
        <v>CA$16</v>
      </c>
      <c r="CB1930" s="199" t="str">
        <f t="shared" si="3148"/>
        <v>CB$16</v>
      </c>
      <c r="CC1930" s="199" t="str">
        <f t="shared" si="3148"/>
        <v>CC$16</v>
      </c>
      <c r="CD1930" s="199" t="str">
        <f t="shared" si="3148"/>
        <v>CD$16</v>
      </c>
      <c r="CE1930" s="199" t="str">
        <f t="shared" ref="CE1930:CL1930" si="3149">CE$20</f>
        <v>CE$16</v>
      </c>
      <c r="CF1930" s="199" t="str">
        <f t="shared" si="3149"/>
        <v>CF$16</v>
      </c>
      <c r="CG1930" s="199" t="str">
        <f t="shared" si="3149"/>
        <v>CG$16</v>
      </c>
      <c r="CH1930" s="199" t="str">
        <f t="shared" si="3149"/>
        <v>CH$16</v>
      </c>
      <c r="CI1930" s="199" t="str">
        <f t="shared" si="3149"/>
        <v>CI$16</v>
      </c>
      <c r="CJ1930" s="199" t="str">
        <f t="shared" si="3149"/>
        <v>CJ$16</v>
      </c>
      <c r="CK1930" s="199" t="str">
        <f t="shared" si="3149"/>
        <v>CK$16</v>
      </c>
      <c r="CL1930" s="199" t="str">
        <f t="shared" si="3149"/>
        <v>CL$16</v>
      </c>
      <c r="CN1930" s="176"/>
      <c r="CO1930" s="199" t="str">
        <f t="shared" ref="CO1930:DL1930" si="3150">CO$20</f>
        <v>CO$16</v>
      </c>
      <c r="CP1930" s="199" t="str">
        <f t="shared" si="3150"/>
        <v>CP$16</v>
      </c>
      <c r="CQ1930" s="199" t="str">
        <f t="shared" si="3150"/>
        <v>CQ$16</v>
      </c>
      <c r="CR1930" s="199" t="str">
        <f t="shared" si="3150"/>
        <v>CR$16</v>
      </c>
      <c r="CS1930" s="199" t="str">
        <f t="shared" si="3150"/>
        <v>CS$16</v>
      </c>
      <c r="CT1930" s="199" t="str">
        <f t="shared" si="3150"/>
        <v>CT$16</v>
      </c>
      <c r="CU1930" s="199" t="str">
        <f t="shared" si="3150"/>
        <v>CU$16</v>
      </c>
      <c r="CV1930" s="199" t="str">
        <f t="shared" si="3150"/>
        <v>CV$16</v>
      </c>
      <c r="CW1930" s="199" t="str">
        <f t="shared" si="3150"/>
        <v>CW$16</v>
      </c>
      <c r="CX1930" s="199" t="str">
        <f t="shared" si="3150"/>
        <v>CX$16</v>
      </c>
      <c r="CY1930" s="199" t="str">
        <f t="shared" si="3150"/>
        <v>CY$16</v>
      </c>
      <c r="CZ1930" s="199" t="str">
        <f t="shared" si="3150"/>
        <v>CZ$16</v>
      </c>
      <c r="DA1930" s="199" t="str">
        <f t="shared" si="3150"/>
        <v>DA$16</v>
      </c>
      <c r="DB1930" s="199" t="str">
        <f t="shared" si="3150"/>
        <v>DB$16</v>
      </c>
      <c r="DC1930" s="199" t="str">
        <f t="shared" si="3150"/>
        <v>DC$16</v>
      </c>
      <c r="DD1930" s="199" t="str">
        <f t="shared" si="3150"/>
        <v>DD$16</v>
      </c>
      <c r="DE1930" s="199" t="str">
        <f t="shared" si="3150"/>
        <v>DE$16</v>
      </c>
      <c r="DF1930" s="199" t="str">
        <f t="shared" si="3150"/>
        <v>DF$16</v>
      </c>
      <c r="DG1930" s="199" t="str">
        <f t="shared" si="3150"/>
        <v>DG$16</v>
      </c>
      <c r="DH1930" s="199" t="str">
        <f t="shared" si="3150"/>
        <v>DH$16</v>
      </c>
      <c r="DI1930" s="199" t="str">
        <f t="shared" si="3150"/>
        <v>DI$16</v>
      </c>
      <c r="DJ1930" s="199" t="str">
        <f t="shared" si="3150"/>
        <v>DJ$16</v>
      </c>
      <c r="DK1930" s="199" t="str">
        <f t="shared" si="3150"/>
        <v>DK$16</v>
      </c>
      <c r="DL1930" s="199" t="str">
        <f t="shared" si="3150"/>
        <v>DL$16</v>
      </c>
    </row>
    <row r="1931" spans="1:116" x14ac:dyDescent="0.4">
      <c r="A1931" s="174"/>
      <c r="E1931" s="8"/>
      <c r="G1931" s="175" t="s">
        <v>505</v>
      </c>
      <c r="H1931" s="200"/>
      <c r="I1931" s="201"/>
      <c r="J1931" s="201"/>
      <c r="K1931" s="202"/>
      <c r="L1931" s="202"/>
      <c r="M1931" s="202"/>
      <c r="N1931" s="202"/>
      <c r="O1931" s="202"/>
      <c r="P1931" s="202"/>
      <c r="R1931" s="202"/>
      <c r="S1931" s="199" t="str">
        <f t="shared" ref="S1931:CD1931" si="3151">S$21</f>
        <v>S$17</v>
      </c>
      <c r="T1931" s="199" t="str">
        <f t="shared" si="3151"/>
        <v>T$17</v>
      </c>
      <c r="U1931" s="199" t="str">
        <f t="shared" si="3151"/>
        <v>U$17</v>
      </c>
      <c r="V1931" s="199" t="str">
        <f t="shared" si="3151"/>
        <v>V$17</v>
      </c>
      <c r="W1931" s="199" t="str">
        <f t="shared" si="3151"/>
        <v>W$17</v>
      </c>
      <c r="X1931" s="199" t="str">
        <f t="shared" si="3151"/>
        <v>X$17</v>
      </c>
      <c r="Y1931" s="199" t="str">
        <f t="shared" si="3151"/>
        <v>Y$17</v>
      </c>
      <c r="Z1931" s="199" t="str">
        <f t="shared" si="3151"/>
        <v>Z$17</v>
      </c>
      <c r="AA1931" s="199" t="str">
        <f t="shared" si="3151"/>
        <v>AA$17</v>
      </c>
      <c r="AB1931" s="199" t="str">
        <f t="shared" si="3151"/>
        <v>AB$17</v>
      </c>
      <c r="AC1931" s="199" t="str">
        <f t="shared" si="3151"/>
        <v>AC$17</v>
      </c>
      <c r="AD1931" s="199" t="str">
        <f t="shared" si="3151"/>
        <v>AD$17</v>
      </c>
      <c r="AE1931" s="199" t="str">
        <f t="shared" si="3151"/>
        <v>AE$17</v>
      </c>
      <c r="AF1931" s="199" t="str">
        <f t="shared" si="3151"/>
        <v>AF$17</v>
      </c>
      <c r="AG1931" s="199" t="str">
        <f t="shared" si="3151"/>
        <v>AG$17</v>
      </c>
      <c r="AH1931" s="199" t="str">
        <f t="shared" si="3151"/>
        <v>AH$17</v>
      </c>
      <c r="AI1931" s="199" t="str">
        <f t="shared" si="3151"/>
        <v>AI$17</v>
      </c>
      <c r="AJ1931" s="199" t="str">
        <f t="shared" si="3151"/>
        <v>AJ$17</v>
      </c>
      <c r="AK1931" s="199" t="str">
        <f t="shared" si="3151"/>
        <v>AK$17</v>
      </c>
      <c r="AL1931" s="199" t="str">
        <f t="shared" si="3151"/>
        <v>AL$17</v>
      </c>
      <c r="AM1931" s="199" t="str">
        <f t="shared" si="3151"/>
        <v>AM$17</v>
      </c>
      <c r="AN1931" s="199" t="str">
        <f t="shared" si="3151"/>
        <v>AN$17</v>
      </c>
      <c r="AO1931" s="199" t="str">
        <f t="shared" si="3151"/>
        <v>AO$17</v>
      </c>
      <c r="AP1931" s="199" t="str">
        <f t="shared" si="3151"/>
        <v>AP$17</v>
      </c>
      <c r="AQ1931" s="199" t="str">
        <f t="shared" si="3151"/>
        <v>AQ$17</v>
      </c>
      <c r="AR1931" s="199" t="str">
        <f t="shared" si="3151"/>
        <v>AR$17</v>
      </c>
      <c r="AS1931" s="199" t="str">
        <f t="shared" si="3151"/>
        <v>AS$17</v>
      </c>
      <c r="AT1931" s="199" t="str">
        <f t="shared" si="3151"/>
        <v>AT$17</v>
      </c>
      <c r="AU1931" s="199" t="str">
        <f t="shared" si="3151"/>
        <v>AU$17</v>
      </c>
      <c r="AV1931" s="199" t="str">
        <f t="shared" si="3151"/>
        <v>AV$17</v>
      </c>
      <c r="AW1931" s="199" t="str">
        <f t="shared" si="3151"/>
        <v>AW$17</v>
      </c>
      <c r="AX1931" s="199" t="str">
        <f t="shared" si="3151"/>
        <v>AX$17</v>
      </c>
      <c r="AY1931" s="199" t="str">
        <f t="shared" si="3151"/>
        <v>AY$17</v>
      </c>
      <c r="AZ1931" s="199" t="str">
        <f t="shared" si="3151"/>
        <v>AZ$17</v>
      </c>
      <c r="BA1931" s="199" t="str">
        <f t="shared" si="3151"/>
        <v>BA$17</v>
      </c>
      <c r="BB1931" s="199" t="str">
        <f t="shared" si="3151"/>
        <v>BB$17</v>
      </c>
      <c r="BC1931" s="199" t="str">
        <f t="shared" si="3151"/>
        <v>BC$17</v>
      </c>
      <c r="BD1931" s="199" t="str">
        <f t="shared" si="3151"/>
        <v>BD$17</v>
      </c>
      <c r="BE1931" s="199" t="str">
        <f t="shared" si="3151"/>
        <v>BE$17</v>
      </c>
      <c r="BF1931" s="199" t="str">
        <f t="shared" si="3151"/>
        <v>BF$17</v>
      </c>
      <c r="BG1931" s="199" t="str">
        <f t="shared" si="3151"/>
        <v>BG$17</v>
      </c>
      <c r="BH1931" s="199" t="str">
        <f t="shared" si="3151"/>
        <v>BH$17</v>
      </c>
      <c r="BI1931" s="199" t="str">
        <f t="shared" si="3151"/>
        <v>BI$17</v>
      </c>
      <c r="BJ1931" s="199" t="str">
        <f t="shared" si="3151"/>
        <v>BJ$17</v>
      </c>
      <c r="BK1931" s="199" t="str">
        <f t="shared" si="3151"/>
        <v>BK$17</v>
      </c>
      <c r="BL1931" s="199" t="str">
        <f t="shared" si="3151"/>
        <v>BL$17</v>
      </c>
      <c r="BM1931" s="199" t="str">
        <f t="shared" si="3151"/>
        <v>BM$17</v>
      </c>
      <c r="BN1931" s="199" t="str">
        <f t="shared" si="3151"/>
        <v>BN$17</v>
      </c>
      <c r="BO1931" s="199" t="str">
        <f t="shared" si="3151"/>
        <v>BO$17</v>
      </c>
      <c r="BP1931" s="199" t="str">
        <f t="shared" si="3151"/>
        <v>BP$17</v>
      </c>
      <c r="BQ1931" s="199" t="str">
        <f t="shared" si="3151"/>
        <v>BQ$17</v>
      </c>
      <c r="BR1931" s="199" t="str">
        <f t="shared" si="3151"/>
        <v>BR$17</v>
      </c>
      <c r="BS1931" s="199" t="str">
        <f t="shared" si="3151"/>
        <v>BS$17</v>
      </c>
      <c r="BT1931" s="199" t="str">
        <f t="shared" si="3151"/>
        <v>BT$17</v>
      </c>
      <c r="BU1931" s="199" t="str">
        <f t="shared" si="3151"/>
        <v>BU$17</v>
      </c>
      <c r="BV1931" s="199" t="str">
        <f t="shared" si="3151"/>
        <v>BV$17</v>
      </c>
      <c r="BW1931" s="199" t="str">
        <f t="shared" si="3151"/>
        <v>BW$17</v>
      </c>
      <c r="BX1931" s="199" t="str">
        <f t="shared" si="3151"/>
        <v>BX$17</v>
      </c>
      <c r="BY1931" s="199" t="str">
        <f t="shared" si="3151"/>
        <v>BY$17</v>
      </c>
      <c r="BZ1931" s="199" t="str">
        <f t="shared" si="3151"/>
        <v>BZ$17</v>
      </c>
      <c r="CA1931" s="199" t="str">
        <f t="shared" si="3151"/>
        <v>CA$17</v>
      </c>
      <c r="CB1931" s="199" t="str">
        <f t="shared" si="3151"/>
        <v>CB$17</v>
      </c>
      <c r="CC1931" s="199" t="str">
        <f t="shared" si="3151"/>
        <v>CC$17</v>
      </c>
      <c r="CD1931" s="199" t="str">
        <f t="shared" si="3151"/>
        <v>CD$17</v>
      </c>
      <c r="CE1931" s="199" t="str">
        <f t="shared" ref="CE1931:CL1931" si="3152">CE$21</f>
        <v>CE$17</v>
      </c>
      <c r="CF1931" s="199" t="str">
        <f t="shared" si="3152"/>
        <v>CF$17</v>
      </c>
      <c r="CG1931" s="199" t="str">
        <f t="shared" si="3152"/>
        <v>CG$17</v>
      </c>
      <c r="CH1931" s="199" t="str">
        <f t="shared" si="3152"/>
        <v>CH$17</v>
      </c>
      <c r="CI1931" s="199" t="str">
        <f t="shared" si="3152"/>
        <v>CI$17</v>
      </c>
      <c r="CJ1931" s="199" t="str">
        <f t="shared" si="3152"/>
        <v>CJ$17</v>
      </c>
      <c r="CK1931" s="199" t="str">
        <f t="shared" si="3152"/>
        <v>CK$17</v>
      </c>
      <c r="CL1931" s="199" t="str">
        <f t="shared" si="3152"/>
        <v>CL$17</v>
      </c>
      <c r="CN1931" s="201"/>
      <c r="CO1931" s="199" t="str">
        <f t="shared" ref="CO1931:DL1931" si="3153">CO$21</f>
        <v>CO$17</v>
      </c>
      <c r="CP1931" s="199" t="str">
        <f t="shared" si="3153"/>
        <v>CP$17</v>
      </c>
      <c r="CQ1931" s="199" t="str">
        <f t="shared" si="3153"/>
        <v>CQ$17</v>
      </c>
      <c r="CR1931" s="199" t="str">
        <f t="shared" si="3153"/>
        <v>CR$17</v>
      </c>
      <c r="CS1931" s="199" t="str">
        <f t="shared" si="3153"/>
        <v>CS$17</v>
      </c>
      <c r="CT1931" s="199" t="str">
        <f t="shared" si="3153"/>
        <v>CT$17</v>
      </c>
      <c r="CU1931" s="199" t="str">
        <f t="shared" si="3153"/>
        <v>CU$17</v>
      </c>
      <c r="CV1931" s="199" t="str">
        <f t="shared" si="3153"/>
        <v>CV$17</v>
      </c>
      <c r="CW1931" s="199" t="str">
        <f t="shared" si="3153"/>
        <v>CW$17</v>
      </c>
      <c r="CX1931" s="199" t="str">
        <f t="shared" si="3153"/>
        <v>CX$17</v>
      </c>
      <c r="CY1931" s="199" t="str">
        <f t="shared" si="3153"/>
        <v>CY$17</v>
      </c>
      <c r="CZ1931" s="199" t="str">
        <f t="shared" si="3153"/>
        <v>CZ$17</v>
      </c>
      <c r="DA1931" s="199" t="str">
        <f t="shared" si="3153"/>
        <v>DA$17</v>
      </c>
      <c r="DB1931" s="199" t="str">
        <f t="shared" si="3153"/>
        <v>DB$17</v>
      </c>
      <c r="DC1931" s="199" t="str">
        <f t="shared" si="3153"/>
        <v>DC$17</v>
      </c>
      <c r="DD1931" s="199" t="str">
        <f t="shared" si="3153"/>
        <v>DD$17</v>
      </c>
      <c r="DE1931" s="199" t="str">
        <f t="shared" si="3153"/>
        <v>DE$17</v>
      </c>
      <c r="DF1931" s="199" t="str">
        <f t="shared" si="3153"/>
        <v>DF$17</v>
      </c>
      <c r="DG1931" s="199" t="str">
        <f t="shared" si="3153"/>
        <v>DG$17</v>
      </c>
      <c r="DH1931" s="199" t="str">
        <f t="shared" si="3153"/>
        <v>DH$17</v>
      </c>
      <c r="DI1931" s="199" t="str">
        <f t="shared" si="3153"/>
        <v>DI$17</v>
      </c>
      <c r="DJ1931" s="199" t="str">
        <f t="shared" si="3153"/>
        <v>DJ$17</v>
      </c>
      <c r="DK1931" s="199" t="str">
        <f t="shared" si="3153"/>
        <v>DK$17</v>
      </c>
      <c r="DL1931" s="199" t="str">
        <f t="shared" si="3153"/>
        <v>DL$17</v>
      </c>
    </row>
    <row r="1932" spans="1:116" x14ac:dyDescent="0.4">
      <c r="A1932" s="174"/>
      <c r="E1932" s="8"/>
      <c r="G1932" s="175" t="s">
        <v>463</v>
      </c>
      <c r="H1932" s="200"/>
      <c r="I1932" s="201"/>
      <c r="J1932" s="201"/>
      <c r="K1932" s="202"/>
      <c r="L1932" s="202"/>
      <c r="M1932" s="202"/>
      <c r="N1932" s="202"/>
      <c r="O1932" s="202"/>
      <c r="P1932" s="202"/>
      <c r="R1932" s="202"/>
      <c r="S1932" s="190"/>
      <c r="T1932" s="190"/>
      <c r="U1932" s="190"/>
      <c r="V1932" s="190"/>
      <c r="W1932" s="190"/>
      <c r="X1932" s="190"/>
      <c r="Y1932" s="190"/>
      <c r="Z1932" s="190"/>
      <c r="AA1932" s="190"/>
      <c r="AB1932" s="190"/>
      <c r="AC1932" s="190"/>
      <c r="AD1932" s="190"/>
      <c r="AE1932" s="190"/>
      <c r="AF1932" s="190"/>
      <c r="AG1932" s="190"/>
      <c r="AH1932" s="190"/>
      <c r="AI1932" s="190"/>
      <c r="AJ1932" s="190"/>
      <c r="AK1932" s="190"/>
      <c r="AL1932" s="190"/>
      <c r="AM1932" s="190"/>
      <c r="AN1932" s="190"/>
      <c r="AO1932" s="190"/>
      <c r="AP1932" s="190"/>
      <c r="AQ1932" s="190"/>
      <c r="AR1932" s="190"/>
      <c r="AS1932" s="190"/>
      <c r="AT1932" s="190"/>
      <c r="AU1932" s="190"/>
      <c r="AV1932" s="190"/>
      <c r="AW1932" s="190"/>
      <c r="AX1932" s="190"/>
      <c r="AY1932" s="190"/>
      <c r="AZ1932" s="190"/>
      <c r="BA1932" s="190"/>
      <c r="BB1932" s="190"/>
      <c r="BC1932" s="190"/>
      <c r="BD1932" s="190"/>
      <c r="BE1932" s="190"/>
      <c r="BF1932" s="190"/>
      <c r="BG1932" s="190"/>
      <c r="BH1932" s="190"/>
      <c r="BI1932" s="190"/>
      <c r="BJ1932" s="190"/>
      <c r="BK1932" s="190"/>
      <c r="BL1932" s="190"/>
      <c r="BM1932" s="190"/>
      <c r="BN1932" s="190"/>
      <c r="BO1932" s="190"/>
      <c r="BP1932" s="190"/>
      <c r="BQ1932" s="190"/>
      <c r="BR1932" s="190"/>
      <c r="BS1932" s="190"/>
      <c r="BT1932" s="190"/>
      <c r="BU1932" s="190"/>
      <c r="BV1932" s="190"/>
      <c r="BW1932" s="190"/>
      <c r="BX1932" s="190"/>
      <c r="BY1932" s="190"/>
      <c r="BZ1932" s="190"/>
      <c r="CA1932" s="190"/>
      <c r="CB1932" s="190"/>
      <c r="CC1932" s="190"/>
      <c r="CD1932" s="190"/>
      <c r="CE1932" s="190"/>
      <c r="CF1932" s="190"/>
      <c r="CG1932" s="190"/>
      <c r="CH1932" s="190"/>
      <c r="CI1932" s="190"/>
      <c r="CJ1932" s="190"/>
      <c r="CK1932" s="190"/>
      <c r="CL1932" s="190"/>
      <c r="CN1932" s="201"/>
      <c r="CO1932" s="190"/>
      <c r="CP1932" s="190"/>
      <c r="CQ1932" s="190"/>
      <c r="CR1932" s="190"/>
      <c r="CS1932" s="190"/>
      <c r="CT1932" s="190"/>
      <c r="CU1932" s="190"/>
      <c r="CV1932" s="190"/>
      <c r="CW1932" s="190"/>
      <c r="CX1932" s="190"/>
      <c r="CY1932" s="190"/>
      <c r="CZ1932" s="190"/>
      <c r="DA1932" s="190"/>
      <c r="DB1932" s="190"/>
      <c r="DC1932" s="190"/>
      <c r="DD1932" s="190"/>
      <c r="DE1932" s="190"/>
      <c r="DF1932" s="190"/>
      <c r="DG1932" s="190"/>
      <c r="DH1932" s="190"/>
      <c r="DI1932" s="190"/>
      <c r="DJ1932" s="190"/>
      <c r="DK1932" s="190"/>
      <c r="DL1932" s="190"/>
    </row>
    <row r="1933" spans="1:116" x14ac:dyDescent="0.4">
      <c r="A1933" s="174"/>
      <c r="E1933" s="8"/>
      <c r="G1933" s="175" t="s">
        <v>464</v>
      </c>
      <c r="H1933" s="200"/>
      <c r="I1933" s="201"/>
      <c r="J1933" s="201"/>
      <c r="K1933" s="202"/>
      <c r="L1933" s="202"/>
      <c r="M1933" s="202"/>
      <c r="N1933" s="202"/>
      <c r="O1933" s="202"/>
      <c r="P1933" s="202"/>
      <c r="R1933" s="202"/>
      <c r="S1933" s="190"/>
      <c r="T1933" s="190"/>
      <c r="U1933" s="190"/>
      <c r="V1933" s="190"/>
      <c r="W1933" s="190"/>
      <c r="X1933" s="190"/>
      <c r="Y1933" s="190"/>
      <c r="Z1933" s="190"/>
      <c r="AA1933" s="190"/>
      <c r="AB1933" s="190"/>
      <c r="AC1933" s="190"/>
      <c r="AD1933" s="190"/>
      <c r="AE1933" s="190"/>
      <c r="AF1933" s="190"/>
      <c r="AG1933" s="190"/>
      <c r="AH1933" s="190"/>
      <c r="AI1933" s="190"/>
      <c r="AJ1933" s="190"/>
      <c r="AK1933" s="190"/>
      <c r="AL1933" s="190"/>
      <c r="AM1933" s="190"/>
      <c r="AN1933" s="190"/>
      <c r="AO1933" s="190"/>
      <c r="AP1933" s="190"/>
      <c r="AQ1933" s="190"/>
      <c r="AR1933" s="190"/>
      <c r="AS1933" s="190"/>
      <c r="AT1933" s="190"/>
      <c r="AU1933" s="190"/>
      <c r="AV1933" s="190"/>
      <c r="AW1933" s="190"/>
      <c r="AX1933" s="190"/>
      <c r="AY1933" s="190"/>
      <c r="AZ1933" s="190"/>
      <c r="BA1933" s="190"/>
      <c r="BB1933" s="190"/>
      <c r="BC1933" s="190"/>
      <c r="BD1933" s="190"/>
      <c r="BE1933" s="190"/>
      <c r="BF1933" s="190"/>
      <c r="BG1933" s="190"/>
      <c r="BH1933" s="190"/>
      <c r="BI1933" s="190"/>
      <c r="BJ1933" s="190"/>
      <c r="BK1933" s="190"/>
      <c r="BL1933" s="190"/>
      <c r="BM1933" s="190"/>
      <c r="BN1933" s="190"/>
      <c r="BO1933" s="190"/>
      <c r="BP1933" s="190"/>
      <c r="BQ1933" s="190"/>
      <c r="BR1933" s="190"/>
      <c r="BS1933" s="190"/>
      <c r="BT1933" s="190"/>
      <c r="BU1933" s="190"/>
      <c r="BV1933" s="190"/>
      <c r="BW1933" s="190"/>
      <c r="BX1933" s="190"/>
      <c r="BY1933" s="190"/>
      <c r="BZ1933" s="190"/>
      <c r="CA1933" s="190"/>
      <c r="CB1933" s="190"/>
      <c r="CC1933" s="190"/>
      <c r="CD1933" s="190"/>
      <c r="CE1933" s="190"/>
      <c r="CF1933" s="190"/>
      <c r="CG1933" s="190"/>
      <c r="CH1933" s="190"/>
      <c r="CI1933" s="190"/>
      <c r="CJ1933" s="190"/>
      <c r="CK1933" s="190"/>
      <c r="CL1933" s="190"/>
      <c r="CN1933" s="201"/>
      <c r="CO1933" s="190"/>
      <c r="CP1933" s="190"/>
      <c r="CQ1933" s="190"/>
      <c r="CR1933" s="190"/>
      <c r="CS1933" s="190"/>
      <c r="CT1933" s="190"/>
      <c r="CU1933" s="190"/>
      <c r="CV1933" s="190"/>
      <c r="CW1933" s="190"/>
      <c r="CX1933" s="190"/>
      <c r="CY1933" s="190"/>
      <c r="CZ1933" s="190"/>
      <c r="DA1933" s="190"/>
      <c r="DB1933" s="190"/>
      <c r="DC1933" s="190"/>
      <c r="DD1933" s="190"/>
      <c r="DE1933" s="190"/>
      <c r="DF1933" s="190"/>
      <c r="DG1933" s="190"/>
      <c r="DH1933" s="190"/>
      <c r="DI1933" s="190"/>
      <c r="DJ1933" s="190"/>
      <c r="DK1933" s="190"/>
      <c r="DL1933" s="190"/>
    </row>
    <row r="1934" spans="1:116" x14ac:dyDescent="0.4">
      <c r="A1934" s="142" t="s">
        <v>218</v>
      </c>
      <c r="B1934" s="31" t="s">
        <v>81</v>
      </c>
      <c r="C1934" s="31"/>
      <c r="D1934" t="s">
        <v>541</v>
      </c>
      <c r="E1934" s="8" t="str">
        <f t="shared" ref="E1934:E1952" si="3154">ROW()&amp;" "&amp;D1934</f>
        <v>1934 SEASON MONTHL-TV-V</v>
      </c>
      <c r="F1934" t="s">
        <v>553</v>
      </c>
      <c r="G1934" s="143" t="s">
        <v>543</v>
      </c>
      <c r="H1934" s="200"/>
      <c r="I1934" s="201"/>
      <c r="J1934" s="201"/>
      <c r="K1934" s="202"/>
      <c r="L1934" s="202"/>
      <c r="M1934" s="202"/>
      <c r="N1934" s="202"/>
      <c r="O1934" s="202"/>
      <c r="P1934" s="202"/>
      <c r="R1934" s="202"/>
      <c r="S1934" s="190" t="str">
        <f t="shared" ref="S1934:CD1934" si="3155">S$22</f>
        <v>S$18</v>
      </c>
      <c r="T1934" s="190" t="str">
        <f t="shared" si="3155"/>
        <v>T$18</v>
      </c>
      <c r="U1934" s="190" t="str">
        <f t="shared" si="3155"/>
        <v>U$18</v>
      </c>
      <c r="V1934" s="190" t="str">
        <f t="shared" si="3155"/>
        <v>V$18</v>
      </c>
      <c r="W1934" s="190" t="str">
        <f t="shared" si="3155"/>
        <v>W$18</v>
      </c>
      <c r="X1934" s="190" t="str">
        <f t="shared" si="3155"/>
        <v>X$18</v>
      </c>
      <c r="Y1934" s="190" t="str">
        <f t="shared" si="3155"/>
        <v>Y$18</v>
      </c>
      <c r="Z1934" s="190" t="str">
        <f t="shared" si="3155"/>
        <v>Z$18</v>
      </c>
      <c r="AA1934" s="190" t="str">
        <f t="shared" si="3155"/>
        <v>AA$18</v>
      </c>
      <c r="AB1934" s="190" t="str">
        <f t="shared" si="3155"/>
        <v>AB$18</v>
      </c>
      <c r="AC1934" s="190" t="str">
        <f t="shared" si="3155"/>
        <v>AC$18</v>
      </c>
      <c r="AD1934" s="190" t="str">
        <f t="shared" si="3155"/>
        <v>AD$18</v>
      </c>
      <c r="AE1934" s="190" t="str">
        <f t="shared" si="3155"/>
        <v>AE$18</v>
      </c>
      <c r="AF1934" s="190" t="str">
        <f t="shared" si="3155"/>
        <v>AF$18</v>
      </c>
      <c r="AG1934" s="190" t="str">
        <f t="shared" si="3155"/>
        <v>AG$18</v>
      </c>
      <c r="AH1934" s="190" t="str">
        <f t="shared" si="3155"/>
        <v>AH$18</v>
      </c>
      <c r="AI1934" s="190" t="str">
        <f t="shared" si="3155"/>
        <v>AI$18</v>
      </c>
      <c r="AJ1934" s="190" t="str">
        <f t="shared" si="3155"/>
        <v>AJ$18</v>
      </c>
      <c r="AK1934" s="190" t="str">
        <f t="shared" si="3155"/>
        <v>AK$18</v>
      </c>
      <c r="AL1934" s="190" t="str">
        <f t="shared" si="3155"/>
        <v>AL$18</v>
      </c>
      <c r="AM1934" s="190" t="str">
        <f t="shared" si="3155"/>
        <v>AM$18</v>
      </c>
      <c r="AN1934" s="190" t="str">
        <f t="shared" si="3155"/>
        <v>AN$18</v>
      </c>
      <c r="AO1934" s="190" t="str">
        <f t="shared" si="3155"/>
        <v>AO$18</v>
      </c>
      <c r="AP1934" s="190" t="str">
        <f t="shared" si="3155"/>
        <v>AP$18</v>
      </c>
      <c r="AQ1934" s="190" t="str">
        <f t="shared" si="3155"/>
        <v>AQ$18</v>
      </c>
      <c r="AR1934" s="190" t="str">
        <f t="shared" si="3155"/>
        <v>AR$18</v>
      </c>
      <c r="AS1934" s="190" t="str">
        <f t="shared" si="3155"/>
        <v>AS$18</v>
      </c>
      <c r="AT1934" s="190" t="str">
        <f t="shared" si="3155"/>
        <v>AT$18</v>
      </c>
      <c r="AU1934" s="190" t="str">
        <f t="shared" si="3155"/>
        <v>AU$18</v>
      </c>
      <c r="AV1934" s="190" t="str">
        <f t="shared" si="3155"/>
        <v>AV$18</v>
      </c>
      <c r="AW1934" s="190" t="str">
        <f t="shared" si="3155"/>
        <v>AW$18</v>
      </c>
      <c r="AX1934" s="190" t="str">
        <f t="shared" si="3155"/>
        <v>AX$18</v>
      </c>
      <c r="AY1934" s="190" t="str">
        <f t="shared" si="3155"/>
        <v>AY$18</v>
      </c>
      <c r="AZ1934" s="190" t="str">
        <f t="shared" si="3155"/>
        <v>AZ$18</v>
      </c>
      <c r="BA1934" s="190" t="str">
        <f t="shared" si="3155"/>
        <v>BA$18</v>
      </c>
      <c r="BB1934" s="190" t="str">
        <f t="shared" si="3155"/>
        <v>BB$18</v>
      </c>
      <c r="BC1934" s="190" t="str">
        <f t="shared" si="3155"/>
        <v>BC$18</v>
      </c>
      <c r="BD1934" s="190" t="str">
        <f t="shared" si="3155"/>
        <v>BD$18</v>
      </c>
      <c r="BE1934" s="190" t="str">
        <f t="shared" si="3155"/>
        <v>BE$18</v>
      </c>
      <c r="BF1934" s="190" t="str">
        <f t="shared" si="3155"/>
        <v>BF$18</v>
      </c>
      <c r="BG1934" s="190" t="str">
        <f t="shared" si="3155"/>
        <v>BG$18</v>
      </c>
      <c r="BH1934" s="190" t="str">
        <f t="shared" si="3155"/>
        <v>BH$18</v>
      </c>
      <c r="BI1934" s="190" t="str">
        <f t="shared" si="3155"/>
        <v>BI$18</v>
      </c>
      <c r="BJ1934" s="190" t="str">
        <f t="shared" si="3155"/>
        <v>BJ$18</v>
      </c>
      <c r="BK1934" s="190" t="str">
        <f t="shared" si="3155"/>
        <v>BK$18</v>
      </c>
      <c r="BL1934" s="190" t="str">
        <f t="shared" si="3155"/>
        <v>BL$18</v>
      </c>
      <c r="BM1934" s="190" t="str">
        <f t="shared" si="3155"/>
        <v>BM$18</v>
      </c>
      <c r="BN1934" s="190" t="str">
        <f t="shared" si="3155"/>
        <v>BN$18</v>
      </c>
      <c r="BO1934" s="190" t="str">
        <f t="shared" si="3155"/>
        <v>BO$18</v>
      </c>
      <c r="BP1934" s="190" t="str">
        <f t="shared" si="3155"/>
        <v>BP$18</v>
      </c>
      <c r="BQ1934" s="190" t="str">
        <f t="shared" si="3155"/>
        <v>BQ$18</v>
      </c>
      <c r="BR1934" s="190" t="str">
        <f t="shared" si="3155"/>
        <v>BR$18</v>
      </c>
      <c r="BS1934" s="190" t="str">
        <f t="shared" si="3155"/>
        <v>BS$18</v>
      </c>
      <c r="BT1934" s="190" t="str">
        <f t="shared" si="3155"/>
        <v>BT$18</v>
      </c>
      <c r="BU1934" s="190" t="str">
        <f t="shared" si="3155"/>
        <v>BU$18</v>
      </c>
      <c r="BV1934" s="190" t="str">
        <f t="shared" si="3155"/>
        <v>BV$18</v>
      </c>
      <c r="BW1934" s="190" t="str">
        <f t="shared" si="3155"/>
        <v>BW$18</v>
      </c>
      <c r="BX1934" s="190" t="str">
        <f t="shared" si="3155"/>
        <v>BX$18</v>
      </c>
      <c r="BY1934" s="190" t="str">
        <f t="shared" si="3155"/>
        <v>BY$18</v>
      </c>
      <c r="BZ1934" s="190" t="str">
        <f t="shared" si="3155"/>
        <v>BZ$18</v>
      </c>
      <c r="CA1934" s="190" t="str">
        <f t="shared" si="3155"/>
        <v>CA$18</v>
      </c>
      <c r="CB1934" s="190" t="str">
        <f t="shared" si="3155"/>
        <v>CB$18</v>
      </c>
      <c r="CC1934" s="190" t="str">
        <f t="shared" si="3155"/>
        <v>CC$18</v>
      </c>
      <c r="CD1934" s="190" t="str">
        <f t="shared" si="3155"/>
        <v>CD$18</v>
      </c>
      <c r="CE1934" s="190" t="str">
        <f t="shared" ref="CE1934:CL1934" si="3156">CE$22</f>
        <v>CE$18</v>
      </c>
      <c r="CF1934" s="190" t="str">
        <f t="shared" si="3156"/>
        <v>CF$18</v>
      </c>
      <c r="CG1934" s="190" t="str">
        <f t="shared" si="3156"/>
        <v>CG$18</v>
      </c>
      <c r="CH1934" s="190" t="str">
        <f t="shared" si="3156"/>
        <v>CH$18</v>
      </c>
      <c r="CI1934" s="190" t="str">
        <f t="shared" si="3156"/>
        <v>CI$18</v>
      </c>
      <c r="CJ1934" s="190" t="str">
        <f t="shared" si="3156"/>
        <v>CJ$18</v>
      </c>
      <c r="CK1934" s="190" t="str">
        <f t="shared" si="3156"/>
        <v>CK$18</v>
      </c>
      <c r="CL1934" s="190" t="str">
        <f t="shared" si="3156"/>
        <v>CL$18</v>
      </c>
      <c r="CN1934" s="201"/>
      <c r="CO1934" s="190" t="str">
        <f t="shared" ref="CO1934:DL1934" si="3157">CO$22</f>
        <v>CO$18</v>
      </c>
      <c r="CP1934" s="190" t="str">
        <f t="shared" si="3157"/>
        <v>CP$18</v>
      </c>
      <c r="CQ1934" s="190" t="str">
        <f t="shared" si="3157"/>
        <v>CQ$18</v>
      </c>
      <c r="CR1934" s="190" t="str">
        <f t="shared" si="3157"/>
        <v>CR$18</v>
      </c>
      <c r="CS1934" s="190" t="str">
        <f t="shared" si="3157"/>
        <v>CS$18</v>
      </c>
      <c r="CT1934" s="190" t="str">
        <f t="shared" si="3157"/>
        <v>CT$18</v>
      </c>
      <c r="CU1934" s="190" t="str">
        <f t="shared" si="3157"/>
        <v>CU$18</v>
      </c>
      <c r="CV1934" s="190" t="str">
        <f t="shared" si="3157"/>
        <v>CV$18</v>
      </c>
      <c r="CW1934" s="190" t="str">
        <f t="shared" si="3157"/>
        <v>CW$18</v>
      </c>
      <c r="CX1934" s="190" t="str">
        <f t="shared" si="3157"/>
        <v>CX$18</v>
      </c>
      <c r="CY1934" s="190" t="str">
        <f t="shared" si="3157"/>
        <v>CY$18</v>
      </c>
      <c r="CZ1934" s="190" t="str">
        <f t="shared" si="3157"/>
        <v>CZ$18</v>
      </c>
      <c r="DA1934" s="190" t="str">
        <f t="shared" si="3157"/>
        <v>DA$18</v>
      </c>
      <c r="DB1934" s="190" t="str">
        <f t="shared" si="3157"/>
        <v>DB$18</v>
      </c>
      <c r="DC1934" s="190" t="str">
        <f t="shared" si="3157"/>
        <v>DC$18</v>
      </c>
      <c r="DD1934" s="190" t="str">
        <f t="shared" si="3157"/>
        <v>DD$18</v>
      </c>
      <c r="DE1934" s="190" t="str">
        <f t="shared" si="3157"/>
        <v>DE$18</v>
      </c>
      <c r="DF1934" s="190" t="str">
        <f t="shared" si="3157"/>
        <v>DF$18</v>
      </c>
      <c r="DG1934" s="190" t="str">
        <f t="shared" si="3157"/>
        <v>DG$18</v>
      </c>
      <c r="DH1934" s="190" t="str">
        <f t="shared" si="3157"/>
        <v>DH$18</v>
      </c>
      <c r="DI1934" s="190" t="str">
        <f t="shared" si="3157"/>
        <v>DI$18</v>
      </c>
      <c r="DJ1934" s="190" t="str">
        <f t="shared" si="3157"/>
        <v>DJ$18</v>
      </c>
      <c r="DK1934" s="190" t="str">
        <f t="shared" si="3157"/>
        <v>DK$18</v>
      </c>
      <c r="DL1934" s="190" t="str">
        <f t="shared" si="3157"/>
        <v>DL$18</v>
      </c>
    </row>
    <row r="1935" spans="1:116" x14ac:dyDescent="0.4">
      <c r="A1935" s="12"/>
      <c r="B1935" s="12" t="s">
        <v>332</v>
      </c>
      <c r="C1935" s="12"/>
      <c r="D1935" t="s">
        <v>541</v>
      </c>
      <c r="E1935" s="8" t="str">
        <f t="shared" si="3154"/>
        <v>1935 SEASON MONTHL-TV-V</v>
      </c>
      <c r="G1935" s="95" t="str">
        <f>G1929</f>
        <v>Primary volume driver</v>
      </c>
      <c r="H1935" s="200"/>
      <c r="I1935" s="201"/>
      <c r="J1935" s="201"/>
      <c r="K1935" s="202"/>
      <c r="L1935" s="202"/>
      <c r="M1935" s="202"/>
      <c r="N1935" s="202"/>
      <c r="O1935" s="202"/>
      <c r="P1935" s="202"/>
      <c r="R1935" s="202"/>
      <c r="S1935" s="190" t="str">
        <f t="shared" ref="S1935:CD1935" si="3158">S$23</f>
        <v>S$19</v>
      </c>
      <c r="T1935" s="190" t="str">
        <f t="shared" si="3158"/>
        <v>T$19</v>
      </c>
      <c r="U1935" s="190" t="str">
        <f t="shared" si="3158"/>
        <v>U$19</v>
      </c>
      <c r="V1935" s="190" t="str">
        <f t="shared" si="3158"/>
        <v>V$19</v>
      </c>
      <c r="W1935" s="190" t="str">
        <f t="shared" si="3158"/>
        <v>W$19</v>
      </c>
      <c r="X1935" s="190" t="str">
        <f t="shared" si="3158"/>
        <v>X$19</v>
      </c>
      <c r="Y1935" s="190" t="str">
        <f t="shared" si="3158"/>
        <v>Y$19</v>
      </c>
      <c r="Z1935" s="190" t="str">
        <f t="shared" si="3158"/>
        <v>Z$19</v>
      </c>
      <c r="AA1935" s="190" t="str">
        <f t="shared" si="3158"/>
        <v>AA$19</v>
      </c>
      <c r="AB1935" s="190" t="str">
        <f t="shared" si="3158"/>
        <v>AB$19</v>
      </c>
      <c r="AC1935" s="190" t="str">
        <f t="shared" si="3158"/>
        <v>AC$19</v>
      </c>
      <c r="AD1935" s="190" t="str">
        <f t="shared" si="3158"/>
        <v>AD$19</v>
      </c>
      <c r="AE1935" s="190" t="str">
        <f t="shared" si="3158"/>
        <v>AE$19</v>
      </c>
      <c r="AF1935" s="190" t="str">
        <f t="shared" si="3158"/>
        <v>AF$19</v>
      </c>
      <c r="AG1935" s="190" t="str">
        <f t="shared" si="3158"/>
        <v>AG$19</v>
      </c>
      <c r="AH1935" s="190" t="str">
        <f t="shared" si="3158"/>
        <v>AH$19</v>
      </c>
      <c r="AI1935" s="190" t="str">
        <f t="shared" si="3158"/>
        <v>AI$19</v>
      </c>
      <c r="AJ1935" s="190" t="str">
        <f t="shared" si="3158"/>
        <v>AJ$19</v>
      </c>
      <c r="AK1935" s="190" t="str">
        <f t="shared" si="3158"/>
        <v>AK$19</v>
      </c>
      <c r="AL1935" s="190" t="str">
        <f t="shared" si="3158"/>
        <v>AL$19</v>
      </c>
      <c r="AM1935" s="190" t="str">
        <f t="shared" si="3158"/>
        <v>AM$19</v>
      </c>
      <c r="AN1935" s="190" t="str">
        <f t="shared" si="3158"/>
        <v>AN$19</v>
      </c>
      <c r="AO1935" s="190" t="str">
        <f t="shared" si="3158"/>
        <v>AO$19</v>
      </c>
      <c r="AP1935" s="190" t="str">
        <f t="shared" si="3158"/>
        <v>AP$19</v>
      </c>
      <c r="AQ1935" s="190" t="str">
        <f t="shared" si="3158"/>
        <v>AQ$19</v>
      </c>
      <c r="AR1935" s="190" t="str">
        <f t="shared" si="3158"/>
        <v>AR$19</v>
      </c>
      <c r="AS1935" s="190" t="str">
        <f t="shared" si="3158"/>
        <v>AS$19</v>
      </c>
      <c r="AT1935" s="190" t="str">
        <f t="shared" si="3158"/>
        <v>AT$19</v>
      </c>
      <c r="AU1935" s="190" t="str">
        <f t="shared" si="3158"/>
        <v>AU$19</v>
      </c>
      <c r="AV1935" s="190" t="str">
        <f t="shared" si="3158"/>
        <v>AV$19</v>
      </c>
      <c r="AW1935" s="190" t="str">
        <f t="shared" si="3158"/>
        <v>AW$19</v>
      </c>
      <c r="AX1935" s="190" t="str">
        <f t="shared" si="3158"/>
        <v>AX$19</v>
      </c>
      <c r="AY1935" s="190" t="str">
        <f t="shared" si="3158"/>
        <v>AY$19</v>
      </c>
      <c r="AZ1935" s="190" t="str">
        <f t="shared" si="3158"/>
        <v>AZ$19</v>
      </c>
      <c r="BA1935" s="190" t="str">
        <f t="shared" si="3158"/>
        <v>BA$19</v>
      </c>
      <c r="BB1935" s="190" t="str">
        <f t="shared" si="3158"/>
        <v>BB$19</v>
      </c>
      <c r="BC1935" s="190" t="str">
        <f t="shared" si="3158"/>
        <v>BC$19</v>
      </c>
      <c r="BD1935" s="190" t="str">
        <f t="shared" si="3158"/>
        <v>BD$19</v>
      </c>
      <c r="BE1935" s="190" t="str">
        <f t="shared" si="3158"/>
        <v>BE$19</v>
      </c>
      <c r="BF1935" s="190" t="str">
        <f t="shared" si="3158"/>
        <v>BF$19</v>
      </c>
      <c r="BG1935" s="190" t="str">
        <f t="shared" si="3158"/>
        <v>BG$19</v>
      </c>
      <c r="BH1935" s="190" t="str">
        <f t="shared" si="3158"/>
        <v>BH$19</v>
      </c>
      <c r="BI1935" s="190" t="str">
        <f t="shared" si="3158"/>
        <v>BI$19</v>
      </c>
      <c r="BJ1935" s="190" t="str">
        <f t="shared" si="3158"/>
        <v>BJ$19</v>
      </c>
      <c r="BK1935" s="190" t="str">
        <f t="shared" si="3158"/>
        <v>BK$19</v>
      </c>
      <c r="BL1935" s="190" t="str">
        <f t="shared" si="3158"/>
        <v>BL$19</v>
      </c>
      <c r="BM1935" s="190" t="str">
        <f t="shared" si="3158"/>
        <v>BM$19</v>
      </c>
      <c r="BN1935" s="190" t="str">
        <f t="shared" si="3158"/>
        <v>BN$19</v>
      </c>
      <c r="BO1935" s="190" t="str">
        <f t="shared" si="3158"/>
        <v>BO$19</v>
      </c>
      <c r="BP1935" s="190" t="str">
        <f t="shared" si="3158"/>
        <v>BP$19</v>
      </c>
      <c r="BQ1935" s="190" t="str">
        <f t="shared" si="3158"/>
        <v>BQ$19</v>
      </c>
      <c r="BR1935" s="190" t="str">
        <f t="shared" si="3158"/>
        <v>BR$19</v>
      </c>
      <c r="BS1935" s="190" t="str">
        <f t="shared" si="3158"/>
        <v>BS$19</v>
      </c>
      <c r="BT1935" s="190" t="str">
        <f t="shared" si="3158"/>
        <v>BT$19</v>
      </c>
      <c r="BU1935" s="190" t="str">
        <f t="shared" si="3158"/>
        <v>BU$19</v>
      </c>
      <c r="BV1935" s="190" t="str">
        <f t="shared" si="3158"/>
        <v>BV$19</v>
      </c>
      <c r="BW1935" s="190" t="str">
        <f t="shared" si="3158"/>
        <v>BW$19</v>
      </c>
      <c r="BX1935" s="190" t="str">
        <f t="shared" si="3158"/>
        <v>BX$19</v>
      </c>
      <c r="BY1935" s="190" t="str">
        <f t="shared" si="3158"/>
        <v>BY$19</v>
      </c>
      <c r="BZ1935" s="190" t="str">
        <f t="shared" si="3158"/>
        <v>BZ$19</v>
      </c>
      <c r="CA1935" s="190" t="str">
        <f t="shared" si="3158"/>
        <v>CA$19</v>
      </c>
      <c r="CB1935" s="190" t="str">
        <f t="shared" si="3158"/>
        <v>CB$19</v>
      </c>
      <c r="CC1935" s="190" t="str">
        <f t="shared" si="3158"/>
        <v>CC$19</v>
      </c>
      <c r="CD1935" s="190" t="str">
        <f t="shared" si="3158"/>
        <v>CD$19</v>
      </c>
      <c r="CE1935" s="190" t="str">
        <f t="shared" ref="CE1935:CL1935" si="3159">CE$23</f>
        <v>CE$19</v>
      </c>
      <c r="CF1935" s="190" t="str">
        <f t="shared" si="3159"/>
        <v>CF$19</v>
      </c>
      <c r="CG1935" s="190" t="str">
        <f t="shared" si="3159"/>
        <v>CG$19</v>
      </c>
      <c r="CH1935" s="190" t="str">
        <f t="shared" si="3159"/>
        <v>CH$19</v>
      </c>
      <c r="CI1935" s="190" t="str">
        <f t="shared" si="3159"/>
        <v>CI$19</v>
      </c>
      <c r="CJ1935" s="190" t="str">
        <f t="shared" si="3159"/>
        <v>CJ$19</v>
      </c>
      <c r="CK1935" s="190" t="str">
        <f t="shared" si="3159"/>
        <v>CK$19</v>
      </c>
      <c r="CL1935" s="190" t="str">
        <f t="shared" si="3159"/>
        <v>CL$19</v>
      </c>
      <c r="CN1935" s="201"/>
      <c r="CO1935" s="190" t="str">
        <f t="shared" ref="CO1935:DL1935" si="3160">CO$23</f>
        <v>CO$19</v>
      </c>
      <c r="CP1935" s="190" t="str">
        <f t="shared" si="3160"/>
        <v>CP$19</v>
      </c>
      <c r="CQ1935" s="190" t="str">
        <f t="shared" si="3160"/>
        <v>CQ$19</v>
      </c>
      <c r="CR1935" s="190" t="str">
        <f t="shared" si="3160"/>
        <v>CR$19</v>
      </c>
      <c r="CS1935" s="190" t="str">
        <f t="shared" si="3160"/>
        <v>CS$19</v>
      </c>
      <c r="CT1935" s="190" t="str">
        <f t="shared" si="3160"/>
        <v>CT$19</v>
      </c>
      <c r="CU1935" s="190" t="str">
        <f t="shared" si="3160"/>
        <v>CU$19</v>
      </c>
      <c r="CV1935" s="190" t="str">
        <f t="shared" si="3160"/>
        <v>CV$19</v>
      </c>
      <c r="CW1935" s="190" t="str">
        <f t="shared" si="3160"/>
        <v>CW$19</v>
      </c>
      <c r="CX1935" s="190" t="str">
        <f t="shared" si="3160"/>
        <v>CX$19</v>
      </c>
      <c r="CY1935" s="190" t="str">
        <f t="shared" si="3160"/>
        <v>CY$19</v>
      </c>
      <c r="CZ1935" s="190" t="str">
        <f t="shared" si="3160"/>
        <v>CZ$19</v>
      </c>
      <c r="DA1935" s="190" t="str">
        <f t="shared" si="3160"/>
        <v>DA$19</v>
      </c>
      <c r="DB1935" s="190" t="str">
        <f t="shared" si="3160"/>
        <v>DB$19</v>
      </c>
      <c r="DC1935" s="190" t="str">
        <f t="shared" si="3160"/>
        <v>DC$19</v>
      </c>
      <c r="DD1935" s="190" t="str">
        <f t="shared" si="3160"/>
        <v>DD$19</v>
      </c>
      <c r="DE1935" s="190" t="str">
        <f t="shared" si="3160"/>
        <v>DE$19</v>
      </c>
      <c r="DF1935" s="190" t="str">
        <f t="shared" si="3160"/>
        <v>DF$19</v>
      </c>
      <c r="DG1935" s="190" t="str">
        <f t="shared" si="3160"/>
        <v>DG$19</v>
      </c>
      <c r="DH1935" s="190" t="str">
        <f t="shared" si="3160"/>
        <v>DH$19</v>
      </c>
      <c r="DI1935" s="190" t="str">
        <f t="shared" si="3160"/>
        <v>DI$19</v>
      </c>
      <c r="DJ1935" s="190" t="str">
        <f t="shared" si="3160"/>
        <v>DJ$19</v>
      </c>
      <c r="DK1935" s="190" t="str">
        <f t="shared" si="3160"/>
        <v>DK$19</v>
      </c>
      <c r="DL1935" s="190" t="str">
        <f t="shared" si="3160"/>
        <v>DL$19</v>
      </c>
    </row>
    <row r="1936" spans="1:116" x14ac:dyDescent="0.4">
      <c r="A1936" s="12"/>
      <c r="B1936" s="12"/>
      <c r="C1936" s="12"/>
      <c r="D1936" t="s">
        <v>541</v>
      </c>
      <c r="E1936" s="8"/>
      <c r="G1936" s="95" t="str">
        <f>"Seasonally adjusted # of "&amp;G1927&amp;"s"</f>
        <v>Seasonally adjusted # of procedures</v>
      </c>
      <c r="H1936" s="142"/>
      <c r="I1936" s="144"/>
      <c r="J1936" s="144"/>
      <c r="K1936" s="142"/>
      <c r="L1936" s="142"/>
      <c r="M1936" s="142"/>
      <c r="N1936" s="142"/>
      <c r="O1936" s="142"/>
      <c r="P1936" s="142"/>
      <c r="R1936" s="143"/>
      <c r="S1936" s="168"/>
      <c r="T1936" s="168"/>
      <c r="U1936" s="168"/>
      <c r="V1936" s="168"/>
      <c r="W1936" s="168"/>
      <c r="X1936" s="168"/>
      <c r="Y1936" s="168"/>
      <c r="Z1936" s="168"/>
      <c r="AA1936" s="168"/>
      <c r="AB1936" s="168"/>
      <c r="AC1936" s="168"/>
      <c r="AD1936" s="168"/>
      <c r="AE1936" s="168"/>
      <c r="AF1936" s="168"/>
      <c r="AG1936" s="168"/>
      <c r="AH1936" s="168"/>
      <c r="AI1936" s="168"/>
      <c r="AJ1936" s="168"/>
      <c r="AK1936" s="168"/>
      <c r="AL1936" s="168"/>
      <c r="AM1936" s="168"/>
      <c r="AN1936" s="168"/>
      <c r="AO1936" s="168"/>
      <c r="AP1936" s="168"/>
      <c r="AQ1936" s="168"/>
      <c r="AR1936" s="168"/>
      <c r="AS1936" s="168"/>
      <c r="AT1936" s="168"/>
      <c r="AU1936" s="168"/>
      <c r="AV1936" s="168"/>
      <c r="AW1936" s="168"/>
      <c r="AX1936" s="168"/>
      <c r="AY1936" s="168"/>
      <c r="AZ1936" s="168"/>
      <c r="BA1936" s="168"/>
      <c r="BB1936" s="168"/>
      <c r="BC1936" s="168"/>
      <c r="BD1936" s="168"/>
      <c r="BE1936" s="168"/>
      <c r="BF1936" s="168"/>
      <c r="BG1936" s="168"/>
      <c r="BH1936" s="168"/>
      <c r="BI1936" s="168"/>
      <c r="BJ1936" s="168"/>
      <c r="BK1936" s="168"/>
      <c r="BL1936" s="168"/>
      <c r="BM1936" s="168"/>
      <c r="BN1936" s="168"/>
      <c r="BO1936" s="168"/>
      <c r="BP1936" s="168"/>
      <c r="BQ1936" s="168"/>
      <c r="BR1936" s="168"/>
      <c r="BS1936" s="168"/>
      <c r="BT1936" s="168"/>
      <c r="BU1936" s="168"/>
      <c r="BV1936" s="168"/>
      <c r="BW1936" s="168"/>
      <c r="BX1936" s="168"/>
      <c r="BY1936" s="168"/>
      <c r="BZ1936" s="168"/>
      <c r="CA1936" s="168"/>
      <c r="CB1936" s="168"/>
      <c r="CC1936" s="168"/>
      <c r="CD1936" s="168"/>
      <c r="CE1936" s="168"/>
      <c r="CF1936" s="168"/>
      <c r="CG1936" s="168"/>
      <c r="CH1936" s="168"/>
      <c r="CI1936" s="168"/>
      <c r="CJ1936" s="168"/>
      <c r="CK1936" s="168"/>
      <c r="CL1936" s="168"/>
      <c r="CN1936" s="144"/>
      <c r="CO1936" s="168"/>
      <c r="CP1936" s="168"/>
      <c r="CQ1936" s="168"/>
      <c r="CR1936" s="168"/>
      <c r="CS1936" s="168"/>
      <c r="CT1936" s="168"/>
      <c r="CU1936" s="168"/>
      <c r="CV1936" s="168"/>
      <c r="CW1936" s="168"/>
      <c r="CX1936" s="168"/>
      <c r="CY1936" s="168"/>
      <c r="CZ1936" s="168"/>
      <c r="DA1936" s="168"/>
      <c r="DB1936" s="168"/>
      <c r="DC1936" s="168"/>
      <c r="DD1936" s="168"/>
      <c r="DE1936" s="168"/>
      <c r="DF1936" s="168"/>
      <c r="DG1936" s="168"/>
      <c r="DH1936" s="168"/>
      <c r="DI1936" s="168"/>
      <c r="DJ1936" s="168"/>
      <c r="DK1936" s="168"/>
      <c r="DL1936" s="168"/>
    </row>
    <row r="1937" spans="2:116" x14ac:dyDescent="0.4">
      <c r="D1937" t="s">
        <v>541</v>
      </c>
      <c r="E1937" s="8"/>
      <c r="G1937" s="127"/>
      <c r="H1937" s="12"/>
      <c r="I1937" s="60"/>
      <c r="J1937" s="60"/>
      <c r="K1937" s="12"/>
      <c r="L1937" s="12"/>
      <c r="M1937" s="12"/>
      <c r="N1937" s="12"/>
      <c r="O1937" s="12"/>
      <c r="P1937" s="12"/>
      <c r="R1937" s="13"/>
      <c r="S1937" s="76"/>
      <c r="T1937" s="76"/>
      <c r="U1937" s="76"/>
      <c r="V1937" s="76"/>
      <c r="W1937" s="76"/>
      <c r="X1937" s="76"/>
      <c r="Y1937" s="76"/>
      <c r="Z1937" s="76"/>
      <c r="AA1937" s="76"/>
      <c r="AB1937" s="76"/>
      <c r="AC1937" s="76"/>
      <c r="AD1937" s="76"/>
      <c r="AE1937" s="76"/>
      <c r="AF1937" s="76"/>
      <c r="AG1937" s="76"/>
      <c r="AH1937" s="76"/>
      <c r="AI1937" s="76"/>
      <c r="AJ1937" s="76"/>
      <c r="AK1937" s="76"/>
      <c r="AL1937" s="76"/>
      <c r="AM1937" s="76"/>
      <c r="AN1937" s="76"/>
      <c r="AO1937" s="76"/>
      <c r="AP1937" s="76"/>
      <c r="AQ1937" s="76"/>
      <c r="AR1937" s="76"/>
      <c r="AS1937" s="76"/>
      <c r="AT1937" s="76"/>
      <c r="AU1937" s="76"/>
      <c r="AV1937" s="76"/>
      <c r="AW1937" s="76"/>
      <c r="AX1937" s="76"/>
      <c r="AY1937" s="76"/>
      <c r="AZ1937" s="76"/>
      <c r="BA1937" s="76"/>
      <c r="BB1937" s="76"/>
      <c r="BC1937" s="76"/>
      <c r="BD1937" s="76"/>
      <c r="BE1937" s="76"/>
      <c r="BF1937" s="76"/>
      <c r="BG1937" s="76"/>
      <c r="BH1937" s="76"/>
      <c r="BI1937" s="76"/>
      <c r="BJ1937" s="76"/>
      <c r="BK1937" s="76"/>
      <c r="BL1937" s="76"/>
      <c r="BM1937" s="76"/>
      <c r="BN1937" s="76"/>
      <c r="BO1937" s="76"/>
      <c r="BP1937" s="76"/>
      <c r="BQ1937" s="76"/>
      <c r="BR1937" s="76"/>
      <c r="BS1937" s="76"/>
      <c r="BT1937" s="76"/>
      <c r="BU1937" s="76"/>
      <c r="BV1937" s="76"/>
      <c r="BW1937" s="76"/>
      <c r="BX1937" s="76"/>
      <c r="BY1937" s="76"/>
      <c r="BZ1937" s="76"/>
      <c r="CA1937" s="76"/>
      <c r="CB1937" s="76"/>
      <c r="CC1937" s="76"/>
      <c r="CD1937" s="76"/>
      <c r="CE1937" s="76"/>
      <c r="CF1937" s="76"/>
      <c r="CG1937" s="76"/>
      <c r="CH1937" s="76"/>
      <c r="CI1937" s="76"/>
      <c r="CJ1937" s="76"/>
      <c r="CK1937" s="76"/>
      <c r="CL1937" s="76"/>
      <c r="CN1937" s="60"/>
      <c r="CO1937" s="239"/>
      <c r="CP1937" s="239"/>
      <c r="CQ1937" s="239"/>
      <c r="CR1937" s="239"/>
      <c r="CS1937" s="239"/>
      <c r="CT1937" s="239"/>
      <c r="CU1937" s="239"/>
      <c r="CV1937" s="239"/>
      <c r="CW1937" s="239"/>
      <c r="CX1937" s="239"/>
      <c r="CY1937" s="239"/>
      <c r="CZ1937" s="239"/>
      <c r="DA1937" s="239"/>
      <c r="DB1937" s="239"/>
      <c r="DC1937" s="239"/>
      <c r="DD1937" s="239"/>
      <c r="DE1937" s="239"/>
      <c r="DF1937" s="239"/>
      <c r="DG1937" s="239"/>
      <c r="DH1937" s="239"/>
      <c r="DI1937" s="239"/>
      <c r="DJ1937" s="239"/>
      <c r="DK1937" s="239"/>
      <c r="DL1937" s="239"/>
    </row>
    <row r="1938" spans="2:116" x14ac:dyDescent="0.4">
      <c r="D1938" t="s">
        <v>541</v>
      </c>
      <c r="E1938" s="8"/>
      <c r="G1938" s="127" t="s">
        <v>542</v>
      </c>
      <c r="H1938" s="12"/>
      <c r="I1938" s="60"/>
      <c r="J1938" s="60"/>
      <c r="K1938" s="12"/>
      <c r="L1938" s="12"/>
      <c r="M1938" s="12"/>
      <c r="N1938" s="12"/>
      <c r="O1938" s="12"/>
      <c r="P1938" s="12"/>
      <c r="R1938" s="13"/>
      <c r="S1938" s="76" cm="1">
        <f t="array" aca="1" ref="S1938" ca="1">INDIRECT(S1931)*INDEX($H1941:$I1952,MATCH(S$7,$I1941:$I1952,0),1)*12</f>
        <v>5000</v>
      </c>
      <c r="T1938" s="76" cm="1">
        <f t="array" aca="1" ref="T1938" ca="1">INDIRECT(T1931)*INDEX($H1941:$I1952,MATCH(T$7,$I1941:$I1952,0),1)*12</f>
        <v>7500</v>
      </c>
      <c r="U1938" s="76" cm="1">
        <f t="array" aca="1" ref="U1938" ca="1">INDIRECT(U1931)*INDEX($H1941:$I1952,MATCH(U$7,$I1941:$I1952,0),1)*12</f>
        <v>2500</v>
      </c>
      <c r="V1938" s="76" cm="1">
        <f t="array" aca="1" ref="V1938" ca="1">INDIRECT(V1931)*INDEX($H1941:$I1952,MATCH(V$7,$I1941:$I1952,0),1)*12</f>
        <v>7500</v>
      </c>
      <c r="W1938" s="76" cm="1">
        <f t="array" aca="1" ref="W1938" ca="1">INDIRECT(W1931)*INDEX($H1941:$I1952,MATCH(W$7,$I1941:$I1952,0),1)*12</f>
        <v>2500</v>
      </c>
      <c r="X1938" s="76" cm="1">
        <f t="array" aca="1" ref="X1938" ca="1">INDIRECT(X1931)*INDEX($H1941:$I1952,MATCH(X$7,$I1941:$I1952,0),1)*12</f>
        <v>7500</v>
      </c>
      <c r="Y1938" s="76" cm="1">
        <f t="array" aca="1" ref="Y1938" ca="1">INDIRECT(Y1931)*INDEX($H1941:$I1952,MATCH(Y$7,$I1941:$I1952,0),1)*12</f>
        <v>2500</v>
      </c>
      <c r="Z1938" s="76" cm="1">
        <f t="array" aca="1" ref="Z1938" ca="1">INDIRECT(Z1931)*INDEX($H1941:$I1952,MATCH(Z$7,$I1941:$I1952,0),1)*12</f>
        <v>7500</v>
      </c>
      <c r="AA1938" s="76" cm="1">
        <f t="array" aca="1" ref="AA1938" ca="1">INDIRECT(AA1931)*INDEX($H1941:$I1952,MATCH(AA$7,$I1941:$I1952,0),1)*12</f>
        <v>2500</v>
      </c>
      <c r="AB1938" s="76" cm="1">
        <f t="array" aca="1" ref="AB1938" ca="1">INDIRECT(AB1931)*INDEX($H1941:$I1952,MATCH(AB$7,$I1941:$I1952,0),1)*12</f>
        <v>7500</v>
      </c>
      <c r="AC1938" s="76" cm="1">
        <f t="array" aca="1" ref="AC1938" ca="1">INDIRECT(AC1931)*INDEX($H1941:$I1952,MATCH(AC$7,$I1941:$I1952,0),1)*12</f>
        <v>2500</v>
      </c>
      <c r="AD1938" s="76" cm="1">
        <f t="array" aca="1" ref="AD1938" ca="1">INDIRECT(AD1931)*INDEX($H1941:$I1952,MATCH(AD$7,$I1941:$I1952,0),1)*12</f>
        <v>4980</v>
      </c>
      <c r="AE1938" s="76" cm="1">
        <f t="array" aca="1" ref="AE1938" ca="1">INDIRECT(AE1931)*INDEX($H1941:$I1952,MATCH(AE$7,$I1941:$I1952,0),1)*12</f>
        <v>5000</v>
      </c>
      <c r="AF1938" s="76" cm="1">
        <f t="array" aca="1" ref="AF1938" ca="1">INDIRECT(AF1931)*INDEX($H1941:$I1952,MATCH(AF$7,$I1941:$I1952,0),1)*12</f>
        <v>7500</v>
      </c>
      <c r="AG1938" s="76" cm="1">
        <f t="array" aca="1" ref="AG1938" ca="1">INDIRECT(AG1931)*INDEX($H1941:$I1952,MATCH(AG$7,$I1941:$I1952,0),1)*12</f>
        <v>2500</v>
      </c>
      <c r="AH1938" s="76" cm="1">
        <f t="array" aca="1" ref="AH1938" ca="1">INDIRECT(AH1931)*INDEX($H1941:$I1952,MATCH(AH$7,$I1941:$I1952,0),1)*12</f>
        <v>7500</v>
      </c>
      <c r="AI1938" s="76" cm="1">
        <f t="array" aca="1" ref="AI1938" ca="1">INDIRECT(AI1931)*INDEX($H1941:$I1952,MATCH(AI$7,$I1941:$I1952,0),1)*12</f>
        <v>2500</v>
      </c>
      <c r="AJ1938" s="76" cm="1">
        <f t="array" aca="1" ref="AJ1938" ca="1">INDIRECT(AJ1931)*INDEX($H1941:$I1952,MATCH(AJ$7,$I1941:$I1952,0),1)*12</f>
        <v>7500</v>
      </c>
      <c r="AK1938" s="76" cm="1">
        <f t="array" aca="1" ref="AK1938" ca="1">INDIRECT(AK1931)*INDEX($H1941:$I1952,MATCH(AK$7,$I1941:$I1952,0),1)*12</f>
        <v>2500</v>
      </c>
      <c r="AL1938" s="76" cm="1">
        <f t="array" aca="1" ref="AL1938" ca="1">INDIRECT(AL1931)*INDEX($H1941:$I1952,MATCH(AL$7,$I1941:$I1952,0),1)*12</f>
        <v>7500</v>
      </c>
      <c r="AM1938" s="76" cm="1">
        <f t="array" aca="1" ref="AM1938" ca="1">INDIRECT(AM1931)*INDEX($H1941:$I1952,MATCH(AM$7,$I1941:$I1952,0),1)*12</f>
        <v>2500</v>
      </c>
      <c r="AN1938" s="76" cm="1">
        <f t="array" aca="1" ref="AN1938" ca="1">INDIRECT(AN1931)*INDEX($H1941:$I1952,MATCH(AN$7,$I1941:$I1952,0),1)*12</f>
        <v>7500</v>
      </c>
      <c r="AO1938" s="76" cm="1">
        <f t="array" aca="1" ref="AO1938" ca="1">INDIRECT(AO1931)*INDEX($H1941:$I1952,MATCH(AO$7,$I1941:$I1952,0),1)*12</f>
        <v>2500</v>
      </c>
      <c r="AP1938" s="76" cm="1">
        <f t="array" aca="1" ref="AP1938" ca="1">INDIRECT(AP1931)*INDEX($H1941:$I1952,MATCH(AP$7,$I1941:$I1952,0),1)*12</f>
        <v>4980</v>
      </c>
      <c r="AQ1938" s="76" cm="1">
        <f t="array" aca="1" ref="AQ1938" ca="1">INDIRECT(AQ1931)*INDEX($H1941:$I1952,MATCH(AQ$7,$I1941:$I1952,0),1)*12</f>
        <v>5000</v>
      </c>
      <c r="AR1938" s="76" cm="1">
        <f t="array" aca="1" ref="AR1938" ca="1">INDIRECT(AR1931)*INDEX($H1941:$I1952,MATCH(AR$7,$I1941:$I1952,0),1)*12</f>
        <v>7500</v>
      </c>
      <c r="AS1938" s="76" cm="1">
        <f t="array" aca="1" ref="AS1938" ca="1">INDIRECT(AS1931)*INDEX($H1941:$I1952,MATCH(AS$7,$I1941:$I1952,0),1)*12</f>
        <v>2500</v>
      </c>
      <c r="AT1938" s="76" cm="1">
        <f t="array" aca="1" ref="AT1938" ca="1">INDIRECT(AT1931)*INDEX($H1941:$I1952,MATCH(AT$7,$I1941:$I1952,0),1)*12</f>
        <v>7500</v>
      </c>
      <c r="AU1938" s="76" cm="1">
        <f t="array" aca="1" ref="AU1938" ca="1">INDIRECT(AU1931)*INDEX($H1941:$I1952,MATCH(AU$7,$I1941:$I1952,0),1)*12</f>
        <v>2500</v>
      </c>
      <c r="AV1938" s="76" cm="1">
        <f t="array" aca="1" ref="AV1938" ca="1">INDIRECT(AV1931)*INDEX($H1941:$I1952,MATCH(AV$7,$I1941:$I1952,0),1)*12</f>
        <v>7500</v>
      </c>
      <c r="AW1938" s="76" cm="1">
        <f t="array" aca="1" ref="AW1938" ca="1">INDIRECT(AW1931)*INDEX($H1941:$I1952,MATCH(AW$7,$I1941:$I1952,0),1)*12</f>
        <v>2500</v>
      </c>
      <c r="AX1938" s="76" cm="1">
        <f t="array" aca="1" ref="AX1938" ca="1">INDIRECT(AX1931)*INDEX($H1941:$I1952,MATCH(AX$7,$I1941:$I1952,0),1)*12</f>
        <v>7500</v>
      </c>
      <c r="AY1938" s="76" cm="1">
        <f t="array" aca="1" ref="AY1938" ca="1">INDIRECT(AY1931)*INDEX($H1941:$I1952,MATCH(AY$7,$I1941:$I1952,0),1)*12</f>
        <v>2500</v>
      </c>
      <c r="AZ1938" s="76" cm="1">
        <f t="array" aca="1" ref="AZ1938" ca="1">INDIRECT(AZ1931)*INDEX($H1941:$I1952,MATCH(AZ$7,$I1941:$I1952,0),1)*12</f>
        <v>7500</v>
      </c>
      <c r="BA1938" s="76" cm="1">
        <f t="array" aca="1" ref="BA1938" ca="1">INDIRECT(BA1931)*INDEX($H1941:$I1952,MATCH(BA$7,$I1941:$I1952,0),1)*12</f>
        <v>2500</v>
      </c>
      <c r="BB1938" s="76" cm="1">
        <f t="array" aca="1" ref="BB1938" ca="1">INDIRECT(BB1931)*INDEX($H1941:$I1952,MATCH(BB$7,$I1941:$I1952,0),1)*12</f>
        <v>4980</v>
      </c>
      <c r="BC1938" s="76" cm="1">
        <f t="array" aca="1" ref="BC1938" ca="1">INDIRECT(BC1931)*INDEX($H1941:$I1952,MATCH(BC$7,$I1941:$I1952,0),1)*12</f>
        <v>5000</v>
      </c>
      <c r="BD1938" s="76" cm="1">
        <f t="array" aca="1" ref="BD1938" ca="1">INDIRECT(BD1931)*INDEX($H1941:$I1952,MATCH(BD$7,$I1941:$I1952,0),1)*12</f>
        <v>7500</v>
      </c>
      <c r="BE1938" s="76" cm="1">
        <f t="array" aca="1" ref="BE1938" ca="1">INDIRECT(BE1931)*INDEX($H1941:$I1952,MATCH(BE$7,$I1941:$I1952,0),1)*12</f>
        <v>2500</v>
      </c>
      <c r="BF1938" s="76" cm="1">
        <f t="array" aca="1" ref="BF1938" ca="1">INDIRECT(BF1931)*INDEX($H1941:$I1952,MATCH(BF$7,$I1941:$I1952,0),1)*12</f>
        <v>7500</v>
      </c>
      <c r="BG1938" s="76" cm="1">
        <f t="array" aca="1" ref="BG1938" ca="1">INDIRECT(BG1931)*INDEX($H1941:$I1952,MATCH(BG$7,$I1941:$I1952,0),1)*12</f>
        <v>2500</v>
      </c>
      <c r="BH1938" s="76" cm="1">
        <f t="array" aca="1" ref="BH1938" ca="1">INDIRECT(BH1931)*INDEX($H1941:$I1952,MATCH(BH$7,$I1941:$I1952,0),1)*12</f>
        <v>7500</v>
      </c>
      <c r="BI1938" s="76" cm="1">
        <f t="array" aca="1" ref="BI1938" ca="1">INDIRECT(BI1931)*INDEX($H1941:$I1952,MATCH(BI$7,$I1941:$I1952,0),1)*12</f>
        <v>2500</v>
      </c>
      <c r="BJ1938" s="76" cm="1">
        <f t="array" aca="1" ref="BJ1938" ca="1">INDIRECT(BJ1931)*INDEX($H1941:$I1952,MATCH(BJ$7,$I1941:$I1952,0),1)*12</f>
        <v>7500</v>
      </c>
      <c r="BK1938" s="76" cm="1">
        <f t="array" aca="1" ref="BK1938" ca="1">INDIRECT(BK1931)*INDEX($H1941:$I1952,MATCH(BK$7,$I1941:$I1952,0),1)*12</f>
        <v>2500</v>
      </c>
      <c r="BL1938" s="76" cm="1">
        <f t="array" aca="1" ref="BL1938" ca="1">INDIRECT(BL1931)*INDEX($H1941:$I1952,MATCH(BL$7,$I1941:$I1952,0),1)*12</f>
        <v>7500</v>
      </c>
      <c r="BM1938" s="76" cm="1">
        <f t="array" aca="1" ref="BM1938" ca="1">INDIRECT(BM1931)*INDEX($H1941:$I1952,MATCH(BM$7,$I1941:$I1952,0),1)*12</f>
        <v>2500</v>
      </c>
      <c r="BN1938" s="76" cm="1">
        <f t="array" aca="1" ref="BN1938" ca="1">INDIRECT(BN1931)*INDEX($H1941:$I1952,MATCH(BN$7,$I1941:$I1952,0),1)*12</f>
        <v>4980</v>
      </c>
      <c r="BO1938" s="76" cm="1">
        <f t="array" aca="1" ref="BO1938" ca="1">INDIRECT(BO1931)*INDEX($H1941:$I1952,MATCH(BO$7,$I1941:$I1952,0),1)*12</f>
        <v>5000</v>
      </c>
      <c r="BP1938" s="76" cm="1">
        <f t="array" aca="1" ref="BP1938" ca="1">INDIRECT(BP1931)*INDEX($H1941:$I1952,MATCH(BP$7,$I1941:$I1952,0),1)*12</f>
        <v>7500</v>
      </c>
      <c r="BQ1938" s="76" cm="1">
        <f t="array" aca="1" ref="BQ1938" ca="1">INDIRECT(BQ1931)*INDEX($H1941:$I1952,MATCH(BQ$7,$I1941:$I1952,0),1)*12</f>
        <v>2500</v>
      </c>
      <c r="BR1938" s="76" cm="1">
        <f t="array" aca="1" ref="BR1938" ca="1">INDIRECT(BR1931)*INDEX($H1941:$I1952,MATCH(BR$7,$I1941:$I1952,0),1)*12</f>
        <v>7500</v>
      </c>
      <c r="BS1938" s="76" cm="1">
        <f t="array" aca="1" ref="BS1938" ca="1">INDIRECT(BS1931)*INDEX($H1941:$I1952,MATCH(BS$7,$I1941:$I1952,0),1)*12</f>
        <v>2500</v>
      </c>
      <c r="BT1938" s="76" cm="1">
        <f t="array" aca="1" ref="BT1938" ca="1">INDIRECT(BT1931)*INDEX($H1941:$I1952,MATCH(BT$7,$I1941:$I1952,0),1)*12</f>
        <v>7500</v>
      </c>
      <c r="BU1938" s="76" cm="1">
        <f t="array" aca="1" ref="BU1938" ca="1">INDIRECT(BU1931)*INDEX($H1941:$I1952,MATCH(BU$7,$I1941:$I1952,0),1)*12</f>
        <v>2500</v>
      </c>
      <c r="BV1938" s="76" cm="1">
        <f t="array" aca="1" ref="BV1938" ca="1">INDIRECT(BV1931)*INDEX($H1941:$I1952,MATCH(BV$7,$I1941:$I1952,0),1)*12</f>
        <v>7500</v>
      </c>
      <c r="BW1938" s="76" cm="1">
        <f t="array" aca="1" ref="BW1938" ca="1">INDIRECT(BW1931)*INDEX($H1941:$I1952,MATCH(BW$7,$I1941:$I1952,0),1)*12</f>
        <v>2500</v>
      </c>
      <c r="BX1938" s="76" cm="1">
        <f t="array" aca="1" ref="BX1938" ca="1">INDIRECT(BX1931)*INDEX($H1941:$I1952,MATCH(BX$7,$I1941:$I1952,0),1)*12</f>
        <v>7500</v>
      </c>
      <c r="BY1938" s="76" cm="1">
        <f t="array" aca="1" ref="BY1938" ca="1">INDIRECT(BY1931)*INDEX($H1941:$I1952,MATCH(BY$7,$I1941:$I1952,0),1)*12</f>
        <v>2500</v>
      </c>
      <c r="BZ1938" s="76" cm="1">
        <f t="array" aca="1" ref="BZ1938" ca="1">INDIRECT(BZ1931)*INDEX($H1941:$I1952,MATCH(BZ$7,$I1941:$I1952,0),1)*12</f>
        <v>4980</v>
      </c>
      <c r="CA1938" s="76" cm="1">
        <f t="array" aca="1" ref="CA1938" ca="1">INDIRECT(CA1931)*INDEX($H1941:$I1952,MATCH(CA$7,$I1941:$I1952,0),1)*12</f>
        <v>5000</v>
      </c>
      <c r="CB1938" s="76" cm="1">
        <f t="array" aca="1" ref="CB1938" ca="1">INDIRECT(CB1931)*INDEX($H1941:$I1952,MATCH(CB$7,$I1941:$I1952,0),1)*12</f>
        <v>7500</v>
      </c>
      <c r="CC1938" s="76" cm="1">
        <f t="array" aca="1" ref="CC1938" ca="1">INDIRECT(CC1931)*INDEX($H1941:$I1952,MATCH(CC$7,$I1941:$I1952,0),1)*12</f>
        <v>2500</v>
      </c>
      <c r="CD1938" s="76" cm="1">
        <f t="array" aca="1" ref="CD1938" ca="1">INDIRECT(CD1931)*INDEX($H1941:$I1952,MATCH(CD$7,$I1941:$I1952,0),1)*12</f>
        <v>7500</v>
      </c>
      <c r="CE1938" s="76" cm="1">
        <f t="array" aca="1" ref="CE1938" ca="1">INDIRECT(CE1931)*INDEX($H1941:$I1952,MATCH(CE$7,$I1941:$I1952,0),1)*12</f>
        <v>2500</v>
      </c>
      <c r="CF1938" s="76" cm="1">
        <f t="array" aca="1" ref="CF1938" ca="1">INDIRECT(CF1931)*INDEX($H1941:$I1952,MATCH(CF$7,$I1941:$I1952,0),1)*12</f>
        <v>7500</v>
      </c>
      <c r="CG1938" s="76" cm="1">
        <f t="array" aca="1" ref="CG1938" ca="1">INDIRECT(CG1931)*INDEX($H1941:$I1952,MATCH(CG$7,$I1941:$I1952,0),1)*12</f>
        <v>2500</v>
      </c>
      <c r="CH1938" s="76" cm="1">
        <f t="array" aca="1" ref="CH1938" ca="1">INDIRECT(CH1931)*INDEX($H1941:$I1952,MATCH(CH$7,$I1941:$I1952,0),1)*12</f>
        <v>7500</v>
      </c>
      <c r="CI1938" s="76" cm="1">
        <f t="array" aca="1" ref="CI1938" ca="1">INDIRECT(CI1931)*INDEX($H1941:$I1952,MATCH(CI$7,$I1941:$I1952,0),1)*12</f>
        <v>2500</v>
      </c>
      <c r="CJ1938" s="76" cm="1">
        <f t="array" aca="1" ref="CJ1938" ca="1">INDIRECT(CJ1931)*INDEX($H1941:$I1952,MATCH(CJ$7,$I1941:$I1952,0),1)*12</f>
        <v>7500</v>
      </c>
      <c r="CK1938" s="76" cm="1">
        <f t="array" aca="1" ref="CK1938" ca="1">INDIRECT(CK1931)*INDEX($H1941:$I1952,MATCH(CK$7,$I1941:$I1952,0),1)*12</f>
        <v>2500</v>
      </c>
      <c r="CL1938" s="76" cm="1">
        <f t="array" aca="1" ref="CL1938" ca="1">INDIRECT(CL1931)*INDEX($H1941:$I1952,MATCH(CL$7,$I1941:$I1952,0),1)*12</f>
        <v>4980</v>
      </c>
      <c r="CN1938" s="60"/>
      <c r="CO1938" s="239"/>
      <c r="CP1938" s="239"/>
      <c r="CQ1938" s="239"/>
      <c r="CR1938" s="239"/>
      <c r="CS1938" s="239"/>
      <c r="CT1938" s="239"/>
      <c r="CU1938" s="239"/>
      <c r="CV1938" s="239"/>
      <c r="CW1938" s="239"/>
      <c r="CX1938" s="239"/>
      <c r="CY1938" s="239"/>
      <c r="CZ1938" s="239"/>
      <c r="DA1938" s="239"/>
      <c r="DB1938" s="239"/>
      <c r="DC1938" s="239"/>
      <c r="DD1938" s="239"/>
      <c r="DE1938" s="239"/>
      <c r="DF1938" s="239"/>
      <c r="DG1938" s="239"/>
      <c r="DH1938" s="239"/>
      <c r="DI1938" s="239"/>
      <c r="DJ1938" s="239"/>
      <c r="DK1938" s="239"/>
      <c r="DL1938" s="239"/>
    </row>
    <row r="1939" spans="2:116" x14ac:dyDescent="0.4">
      <c r="D1939" t="s">
        <v>541</v>
      </c>
      <c r="E1939" s="8"/>
      <c r="G1939" s="343">
        <v>45292</v>
      </c>
      <c r="H1939" s="12"/>
      <c r="I1939" s="60"/>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EOMONTH(G1939,1)</f>
        <v>45351</v>
      </c>
      <c r="H1940" s="12"/>
      <c r="I1940" s="60"/>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ref="G1941:G1950" si="3161">EOMONTH(G1940,1)</f>
        <v>45382</v>
      </c>
      <c r="H1941" s="16">
        <v>8.3333333333333329E-2</v>
      </c>
      <c r="I1941" s="60">
        <v>1</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161"/>
        <v>45412</v>
      </c>
      <c r="H1942" s="16">
        <v>0.125</v>
      </c>
      <c r="I1942" s="60">
        <f>I1941+1</f>
        <v>2</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161"/>
        <v>45443</v>
      </c>
      <c r="H1943" s="16">
        <v>4.1666666666666664E-2</v>
      </c>
      <c r="I1943" s="60">
        <f t="shared" ref="I1943:I1952" si="3162">I1942+1</f>
        <v>3</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161"/>
        <v>45473</v>
      </c>
      <c r="H1944" s="16">
        <v>0.125</v>
      </c>
      <c r="I1944" s="60">
        <f t="shared" si="3162"/>
        <v>4</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343">
        <f t="shared" si="3161"/>
        <v>45504</v>
      </c>
      <c r="H1945" s="16">
        <v>4.1666666666666664E-2</v>
      </c>
      <c r="I1945" s="60">
        <f t="shared" si="3162"/>
        <v>5</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D1946" t="s">
        <v>541</v>
      </c>
      <c r="E1946" s="8"/>
      <c r="G1946" s="343">
        <f t="shared" si="3161"/>
        <v>45535</v>
      </c>
      <c r="H1946" s="16">
        <v>0.125</v>
      </c>
      <c r="I1946" s="60">
        <f t="shared" si="3162"/>
        <v>6</v>
      </c>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D1947" t="s">
        <v>541</v>
      </c>
      <c r="E1947" s="8"/>
      <c r="G1947" s="343">
        <f t="shared" si="3161"/>
        <v>45565</v>
      </c>
      <c r="H1947" s="16">
        <v>4.1666666666666664E-2</v>
      </c>
      <c r="I1947" s="60">
        <f t="shared" si="3162"/>
        <v>7</v>
      </c>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240"/>
      <c r="CO1947" s="240"/>
      <c r="CP1947" s="240"/>
      <c r="CQ1947" s="240"/>
      <c r="CR1947" s="240"/>
      <c r="CS1947" s="240"/>
      <c r="CT1947" s="240"/>
      <c r="CU1947" s="240"/>
      <c r="CV1947" s="240"/>
      <c r="CW1947" s="240"/>
      <c r="CX1947" s="240"/>
      <c r="CY1947" s="240"/>
      <c r="CZ1947" s="240"/>
      <c r="DA1947" s="240"/>
      <c r="DB1947" s="240"/>
      <c r="DC1947" s="240"/>
      <c r="DD1947" s="240"/>
      <c r="DE1947" s="240"/>
      <c r="DF1947" s="240"/>
      <c r="DG1947" s="240"/>
      <c r="DH1947" s="240"/>
      <c r="DI1947" s="240"/>
      <c r="DJ1947" s="240"/>
      <c r="DK1947" s="240"/>
      <c r="DL1947" s="240"/>
    </row>
    <row r="1948" spans="2:116" x14ac:dyDescent="0.4">
      <c r="D1948" t="s">
        <v>541</v>
      </c>
      <c r="E1948" s="8"/>
      <c r="G1948" s="343">
        <f t="shared" si="3161"/>
        <v>45596</v>
      </c>
      <c r="H1948" s="16">
        <v>0.125</v>
      </c>
      <c r="I1948" s="60">
        <f t="shared" si="3162"/>
        <v>8</v>
      </c>
      <c r="J1948" s="60"/>
      <c r="K1948" s="38"/>
      <c r="L1948" s="38"/>
      <c r="M1948" s="38"/>
      <c r="N1948" s="38"/>
      <c r="O1948" s="38"/>
      <c r="P1948" s="38"/>
      <c r="R1948" s="15"/>
      <c r="S1948" s="240"/>
      <c r="T1948" s="240"/>
      <c r="U1948" s="240"/>
      <c r="V1948" s="240"/>
      <c r="W1948" s="240"/>
      <c r="X1948" s="240"/>
      <c r="Y1948" s="240"/>
      <c r="Z1948" s="240"/>
      <c r="AA1948" s="240"/>
      <c r="AB1948" s="240"/>
      <c r="AC1948" s="240"/>
      <c r="AD1948" s="240"/>
      <c r="AE1948" s="240"/>
      <c r="AF1948" s="240"/>
      <c r="AG1948" s="240"/>
      <c r="AH1948" s="240"/>
      <c r="AI1948" s="240"/>
      <c r="AJ1948" s="240"/>
      <c r="AK1948" s="240"/>
      <c r="AL1948" s="240"/>
      <c r="AM1948" s="240"/>
      <c r="AN1948" s="240"/>
      <c r="AO1948" s="240"/>
      <c r="AP1948" s="240"/>
      <c r="AQ1948" s="240"/>
      <c r="AR1948" s="240"/>
      <c r="AS1948" s="240"/>
      <c r="AT1948" s="240"/>
      <c r="AU1948" s="240"/>
      <c r="AV1948" s="240"/>
      <c r="AW1948" s="240"/>
      <c r="AX1948" s="240"/>
      <c r="AY1948" s="240"/>
      <c r="AZ1948" s="240"/>
      <c r="BA1948" s="240"/>
      <c r="BB1948" s="240"/>
      <c r="BC1948" s="240"/>
      <c r="BD1948" s="240"/>
      <c r="BE1948" s="240"/>
      <c r="BF1948" s="240"/>
      <c r="BG1948" s="240"/>
      <c r="BH1948" s="240"/>
      <c r="BI1948" s="240"/>
      <c r="BJ1948" s="240"/>
      <c r="BK1948" s="240"/>
      <c r="BL1948" s="240"/>
      <c r="BM1948" s="240"/>
      <c r="BN1948" s="240"/>
      <c r="BO1948" s="240"/>
      <c r="BP1948" s="240"/>
      <c r="BQ1948" s="240"/>
      <c r="BR1948" s="240"/>
      <c r="BS1948" s="240"/>
      <c r="BT1948" s="240"/>
      <c r="BU1948" s="240"/>
      <c r="BV1948" s="240"/>
      <c r="BW1948" s="240"/>
      <c r="BX1948" s="240"/>
      <c r="BY1948" s="240"/>
      <c r="BZ1948" s="240"/>
      <c r="CA1948" s="240"/>
      <c r="CB1948" s="240"/>
      <c r="CC1948" s="240"/>
      <c r="CD1948" s="240"/>
      <c r="CE1948" s="240"/>
      <c r="CF1948" s="240"/>
      <c r="CG1948" s="240"/>
      <c r="CH1948" s="240"/>
      <c r="CI1948" s="240"/>
      <c r="CJ1948" s="240"/>
      <c r="CK1948" s="240"/>
      <c r="CL1948" s="240"/>
      <c r="CN1948" s="240"/>
      <c r="CO1948" s="240"/>
      <c r="CP1948" s="240"/>
      <c r="CQ1948" s="240"/>
      <c r="CR1948" s="240"/>
      <c r="CS1948" s="240"/>
      <c r="CT1948" s="240"/>
      <c r="CU1948" s="240"/>
      <c r="CV1948" s="240"/>
      <c r="CW1948" s="240"/>
      <c r="CX1948" s="240"/>
      <c r="CY1948" s="240"/>
      <c r="CZ1948" s="240"/>
      <c r="DA1948" s="240"/>
      <c r="DB1948" s="240"/>
      <c r="DC1948" s="240"/>
      <c r="DD1948" s="240"/>
      <c r="DE1948" s="240"/>
      <c r="DF1948" s="240"/>
      <c r="DG1948" s="240"/>
      <c r="DH1948" s="240"/>
      <c r="DI1948" s="240"/>
      <c r="DJ1948" s="240"/>
      <c r="DK1948" s="240"/>
      <c r="DL1948" s="240"/>
    </row>
    <row r="1949" spans="2:116" x14ac:dyDescent="0.4">
      <c r="D1949" t="s">
        <v>541</v>
      </c>
      <c r="E1949" s="8"/>
      <c r="G1949" s="343">
        <f t="shared" si="3161"/>
        <v>45626</v>
      </c>
      <c r="H1949" s="16">
        <v>4.1666666666666664E-2</v>
      </c>
      <c r="I1949" s="60">
        <f t="shared" si="3162"/>
        <v>9</v>
      </c>
      <c r="J1949" s="60"/>
      <c r="K1949" s="38"/>
      <c r="L1949" s="38"/>
      <c r="M1949" s="38"/>
      <c r="N1949" s="38"/>
      <c r="O1949" s="38"/>
      <c r="P1949" s="38"/>
      <c r="R1949" s="15"/>
      <c r="S1949" s="240"/>
      <c r="T1949" s="240"/>
      <c r="U1949" s="240"/>
      <c r="V1949" s="240"/>
      <c r="W1949" s="240"/>
      <c r="X1949" s="240"/>
      <c r="Y1949" s="240"/>
      <c r="Z1949" s="240"/>
      <c r="AA1949" s="240"/>
      <c r="AB1949" s="240"/>
      <c r="AC1949" s="240"/>
      <c r="AD1949" s="240"/>
      <c r="AE1949" s="240"/>
      <c r="AF1949" s="240"/>
      <c r="AG1949" s="240"/>
      <c r="AH1949" s="240"/>
      <c r="AI1949" s="240"/>
      <c r="AJ1949" s="240"/>
      <c r="AK1949" s="240"/>
      <c r="AL1949" s="240"/>
      <c r="AM1949" s="240"/>
      <c r="AN1949" s="240"/>
      <c r="AO1949" s="240"/>
      <c r="AP1949" s="240"/>
      <c r="AQ1949" s="240"/>
      <c r="AR1949" s="240"/>
      <c r="AS1949" s="240"/>
      <c r="AT1949" s="240"/>
      <c r="AU1949" s="240"/>
      <c r="AV1949" s="240"/>
      <c r="AW1949" s="240"/>
      <c r="AX1949" s="240"/>
      <c r="AY1949" s="240"/>
      <c r="AZ1949" s="240"/>
      <c r="BA1949" s="240"/>
      <c r="BB1949" s="240"/>
      <c r="BC1949" s="240"/>
      <c r="BD1949" s="240"/>
      <c r="BE1949" s="240"/>
      <c r="BF1949" s="240"/>
      <c r="BG1949" s="240"/>
      <c r="BH1949" s="240"/>
      <c r="BI1949" s="240"/>
      <c r="BJ1949" s="240"/>
      <c r="BK1949" s="240"/>
      <c r="BL1949" s="240"/>
      <c r="BM1949" s="240"/>
      <c r="BN1949" s="240"/>
      <c r="BO1949" s="240"/>
      <c r="BP1949" s="240"/>
      <c r="BQ1949" s="240"/>
      <c r="BR1949" s="240"/>
      <c r="BS1949" s="240"/>
      <c r="BT1949" s="240"/>
      <c r="BU1949" s="240"/>
      <c r="BV1949" s="240"/>
      <c r="BW1949" s="240"/>
      <c r="BX1949" s="240"/>
      <c r="BY1949" s="240"/>
      <c r="BZ1949" s="240"/>
      <c r="CA1949" s="240"/>
      <c r="CB1949" s="240"/>
      <c r="CC1949" s="240"/>
      <c r="CD1949" s="240"/>
      <c r="CE1949" s="240"/>
      <c r="CF1949" s="240"/>
      <c r="CG1949" s="240"/>
      <c r="CH1949" s="240"/>
      <c r="CI1949" s="240"/>
      <c r="CJ1949" s="240"/>
      <c r="CK1949" s="240"/>
      <c r="CL1949" s="240"/>
      <c r="CN1949" s="240"/>
      <c r="CO1949" s="240"/>
      <c r="CP1949" s="240"/>
      <c r="CQ1949" s="240"/>
      <c r="CR1949" s="240"/>
      <c r="CS1949" s="240"/>
      <c r="CT1949" s="240"/>
      <c r="CU1949" s="240"/>
      <c r="CV1949" s="240"/>
      <c r="CW1949" s="240"/>
      <c r="CX1949" s="240"/>
      <c r="CY1949" s="240"/>
      <c r="CZ1949" s="240"/>
      <c r="DA1949" s="240"/>
      <c r="DB1949" s="240"/>
      <c r="DC1949" s="240"/>
      <c r="DD1949" s="240"/>
      <c r="DE1949" s="240"/>
      <c r="DF1949" s="240"/>
      <c r="DG1949" s="240"/>
      <c r="DH1949" s="240"/>
      <c r="DI1949" s="240"/>
      <c r="DJ1949" s="240"/>
      <c r="DK1949" s="240"/>
      <c r="DL1949" s="240"/>
    </row>
    <row r="1950" spans="2:116" x14ac:dyDescent="0.4">
      <c r="D1950" t="s">
        <v>541</v>
      </c>
      <c r="E1950" s="8"/>
      <c r="G1950" s="343">
        <f t="shared" si="3161"/>
        <v>45657</v>
      </c>
      <c r="H1950" s="16">
        <v>0.125</v>
      </c>
      <c r="I1950" s="60">
        <f t="shared" si="3162"/>
        <v>10</v>
      </c>
      <c r="J1950" s="60"/>
      <c r="K1950" s="38"/>
      <c r="L1950" s="38"/>
      <c r="M1950" s="38"/>
      <c r="N1950" s="38"/>
      <c r="O1950" s="38"/>
      <c r="P1950" s="38"/>
      <c r="R1950" s="15"/>
      <c r="S1950" s="240"/>
      <c r="T1950" s="240"/>
      <c r="U1950" s="240"/>
      <c r="V1950" s="240"/>
      <c r="W1950" s="240"/>
      <c r="X1950" s="240"/>
      <c r="Y1950" s="240"/>
      <c r="Z1950" s="240"/>
      <c r="AA1950" s="240"/>
      <c r="AB1950" s="240"/>
      <c r="AC1950" s="240"/>
      <c r="AD1950" s="240"/>
      <c r="AE1950" s="240"/>
      <c r="AF1950" s="240"/>
      <c r="AG1950" s="240"/>
      <c r="AH1950" s="240"/>
      <c r="AI1950" s="240"/>
      <c r="AJ1950" s="240"/>
      <c r="AK1950" s="240"/>
      <c r="AL1950" s="240"/>
      <c r="AM1950" s="240"/>
      <c r="AN1950" s="240"/>
      <c r="AO1950" s="240"/>
      <c r="AP1950" s="240"/>
      <c r="AQ1950" s="240"/>
      <c r="AR1950" s="240"/>
      <c r="AS1950" s="240"/>
      <c r="AT1950" s="240"/>
      <c r="AU1950" s="240"/>
      <c r="AV1950" s="240"/>
      <c r="AW1950" s="240"/>
      <c r="AX1950" s="240"/>
      <c r="AY1950" s="240"/>
      <c r="AZ1950" s="240"/>
      <c r="BA1950" s="240"/>
      <c r="BB1950" s="240"/>
      <c r="BC1950" s="240"/>
      <c r="BD1950" s="240"/>
      <c r="BE1950" s="240"/>
      <c r="BF1950" s="240"/>
      <c r="BG1950" s="240"/>
      <c r="BH1950" s="240"/>
      <c r="BI1950" s="240"/>
      <c r="BJ1950" s="240"/>
      <c r="BK1950" s="240"/>
      <c r="BL1950" s="240"/>
      <c r="BM1950" s="240"/>
      <c r="BN1950" s="240"/>
      <c r="BO1950" s="240"/>
      <c r="BP1950" s="240"/>
      <c r="BQ1950" s="240"/>
      <c r="BR1950" s="240"/>
      <c r="BS1950" s="240"/>
      <c r="BT1950" s="240"/>
      <c r="BU1950" s="240"/>
      <c r="BV1950" s="240"/>
      <c r="BW1950" s="240"/>
      <c r="BX1950" s="240"/>
      <c r="BY1950" s="240"/>
      <c r="BZ1950" s="240"/>
      <c r="CA1950" s="240"/>
      <c r="CB1950" s="240"/>
      <c r="CC1950" s="240"/>
      <c r="CD1950" s="240"/>
      <c r="CE1950" s="240"/>
      <c r="CF1950" s="240"/>
      <c r="CG1950" s="240"/>
      <c r="CH1950" s="240"/>
      <c r="CI1950" s="240"/>
      <c r="CJ1950" s="240"/>
      <c r="CK1950" s="240"/>
      <c r="CL1950" s="240"/>
      <c r="CN1950" s="240"/>
      <c r="CO1950" s="240"/>
      <c r="CP1950" s="240"/>
      <c r="CQ1950" s="240"/>
      <c r="CR1950" s="240"/>
      <c r="CS1950" s="240"/>
      <c r="CT1950" s="240"/>
      <c r="CU1950" s="240"/>
      <c r="CV1950" s="240"/>
      <c r="CW1950" s="240"/>
      <c r="CX1950" s="240"/>
      <c r="CY1950" s="240"/>
      <c r="CZ1950" s="240"/>
      <c r="DA1950" s="240"/>
      <c r="DB1950" s="240"/>
      <c r="DC1950" s="240"/>
      <c r="DD1950" s="240"/>
      <c r="DE1950" s="240"/>
      <c r="DF1950" s="240"/>
      <c r="DG1950" s="240"/>
      <c r="DH1950" s="240"/>
      <c r="DI1950" s="240"/>
      <c r="DJ1950" s="240"/>
      <c r="DK1950" s="240"/>
      <c r="DL1950" s="240"/>
    </row>
    <row r="1951" spans="2:116" x14ac:dyDescent="0.4">
      <c r="D1951" t="s">
        <v>541</v>
      </c>
      <c r="E1951" s="8"/>
      <c r="G1951" s="145" t="s">
        <v>62</v>
      </c>
      <c r="H1951" s="16">
        <v>4.1666666666666664E-2</v>
      </c>
      <c r="I1951" s="60">
        <f t="shared" si="3162"/>
        <v>11</v>
      </c>
      <c r="J1951" s="60"/>
      <c r="K1951" s="38"/>
      <c r="L1951" s="38"/>
      <c r="M1951" s="38"/>
      <c r="N1951" s="38"/>
      <c r="O1951" s="38"/>
      <c r="P1951" s="38"/>
      <c r="R1951" s="15"/>
      <c r="S1951" s="240"/>
      <c r="T1951" s="240"/>
      <c r="U1951" s="240"/>
      <c r="V1951" s="240"/>
      <c r="W1951" s="240"/>
      <c r="X1951" s="240"/>
      <c r="Y1951" s="240"/>
      <c r="Z1951" s="240"/>
      <c r="AA1951" s="240"/>
      <c r="AB1951" s="240"/>
      <c r="AC1951" s="240"/>
      <c r="AD1951" s="240"/>
      <c r="AE1951" s="240"/>
      <c r="AF1951" s="240"/>
      <c r="AG1951" s="240"/>
      <c r="AH1951" s="240"/>
      <c r="AI1951" s="240"/>
      <c r="AJ1951" s="240"/>
      <c r="AK1951" s="240"/>
      <c r="AL1951" s="240"/>
      <c r="AM1951" s="240"/>
      <c r="AN1951" s="240"/>
      <c r="AO1951" s="240"/>
      <c r="AP1951" s="240"/>
      <c r="AQ1951" s="240"/>
      <c r="AR1951" s="240"/>
      <c r="AS1951" s="240"/>
      <c r="AT1951" s="240"/>
      <c r="AU1951" s="240"/>
      <c r="AV1951" s="240"/>
      <c r="AW1951" s="240"/>
      <c r="AX1951" s="240"/>
      <c r="AY1951" s="240"/>
      <c r="AZ1951" s="240"/>
      <c r="BA1951" s="240"/>
      <c r="BB1951" s="240"/>
      <c r="BC1951" s="240"/>
      <c r="BD1951" s="240"/>
      <c r="BE1951" s="240"/>
      <c r="BF1951" s="240"/>
      <c r="BG1951" s="240"/>
      <c r="BH1951" s="240"/>
      <c r="BI1951" s="240"/>
      <c r="BJ1951" s="240"/>
      <c r="BK1951" s="240"/>
      <c r="BL1951" s="240"/>
      <c r="BM1951" s="240"/>
      <c r="BN1951" s="240"/>
      <c r="BO1951" s="240"/>
      <c r="BP1951" s="240"/>
      <c r="BQ1951" s="240"/>
      <c r="BR1951" s="240"/>
      <c r="BS1951" s="240"/>
      <c r="BT1951" s="240"/>
      <c r="BU1951" s="240"/>
      <c r="BV1951" s="240"/>
      <c r="BW1951" s="240"/>
      <c r="BX1951" s="240"/>
      <c r="BY1951" s="240"/>
      <c r="BZ1951" s="240"/>
      <c r="CA1951" s="240"/>
      <c r="CB1951" s="240"/>
      <c r="CC1951" s="240"/>
      <c r="CD1951" s="240"/>
      <c r="CE1951" s="240"/>
      <c r="CF1951" s="240"/>
      <c r="CG1951" s="240"/>
      <c r="CH1951" s="240"/>
      <c r="CI1951" s="240"/>
      <c r="CJ1951" s="240"/>
      <c r="CK1951" s="240"/>
      <c r="CL1951" s="240"/>
      <c r="CN1951" s="240"/>
      <c r="CO1951" s="240"/>
      <c r="CP1951" s="240"/>
      <c r="CQ1951" s="240"/>
      <c r="CR1951" s="240"/>
      <c r="CS1951" s="240"/>
      <c r="CT1951" s="240"/>
      <c r="CU1951" s="240"/>
      <c r="CV1951" s="240"/>
      <c r="CW1951" s="240"/>
      <c r="CX1951" s="240"/>
      <c r="CY1951" s="240"/>
      <c r="CZ1951" s="240"/>
      <c r="DA1951" s="240"/>
      <c r="DB1951" s="240"/>
      <c r="DC1951" s="240"/>
      <c r="DD1951" s="240"/>
      <c r="DE1951" s="240"/>
      <c r="DF1951" s="240"/>
      <c r="DG1951" s="240"/>
      <c r="DH1951" s="240"/>
      <c r="DI1951" s="240"/>
      <c r="DJ1951" s="240"/>
      <c r="DK1951" s="240"/>
      <c r="DL1951" s="240"/>
    </row>
    <row r="1952" spans="2:116" x14ac:dyDescent="0.4">
      <c r="B1952" t="s">
        <v>332</v>
      </c>
      <c r="D1952" t="s">
        <v>541</v>
      </c>
      <c r="E1952" s="8" t="str">
        <f t="shared" si="3154"/>
        <v>1952 SEASON MONTHL-TV-V</v>
      </c>
      <c r="G1952" s="136" t="str">
        <f>G1926</f>
        <v>Surgical procedures</v>
      </c>
      <c r="H1952" s="16">
        <v>8.3000000000000004E-2</v>
      </c>
      <c r="I1952" s="60">
        <f t="shared" si="3162"/>
        <v>12</v>
      </c>
      <c r="J1952" s="60"/>
      <c r="K1952" s="38"/>
      <c r="L1952" s="38"/>
      <c r="M1952" s="38"/>
      <c r="N1952" s="38"/>
      <c r="O1952" s="38"/>
      <c r="P1952" s="38"/>
      <c r="R1952" s="15"/>
      <c r="S1952" s="240"/>
      <c r="T1952" s="240"/>
      <c r="U1952" s="240"/>
      <c r="V1952" s="240"/>
      <c r="W1952" s="240"/>
      <c r="X1952" s="240"/>
      <c r="Y1952" s="240"/>
      <c r="Z1952" s="240"/>
      <c r="AA1952" s="240"/>
      <c r="AB1952" s="240"/>
      <c r="AC1952" s="240"/>
      <c r="AD1952" s="240"/>
      <c r="AE1952" s="240"/>
      <c r="AF1952" s="240"/>
      <c r="AG1952" s="240"/>
      <c r="AH1952" s="240"/>
      <c r="AI1952" s="240"/>
      <c r="AJ1952" s="240"/>
      <c r="AK1952" s="240"/>
      <c r="AL1952" s="240"/>
      <c r="AM1952" s="240"/>
      <c r="AN1952" s="240"/>
      <c r="AO1952" s="240"/>
      <c r="AP1952" s="240"/>
      <c r="AQ1952" s="240"/>
      <c r="AR1952" s="240"/>
      <c r="AS1952" s="240"/>
      <c r="AT1952" s="240"/>
      <c r="AU1952" s="240"/>
      <c r="AV1952" s="240"/>
      <c r="AW1952" s="240"/>
      <c r="AX1952" s="240"/>
      <c r="AY1952" s="240"/>
      <c r="AZ1952" s="240"/>
      <c r="BA1952" s="240"/>
      <c r="BB1952" s="240"/>
      <c r="BC1952" s="240"/>
      <c r="BD1952" s="240"/>
      <c r="BE1952" s="240"/>
      <c r="BF1952" s="240"/>
      <c r="BG1952" s="240"/>
      <c r="BH1952" s="240"/>
      <c r="BI1952" s="240"/>
      <c r="BJ1952" s="240"/>
      <c r="BK1952" s="240"/>
      <c r="BL1952" s="240"/>
      <c r="BM1952" s="240"/>
      <c r="BN1952" s="240"/>
      <c r="BO1952" s="240"/>
      <c r="BP1952" s="240"/>
      <c r="BQ1952" s="240"/>
      <c r="BR1952" s="240"/>
      <c r="BS1952" s="240"/>
      <c r="BT1952" s="240"/>
      <c r="BU1952" s="240"/>
      <c r="BV1952" s="240"/>
      <c r="BW1952" s="240"/>
      <c r="BX1952" s="240"/>
      <c r="BY1952" s="240"/>
      <c r="BZ1952" s="240"/>
      <c r="CA1952" s="240"/>
      <c r="CB1952" s="240"/>
      <c r="CC1952" s="240"/>
      <c r="CD1952" s="240"/>
      <c r="CE1952" s="240"/>
      <c r="CF1952" s="240"/>
      <c r="CG1952" s="240"/>
      <c r="CH1952" s="240"/>
      <c r="CI1952" s="240"/>
      <c r="CJ1952" s="240"/>
      <c r="CK1952" s="240"/>
      <c r="CL1952" s="240"/>
      <c r="CN1952" s="240"/>
      <c r="CO1952" s="240"/>
      <c r="CP1952" s="240"/>
      <c r="CQ1952" s="240"/>
      <c r="CR1952" s="240"/>
      <c r="CS1952" s="240"/>
      <c r="CT1952" s="240"/>
      <c r="CU1952" s="240"/>
      <c r="CV1952" s="240"/>
      <c r="CW1952" s="240"/>
      <c r="CX1952" s="240"/>
      <c r="CY1952" s="240"/>
      <c r="CZ1952" s="240"/>
      <c r="DA1952" s="240"/>
      <c r="DB1952" s="240"/>
      <c r="DC1952" s="240"/>
      <c r="DD1952" s="240"/>
      <c r="DE1952" s="240"/>
      <c r="DF1952" s="240"/>
      <c r="DG1952" s="240"/>
      <c r="DH1952" s="240"/>
      <c r="DI1952" s="240"/>
      <c r="DJ1952" s="240"/>
      <c r="DK1952" s="240"/>
      <c r="DL1952" s="240"/>
    </row>
    <row r="1953" spans="1:116" x14ac:dyDescent="0.4">
      <c r="B1953" t="s">
        <v>332</v>
      </c>
      <c r="D1953" t="s">
        <v>541</v>
      </c>
      <c r="E1953" s="8" t="str">
        <f>ROW()&amp;" "&amp;D1953</f>
        <v>1953 SEASON MONTHL-TV-V</v>
      </c>
      <c r="G1953" s="136" t="str">
        <f t="shared" ref="G1953:G1959" si="3163">G1927</f>
        <v>procedure</v>
      </c>
      <c r="H1953" s="34">
        <f>1-SUM(H1941:H1952)</f>
        <v>3.3333333333340764E-4</v>
      </c>
      <c r="I1953" s="60"/>
      <c r="J1953" s="60"/>
      <c r="K1953" s="38"/>
      <c r="L1953" s="38"/>
      <c r="M1953" s="38"/>
      <c r="N1953" s="38"/>
      <c r="O1953" s="38"/>
      <c r="P1953" s="38"/>
      <c r="R1953" s="15"/>
      <c r="S1953" s="240"/>
      <c r="T1953" s="240"/>
      <c r="U1953" s="240"/>
      <c r="V1953" s="240"/>
      <c r="W1953" s="240"/>
      <c r="X1953" s="240"/>
      <c r="Y1953" s="240"/>
      <c r="Z1953" s="240"/>
      <c r="AA1953" s="240"/>
      <c r="AB1953" s="240"/>
      <c r="AC1953" s="240"/>
      <c r="AD1953" s="240"/>
      <c r="AE1953" s="240"/>
      <c r="AF1953" s="240"/>
      <c r="AG1953" s="240"/>
      <c r="AH1953" s="240"/>
      <c r="AI1953" s="240"/>
      <c r="AJ1953" s="240"/>
      <c r="AK1953" s="240"/>
      <c r="AL1953" s="240"/>
      <c r="AM1953" s="240"/>
      <c r="AN1953" s="240"/>
      <c r="AO1953" s="240"/>
      <c r="AP1953" s="240"/>
      <c r="AQ1953" s="240"/>
      <c r="AR1953" s="240"/>
      <c r="AS1953" s="240"/>
      <c r="AT1953" s="240"/>
      <c r="AU1953" s="240"/>
      <c r="AV1953" s="240"/>
      <c r="AW1953" s="240"/>
      <c r="AX1953" s="240"/>
      <c r="AY1953" s="240"/>
      <c r="AZ1953" s="240"/>
      <c r="BA1953" s="240"/>
      <c r="BB1953" s="240"/>
      <c r="BC1953" s="240"/>
      <c r="BD1953" s="240"/>
      <c r="BE1953" s="240"/>
      <c r="BF1953" s="240"/>
      <c r="BG1953" s="240"/>
      <c r="BH1953" s="240"/>
      <c r="BI1953" s="240"/>
      <c r="BJ1953" s="240"/>
      <c r="BK1953" s="240"/>
      <c r="BL1953" s="240"/>
      <c r="BM1953" s="240"/>
      <c r="BN1953" s="240"/>
      <c r="BO1953" s="240"/>
      <c r="BP1953" s="240"/>
      <c r="BQ1953" s="240"/>
      <c r="BR1953" s="240"/>
      <c r="BS1953" s="240"/>
      <c r="BT1953" s="240"/>
      <c r="BU1953" s="240"/>
      <c r="BV1953" s="240"/>
      <c r="BW1953" s="240"/>
      <c r="BX1953" s="240"/>
      <c r="BY1953" s="240"/>
      <c r="BZ1953" s="240"/>
      <c r="CA1953" s="240"/>
      <c r="CB1953" s="240"/>
      <c r="CC1953" s="240"/>
      <c r="CD1953" s="240"/>
      <c r="CE1953" s="240"/>
      <c r="CF1953" s="240"/>
      <c r="CG1953" s="240"/>
      <c r="CH1953" s="240"/>
      <c r="CI1953" s="240"/>
      <c r="CJ1953" s="240"/>
      <c r="CK1953" s="240"/>
      <c r="CL1953" s="240"/>
      <c r="CN1953" s="240"/>
      <c r="CO1953" s="240"/>
      <c r="CP1953" s="240"/>
      <c r="CQ1953" s="240"/>
      <c r="CR1953" s="240"/>
      <c r="CS1953" s="240"/>
      <c r="CT1953" s="240"/>
      <c r="CU1953" s="240"/>
      <c r="CV1953" s="240"/>
      <c r="CW1953" s="240"/>
      <c r="CX1953" s="240"/>
      <c r="CY1953" s="240"/>
      <c r="CZ1953" s="240"/>
      <c r="DA1953" s="240"/>
      <c r="DB1953" s="240"/>
      <c r="DC1953" s="240"/>
      <c r="DD1953" s="240"/>
      <c r="DE1953" s="240"/>
      <c r="DF1953" s="240"/>
      <c r="DG1953" s="240"/>
      <c r="DH1953" s="240"/>
      <c r="DI1953" s="240"/>
      <c r="DJ1953" s="240"/>
      <c r="DK1953" s="240"/>
      <c r="DL1953" s="240"/>
    </row>
    <row r="1954" spans="1:116" x14ac:dyDescent="0.4">
      <c r="B1954" t="s">
        <v>332</v>
      </c>
      <c r="D1954" t="s">
        <v>541</v>
      </c>
      <c r="E1954" s="8" t="str">
        <f t="shared" ref="E1954:E1959" si="3164">ROW()&amp;" "&amp;D1954</f>
        <v>1954 SEASON MONTHL-TV-V</v>
      </c>
      <c r="G1954" s="136" t="str">
        <f t="shared" si="3163"/>
        <v>Primary revenue driver</v>
      </c>
      <c r="H1954" s="12"/>
      <c r="I1954" s="60"/>
      <c r="J1954" s="60"/>
      <c r="K1954" s="38"/>
      <c r="L1954" s="38"/>
      <c r="M1954" s="38"/>
      <c r="N1954" s="38"/>
      <c r="O1954" s="38"/>
      <c r="P1954" s="38"/>
      <c r="R1954" s="15"/>
      <c r="S1954" s="240"/>
      <c r="T1954" s="240"/>
      <c r="U1954" s="240"/>
      <c r="V1954" s="240"/>
      <c r="W1954" s="240"/>
      <c r="X1954" s="240"/>
      <c r="Y1954" s="240"/>
      <c r="Z1954" s="240"/>
      <c r="AA1954" s="240"/>
      <c r="AB1954" s="240"/>
      <c r="AC1954" s="240"/>
      <c r="AD1954" s="240"/>
      <c r="AE1954" s="240"/>
      <c r="AF1954" s="240"/>
      <c r="AG1954" s="240"/>
      <c r="AH1954" s="240"/>
      <c r="AI1954" s="240"/>
      <c r="AJ1954" s="240"/>
      <c r="AK1954" s="240"/>
      <c r="AL1954" s="240"/>
      <c r="AM1954" s="240"/>
      <c r="AN1954" s="240"/>
      <c r="AO1954" s="240"/>
      <c r="AP1954" s="240"/>
      <c r="AQ1954" s="240"/>
      <c r="AR1954" s="240"/>
      <c r="AS1954" s="240"/>
      <c r="AT1954" s="240"/>
      <c r="AU1954" s="240"/>
      <c r="AV1954" s="240"/>
      <c r="AW1954" s="240"/>
      <c r="AX1954" s="240"/>
      <c r="AY1954" s="240"/>
      <c r="AZ1954" s="240"/>
      <c r="BA1954" s="240"/>
      <c r="BB1954" s="240"/>
      <c r="BC1954" s="240"/>
      <c r="BD1954" s="240"/>
      <c r="BE1954" s="240"/>
      <c r="BF1954" s="240"/>
      <c r="BG1954" s="240"/>
      <c r="BH1954" s="240"/>
      <c r="BI1954" s="240"/>
      <c r="BJ1954" s="240"/>
      <c r="BK1954" s="240"/>
      <c r="BL1954" s="240"/>
      <c r="BM1954" s="240"/>
      <c r="BN1954" s="240"/>
      <c r="BO1954" s="240"/>
      <c r="BP1954" s="240"/>
      <c r="BQ1954" s="240"/>
      <c r="BR1954" s="240"/>
      <c r="BS1954" s="240"/>
      <c r="BT1954" s="240"/>
      <c r="BU1954" s="240"/>
      <c r="BV1954" s="240"/>
      <c r="BW1954" s="240"/>
      <c r="BX1954" s="240"/>
      <c r="BY1954" s="240"/>
      <c r="BZ1954" s="240"/>
      <c r="CA1954" s="240"/>
      <c r="CB1954" s="240"/>
      <c r="CC1954" s="240"/>
      <c r="CD1954" s="240"/>
      <c r="CE1954" s="240"/>
      <c r="CF1954" s="240"/>
      <c r="CG1954" s="240"/>
      <c r="CH1954" s="240"/>
      <c r="CI1954" s="240"/>
      <c r="CJ1954" s="240"/>
      <c r="CK1954" s="240"/>
      <c r="CL1954" s="240"/>
      <c r="CN1954" s="60"/>
      <c r="CO1954" s="76"/>
      <c r="CP1954" s="76"/>
      <c r="CQ1954" s="76"/>
      <c r="CR1954" s="76"/>
      <c r="CS1954" s="76"/>
      <c r="CT1954" s="76"/>
      <c r="CU1954" s="76"/>
      <c r="CV1954" s="76"/>
      <c r="CW1954" s="76"/>
      <c r="CX1954" s="76"/>
      <c r="CY1954" s="76"/>
      <c r="CZ1954" s="76"/>
      <c r="DA1954" s="76"/>
      <c r="DB1954" s="76"/>
      <c r="DC1954" s="76"/>
      <c r="DD1954" s="76"/>
      <c r="DE1954" s="76"/>
      <c r="DF1954" s="76"/>
      <c r="DG1954" s="76"/>
      <c r="DH1954" s="76"/>
      <c r="DI1954" s="76"/>
      <c r="DJ1954" s="76"/>
      <c r="DK1954" s="76"/>
      <c r="DL1954" s="76"/>
    </row>
    <row r="1955" spans="1:116" x14ac:dyDescent="0.4">
      <c r="B1955" t="s">
        <v>332</v>
      </c>
      <c r="D1955" t="s">
        <v>541</v>
      </c>
      <c r="E1955" s="8" t="str">
        <f t="shared" si="3164"/>
        <v>1955 SEASON MONTHL-TV-V</v>
      </c>
      <c r="G1955" s="136" t="str">
        <f t="shared" si="3163"/>
        <v>Primary volume driver</v>
      </c>
      <c r="H1955" s="27"/>
      <c r="I1955" s="78"/>
      <c r="J1955" s="78"/>
      <c r="K1955" s="33"/>
      <c r="L1955" s="33"/>
      <c r="M1955" s="33"/>
      <c r="N1955" s="33"/>
      <c r="O1955" s="33"/>
      <c r="P1955" s="33"/>
      <c r="R1955" s="33"/>
      <c r="S1955" s="80"/>
      <c r="T1955" s="80"/>
      <c r="U1955" s="80"/>
      <c r="V1955" s="80"/>
      <c r="W1955" s="80"/>
      <c r="X1955" s="80"/>
      <c r="Y1955" s="80"/>
      <c r="Z1955" s="80"/>
      <c r="AA1955" s="80"/>
      <c r="AB1955" s="80"/>
      <c r="AC1955" s="80"/>
      <c r="AD1955" s="80"/>
      <c r="AE1955" s="80"/>
      <c r="AF1955" s="80"/>
      <c r="AG1955" s="80"/>
      <c r="AH1955" s="80"/>
      <c r="AI1955" s="80"/>
      <c r="AJ1955" s="80"/>
      <c r="AK1955" s="80"/>
      <c r="AL1955" s="80"/>
      <c r="AM1955" s="80"/>
      <c r="AN1955" s="80"/>
      <c r="AO1955" s="80"/>
      <c r="AP1955" s="80"/>
      <c r="AQ1955" s="80"/>
      <c r="AR1955" s="80"/>
      <c r="AS1955" s="80"/>
      <c r="AT1955" s="80"/>
      <c r="AU1955" s="80"/>
      <c r="AV1955" s="80"/>
      <c r="AW1955" s="80"/>
      <c r="AX1955" s="80"/>
      <c r="AY1955" s="80"/>
      <c r="AZ1955" s="80"/>
      <c r="BA1955" s="80"/>
      <c r="BB1955" s="80"/>
      <c r="BC1955" s="80"/>
      <c r="BD1955" s="80"/>
      <c r="BE1955" s="80"/>
      <c r="BF1955" s="80"/>
      <c r="BG1955" s="80"/>
      <c r="BH1955" s="80"/>
      <c r="BI1955" s="80"/>
      <c r="BJ1955" s="80"/>
      <c r="BK1955" s="80"/>
      <c r="BL1955" s="80"/>
      <c r="BM1955" s="80"/>
      <c r="BN1955" s="80"/>
      <c r="BO1955" s="80"/>
      <c r="BP1955" s="80"/>
      <c r="BQ1955" s="80"/>
      <c r="BR1955" s="80"/>
      <c r="BS1955" s="80"/>
      <c r="BT1955" s="80"/>
      <c r="BU1955" s="80"/>
      <c r="BV1955" s="80"/>
      <c r="BW1955" s="80"/>
      <c r="BX1955" s="80"/>
      <c r="BY1955" s="80"/>
      <c r="BZ1955" s="80"/>
      <c r="CA1955" s="80"/>
      <c r="CB1955" s="80"/>
      <c r="CC1955" s="80"/>
      <c r="CD1955" s="80"/>
      <c r="CE1955" s="80"/>
      <c r="CF1955" s="80"/>
      <c r="CG1955" s="80"/>
      <c r="CH1955" s="80"/>
      <c r="CI1955" s="80"/>
      <c r="CJ1955" s="80"/>
      <c r="CK1955" s="80"/>
      <c r="CL1955" s="80"/>
      <c r="CN1955" s="78"/>
      <c r="CO1955" s="77"/>
      <c r="CP1955" s="77"/>
      <c r="CQ1955" s="77"/>
      <c r="CR1955" s="77"/>
      <c r="CS1955" s="77"/>
      <c r="CT1955" s="77"/>
      <c r="CU1955" s="77"/>
      <c r="CV1955" s="77"/>
      <c r="CW1955" s="77"/>
      <c r="CX1955" s="77"/>
      <c r="CY1955" s="77"/>
      <c r="CZ1955" s="77"/>
      <c r="DA1955" s="77"/>
      <c r="DB1955" s="77"/>
      <c r="DC1955" s="77"/>
      <c r="DD1955" s="77"/>
      <c r="DE1955" s="77"/>
      <c r="DF1955" s="77"/>
      <c r="DG1955" s="77"/>
      <c r="DH1955" s="77"/>
      <c r="DI1955" s="77"/>
      <c r="DJ1955" s="77"/>
      <c r="DK1955" s="77"/>
      <c r="DL1955" s="77"/>
    </row>
    <row r="1956" spans="1:116" x14ac:dyDescent="0.4">
      <c r="B1956" t="s">
        <v>332</v>
      </c>
      <c r="D1956" t="s">
        <v>541</v>
      </c>
      <c r="E1956" s="8" t="str">
        <f t="shared" si="3164"/>
        <v>1956 SEASON MONTHL-TV-V</v>
      </c>
      <c r="G1956" s="136" t="str">
        <f t="shared" si="3163"/>
        <v>(Secondary label)</v>
      </c>
      <c r="H1956" s="27"/>
      <c r="I1956" s="78"/>
      <c r="J1956" s="78"/>
      <c r="K1956" s="33"/>
      <c r="L1956" s="33"/>
      <c r="M1956" s="33"/>
      <c r="N1956" s="33"/>
      <c r="O1956" s="33"/>
      <c r="P1956" s="33"/>
      <c r="R1956" s="33"/>
      <c r="S1956" s="80" t="str">
        <f>S1930</f>
        <v>S$16</v>
      </c>
      <c r="T1956" s="80" t="str">
        <f t="shared" ref="T1956:CE1956" si="3165">T1930</f>
        <v>T$16</v>
      </c>
      <c r="U1956" s="80" t="str">
        <f t="shared" si="3165"/>
        <v>U$16</v>
      </c>
      <c r="V1956" s="80" t="str">
        <f t="shared" si="3165"/>
        <v>V$16</v>
      </c>
      <c r="W1956" s="80" t="str">
        <f t="shared" si="3165"/>
        <v>W$16</v>
      </c>
      <c r="X1956" s="80" t="str">
        <f t="shared" si="3165"/>
        <v>X$16</v>
      </c>
      <c r="Y1956" s="80" t="str">
        <f t="shared" si="3165"/>
        <v>Y$16</v>
      </c>
      <c r="Z1956" s="80" t="str">
        <f t="shared" si="3165"/>
        <v>Z$16</v>
      </c>
      <c r="AA1956" s="80" t="str">
        <f t="shared" si="3165"/>
        <v>AA$16</v>
      </c>
      <c r="AB1956" s="80" t="str">
        <f t="shared" si="3165"/>
        <v>AB$16</v>
      </c>
      <c r="AC1956" s="80" t="str">
        <f t="shared" si="3165"/>
        <v>AC$16</v>
      </c>
      <c r="AD1956" s="80" t="str">
        <f t="shared" si="3165"/>
        <v>AD$16</v>
      </c>
      <c r="AE1956" s="80" t="str">
        <f t="shared" si="3165"/>
        <v>AE$16</v>
      </c>
      <c r="AF1956" s="80" t="str">
        <f t="shared" si="3165"/>
        <v>AF$16</v>
      </c>
      <c r="AG1956" s="80" t="str">
        <f t="shared" si="3165"/>
        <v>AG$16</v>
      </c>
      <c r="AH1956" s="80" t="str">
        <f t="shared" si="3165"/>
        <v>AH$16</v>
      </c>
      <c r="AI1956" s="80" t="str">
        <f t="shared" si="3165"/>
        <v>AI$16</v>
      </c>
      <c r="AJ1956" s="80" t="str">
        <f t="shared" si="3165"/>
        <v>AJ$16</v>
      </c>
      <c r="AK1956" s="80" t="str">
        <f t="shared" si="3165"/>
        <v>AK$16</v>
      </c>
      <c r="AL1956" s="80" t="str">
        <f t="shared" si="3165"/>
        <v>AL$16</v>
      </c>
      <c r="AM1956" s="80" t="str">
        <f t="shared" si="3165"/>
        <v>AM$16</v>
      </c>
      <c r="AN1956" s="80" t="str">
        <f t="shared" si="3165"/>
        <v>AN$16</v>
      </c>
      <c r="AO1956" s="80" t="str">
        <f t="shared" si="3165"/>
        <v>AO$16</v>
      </c>
      <c r="AP1956" s="80" t="str">
        <f t="shared" si="3165"/>
        <v>AP$16</v>
      </c>
      <c r="AQ1956" s="80" t="str">
        <f t="shared" si="3165"/>
        <v>AQ$16</v>
      </c>
      <c r="AR1956" s="80" t="str">
        <f t="shared" si="3165"/>
        <v>AR$16</v>
      </c>
      <c r="AS1956" s="80" t="str">
        <f t="shared" si="3165"/>
        <v>AS$16</v>
      </c>
      <c r="AT1956" s="80" t="str">
        <f t="shared" si="3165"/>
        <v>AT$16</v>
      </c>
      <c r="AU1956" s="80" t="str">
        <f t="shared" si="3165"/>
        <v>AU$16</v>
      </c>
      <c r="AV1956" s="80" t="str">
        <f t="shared" si="3165"/>
        <v>AV$16</v>
      </c>
      <c r="AW1956" s="80" t="str">
        <f t="shared" si="3165"/>
        <v>AW$16</v>
      </c>
      <c r="AX1956" s="80" t="str">
        <f t="shared" si="3165"/>
        <v>AX$16</v>
      </c>
      <c r="AY1956" s="80" t="str">
        <f t="shared" si="3165"/>
        <v>AY$16</v>
      </c>
      <c r="AZ1956" s="80" t="str">
        <f t="shared" si="3165"/>
        <v>AZ$16</v>
      </c>
      <c r="BA1956" s="80" t="str">
        <f t="shared" si="3165"/>
        <v>BA$16</v>
      </c>
      <c r="BB1956" s="80" t="str">
        <f t="shared" si="3165"/>
        <v>BB$16</v>
      </c>
      <c r="BC1956" s="80" t="str">
        <f t="shared" si="3165"/>
        <v>BC$16</v>
      </c>
      <c r="BD1956" s="80" t="str">
        <f t="shared" si="3165"/>
        <v>BD$16</v>
      </c>
      <c r="BE1956" s="80" t="str">
        <f t="shared" si="3165"/>
        <v>BE$16</v>
      </c>
      <c r="BF1956" s="80" t="str">
        <f t="shared" si="3165"/>
        <v>BF$16</v>
      </c>
      <c r="BG1956" s="80" t="str">
        <f t="shared" si="3165"/>
        <v>BG$16</v>
      </c>
      <c r="BH1956" s="80" t="str">
        <f t="shared" si="3165"/>
        <v>BH$16</v>
      </c>
      <c r="BI1956" s="80" t="str">
        <f t="shared" si="3165"/>
        <v>BI$16</v>
      </c>
      <c r="BJ1956" s="80" t="str">
        <f t="shared" si="3165"/>
        <v>BJ$16</v>
      </c>
      <c r="BK1956" s="80" t="str">
        <f t="shared" si="3165"/>
        <v>BK$16</v>
      </c>
      <c r="BL1956" s="80" t="str">
        <f t="shared" si="3165"/>
        <v>BL$16</v>
      </c>
      <c r="BM1956" s="80" t="str">
        <f t="shared" si="3165"/>
        <v>BM$16</v>
      </c>
      <c r="BN1956" s="80" t="str">
        <f t="shared" si="3165"/>
        <v>BN$16</v>
      </c>
      <c r="BO1956" s="80" t="str">
        <f t="shared" si="3165"/>
        <v>BO$16</v>
      </c>
      <c r="BP1956" s="80" t="str">
        <f t="shared" si="3165"/>
        <v>BP$16</v>
      </c>
      <c r="BQ1956" s="80" t="str">
        <f t="shared" si="3165"/>
        <v>BQ$16</v>
      </c>
      <c r="BR1956" s="80" t="str">
        <f t="shared" si="3165"/>
        <v>BR$16</v>
      </c>
      <c r="BS1956" s="80" t="str">
        <f t="shared" si="3165"/>
        <v>BS$16</v>
      </c>
      <c r="BT1956" s="80" t="str">
        <f t="shared" si="3165"/>
        <v>BT$16</v>
      </c>
      <c r="BU1956" s="80" t="str">
        <f t="shared" si="3165"/>
        <v>BU$16</v>
      </c>
      <c r="BV1956" s="80" t="str">
        <f t="shared" si="3165"/>
        <v>BV$16</v>
      </c>
      <c r="BW1956" s="80" t="str">
        <f t="shared" si="3165"/>
        <v>BW$16</v>
      </c>
      <c r="BX1956" s="80" t="str">
        <f t="shared" si="3165"/>
        <v>BX$16</v>
      </c>
      <c r="BY1956" s="80" t="str">
        <f t="shared" si="3165"/>
        <v>BY$16</v>
      </c>
      <c r="BZ1956" s="80" t="str">
        <f t="shared" si="3165"/>
        <v>BZ$16</v>
      </c>
      <c r="CA1956" s="80" t="str">
        <f t="shared" si="3165"/>
        <v>CA$16</v>
      </c>
      <c r="CB1956" s="80" t="str">
        <f t="shared" si="3165"/>
        <v>CB$16</v>
      </c>
      <c r="CC1956" s="80" t="str">
        <f t="shared" si="3165"/>
        <v>CC$16</v>
      </c>
      <c r="CD1956" s="80" t="str">
        <f t="shared" si="3165"/>
        <v>CD$16</v>
      </c>
      <c r="CE1956" s="80" t="str">
        <f t="shared" si="3165"/>
        <v>CE$16</v>
      </c>
      <c r="CF1956" s="80" t="str">
        <f t="shared" ref="CF1956:CL1956" si="3166">CF1930</f>
        <v>CF$16</v>
      </c>
      <c r="CG1956" s="80" t="str">
        <f t="shared" si="3166"/>
        <v>CG$16</v>
      </c>
      <c r="CH1956" s="80" t="str">
        <f t="shared" si="3166"/>
        <v>CH$16</v>
      </c>
      <c r="CI1956" s="80" t="str">
        <f t="shared" si="3166"/>
        <v>CI$16</v>
      </c>
      <c r="CJ1956" s="80" t="str">
        <f t="shared" si="3166"/>
        <v>CJ$16</v>
      </c>
      <c r="CK1956" s="80" t="str">
        <f t="shared" si="3166"/>
        <v>CK$16</v>
      </c>
      <c r="CL1956" s="80" t="str">
        <f t="shared" si="3166"/>
        <v>CL$16</v>
      </c>
      <c r="CN1956" s="78"/>
      <c r="CO1956" s="80" t="str">
        <f t="shared" ref="CO1956:DL1956" si="3167">CO1930</f>
        <v>CO$16</v>
      </c>
      <c r="CP1956" s="80" t="str">
        <f t="shared" si="3167"/>
        <v>CP$16</v>
      </c>
      <c r="CQ1956" s="80" t="str">
        <f t="shared" si="3167"/>
        <v>CQ$16</v>
      </c>
      <c r="CR1956" s="80" t="str">
        <f t="shared" si="3167"/>
        <v>CR$16</v>
      </c>
      <c r="CS1956" s="80" t="str">
        <f t="shared" si="3167"/>
        <v>CS$16</v>
      </c>
      <c r="CT1956" s="80" t="str">
        <f t="shared" si="3167"/>
        <v>CT$16</v>
      </c>
      <c r="CU1956" s="80" t="str">
        <f t="shared" si="3167"/>
        <v>CU$16</v>
      </c>
      <c r="CV1956" s="80" t="str">
        <f t="shared" si="3167"/>
        <v>CV$16</v>
      </c>
      <c r="CW1956" s="80" t="str">
        <f t="shared" si="3167"/>
        <v>CW$16</v>
      </c>
      <c r="CX1956" s="80" t="str">
        <f t="shared" si="3167"/>
        <v>CX$16</v>
      </c>
      <c r="CY1956" s="80" t="str">
        <f t="shared" si="3167"/>
        <v>CY$16</v>
      </c>
      <c r="CZ1956" s="80" t="str">
        <f t="shared" si="3167"/>
        <v>CZ$16</v>
      </c>
      <c r="DA1956" s="80" t="str">
        <f t="shared" si="3167"/>
        <v>DA$16</v>
      </c>
      <c r="DB1956" s="80" t="str">
        <f t="shared" si="3167"/>
        <v>DB$16</v>
      </c>
      <c r="DC1956" s="80" t="str">
        <f t="shared" si="3167"/>
        <v>DC$16</v>
      </c>
      <c r="DD1956" s="80" t="str">
        <f t="shared" si="3167"/>
        <v>DD$16</v>
      </c>
      <c r="DE1956" s="80" t="str">
        <f t="shared" si="3167"/>
        <v>DE$16</v>
      </c>
      <c r="DF1956" s="80" t="str">
        <f t="shared" si="3167"/>
        <v>DF$16</v>
      </c>
      <c r="DG1956" s="80" t="str">
        <f t="shared" si="3167"/>
        <v>DG$16</v>
      </c>
      <c r="DH1956" s="80" t="str">
        <f t="shared" si="3167"/>
        <v>DH$16</v>
      </c>
      <c r="DI1956" s="80" t="str">
        <f t="shared" si="3167"/>
        <v>DI$16</v>
      </c>
      <c r="DJ1956" s="80" t="str">
        <f t="shared" si="3167"/>
        <v>DJ$16</v>
      </c>
      <c r="DK1956" s="80" t="str">
        <f t="shared" si="3167"/>
        <v>DK$16</v>
      </c>
      <c r="DL1956" s="80" t="str">
        <f t="shared" si="3167"/>
        <v>DL$16</v>
      </c>
    </row>
    <row r="1957" spans="1:116" x14ac:dyDescent="0.4">
      <c r="B1957" t="s">
        <v>332</v>
      </c>
      <c r="D1957" t="s">
        <v>541</v>
      </c>
      <c r="E1957" s="8" t="str">
        <f t="shared" si="3164"/>
        <v>1957 SEASON MONTHL-TV-V</v>
      </c>
      <c r="G1957" s="136" t="str">
        <f t="shared" si="3163"/>
        <v xml:space="preserve">secondary unit </v>
      </c>
      <c r="K1957" s="53"/>
      <c r="L1957" s="53"/>
      <c r="M1957" s="53"/>
      <c r="N1957" s="53"/>
      <c r="O1957" s="53"/>
      <c r="P1957" s="53"/>
      <c r="R1957" s="24"/>
      <c r="S1957" s="4" t="str">
        <f>ADDRESS(ROW(S1938),COLUMN(S1938),2)</f>
        <v>S$1938</v>
      </c>
      <c r="T1957" s="4" t="str">
        <f t="shared" ref="T1957:CE1957" si="3168">ADDRESS(ROW(T1938),COLUMN(T1938),2)</f>
        <v>T$1938</v>
      </c>
      <c r="U1957" s="4" t="str">
        <f t="shared" si="3168"/>
        <v>U$1938</v>
      </c>
      <c r="V1957" s="4" t="str">
        <f t="shared" si="3168"/>
        <v>V$1938</v>
      </c>
      <c r="W1957" s="4" t="str">
        <f t="shared" si="3168"/>
        <v>W$1938</v>
      </c>
      <c r="X1957" s="4" t="str">
        <f t="shared" si="3168"/>
        <v>X$1938</v>
      </c>
      <c r="Y1957" s="4" t="str">
        <f t="shared" si="3168"/>
        <v>Y$1938</v>
      </c>
      <c r="Z1957" s="4" t="str">
        <f t="shared" si="3168"/>
        <v>Z$1938</v>
      </c>
      <c r="AA1957" s="4" t="str">
        <f t="shared" si="3168"/>
        <v>AA$1938</v>
      </c>
      <c r="AB1957" s="4" t="str">
        <f t="shared" si="3168"/>
        <v>AB$1938</v>
      </c>
      <c r="AC1957" s="4" t="str">
        <f t="shared" si="3168"/>
        <v>AC$1938</v>
      </c>
      <c r="AD1957" s="4" t="str">
        <f t="shared" si="3168"/>
        <v>AD$1938</v>
      </c>
      <c r="AE1957" s="4" t="str">
        <f t="shared" si="3168"/>
        <v>AE$1938</v>
      </c>
      <c r="AF1957" s="4" t="str">
        <f t="shared" si="3168"/>
        <v>AF$1938</v>
      </c>
      <c r="AG1957" s="4" t="str">
        <f t="shared" si="3168"/>
        <v>AG$1938</v>
      </c>
      <c r="AH1957" s="4" t="str">
        <f t="shared" si="3168"/>
        <v>AH$1938</v>
      </c>
      <c r="AI1957" s="4" t="str">
        <f t="shared" si="3168"/>
        <v>AI$1938</v>
      </c>
      <c r="AJ1957" s="4" t="str">
        <f t="shared" si="3168"/>
        <v>AJ$1938</v>
      </c>
      <c r="AK1957" s="4" t="str">
        <f t="shared" si="3168"/>
        <v>AK$1938</v>
      </c>
      <c r="AL1957" s="4" t="str">
        <f t="shared" si="3168"/>
        <v>AL$1938</v>
      </c>
      <c r="AM1957" s="4" t="str">
        <f t="shared" si="3168"/>
        <v>AM$1938</v>
      </c>
      <c r="AN1957" s="4" t="str">
        <f t="shared" si="3168"/>
        <v>AN$1938</v>
      </c>
      <c r="AO1957" s="4" t="str">
        <f t="shared" si="3168"/>
        <v>AO$1938</v>
      </c>
      <c r="AP1957" s="4" t="str">
        <f t="shared" si="3168"/>
        <v>AP$1938</v>
      </c>
      <c r="AQ1957" s="4" t="str">
        <f t="shared" si="3168"/>
        <v>AQ$1938</v>
      </c>
      <c r="AR1957" s="4" t="str">
        <f t="shared" si="3168"/>
        <v>AR$1938</v>
      </c>
      <c r="AS1957" s="4" t="str">
        <f t="shared" si="3168"/>
        <v>AS$1938</v>
      </c>
      <c r="AT1957" s="4" t="str">
        <f t="shared" si="3168"/>
        <v>AT$1938</v>
      </c>
      <c r="AU1957" s="4" t="str">
        <f t="shared" si="3168"/>
        <v>AU$1938</v>
      </c>
      <c r="AV1957" s="4" t="str">
        <f t="shared" si="3168"/>
        <v>AV$1938</v>
      </c>
      <c r="AW1957" s="4" t="str">
        <f t="shared" si="3168"/>
        <v>AW$1938</v>
      </c>
      <c r="AX1957" s="4" t="str">
        <f t="shared" si="3168"/>
        <v>AX$1938</v>
      </c>
      <c r="AY1957" s="4" t="str">
        <f t="shared" si="3168"/>
        <v>AY$1938</v>
      </c>
      <c r="AZ1957" s="4" t="str">
        <f t="shared" si="3168"/>
        <v>AZ$1938</v>
      </c>
      <c r="BA1957" s="4" t="str">
        <f t="shared" si="3168"/>
        <v>BA$1938</v>
      </c>
      <c r="BB1957" s="4" t="str">
        <f t="shared" si="3168"/>
        <v>BB$1938</v>
      </c>
      <c r="BC1957" s="4" t="str">
        <f t="shared" si="3168"/>
        <v>BC$1938</v>
      </c>
      <c r="BD1957" s="4" t="str">
        <f t="shared" si="3168"/>
        <v>BD$1938</v>
      </c>
      <c r="BE1957" s="4" t="str">
        <f t="shared" si="3168"/>
        <v>BE$1938</v>
      </c>
      <c r="BF1957" s="4" t="str">
        <f t="shared" si="3168"/>
        <v>BF$1938</v>
      </c>
      <c r="BG1957" s="4" t="str">
        <f t="shared" si="3168"/>
        <v>BG$1938</v>
      </c>
      <c r="BH1957" s="4" t="str">
        <f t="shared" si="3168"/>
        <v>BH$1938</v>
      </c>
      <c r="BI1957" s="4" t="str">
        <f t="shared" si="3168"/>
        <v>BI$1938</v>
      </c>
      <c r="BJ1957" s="4" t="str">
        <f t="shared" si="3168"/>
        <v>BJ$1938</v>
      </c>
      <c r="BK1957" s="4" t="str">
        <f t="shared" si="3168"/>
        <v>BK$1938</v>
      </c>
      <c r="BL1957" s="4" t="str">
        <f t="shared" si="3168"/>
        <v>BL$1938</v>
      </c>
      <c r="BM1957" s="4" t="str">
        <f t="shared" si="3168"/>
        <v>BM$1938</v>
      </c>
      <c r="BN1957" s="4" t="str">
        <f t="shared" si="3168"/>
        <v>BN$1938</v>
      </c>
      <c r="BO1957" s="4" t="str">
        <f t="shared" si="3168"/>
        <v>BO$1938</v>
      </c>
      <c r="BP1957" s="4" t="str">
        <f t="shared" si="3168"/>
        <v>BP$1938</v>
      </c>
      <c r="BQ1957" s="4" t="str">
        <f t="shared" si="3168"/>
        <v>BQ$1938</v>
      </c>
      <c r="BR1957" s="4" t="str">
        <f t="shared" si="3168"/>
        <v>BR$1938</v>
      </c>
      <c r="BS1957" s="4" t="str">
        <f t="shared" si="3168"/>
        <v>BS$1938</v>
      </c>
      <c r="BT1957" s="4" t="str">
        <f t="shared" si="3168"/>
        <v>BT$1938</v>
      </c>
      <c r="BU1957" s="4" t="str">
        <f t="shared" si="3168"/>
        <v>BU$1938</v>
      </c>
      <c r="BV1957" s="4" t="str">
        <f t="shared" si="3168"/>
        <v>BV$1938</v>
      </c>
      <c r="BW1957" s="4" t="str">
        <f t="shared" si="3168"/>
        <v>BW$1938</v>
      </c>
      <c r="BX1957" s="4" t="str">
        <f t="shared" si="3168"/>
        <v>BX$1938</v>
      </c>
      <c r="BY1957" s="4" t="str">
        <f t="shared" si="3168"/>
        <v>BY$1938</v>
      </c>
      <c r="BZ1957" s="4" t="str">
        <f t="shared" si="3168"/>
        <v>BZ$1938</v>
      </c>
      <c r="CA1957" s="4" t="str">
        <f t="shared" si="3168"/>
        <v>CA$1938</v>
      </c>
      <c r="CB1957" s="4" t="str">
        <f t="shared" si="3168"/>
        <v>CB$1938</v>
      </c>
      <c r="CC1957" s="4" t="str">
        <f t="shared" si="3168"/>
        <v>CC$1938</v>
      </c>
      <c r="CD1957" s="4" t="str">
        <f t="shared" si="3168"/>
        <v>CD$1938</v>
      </c>
      <c r="CE1957" s="4" t="str">
        <f t="shared" si="3168"/>
        <v>CE$1938</v>
      </c>
      <c r="CF1957" s="4" t="str">
        <f t="shared" ref="CF1957:CL1957" si="3169">ADDRESS(ROW(CF1938),COLUMN(CF1938),2)</f>
        <v>CF$1938</v>
      </c>
      <c r="CG1957" s="4" t="str">
        <f t="shared" si="3169"/>
        <v>CG$1938</v>
      </c>
      <c r="CH1957" s="4" t="str">
        <f t="shared" si="3169"/>
        <v>CH$1938</v>
      </c>
      <c r="CI1957" s="4" t="str">
        <f t="shared" si="3169"/>
        <v>CI$1938</v>
      </c>
      <c r="CJ1957" s="4" t="str">
        <f t="shared" si="3169"/>
        <v>CJ$1938</v>
      </c>
      <c r="CK1957" s="4" t="str">
        <f t="shared" si="3169"/>
        <v>CK$1938</v>
      </c>
      <c r="CL1957" s="4" t="str">
        <f t="shared" si="3169"/>
        <v>CL$1938</v>
      </c>
      <c r="CO1957" s="212" t="e">
        <f>ADDRESS(ROW(#REF!),COLUMN(#REF!),2)</f>
        <v>#REF!</v>
      </c>
      <c r="CP1957" s="212" t="e">
        <f>ADDRESS(ROW(#REF!),COLUMN(#REF!),2)</f>
        <v>#REF!</v>
      </c>
      <c r="CQ1957" s="212" t="e">
        <f>ADDRESS(ROW(#REF!),COLUMN(#REF!),2)</f>
        <v>#REF!</v>
      </c>
      <c r="CR1957" s="212" t="e">
        <f>ADDRESS(ROW(#REF!),COLUMN(#REF!),2)</f>
        <v>#REF!</v>
      </c>
      <c r="CS1957" s="212" t="e">
        <f>ADDRESS(ROW(#REF!),COLUMN(#REF!),2)</f>
        <v>#REF!</v>
      </c>
      <c r="CT1957" s="212" t="e">
        <f>ADDRESS(ROW(#REF!),COLUMN(#REF!),2)</f>
        <v>#REF!</v>
      </c>
      <c r="CU1957" s="212" t="e">
        <f>ADDRESS(ROW(#REF!),COLUMN(#REF!),2)</f>
        <v>#REF!</v>
      </c>
      <c r="CV1957" s="212" t="e">
        <f>ADDRESS(ROW(#REF!),COLUMN(#REF!),2)</f>
        <v>#REF!</v>
      </c>
      <c r="CW1957" s="212" t="e">
        <f>ADDRESS(ROW(#REF!),COLUMN(#REF!),2)</f>
        <v>#REF!</v>
      </c>
      <c r="CX1957" s="212" t="e">
        <f>ADDRESS(ROW(#REF!),COLUMN(#REF!),2)</f>
        <v>#REF!</v>
      </c>
      <c r="CY1957" s="212" t="e">
        <f>ADDRESS(ROW(#REF!),COLUMN(#REF!),2)</f>
        <v>#REF!</v>
      </c>
      <c r="CZ1957" s="212" t="e">
        <f>ADDRESS(ROW(#REF!),COLUMN(#REF!),2)</f>
        <v>#REF!</v>
      </c>
      <c r="DA1957" s="212" t="e">
        <f>ADDRESS(ROW(#REF!),COLUMN(#REF!),2)</f>
        <v>#REF!</v>
      </c>
      <c r="DB1957" s="212" t="e">
        <f>ADDRESS(ROW(#REF!),COLUMN(#REF!),2)</f>
        <v>#REF!</v>
      </c>
      <c r="DC1957" s="212" t="e">
        <f>ADDRESS(ROW(#REF!),COLUMN(#REF!),2)</f>
        <v>#REF!</v>
      </c>
      <c r="DD1957" s="212" t="e">
        <f>ADDRESS(ROW(#REF!),COLUMN(#REF!),2)</f>
        <v>#REF!</v>
      </c>
      <c r="DE1957" s="212" t="e">
        <f>ADDRESS(ROW(#REF!),COLUMN(#REF!),2)</f>
        <v>#REF!</v>
      </c>
      <c r="DF1957" s="212" t="e">
        <f>ADDRESS(ROW(#REF!),COLUMN(#REF!),2)</f>
        <v>#REF!</v>
      </c>
      <c r="DG1957" s="212" t="e">
        <f>ADDRESS(ROW(#REF!),COLUMN(#REF!),2)</f>
        <v>#REF!</v>
      </c>
      <c r="DH1957" s="212" t="e">
        <f>ADDRESS(ROW(#REF!),COLUMN(#REF!),2)</f>
        <v>#REF!</v>
      </c>
      <c r="DI1957" s="212" t="e">
        <f>ADDRESS(ROW(#REF!),COLUMN(#REF!),2)</f>
        <v>#REF!</v>
      </c>
      <c r="DJ1957" s="212" t="e">
        <f>ADDRESS(ROW(#REF!),COLUMN(#REF!),2)</f>
        <v>#REF!</v>
      </c>
      <c r="DK1957" s="212" t="e">
        <f>ADDRESS(ROW(#REF!),COLUMN(#REF!),2)</f>
        <v>#REF!</v>
      </c>
      <c r="DL1957" s="212" t="e">
        <f>ADDRESS(ROW(#REF!),COLUMN(#REF!),2)</f>
        <v>#REF!</v>
      </c>
    </row>
    <row r="1958" spans="1:116" x14ac:dyDescent="0.4">
      <c r="B1958" t="s">
        <v>332</v>
      </c>
      <c r="D1958" t="s">
        <v>541</v>
      </c>
      <c r="E1958" s="8" t="str">
        <f t="shared" si="3164"/>
        <v>1958 SEASON MONTHL-TV-V</v>
      </c>
      <c r="G1958" s="136" t="str">
        <f t="shared" si="3163"/>
        <v>Secondary revenue driver</v>
      </c>
      <c r="H1958" s="12"/>
      <c r="I1958" s="60"/>
      <c r="J1958" s="60"/>
      <c r="K1958" s="15"/>
      <c r="L1958" s="15"/>
      <c r="M1958" s="15"/>
      <c r="N1958" s="15"/>
      <c r="O1958" s="15"/>
      <c r="P1958" s="15"/>
      <c r="R1958" s="15"/>
      <c r="S1958" s="80"/>
      <c r="T1958" s="80"/>
      <c r="U1958" s="80"/>
      <c r="V1958" s="80"/>
      <c r="W1958" s="80"/>
      <c r="X1958" s="80"/>
      <c r="Y1958" s="80"/>
      <c r="Z1958" s="80"/>
      <c r="AA1958" s="80"/>
      <c r="AB1958" s="80"/>
      <c r="AC1958" s="80"/>
      <c r="AD1958" s="80"/>
      <c r="AE1958" s="80"/>
      <c r="AF1958" s="80"/>
      <c r="AG1958" s="80"/>
      <c r="AH1958" s="80"/>
      <c r="AI1958" s="80"/>
      <c r="AJ1958" s="80"/>
      <c r="AK1958" s="80"/>
      <c r="AL1958" s="80"/>
      <c r="AM1958" s="80"/>
      <c r="AN1958" s="80"/>
      <c r="AO1958" s="80"/>
      <c r="AP1958" s="80"/>
      <c r="AQ1958" s="80"/>
      <c r="AR1958" s="80"/>
      <c r="AS1958" s="80"/>
      <c r="AT1958" s="80"/>
      <c r="AU1958" s="80"/>
      <c r="AV1958" s="80"/>
      <c r="AW1958" s="80"/>
      <c r="AX1958" s="80"/>
      <c r="AY1958" s="80"/>
      <c r="AZ1958" s="80"/>
      <c r="BA1958" s="80"/>
      <c r="BB1958" s="80"/>
      <c r="BC1958" s="80"/>
      <c r="BD1958" s="80"/>
      <c r="BE1958" s="80"/>
      <c r="BF1958" s="80"/>
      <c r="BG1958" s="80"/>
      <c r="BH1958" s="80"/>
      <c r="BI1958" s="80"/>
      <c r="BJ1958" s="80"/>
      <c r="BK1958" s="80"/>
      <c r="BL1958" s="80"/>
      <c r="BM1958" s="80"/>
      <c r="BN1958" s="80"/>
      <c r="BO1958" s="80"/>
      <c r="BP1958" s="80"/>
      <c r="BQ1958" s="80"/>
      <c r="BR1958" s="80"/>
      <c r="BS1958" s="80"/>
      <c r="BT1958" s="80"/>
      <c r="BU1958" s="80"/>
      <c r="BV1958" s="80"/>
      <c r="BW1958" s="80"/>
      <c r="BX1958" s="80"/>
      <c r="BY1958" s="80"/>
      <c r="BZ1958" s="80"/>
      <c r="CA1958" s="80"/>
      <c r="CB1958" s="80"/>
      <c r="CC1958" s="80"/>
      <c r="CD1958" s="80"/>
      <c r="CE1958" s="80"/>
      <c r="CF1958" s="80"/>
      <c r="CG1958" s="80"/>
      <c r="CH1958" s="80"/>
      <c r="CI1958" s="80"/>
      <c r="CJ1958" s="80"/>
      <c r="CK1958" s="80"/>
      <c r="CL1958" s="80"/>
      <c r="CN1958" s="60"/>
    </row>
    <row r="1959" spans="1:116" x14ac:dyDescent="0.4">
      <c r="B1959" t="s">
        <v>332</v>
      </c>
      <c r="D1959" t="s">
        <v>541</v>
      </c>
      <c r="E1959" s="8" t="str">
        <f t="shared" si="3164"/>
        <v>1959 SEASON MONTHL-TV-V</v>
      </c>
      <c r="G1959" s="136" t="str">
        <f t="shared" si="3163"/>
        <v>Secondary volume driver</v>
      </c>
      <c r="H1959" s="12"/>
      <c r="I1959" s="60"/>
      <c r="J1959" s="60"/>
      <c r="K1959" s="15"/>
      <c r="L1959" s="15"/>
      <c r="M1959" s="15"/>
      <c r="N1959" s="15"/>
      <c r="O1959" s="15"/>
      <c r="P1959" s="15"/>
      <c r="R1959" s="15"/>
      <c r="S1959" s="76"/>
      <c r="T1959" s="76"/>
      <c r="U1959" s="76"/>
      <c r="V1959" s="76"/>
      <c r="W1959" s="76"/>
      <c r="X1959" s="76"/>
      <c r="Y1959" s="76"/>
      <c r="Z1959" s="76"/>
      <c r="AA1959" s="76"/>
      <c r="AB1959" s="76"/>
      <c r="AC1959" s="76"/>
      <c r="AD1959" s="76"/>
      <c r="AE1959" s="76"/>
      <c r="AF1959" s="76"/>
      <c r="AG1959" s="76"/>
      <c r="AH1959" s="76"/>
      <c r="AI1959" s="76"/>
      <c r="AJ1959" s="76"/>
      <c r="AK1959" s="76"/>
      <c r="AL1959" s="76"/>
      <c r="AM1959" s="76"/>
      <c r="AN1959" s="76"/>
      <c r="AO1959" s="76"/>
      <c r="AP1959" s="76"/>
      <c r="AQ1959" s="76"/>
      <c r="AR1959" s="76"/>
      <c r="AS1959" s="76"/>
      <c r="AT1959" s="76"/>
      <c r="AU1959" s="76"/>
      <c r="AV1959" s="76"/>
      <c r="AW1959" s="76"/>
      <c r="AX1959" s="76"/>
      <c r="AY1959" s="76"/>
      <c r="AZ1959" s="76"/>
      <c r="BA1959" s="76"/>
      <c r="BB1959" s="76"/>
      <c r="BC1959" s="76"/>
      <c r="BD1959" s="76"/>
      <c r="BE1959" s="76"/>
      <c r="BF1959" s="76"/>
      <c r="BG1959" s="76"/>
      <c r="BH1959" s="76"/>
      <c r="BI1959" s="76"/>
      <c r="BJ1959" s="76"/>
      <c r="BK1959" s="76"/>
      <c r="BL1959" s="76"/>
      <c r="BM1959" s="76"/>
      <c r="BN1959" s="76"/>
      <c r="BO1959" s="76"/>
      <c r="BP1959" s="76"/>
      <c r="BQ1959" s="76"/>
      <c r="BR1959" s="76"/>
      <c r="BS1959" s="76"/>
      <c r="BT1959" s="76"/>
      <c r="BU1959" s="76"/>
      <c r="BV1959" s="76"/>
      <c r="BW1959" s="76"/>
      <c r="BX1959" s="76"/>
      <c r="BY1959" s="76"/>
      <c r="BZ1959" s="76"/>
      <c r="CA1959" s="76"/>
      <c r="CB1959" s="76"/>
      <c r="CC1959" s="76"/>
      <c r="CD1959" s="76"/>
      <c r="CE1959" s="76"/>
      <c r="CF1959" s="76"/>
      <c r="CG1959" s="76"/>
      <c r="CH1959" s="76"/>
      <c r="CI1959" s="76"/>
      <c r="CJ1959" s="76"/>
      <c r="CK1959" s="76"/>
      <c r="CL1959" s="76"/>
      <c r="CN1959" s="60"/>
      <c r="CO1959" s="76"/>
      <c r="CP1959" s="76"/>
      <c r="CQ1959" s="76"/>
      <c r="CR1959" s="76"/>
      <c r="CS1959" s="76"/>
      <c r="CT1959" s="76"/>
      <c r="CU1959" s="76"/>
      <c r="CV1959" s="76"/>
      <c r="CW1959" s="76"/>
      <c r="CX1959" s="76"/>
      <c r="CY1959" s="76"/>
      <c r="CZ1959" s="76"/>
      <c r="DA1959" s="76"/>
      <c r="DB1959" s="76"/>
      <c r="DC1959" s="76"/>
      <c r="DD1959" s="76"/>
      <c r="DE1959" s="76"/>
      <c r="DF1959" s="76"/>
      <c r="DG1959" s="76"/>
      <c r="DH1959" s="76"/>
      <c r="DI1959" s="76"/>
      <c r="DJ1959" s="76"/>
      <c r="DK1959" s="76"/>
      <c r="DL1959" s="76"/>
    </row>
    <row r="1960" spans="1:116" x14ac:dyDescent="0.4">
      <c r="A1960" s="174"/>
      <c r="E1960" s="8"/>
      <c r="G1960" s="175" t="s">
        <v>503</v>
      </c>
      <c r="H1960" s="12"/>
      <c r="I1960" s="60"/>
      <c r="J1960" s="60"/>
      <c r="K1960" s="15"/>
      <c r="L1960" s="15"/>
      <c r="M1960" s="15"/>
      <c r="N1960" s="15"/>
      <c r="O1960" s="15"/>
      <c r="P1960" s="15"/>
      <c r="R1960" s="15"/>
      <c r="S1960" s="80" t="str">
        <f>S1934</f>
        <v>S$18</v>
      </c>
      <c r="T1960" s="80" t="str">
        <f t="shared" ref="T1960:CE1960" si="3170">T1934</f>
        <v>T$18</v>
      </c>
      <c r="U1960" s="80" t="str">
        <f t="shared" si="3170"/>
        <v>U$18</v>
      </c>
      <c r="V1960" s="80" t="str">
        <f t="shared" si="3170"/>
        <v>V$18</v>
      </c>
      <c r="W1960" s="80" t="str">
        <f t="shared" si="3170"/>
        <v>W$18</v>
      </c>
      <c r="X1960" s="80" t="str">
        <f t="shared" si="3170"/>
        <v>X$18</v>
      </c>
      <c r="Y1960" s="80" t="str">
        <f t="shared" si="3170"/>
        <v>Y$18</v>
      </c>
      <c r="Z1960" s="80" t="str">
        <f t="shared" si="3170"/>
        <v>Z$18</v>
      </c>
      <c r="AA1960" s="80" t="str">
        <f t="shared" si="3170"/>
        <v>AA$18</v>
      </c>
      <c r="AB1960" s="80" t="str">
        <f t="shared" si="3170"/>
        <v>AB$18</v>
      </c>
      <c r="AC1960" s="80" t="str">
        <f t="shared" si="3170"/>
        <v>AC$18</v>
      </c>
      <c r="AD1960" s="80" t="str">
        <f t="shared" si="3170"/>
        <v>AD$18</v>
      </c>
      <c r="AE1960" s="80" t="str">
        <f t="shared" si="3170"/>
        <v>AE$18</v>
      </c>
      <c r="AF1960" s="80" t="str">
        <f t="shared" si="3170"/>
        <v>AF$18</v>
      </c>
      <c r="AG1960" s="80" t="str">
        <f t="shared" si="3170"/>
        <v>AG$18</v>
      </c>
      <c r="AH1960" s="80" t="str">
        <f t="shared" si="3170"/>
        <v>AH$18</v>
      </c>
      <c r="AI1960" s="80" t="str">
        <f t="shared" si="3170"/>
        <v>AI$18</v>
      </c>
      <c r="AJ1960" s="80" t="str">
        <f t="shared" si="3170"/>
        <v>AJ$18</v>
      </c>
      <c r="AK1960" s="80" t="str">
        <f t="shared" si="3170"/>
        <v>AK$18</v>
      </c>
      <c r="AL1960" s="80" t="str">
        <f t="shared" si="3170"/>
        <v>AL$18</v>
      </c>
      <c r="AM1960" s="80" t="str">
        <f t="shared" si="3170"/>
        <v>AM$18</v>
      </c>
      <c r="AN1960" s="80" t="str">
        <f t="shared" si="3170"/>
        <v>AN$18</v>
      </c>
      <c r="AO1960" s="80" t="str">
        <f t="shared" si="3170"/>
        <v>AO$18</v>
      </c>
      <c r="AP1960" s="80" t="str">
        <f t="shared" si="3170"/>
        <v>AP$18</v>
      </c>
      <c r="AQ1960" s="80" t="str">
        <f t="shared" si="3170"/>
        <v>AQ$18</v>
      </c>
      <c r="AR1960" s="80" t="str">
        <f t="shared" si="3170"/>
        <v>AR$18</v>
      </c>
      <c r="AS1960" s="80" t="str">
        <f t="shared" si="3170"/>
        <v>AS$18</v>
      </c>
      <c r="AT1960" s="80" t="str">
        <f t="shared" si="3170"/>
        <v>AT$18</v>
      </c>
      <c r="AU1960" s="80" t="str">
        <f t="shared" si="3170"/>
        <v>AU$18</v>
      </c>
      <c r="AV1960" s="80" t="str">
        <f t="shared" si="3170"/>
        <v>AV$18</v>
      </c>
      <c r="AW1960" s="80" t="str">
        <f t="shared" si="3170"/>
        <v>AW$18</v>
      </c>
      <c r="AX1960" s="80" t="str">
        <f t="shared" si="3170"/>
        <v>AX$18</v>
      </c>
      <c r="AY1960" s="80" t="str">
        <f t="shared" si="3170"/>
        <v>AY$18</v>
      </c>
      <c r="AZ1960" s="80" t="str">
        <f t="shared" si="3170"/>
        <v>AZ$18</v>
      </c>
      <c r="BA1960" s="80" t="str">
        <f t="shared" si="3170"/>
        <v>BA$18</v>
      </c>
      <c r="BB1960" s="80" t="str">
        <f t="shared" si="3170"/>
        <v>BB$18</v>
      </c>
      <c r="BC1960" s="80" t="str">
        <f t="shared" si="3170"/>
        <v>BC$18</v>
      </c>
      <c r="BD1960" s="80" t="str">
        <f t="shared" si="3170"/>
        <v>BD$18</v>
      </c>
      <c r="BE1960" s="80" t="str">
        <f t="shared" si="3170"/>
        <v>BE$18</v>
      </c>
      <c r="BF1960" s="80" t="str">
        <f t="shared" si="3170"/>
        <v>BF$18</v>
      </c>
      <c r="BG1960" s="80" t="str">
        <f t="shared" si="3170"/>
        <v>BG$18</v>
      </c>
      <c r="BH1960" s="80" t="str">
        <f t="shared" si="3170"/>
        <v>BH$18</v>
      </c>
      <c r="BI1960" s="80" t="str">
        <f t="shared" si="3170"/>
        <v>BI$18</v>
      </c>
      <c r="BJ1960" s="80" t="str">
        <f t="shared" si="3170"/>
        <v>BJ$18</v>
      </c>
      <c r="BK1960" s="80" t="str">
        <f t="shared" si="3170"/>
        <v>BK$18</v>
      </c>
      <c r="BL1960" s="80" t="str">
        <f t="shared" si="3170"/>
        <v>BL$18</v>
      </c>
      <c r="BM1960" s="80" t="str">
        <f t="shared" si="3170"/>
        <v>BM$18</v>
      </c>
      <c r="BN1960" s="80" t="str">
        <f t="shared" si="3170"/>
        <v>BN$18</v>
      </c>
      <c r="BO1960" s="80" t="str">
        <f t="shared" si="3170"/>
        <v>BO$18</v>
      </c>
      <c r="BP1960" s="80" t="str">
        <f t="shared" si="3170"/>
        <v>BP$18</v>
      </c>
      <c r="BQ1960" s="80" t="str">
        <f t="shared" si="3170"/>
        <v>BQ$18</v>
      </c>
      <c r="BR1960" s="80" t="str">
        <f t="shared" si="3170"/>
        <v>BR$18</v>
      </c>
      <c r="BS1960" s="80" t="str">
        <f t="shared" si="3170"/>
        <v>BS$18</v>
      </c>
      <c r="BT1960" s="80" t="str">
        <f t="shared" si="3170"/>
        <v>BT$18</v>
      </c>
      <c r="BU1960" s="80" t="str">
        <f t="shared" si="3170"/>
        <v>BU$18</v>
      </c>
      <c r="BV1960" s="80" t="str">
        <f t="shared" si="3170"/>
        <v>BV$18</v>
      </c>
      <c r="BW1960" s="80" t="str">
        <f t="shared" si="3170"/>
        <v>BW$18</v>
      </c>
      <c r="BX1960" s="80" t="str">
        <f t="shared" si="3170"/>
        <v>BX$18</v>
      </c>
      <c r="BY1960" s="80" t="str">
        <f t="shared" si="3170"/>
        <v>BY$18</v>
      </c>
      <c r="BZ1960" s="80" t="str">
        <f t="shared" si="3170"/>
        <v>BZ$18</v>
      </c>
      <c r="CA1960" s="80" t="str">
        <f t="shared" si="3170"/>
        <v>CA$18</v>
      </c>
      <c r="CB1960" s="80" t="str">
        <f t="shared" si="3170"/>
        <v>CB$18</v>
      </c>
      <c r="CC1960" s="80" t="str">
        <f t="shared" si="3170"/>
        <v>CC$18</v>
      </c>
      <c r="CD1960" s="80" t="str">
        <f t="shared" si="3170"/>
        <v>CD$18</v>
      </c>
      <c r="CE1960" s="80" t="str">
        <f t="shared" si="3170"/>
        <v>CE$18</v>
      </c>
      <c r="CF1960" s="80" t="str">
        <f t="shared" ref="CF1960:CL1960" si="3171">CF1934</f>
        <v>CF$18</v>
      </c>
      <c r="CG1960" s="80" t="str">
        <f t="shared" si="3171"/>
        <v>CG$18</v>
      </c>
      <c r="CH1960" s="80" t="str">
        <f t="shared" si="3171"/>
        <v>CH$18</v>
      </c>
      <c r="CI1960" s="80" t="str">
        <f t="shared" si="3171"/>
        <v>CI$18</v>
      </c>
      <c r="CJ1960" s="80" t="str">
        <f t="shared" si="3171"/>
        <v>CJ$18</v>
      </c>
      <c r="CK1960" s="80" t="str">
        <f t="shared" si="3171"/>
        <v>CK$18</v>
      </c>
      <c r="CL1960" s="80" t="str">
        <f t="shared" si="3171"/>
        <v>CL$18</v>
      </c>
      <c r="CN1960" s="60"/>
      <c r="CO1960" s="76"/>
      <c r="CP1960" s="76"/>
      <c r="CQ1960" s="76"/>
      <c r="CR1960" s="76"/>
      <c r="CS1960" s="76"/>
      <c r="CT1960" s="76"/>
      <c r="CU1960" s="76"/>
      <c r="CV1960" s="76"/>
      <c r="CW1960" s="76"/>
      <c r="CX1960" s="76"/>
      <c r="CY1960" s="76"/>
      <c r="CZ1960" s="76"/>
      <c r="DA1960" s="76"/>
      <c r="DB1960" s="76"/>
      <c r="DC1960" s="76"/>
      <c r="DD1960" s="76"/>
      <c r="DE1960" s="76"/>
      <c r="DF1960" s="76"/>
      <c r="DG1960" s="76"/>
      <c r="DH1960" s="76"/>
      <c r="DI1960" s="76"/>
      <c r="DJ1960" s="76"/>
      <c r="DK1960" s="76"/>
      <c r="DL1960" s="76"/>
    </row>
    <row r="1961" spans="1:116" x14ac:dyDescent="0.4">
      <c r="A1961" s="174"/>
      <c r="E1961" s="8"/>
      <c r="G1961" s="175" t="s">
        <v>504</v>
      </c>
      <c r="H1961" s="12"/>
      <c r="I1961" s="60"/>
      <c r="J1961" s="60"/>
      <c r="K1961" s="15"/>
      <c r="L1961" s="15"/>
      <c r="M1961" s="15"/>
      <c r="N1961" s="15"/>
      <c r="O1961" s="15"/>
      <c r="P1961" s="15"/>
      <c r="R1961" s="15"/>
      <c r="S1961" s="80" t="str">
        <f>S1935</f>
        <v>S$19</v>
      </c>
      <c r="T1961" s="80" t="str">
        <f t="shared" ref="T1961:CE1961" si="3172">T1935</f>
        <v>T$19</v>
      </c>
      <c r="U1961" s="80" t="str">
        <f t="shared" si="3172"/>
        <v>U$19</v>
      </c>
      <c r="V1961" s="80" t="str">
        <f t="shared" si="3172"/>
        <v>V$19</v>
      </c>
      <c r="W1961" s="80" t="str">
        <f t="shared" si="3172"/>
        <v>W$19</v>
      </c>
      <c r="X1961" s="80" t="str">
        <f t="shared" si="3172"/>
        <v>X$19</v>
      </c>
      <c r="Y1961" s="80" t="str">
        <f t="shared" si="3172"/>
        <v>Y$19</v>
      </c>
      <c r="Z1961" s="80" t="str">
        <f t="shared" si="3172"/>
        <v>Z$19</v>
      </c>
      <c r="AA1961" s="80" t="str">
        <f t="shared" si="3172"/>
        <v>AA$19</v>
      </c>
      <c r="AB1961" s="80" t="str">
        <f t="shared" si="3172"/>
        <v>AB$19</v>
      </c>
      <c r="AC1961" s="80" t="str">
        <f t="shared" si="3172"/>
        <v>AC$19</v>
      </c>
      <c r="AD1961" s="80" t="str">
        <f t="shared" si="3172"/>
        <v>AD$19</v>
      </c>
      <c r="AE1961" s="80" t="str">
        <f t="shared" si="3172"/>
        <v>AE$19</v>
      </c>
      <c r="AF1961" s="80" t="str">
        <f t="shared" si="3172"/>
        <v>AF$19</v>
      </c>
      <c r="AG1961" s="80" t="str">
        <f t="shared" si="3172"/>
        <v>AG$19</v>
      </c>
      <c r="AH1961" s="80" t="str">
        <f t="shared" si="3172"/>
        <v>AH$19</v>
      </c>
      <c r="AI1961" s="80" t="str">
        <f t="shared" si="3172"/>
        <v>AI$19</v>
      </c>
      <c r="AJ1961" s="80" t="str">
        <f t="shared" si="3172"/>
        <v>AJ$19</v>
      </c>
      <c r="AK1961" s="80" t="str">
        <f t="shared" si="3172"/>
        <v>AK$19</v>
      </c>
      <c r="AL1961" s="80" t="str">
        <f t="shared" si="3172"/>
        <v>AL$19</v>
      </c>
      <c r="AM1961" s="80" t="str">
        <f t="shared" si="3172"/>
        <v>AM$19</v>
      </c>
      <c r="AN1961" s="80" t="str">
        <f t="shared" si="3172"/>
        <v>AN$19</v>
      </c>
      <c r="AO1961" s="80" t="str">
        <f t="shared" si="3172"/>
        <v>AO$19</v>
      </c>
      <c r="AP1961" s="80" t="str">
        <f t="shared" si="3172"/>
        <v>AP$19</v>
      </c>
      <c r="AQ1961" s="80" t="str">
        <f t="shared" si="3172"/>
        <v>AQ$19</v>
      </c>
      <c r="AR1961" s="80" t="str">
        <f t="shared" si="3172"/>
        <v>AR$19</v>
      </c>
      <c r="AS1961" s="80" t="str">
        <f t="shared" si="3172"/>
        <v>AS$19</v>
      </c>
      <c r="AT1961" s="80" t="str">
        <f t="shared" si="3172"/>
        <v>AT$19</v>
      </c>
      <c r="AU1961" s="80" t="str">
        <f t="shared" si="3172"/>
        <v>AU$19</v>
      </c>
      <c r="AV1961" s="80" t="str">
        <f t="shared" si="3172"/>
        <v>AV$19</v>
      </c>
      <c r="AW1961" s="80" t="str">
        <f t="shared" si="3172"/>
        <v>AW$19</v>
      </c>
      <c r="AX1961" s="80" t="str">
        <f t="shared" si="3172"/>
        <v>AX$19</v>
      </c>
      <c r="AY1961" s="80" t="str">
        <f t="shared" si="3172"/>
        <v>AY$19</v>
      </c>
      <c r="AZ1961" s="80" t="str">
        <f t="shared" si="3172"/>
        <v>AZ$19</v>
      </c>
      <c r="BA1961" s="80" t="str">
        <f t="shared" si="3172"/>
        <v>BA$19</v>
      </c>
      <c r="BB1961" s="80" t="str">
        <f t="shared" si="3172"/>
        <v>BB$19</v>
      </c>
      <c r="BC1961" s="80" t="str">
        <f t="shared" si="3172"/>
        <v>BC$19</v>
      </c>
      <c r="BD1961" s="80" t="str">
        <f t="shared" si="3172"/>
        <v>BD$19</v>
      </c>
      <c r="BE1961" s="80" t="str">
        <f t="shared" si="3172"/>
        <v>BE$19</v>
      </c>
      <c r="BF1961" s="80" t="str">
        <f t="shared" si="3172"/>
        <v>BF$19</v>
      </c>
      <c r="BG1961" s="80" t="str">
        <f t="shared" si="3172"/>
        <v>BG$19</v>
      </c>
      <c r="BH1961" s="80" t="str">
        <f t="shared" si="3172"/>
        <v>BH$19</v>
      </c>
      <c r="BI1961" s="80" t="str">
        <f t="shared" si="3172"/>
        <v>BI$19</v>
      </c>
      <c r="BJ1961" s="80" t="str">
        <f t="shared" si="3172"/>
        <v>BJ$19</v>
      </c>
      <c r="BK1961" s="80" t="str">
        <f t="shared" si="3172"/>
        <v>BK$19</v>
      </c>
      <c r="BL1961" s="80" t="str">
        <f t="shared" si="3172"/>
        <v>BL$19</v>
      </c>
      <c r="BM1961" s="80" t="str">
        <f t="shared" si="3172"/>
        <v>BM$19</v>
      </c>
      <c r="BN1961" s="80" t="str">
        <f t="shared" si="3172"/>
        <v>BN$19</v>
      </c>
      <c r="BO1961" s="80" t="str">
        <f t="shared" si="3172"/>
        <v>BO$19</v>
      </c>
      <c r="BP1961" s="80" t="str">
        <f t="shared" si="3172"/>
        <v>BP$19</v>
      </c>
      <c r="BQ1961" s="80" t="str">
        <f t="shared" si="3172"/>
        <v>BQ$19</v>
      </c>
      <c r="BR1961" s="80" t="str">
        <f t="shared" si="3172"/>
        <v>BR$19</v>
      </c>
      <c r="BS1961" s="80" t="str">
        <f t="shared" si="3172"/>
        <v>BS$19</v>
      </c>
      <c r="BT1961" s="80" t="str">
        <f t="shared" si="3172"/>
        <v>BT$19</v>
      </c>
      <c r="BU1961" s="80" t="str">
        <f t="shared" si="3172"/>
        <v>BU$19</v>
      </c>
      <c r="BV1961" s="80" t="str">
        <f t="shared" si="3172"/>
        <v>BV$19</v>
      </c>
      <c r="BW1961" s="80" t="str">
        <f t="shared" si="3172"/>
        <v>BW$19</v>
      </c>
      <c r="BX1961" s="80" t="str">
        <f t="shared" si="3172"/>
        <v>BX$19</v>
      </c>
      <c r="BY1961" s="80" t="str">
        <f t="shared" si="3172"/>
        <v>BY$19</v>
      </c>
      <c r="BZ1961" s="80" t="str">
        <f t="shared" si="3172"/>
        <v>BZ$19</v>
      </c>
      <c r="CA1961" s="80" t="str">
        <f t="shared" si="3172"/>
        <v>CA$19</v>
      </c>
      <c r="CB1961" s="80" t="str">
        <f t="shared" si="3172"/>
        <v>CB$19</v>
      </c>
      <c r="CC1961" s="80" t="str">
        <f t="shared" si="3172"/>
        <v>CC$19</v>
      </c>
      <c r="CD1961" s="80" t="str">
        <f t="shared" si="3172"/>
        <v>CD$19</v>
      </c>
      <c r="CE1961" s="80" t="str">
        <f t="shared" si="3172"/>
        <v>CE$19</v>
      </c>
      <c r="CF1961" s="80" t="str">
        <f t="shared" ref="CF1961:CL1961" si="3173">CF1935</f>
        <v>CF$19</v>
      </c>
      <c r="CG1961" s="80" t="str">
        <f t="shared" si="3173"/>
        <v>CG$19</v>
      </c>
      <c r="CH1961" s="80" t="str">
        <f t="shared" si="3173"/>
        <v>CH$19</v>
      </c>
      <c r="CI1961" s="80" t="str">
        <f t="shared" si="3173"/>
        <v>CI$19</v>
      </c>
      <c r="CJ1961" s="80" t="str">
        <f t="shared" si="3173"/>
        <v>CJ$19</v>
      </c>
      <c r="CK1961" s="80" t="str">
        <f t="shared" si="3173"/>
        <v>CK$19</v>
      </c>
      <c r="CL1961" s="80" t="str">
        <f t="shared" si="3173"/>
        <v>CL$19</v>
      </c>
      <c r="CN1961" s="60"/>
      <c r="CO1961" s="179"/>
      <c r="CP1961" s="179"/>
      <c r="CQ1961" s="179"/>
      <c r="CR1961" s="179"/>
      <c r="CS1961" s="179"/>
      <c r="CT1961" s="179"/>
      <c r="CU1961" s="179"/>
      <c r="CV1961" s="179"/>
      <c r="CW1961" s="179"/>
      <c r="CX1961" s="179"/>
      <c r="CY1961" s="179"/>
      <c r="CZ1961" s="179"/>
      <c r="DA1961" s="179"/>
      <c r="DB1961" s="179"/>
      <c r="DC1961" s="179"/>
      <c r="DD1961" s="179"/>
      <c r="DE1961" s="179"/>
      <c r="DF1961" s="179"/>
      <c r="DG1961" s="179"/>
      <c r="DH1961" s="179"/>
      <c r="DI1961" s="179"/>
      <c r="DJ1961" s="179"/>
      <c r="DK1961" s="179"/>
      <c r="DL1961" s="179"/>
    </row>
    <row r="1962" spans="1:116" x14ac:dyDescent="0.4">
      <c r="A1962" s="174"/>
      <c r="E1962" s="8"/>
      <c r="G1962" s="175" t="s">
        <v>461</v>
      </c>
      <c r="H1962" s="174"/>
      <c r="I1962" s="176"/>
      <c r="J1962" s="176"/>
      <c r="K1962" s="197"/>
      <c r="L1962" s="197"/>
      <c r="M1962" s="197"/>
      <c r="N1962" s="197"/>
      <c r="O1962" s="197"/>
      <c r="P1962" s="197"/>
      <c r="R1962" s="198"/>
      <c r="S1962" s="174"/>
      <c r="T1962" s="174"/>
      <c r="U1962" s="174"/>
      <c r="V1962" s="174"/>
      <c r="W1962" s="174"/>
      <c r="X1962" s="174"/>
      <c r="Y1962" s="174"/>
      <c r="Z1962" s="174"/>
      <c r="AA1962" s="174"/>
      <c r="AB1962" s="174"/>
      <c r="AC1962" s="174"/>
      <c r="AD1962" s="174"/>
      <c r="AE1962" s="174"/>
      <c r="AF1962" s="174"/>
      <c r="AG1962" s="174"/>
      <c r="AH1962" s="174"/>
      <c r="AI1962" s="174"/>
      <c r="AJ1962" s="174"/>
      <c r="AK1962" s="174"/>
      <c r="AL1962" s="174"/>
      <c r="AM1962" s="174"/>
      <c r="AN1962" s="174"/>
      <c r="AO1962" s="174"/>
      <c r="AP1962" s="174"/>
      <c r="AQ1962" s="174"/>
      <c r="AR1962" s="174"/>
      <c r="AS1962" s="174"/>
      <c r="AT1962" s="174"/>
      <c r="AU1962" s="174"/>
      <c r="AV1962" s="174"/>
      <c r="AW1962" s="174"/>
      <c r="AX1962" s="174"/>
      <c r="AY1962" s="174"/>
      <c r="AZ1962" s="174"/>
      <c r="BA1962" s="174"/>
      <c r="BB1962" s="174"/>
      <c r="BC1962" s="174"/>
      <c r="BD1962" s="174"/>
      <c r="BE1962" s="174"/>
      <c r="BF1962" s="174"/>
      <c r="BG1962" s="174"/>
      <c r="BH1962" s="174"/>
      <c r="BI1962" s="174"/>
      <c r="BJ1962" s="174"/>
      <c r="BK1962" s="174"/>
      <c r="BL1962" s="174"/>
      <c r="BM1962" s="174"/>
      <c r="BN1962" s="174"/>
      <c r="BO1962" s="174"/>
      <c r="BP1962" s="174"/>
      <c r="BQ1962" s="174"/>
      <c r="BR1962" s="174"/>
      <c r="BS1962" s="174"/>
      <c r="BT1962" s="174"/>
      <c r="BU1962" s="174"/>
      <c r="BV1962" s="174"/>
      <c r="BW1962" s="174"/>
      <c r="BX1962" s="174"/>
      <c r="BY1962" s="174"/>
      <c r="BZ1962" s="174"/>
      <c r="CA1962" s="174"/>
      <c r="CB1962" s="174"/>
      <c r="CC1962" s="174"/>
      <c r="CD1962" s="174"/>
      <c r="CE1962" s="174"/>
      <c r="CF1962" s="174"/>
      <c r="CG1962" s="174"/>
      <c r="CH1962" s="174"/>
      <c r="CI1962" s="174"/>
      <c r="CJ1962" s="174"/>
      <c r="CK1962" s="174"/>
      <c r="CL1962" s="174"/>
      <c r="CN1962" s="176"/>
      <c r="CO1962" s="174"/>
      <c r="CP1962" s="174"/>
      <c r="CQ1962" s="174"/>
      <c r="CR1962" s="174"/>
      <c r="CS1962" s="174"/>
      <c r="CT1962" s="174"/>
      <c r="CU1962" s="174"/>
      <c r="CV1962" s="174"/>
      <c r="CW1962" s="174"/>
      <c r="CX1962" s="174"/>
      <c r="CY1962" s="174"/>
      <c r="CZ1962" s="174"/>
      <c r="DA1962" s="174"/>
      <c r="DB1962" s="174"/>
      <c r="DC1962" s="174"/>
      <c r="DD1962" s="174"/>
      <c r="DE1962" s="174"/>
      <c r="DF1962" s="174"/>
      <c r="DG1962" s="174"/>
      <c r="DH1962" s="174"/>
      <c r="DI1962" s="174"/>
      <c r="DJ1962" s="174"/>
      <c r="DK1962" s="174"/>
      <c r="DL1962" s="174"/>
    </row>
    <row r="1963" spans="1:116" x14ac:dyDescent="0.4">
      <c r="A1963" s="174"/>
      <c r="E1963" s="8"/>
      <c r="G1963" s="175" t="s">
        <v>462</v>
      </c>
      <c r="H1963" s="174"/>
      <c r="I1963" s="176"/>
      <c r="J1963" s="176"/>
      <c r="K1963" s="197"/>
      <c r="L1963" s="197"/>
      <c r="M1963" s="197"/>
      <c r="N1963" s="197"/>
      <c r="O1963" s="197"/>
      <c r="P1963" s="197"/>
      <c r="R1963" s="198"/>
      <c r="S1963" s="174"/>
      <c r="T1963" s="174"/>
      <c r="U1963" s="174"/>
      <c r="V1963" s="174"/>
      <c r="W1963" s="174"/>
      <c r="X1963" s="174"/>
      <c r="Y1963" s="174"/>
      <c r="Z1963" s="174"/>
      <c r="AA1963" s="174"/>
      <c r="AB1963" s="174"/>
      <c r="AC1963" s="174"/>
      <c r="AD1963" s="174"/>
      <c r="AE1963" s="174"/>
      <c r="AF1963" s="174"/>
      <c r="AG1963" s="174"/>
      <c r="AH1963" s="174"/>
      <c r="AI1963" s="174"/>
      <c r="AJ1963" s="174"/>
      <c r="AK1963" s="174"/>
      <c r="AL1963" s="174"/>
      <c r="AM1963" s="174"/>
      <c r="AN1963" s="174"/>
      <c r="AO1963" s="174"/>
      <c r="AP1963" s="174"/>
      <c r="AQ1963" s="174"/>
      <c r="AR1963" s="174"/>
      <c r="AS1963" s="174"/>
      <c r="AT1963" s="174"/>
      <c r="AU1963" s="174"/>
      <c r="AV1963" s="174"/>
      <c r="AW1963" s="174"/>
      <c r="AX1963" s="174"/>
      <c r="AY1963" s="174"/>
      <c r="AZ1963" s="174"/>
      <c r="BA1963" s="174"/>
      <c r="BB1963" s="174"/>
      <c r="BC1963" s="174"/>
      <c r="BD1963" s="174"/>
      <c r="BE1963" s="174"/>
      <c r="BF1963" s="174"/>
      <c r="BG1963" s="174"/>
      <c r="BH1963" s="174"/>
      <c r="BI1963" s="174"/>
      <c r="BJ1963" s="174"/>
      <c r="BK1963" s="174"/>
      <c r="BL1963" s="174"/>
      <c r="BM1963" s="174"/>
      <c r="BN1963" s="174"/>
      <c r="BO1963" s="174"/>
      <c r="BP1963" s="174"/>
      <c r="BQ1963" s="174"/>
      <c r="BR1963" s="174"/>
      <c r="BS1963" s="174"/>
      <c r="BT1963" s="174"/>
      <c r="BU1963" s="174"/>
      <c r="BV1963" s="174"/>
      <c r="BW1963" s="174"/>
      <c r="BX1963" s="174"/>
      <c r="BY1963" s="174"/>
      <c r="BZ1963" s="174"/>
      <c r="CA1963" s="174"/>
      <c r="CB1963" s="174"/>
      <c r="CC1963" s="174"/>
      <c r="CD1963" s="174"/>
      <c r="CE1963" s="174"/>
      <c r="CF1963" s="174"/>
      <c r="CG1963" s="174"/>
      <c r="CH1963" s="174"/>
      <c r="CI1963" s="174"/>
      <c r="CJ1963" s="174"/>
      <c r="CK1963" s="174"/>
      <c r="CL1963" s="174"/>
      <c r="CN1963" s="176"/>
      <c r="CO1963" s="174"/>
      <c r="CP1963" s="174"/>
      <c r="CQ1963" s="174"/>
      <c r="CR1963" s="174"/>
      <c r="CS1963" s="174"/>
      <c r="CT1963" s="174"/>
      <c r="CU1963" s="174"/>
      <c r="CV1963" s="174"/>
      <c r="CW1963" s="174"/>
      <c r="CX1963" s="174"/>
      <c r="CY1963" s="174"/>
      <c r="CZ1963" s="174"/>
      <c r="DA1963" s="174"/>
      <c r="DB1963" s="174"/>
      <c r="DC1963" s="174"/>
      <c r="DD1963" s="174"/>
      <c r="DE1963" s="174"/>
      <c r="DF1963" s="174"/>
      <c r="DG1963" s="174"/>
      <c r="DH1963" s="174"/>
      <c r="DI1963" s="174"/>
      <c r="DJ1963" s="174"/>
      <c r="DK1963" s="174"/>
      <c r="DL1963" s="174"/>
    </row>
    <row r="1964" spans="1:116" x14ac:dyDescent="0.4">
      <c r="A1964" s="174"/>
      <c r="E1964" s="8"/>
      <c r="G1964" s="175" t="s">
        <v>491</v>
      </c>
      <c r="H1964" s="174"/>
      <c r="I1964" s="176"/>
      <c r="J1964" s="176"/>
      <c r="K1964" s="197"/>
      <c r="L1964" s="197"/>
      <c r="M1964" s="197"/>
      <c r="N1964" s="197"/>
      <c r="O1964" s="197"/>
      <c r="P1964" s="197"/>
      <c r="R1964" s="198"/>
      <c r="S1964" s="199" t="str">
        <f t="shared" ref="S1964:CD1964" si="3174">S$20</f>
        <v>S$16</v>
      </c>
      <c r="T1964" s="199" t="str">
        <f t="shared" si="3174"/>
        <v>T$16</v>
      </c>
      <c r="U1964" s="199" t="str">
        <f t="shared" si="3174"/>
        <v>U$16</v>
      </c>
      <c r="V1964" s="199" t="str">
        <f t="shared" si="3174"/>
        <v>V$16</v>
      </c>
      <c r="W1964" s="199" t="str">
        <f t="shared" si="3174"/>
        <v>W$16</v>
      </c>
      <c r="X1964" s="199" t="str">
        <f t="shared" si="3174"/>
        <v>X$16</v>
      </c>
      <c r="Y1964" s="199" t="str">
        <f t="shared" si="3174"/>
        <v>Y$16</v>
      </c>
      <c r="Z1964" s="199" t="str">
        <f t="shared" si="3174"/>
        <v>Z$16</v>
      </c>
      <c r="AA1964" s="199" t="str">
        <f t="shared" si="3174"/>
        <v>AA$16</v>
      </c>
      <c r="AB1964" s="199" t="str">
        <f t="shared" si="3174"/>
        <v>AB$16</v>
      </c>
      <c r="AC1964" s="199" t="str">
        <f t="shared" si="3174"/>
        <v>AC$16</v>
      </c>
      <c r="AD1964" s="199" t="str">
        <f t="shared" si="3174"/>
        <v>AD$16</v>
      </c>
      <c r="AE1964" s="199" t="str">
        <f t="shared" si="3174"/>
        <v>AE$16</v>
      </c>
      <c r="AF1964" s="199" t="str">
        <f t="shared" si="3174"/>
        <v>AF$16</v>
      </c>
      <c r="AG1964" s="199" t="str">
        <f t="shared" si="3174"/>
        <v>AG$16</v>
      </c>
      <c r="AH1964" s="199" t="str">
        <f t="shared" si="3174"/>
        <v>AH$16</v>
      </c>
      <c r="AI1964" s="199" t="str">
        <f t="shared" si="3174"/>
        <v>AI$16</v>
      </c>
      <c r="AJ1964" s="199" t="str">
        <f t="shared" si="3174"/>
        <v>AJ$16</v>
      </c>
      <c r="AK1964" s="199" t="str">
        <f t="shared" si="3174"/>
        <v>AK$16</v>
      </c>
      <c r="AL1964" s="199" t="str">
        <f t="shared" si="3174"/>
        <v>AL$16</v>
      </c>
      <c r="AM1964" s="199" t="str">
        <f t="shared" si="3174"/>
        <v>AM$16</v>
      </c>
      <c r="AN1964" s="199" t="str">
        <f t="shared" si="3174"/>
        <v>AN$16</v>
      </c>
      <c r="AO1964" s="199" t="str">
        <f t="shared" si="3174"/>
        <v>AO$16</v>
      </c>
      <c r="AP1964" s="199" t="str">
        <f t="shared" si="3174"/>
        <v>AP$16</v>
      </c>
      <c r="AQ1964" s="199" t="str">
        <f t="shared" si="3174"/>
        <v>AQ$16</v>
      </c>
      <c r="AR1964" s="199" t="str">
        <f t="shared" si="3174"/>
        <v>AR$16</v>
      </c>
      <c r="AS1964" s="199" t="str">
        <f t="shared" si="3174"/>
        <v>AS$16</v>
      </c>
      <c r="AT1964" s="199" t="str">
        <f t="shared" si="3174"/>
        <v>AT$16</v>
      </c>
      <c r="AU1964" s="199" t="str">
        <f t="shared" si="3174"/>
        <v>AU$16</v>
      </c>
      <c r="AV1964" s="199" t="str">
        <f t="shared" si="3174"/>
        <v>AV$16</v>
      </c>
      <c r="AW1964" s="199" t="str">
        <f t="shared" si="3174"/>
        <v>AW$16</v>
      </c>
      <c r="AX1964" s="199" t="str">
        <f t="shared" si="3174"/>
        <v>AX$16</v>
      </c>
      <c r="AY1964" s="199" t="str">
        <f t="shared" si="3174"/>
        <v>AY$16</v>
      </c>
      <c r="AZ1964" s="199" t="str">
        <f t="shared" si="3174"/>
        <v>AZ$16</v>
      </c>
      <c r="BA1964" s="199" t="str">
        <f t="shared" si="3174"/>
        <v>BA$16</v>
      </c>
      <c r="BB1964" s="199" t="str">
        <f t="shared" si="3174"/>
        <v>BB$16</v>
      </c>
      <c r="BC1964" s="199" t="str">
        <f t="shared" si="3174"/>
        <v>BC$16</v>
      </c>
      <c r="BD1964" s="199" t="str">
        <f t="shared" si="3174"/>
        <v>BD$16</v>
      </c>
      <c r="BE1964" s="199" t="str">
        <f t="shared" si="3174"/>
        <v>BE$16</v>
      </c>
      <c r="BF1964" s="199" t="str">
        <f t="shared" si="3174"/>
        <v>BF$16</v>
      </c>
      <c r="BG1964" s="199" t="str">
        <f t="shared" si="3174"/>
        <v>BG$16</v>
      </c>
      <c r="BH1964" s="199" t="str">
        <f t="shared" si="3174"/>
        <v>BH$16</v>
      </c>
      <c r="BI1964" s="199" t="str">
        <f t="shared" si="3174"/>
        <v>BI$16</v>
      </c>
      <c r="BJ1964" s="199" t="str">
        <f t="shared" si="3174"/>
        <v>BJ$16</v>
      </c>
      <c r="BK1964" s="199" t="str">
        <f t="shared" si="3174"/>
        <v>BK$16</v>
      </c>
      <c r="BL1964" s="199" t="str">
        <f t="shared" si="3174"/>
        <v>BL$16</v>
      </c>
      <c r="BM1964" s="199" t="str">
        <f t="shared" si="3174"/>
        <v>BM$16</v>
      </c>
      <c r="BN1964" s="199" t="str">
        <f t="shared" si="3174"/>
        <v>BN$16</v>
      </c>
      <c r="BO1964" s="199" t="str">
        <f t="shared" si="3174"/>
        <v>BO$16</v>
      </c>
      <c r="BP1964" s="199" t="str">
        <f t="shared" si="3174"/>
        <v>BP$16</v>
      </c>
      <c r="BQ1964" s="199" t="str">
        <f t="shared" si="3174"/>
        <v>BQ$16</v>
      </c>
      <c r="BR1964" s="199" t="str">
        <f t="shared" si="3174"/>
        <v>BR$16</v>
      </c>
      <c r="BS1964" s="199" t="str">
        <f t="shared" si="3174"/>
        <v>BS$16</v>
      </c>
      <c r="BT1964" s="199" t="str">
        <f t="shared" si="3174"/>
        <v>BT$16</v>
      </c>
      <c r="BU1964" s="199" t="str">
        <f t="shared" si="3174"/>
        <v>BU$16</v>
      </c>
      <c r="BV1964" s="199" t="str">
        <f t="shared" si="3174"/>
        <v>BV$16</v>
      </c>
      <c r="BW1964" s="199" t="str">
        <f t="shared" si="3174"/>
        <v>BW$16</v>
      </c>
      <c r="BX1964" s="199" t="str">
        <f t="shared" si="3174"/>
        <v>BX$16</v>
      </c>
      <c r="BY1964" s="199" t="str">
        <f t="shared" si="3174"/>
        <v>BY$16</v>
      </c>
      <c r="BZ1964" s="199" t="str">
        <f t="shared" si="3174"/>
        <v>BZ$16</v>
      </c>
      <c r="CA1964" s="199" t="str">
        <f t="shared" si="3174"/>
        <v>CA$16</v>
      </c>
      <c r="CB1964" s="199" t="str">
        <f t="shared" si="3174"/>
        <v>CB$16</v>
      </c>
      <c r="CC1964" s="199" t="str">
        <f t="shared" si="3174"/>
        <v>CC$16</v>
      </c>
      <c r="CD1964" s="199" t="str">
        <f t="shared" si="3174"/>
        <v>CD$16</v>
      </c>
      <c r="CE1964" s="199" t="str">
        <f t="shared" ref="CE1964:CL1964" si="3175">CE$20</f>
        <v>CE$16</v>
      </c>
      <c r="CF1964" s="199" t="str">
        <f t="shared" si="3175"/>
        <v>CF$16</v>
      </c>
      <c r="CG1964" s="199" t="str">
        <f t="shared" si="3175"/>
        <v>CG$16</v>
      </c>
      <c r="CH1964" s="199" t="str">
        <f t="shared" si="3175"/>
        <v>CH$16</v>
      </c>
      <c r="CI1964" s="199" t="str">
        <f t="shared" si="3175"/>
        <v>CI$16</v>
      </c>
      <c r="CJ1964" s="199" t="str">
        <f t="shared" si="3175"/>
        <v>CJ$16</v>
      </c>
      <c r="CK1964" s="199" t="str">
        <f t="shared" si="3175"/>
        <v>CK$16</v>
      </c>
      <c r="CL1964" s="199" t="str">
        <f t="shared" si="3175"/>
        <v>CL$16</v>
      </c>
      <c r="CN1964" s="176"/>
      <c r="CO1964" s="199" t="str">
        <f t="shared" ref="CO1964:DL1964" si="3176">CO$20</f>
        <v>CO$16</v>
      </c>
      <c r="CP1964" s="199" t="str">
        <f t="shared" si="3176"/>
        <v>CP$16</v>
      </c>
      <c r="CQ1964" s="199" t="str">
        <f t="shared" si="3176"/>
        <v>CQ$16</v>
      </c>
      <c r="CR1964" s="199" t="str">
        <f t="shared" si="3176"/>
        <v>CR$16</v>
      </c>
      <c r="CS1964" s="199" t="str">
        <f t="shared" si="3176"/>
        <v>CS$16</v>
      </c>
      <c r="CT1964" s="199" t="str">
        <f t="shared" si="3176"/>
        <v>CT$16</v>
      </c>
      <c r="CU1964" s="199" t="str">
        <f t="shared" si="3176"/>
        <v>CU$16</v>
      </c>
      <c r="CV1964" s="199" t="str">
        <f t="shared" si="3176"/>
        <v>CV$16</v>
      </c>
      <c r="CW1964" s="199" t="str">
        <f t="shared" si="3176"/>
        <v>CW$16</v>
      </c>
      <c r="CX1964" s="199" t="str">
        <f t="shared" si="3176"/>
        <v>CX$16</v>
      </c>
      <c r="CY1964" s="199" t="str">
        <f t="shared" si="3176"/>
        <v>CY$16</v>
      </c>
      <c r="CZ1964" s="199" t="str">
        <f t="shared" si="3176"/>
        <v>CZ$16</v>
      </c>
      <c r="DA1964" s="199" t="str">
        <f t="shared" si="3176"/>
        <v>DA$16</v>
      </c>
      <c r="DB1964" s="199" t="str">
        <f t="shared" si="3176"/>
        <v>DB$16</v>
      </c>
      <c r="DC1964" s="199" t="str">
        <f t="shared" si="3176"/>
        <v>DC$16</v>
      </c>
      <c r="DD1964" s="199" t="str">
        <f t="shared" si="3176"/>
        <v>DD$16</v>
      </c>
      <c r="DE1964" s="199" t="str">
        <f t="shared" si="3176"/>
        <v>DE$16</v>
      </c>
      <c r="DF1964" s="199" t="str">
        <f t="shared" si="3176"/>
        <v>DF$16</v>
      </c>
      <c r="DG1964" s="199" t="str">
        <f t="shared" si="3176"/>
        <v>DG$16</v>
      </c>
      <c r="DH1964" s="199" t="str">
        <f t="shared" si="3176"/>
        <v>DH$16</v>
      </c>
      <c r="DI1964" s="199" t="str">
        <f t="shared" si="3176"/>
        <v>DI$16</v>
      </c>
      <c r="DJ1964" s="199" t="str">
        <f t="shared" si="3176"/>
        <v>DJ$16</v>
      </c>
      <c r="DK1964" s="199" t="str">
        <f t="shared" si="3176"/>
        <v>DK$16</v>
      </c>
      <c r="DL1964" s="199" t="str">
        <f t="shared" si="3176"/>
        <v>DL$16</v>
      </c>
    </row>
    <row r="1965" spans="1:116" x14ac:dyDescent="0.4">
      <c r="A1965" s="174"/>
      <c r="E1965" s="8"/>
      <c r="G1965" s="175" t="s">
        <v>505</v>
      </c>
      <c r="H1965" s="200"/>
      <c r="I1965" s="201"/>
      <c r="J1965" s="201"/>
      <c r="K1965" s="202"/>
      <c r="L1965" s="202"/>
      <c r="M1965" s="202"/>
      <c r="N1965" s="202"/>
      <c r="O1965" s="202"/>
      <c r="P1965" s="202"/>
      <c r="R1965" s="202"/>
      <c r="S1965" s="199" t="str">
        <f t="shared" ref="S1965:CD1965" si="3177">S$21</f>
        <v>S$17</v>
      </c>
      <c r="T1965" s="199" t="str">
        <f t="shared" si="3177"/>
        <v>T$17</v>
      </c>
      <c r="U1965" s="199" t="str">
        <f t="shared" si="3177"/>
        <v>U$17</v>
      </c>
      <c r="V1965" s="199" t="str">
        <f t="shared" si="3177"/>
        <v>V$17</v>
      </c>
      <c r="W1965" s="199" t="str">
        <f t="shared" si="3177"/>
        <v>W$17</v>
      </c>
      <c r="X1965" s="199" t="str">
        <f t="shared" si="3177"/>
        <v>X$17</v>
      </c>
      <c r="Y1965" s="199" t="str">
        <f t="shared" si="3177"/>
        <v>Y$17</v>
      </c>
      <c r="Z1965" s="199" t="str">
        <f t="shared" si="3177"/>
        <v>Z$17</v>
      </c>
      <c r="AA1965" s="199" t="str">
        <f t="shared" si="3177"/>
        <v>AA$17</v>
      </c>
      <c r="AB1965" s="199" t="str">
        <f t="shared" si="3177"/>
        <v>AB$17</v>
      </c>
      <c r="AC1965" s="199" t="str">
        <f t="shared" si="3177"/>
        <v>AC$17</v>
      </c>
      <c r="AD1965" s="199" t="str">
        <f t="shared" si="3177"/>
        <v>AD$17</v>
      </c>
      <c r="AE1965" s="199" t="str">
        <f t="shared" si="3177"/>
        <v>AE$17</v>
      </c>
      <c r="AF1965" s="199" t="str">
        <f t="shared" si="3177"/>
        <v>AF$17</v>
      </c>
      <c r="AG1965" s="199" t="str">
        <f t="shared" si="3177"/>
        <v>AG$17</v>
      </c>
      <c r="AH1965" s="199" t="str">
        <f t="shared" si="3177"/>
        <v>AH$17</v>
      </c>
      <c r="AI1965" s="199" t="str">
        <f t="shared" si="3177"/>
        <v>AI$17</v>
      </c>
      <c r="AJ1965" s="199" t="str">
        <f t="shared" si="3177"/>
        <v>AJ$17</v>
      </c>
      <c r="AK1965" s="199" t="str">
        <f t="shared" si="3177"/>
        <v>AK$17</v>
      </c>
      <c r="AL1965" s="199" t="str">
        <f t="shared" si="3177"/>
        <v>AL$17</v>
      </c>
      <c r="AM1965" s="199" t="str">
        <f t="shared" si="3177"/>
        <v>AM$17</v>
      </c>
      <c r="AN1965" s="199" t="str">
        <f t="shared" si="3177"/>
        <v>AN$17</v>
      </c>
      <c r="AO1965" s="199" t="str">
        <f t="shared" si="3177"/>
        <v>AO$17</v>
      </c>
      <c r="AP1965" s="199" t="str">
        <f t="shared" si="3177"/>
        <v>AP$17</v>
      </c>
      <c r="AQ1965" s="199" t="str">
        <f t="shared" si="3177"/>
        <v>AQ$17</v>
      </c>
      <c r="AR1965" s="199" t="str">
        <f t="shared" si="3177"/>
        <v>AR$17</v>
      </c>
      <c r="AS1965" s="199" t="str">
        <f t="shared" si="3177"/>
        <v>AS$17</v>
      </c>
      <c r="AT1965" s="199" t="str">
        <f t="shared" si="3177"/>
        <v>AT$17</v>
      </c>
      <c r="AU1965" s="199" t="str">
        <f t="shared" si="3177"/>
        <v>AU$17</v>
      </c>
      <c r="AV1965" s="199" t="str">
        <f t="shared" si="3177"/>
        <v>AV$17</v>
      </c>
      <c r="AW1965" s="199" t="str">
        <f t="shared" si="3177"/>
        <v>AW$17</v>
      </c>
      <c r="AX1965" s="199" t="str">
        <f t="shared" si="3177"/>
        <v>AX$17</v>
      </c>
      <c r="AY1965" s="199" t="str">
        <f t="shared" si="3177"/>
        <v>AY$17</v>
      </c>
      <c r="AZ1965" s="199" t="str">
        <f t="shared" si="3177"/>
        <v>AZ$17</v>
      </c>
      <c r="BA1965" s="199" t="str">
        <f t="shared" si="3177"/>
        <v>BA$17</v>
      </c>
      <c r="BB1965" s="199" t="str">
        <f t="shared" si="3177"/>
        <v>BB$17</v>
      </c>
      <c r="BC1965" s="199" t="str">
        <f t="shared" si="3177"/>
        <v>BC$17</v>
      </c>
      <c r="BD1965" s="199" t="str">
        <f t="shared" si="3177"/>
        <v>BD$17</v>
      </c>
      <c r="BE1965" s="199" t="str">
        <f t="shared" si="3177"/>
        <v>BE$17</v>
      </c>
      <c r="BF1965" s="199" t="str">
        <f t="shared" si="3177"/>
        <v>BF$17</v>
      </c>
      <c r="BG1965" s="199" t="str">
        <f t="shared" si="3177"/>
        <v>BG$17</v>
      </c>
      <c r="BH1965" s="199" t="str">
        <f t="shared" si="3177"/>
        <v>BH$17</v>
      </c>
      <c r="BI1965" s="199" t="str">
        <f t="shared" si="3177"/>
        <v>BI$17</v>
      </c>
      <c r="BJ1965" s="199" t="str">
        <f t="shared" si="3177"/>
        <v>BJ$17</v>
      </c>
      <c r="BK1965" s="199" t="str">
        <f t="shared" si="3177"/>
        <v>BK$17</v>
      </c>
      <c r="BL1965" s="199" t="str">
        <f t="shared" si="3177"/>
        <v>BL$17</v>
      </c>
      <c r="BM1965" s="199" t="str">
        <f t="shared" si="3177"/>
        <v>BM$17</v>
      </c>
      <c r="BN1965" s="199" t="str">
        <f t="shared" si="3177"/>
        <v>BN$17</v>
      </c>
      <c r="BO1965" s="199" t="str">
        <f t="shared" si="3177"/>
        <v>BO$17</v>
      </c>
      <c r="BP1965" s="199" t="str">
        <f t="shared" si="3177"/>
        <v>BP$17</v>
      </c>
      <c r="BQ1965" s="199" t="str">
        <f t="shared" si="3177"/>
        <v>BQ$17</v>
      </c>
      <c r="BR1965" s="199" t="str">
        <f t="shared" si="3177"/>
        <v>BR$17</v>
      </c>
      <c r="BS1965" s="199" t="str">
        <f t="shared" si="3177"/>
        <v>BS$17</v>
      </c>
      <c r="BT1965" s="199" t="str">
        <f t="shared" si="3177"/>
        <v>BT$17</v>
      </c>
      <c r="BU1965" s="199" t="str">
        <f t="shared" si="3177"/>
        <v>BU$17</v>
      </c>
      <c r="BV1965" s="199" t="str">
        <f t="shared" si="3177"/>
        <v>BV$17</v>
      </c>
      <c r="BW1965" s="199" t="str">
        <f t="shared" si="3177"/>
        <v>BW$17</v>
      </c>
      <c r="BX1965" s="199" t="str">
        <f t="shared" si="3177"/>
        <v>BX$17</v>
      </c>
      <c r="BY1965" s="199" t="str">
        <f t="shared" si="3177"/>
        <v>BY$17</v>
      </c>
      <c r="BZ1965" s="199" t="str">
        <f t="shared" si="3177"/>
        <v>BZ$17</v>
      </c>
      <c r="CA1965" s="199" t="str">
        <f t="shared" si="3177"/>
        <v>CA$17</v>
      </c>
      <c r="CB1965" s="199" t="str">
        <f t="shared" si="3177"/>
        <v>CB$17</v>
      </c>
      <c r="CC1965" s="199" t="str">
        <f t="shared" si="3177"/>
        <v>CC$17</v>
      </c>
      <c r="CD1965" s="199" t="str">
        <f t="shared" si="3177"/>
        <v>CD$17</v>
      </c>
      <c r="CE1965" s="199" t="str">
        <f t="shared" ref="CE1965:CL1965" si="3178">CE$21</f>
        <v>CE$17</v>
      </c>
      <c r="CF1965" s="199" t="str">
        <f t="shared" si="3178"/>
        <v>CF$17</v>
      </c>
      <c r="CG1965" s="199" t="str">
        <f t="shared" si="3178"/>
        <v>CG$17</v>
      </c>
      <c r="CH1965" s="199" t="str">
        <f t="shared" si="3178"/>
        <v>CH$17</v>
      </c>
      <c r="CI1965" s="199" t="str">
        <f t="shared" si="3178"/>
        <v>CI$17</v>
      </c>
      <c r="CJ1965" s="199" t="str">
        <f t="shared" si="3178"/>
        <v>CJ$17</v>
      </c>
      <c r="CK1965" s="199" t="str">
        <f t="shared" si="3178"/>
        <v>CK$17</v>
      </c>
      <c r="CL1965" s="199" t="str">
        <f t="shared" si="3178"/>
        <v>CL$17</v>
      </c>
      <c r="CN1965" s="201"/>
      <c r="CO1965" s="199" t="str">
        <f t="shared" ref="CO1965:DL1965" si="3179">CO$21</f>
        <v>CO$17</v>
      </c>
      <c r="CP1965" s="199" t="str">
        <f t="shared" si="3179"/>
        <v>CP$17</v>
      </c>
      <c r="CQ1965" s="199" t="str">
        <f t="shared" si="3179"/>
        <v>CQ$17</v>
      </c>
      <c r="CR1965" s="199" t="str">
        <f t="shared" si="3179"/>
        <v>CR$17</v>
      </c>
      <c r="CS1965" s="199" t="str">
        <f t="shared" si="3179"/>
        <v>CS$17</v>
      </c>
      <c r="CT1965" s="199" t="str">
        <f t="shared" si="3179"/>
        <v>CT$17</v>
      </c>
      <c r="CU1965" s="199" t="str">
        <f t="shared" si="3179"/>
        <v>CU$17</v>
      </c>
      <c r="CV1965" s="199" t="str">
        <f t="shared" si="3179"/>
        <v>CV$17</v>
      </c>
      <c r="CW1965" s="199" t="str">
        <f t="shared" si="3179"/>
        <v>CW$17</v>
      </c>
      <c r="CX1965" s="199" t="str">
        <f t="shared" si="3179"/>
        <v>CX$17</v>
      </c>
      <c r="CY1965" s="199" t="str">
        <f t="shared" si="3179"/>
        <v>CY$17</v>
      </c>
      <c r="CZ1965" s="199" t="str">
        <f t="shared" si="3179"/>
        <v>CZ$17</v>
      </c>
      <c r="DA1965" s="199" t="str">
        <f t="shared" si="3179"/>
        <v>DA$17</v>
      </c>
      <c r="DB1965" s="199" t="str">
        <f t="shared" si="3179"/>
        <v>DB$17</v>
      </c>
      <c r="DC1965" s="199" t="str">
        <f t="shared" si="3179"/>
        <v>DC$17</v>
      </c>
      <c r="DD1965" s="199" t="str">
        <f t="shared" si="3179"/>
        <v>DD$17</v>
      </c>
      <c r="DE1965" s="199" t="str">
        <f t="shared" si="3179"/>
        <v>DE$17</v>
      </c>
      <c r="DF1965" s="199" t="str">
        <f t="shared" si="3179"/>
        <v>DF$17</v>
      </c>
      <c r="DG1965" s="199" t="str">
        <f t="shared" si="3179"/>
        <v>DG$17</v>
      </c>
      <c r="DH1965" s="199" t="str">
        <f t="shared" si="3179"/>
        <v>DH$17</v>
      </c>
      <c r="DI1965" s="199" t="str">
        <f t="shared" si="3179"/>
        <v>DI$17</v>
      </c>
      <c r="DJ1965" s="199" t="str">
        <f t="shared" si="3179"/>
        <v>DJ$17</v>
      </c>
      <c r="DK1965" s="199" t="str">
        <f t="shared" si="3179"/>
        <v>DK$17</v>
      </c>
      <c r="DL1965" s="199" t="str">
        <f t="shared" si="3179"/>
        <v>DL$17</v>
      </c>
    </row>
    <row r="1966" spans="1:116" x14ac:dyDescent="0.4">
      <c r="A1966" s="174"/>
      <c r="E1966" s="8"/>
      <c r="G1966" s="175" t="s">
        <v>463</v>
      </c>
      <c r="H1966" s="200"/>
      <c r="I1966" s="201"/>
      <c r="J1966" s="201"/>
      <c r="K1966" s="202"/>
      <c r="L1966" s="202"/>
      <c r="M1966" s="202"/>
      <c r="N1966" s="202"/>
      <c r="O1966" s="202"/>
      <c r="P1966" s="202"/>
      <c r="R1966" s="202"/>
      <c r="S1966" s="190"/>
      <c r="T1966" s="190"/>
      <c r="U1966" s="190"/>
      <c r="V1966" s="190"/>
      <c r="W1966" s="190"/>
      <c r="X1966" s="190"/>
      <c r="Y1966" s="190"/>
      <c r="Z1966" s="190"/>
      <c r="AA1966" s="190"/>
      <c r="AB1966" s="190"/>
      <c r="AC1966" s="190"/>
      <c r="AD1966" s="190"/>
      <c r="AE1966" s="190"/>
      <c r="AF1966" s="190"/>
      <c r="AG1966" s="190"/>
      <c r="AH1966" s="190"/>
      <c r="AI1966" s="190"/>
      <c r="AJ1966" s="190"/>
      <c r="AK1966" s="190"/>
      <c r="AL1966" s="190"/>
      <c r="AM1966" s="190"/>
      <c r="AN1966" s="190"/>
      <c r="AO1966" s="190"/>
      <c r="AP1966" s="190"/>
      <c r="AQ1966" s="190"/>
      <c r="AR1966" s="190"/>
      <c r="AS1966" s="190"/>
      <c r="AT1966" s="190"/>
      <c r="AU1966" s="190"/>
      <c r="AV1966" s="190"/>
      <c r="AW1966" s="190"/>
      <c r="AX1966" s="190"/>
      <c r="AY1966" s="190"/>
      <c r="AZ1966" s="190"/>
      <c r="BA1966" s="190"/>
      <c r="BB1966" s="190"/>
      <c r="BC1966" s="190"/>
      <c r="BD1966" s="190"/>
      <c r="BE1966" s="190"/>
      <c r="BF1966" s="190"/>
      <c r="BG1966" s="190"/>
      <c r="BH1966" s="190"/>
      <c r="BI1966" s="190"/>
      <c r="BJ1966" s="190"/>
      <c r="BK1966" s="190"/>
      <c r="BL1966" s="190"/>
      <c r="BM1966" s="190"/>
      <c r="BN1966" s="190"/>
      <c r="BO1966" s="190"/>
      <c r="BP1966" s="190"/>
      <c r="BQ1966" s="190"/>
      <c r="BR1966" s="190"/>
      <c r="BS1966" s="190"/>
      <c r="BT1966" s="190"/>
      <c r="BU1966" s="190"/>
      <c r="BV1966" s="190"/>
      <c r="BW1966" s="190"/>
      <c r="BX1966" s="190"/>
      <c r="BY1966" s="190"/>
      <c r="BZ1966" s="190"/>
      <c r="CA1966" s="190"/>
      <c r="CB1966" s="190"/>
      <c r="CC1966" s="190"/>
      <c r="CD1966" s="190"/>
      <c r="CE1966" s="190"/>
      <c r="CF1966" s="190"/>
      <c r="CG1966" s="190"/>
      <c r="CH1966" s="190"/>
      <c r="CI1966" s="190"/>
      <c r="CJ1966" s="190"/>
      <c r="CK1966" s="190"/>
      <c r="CL1966" s="190"/>
      <c r="CN1966" s="201"/>
      <c r="CO1966" s="190"/>
      <c r="CP1966" s="190"/>
      <c r="CQ1966" s="190"/>
      <c r="CR1966" s="190"/>
      <c r="CS1966" s="190"/>
      <c r="CT1966" s="190"/>
      <c r="CU1966" s="190"/>
      <c r="CV1966" s="190"/>
      <c r="CW1966" s="190"/>
      <c r="CX1966" s="190"/>
      <c r="CY1966" s="190"/>
      <c r="CZ1966" s="190"/>
      <c r="DA1966" s="190"/>
      <c r="DB1966" s="190"/>
      <c r="DC1966" s="190"/>
      <c r="DD1966" s="190"/>
      <c r="DE1966" s="190"/>
      <c r="DF1966" s="190"/>
      <c r="DG1966" s="190"/>
      <c r="DH1966" s="190"/>
      <c r="DI1966" s="190"/>
      <c r="DJ1966" s="190"/>
      <c r="DK1966" s="190"/>
      <c r="DL1966" s="190"/>
    </row>
    <row r="1967" spans="1:116" x14ac:dyDescent="0.4">
      <c r="A1967" s="174"/>
      <c r="E1967" s="8"/>
      <c r="G1967" s="175" t="s">
        <v>464</v>
      </c>
      <c r="H1967" s="200"/>
      <c r="I1967" s="201"/>
      <c r="J1967" s="201"/>
      <c r="K1967" s="202"/>
      <c r="L1967" s="202"/>
      <c r="M1967" s="202"/>
      <c r="N1967" s="202"/>
      <c r="O1967" s="202"/>
      <c r="P1967" s="202"/>
      <c r="R1967" s="202"/>
      <c r="S1967" s="190"/>
      <c r="T1967" s="190"/>
      <c r="U1967" s="190"/>
      <c r="V1967" s="190"/>
      <c r="W1967" s="190"/>
      <c r="X1967" s="190"/>
      <c r="Y1967" s="190"/>
      <c r="Z1967" s="190"/>
      <c r="AA1967" s="190"/>
      <c r="AB1967" s="190"/>
      <c r="AC1967" s="190"/>
      <c r="AD1967" s="190"/>
      <c r="AE1967" s="190"/>
      <c r="AF1967" s="190"/>
      <c r="AG1967" s="190"/>
      <c r="AH1967" s="190"/>
      <c r="AI1967" s="190"/>
      <c r="AJ1967" s="190"/>
      <c r="AK1967" s="190"/>
      <c r="AL1967" s="190"/>
      <c r="AM1967" s="190"/>
      <c r="AN1967" s="190"/>
      <c r="AO1967" s="190"/>
      <c r="AP1967" s="190"/>
      <c r="AQ1967" s="190"/>
      <c r="AR1967" s="190"/>
      <c r="AS1967" s="190"/>
      <c r="AT1967" s="190"/>
      <c r="AU1967" s="190"/>
      <c r="AV1967" s="190"/>
      <c r="AW1967" s="190"/>
      <c r="AX1967" s="190"/>
      <c r="AY1967" s="190"/>
      <c r="AZ1967" s="190"/>
      <c r="BA1967" s="190"/>
      <c r="BB1967" s="190"/>
      <c r="BC1967" s="190"/>
      <c r="BD1967" s="190"/>
      <c r="BE1967" s="190"/>
      <c r="BF1967" s="190"/>
      <c r="BG1967" s="190"/>
      <c r="BH1967" s="190"/>
      <c r="BI1967" s="190"/>
      <c r="BJ1967" s="190"/>
      <c r="BK1967" s="190"/>
      <c r="BL1967" s="190"/>
      <c r="BM1967" s="190"/>
      <c r="BN1967" s="190"/>
      <c r="BO1967" s="190"/>
      <c r="BP1967" s="190"/>
      <c r="BQ1967" s="190"/>
      <c r="BR1967" s="190"/>
      <c r="BS1967" s="190"/>
      <c r="BT1967" s="190"/>
      <c r="BU1967" s="190"/>
      <c r="BV1967" s="190"/>
      <c r="BW1967" s="190"/>
      <c r="BX1967" s="190"/>
      <c r="BY1967" s="190"/>
      <c r="BZ1967" s="190"/>
      <c r="CA1967" s="190"/>
      <c r="CB1967" s="190"/>
      <c r="CC1967" s="190"/>
      <c r="CD1967" s="190"/>
      <c r="CE1967" s="190"/>
      <c r="CF1967" s="190"/>
      <c r="CG1967" s="190"/>
      <c r="CH1967" s="190"/>
      <c r="CI1967" s="190"/>
      <c r="CJ1967" s="190"/>
      <c r="CK1967" s="190"/>
      <c r="CL1967" s="190"/>
      <c r="CN1967" s="201"/>
      <c r="CO1967" s="190"/>
      <c r="CP1967" s="190"/>
      <c r="CQ1967" s="190"/>
      <c r="CR1967" s="190"/>
      <c r="CS1967" s="190"/>
      <c r="CT1967" s="190"/>
      <c r="CU1967" s="190"/>
      <c r="CV1967" s="190"/>
      <c r="CW1967" s="190"/>
      <c r="CX1967" s="190"/>
      <c r="CY1967" s="190"/>
      <c r="CZ1967" s="190"/>
      <c r="DA1967" s="190"/>
      <c r="DB1967" s="190"/>
      <c r="DC1967" s="190"/>
      <c r="DD1967" s="190"/>
      <c r="DE1967" s="190"/>
      <c r="DF1967" s="190"/>
      <c r="DG1967" s="190"/>
      <c r="DH1967" s="190"/>
      <c r="DI1967" s="190"/>
      <c r="DJ1967" s="190"/>
      <c r="DK1967" s="190"/>
      <c r="DL1967" s="190"/>
    </row>
    <row r="1968" spans="1:116" x14ac:dyDescent="0.4">
      <c r="A1968" s="142" t="s">
        <v>218</v>
      </c>
      <c r="B1968" s="31" t="s">
        <v>81</v>
      </c>
      <c r="C1968" s="31"/>
      <c r="D1968" t="s">
        <v>545</v>
      </c>
      <c r="E1968" s="8" t="str">
        <f t="shared" ref="E1968:E1969" si="3180">ROW()&amp;" "&amp;D1968</f>
        <v>1968 SEASON MONTHL-TR-R</v>
      </c>
      <c r="F1968" t="s">
        <v>552</v>
      </c>
      <c r="G1968" s="143" t="s">
        <v>544</v>
      </c>
      <c r="H1968" s="200"/>
      <c r="I1968" s="201"/>
      <c r="J1968" s="201"/>
      <c r="K1968" s="202"/>
      <c r="L1968" s="202"/>
      <c r="M1968" s="202"/>
      <c r="N1968" s="202"/>
      <c r="O1968" s="202"/>
      <c r="P1968" s="202"/>
      <c r="R1968" s="202"/>
      <c r="S1968" s="190" t="str">
        <f t="shared" ref="S1968:CD1968" si="3181">S$22</f>
        <v>S$18</v>
      </c>
      <c r="T1968" s="190" t="str">
        <f t="shared" si="3181"/>
        <v>T$18</v>
      </c>
      <c r="U1968" s="190" t="str">
        <f t="shared" si="3181"/>
        <v>U$18</v>
      </c>
      <c r="V1968" s="190" t="str">
        <f t="shared" si="3181"/>
        <v>V$18</v>
      </c>
      <c r="W1968" s="190" t="str">
        <f t="shared" si="3181"/>
        <v>W$18</v>
      </c>
      <c r="X1968" s="190" t="str">
        <f t="shared" si="3181"/>
        <v>X$18</v>
      </c>
      <c r="Y1968" s="190" t="str">
        <f t="shared" si="3181"/>
        <v>Y$18</v>
      </c>
      <c r="Z1968" s="190" t="str">
        <f t="shared" si="3181"/>
        <v>Z$18</v>
      </c>
      <c r="AA1968" s="190" t="str">
        <f t="shared" si="3181"/>
        <v>AA$18</v>
      </c>
      <c r="AB1968" s="190" t="str">
        <f t="shared" si="3181"/>
        <v>AB$18</v>
      </c>
      <c r="AC1968" s="190" t="str">
        <f t="shared" si="3181"/>
        <v>AC$18</v>
      </c>
      <c r="AD1968" s="190" t="str">
        <f t="shared" si="3181"/>
        <v>AD$18</v>
      </c>
      <c r="AE1968" s="190" t="str">
        <f t="shared" si="3181"/>
        <v>AE$18</v>
      </c>
      <c r="AF1968" s="190" t="str">
        <f t="shared" si="3181"/>
        <v>AF$18</v>
      </c>
      <c r="AG1968" s="190" t="str">
        <f t="shared" si="3181"/>
        <v>AG$18</v>
      </c>
      <c r="AH1968" s="190" t="str">
        <f t="shared" si="3181"/>
        <v>AH$18</v>
      </c>
      <c r="AI1968" s="190" t="str">
        <f t="shared" si="3181"/>
        <v>AI$18</v>
      </c>
      <c r="AJ1968" s="190" t="str">
        <f t="shared" si="3181"/>
        <v>AJ$18</v>
      </c>
      <c r="AK1968" s="190" t="str">
        <f t="shared" si="3181"/>
        <v>AK$18</v>
      </c>
      <c r="AL1968" s="190" t="str">
        <f t="shared" si="3181"/>
        <v>AL$18</v>
      </c>
      <c r="AM1968" s="190" t="str">
        <f t="shared" si="3181"/>
        <v>AM$18</v>
      </c>
      <c r="AN1968" s="190" t="str">
        <f t="shared" si="3181"/>
        <v>AN$18</v>
      </c>
      <c r="AO1968" s="190" t="str">
        <f t="shared" si="3181"/>
        <v>AO$18</v>
      </c>
      <c r="AP1968" s="190" t="str">
        <f t="shared" si="3181"/>
        <v>AP$18</v>
      </c>
      <c r="AQ1968" s="190" t="str">
        <f t="shared" si="3181"/>
        <v>AQ$18</v>
      </c>
      <c r="AR1968" s="190" t="str">
        <f t="shared" si="3181"/>
        <v>AR$18</v>
      </c>
      <c r="AS1968" s="190" t="str">
        <f t="shared" si="3181"/>
        <v>AS$18</v>
      </c>
      <c r="AT1968" s="190" t="str">
        <f t="shared" si="3181"/>
        <v>AT$18</v>
      </c>
      <c r="AU1968" s="190" t="str">
        <f t="shared" si="3181"/>
        <v>AU$18</v>
      </c>
      <c r="AV1968" s="190" t="str">
        <f t="shared" si="3181"/>
        <v>AV$18</v>
      </c>
      <c r="AW1968" s="190" t="str">
        <f t="shared" si="3181"/>
        <v>AW$18</v>
      </c>
      <c r="AX1968" s="190" t="str">
        <f t="shared" si="3181"/>
        <v>AX$18</v>
      </c>
      <c r="AY1968" s="190" t="str">
        <f t="shared" si="3181"/>
        <v>AY$18</v>
      </c>
      <c r="AZ1968" s="190" t="str">
        <f t="shared" si="3181"/>
        <v>AZ$18</v>
      </c>
      <c r="BA1968" s="190" t="str">
        <f t="shared" si="3181"/>
        <v>BA$18</v>
      </c>
      <c r="BB1968" s="190" t="str">
        <f t="shared" si="3181"/>
        <v>BB$18</v>
      </c>
      <c r="BC1968" s="190" t="str">
        <f t="shared" si="3181"/>
        <v>BC$18</v>
      </c>
      <c r="BD1968" s="190" t="str">
        <f t="shared" si="3181"/>
        <v>BD$18</v>
      </c>
      <c r="BE1968" s="190" t="str">
        <f t="shared" si="3181"/>
        <v>BE$18</v>
      </c>
      <c r="BF1968" s="190" t="str">
        <f t="shared" si="3181"/>
        <v>BF$18</v>
      </c>
      <c r="BG1968" s="190" t="str">
        <f t="shared" si="3181"/>
        <v>BG$18</v>
      </c>
      <c r="BH1968" s="190" t="str">
        <f t="shared" si="3181"/>
        <v>BH$18</v>
      </c>
      <c r="BI1968" s="190" t="str">
        <f t="shared" si="3181"/>
        <v>BI$18</v>
      </c>
      <c r="BJ1968" s="190" t="str">
        <f t="shared" si="3181"/>
        <v>BJ$18</v>
      </c>
      <c r="BK1968" s="190" t="str">
        <f t="shared" si="3181"/>
        <v>BK$18</v>
      </c>
      <c r="BL1968" s="190" t="str">
        <f t="shared" si="3181"/>
        <v>BL$18</v>
      </c>
      <c r="BM1968" s="190" t="str">
        <f t="shared" si="3181"/>
        <v>BM$18</v>
      </c>
      <c r="BN1968" s="190" t="str">
        <f t="shared" si="3181"/>
        <v>BN$18</v>
      </c>
      <c r="BO1968" s="190" t="str">
        <f t="shared" si="3181"/>
        <v>BO$18</v>
      </c>
      <c r="BP1968" s="190" t="str">
        <f t="shared" si="3181"/>
        <v>BP$18</v>
      </c>
      <c r="BQ1968" s="190" t="str">
        <f t="shared" si="3181"/>
        <v>BQ$18</v>
      </c>
      <c r="BR1968" s="190" t="str">
        <f t="shared" si="3181"/>
        <v>BR$18</v>
      </c>
      <c r="BS1968" s="190" t="str">
        <f t="shared" si="3181"/>
        <v>BS$18</v>
      </c>
      <c r="BT1968" s="190" t="str">
        <f t="shared" si="3181"/>
        <v>BT$18</v>
      </c>
      <c r="BU1968" s="190" t="str">
        <f t="shared" si="3181"/>
        <v>BU$18</v>
      </c>
      <c r="BV1968" s="190" t="str">
        <f t="shared" si="3181"/>
        <v>BV$18</v>
      </c>
      <c r="BW1968" s="190" t="str">
        <f t="shared" si="3181"/>
        <v>BW$18</v>
      </c>
      <c r="BX1968" s="190" t="str">
        <f t="shared" si="3181"/>
        <v>BX$18</v>
      </c>
      <c r="BY1968" s="190" t="str">
        <f t="shared" si="3181"/>
        <v>BY$18</v>
      </c>
      <c r="BZ1968" s="190" t="str">
        <f t="shared" si="3181"/>
        <v>BZ$18</v>
      </c>
      <c r="CA1968" s="190" t="str">
        <f t="shared" si="3181"/>
        <v>CA$18</v>
      </c>
      <c r="CB1968" s="190" t="str">
        <f t="shared" si="3181"/>
        <v>CB$18</v>
      </c>
      <c r="CC1968" s="190" t="str">
        <f t="shared" si="3181"/>
        <v>CC$18</v>
      </c>
      <c r="CD1968" s="190" t="str">
        <f t="shared" si="3181"/>
        <v>CD$18</v>
      </c>
      <c r="CE1968" s="190" t="str">
        <f t="shared" ref="CE1968:CL1968" si="3182">CE$22</f>
        <v>CE$18</v>
      </c>
      <c r="CF1968" s="190" t="str">
        <f t="shared" si="3182"/>
        <v>CF$18</v>
      </c>
      <c r="CG1968" s="190" t="str">
        <f t="shared" si="3182"/>
        <v>CG$18</v>
      </c>
      <c r="CH1968" s="190" t="str">
        <f t="shared" si="3182"/>
        <v>CH$18</v>
      </c>
      <c r="CI1968" s="190" t="str">
        <f t="shared" si="3182"/>
        <v>CI$18</v>
      </c>
      <c r="CJ1968" s="190" t="str">
        <f t="shared" si="3182"/>
        <v>CJ$18</v>
      </c>
      <c r="CK1968" s="190" t="str">
        <f t="shared" si="3182"/>
        <v>CK$18</v>
      </c>
      <c r="CL1968" s="190" t="str">
        <f t="shared" si="3182"/>
        <v>CL$18</v>
      </c>
      <c r="CN1968" s="201"/>
      <c r="CO1968" s="190" t="str">
        <f t="shared" ref="CO1968:DL1968" si="3183">CO$22</f>
        <v>CO$18</v>
      </c>
      <c r="CP1968" s="190" t="str">
        <f t="shared" si="3183"/>
        <v>CP$18</v>
      </c>
      <c r="CQ1968" s="190" t="str">
        <f t="shared" si="3183"/>
        <v>CQ$18</v>
      </c>
      <c r="CR1968" s="190" t="str">
        <f t="shared" si="3183"/>
        <v>CR$18</v>
      </c>
      <c r="CS1968" s="190" t="str">
        <f t="shared" si="3183"/>
        <v>CS$18</v>
      </c>
      <c r="CT1968" s="190" t="str">
        <f t="shared" si="3183"/>
        <v>CT$18</v>
      </c>
      <c r="CU1968" s="190" t="str">
        <f t="shared" si="3183"/>
        <v>CU$18</v>
      </c>
      <c r="CV1968" s="190" t="str">
        <f t="shared" si="3183"/>
        <v>CV$18</v>
      </c>
      <c r="CW1968" s="190" t="str">
        <f t="shared" si="3183"/>
        <v>CW$18</v>
      </c>
      <c r="CX1968" s="190" t="str">
        <f t="shared" si="3183"/>
        <v>CX$18</v>
      </c>
      <c r="CY1968" s="190" t="str">
        <f t="shared" si="3183"/>
        <v>CY$18</v>
      </c>
      <c r="CZ1968" s="190" t="str">
        <f t="shared" si="3183"/>
        <v>CZ$18</v>
      </c>
      <c r="DA1968" s="190" t="str">
        <f t="shared" si="3183"/>
        <v>DA$18</v>
      </c>
      <c r="DB1968" s="190" t="str">
        <f t="shared" si="3183"/>
        <v>DB$18</v>
      </c>
      <c r="DC1968" s="190" t="str">
        <f t="shared" si="3183"/>
        <v>DC$18</v>
      </c>
      <c r="DD1968" s="190" t="str">
        <f t="shared" si="3183"/>
        <v>DD$18</v>
      </c>
      <c r="DE1968" s="190" t="str">
        <f t="shared" si="3183"/>
        <v>DE$18</v>
      </c>
      <c r="DF1968" s="190" t="str">
        <f t="shared" si="3183"/>
        <v>DF$18</v>
      </c>
      <c r="DG1968" s="190" t="str">
        <f t="shared" si="3183"/>
        <v>DG$18</v>
      </c>
      <c r="DH1968" s="190" t="str">
        <f t="shared" si="3183"/>
        <v>DH$18</v>
      </c>
      <c r="DI1968" s="190" t="str">
        <f t="shared" si="3183"/>
        <v>DI$18</v>
      </c>
      <c r="DJ1968" s="190" t="str">
        <f t="shared" si="3183"/>
        <v>DJ$18</v>
      </c>
      <c r="DK1968" s="190" t="str">
        <f t="shared" si="3183"/>
        <v>DK$18</v>
      </c>
      <c r="DL1968" s="190" t="str">
        <f t="shared" si="3183"/>
        <v>DL$18</v>
      </c>
    </row>
    <row r="1969" spans="1:116" x14ac:dyDescent="0.4">
      <c r="A1969" s="12"/>
      <c r="B1969" s="12" t="s">
        <v>332</v>
      </c>
      <c r="C1969" s="12"/>
      <c r="D1969" t="s">
        <v>545</v>
      </c>
      <c r="E1969" s="8" t="str">
        <f t="shared" si="3180"/>
        <v>1969 SEASON MONTHL-TR-R</v>
      </c>
      <c r="G1969" s="95" t="str">
        <f>G1963</f>
        <v>Primary volume driver</v>
      </c>
      <c r="H1969" s="200"/>
      <c r="I1969" s="201"/>
      <c r="J1969" s="201"/>
      <c r="K1969" s="202"/>
      <c r="L1969" s="202"/>
      <c r="M1969" s="202"/>
      <c r="N1969" s="202"/>
      <c r="O1969" s="202"/>
      <c r="P1969" s="202"/>
      <c r="R1969" s="202"/>
      <c r="S1969" s="190" t="str">
        <f t="shared" ref="S1969:CD1969" si="3184">S$23</f>
        <v>S$19</v>
      </c>
      <c r="T1969" s="190" t="str">
        <f t="shared" si="3184"/>
        <v>T$19</v>
      </c>
      <c r="U1969" s="190" t="str">
        <f t="shared" si="3184"/>
        <v>U$19</v>
      </c>
      <c r="V1969" s="190" t="str">
        <f t="shared" si="3184"/>
        <v>V$19</v>
      </c>
      <c r="W1969" s="190" t="str">
        <f t="shared" si="3184"/>
        <v>W$19</v>
      </c>
      <c r="X1969" s="190" t="str">
        <f t="shared" si="3184"/>
        <v>X$19</v>
      </c>
      <c r="Y1969" s="190" t="str">
        <f t="shared" si="3184"/>
        <v>Y$19</v>
      </c>
      <c r="Z1969" s="190" t="str">
        <f t="shared" si="3184"/>
        <v>Z$19</v>
      </c>
      <c r="AA1969" s="190" t="str">
        <f t="shared" si="3184"/>
        <v>AA$19</v>
      </c>
      <c r="AB1969" s="190" t="str">
        <f t="shared" si="3184"/>
        <v>AB$19</v>
      </c>
      <c r="AC1969" s="190" t="str">
        <f t="shared" si="3184"/>
        <v>AC$19</v>
      </c>
      <c r="AD1969" s="190" t="str">
        <f t="shared" si="3184"/>
        <v>AD$19</v>
      </c>
      <c r="AE1969" s="190" t="str">
        <f t="shared" si="3184"/>
        <v>AE$19</v>
      </c>
      <c r="AF1969" s="190" t="str">
        <f t="shared" si="3184"/>
        <v>AF$19</v>
      </c>
      <c r="AG1969" s="190" t="str">
        <f t="shared" si="3184"/>
        <v>AG$19</v>
      </c>
      <c r="AH1969" s="190" t="str">
        <f t="shared" si="3184"/>
        <v>AH$19</v>
      </c>
      <c r="AI1969" s="190" t="str">
        <f t="shared" si="3184"/>
        <v>AI$19</v>
      </c>
      <c r="AJ1969" s="190" t="str">
        <f t="shared" si="3184"/>
        <v>AJ$19</v>
      </c>
      <c r="AK1969" s="190" t="str">
        <f t="shared" si="3184"/>
        <v>AK$19</v>
      </c>
      <c r="AL1969" s="190" t="str">
        <f t="shared" si="3184"/>
        <v>AL$19</v>
      </c>
      <c r="AM1969" s="190" t="str">
        <f t="shared" si="3184"/>
        <v>AM$19</v>
      </c>
      <c r="AN1969" s="190" t="str">
        <f t="shared" si="3184"/>
        <v>AN$19</v>
      </c>
      <c r="AO1969" s="190" t="str">
        <f t="shared" si="3184"/>
        <v>AO$19</v>
      </c>
      <c r="AP1969" s="190" t="str">
        <f t="shared" si="3184"/>
        <v>AP$19</v>
      </c>
      <c r="AQ1969" s="190" t="str">
        <f t="shared" si="3184"/>
        <v>AQ$19</v>
      </c>
      <c r="AR1969" s="190" t="str">
        <f t="shared" si="3184"/>
        <v>AR$19</v>
      </c>
      <c r="AS1969" s="190" t="str">
        <f t="shared" si="3184"/>
        <v>AS$19</v>
      </c>
      <c r="AT1969" s="190" t="str">
        <f t="shared" si="3184"/>
        <v>AT$19</v>
      </c>
      <c r="AU1969" s="190" t="str">
        <f t="shared" si="3184"/>
        <v>AU$19</v>
      </c>
      <c r="AV1969" s="190" t="str">
        <f t="shared" si="3184"/>
        <v>AV$19</v>
      </c>
      <c r="AW1969" s="190" t="str">
        <f t="shared" si="3184"/>
        <v>AW$19</v>
      </c>
      <c r="AX1969" s="190" t="str">
        <f t="shared" si="3184"/>
        <v>AX$19</v>
      </c>
      <c r="AY1969" s="190" t="str">
        <f t="shared" si="3184"/>
        <v>AY$19</v>
      </c>
      <c r="AZ1969" s="190" t="str">
        <f t="shared" si="3184"/>
        <v>AZ$19</v>
      </c>
      <c r="BA1969" s="190" t="str">
        <f t="shared" si="3184"/>
        <v>BA$19</v>
      </c>
      <c r="BB1969" s="190" t="str">
        <f t="shared" si="3184"/>
        <v>BB$19</v>
      </c>
      <c r="BC1969" s="190" t="str">
        <f t="shared" si="3184"/>
        <v>BC$19</v>
      </c>
      <c r="BD1969" s="190" t="str">
        <f t="shared" si="3184"/>
        <v>BD$19</v>
      </c>
      <c r="BE1969" s="190" t="str">
        <f t="shared" si="3184"/>
        <v>BE$19</v>
      </c>
      <c r="BF1969" s="190" t="str">
        <f t="shared" si="3184"/>
        <v>BF$19</v>
      </c>
      <c r="BG1969" s="190" t="str">
        <f t="shared" si="3184"/>
        <v>BG$19</v>
      </c>
      <c r="BH1969" s="190" t="str">
        <f t="shared" si="3184"/>
        <v>BH$19</v>
      </c>
      <c r="BI1969" s="190" t="str">
        <f t="shared" si="3184"/>
        <v>BI$19</v>
      </c>
      <c r="BJ1969" s="190" t="str">
        <f t="shared" si="3184"/>
        <v>BJ$19</v>
      </c>
      <c r="BK1969" s="190" t="str">
        <f t="shared" si="3184"/>
        <v>BK$19</v>
      </c>
      <c r="BL1969" s="190" t="str">
        <f t="shared" si="3184"/>
        <v>BL$19</v>
      </c>
      <c r="BM1969" s="190" t="str">
        <f t="shared" si="3184"/>
        <v>BM$19</v>
      </c>
      <c r="BN1969" s="190" t="str">
        <f t="shared" si="3184"/>
        <v>BN$19</v>
      </c>
      <c r="BO1969" s="190" t="str">
        <f t="shared" si="3184"/>
        <v>BO$19</v>
      </c>
      <c r="BP1969" s="190" t="str">
        <f t="shared" si="3184"/>
        <v>BP$19</v>
      </c>
      <c r="BQ1969" s="190" t="str">
        <f t="shared" si="3184"/>
        <v>BQ$19</v>
      </c>
      <c r="BR1969" s="190" t="str">
        <f t="shared" si="3184"/>
        <v>BR$19</v>
      </c>
      <c r="BS1969" s="190" t="str">
        <f t="shared" si="3184"/>
        <v>BS$19</v>
      </c>
      <c r="BT1969" s="190" t="str">
        <f t="shared" si="3184"/>
        <v>BT$19</v>
      </c>
      <c r="BU1969" s="190" t="str">
        <f t="shared" si="3184"/>
        <v>BU$19</v>
      </c>
      <c r="BV1969" s="190" t="str">
        <f t="shared" si="3184"/>
        <v>BV$19</v>
      </c>
      <c r="BW1969" s="190" t="str">
        <f t="shared" si="3184"/>
        <v>BW$19</v>
      </c>
      <c r="BX1969" s="190" t="str">
        <f t="shared" si="3184"/>
        <v>BX$19</v>
      </c>
      <c r="BY1969" s="190" t="str">
        <f t="shared" si="3184"/>
        <v>BY$19</v>
      </c>
      <c r="BZ1969" s="190" t="str">
        <f t="shared" si="3184"/>
        <v>BZ$19</v>
      </c>
      <c r="CA1969" s="190" t="str">
        <f t="shared" si="3184"/>
        <v>CA$19</v>
      </c>
      <c r="CB1969" s="190" t="str">
        <f t="shared" si="3184"/>
        <v>CB$19</v>
      </c>
      <c r="CC1969" s="190" t="str">
        <f t="shared" si="3184"/>
        <v>CC$19</v>
      </c>
      <c r="CD1969" s="190" t="str">
        <f t="shared" si="3184"/>
        <v>CD$19</v>
      </c>
      <c r="CE1969" s="190" t="str">
        <f t="shared" ref="CE1969:CL1969" si="3185">CE$23</f>
        <v>CE$19</v>
      </c>
      <c r="CF1969" s="190" t="str">
        <f t="shared" si="3185"/>
        <v>CF$19</v>
      </c>
      <c r="CG1969" s="190" t="str">
        <f t="shared" si="3185"/>
        <v>CG$19</v>
      </c>
      <c r="CH1969" s="190" t="str">
        <f t="shared" si="3185"/>
        <v>CH$19</v>
      </c>
      <c r="CI1969" s="190" t="str">
        <f t="shared" si="3185"/>
        <v>CI$19</v>
      </c>
      <c r="CJ1969" s="190" t="str">
        <f t="shared" si="3185"/>
        <v>CJ$19</v>
      </c>
      <c r="CK1969" s="190" t="str">
        <f t="shared" si="3185"/>
        <v>CK$19</v>
      </c>
      <c r="CL1969" s="190" t="str">
        <f t="shared" si="3185"/>
        <v>CL$19</v>
      </c>
      <c r="CN1969" s="201"/>
      <c r="CO1969" s="190" t="str">
        <f t="shared" ref="CO1969:DL1969" si="3186">CO$23</f>
        <v>CO$19</v>
      </c>
      <c r="CP1969" s="190" t="str">
        <f t="shared" si="3186"/>
        <v>CP$19</v>
      </c>
      <c r="CQ1969" s="190" t="str">
        <f t="shared" si="3186"/>
        <v>CQ$19</v>
      </c>
      <c r="CR1969" s="190" t="str">
        <f t="shared" si="3186"/>
        <v>CR$19</v>
      </c>
      <c r="CS1969" s="190" t="str">
        <f t="shared" si="3186"/>
        <v>CS$19</v>
      </c>
      <c r="CT1969" s="190" t="str">
        <f t="shared" si="3186"/>
        <v>CT$19</v>
      </c>
      <c r="CU1969" s="190" t="str">
        <f t="shared" si="3186"/>
        <v>CU$19</v>
      </c>
      <c r="CV1969" s="190" t="str">
        <f t="shared" si="3186"/>
        <v>CV$19</v>
      </c>
      <c r="CW1969" s="190" t="str">
        <f t="shared" si="3186"/>
        <v>CW$19</v>
      </c>
      <c r="CX1969" s="190" t="str">
        <f t="shared" si="3186"/>
        <v>CX$19</v>
      </c>
      <c r="CY1969" s="190" t="str">
        <f t="shared" si="3186"/>
        <v>CY$19</v>
      </c>
      <c r="CZ1969" s="190" t="str">
        <f t="shared" si="3186"/>
        <v>CZ$19</v>
      </c>
      <c r="DA1969" s="190" t="str">
        <f t="shared" si="3186"/>
        <v>DA$19</v>
      </c>
      <c r="DB1969" s="190" t="str">
        <f t="shared" si="3186"/>
        <v>DB$19</v>
      </c>
      <c r="DC1969" s="190" t="str">
        <f t="shared" si="3186"/>
        <v>DC$19</v>
      </c>
      <c r="DD1969" s="190" t="str">
        <f t="shared" si="3186"/>
        <v>DD$19</v>
      </c>
      <c r="DE1969" s="190" t="str">
        <f t="shared" si="3186"/>
        <v>DE$19</v>
      </c>
      <c r="DF1969" s="190" t="str">
        <f t="shared" si="3186"/>
        <v>DF$19</v>
      </c>
      <c r="DG1969" s="190" t="str">
        <f t="shared" si="3186"/>
        <v>DG$19</v>
      </c>
      <c r="DH1969" s="190" t="str">
        <f t="shared" si="3186"/>
        <v>DH$19</v>
      </c>
      <c r="DI1969" s="190" t="str">
        <f t="shared" si="3186"/>
        <v>DI$19</v>
      </c>
      <c r="DJ1969" s="190" t="str">
        <f t="shared" si="3186"/>
        <v>DJ$19</v>
      </c>
      <c r="DK1969" s="190" t="str">
        <f t="shared" si="3186"/>
        <v>DK$19</v>
      </c>
      <c r="DL1969" s="190" t="str">
        <f t="shared" si="3186"/>
        <v>DL$19</v>
      </c>
    </row>
    <row r="1970" spans="1:116" x14ac:dyDescent="0.4">
      <c r="A1970" s="12"/>
      <c r="B1970" s="12"/>
      <c r="C1970" s="12"/>
      <c r="D1970" t="s">
        <v>545</v>
      </c>
      <c r="E1970" s="8"/>
      <c r="G1970" s="126" t="str">
        <f>"Seasonally adjusted revenue - "&amp;G1960</f>
        <v>Seasonally adjusted revenue - Surgical procedures</v>
      </c>
      <c r="H1970" s="142"/>
      <c r="I1970" s="144"/>
      <c r="J1970" s="144"/>
      <c r="K1970" s="142"/>
      <c r="L1970" s="142"/>
      <c r="M1970" s="142"/>
      <c r="N1970" s="142"/>
      <c r="O1970" s="142"/>
      <c r="P1970" s="142"/>
      <c r="R1970" s="143"/>
      <c r="S1970" s="168"/>
      <c r="T1970" s="168"/>
      <c r="U1970" s="168"/>
      <c r="V1970" s="168"/>
      <c r="W1970" s="168"/>
      <c r="X1970" s="168"/>
      <c r="Y1970" s="168"/>
      <c r="Z1970" s="168"/>
      <c r="AA1970" s="168"/>
      <c r="AB1970" s="168"/>
      <c r="AC1970" s="168"/>
      <c r="AD1970" s="168"/>
      <c r="AE1970" s="168"/>
      <c r="AF1970" s="168"/>
      <c r="AG1970" s="168"/>
      <c r="AH1970" s="168"/>
      <c r="AI1970" s="168"/>
      <c r="AJ1970" s="168"/>
      <c r="AK1970" s="168"/>
      <c r="AL1970" s="168"/>
      <c r="AM1970" s="168"/>
      <c r="AN1970" s="168"/>
      <c r="AO1970" s="168"/>
      <c r="AP1970" s="168"/>
      <c r="AQ1970" s="168"/>
      <c r="AR1970" s="168"/>
      <c r="AS1970" s="168"/>
      <c r="AT1970" s="168"/>
      <c r="AU1970" s="168"/>
      <c r="AV1970" s="168"/>
      <c r="AW1970" s="168"/>
      <c r="AX1970" s="168"/>
      <c r="AY1970" s="168"/>
      <c r="AZ1970" s="168"/>
      <c r="BA1970" s="168"/>
      <c r="BB1970" s="168"/>
      <c r="BC1970" s="168"/>
      <c r="BD1970" s="168"/>
      <c r="BE1970" s="168"/>
      <c r="BF1970" s="168"/>
      <c r="BG1970" s="168"/>
      <c r="BH1970" s="168"/>
      <c r="BI1970" s="168"/>
      <c r="BJ1970" s="168"/>
      <c r="BK1970" s="168"/>
      <c r="BL1970" s="168"/>
      <c r="BM1970" s="168"/>
      <c r="BN1970" s="168"/>
      <c r="BO1970" s="168"/>
      <c r="BP1970" s="168"/>
      <c r="BQ1970" s="168"/>
      <c r="BR1970" s="168"/>
      <c r="BS1970" s="168"/>
      <c r="BT1970" s="168"/>
      <c r="BU1970" s="168"/>
      <c r="BV1970" s="168"/>
      <c r="BW1970" s="168"/>
      <c r="BX1970" s="168"/>
      <c r="BY1970" s="168"/>
      <c r="BZ1970" s="168"/>
      <c r="CA1970" s="168"/>
      <c r="CB1970" s="168"/>
      <c r="CC1970" s="168"/>
      <c r="CD1970" s="168"/>
      <c r="CE1970" s="168"/>
      <c r="CF1970" s="168"/>
      <c r="CG1970" s="168"/>
      <c r="CH1970" s="168"/>
      <c r="CI1970" s="168"/>
      <c r="CJ1970" s="168"/>
      <c r="CK1970" s="168"/>
      <c r="CL1970" s="168"/>
      <c r="CN1970" s="144"/>
      <c r="CO1970" s="168"/>
      <c r="CP1970" s="168"/>
      <c r="CQ1970" s="168"/>
      <c r="CR1970" s="168"/>
      <c r="CS1970" s="168"/>
      <c r="CT1970" s="168"/>
      <c r="CU1970" s="168"/>
      <c r="CV1970" s="168"/>
      <c r="CW1970" s="168"/>
      <c r="CX1970" s="168"/>
      <c r="CY1970" s="168"/>
      <c r="CZ1970" s="168"/>
      <c r="DA1970" s="168"/>
      <c r="DB1970" s="168"/>
      <c r="DC1970" s="168"/>
      <c r="DD1970" s="168"/>
      <c r="DE1970" s="168"/>
      <c r="DF1970" s="168"/>
      <c r="DG1970" s="168"/>
      <c r="DH1970" s="168"/>
      <c r="DI1970" s="168"/>
      <c r="DJ1970" s="168"/>
      <c r="DK1970" s="168"/>
      <c r="DL1970" s="168"/>
    </row>
    <row r="1971" spans="1:116" x14ac:dyDescent="0.4">
      <c r="D1971" t="s">
        <v>545</v>
      </c>
      <c r="E1971" s="8"/>
      <c r="G1971" s="127"/>
      <c r="H1971" s="12"/>
      <c r="I1971" s="60"/>
      <c r="J1971" s="60"/>
      <c r="K1971" s="12"/>
      <c r="L1971" s="12"/>
      <c r="M1971" s="12"/>
      <c r="N1971" s="12"/>
      <c r="O1971" s="12"/>
      <c r="P1971" s="12"/>
      <c r="R1971" s="13"/>
      <c r="S1971" s="76"/>
      <c r="T1971" s="76"/>
      <c r="U1971" s="76"/>
      <c r="V1971" s="76"/>
      <c r="W1971" s="76"/>
      <c r="X1971" s="76"/>
      <c r="Y1971" s="76"/>
      <c r="Z1971" s="76"/>
      <c r="AA1971" s="76"/>
      <c r="AB1971" s="76"/>
      <c r="AC1971" s="76"/>
      <c r="AD1971" s="76"/>
      <c r="AE1971" s="76"/>
      <c r="AF1971" s="76"/>
      <c r="AG1971" s="76"/>
      <c r="AH1971" s="76"/>
      <c r="AI1971" s="76"/>
      <c r="AJ1971" s="76"/>
      <c r="AK1971" s="76"/>
      <c r="AL1971" s="76"/>
      <c r="AM1971" s="76"/>
      <c r="AN1971" s="76"/>
      <c r="AO1971" s="76"/>
      <c r="AP1971" s="76"/>
      <c r="AQ1971" s="76"/>
      <c r="AR1971" s="76"/>
      <c r="AS1971" s="76"/>
      <c r="AT1971" s="76"/>
      <c r="AU1971" s="76"/>
      <c r="AV1971" s="76"/>
      <c r="AW1971" s="76"/>
      <c r="AX1971" s="76"/>
      <c r="AY1971" s="76"/>
      <c r="AZ1971" s="76"/>
      <c r="BA1971" s="76"/>
      <c r="BB1971" s="76"/>
      <c r="BC1971" s="76"/>
      <c r="BD1971" s="76"/>
      <c r="BE1971" s="76"/>
      <c r="BF1971" s="76"/>
      <c r="BG1971" s="76"/>
      <c r="BH1971" s="76"/>
      <c r="BI1971" s="76"/>
      <c r="BJ1971" s="76"/>
      <c r="BK1971" s="76"/>
      <c r="BL1971" s="76"/>
      <c r="BM1971" s="76"/>
      <c r="BN1971" s="76"/>
      <c r="BO1971" s="76"/>
      <c r="BP1971" s="76"/>
      <c r="BQ1971" s="76"/>
      <c r="BR1971" s="76"/>
      <c r="BS1971" s="76"/>
      <c r="BT1971" s="76"/>
      <c r="BU1971" s="76"/>
      <c r="BV1971" s="76"/>
      <c r="BW1971" s="76"/>
      <c r="BX1971" s="76"/>
      <c r="BY1971" s="76"/>
      <c r="BZ1971" s="76"/>
      <c r="CA1971" s="76"/>
      <c r="CB1971" s="76"/>
      <c r="CC1971" s="76"/>
      <c r="CD1971" s="76"/>
      <c r="CE1971" s="76"/>
      <c r="CF1971" s="76"/>
      <c r="CG1971" s="76"/>
      <c r="CH1971" s="76"/>
      <c r="CI1971" s="76"/>
      <c r="CJ1971" s="76"/>
      <c r="CK1971" s="76"/>
      <c r="CL1971" s="76"/>
      <c r="CN1971" s="60"/>
      <c r="CO1971" s="239"/>
      <c r="CP1971" s="239"/>
      <c r="CQ1971" s="239"/>
      <c r="CR1971" s="239"/>
      <c r="CS1971" s="239"/>
      <c r="CT1971" s="239"/>
      <c r="CU1971" s="239"/>
      <c r="CV1971" s="239"/>
      <c r="CW1971" s="239"/>
      <c r="CX1971" s="239"/>
      <c r="CY1971" s="239"/>
      <c r="CZ1971" s="239"/>
      <c r="DA1971" s="239"/>
      <c r="DB1971" s="239"/>
      <c r="DC1971" s="239"/>
      <c r="DD1971" s="239"/>
      <c r="DE1971" s="239"/>
      <c r="DF1971" s="239"/>
      <c r="DG1971" s="239"/>
      <c r="DH1971" s="239"/>
      <c r="DI1971" s="239"/>
      <c r="DJ1971" s="239"/>
      <c r="DK1971" s="239"/>
      <c r="DL1971" s="239"/>
    </row>
    <row r="1972" spans="1:116" x14ac:dyDescent="0.4">
      <c r="D1972" t="s">
        <v>545</v>
      </c>
      <c r="E1972" s="8"/>
      <c r="G1972" s="127" t="s">
        <v>542</v>
      </c>
      <c r="H1972" s="12"/>
      <c r="I1972" s="60"/>
      <c r="J1972" s="60"/>
      <c r="K1972" s="12"/>
      <c r="L1972" s="12"/>
      <c r="M1972" s="12"/>
      <c r="N1972" s="12"/>
      <c r="O1972" s="12"/>
      <c r="P1972" s="12"/>
      <c r="R1972" s="13"/>
      <c r="S1972" s="77" cm="1">
        <f t="array" aca="1" ref="S1972" ca="1">INDIRECT(S1964)*INDEX($H1975:$I1986,MATCH(S$7,$I1975:$I1986,0),1)*12</f>
        <v>10000</v>
      </c>
      <c r="T1972" s="77" cm="1">
        <f t="array" aca="1" ref="T1972" ca="1">INDIRECT(T1964)*INDEX($H1975:$I1986,MATCH(T$7,$I1975:$I1986,0),1)*12</f>
        <v>15000</v>
      </c>
      <c r="U1972" s="77" cm="1">
        <f t="array" aca="1" ref="U1972" ca="1">INDIRECT(U1964)*INDEX($H1975:$I1986,MATCH(U$7,$I1975:$I1986,0),1)*12</f>
        <v>5000</v>
      </c>
      <c r="V1972" s="77" cm="1">
        <f t="array" aca="1" ref="V1972" ca="1">INDIRECT(V1964)*INDEX($H1975:$I1986,MATCH(V$7,$I1975:$I1986,0),1)*12</f>
        <v>15000</v>
      </c>
      <c r="W1972" s="77" cm="1">
        <f t="array" aca="1" ref="W1972" ca="1">INDIRECT(W1964)*INDEX($H1975:$I1986,MATCH(W$7,$I1975:$I1986,0),1)*12</f>
        <v>5000</v>
      </c>
      <c r="X1972" s="77" cm="1">
        <f t="array" aca="1" ref="X1972" ca="1">INDIRECT(X1964)*INDEX($H1975:$I1986,MATCH(X$7,$I1975:$I1986,0),1)*12</f>
        <v>15000</v>
      </c>
      <c r="Y1972" s="77" cm="1">
        <f t="array" aca="1" ref="Y1972" ca="1">INDIRECT(Y1964)*INDEX($H1975:$I1986,MATCH(Y$7,$I1975:$I1986,0),1)*12</f>
        <v>5000</v>
      </c>
      <c r="Z1972" s="77" cm="1">
        <f t="array" aca="1" ref="Z1972" ca="1">INDIRECT(Z1964)*INDEX($H1975:$I1986,MATCH(Z$7,$I1975:$I1986,0),1)*12</f>
        <v>15000</v>
      </c>
      <c r="AA1972" s="77" cm="1">
        <f t="array" aca="1" ref="AA1972" ca="1">INDIRECT(AA1964)*INDEX($H1975:$I1986,MATCH(AA$7,$I1975:$I1986,0),1)*12</f>
        <v>5000</v>
      </c>
      <c r="AB1972" s="77" cm="1">
        <f t="array" aca="1" ref="AB1972" ca="1">INDIRECT(AB1964)*INDEX($H1975:$I1986,MATCH(AB$7,$I1975:$I1986,0),1)*12</f>
        <v>15000</v>
      </c>
      <c r="AC1972" s="77" cm="1">
        <f t="array" aca="1" ref="AC1972" ca="1">INDIRECT(AC1964)*INDEX($H1975:$I1986,MATCH(AC$7,$I1975:$I1986,0),1)*12</f>
        <v>5000</v>
      </c>
      <c r="AD1972" s="77" cm="1">
        <f t="array" aca="1" ref="AD1972" ca="1">INDIRECT(AD1964)*INDEX($H1975:$I1986,MATCH(AD$7,$I1975:$I1986,0),1)*12</f>
        <v>9960</v>
      </c>
      <c r="AE1972" s="77" cm="1">
        <f t="array" aca="1" ref="AE1972" ca="1">INDIRECT(AE1964)*INDEX($H1975:$I1986,MATCH(AE$7,$I1975:$I1986,0),1)*12</f>
        <v>10000</v>
      </c>
      <c r="AF1972" s="77" cm="1">
        <f t="array" aca="1" ref="AF1972" ca="1">INDIRECT(AF1964)*INDEX($H1975:$I1986,MATCH(AF$7,$I1975:$I1986,0),1)*12</f>
        <v>15000</v>
      </c>
      <c r="AG1972" s="77" cm="1">
        <f t="array" aca="1" ref="AG1972" ca="1">INDIRECT(AG1964)*INDEX($H1975:$I1986,MATCH(AG$7,$I1975:$I1986,0),1)*12</f>
        <v>5000</v>
      </c>
      <c r="AH1972" s="77" cm="1">
        <f t="array" aca="1" ref="AH1972" ca="1">INDIRECT(AH1964)*INDEX($H1975:$I1986,MATCH(AH$7,$I1975:$I1986,0),1)*12</f>
        <v>15000</v>
      </c>
      <c r="AI1972" s="77" cm="1">
        <f t="array" aca="1" ref="AI1972" ca="1">INDIRECT(AI1964)*INDEX($H1975:$I1986,MATCH(AI$7,$I1975:$I1986,0),1)*12</f>
        <v>5000</v>
      </c>
      <c r="AJ1972" s="77" cm="1">
        <f t="array" aca="1" ref="AJ1972" ca="1">INDIRECT(AJ1964)*INDEX($H1975:$I1986,MATCH(AJ$7,$I1975:$I1986,0),1)*12</f>
        <v>15000</v>
      </c>
      <c r="AK1972" s="77" cm="1">
        <f t="array" aca="1" ref="AK1972" ca="1">INDIRECT(AK1964)*INDEX($H1975:$I1986,MATCH(AK$7,$I1975:$I1986,0),1)*12</f>
        <v>5000</v>
      </c>
      <c r="AL1972" s="77" cm="1">
        <f t="array" aca="1" ref="AL1972" ca="1">INDIRECT(AL1964)*INDEX($H1975:$I1986,MATCH(AL$7,$I1975:$I1986,0),1)*12</f>
        <v>15000</v>
      </c>
      <c r="AM1972" s="77" cm="1">
        <f t="array" aca="1" ref="AM1972" ca="1">INDIRECT(AM1964)*INDEX($H1975:$I1986,MATCH(AM$7,$I1975:$I1986,0),1)*12</f>
        <v>5000</v>
      </c>
      <c r="AN1972" s="77" cm="1">
        <f t="array" aca="1" ref="AN1972" ca="1">INDIRECT(AN1964)*INDEX($H1975:$I1986,MATCH(AN$7,$I1975:$I1986,0),1)*12</f>
        <v>15000</v>
      </c>
      <c r="AO1972" s="77" cm="1">
        <f t="array" aca="1" ref="AO1972" ca="1">INDIRECT(AO1964)*INDEX($H1975:$I1986,MATCH(AO$7,$I1975:$I1986,0),1)*12</f>
        <v>5000</v>
      </c>
      <c r="AP1972" s="77" cm="1">
        <f t="array" aca="1" ref="AP1972" ca="1">INDIRECT(AP1964)*INDEX($H1975:$I1986,MATCH(AP$7,$I1975:$I1986,0),1)*12</f>
        <v>9960</v>
      </c>
      <c r="AQ1972" s="77" cm="1">
        <f t="array" aca="1" ref="AQ1972" ca="1">INDIRECT(AQ1964)*INDEX($H1975:$I1986,MATCH(AQ$7,$I1975:$I1986,0),1)*12</f>
        <v>10000</v>
      </c>
      <c r="AR1972" s="77" cm="1">
        <f t="array" aca="1" ref="AR1972" ca="1">INDIRECT(AR1964)*INDEX($H1975:$I1986,MATCH(AR$7,$I1975:$I1986,0),1)*12</f>
        <v>15000</v>
      </c>
      <c r="AS1972" s="77" cm="1">
        <f t="array" aca="1" ref="AS1972" ca="1">INDIRECT(AS1964)*INDEX($H1975:$I1986,MATCH(AS$7,$I1975:$I1986,0),1)*12</f>
        <v>5000</v>
      </c>
      <c r="AT1972" s="77" cm="1">
        <f t="array" aca="1" ref="AT1972" ca="1">INDIRECT(AT1964)*INDEX($H1975:$I1986,MATCH(AT$7,$I1975:$I1986,0),1)*12</f>
        <v>15000</v>
      </c>
      <c r="AU1972" s="77" cm="1">
        <f t="array" aca="1" ref="AU1972" ca="1">INDIRECT(AU1964)*INDEX($H1975:$I1986,MATCH(AU$7,$I1975:$I1986,0),1)*12</f>
        <v>5000</v>
      </c>
      <c r="AV1972" s="77" cm="1">
        <f t="array" aca="1" ref="AV1972" ca="1">INDIRECT(AV1964)*INDEX($H1975:$I1986,MATCH(AV$7,$I1975:$I1986,0),1)*12</f>
        <v>15000</v>
      </c>
      <c r="AW1972" s="77" cm="1">
        <f t="array" aca="1" ref="AW1972" ca="1">INDIRECT(AW1964)*INDEX($H1975:$I1986,MATCH(AW$7,$I1975:$I1986,0),1)*12</f>
        <v>5000</v>
      </c>
      <c r="AX1972" s="77" cm="1">
        <f t="array" aca="1" ref="AX1972" ca="1">INDIRECT(AX1964)*INDEX($H1975:$I1986,MATCH(AX$7,$I1975:$I1986,0),1)*12</f>
        <v>15000</v>
      </c>
      <c r="AY1972" s="77" cm="1">
        <f t="array" aca="1" ref="AY1972" ca="1">INDIRECT(AY1964)*INDEX($H1975:$I1986,MATCH(AY$7,$I1975:$I1986,0),1)*12</f>
        <v>5000</v>
      </c>
      <c r="AZ1972" s="77" cm="1">
        <f t="array" aca="1" ref="AZ1972" ca="1">INDIRECT(AZ1964)*INDEX($H1975:$I1986,MATCH(AZ$7,$I1975:$I1986,0),1)*12</f>
        <v>15000</v>
      </c>
      <c r="BA1972" s="77" cm="1">
        <f t="array" aca="1" ref="BA1972" ca="1">INDIRECT(BA1964)*INDEX($H1975:$I1986,MATCH(BA$7,$I1975:$I1986,0),1)*12</f>
        <v>5000</v>
      </c>
      <c r="BB1972" s="77" cm="1">
        <f t="array" aca="1" ref="BB1972" ca="1">INDIRECT(BB1964)*INDEX($H1975:$I1986,MATCH(BB$7,$I1975:$I1986,0),1)*12</f>
        <v>9960</v>
      </c>
      <c r="BC1972" s="77" cm="1">
        <f t="array" aca="1" ref="BC1972" ca="1">INDIRECT(BC1964)*INDEX($H1975:$I1986,MATCH(BC$7,$I1975:$I1986,0),1)*12</f>
        <v>10000</v>
      </c>
      <c r="BD1972" s="77" cm="1">
        <f t="array" aca="1" ref="BD1972" ca="1">INDIRECT(BD1964)*INDEX($H1975:$I1986,MATCH(BD$7,$I1975:$I1986,0),1)*12</f>
        <v>15000</v>
      </c>
      <c r="BE1972" s="77" cm="1">
        <f t="array" aca="1" ref="BE1972" ca="1">INDIRECT(BE1964)*INDEX($H1975:$I1986,MATCH(BE$7,$I1975:$I1986,0),1)*12</f>
        <v>5000</v>
      </c>
      <c r="BF1972" s="77" cm="1">
        <f t="array" aca="1" ref="BF1972" ca="1">INDIRECT(BF1964)*INDEX($H1975:$I1986,MATCH(BF$7,$I1975:$I1986,0),1)*12</f>
        <v>15000</v>
      </c>
      <c r="BG1972" s="77" cm="1">
        <f t="array" aca="1" ref="BG1972" ca="1">INDIRECT(BG1964)*INDEX($H1975:$I1986,MATCH(BG$7,$I1975:$I1986,0),1)*12</f>
        <v>5000</v>
      </c>
      <c r="BH1972" s="77" cm="1">
        <f t="array" aca="1" ref="BH1972" ca="1">INDIRECT(BH1964)*INDEX($H1975:$I1986,MATCH(BH$7,$I1975:$I1986,0),1)*12</f>
        <v>15000</v>
      </c>
      <c r="BI1972" s="77" cm="1">
        <f t="array" aca="1" ref="BI1972" ca="1">INDIRECT(BI1964)*INDEX($H1975:$I1986,MATCH(BI$7,$I1975:$I1986,0),1)*12</f>
        <v>5000</v>
      </c>
      <c r="BJ1972" s="77" cm="1">
        <f t="array" aca="1" ref="BJ1972" ca="1">INDIRECT(BJ1964)*INDEX($H1975:$I1986,MATCH(BJ$7,$I1975:$I1986,0),1)*12</f>
        <v>15000</v>
      </c>
      <c r="BK1972" s="77" cm="1">
        <f t="array" aca="1" ref="BK1972" ca="1">INDIRECT(BK1964)*INDEX($H1975:$I1986,MATCH(BK$7,$I1975:$I1986,0),1)*12</f>
        <v>5000</v>
      </c>
      <c r="BL1972" s="77" cm="1">
        <f t="array" aca="1" ref="BL1972" ca="1">INDIRECT(BL1964)*INDEX($H1975:$I1986,MATCH(BL$7,$I1975:$I1986,0),1)*12</f>
        <v>15000</v>
      </c>
      <c r="BM1972" s="77" cm="1">
        <f t="array" aca="1" ref="BM1972" ca="1">INDIRECT(BM1964)*INDEX($H1975:$I1986,MATCH(BM$7,$I1975:$I1986,0),1)*12</f>
        <v>5000</v>
      </c>
      <c r="BN1972" s="77" cm="1">
        <f t="array" aca="1" ref="BN1972" ca="1">INDIRECT(BN1964)*INDEX($H1975:$I1986,MATCH(BN$7,$I1975:$I1986,0),1)*12</f>
        <v>9960</v>
      </c>
      <c r="BO1972" s="77" cm="1">
        <f t="array" aca="1" ref="BO1972" ca="1">INDIRECT(BO1964)*INDEX($H1975:$I1986,MATCH(BO$7,$I1975:$I1986,0),1)*12</f>
        <v>10000</v>
      </c>
      <c r="BP1972" s="77" cm="1">
        <f t="array" aca="1" ref="BP1972" ca="1">INDIRECT(BP1964)*INDEX($H1975:$I1986,MATCH(BP$7,$I1975:$I1986,0),1)*12</f>
        <v>15000</v>
      </c>
      <c r="BQ1972" s="77" cm="1">
        <f t="array" aca="1" ref="BQ1972" ca="1">INDIRECT(BQ1964)*INDEX($H1975:$I1986,MATCH(BQ$7,$I1975:$I1986,0),1)*12</f>
        <v>5000</v>
      </c>
      <c r="BR1972" s="77" cm="1">
        <f t="array" aca="1" ref="BR1972" ca="1">INDIRECT(BR1964)*INDEX($H1975:$I1986,MATCH(BR$7,$I1975:$I1986,0),1)*12</f>
        <v>15000</v>
      </c>
      <c r="BS1972" s="77" cm="1">
        <f t="array" aca="1" ref="BS1972" ca="1">INDIRECT(BS1964)*INDEX($H1975:$I1986,MATCH(BS$7,$I1975:$I1986,0),1)*12</f>
        <v>5000</v>
      </c>
      <c r="BT1972" s="77" cm="1">
        <f t="array" aca="1" ref="BT1972" ca="1">INDIRECT(BT1964)*INDEX($H1975:$I1986,MATCH(BT$7,$I1975:$I1986,0),1)*12</f>
        <v>15000</v>
      </c>
      <c r="BU1972" s="77" cm="1">
        <f t="array" aca="1" ref="BU1972" ca="1">INDIRECT(BU1964)*INDEX($H1975:$I1986,MATCH(BU$7,$I1975:$I1986,0),1)*12</f>
        <v>5000</v>
      </c>
      <c r="BV1972" s="77" cm="1">
        <f t="array" aca="1" ref="BV1972" ca="1">INDIRECT(BV1964)*INDEX($H1975:$I1986,MATCH(BV$7,$I1975:$I1986,0),1)*12</f>
        <v>15000</v>
      </c>
      <c r="BW1972" s="77" cm="1">
        <f t="array" aca="1" ref="BW1972" ca="1">INDIRECT(BW1964)*INDEX($H1975:$I1986,MATCH(BW$7,$I1975:$I1986,0),1)*12</f>
        <v>5000</v>
      </c>
      <c r="BX1972" s="77" cm="1">
        <f t="array" aca="1" ref="BX1972" ca="1">INDIRECT(BX1964)*INDEX($H1975:$I1986,MATCH(BX$7,$I1975:$I1986,0),1)*12</f>
        <v>15000</v>
      </c>
      <c r="BY1972" s="77" cm="1">
        <f t="array" aca="1" ref="BY1972" ca="1">INDIRECT(BY1964)*INDEX($H1975:$I1986,MATCH(BY$7,$I1975:$I1986,0),1)*12</f>
        <v>5000</v>
      </c>
      <c r="BZ1972" s="77" cm="1">
        <f t="array" aca="1" ref="BZ1972" ca="1">INDIRECT(BZ1964)*INDEX($H1975:$I1986,MATCH(BZ$7,$I1975:$I1986,0),1)*12</f>
        <v>9960</v>
      </c>
      <c r="CA1972" s="77" cm="1">
        <f t="array" aca="1" ref="CA1972" ca="1">INDIRECT(CA1964)*INDEX($H1975:$I1986,MATCH(CA$7,$I1975:$I1986,0),1)*12</f>
        <v>10000</v>
      </c>
      <c r="CB1972" s="77" cm="1">
        <f t="array" aca="1" ref="CB1972" ca="1">INDIRECT(CB1964)*INDEX($H1975:$I1986,MATCH(CB$7,$I1975:$I1986,0),1)*12</f>
        <v>15000</v>
      </c>
      <c r="CC1972" s="77" cm="1">
        <f t="array" aca="1" ref="CC1972" ca="1">INDIRECT(CC1964)*INDEX($H1975:$I1986,MATCH(CC$7,$I1975:$I1986,0),1)*12</f>
        <v>5000</v>
      </c>
      <c r="CD1972" s="77" cm="1">
        <f t="array" aca="1" ref="CD1972" ca="1">INDIRECT(CD1964)*INDEX($H1975:$I1986,MATCH(CD$7,$I1975:$I1986,0),1)*12</f>
        <v>15000</v>
      </c>
      <c r="CE1972" s="77" cm="1">
        <f t="array" aca="1" ref="CE1972" ca="1">INDIRECT(CE1964)*INDEX($H1975:$I1986,MATCH(CE$7,$I1975:$I1986,0),1)*12</f>
        <v>5000</v>
      </c>
      <c r="CF1972" s="77" cm="1">
        <f t="array" aca="1" ref="CF1972" ca="1">INDIRECT(CF1964)*INDEX($H1975:$I1986,MATCH(CF$7,$I1975:$I1986,0),1)*12</f>
        <v>15000</v>
      </c>
      <c r="CG1972" s="77" cm="1">
        <f t="array" aca="1" ref="CG1972" ca="1">INDIRECT(CG1964)*INDEX($H1975:$I1986,MATCH(CG$7,$I1975:$I1986,0),1)*12</f>
        <v>5000</v>
      </c>
      <c r="CH1972" s="77" cm="1">
        <f t="array" aca="1" ref="CH1972" ca="1">INDIRECT(CH1964)*INDEX($H1975:$I1986,MATCH(CH$7,$I1975:$I1986,0),1)*12</f>
        <v>15000</v>
      </c>
      <c r="CI1972" s="77" cm="1">
        <f t="array" aca="1" ref="CI1972" ca="1">INDIRECT(CI1964)*INDEX($H1975:$I1986,MATCH(CI$7,$I1975:$I1986,0),1)*12</f>
        <v>5000</v>
      </c>
      <c r="CJ1972" s="77" cm="1">
        <f t="array" aca="1" ref="CJ1972" ca="1">INDIRECT(CJ1964)*INDEX($H1975:$I1986,MATCH(CJ$7,$I1975:$I1986,0),1)*12</f>
        <v>15000</v>
      </c>
      <c r="CK1972" s="77" cm="1">
        <f t="array" aca="1" ref="CK1972" ca="1">INDIRECT(CK1964)*INDEX($H1975:$I1986,MATCH(CK$7,$I1975:$I1986,0),1)*12</f>
        <v>5000</v>
      </c>
      <c r="CL1972" s="77" cm="1">
        <f t="array" aca="1" ref="CL1972" ca="1">INDIRECT(CL1964)*INDEX($H1975:$I1986,MATCH(CL$7,$I1975:$I1986,0),1)*12</f>
        <v>9960</v>
      </c>
      <c r="CN1972" s="60"/>
      <c r="CO1972" s="239"/>
      <c r="CP1972" s="239"/>
      <c r="CQ1972" s="239"/>
      <c r="CR1972" s="239"/>
      <c r="CS1972" s="239"/>
      <c r="CT1972" s="239"/>
      <c r="CU1972" s="239"/>
      <c r="CV1972" s="239"/>
      <c r="CW1972" s="239"/>
      <c r="CX1972" s="239"/>
      <c r="CY1972" s="239"/>
      <c r="CZ1972" s="239"/>
      <c r="DA1972" s="239"/>
      <c r="DB1972" s="239"/>
      <c r="DC1972" s="239"/>
      <c r="DD1972" s="239"/>
      <c r="DE1972" s="239"/>
      <c r="DF1972" s="239"/>
      <c r="DG1972" s="239"/>
      <c r="DH1972" s="239"/>
      <c r="DI1972" s="239"/>
      <c r="DJ1972" s="239"/>
      <c r="DK1972" s="239"/>
      <c r="DL1972" s="239"/>
    </row>
    <row r="1973" spans="1:116" x14ac:dyDescent="0.4">
      <c r="D1973" t="s">
        <v>545</v>
      </c>
      <c r="E1973" s="8"/>
      <c r="G1973" s="343">
        <v>45292</v>
      </c>
      <c r="H1973" s="12"/>
      <c r="I1973" s="60"/>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1:116" x14ac:dyDescent="0.4">
      <c r="D1974" t="s">
        <v>545</v>
      </c>
      <c r="E1974" s="8"/>
      <c r="G1974" s="343">
        <f>EOMONTH(G1973,1)</f>
        <v>45351</v>
      </c>
      <c r="H1974" s="12"/>
      <c r="I1974" s="60"/>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1:116" x14ac:dyDescent="0.4">
      <c r="D1975" t="s">
        <v>545</v>
      </c>
      <c r="E1975" s="8"/>
      <c r="G1975" s="343">
        <f t="shared" ref="G1975:G1984" si="3187">EOMONTH(G1974,1)</f>
        <v>45382</v>
      </c>
      <c r="H1975" s="16">
        <v>8.3333333333333329E-2</v>
      </c>
      <c r="I1975" s="60">
        <v>1</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1:116" x14ac:dyDescent="0.4">
      <c r="D1976" t="s">
        <v>545</v>
      </c>
      <c r="E1976" s="8"/>
      <c r="G1976" s="343">
        <f t="shared" si="3187"/>
        <v>45412</v>
      </c>
      <c r="H1976" s="16">
        <v>0.125</v>
      </c>
      <c r="I1976" s="60">
        <f>I1975+1</f>
        <v>2</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1:116" x14ac:dyDescent="0.4">
      <c r="D1977" t="s">
        <v>545</v>
      </c>
      <c r="E1977" s="8"/>
      <c r="G1977" s="343">
        <f t="shared" si="3187"/>
        <v>45443</v>
      </c>
      <c r="H1977" s="16">
        <v>4.1666666666666664E-2</v>
      </c>
      <c r="I1977" s="60">
        <f t="shared" ref="I1977:I1986" si="3188">I1976+1</f>
        <v>3</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1:116" x14ac:dyDescent="0.4">
      <c r="D1978" t="s">
        <v>545</v>
      </c>
      <c r="E1978" s="8"/>
      <c r="G1978" s="343">
        <f t="shared" si="3187"/>
        <v>45473</v>
      </c>
      <c r="H1978" s="16">
        <v>0.125</v>
      </c>
      <c r="I1978" s="60">
        <f t="shared" si="3188"/>
        <v>4</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1:116" x14ac:dyDescent="0.4">
      <c r="D1979" t="s">
        <v>545</v>
      </c>
      <c r="E1979" s="8"/>
      <c r="G1979" s="343">
        <f t="shared" si="3187"/>
        <v>45504</v>
      </c>
      <c r="H1979" s="16">
        <v>4.1666666666666664E-2</v>
      </c>
      <c r="I1979" s="60">
        <f t="shared" si="3188"/>
        <v>5</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1:116" x14ac:dyDescent="0.4">
      <c r="D1980" t="s">
        <v>545</v>
      </c>
      <c r="E1980" s="8"/>
      <c r="G1980" s="343">
        <f t="shared" si="3187"/>
        <v>45535</v>
      </c>
      <c r="H1980" s="16">
        <v>0.125</v>
      </c>
      <c r="I1980" s="60">
        <f t="shared" si="3188"/>
        <v>6</v>
      </c>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1:116" x14ac:dyDescent="0.4">
      <c r="D1981" t="s">
        <v>545</v>
      </c>
      <c r="E1981" s="8"/>
      <c r="G1981" s="343">
        <f t="shared" si="3187"/>
        <v>45565</v>
      </c>
      <c r="H1981" s="16">
        <v>4.1666666666666664E-2</v>
      </c>
      <c r="I1981" s="60">
        <f t="shared" si="3188"/>
        <v>7</v>
      </c>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240"/>
      <c r="CO1981" s="240"/>
      <c r="CP1981" s="240"/>
      <c r="CQ1981" s="240"/>
      <c r="CR1981" s="240"/>
      <c r="CS1981" s="240"/>
      <c r="CT1981" s="240"/>
      <c r="CU1981" s="240"/>
      <c r="CV1981" s="240"/>
      <c r="CW1981" s="240"/>
      <c r="CX1981" s="240"/>
      <c r="CY1981" s="240"/>
      <c r="CZ1981" s="240"/>
      <c r="DA1981" s="240"/>
      <c r="DB1981" s="240"/>
      <c r="DC1981" s="240"/>
      <c r="DD1981" s="240"/>
      <c r="DE1981" s="240"/>
      <c r="DF1981" s="240"/>
      <c r="DG1981" s="240"/>
      <c r="DH1981" s="240"/>
      <c r="DI1981" s="240"/>
      <c r="DJ1981" s="240"/>
      <c r="DK1981" s="240"/>
      <c r="DL1981" s="240"/>
    </row>
    <row r="1982" spans="1:116" x14ac:dyDescent="0.4">
      <c r="D1982" t="s">
        <v>545</v>
      </c>
      <c r="E1982" s="8"/>
      <c r="G1982" s="343">
        <f t="shared" si="3187"/>
        <v>45596</v>
      </c>
      <c r="H1982" s="16">
        <v>0.125</v>
      </c>
      <c r="I1982" s="60">
        <f t="shared" si="3188"/>
        <v>8</v>
      </c>
      <c r="J1982" s="60"/>
      <c r="K1982" s="38"/>
      <c r="L1982" s="38"/>
      <c r="M1982" s="38"/>
      <c r="N1982" s="38"/>
      <c r="O1982" s="38"/>
      <c r="P1982" s="38"/>
      <c r="R1982" s="15"/>
      <c r="S1982" s="240"/>
      <c r="T1982" s="240"/>
      <c r="U1982" s="240"/>
      <c r="V1982" s="240"/>
      <c r="W1982" s="240"/>
      <c r="X1982" s="240"/>
      <c r="Y1982" s="240"/>
      <c r="Z1982" s="240"/>
      <c r="AA1982" s="240"/>
      <c r="AB1982" s="240"/>
      <c r="AC1982" s="240"/>
      <c r="AD1982" s="240"/>
      <c r="AE1982" s="240"/>
      <c r="AF1982" s="240"/>
      <c r="AG1982" s="240"/>
      <c r="AH1982" s="240"/>
      <c r="AI1982" s="240"/>
      <c r="AJ1982" s="240"/>
      <c r="AK1982" s="240"/>
      <c r="AL1982" s="240"/>
      <c r="AM1982" s="240"/>
      <c r="AN1982" s="240"/>
      <c r="AO1982" s="240"/>
      <c r="AP1982" s="240"/>
      <c r="AQ1982" s="240"/>
      <c r="AR1982" s="240"/>
      <c r="AS1982" s="240"/>
      <c r="AT1982" s="240"/>
      <c r="AU1982" s="240"/>
      <c r="AV1982" s="240"/>
      <c r="AW1982" s="240"/>
      <c r="AX1982" s="240"/>
      <c r="AY1982" s="240"/>
      <c r="AZ1982" s="240"/>
      <c r="BA1982" s="240"/>
      <c r="BB1982" s="240"/>
      <c r="BC1982" s="240"/>
      <c r="BD1982" s="240"/>
      <c r="BE1982" s="240"/>
      <c r="BF1982" s="240"/>
      <c r="BG1982" s="240"/>
      <c r="BH1982" s="240"/>
      <c r="BI1982" s="240"/>
      <c r="BJ1982" s="240"/>
      <c r="BK1982" s="240"/>
      <c r="BL1982" s="240"/>
      <c r="BM1982" s="240"/>
      <c r="BN1982" s="240"/>
      <c r="BO1982" s="240"/>
      <c r="BP1982" s="240"/>
      <c r="BQ1982" s="240"/>
      <c r="BR1982" s="240"/>
      <c r="BS1982" s="240"/>
      <c r="BT1982" s="240"/>
      <c r="BU1982" s="240"/>
      <c r="BV1982" s="240"/>
      <c r="BW1982" s="240"/>
      <c r="BX1982" s="240"/>
      <c r="BY1982" s="240"/>
      <c r="BZ1982" s="240"/>
      <c r="CA1982" s="240"/>
      <c r="CB1982" s="240"/>
      <c r="CC1982" s="240"/>
      <c r="CD1982" s="240"/>
      <c r="CE1982" s="240"/>
      <c r="CF1982" s="240"/>
      <c r="CG1982" s="240"/>
      <c r="CH1982" s="240"/>
      <c r="CI1982" s="240"/>
      <c r="CJ1982" s="240"/>
      <c r="CK1982" s="240"/>
      <c r="CL1982" s="240"/>
      <c r="CN1982" s="240"/>
      <c r="CO1982" s="240"/>
      <c r="CP1982" s="240"/>
      <c r="CQ1982" s="240"/>
      <c r="CR1982" s="240"/>
      <c r="CS1982" s="240"/>
      <c r="CT1982" s="240"/>
      <c r="CU1982" s="240"/>
      <c r="CV1982" s="240"/>
      <c r="CW1982" s="240"/>
      <c r="CX1982" s="240"/>
      <c r="CY1982" s="240"/>
      <c r="CZ1982" s="240"/>
      <c r="DA1982" s="240"/>
      <c r="DB1982" s="240"/>
      <c r="DC1982" s="240"/>
      <c r="DD1982" s="240"/>
      <c r="DE1982" s="240"/>
      <c r="DF1982" s="240"/>
      <c r="DG1982" s="240"/>
      <c r="DH1982" s="240"/>
      <c r="DI1982" s="240"/>
      <c r="DJ1982" s="240"/>
      <c r="DK1982" s="240"/>
      <c r="DL1982" s="240"/>
    </row>
    <row r="1983" spans="1:116" x14ac:dyDescent="0.4">
      <c r="D1983" t="s">
        <v>545</v>
      </c>
      <c r="E1983" s="8"/>
      <c r="G1983" s="343">
        <f t="shared" si="3187"/>
        <v>45626</v>
      </c>
      <c r="H1983" s="16">
        <v>4.1666666666666664E-2</v>
      </c>
      <c r="I1983" s="60">
        <f t="shared" si="3188"/>
        <v>9</v>
      </c>
      <c r="J1983" s="60"/>
      <c r="K1983" s="38"/>
      <c r="L1983" s="38"/>
      <c r="M1983" s="38"/>
      <c r="N1983" s="38"/>
      <c r="O1983" s="38"/>
      <c r="P1983" s="38"/>
      <c r="R1983" s="15"/>
      <c r="S1983" s="240"/>
      <c r="T1983" s="240"/>
      <c r="U1983" s="240"/>
      <c r="V1983" s="240"/>
      <c r="W1983" s="240"/>
      <c r="X1983" s="240"/>
      <c r="Y1983" s="240"/>
      <c r="Z1983" s="240"/>
      <c r="AA1983" s="240"/>
      <c r="AB1983" s="240"/>
      <c r="AC1983" s="240"/>
      <c r="AD1983" s="240"/>
      <c r="AE1983" s="240"/>
      <c r="AF1983" s="240"/>
      <c r="AG1983" s="240"/>
      <c r="AH1983" s="240"/>
      <c r="AI1983" s="240"/>
      <c r="AJ1983" s="240"/>
      <c r="AK1983" s="240"/>
      <c r="AL1983" s="240"/>
      <c r="AM1983" s="240"/>
      <c r="AN1983" s="240"/>
      <c r="AO1983" s="240"/>
      <c r="AP1983" s="240"/>
      <c r="AQ1983" s="240"/>
      <c r="AR1983" s="240"/>
      <c r="AS1983" s="240"/>
      <c r="AT1983" s="240"/>
      <c r="AU1983" s="240"/>
      <c r="AV1983" s="240"/>
      <c r="AW1983" s="240"/>
      <c r="AX1983" s="240"/>
      <c r="AY1983" s="240"/>
      <c r="AZ1983" s="240"/>
      <c r="BA1983" s="240"/>
      <c r="BB1983" s="240"/>
      <c r="BC1983" s="240"/>
      <c r="BD1983" s="240"/>
      <c r="BE1983" s="240"/>
      <c r="BF1983" s="240"/>
      <c r="BG1983" s="240"/>
      <c r="BH1983" s="240"/>
      <c r="BI1983" s="240"/>
      <c r="BJ1983" s="240"/>
      <c r="BK1983" s="240"/>
      <c r="BL1983" s="240"/>
      <c r="BM1983" s="240"/>
      <c r="BN1983" s="240"/>
      <c r="BO1983" s="240"/>
      <c r="BP1983" s="240"/>
      <c r="BQ1983" s="240"/>
      <c r="BR1983" s="240"/>
      <c r="BS1983" s="240"/>
      <c r="BT1983" s="240"/>
      <c r="BU1983" s="240"/>
      <c r="BV1983" s="240"/>
      <c r="BW1983" s="240"/>
      <c r="BX1983" s="240"/>
      <c r="BY1983" s="240"/>
      <c r="BZ1983" s="240"/>
      <c r="CA1983" s="240"/>
      <c r="CB1983" s="240"/>
      <c r="CC1983" s="240"/>
      <c r="CD1983" s="240"/>
      <c r="CE1983" s="240"/>
      <c r="CF1983" s="240"/>
      <c r="CG1983" s="240"/>
      <c r="CH1983" s="240"/>
      <c r="CI1983" s="240"/>
      <c r="CJ1983" s="240"/>
      <c r="CK1983" s="240"/>
      <c r="CL1983" s="240"/>
      <c r="CN1983" s="240"/>
      <c r="CO1983" s="240"/>
      <c r="CP1983" s="240"/>
      <c r="CQ1983" s="240"/>
      <c r="CR1983" s="240"/>
      <c r="CS1983" s="240"/>
      <c r="CT1983" s="240"/>
      <c r="CU1983" s="240"/>
      <c r="CV1983" s="240"/>
      <c r="CW1983" s="240"/>
      <c r="CX1983" s="240"/>
      <c r="CY1983" s="240"/>
      <c r="CZ1983" s="240"/>
      <c r="DA1983" s="240"/>
      <c r="DB1983" s="240"/>
      <c r="DC1983" s="240"/>
      <c r="DD1983" s="240"/>
      <c r="DE1983" s="240"/>
      <c r="DF1983" s="240"/>
      <c r="DG1983" s="240"/>
      <c r="DH1983" s="240"/>
      <c r="DI1983" s="240"/>
      <c r="DJ1983" s="240"/>
      <c r="DK1983" s="240"/>
      <c r="DL1983" s="240"/>
    </row>
    <row r="1984" spans="1:116" x14ac:dyDescent="0.4">
      <c r="D1984" t="s">
        <v>545</v>
      </c>
      <c r="E1984" s="8"/>
      <c r="G1984" s="343">
        <f t="shared" si="3187"/>
        <v>45657</v>
      </c>
      <c r="H1984" s="16">
        <v>0.125</v>
      </c>
      <c r="I1984" s="60">
        <f t="shared" si="3188"/>
        <v>10</v>
      </c>
      <c r="J1984" s="60"/>
      <c r="K1984" s="38"/>
      <c r="L1984" s="38"/>
      <c r="M1984" s="38"/>
      <c r="N1984" s="38"/>
      <c r="O1984" s="38"/>
      <c r="P1984" s="38"/>
      <c r="R1984" s="15"/>
      <c r="S1984" s="240"/>
      <c r="T1984" s="240"/>
      <c r="U1984" s="240"/>
      <c r="V1984" s="240"/>
      <c r="W1984" s="240"/>
      <c r="X1984" s="240"/>
      <c r="Y1984" s="240"/>
      <c r="Z1984" s="240"/>
      <c r="AA1984" s="240"/>
      <c r="AB1984" s="240"/>
      <c r="AC1984" s="240"/>
      <c r="AD1984" s="240"/>
      <c r="AE1984" s="240"/>
      <c r="AF1984" s="240"/>
      <c r="AG1984" s="240"/>
      <c r="AH1984" s="240"/>
      <c r="AI1984" s="240"/>
      <c r="AJ1984" s="240"/>
      <c r="AK1984" s="240"/>
      <c r="AL1984" s="240"/>
      <c r="AM1984" s="240"/>
      <c r="AN1984" s="240"/>
      <c r="AO1984" s="240"/>
      <c r="AP1984" s="240"/>
      <c r="AQ1984" s="240"/>
      <c r="AR1984" s="240"/>
      <c r="AS1984" s="240"/>
      <c r="AT1984" s="240"/>
      <c r="AU1984" s="240"/>
      <c r="AV1984" s="240"/>
      <c r="AW1984" s="240"/>
      <c r="AX1984" s="240"/>
      <c r="AY1984" s="240"/>
      <c r="AZ1984" s="240"/>
      <c r="BA1984" s="240"/>
      <c r="BB1984" s="240"/>
      <c r="BC1984" s="240"/>
      <c r="BD1984" s="240"/>
      <c r="BE1984" s="240"/>
      <c r="BF1984" s="240"/>
      <c r="BG1984" s="240"/>
      <c r="BH1984" s="240"/>
      <c r="BI1984" s="240"/>
      <c r="BJ1984" s="240"/>
      <c r="BK1984" s="240"/>
      <c r="BL1984" s="240"/>
      <c r="BM1984" s="240"/>
      <c r="BN1984" s="240"/>
      <c r="BO1984" s="240"/>
      <c r="BP1984" s="240"/>
      <c r="BQ1984" s="240"/>
      <c r="BR1984" s="240"/>
      <c r="BS1984" s="240"/>
      <c r="BT1984" s="240"/>
      <c r="BU1984" s="240"/>
      <c r="BV1984" s="240"/>
      <c r="BW1984" s="240"/>
      <c r="BX1984" s="240"/>
      <c r="BY1984" s="240"/>
      <c r="BZ1984" s="240"/>
      <c r="CA1984" s="240"/>
      <c r="CB1984" s="240"/>
      <c r="CC1984" s="240"/>
      <c r="CD1984" s="240"/>
      <c r="CE1984" s="240"/>
      <c r="CF1984" s="240"/>
      <c r="CG1984" s="240"/>
      <c r="CH1984" s="240"/>
      <c r="CI1984" s="240"/>
      <c r="CJ1984" s="240"/>
      <c r="CK1984" s="240"/>
      <c r="CL1984" s="240"/>
      <c r="CN1984" s="240"/>
      <c r="CO1984" s="240"/>
      <c r="CP1984" s="240"/>
      <c r="CQ1984" s="240"/>
      <c r="CR1984" s="240"/>
      <c r="CS1984" s="240"/>
      <c r="CT1984" s="240"/>
      <c r="CU1984" s="240"/>
      <c r="CV1984" s="240"/>
      <c r="CW1984" s="240"/>
      <c r="CX1984" s="240"/>
      <c r="CY1984" s="240"/>
      <c r="CZ1984" s="240"/>
      <c r="DA1984" s="240"/>
      <c r="DB1984" s="240"/>
      <c r="DC1984" s="240"/>
      <c r="DD1984" s="240"/>
      <c r="DE1984" s="240"/>
      <c r="DF1984" s="240"/>
      <c r="DG1984" s="240"/>
      <c r="DH1984" s="240"/>
      <c r="DI1984" s="240"/>
      <c r="DJ1984" s="240"/>
      <c r="DK1984" s="240"/>
      <c r="DL1984" s="240"/>
    </row>
    <row r="1985" spans="1:116" x14ac:dyDescent="0.4">
      <c r="D1985" t="s">
        <v>545</v>
      </c>
      <c r="E1985" s="8"/>
      <c r="G1985" s="145" t="s">
        <v>62</v>
      </c>
      <c r="H1985" s="16">
        <v>4.1666666666666664E-2</v>
      </c>
      <c r="I1985" s="60">
        <f t="shared" si="3188"/>
        <v>11</v>
      </c>
      <c r="J1985" s="60"/>
      <c r="K1985" s="38"/>
      <c r="L1985" s="38"/>
      <c r="M1985" s="38"/>
      <c r="N1985" s="38"/>
      <c r="O1985" s="38"/>
      <c r="P1985" s="38"/>
      <c r="R1985" s="15"/>
      <c r="S1985" s="240"/>
      <c r="T1985" s="240"/>
      <c r="U1985" s="240"/>
      <c r="V1985" s="240"/>
      <c r="W1985" s="240"/>
      <c r="X1985" s="240"/>
      <c r="Y1985" s="240"/>
      <c r="Z1985" s="240"/>
      <c r="AA1985" s="240"/>
      <c r="AB1985" s="240"/>
      <c r="AC1985" s="240"/>
      <c r="AD1985" s="240"/>
      <c r="AE1985" s="240"/>
      <c r="AF1985" s="240"/>
      <c r="AG1985" s="240"/>
      <c r="AH1985" s="240"/>
      <c r="AI1985" s="240"/>
      <c r="AJ1985" s="240"/>
      <c r="AK1985" s="240"/>
      <c r="AL1985" s="240"/>
      <c r="AM1985" s="240"/>
      <c r="AN1985" s="240"/>
      <c r="AO1985" s="240"/>
      <c r="AP1985" s="240"/>
      <c r="AQ1985" s="240"/>
      <c r="AR1985" s="240"/>
      <c r="AS1985" s="240"/>
      <c r="AT1985" s="240"/>
      <c r="AU1985" s="240"/>
      <c r="AV1985" s="240"/>
      <c r="AW1985" s="240"/>
      <c r="AX1985" s="240"/>
      <c r="AY1985" s="240"/>
      <c r="AZ1985" s="240"/>
      <c r="BA1985" s="240"/>
      <c r="BB1985" s="240"/>
      <c r="BC1985" s="240"/>
      <c r="BD1985" s="240"/>
      <c r="BE1985" s="240"/>
      <c r="BF1985" s="240"/>
      <c r="BG1985" s="240"/>
      <c r="BH1985" s="240"/>
      <c r="BI1985" s="240"/>
      <c r="BJ1985" s="240"/>
      <c r="BK1985" s="240"/>
      <c r="BL1985" s="240"/>
      <c r="BM1985" s="240"/>
      <c r="BN1985" s="240"/>
      <c r="BO1985" s="240"/>
      <c r="BP1985" s="240"/>
      <c r="BQ1985" s="240"/>
      <c r="BR1985" s="240"/>
      <c r="BS1985" s="240"/>
      <c r="BT1985" s="240"/>
      <c r="BU1985" s="240"/>
      <c r="BV1985" s="240"/>
      <c r="BW1985" s="240"/>
      <c r="BX1985" s="240"/>
      <c r="BY1985" s="240"/>
      <c r="BZ1985" s="240"/>
      <c r="CA1985" s="240"/>
      <c r="CB1985" s="240"/>
      <c r="CC1985" s="240"/>
      <c r="CD1985" s="240"/>
      <c r="CE1985" s="240"/>
      <c r="CF1985" s="240"/>
      <c r="CG1985" s="240"/>
      <c r="CH1985" s="240"/>
      <c r="CI1985" s="240"/>
      <c r="CJ1985" s="240"/>
      <c r="CK1985" s="240"/>
      <c r="CL1985" s="240"/>
      <c r="CN1985" s="240"/>
      <c r="CO1985" s="240"/>
      <c r="CP1985" s="240"/>
      <c r="CQ1985" s="240"/>
      <c r="CR1985" s="240"/>
      <c r="CS1985" s="240"/>
      <c r="CT1985" s="240"/>
      <c r="CU1985" s="240"/>
      <c r="CV1985" s="240"/>
      <c r="CW1985" s="240"/>
      <c r="CX1985" s="240"/>
      <c r="CY1985" s="240"/>
      <c r="CZ1985" s="240"/>
      <c r="DA1985" s="240"/>
      <c r="DB1985" s="240"/>
      <c r="DC1985" s="240"/>
      <c r="DD1985" s="240"/>
      <c r="DE1985" s="240"/>
      <c r="DF1985" s="240"/>
      <c r="DG1985" s="240"/>
      <c r="DH1985" s="240"/>
      <c r="DI1985" s="240"/>
      <c r="DJ1985" s="240"/>
      <c r="DK1985" s="240"/>
      <c r="DL1985" s="240"/>
    </row>
    <row r="1986" spans="1:116" x14ac:dyDescent="0.4">
      <c r="B1986" t="s">
        <v>332</v>
      </c>
      <c r="D1986" t="s">
        <v>545</v>
      </c>
      <c r="E1986" s="8" t="str">
        <f t="shared" ref="E1986" si="3189">ROW()&amp;" "&amp;D1986</f>
        <v>1986 SEASON MONTHL-TR-R</v>
      </c>
      <c r="G1986" s="136" t="str">
        <f>G1960</f>
        <v>Surgical procedures</v>
      </c>
      <c r="H1986" s="16">
        <v>8.3000000000000004E-2</v>
      </c>
      <c r="I1986" s="60">
        <f t="shared" si="3188"/>
        <v>12</v>
      </c>
      <c r="J1986" s="60"/>
      <c r="K1986" s="38"/>
      <c r="L1986" s="38"/>
      <c r="M1986" s="38"/>
      <c r="N1986" s="38"/>
      <c r="O1986" s="38"/>
      <c r="P1986" s="38"/>
      <c r="R1986" s="15"/>
      <c r="S1986" s="240"/>
      <c r="T1986" s="240"/>
      <c r="U1986" s="240"/>
      <c r="V1986" s="240"/>
      <c r="W1986" s="240"/>
      <c r="X1986" s="240"/>
      <c r="Y1986" s="240"/>
      <c r="Z1986" s="240"/>
      <c r="AA1986" s="240"/>
      <c r="AB1986" s="240"/>
      <c r="AC1986" s="240"/>
      <c r="AD1986" s="240"/>
      <c r="AE1986" s="240"/>
      <c r="AF1986" s="240"/>
      <c r="AG1986" s="240"/>
      <c r="AH1986" s="240"/>
      <c r="AI1986" s="240"/>
      <c r="AJ1986" s="240"/>
      <c r="AK1986" s="240"/>
      <c r="AL1986" s="240"/>
      <c r="AM1986" s="240"/>
      <c r="AN1986" s="240"/>
      <c r="AO1986" s="240"/>
      <c r="AP1986" s="240"/>
      <c r="AQ1986" s="240"/>
      <c r="AR1986" s="240"/>
      <c r="AS1986" s="240"/>
      <c r="AT1986" s="240"/>
      <c r="AU1986" s="240"/>
      <c r="AV1986" s="240"/>
      <c r="AW1986" s="240"/>
      <c r="AX1986" s="240"/>
      <c r="AY1986" s="240"/>
      <c r="AZ1986" s="240"/>
      <c r="BA1986" s="240"/>
      <c r="BB1986" s="240"/>
      <c r="BC1986" s="240"/>
      <c r="BD1986" s="240"/>
      <c r="BE1986" s="240"/>
      <c r="BF1986" s="240"/>
      <c r="BG1986" s="240"/>
      <c r="BH1986" s="240"/>
      <c r="BI1986" s="240"/>
      <c r="BJ1986" s="240"/>
      <c r="BK1986" s="240"/>
      <c r="BL1986" s="240"/>
      <c r="BM1986" s="240"/>
      <c r="BN1986" s="240"/>
      <c r="BO1986" s="240"/>
      <c r="BP1986" s="240"/>
      <c r="BQ1986" s="240"/>
      <c r="BR1986" s="240"/>
      <c r="BS1986" s="240"/>
      <c r="BT1986" s="240"/>
      <c r="BU1986" s="240"/>
      <c r="BV1986" s="240"/>
      <c r="BW1986" s="240"/>
      <c r="BX1986" s="240"/>
      <c r="BY1986" s="240"/>
      <c r="BZ1986" s="240"/>
      <c r="CA1986" s="240"/>
      <c r="CB1986" s="240"/>
      <c r="CC1986" s="240"/>
      <c r="CD1986" s="240"/>
      <c r="CE1986" s="240"/>
      <c r="CF1986" s="240"/>
      <c r="CG1986" s="240"/>
      <c r="CH1986" s="240"/>
      <c r="CI1986" s="240"/>
      <c r="CJ1986" s="240"/>
      <c r="CK1986" s="240"/>
      <c r="CL1986" s="240"/>
      <c r="CN1986" s="240"/>
      <c r="CO1986" s="240"/>
      <c r="CP1986" s="240"/>
      <c r="CQ1986" s="240"/>
      <c r="CR1986" s="240"/>
      <c r="CS1986" s="240"/>
      <c r="CT1986" s="240"/>
      <c r="CU1986" s="240"/>
      <c r="CV1986" s="240"/>
      <c r="CW1986" s="240"/>
      <c r="CX1986" s="240"/>
      <c r="CY1986" s="240"/>
      <c r="CZ1986" s="240"/>
      <c r="DA1986" s="240"/>
      <c r="DB1986" s="240"/>
      <c r="DC1986" s="240"/>
      <c r="DD1986" s="240"/>
      <c r="DE1986" s="240"/>
      <c r="DF1986" s="240"/>
      <c r="DG1986" s="240"/>
      <c r="DH1986" s="240"/>
      <c r="DI1986" s="240"/>
      <c r="DJ1986" s="240"/>
      <c r="DK1986" s="240"/>
      <c r="DL1986" s="240"/>
    </row>
    <row r="1987" spans="1:116" x14ac:dyDescent="0.4">
      <c r="B1987" t="s">
        <v>332</v>
      </c>
      <c r="D1987" t="s">
        <v>545</v>
      </c>
      <c r="E1987" s="8" t="str">
        <f>ROW()&amp;" "&amp;D1987</f>
        <v>1987 SEASON MONTHL-TR-R</v>
      </c>
      <c r="G1987" s="136" t="str">
        <f t="shared" ref="G1987:G1993" si="3190">G1961</f>
        <v>procedure</v>
      </c>
      <c r="H1987" s="34">
        <f>1-SUM(H1975:H1986)</f>
        <v>3.3333333333340764E-4</v>
      </c>
      <c r="I1987" s="60"/>
      <c r="J1987" s="60"/>
      <c r="K1987" s="38"/>
      <c r="L1987" s="38"/>
      <c r="M1987" s="38"/>
      <c r="N1987" s="38"/>
      <c r="O1987" s="38"/>
      <c r="P1987" s="38"/>
      <c r="R1987" s="15"/>
      <c r="S1987" s="240"/>
      <c r="T1987" s="240"/>
      <c r="U1987" s="240"/>
      <c r="V1987" s="240"/>
      <c r="W1987" s="240"/>
      <c r="X1987" s="240"/>
      <c r="Y1987" s="240"/>
      <c r="Z1987" s="240"/>
      <c r="AA1987" s="240"/>
      <c r="AB1987" s="240"/>
      <c r="AC1987" s="240"/>
      <c r="AD1987" s="240"/>
      <c r="AE1987" s="240"/>
      <c r="AF1987" s="240"/>
      <c r="AG1987" s="240"/>
      <c r="AH1987" s="240"/>
      <c r="AI1987" s="240"/>
      <c r="AJ1987" s="240"/>
      <c r="AK1987" s="240"/>
      <c r="AL1987" s="240"/>
      <c r="AM1987" s="240"/>
      <c r="AN1987" s="240"/>
      <c r="AO1987" s="240"/>
      <c r="AP1987" s="240"/>
      <c r="AQ1987" s="240"/>
      <c r="AR1987" s="240"/>
      <c r="AS1987" s="240"/>
      <c r="AT1987" s="240"/>
      <c r="AU1987" s="240"/>
      <c r="AV1987" s="240"/>
      <c r="AW1987" s="240"/>
      <c r="AX1987" s="240"/>
      <c r="AY1987" s="240"/>
      <c r="AZ1987" s="240"/>
      <c r="BA1987" s="240"/>
      <c r="BB1987" s="240"/>
      <c r="BC1987" s="240"/>
      <c r="BD1987" s="240"/>
      <c r="BE1987" s="240"/>
      <c r="BF1987" s="240"/>
      <c r="BG1987" s="240"/>
      <c r="BH1987" s="240"/>
      <c r="BI1987" s="240"/>
      <c r="BJ1987" s="240"/>
      <c r="BK1987" s="240"/>
      <c r="BL1987" s="240"/>
      <c r="BM1987" s="240"/>
      <c r="BN1987" s="240"/>
      <c r="BO1987" s="240"/>
      <c r="BP1987" s="240"/>
      <c r="BQ1987" s="240"/>
      <c r="BR1987" s="240"/>
      <c r="BS1987" s="240"/>
      <c r="BT1987" s="240"/>
      <c r="BU1987" s="240"/>
      <c r="BV1987" s="240"/>
      <c r="BW1987" s="240"/>
      <c r="BX1987" s="240"/>
      <c r="BY1987" s="240"/>
      <c r="BZ1987" s="240"/>
      <c r="CA1987" s="240"/>
      <c r="CB1987" s="240"/>
      <c r="CC1987" s="240"/>
      <c r="CD1987" s="240"/>
      <c r="CE1987" s="240"/>
      <c r="CF1987" s="240"/>
      <c r="CG1987" s="240"/>
      <c r="CH1987" s="240"/>
      <c r="CI1987" s="240"/>
      <c r="CJ1987" s="240"/>
      <c r="CK1987" s="240"/>
      <c r="CL1987" s="240"/>
      <c r="CN1987" s="240"/>
      <c r="CO1987" s="240"/>
      <c r="CP1987" s="240"/>
      <c r="CQ1987" s="240"/>
      <c r="CR1987" s="240"/>
      <c r="CS1987" s="240"/>
      <c r="CT1987" s="240"/>
      <c r="CU1987" s="240"/>
      <c r="CV1987" s="240"/>
      <c r="CW1987" s="240"/>
      <c r="CX1987" s="240"/>
      <c r="CY1987" s="240"/>
      <c r="CZ1987" s="240"/>
      <c r="DA1987" s="240"/>
      <c r="DB1987" s="240"/>
      <c r="DC1987" s="240"/>
      <c r="DD1987" s="240"/>
      <c r="DE1987" s="240"/>
      <c r="DF1987" s="240"/>
      <c r="DG1987" s="240"/>
      <c r="DH1987" s="240"/>
      <c r="DI1987" s="240"/>
      <c r="DJ1987" s="240"/>
      <c r="DK1987" s="240"/>
      <c r="DL1987" s="240"/>
    </row>
    <row r="1988" spans="1:116" x14ac:dyDescent="0.4">
      <c r="B1988" t="s">
        <v>332</v>
      </c>
      <c r="D1988" t="s">
        <v>545</v>
      </c>
      <c r="E1988" s="8" t="str">
        <f t="shared" ref="E1988:E1993" si="3191">ROW()&amp;" "&amp;D1988</f>
        <v>1988 SEASON MONTHL-TR-R</v>
      </c>
      <c r="G1988" s="136" t="str">
        <f t="shared" si="3190"/>
        <v>Primary revenue driver</v>
      </c>
      <c r="H1988" s="12"/>
      <c r="I1988" s="60"/>
      <c r="J1988" s="60"/>
      <c r="K1988" s="38"/>
      <c r="L1988" s="38"/>
      <c r="M1988" s="38"/>
      <c r="N1988" s="38"/>
      <c r="O1988" s="38"/>
      <c r="P1988" s="38"/>
      <c r="R1988" s="15"/>
      <c r="S1988" s="240"/>
      <c r="T1988" s="240"/>
      <c r="U1988" s="240"/>
      <c r="V1988" s="240"/>
      <c r="W1988" s="240"/>
      <c r="X1988" s="240"/>
      <c r="Y1988" s="240"/>
      <c r="Z1988" s="240"/>
      <c r="AA1988" s="240"/>
      <c r="AB1988" s="240"/>
      <c r="AC1988" s="240"/>
      <c r="AD1988" s="240"/>
      <c r="AE1988" s="240"/>
      <c r="AF1988" s="240"/>
      <c r="AG1988" s="240"/>
      <c r="AH1988" s="240"/>
      <c r="AI1988" s="240"/>
      <c r="AJ1988" s="240"/>
      <c r="AK1988" s="240"/>
      <c r="AL1988" s="240"/>
      <c r="AM1988" s="240"/>
      <c r="AN1988" s="240"/>
      <c r="AO1988" s="240"/>
      <c r="AP1988" s="240"/>
      <c r="AQ1988" s="240"/>
      <c r="AR1988" s="240"/>
      <c r="AS1988" s="240"/>
      <c r="AT1988" s="240"/>
      <c r="AU1988" s="240"/>
      <c r="AV1988" s="240"/>
      <c r="AW1988" s="240"/>
      <c r="AX1988" s="240"/>
      <c r="AY1988" s="240"/>
      <c r="AZ1988" s="240"/>
      <c r="BA1988" s="240"/>
      <c r="BB1988" s="240"/>
      <c r="BC1988" s="240"/>
      <c r="BD1988" s="240"/>
      <c r="BE1988" s="240"/>
      <c r="BF1988" s="240"/>
      <c r="BG1988" s="240"/>
      <c r="BH1988" s="240"/>
      <c r="BI1988" s="240"/>
      <c r="BJ1988" s="240"/>
      <c r="BK1988" s="240"/>
      <c r="BL1988" s="240"/>
      <c r="BM1988" s="240"/>
      <c r="BN1988" s="240"/>
      <c r="BO1988" s="240"/>
      <c r="BP1988" s="240"/>
      <c r="BQ1988" s="240"/>
      <c r="BR1988" s="240"/>
      <c r="BS1988" s="240"/>
      <c r="BT1988" s="240"/>
      <c r="BU1988" s="240"/>
      <c r="BV1988" s="240"/>
      <c r="BW1988" s="240"/>
      <c r="BX1988" s="240"/>
      <c r="BY1988" s="240"/>
      <c r="BZ1988" s="240"/>
      <c r="CA1988" s="240"/>
      <c r="CB1988" s="240"/>
      <c r="CC1988" s="240"/>
      <c r="CD1988" s="240"/>
      <c r="CE1988" s="240"/>
      <c r="CF1988" s="240"/>
      <c r="CG1988" s="240"/>
      <c r="CH1988" s="240"/>
      <c r="CI1988" s="240"/>
      <c r="CJ1988" s="240"/>
      <c r="CK1988" s="240"/>
      <c r="CL1988" s="240"/>
      <c r="CN1988" s="60"/>
      <c r="CO1988" s="76"/>
      <c r="CP1988" s="76"/>
      <c r="CQ1988" s="76"/>
      <c r="CR1988" s="76"/>
      <c r="CS1988" s="76"/>
      <c r="CT1988" s="76"/>
      <c r="CU1988" s="76"/>
      <c r="CV1988" s="76"/>
      <c r="CW1988" s="76"/>
      <c r="CX1988" s="76"/>
      <c r="CY1988" s="76"/>
      <c r="CZ1988" s="76"/>
      <c r="DA1988" s="76"/>
      <c r="DB1988" s="76"/>
      <c r="DC1988" s="76"/>
      <c r="DD1988" s="76"/>
      <c r="DE1988" s="76"/>
      <c r="DF1988" s="76"/>
      <c r="DG1988" s="76"/>
      <c r="DH1988" s="76"/>
      <c r="DI1988" s="76"/>
      <c r="DJ1988" s="76"/>
      <c r="DK1988" s="76"/>
      <c r="DL1988" s="76"/>
    </row>
    <row r="1989" spans="1:116" x14ac:dyDescent="0.4">
      <c r="B1989" t="s">
        <v>332</v>
      </c>
      <c r="D1989" t="s">
        <v>545</v>
      </c>
      <c r="E1989" s="8" t="str">
        <f t="shared" si="3191"/>
        <v>1989 SEASON MONTHL-TR-R</v>
      </c>
      <c r="G1989" s="136" t="str">
        <f t="shared" si="3190"/>
        <v>Primary volume driver</v>
      </c>
      <c r="H1989" s="27"/>
      <c r="I1989" s="78"/>
      <c r="J1989" s="78"/>
      <c r="K1989" s="33"/>
      <c r="L1989" s="33"/>
      <c r="M1989" s="33"/>
      <c r="N1989" s="33"/>
      <c r="O1989" s="33"/>
      <c r="P1989" s="33"/>
      <c r="R1989" s="33"/>
      <c r="S1989" s="80"/>
      <c r="T1989" s="80"/>
      <c r="U1989" s="80"/>
      <c r="V1989" s="80"/>
      <c r="W1989" s="80"/>
      <c r="X1989" s="80"/>
      <c r="Y1989" s="80"/>
      <c r="Z1989" s="80"/>
      <c r="AA1989" s="80"/>
      <c r="AB1989" s="80"/>
      <c r="AC1989" s="80"/>
      <c r="AD1989" s="80"/>
      <c r="AE1989" s="80"/>
      <c r="AF1989" s="80"/>
      <c r="AG1989" s="80"/>
      <c r="AH1989" s="80"/>
      <c r="AI1989" s="80"/>
      <c r="AJ1989" s="80"/>
      <c r="AK1989" s="80"/>
      <c r="AL1989" s="80"/>
      <c r="AM1989" s="80"/>
      <c r="AN1989" s="80"/>
      <c r="AO1989" s="80"/>
      <c r="AP1989" s="80"/>
      <c r="AQ1989" s="80"/>
      <c r="AR1989" s="80"/>
      <c r="AS1989" s="80"/>
      <c r="AT1989" s="80"/>
      <c r="AU1989" s="80"/>
      <c r="AV1989" s="80"/>
      <c r="AW1989" s="80"/>
      <c r="AX1989" s="80"/>
      <c r="AY1989" s="80"/>
      <c r="AZ1989" s="80"/>
      <c r="BA1989" s="80"/>
      <c r="BB1989" s="80"/>
      <c r="BC1989" s="80"/>
      <c r="BD1989" s="80"/>
      <c r="BE1989" s="80"/>
      <c r="BF1989" s="80"/>
      <c r="BG1989" s="80"/>
      <c r="BH1989" s="80"/>
      <c r="BI1989" s="80"/>
      <c r="BJ1989" s="80"/>
      <c r="BK1989" s="80"/>
      <c r="BL1989" s="80"/>
      <c r="BM1989" s="80"/>
      <c r="BN1989" s="80"/>
      <c r="BO1989" s="80"/>
      <c r="BP1989" s="80"/>
      <c r="BQ1989" s="80"/>
      <c r="BR1989" s="80"/>
      <c r="BS1989" s="80"/>
      <c r="BT1989" s="80"/>
      <c r="BU1989" s="80"/>
      <c r="BV1989" s="80"/>
      <c r="BW1989" s="80"/>
      <c r="BX1989" s="80"/>
      <c r="BY1989" s="80"/>
      <c r="BZ1989" s="80"/>
      <c r="CA1989" s="80"/>
      <c r="CB1989" s="80"/>
      <c r="CC1989" s="80"/>
      <c r="CD1989" s="80"/>
      <c r="CE1989" s="80"/>
      <c r="CF1989" s="80"/>
      <c r="CG1989" s="80"/>
      <c r="CH1989" s="80"/>
      <c r="CI1989" s="80"/>
      <c r="CJ1989" s="80"/>
      <c r="CK1989" s="80"/>
      <c r="CL1989" s="80"/>
      <c r="CN1989" s="78"/>
      <c r="CO1989" s="77"/>
      <c r="CP1989" s="77"/>
      <c r="CQ1989" s="77"/>
      <c r="CR1989" s="77"/>
      <c r="CS1989" s="77"/>
      <c r="CT1989" s="77"/>
      <c r="CU1989" s="77"/>
      <c r="CV1989" s="77"/>
      <c r="CW1989" s="77"/>
      <c r="CX1989" s="77"/>
      <c r="CY1989" s="77"/>
      <c r="CZ1989" s="77"/>
      <c r="DA1989" s="77"/>
      <c r="DB1989" s="77"/>
      <c r="DC1989" s="77"/>
      <c r="DD1989" s="77"/>
      <c r="DE1989" s="77"/>
      <c r="DF1989" s="77"/>
      <c r="DG1989" s="77"/>
      <c r="DH1989" s="77"/>
      <c r="DI1989" s="77"/>
      <c r="DJ1989" s="77"/>
      <c r="DK1989" s="77"/>
      <c r="DL1989" s="77"/>
    </row>
    <row r="1990" spans="1:116" x14ac:dyDescent="0.4">
      <c r="B1990" t="s">
        <v>332</v>
      </c>
      <c r="D1990" t="s">
        <v>545</v>
      </c>
      <c r="E1990" s="8" t="str">
        <f t="shared" si="3191"/>
        <v>1990 SEASON MONTHL-TR-R</v>
      </c>
      <c r="G1990" s="136" t="str">
        <f t="shared" si="3190"/>
        <v>(Secondary label)</v>
      </c>
      <c r="H1990" s="27"/>
      <c r="I1990" s="78"/>
      <c r="J1990" s="78"/>
      <c r="K1990" s="33"/>
      <c r="L1990" s="33"/>
      <c r="M1990" s="33"/>
      <c r="N1990" s="33"/>
      <c r="O1990" s="33"/>
      <c r="P1990" s="33"/>
      <c r="R1990" s="33"/>
      <c r="S1990" s="4" t="str">
        <f>ADDRESS(ROW(S1972),COLUMN(S1972),2)</f>
        <v>S$1972</v>
      </c>
      <c r="T1990" s="4" t="str">
        <f t="shared" ref="T1990:CE1990" si="3192">ADDRESS(ROW(T1972),COLUMN(T1972),2)</f>
        <v>T$1972</v>
      </c>
      <c r="U1990" s="4" t="str">
        <f t="shared" si="3192"/>
        <v>U$1972</v>
      </c>
      <c r="V1990" s="4" t="str">
        <f t="shared" si="3192"/>
        <v>V$1972</v>
      </c>
      <c r="W1990" s="4" t="str">
        <f t="shared" si="3192"/>
        <v>W$1972</v>
      </c>
      <c r="X1990" s="4" t="str">
        <f t="shared" si="3192"/>
        <v>X$1972</v>
      </c>
      <c r="Y1990" s="4" t="str">
        <f t="shared" si="3192"/>
        <v>Y$1972</v>
      </c>
      <c r="Z1990" s="4" t="str">
        <f t="shared" si="3192"/>
        <v>Z$1972</v>
      </c>
      <c r="AA1990" s="4" t="str">
        <f t="shared" si="3192"/>
        <v>AA$1972</v>
      </c>
      <c r="AB1990" s="4" t="str">
        <f t="shared" si="3192"/>
        <v>AB$1972</v>
      </c>
      <c r="AC1990" s="4" t="str">
        <f t="shared" si="3192"/>
        <v>AC$1972</v>
      </c>
      <c r="AD1990" s="4" t="str">
        <f t="shared" si="3192"/>
        <v>AD$1972</v>
      </c>
      <c r="AE1990" s="4" t="str">
        <f t="shared" si="3192"/>
        <v>AE$1972</v>
      </c>
      <c r="AF1990" s="4" t="str">
        <f t="shared" si="3192"/>
        <v>AF$1972</v>
      </c>
      <c r="AG1990" s="4" t="str">
        <f t="shared" si="3192"/>
        <v>AG$1972</v>
      </c>
      <c r="AH1990" s="4" t="str">
        <f t="shared" si="3192"/>
        <v>AH$1972</v>
      </c>
      <c r="AI1990" s="4" t="str">
        <f t="shared" si="3192"/>
        <v>AI$1972</v>
      </c>
      <c r="AJ1990" s="4" t="str">
        <f t="shared" si="3192"/>
        <v>AJ$1972</v>
      </c>
      <c r="AK1990" s="4" t="str">
        <f t="shared" si="3192"/>
        <v>AK$1972</v>
      </c>
      <c r="AL1990" s="4" t="str">
        <f t="shared" si="3192"/>
        <v>AL$1972</v>
      </c>
      <c r="AM1990" s="4" t="str">
        <f t="shared" si="3192"/>
        <v>AM$1972</v>
      </c>
      <c r="AN1990" s="4" t="str">
        <f t="shared" si="3192"/>
        <v>AN$1972</v>
      </c>
      <c r="AO1990" s="4" t="str">
        <f t="shared" si="3192"/>
        <v>AO$1972</v>
      </c>
      <c r="AP1990" s="4" t="str">
        <f t="shared" si="3192"/>
        <v>AP$1972</v>
      </c>
      <c r="AQ1990" s="4" t="str">
        <f t="shared" si="3192"/>
        <v>AQ$1972</v>
      </c>
      <c r="AR1990" s="4" t="str">
        <f t="shared" si="3192"/>
        <v>AR$1972</v>
      </c>
      <c r="AS1990" s="4" t="str">
        <f t="shared" si="3192"/>
        <v>AS$1972</v>
      </c>
      <c r="AT1990" s="4" t="str">
        <f t="shared" si="3192"/>
        <v>AT$1972</v>
      </c>
      <c r="AU1990" s="4" t="str">
        <f t="shared" si="3192"/>
        <v>AU$1972</v>
      </c>
      <c r="AV1990" s="4" t="str">
        <f t="shared" si="3192"/>
        <v>AV$1972</v>
      </c>
      <c r="AW1990" s="4" t="str">
        <f t="shared" si="3192"/>
        <v>AW$1972</v>
      </c>
      <c r="AX1990" s="4" t="str">
        <f t="shared" si="3192"/>
        <v>AX$1972</v>
      </c>
      <c r="AY1990" s="4" t="str">
        <f t="shared" si="3192"/>
        <v>AY$1972</v>
      </c>
      <c r="AZ1990" s="4" t="str">
        <f t="shared" si="3192"/>
        <v>AZ$1972</v>
      </c>
      <c r="BA1990" s="4" t="str">
        <f t="shared" si="3192"/>
        <v>BA$1972</v>
      </c>
      <c r="BB1990" s="4" t="str">
        <f t="shared" si="3192"/>
        <v>BB$1972</v>
      </c>
      <c r="BC1990" s="4" t="str">
        <f t="shared" si="3192"/>
        <v>BC$1972</v>
      </c>
      <c r="BD1990" s="4" t="str">
        <f t="shared" si="3192"/>
        <v>BD$1972</v>
      </c>
      <c r="BE1990" s="4" t="str">
        <f t="shared" si="3192"/>
        <v>BE$1972</v>
      </c>
      <c r="BF1990" s="4" t="str">
        <f t="shared" si="3192"/>
        <v>BF$1972</v>
      </c>
      <c r="BG1990" s="4" t="str">
        <f t="shared" si="3192"/>
        <v>BG$1972</v>
      </c>
      <c r="BH1990" s="4" t="str">
        <f t="shared" si="3192"/>
        <v>BH$1972</v>
      </c>
      <c r="BI1990" s="4" t="str">
        <f t="shared" si="3192"/>
        <v>BI$1972</v>
      </c>
      <c r="BJ1990" s="4" t="str">
        <f t="shared" si="3192"/>
        <v>BJ$1972</v>
      </c>
      <c r="BK1990" s="4" t="str">
        <f t="shared" si="3192"/>
        <v>BK$1972</v>
      </c>
      <c r="BL1990" s="4" t="str">
        <f t="shared" si="3192"/>
        <v>BL$1972</v>
      </c>
      <c r="BM1990" s="4" t="str">
        <f t="shared" si="3192"/>
        <v>BM$1972</v>
      </c>
      <c r="BN1990" s="4" t="str">
        <f t="shared" si="3192"/>
        <v>BN$1972</v>
      </c>
      <c r="BO1990" s="4" t="str">
        <f t="shared" si="3192"/>
        <v>BO$1972</v>
      </c>
      <c r="BP1990" s="4" t="str">
        <f t="shared" si="3192"/>
        <v>BP$1972</v>
      </c>
      <c r="BQ1990" s="4" t="str">
        <f t="shared" si="3192"/>
        <v>BQ$1972</v>
      </c>
      <c r="BR1990" s="4" t="str">
        <f t="shared" si="3192"/>
        <v>BR$1972</v>
      </c>
      <c r="BS1990" s="4" t="str">
        <f t="shared" si="3192"/>
        <v>BS$1972</v>
      </c>
      <c r="BT1990" s="4" t="str">
        <f t="shared" si="3192"/>
        <v>BT$1972</v>
      </c>
      <c r="BU1990" s="4" t="str">
        <f t="shared" si="3192"/>
        <v>BU$1972</v>
      </c>
      <c r="BV1990" s="4" t="str">
        <f t="shared" si="3192"/>
        <v>BV$1972</v>
      </c>
      <c r="BW1990" s="4" t="str">
        <f t="shared" si="3192"/>
        <v>BW$1972</v>
      </c>
      <c r="BX1990" s="4" t="str">
        <f t="shared" si="3192"/>
        <v>BX$1972</v>
      </c>
      <c r="BY1990" s="4" t="str">
        <f t="shared" si="3192"/>
        <v>BY$1972</v>
      </c>
      <c r="BZ1990" s="4" t="str">
        <f t="shared" si="3192"/>
        <v>BZ$1972</v>
      </c>
      <c r="CA1990" s="4" t="str">
        <f t="shared" si="3192"/>
        <v>CA$1972</v>
      </c>
      <c r="CB1990" s="4" t="str">
        <f t="shared" si="3192"/>
        <v>CB$1972</v>
      </c>
      <c r="CC1990" s="4" t="str">
        <f t="shared" si="3192"/>
        <v>CC$1972</v>
      </c>
      <c r="CD1990" s="4" t="str">
        <f t="shared" si="3192"/>
        <v>CD$1972</v>
      </c>
      <c r="CE1990" s="4" t="str">
        <f t="shared" si="3192"/>
        <v>CE$1972</v>
      </c>
      <c r="CF1990" s="4" t="str">
        <f t="shared" ref="CF1990:CL1990" si="3193">ADDRESS(ROW(CF1972),COLUMN(CF1972),2)</f>
        <v>CF$1972</v>
      </c>
      <c r="CG1990" s="4" t="str">
        <f t="shared" si="3193"/>
        <v>CG$1972</v>
      </c>
      <c r="CH1990" s="4" t="str">
        <f t="shared" si="3193"/>
        <v>CH$1972</v>
      </c>
      <c r="CI1990" s="4" t="str">
        <f t="shared" si="3193"/>
        <v>CI$1972</v>
      </c>
      <c r="CJ1990" s="4" t="str">
        <f t="shared" si="3193"/>
        <v>CJ$1972</v>
      </c>
      <c r="CK1990" s="4" t="str">
        <f t="shared" si="3193"/>
        <v>CK$1972</v>
      </c>
      <c r="CL1990" s="4" t="str">
        <f t="shared" si="3193"/>
        <v>CL$1972</v>
      </c>
      <c r="CN1990" s="78"/>
      <c r="CO1990" s="80" t="str">
        <f t="shared" ref="CO1990:DL1990" si="3194">CO1964</f>
        <v>CO$16</v>
      </c>
      <c r="CP1990" s="80" t="str">
        <f t="shared" si="3194"/>
        <v>CP$16</v>
      </c>
      <c r="CQ1990" s="80" t="str">
        <f t="shared" si="3194"/>
        <v>CQ$16</v>
      </c>
      <c r="CR1990" s="80" t="str">
        <f t="shared" si="3194"/>
        <v>CR$16</v>
      </c>
      <c r="CS1990" s="80" t="str">
        <f t="shared" si="3194"/>
        <v>CS$16</v>
      </c>
      <c r="CT1990" s="80" t="str">
        <f t="shared" si="3194"/>
        <v>CT$16</v>
      </c>
      <c r="CU1990" s="80" t="str">
        <f t="shared" si="3194"/>
        <v>CU$16</v>
      </c>
      <c r="CV1990" s="80" t="str">
        <f t="shared" si="3194"/>
        <v>CV$16</v>
      </c>
      <c r="CW1990" s="80" t="str">
        <f t="shared" si="3194"/>
        <v>CW$16</v>
      </c>
      <c r="CX1990" s="80" t="str">
        <f t="shared" si="3194"/>
        <v>CX$16</v>
      </c>
      <c r="CY1990" s="80" t="str">
        <f t="shared" si="3194"/>
        <v>CY$16</v>
      </c>
      <c r="CZ1990" s="80" t="str">
        <f t="shared" si="3194"/>
        <v>CZ$16</v>
      </c>
      <c r="DA1990" s="80" t="str">
        <f t="shared" si="3194"/>
        <v>DA$16</v>
      </c>
      <c r="DB1990" s="80" t="str">
        <f t="shared" si="3194"/>
        <v>DB$16</v>
      </c>
      <c r="DC1990" s="80" t="str">
        <f t="shared" si="3194"/>
        <v>DC$16</v>
      </c>
      <c r="DD1990" s="80" t="str">
        <f t="shared" si="3194"/>
        <v>DD$16</v>
      </c>
      <c r="DE1990" s="80" t="str">
        <f t="shared" si="3194"/>
        <v>DE$16</v>
      </c>
      <c r="DF1990" s="80" t="str">
        <f t="shared" si="3194"/>
        <v>DF$16</v>
      </c>
      <c r="DG1990" s="80" t="str">
        <f t="shared" si="3194"/>
        <v>DG$16</v>
      </c>
      <c r="DH1990" s="80" t="str">
        <f t="shared" si="3194"/>
        <v>DH$16</v>
      </c>
      <c r="DI1990" s="80" t="str">
        <f t="shared" si="3194"/>
        <v>DI$16</v>
      </c>
      <c r="DJ1990" s="80" t="str">
        <f t="shared" si="3194"/>
        <v>DJ$16</v>
      </c>
      <c r="DK1990" s="80" t="str">
        <f t="shared" si="3194"/>
        <v>DK$16</v>
      </c>
      <c r="DL1990" s="80" t="str">
        <f t="shared" si="3194"/>
        <v>DL$16</v>
      </c>
    </row>
    <row r="1991" spans="1:116" x14ac:dyDescent="0.4">
      <c r="B1991" t="s">
        <v>332</v>
      </c>
      <c r="D1991" t="s">
        <v>545</v>
      </c>
      <c r="E1991" s="8" t="str">
        <f t="shared" si="3191"/>
        <v>1991 SEASON MONTHL-TR-R</v>
      </c>
      <c r="G1991" s="136" t="str">
        <f t="shared" si="3190"/>
        <v xml:space="preserve">secondary unit </v>
      </c>
      <c r="K1991" s="53"/>
      <c r="L1991" s="53"/>
      <c r="M1991" s="53"/>
      <c r="N1991" s="53"/>
      <c r="O1991" s="53"/>
      <c r="P1991" s="53"/>
      <c r="R1991" s="24"/>
      <c r="S1991" s="80" t="str">
        <f>S1965</f>
        <v>S$17</v>
      </c>
      <c r="T1991" s="80" t="str">
        <f t="shared" ref="T1991:CE1991" si="3195">T1965</f>
        <v>T$17</v>
      </c>
      <c r="U1991" s="80" t="str">
        <f t="shared" si="3195"/>
        <v>U$17</v>
      </c>
      <c r="V1991" s="80" t="str">
        <f t="shared" si="3195"/>
        <v>V$17</v>
      </c>
      <c r="W1991" s="80" t="str">
        <f t="shared" si="3195"/>
        <v>W$17</v>
      </c>
      <c r="X1991" s="80" t="str">
        <f t="shared" si="3195"/>
        <v>X$17</v>
      </c>
      <c r="Y1991" s="80" t="str">
        <f t="shared" si="3195"/>
        <v>Y$17</v>
      </c>
      <c r="Z1991" s="80" t="str">
        <f t="shared" si="3195"/>
        <v>Z$17</v>
      </c>
      <c r="AA1991" s="80" t="str">
        <f t="shared" si="3195"/>
        <v>AA$17</v>
      </c>
      <c r="AB1991" s="80" t="str">
        <f t="shared" si="3195"/>
        <v>AB$17</v>
      </c>
      <c r="AC1991" s="80" t="str">
        <f t="shared" si="3195"/>
        <v>AC$17</v>
      </c>
      <c r="AD1991" s="80" t="str">
        <f t="shared" si="3195"/>
        <v>AD$17</v>
      </c>
      <c r="AE1991" s="80" t="str">
        <f t="shared" si="3195"/>
        <v>AE$17</v>
      </c>
      <c r="AF1991" s="80" t="str">
        <f t="shared" si="3195"/>
        <v>AF$17</v>
      </c>
      <c r="AG1991" s="80" t="str">
        <f t="shared" si="3195"/>
        <v>AG$17</v>
      </c>
      <c r="AH1991" s="80" t="str">
        <f t="shared" si="3195"/>
        <v>AH$17</v>
      </c>
      <c r="AI1991" s="80" t="str">
        <f t="shared" si="3195"/>
        <v>AI$17</v>
      </c>
      <c r="AJ1991" s="80" t="str">
        <f t="shared" si="3195"/>
        <v>AJ$17</v>
      </c>
      <c r="AK1991" s="80" t="str">
        <f t="shared" si="3195"/>
        <v>AK$17</v>
      </c>
      <c r="AL1991" s="80" t="str">
        <f t="shared" si="3195"/>
        <v>AL$17</v>
      </c>
      <c r="AM1991" s="80" t="str">
        <f t="shared" si="3195"/>
        <v>AM$17</v>
      </c>
      <c r="AN1991" s="80" t="str">
        <f t="shared" si="3195"/>
        <v>AN$17</v>
      </c>
      <c r="AO1991" s="80" t="str">
        <f t="shared" si="3195"/>
        <v>AO$17</v>
      </c>
      <c r="AP1991" s="80" t="str">
        <f t="shared" si="3195"/>
        <v>AP$17</v>
      </c>
      <c r="AQ1991" s="80" t="str">
        <f t="shared" si="3195"/>
        <v>AQ$17</v>
      </c>
      <c r="AR1991" s="80" t="str">
        <f t="shared" si="3195"/>
        <v>AR$17</v>
      </c>
      <c r="AS1991" s="80" t="str">
        <f t="shared" si="3195"/>
        <v>AS$17</v>
      </c>
      <c r="AT1991" s="80" t="str">
        <f t="shared" si="3195"/>
        <v>AT$17</v>
      </c>
      <c r="AU1991" s="80" t="str">
        <f t="shared" si="3195"/>
        <v>AU$17</v>
      </c>
      <c r="AV1991" s="80" t="str">
        <f t="shared" si="3195"/>
        <v>AV$17</v>
      </c>
      <c r="AW1991" s="80" t="str">
        <f t="shared" si="3195"/>
        <v>AW$17</v>
      </c>
      <c r="AX1991" s="80" t="str">
        <f t="shared" si="3195"/>
        <v>AX$17</v>
      </c>
      <c r="AY1991" s="80" t="str">
        <f t="shared" si="3195"/>
        <v>AY$17</v>
      </c>
      <c r="AZ1991" s="80" t="str">
        <f t="shared" si="3195"/>
        <v>AZ$17</v>
      </c>
      <c r="BA1991" s="80" t="str">
        <f t="shared" si="3195"/>
        <v>BA$17</v>
      </c>
      <c r="BB1991" s="80" t="str">
        <f t="shared" si="3195"/>
        <v>BB$17</v>
      </c>
      <c r="BC1991" s="80" t="str">
        <f t="shared" si="3195"/>
        <v>BC$17</v>
      </c>
      <c r="BD1991" s="80" t="str">
        <f t="shared" si="3195"/>
        <v>BD$17</v>
      </c>
      <c r="BE1991" s="80" t="str">
        <f t="shared" si="3195"/>
        <v>BE$17</v>
      </c>
      <c r="BF1991" s="80" t="str">
        <f t="shared" si="3195"/>
        <v>BF$17</v>
      </c>
      <c r="BG1991" s="80" t="str">
        <f t="shared" si="3195"/>
        <v>BG$17</v>
      </c>
      <c r="BH1991" s="80" t="str">
        <f t="shared" si="3195"/>
        <v>BH$17</v>
      </c>
      <c r="BI1991" s="80" t="str">
        <f t="shared" si="3195"/>
        <v>BI$17</v>
      </c>
      <c r="BJ1991" s="80" t="str">
        <f t="shared" si="3195"/>
        <v>BJ$17</v>
      </c>
      <c r="BK1991" s="80" t="str">
        <f t="shared" si="3195"/>
        <v>BK$17</v>
      </c>
      <c r="BL1991" s="80" t="str">
        <f t="shared" si="3195"/>
        <v>BL$17</v>
      </c>
      <c r="BM1991" s="80" t="str">
        <f t="shared" si="3195"/>
        <v>BM$17</v>
      </c>
      <c r="BN1991" s="80" t="str">
        <f t="shared" si="3195"/>
        <v>BN$17</v>
      </c>
      <c r="BO1991" s="80" t="str">
        <f t="shared" si="3195"/>
        <v>BO$17</v>
      </c>
      <c r="BP1991" s="80" t="str">
        <f t="shared" si="3195"/>
        <v>BP$17</v>
      </c>
      <c r="BQ1991" s="80" t="str">
        <f t="shared" si="3195"/>
        <v>BQ$17</v>
      </c>
      <c r="BR1991" s="80" t="str">
        <f t="shared" si="3195"/>
        <v>BR$17</v>
      </c>
      <c r="BS1991" s="80" t="str">
        <f t="shared" si="3195"/>
        <v>BS$17</v>
      </c>
      <c r="BT1991" s="80" t="str">
        <f t="shared" si="3195"/>
        <v>BT$17</v>
      </c>
      <c r="BU1991" s="80" t="str">
        <f t="shared" si="3195"/>
        <v>BU$17</v>
      </c>
      <c r="BV1991" s="80" t="str">
        <f t="shared" si="3195"/>
        <v>BV$17</v>
      </c>
      <c r="BW1991" s="80" t="str">
        <f t="shared" si="3195"/>
        <v>BW$17</v>
      </c>
      <c r="BX1991" s="80" t="str">
        <f t="shared" si="3195"/>
        <v>BX$17</v>
      </c>
      <c r="BY1991" s="80" t="str">
        <f t="shared" si="3195"/>
        <v>BY$17</v>
      </c>
      <c r="BZ1991" s="80" t="str">
        <f t="shared" si="3195"/>
        <v>BZ$17</v>
      </c>
      <c r="CA1991" s="80" t="str">
        <f t="shared" si="3195"/>
        <v>CA$17</v>
      </c>
      <c r="CB1991" s="80" t="str">
        <f t="shared" si="3195"/>
        <v>CB$17</v>
      </c>
      <c r="CC1991" s="80" t="str">
        <f t="shared" si="3195"/>
        <v>CC$17</v>
      </c>
      <c r="CD1991" s="80" t="str">
        <f t="shared" si="3195"/>
        <v>CD$17</v>
      </c>
      <c r="CE1991" s="80" t="str">
        <f t="shared" si="3195"/>
        <v>CE$17</v>
      </c>
      <c r="CF1991" s="80" t="str">
        <f t="shared" ref="CF1991:CL1991" si="3196">CF1965</f>
        <v>CF$17</v>
      </c>
      <c r="CG1991" s="80" t="str">
        <f t="shared" si="3196"/>
        <v>CG$17</v>
      </c>
      <c r="CH1991" s="80" t="str">
        <f t="shared" si="3196"/>
        <v>CH$17</v>
      </c>
      <c r="CI1991" s="80" t="str">
        <f t="shared" si="3196"/>
        <v>CI$17</v>
      </c>
      <c r="CJ1991" s="80" t="str">
        <f t="shared" si="3196"/>
        <v>CJ$17</v>
      </c>
      <c r="CK1991" s="80" t="str">
        <f t="shared" si="3196"/>
        <v>CK$17</v>
      </c>
      <c r="CL1991" s="80" t="str">
        <f t="shared" si="3196"/>
        <v>CL$17</v>
      </c>
      <c r="CO1991" s="212" t="e">
        <f>ADDRESS(ROW(#REF!),COLUMN(#REF!),2)</f>
        <v>#REF!</v>
      </c>
      <c r="CP1991" s="212" t="e">
        <f>ADDRESS(ROW(#REF!),COLUMN(#REF!),2)</f>
        <v>#REF!</v>
      </c>
      <c r="CQ1991" s="212" t="e">
        <f>ADDRESS(ROW(#REF!),COLUMN(#REF!),2)</f>
        <v>#REF!</v>
      </c>
      <c r="CR1991" s="212" t="e">
        <f>ADDRESS(ROW(#REF!),COLUMN(#REF!),2)</f>
        <v>#REF!</v>
      </c>
      <c r="CS1991" s="212" t="e">
        <f>ADDRESS(ROW(#REF!),COLUMN(#REF!),2)</f>
        <v>#REF!</v>
      </c>
      <c r="CT1991" s="212" t="e">
        <f>ADDRESS(ROW(#REF!),COLUMN(#REF!),2)</f>
        <v>#REF!</v>
      </c>
      <c r="CU1991" s="212" t="e">
        <f>ADDRESS(ROW(#REF!),COLUMN(#REF!),2)</f>
        <v>#REF!</v>
      </c>
      <c r="CV1991" s="212" t="e">
        <f>ADDRESS(ROW(#REF!),COLUMN(#REF!),2)</f>
        <v>#REF!</v>
      </c>
      <c r="CW1991" s="212" t="e">
        <f>ADDRESS(ROW(#REF!),COLUMN(#REF!),2)</f>
        <v>#REF!</v>
      </c>
      <c r="CX1991" s="212" t="e">
        <f>ADDRESS(ROW(#REF!),COLUMN(#REF!),2)</f>
        <v>#REF!</v>
      </c>
      <c r="CY1991" s="212" t="e">
        <f>ADDRESS(ROW(#REF!),COLUMN(#REF!),2)</f>
        <v>#REF!</v>
      </c>
      <c r="CZ1991" s="212" t="e">
        <f>ADDRESS(ROW(#REF!),COLUMN(#REF!),2)</f>
        <v>#REF!</v>
      </c>
      <c r="DA1991" s="212" t="e">
        <f>ADDRESS(ROW(#REF!),COLUMN(#REF!),2)</f>
        <v>#REF!</v>
      </c>
      <c r="DB1991" s="212" t="e">
        <f>ADDRESS(ROW(#REF!),COLUMN(#REF!),2)</f>
        <v>#REF!</v>
      </c>
      <c r="DC1991" s="212" t="e">
        <f>ADDRESS(ROW(#REF!),COLUMN(#REF!),2)</f>
        <v>#REF!</v>
      </c>
      <c r="DD1991" s="212" t="e">
        <f>ADDRESS(ROW(#REF!),COLUMN(#REF!),2)</f>
        <v>#REF!</v>
      </c>
      <c r="DE1991" s="212" t="e">
        <f>ADDRESS(ROW(#REF!),COLUMN(#REF!),2)</f>
        <v>#REF!</v>
      </c>
      <c r="DF1991" s="212" t="e">
        <f>ADDRESS(ROW(#REF!),COLUMN(#REF!),2)</f>
        <v>#REF!</v>
      </c>
      <c r="DG1991" s="212" t="e">
        <f>ADDRESS(ROW(#REF!),COLUMN(#REF!),2)</f>
        <v>#REF!</v>
      </c>
      <c r="DH1991" s="212" t="e">
        <f>ADDRESS(ROW(#REF!),COLUMN(#REF!),2)</f>
        <v>#REF!</v>
      </c>
      <c r="DI1991" s="212" t="e">
        <f>ADDRESS(ROW(#REF!),COLUMN(#REF!),2)</f>
        <v>#REF!</v>
      </c>
      <c r="DJ1991" s="212" t="e">
        <f>ADDRESS(ROW(#REF!),COLUMN(#REF!),2)</f>
        <v>#REF!</v>
      </c>
      <c r="DK1991" s="212" t="e">
        <f>ADDRESS(ROW(#REF!),COLUMN(#REF!),2)</f>
        <v>#REF!</v>
      </c>
      <c r="DL1991" s="212" t="e">
        <f>ADDRESS(ROW(#REF!),COLUMN(#REF!),2)</f>
        <v>#REF!</v>
      </c>
    </row>
    <row r="1992" spans="1:116" x14ac:dyDescent="0.4">
      <c r="B1992" t="s">
        <v>332</v>
      </c>
      <c r="D1992" t="s">
        <v>545</v>
      </c>
      <c r="E1992" s="8" t="str">
        <f t="shared" si="3191"/>
        <v>1992 SEASON MONTHL-TR-R</v>
      </c>
      <c r="G1992" s="136" t="str">
        <f t="shared" si="3190"/>
        <v>Secondary revenue driver</v>
      </c>
      <c r="H1992" s="12"/>
      <c r="I1992" s="60"/>
      <c r="J1992" s="60"/>
      <c r="K1992" s="15"/>
      <c r="L1992" s="15"/>
      <c r="M1992" s="15"/>
      <c r="N1992" s="15"/>
      <c r="O1992" s="15"/>
      <c r="P1992" s="15"/>
      <c r="R1992" s="15"/>
      <c r="S1992" s="80"/>
      <c r="T1992" s="80"/>
      <c r="U1992" s="80"/>
      <c r="V1992" s="80"/>
      <c r="W1992" s="80"/>
      <c r="X1992" s="80"/>
      <c r="Y1992" s="80"/>
      <c r="Z1992" s="80"/>
      <c r="AA1992" s="80"/>
      <c r="AB1992" s="80"/>
      <c r="AC1992" s="80"/>
      <c r="AD1992" s="80"/>
      <c r="AE1992" s="80"/>
      <c r="AF1992" s="80"/>
      <c r="AG1992" s="80"/>
      <c r="AH1992" s="80"/>
      <c r="AI1992" s="80"/>
      <c r="AJ1992" s="80"/>
      <c r="AK1992" s="80"/>
      <c r="AL1992" s="80"/>
      <c r="AM1992" s="80"/>
      <c r="AN1992" s="80"/>
      <c r="AO1992" s="80"/>
      <c r="AP1992" s="80"/>
      <c r="AQ1992" s="80"/>
      <c r="AR1992" s="80"/>
      <c r="AS1992" s="80"/>
      <c r="AT1992" s="80"/>
      <c r="AU1992" s="80"/>
      <c r="AV1992" s="80"/>
      <c r="AW1992" s="80"/>
      <c r="AX1992" s="80"/>
      <c r="AY1992" s="80"/>
      <c r="AZ1992" s="80"/>
      <c r="BA1992" s="80"/>
      <c r="BB1992" s="80"/>
      <c r="BC1992" s="80"/>
      <c r="BD1992" s="80"/>
      <c r="BE1992" s="80"/>
      <c r="BF1992" s="80"/>
      <c r="BG1992" s="80"/>
      <c r="BH1992" s="80"/>
      <c r="BI1992" s="80"/>
      <c r="BJ1992" s="80"/>
      <c r="BK1992" s="80"/>
      <c r="BL1992" s="80"/>
      <c r="BM1992" s="80"/>
      <c r="BN1992" s="80"/>
      <c r="BO1992" s="80"/>
      <c r="BP1992" s="80"/>
      <c r="BQ1992" s="80"/>
      <c r="BR1992" s="80"/>
      <c r="BS1992" s="80"/>
      <c r="BT1992" s="80"/>
      <c r="BU1992" s="80"/>
      <c r="BV1992" s="80"/>
      <c r="BW1992" s="80"/>
      <c r="BX1992" s="80"/>
      <c r="BY1992" s="80"/>
      <c r="BZ1992" s="80"/>
      <c r="CA1992" s="80"/>
      <c r="CB1992" s="80"/>
      <c r="CC1992" s="80"/>
      <c r="CD1992" s="80"/>
      <c r="CE1992" s="80"/>
      <c r="CF1992" s="80"/>
      <c r="CG1992" s="80"/>
      <c r="CH1992" s="80"/>
      <c r="CI1992" s="80"/>
      <c r="CJ1992" s="80"/>
      <c r="CK1992" s="80"/>
      <c r="CL1992" s="80"/>
      <c r="CN1992" s="60"/>
    </row>
    <row r="1993" spans="1:116" x14ac:dyDescent="0.4">
      <c r="B1993" t="s">
        <v>332</v>
      </c>
      <c r="D1993" t="s">
        <v>545</v>
      </c>
      <c r="E1993" s="8" t="str">
        <f t="shared" si="3191"/>
        <v>1993 SEASON MONTHL-TR-R</v>
      </c>
      <c r="G1993" s="136" t="str">
        <f t="shared" si="3190"/>
        <v>Secondary volume driver</v>
      </c>
      <c r="H1993" s="12"/>
      <c r="I1993" s="60"/>
      <c r="J1993" s="60"/>
      <c r="K1993" s="15"/>
      <c r="L1993" s="15"/>
      <c r="M1993" s="15"/>
      <c r="N1993" s="15"/>
      <c r="O1993" s="15"/>
      <c r="P1993" s="15"/>
      <c r="R1993" s="15"/>
      <c r="S1993" s="76"/>
      <c r="T1993" s="76"/>
      <c r="U1993" s="76"/>
      <c r="V1993" s="76"/>
      <c r="W1993" s="76"/>
      <c r="X1993" s="76"/>
      <c r="Y1993" s="76"/>
      <c r="Z1993" s="76"/>
      <c r="AA1993" s="76"/>
      <c r="AB1993" s="76"/>
      <c r="AC1993" s="76"/>
      <c r="AD1993" s="76"/>
      <c r="AE1993" s="76"/>
      <c r="AF1993" s="76"/>
      <c r="AG1993" s="76"/>
      <c r="AH1993" s="76"/>
      <c r="AI1993" s="76"/>
      <c r="AJ1993" s="76"/>
      <c r="AK1993" s="76"/>
      <c r="AL1993" s="76"/>
      <c r="AM1993" s="76"/>
      <c r="AN1993" s="76"/>
      <c r="AO1993" s="76"/>
      <c r="AP1993" s="76"/>
      <c r="AQ1993" s="76"/>
      <c r="AR1993" s="76"/>
      <c r="AS1993" s="76"/>
      <c r="AT1993" s="76"/>
      <c r="AU1993" s="76"/>
      <c r="AV1993" s="76"/>
      <c r="AW1993" s="76"/>
      <c r="AX1993" s="76"/>
      <c r="AY1993" s="76"/>
      <c r="AZ1993" s="76"/>
      <c r="BA1993" s="76"/>
      <c r="BB1993" s="76"/>
      <c r="BC1993" s="76"/>
      <c r="BD1993" s="76"/>
      <c r="BE1993" s="76"/>
      <c r="BF1993" s="76"/>
      <c r="BG1993" s="76"/>
      <c r="BH1993" s="76"/>
      <c r="BI1993" s="76"/>
      <c r="BJ1993" s="76"/>
      <c r="BK1993" s="76"/>
      <c r="BL1993" s="76"/>
      <c r="BM1993" s="76"/>
      <c r="BN1993" s="76"/>
      <c r="BO1993" s="76"/>
      <c r="BP1993" s="76"/>
      <c r="BQ1993" s="76"/>
      <c r="BR1993" s="76"/>
      <c r="BS1993" s="76"/>
      <c r="BT1993" s="76"/>
      <c r="BU1993" s="76"/>
      <c r="BV1993" s="76"/>
      <c r="BW1993" s="76"/>
      <c r="BX1993" s="76"/>
      <c r="BY1993" s="76"/>
      <c r="BZ1993" s="76"/>
      <c r="CA1993" s="76"/>
      <c r="CB1993" s="76"/>
      <c r="CC1993" s="76"/>
      <c r="CD1993" s="76"/>
      <c r="CE1993" s="76"/>
      <c r="CF1993" s="76"/>
      <c r="CG1993" s="76"/>
      <c r="CH1993" s="76"/>
      <c r="CI1993" s="76"/>
      <c r="CJ1993" s="76"/>
      <c r="CK1993" s="76"/>
      <c r="CL1993" s="76"/>
      <c r="CN1993" s="60"/>
      <c r="CO1993" s="76"/>
      <c r="CP1993" s="76"/>
      <c r="CQ1993" s="76"/>
      <c r="CR1993" s="76"/>
      <c r="CS1993" s="76"/>
      <c r="CT1993" s="76"/>
      <c r="CU1993" s="76"/>
      <c r="CV1993" s="76"/>
      <c r="CW1993" s="76"/>
      <c r="CX1993" s="76"/>
      <c r="CY1993" s="76"/>
      <c r="CZ1993" s="76"/>
      <c r="DA1993" s="76"/>
      <c r="DB1993" s="76"/>
      <c r="DC1993" s="76"/>
      <c r="DD1993" s="76"/>
      <c r="DE1993" s="76"/>
      <c r="DF1993" s="76"/>
      <c r="DG1993" s="76"/>
      <c r="DH1993" s="76"/>
      <c r="DI1993" s="76"/>
      <c r="DJ1993" s="76"/>
      <c r="DK1993" s="76"/>
      <c r="DL1993" s="76"/>
    </row>
    <row r="1994" spans="1:116" x14ac:dyDescent="0.4">
      <c r="E1994" s="8"/>
      <c r="G1994" s="136"/>
      <c r="H1994" s="12"/>
      <c r="I1994" s="60"/>
      <c r="J1994" s="60"/>
      <c r="K1994" s="15"/>
      <c r="L1994" s="15"/>
      <c r="M1994" s="15"/>
      <c r="N1994" s="15"/>
      <c r="O1994" s="15"/>
      <c r="P1994" s="15"/>
      <c r="R1994" s="15"/>
      <c r="S1994" s="80" t="str">
        <f>S1968</f>
        <v>S$18</v>
      </c>
      <c r="T1994" s="80" t="str">
        <f t="shared" ref="T1994:CE1994" si="3197">T1968</f>
        <v>T$18</v>
      </c>
      <c r="U1994" s="80" t="str">
        <f t="shared" si="3197"/>
        <v>U$18</v>
      </c>
      <c r="V1994" s="80" t="str">
        <f t="shared" si="3197"/>
        <v>V$18</v>
      </c>
      <c r="W1994" s="80" t="str">
        <f t="shared" si="3197"/>
        <v>W$18</v>
      </c>
      <c r="X1994" s="80" t="str">
        <f t="shared" si="3197"/>
        <v>X$18</v>
      </c>
      <c r="Y1994" s="80" t="str">
        <f t="shared" si="3197"/>
        <v>Y$18</v>
      </c>
      <c r="Z1994" s="80" t="str">
        <f t="shared" si="3197"/>
        <v>Z$18</v>
      </c>
      <c r="AA1994" s="80" t="str">
        <f t="shared" si="3197"/>
        <v>AA$18</v>
      </c>
      <c r="AB1994" s="80" t="str">
        <f t="shared" si="3197"/>
        <v>AB$18</v>
      </c>
      <c r="AC1994" s="80" t="str">
        <f t="shared" si="3197"/>
        <v>AC$18</v>
      </c>
      <c r="AD1994" s="80" t="str">
        <f t="shared" si="3197"/>
        <v>AD$18</v>
      </c>
      <c r="AE1994" s="80" t="str">
        <f t="shared" si="3197"/>
        <v>AE$18</v>
      </c>
      <c r="AF1994" s="80" t="str">
        <f t="shared" si="3197"/>
        <v>AF$18</v>
      </c>
      <c r="AG1994" s="80" t="str">
        <f t="shared" si="3197"/>
        <v>AG$18</v>
      </c>
      <c r="AH1994" s="80" t="str">
        <f t="shared" si="3197"/>
        <v>AH$18</v>
      </c>
      <c r="AI1994" s="80" t="str">
        <f t="shared" si="3197"/>
        <v>AI$18</v>
      </c>
      <c r="AJ1994" s="80" t="str">
        <f t="shared" si="3197"/>
        <v>AJ$18</v>
      </c>
      <c r="AK1994" s="80" t="str">
        <f t="shared" si="3197"/>
        <v>AK$18</v>
      </c>
      <c r="AL1994" s="80" t="str">
        <f t="shared" si="3197"/>
        <v>AL$18</v>
      </c>
      <c r="AM1994" s="80" t="str">
        <f t="shared" si="3197"/>
        <v>AM$18</v>
      </c>
      <c r="AN1994" s="80" t="str">
        <f t="shared" si="3197"/>
        <v>AN$18</v>
      </c>
      <c r="AO1994" s="80" t="str">
        <f t="shared" si="3197"/>
        <v>AO$18</v>
      </c>
      <c r="AP1994" s="80" t="str">
        <f t="shared" si="3197"/>
        <v>AP$18</v>
      </c>
      <c r="AQ1994" s="80" t="str">
        <f t="shared" si="3197"/>
        <v>AQ$18</v>
      </c>
      <c r="AR1994" s="80" t="str">
        <f t="shared" si="3197"/>
        <v>AR$18</v>
      </c>
      <c r="AS1994" s="80" t="str">
        <f t="shared" si="3197"/>
        <v>AS$18</v>
      </c>
      <c r="AT1994" s="80" t="str">
        <f t="shared" si="3197"/>
        <v>AT$18</v>
      </c>
      <c r="AU1994" s="80" t="str">
        <f t="shared" si="3197"/>
        <v>AU$18</v>
      </c>
      <c r="AV1994" s="80" t="str">
        <f t="shared" si="3197"/>
        <v>AV$18</v>
      </c>
      <c r="AW1994" s="80" t="str">
        <f t="shared" si="3197"/>
        <v>AW$18</v>
      </c>
      <c r="AX1994" s="80" t="str">
        <f t="shared" si="3197"/>
        <v>AX$18</v>
      </c>
      <c r="AY1994" s="80" t="str">
        <f t="shared" si="3197"/>
        <v>AY$18</v>
      </c>
      <c r="AZ1994" s="80" t="str">
        <f t="shared" si="3197"/>
        <v>AZ$18</v>
      </c>
      <c r="BA1994" s="80" t="str">
        <f t="shared" si="3197"/>
        <v>BA$18</v>
      </c>
      <c r="BB1994" s="80" t="str">
        <f t="shared" si="3197"/>
        <v>BB$18</v>
      </c>
      <c r="BC1994" s="80" t="str">
        <f t="shared" si="3197"/>
        <v>BC$18</v>
      </c>
      <c r="BD1994" s="80" t="str">
        <f t="shared" si="3197"/>
        <v>BD$18</v>
      </c>
      <c r="BE1994" s="80" t="str">
        <f t="shared" si="3197"/>
        <v>BE$18</v>
      </c>
      <c r="BF1994" s="80" t="str">
        <f t="shared" si="3197"/>
        <v>BF$18</v>
      </c>
      <c r="BG1994" s="80" t="str">
        <f t="shared" si="3197"/>
        <v>BG$18</v>
      </c>
      <c r="BH1994" s="80" t="str">
        <f t="shared" si="3197"/>
        <v>BH$18</v>
      </c>
      <c r="BI1994" s="80" t="str">
        <f t="shared" si="3197"/>
        <v>BI$18</v>
      </c>
      <c r="BJ1994" s="80" t="str">
        <f t="shared" si="3197"/>
        <v>BJ$18</v>
      </c>
      <c r="BK1994" s="80" t="str">
        <f t="shared" si="3197"/>
        <v>BK$18</v>
      </c>
      <c r="BL1994" s="80" t="str">
        <f t="shared" si="3197"/>
        <v>BL$18</v>
      </c>
      <c r="BM1994" s="80" t="str">
        <f t="shared" si="3197"/>
        <v>BM$18</v>
      </c>
      <c r="BN1994" s="80" t="str">
        <f t="shared" si="3197"/>
        <v>BN$18</v>
      </c>
      <c r="BO1994" s="80" t="str">
        <f t="shared" si="3197"/>
        <v>BO$18</v>
      </c>
      <c r="BP1994" s="80" t="str">
        <f t="shared" si="3197"/>
        <v>BP$18</v>
      </c>
      <c r="BQ1994" s="80" t="str">
        <f t="shared" si="3197"/>
        <v>BQ$18</v>
      </c>
      <c r="BR1994" s="80" t="str">
        <f t="shared" si="3197"/>
        <v>BR$18</v>
      </c>
      <c r="BS1994" s="80" t="str">
        <f t="shared" si="3197"/>
        <v>BS$18</v>
      </c>
      <c r="BT1994" s="80" t="str">
        <f t="shared" si="3197"/>
        <v>BT$18</v>
      </c>
      <c r="BU1994" s="80" t="str">
        <f t="shared" si="3197"/>
        <v>BU$18</v>
      </c>
      <c r="BV1994" s="80" t="str">
        <f t="shared" si="3197"/>
        <v>BV$18</v>
      </c>
      <c r="BW1994" s="80" t="str">
        <f t="shared" si="3197"/>
        <v>BW$18</v>
      </c>
      <c r="BX1994" s="80" t="str">
        <f t="shared" si="3197"/>
        <v>BX$18</v>
      </c>
      <c r="BY1994" s="80" t="str">
        <f t="shared" si="3197"/>
        <v>BY$18</v>
      </c>
      <c r="BZ1994" s="80" t="str">
        <f t="shared" si="3197"/>
        <v>BZ$18</v>
      </c>
      <c r="CA1994" s="80" t="str">
        <f t="shared" si="3197"/>
        <v>CA$18</v>
      </c>
      <c r="CB1994" s="80" t="str">
        <f t="shared" si="3197"/>
        <v>CB$18</v>
      </c>
      <c r="CC1994" s="80" t="str">
        <f t="shared" si="3197"/>
        <v>CC$18</v>
      </c>
      <c r="CD1994" s="80" t="str">
        <f t="shared" si="3197"/>
        <v>CD$18</v>
      </c>
      <c r="CE1994" s="80" t="str">
        <f t="shared" si="3197"/>
        <v>CE$18</v>
      </c>
      <c r="CF1994" s="80" t="str">
        <f t="shared" ref="CF1994:CL1994" si="3198">CF1968</f>
        <v>CF$18</v>
      </c>
      <c r="CG1994" s="80" t="str">
        <f t="shared" si="3198"/>
        <v>CG$18</v>
      </c>
      <c r="CH1994" s="80" t="str">
        <f t="shared" si="3198"/>
        <v>CH$18</v>
      </c>
      <c r="CI1994" s="80" t="str">
        <f t="shared" si="3198"/>
        <v>CI$18</v>
      </c>
      <c r="CJ1994" s="80" t="str">
        <f t="shared" si="3198"/>
        <v>CJ$18</v>
      </c>
      <c r="CK1994" s="80" t="str">
        <f t="shared" si="3198"/>
        <v>CK$18</v>
      </c>
      <c r="CL1994" s="80" t="str">
        <f t="shared" si="3198"/>
        <v>CL$18</v>
      </c>
      <c r="CN1994" s="60"/>
      <c r="CO1994" s="76"/>
      <c r="CP1994" s="76"/>
      <c r="CQ1994" s="76"/>
      <c r="CR1994" s="76"/>
      <c r="CS1994" s="76"/>
      <c r="CT1994" s="76"/>
      <c r="CU1994" s="76"/>
      <c r="CV1994" s="76"/>
      <c r="CW1994" s="76"/>
      <c r="CX1994" s="76"/>
      <c r="CY1994" s="76"/>
      <c r="CZ1994" s="76"/>
      <c r="DA1994" s="76"/>
      <c r="DB1994" s="76"/>
      <c r="DC1994" s="76"/>
      <c r="DD1994" s="76"/>
      <c r="DE1994" s="76"/>
      <c r="DF1994" s="76"/>
      <c r="DG1994" s="76"/>
      <c r="DH1994" s="76"/>
      <c r="DI1994" s="76"/>
      <c r="DJ1994" s="76"/>
      <c r="DK1994" s="76"/>
      <c r="DL1994" s="76"/>
    </row>
    <row r="1995" spans="1:116" x14ac:dyDescent="0.4">
      <c r="A1995" s="174"/>
      <c r="E1995" s="8"/>
      <c r="G1995" s="175" t="s">
        <v>503</v>
      </c>
      <c r="H1995" s="12"/>
      <c r="I1995" s="60"/>
      <c r="J1995" s="60"/>
      <c r="K1995" s="15"/>
      <c r="L1995" s="15"/>
      <c r="M1995" s="15"/>
      <c r="N1995" s="15"/>
      <c r="O1995" s="15"/>
      <c r="P1995" s="15"/>
      <c r="R1995" s="15"/>
      <c r="S1995" s="80" t="str">
        <f>S1969</f>
        <v>S$19</v>
      </c>
      <c r="T1995" s="80" t="str">
        <f t="shared" ref="T1995:CE1995" si="3199">T1969</f>
        <v>T$19</v>
      </c>
      <c r="U1995" s="80" t="str">
        <f t="shared" si="3199"/>
        <v>U$19</v>
      </c>
      <c r="V1995" s="80" t="str">
        <f t="shared" si="3199"/>
        <v>V$19</v>
      </c>
      <c r="W1995" s="80" t="str">
        <f t="shared" si="3199"/>
        <v>W$19</v>
      </c>
      <c r="X1995" s="80" t="str">
        <f t="shared" si="3199"/>
        <v>X$19</v>
      </c>
      <c r="Y1995" s="80" t="str">
        <f t="shared" si="3199"/>
        <v>Y$19</v>
      </c>
      <c r="Z1995" s="80" t="str">
        <f t="shared" si="3199"/>
        <v>Z$19</v>
      </c>
      <c r="AA1995" s="80" t="str">
        <f t="shared" si="3199"/>
        <v>AA$19</v>
      </c>
      <c r="AB1995" s="80" t="str">
        <f t="shared" si="3199"/>
        <v>AB$19</v>
      </c>
      <c r="AC1995" s="80" t="str">
        <f t="shared" si="3199"/>
        <v>AC$19</v>
      </c>
      <c r="AD1995" s="80" t="str">
        <f t="shared" si="3199"/>
        <v>AD$19</v>
      </c>
      <c r="AE1995" s="80" t="str">
        <f t="shared" si="3199"/>
        <v>AE$19</v>
      </c>
      <c r="AF1995" s="80" t="str">
        <f t="shared" si="3199"/>
        <v>AF$19</v>
      </c>
      <c r="AG1995" s="80" t="str">
        <f t="shared" si="3199"/>
        <v>AG$19</v>
      </c>
      <c r="AH1995" s="80" t="str">
        <f t="shared" si="3199"/>
        <v>AH$19</v>
      </c>
      <c r="AI1995" s="80" t="str">
        <f t="shared" si="3199"/>
        <v>AI$19</v>
      </c>
      <c r="AJ1995" s="80" t="str">
        <f t="shared" si="3199"/>
        <v>AJ$19</v>
      </c>
      <c r="AK1995" s="80" t="str">
        <f t="shared" si="3199"/>
        <v>AK$19</v>
      </c>
      <c r="AL1995" s="80" t="str">
        <f t="shared" si="3199"/>
        <v>AL$19</v>
      </c>
      <c r="AM1995" s="80" t="str">
        <f t="shared" si="3199"/>
        <v>AM$19</v>
      </c>
      <c r="AN1995" s="80" t="str">
        <f t="shared" si="3199"/>
        <v>AN$19</v>
      </c>
      <c r="AO1995" s="80" t="str">
        <f t="shared" si="3199"/>
        <v>AO$19</v>
      </c>
      <c r="AP1995" s="80" t="str">
        <f t="shared" si="3199"/>
        <v>AP$19</v>
      </c>
      <c r="AQ1995" s="80" t="str">
        <f t="shared" si="3199"/>
        <v>AQ$19</v>
      </c>
      <c r="AR1995" s="80" t="str">
        <f t="shared" si="3199"/>
        <v>AR$19</v>
      </c>
      <c r="AS1995" s="80" t="str">
        <f t="shared" si="3199"/>
        <v>AS$19</v>
      </c>
      <c r="AT1995" s="80" t="str">
        <f t="shared" si="3199"/>
        <v>AT$19</v>
      </c>
      <c r="AU1995" s="80" t="str">
        <f t="shared" si="3199"/>
        <v>AU$19</v>
      </c>
      <c r="AV1995" s="80" t="str">
        <f t="shared" si="3199"/>
        <v>AV$19</v>
      </c>
      <c r="AW1995" s="80" t="str">
        <f t="shared" si="3199"/>
        <v>AW$19</v>
      </c>
      <c r="AX1995" s="80" t="str">
        <f t="shared" si="3199"/>
        <v>AX$19</v>
      </c>
      <c r="AY1995" s="80" t="str">
        <f t="shared" si="3199"/>
        <v>AY$19</v>
      </c>
      <c r="AZ1995" s="80" t="str">
        <f t="shared" si="3199"/>
        <v>AZ$19</v>
      </c>
      <c r="BA1995" s="80" t="str">
        <f t="shared" si="3199"/>
        <v>BA$19</v>
      </c>
      <c r="BB1995" s="80" t="str">
        <f t="shared" si="3199"/>
        <v>BB$19</v>
      </c>
      <c r="BC1995" s="80" t="str">
        <f t="shared" si="3199"/>
        <v>BC$19</v>
      </c>
      <c r="BD1995" s="80" t="str">
        <f t="shared" si="3199"/>
        <v>BD$19</v>
      </c>
      <c r="BE1995" s="80" t="str">
        <f t="shared" si="3199"/>
        <v>BE$19</v>
      </c>
      <c r="BF1995" s="80" t="str">
        <f t="shared" si="3199"/>
        <v>BF$19</v>
      </c>
      <c r="BG1995" s="80" t="str">
        <f t="shared" si="3199"/>
        <v>BG$19</v>
      </c>
      <c r="BH1995" s="80" t="str">
        <f t="shared" si="3199"/>
        <v>BH$19</v>
      </c>
      <c r="BI1995" s="80" t="str">
        <f t="shared" si="3199"/>
        <v>BI$19</v>
      </c>
      <c r="BJ1995" s="80" t="str">
        <f t="shared" si="3199"/>
        <v>BJ$19</v>
      </c>
      <c r="BK1995" s="80" t="str">
        <f t="shared" si="3199"/>
        <v>BK$19</v>
      </c>
      <c r="BL1995" s="80" t="str">
        <f t="shared" si="3199"/>
        <v>BL$19</v>
      </c>
      <c r="BM1995" s="80" t="str">
        <f t="shared" si="3199"/>
        <v>BM$19</v>
      </c>
      <c r="BN1995" s="80" t="str">
        <f t="shared" si="3199"/>
        <v>BN$19</v>
      </c>
      <c r="BO1995" s="80" t="str">
        <f t="shared" si="3199"/>
        <v>BO$19</v>
      </c>
      <c r="BP1995" s="80" t="str">
        <f t="shared" si="3199"/>
        <v>BP$19</v>
      </c>
      <c r="BQ1995" s="80" t="str">
        <f t="shared" si="3199"/>
        <v>BQ$19</v>
      </c>
      <c r="BR1995" s="80" t="str">
        <f t="shared" si="3199"/>
        <v>BR$19</v>
      </c>
      <c r="BS1995" s="80" t="str">
        <f t="shared" si="3199"/>
        <v>BS$19</v>
      </c>
      <c r="BT1995" s="80" t="str">
        <f t="shared" si="3199"/>
        <v>BT$19</v>
      </c>
      <c r="BU1995" s="80" t="str">
        <f t="shared" si="3199"/>
        <v>BU$19</v>
      </c>
      <c r="BV1995" s="80" t="str">
        <f t="shared" si="3199"/>
        <v>BV$19</v>
      </c>
      <c r="BW1995" s="80" t="str">
        <f t="shared" si="3199"/>
        <v>BW$19</v>
      </c>
      <c r="BX1995" s="80" t="str">
        <f t="shared" si="3199"/>
        <v>BX$19</v>
      </c>
      <c r="BY1995" s="80" t="str">
        <f t="shared" si="3199"/>
        <v>BY$19</v>
      </c>
      <c r="BZ1995" s="80" t="str">
        <f t="shared" si="3199"/>
        <v>BZ$19</v>
      </c>
      <c r="CA1995" s="80" t="str">
        <f t="shared" si="3199"/>
        <v>CA$19</v>
      </c>
      <c r="CB1995" s="80" t="str">
        <f t="shared" si="3199"/>
        <v>CB$19</v>
      </c>
      <c r="CC1995" s="80" t="str">
        <f t="shared" si="3199"/>
        <v>CC$19</v>
      </c>
      <c r="CD1995" s="80" t="str">
        <f t="shared" si="3199"/>
        <v>CD$19</v>
      </c>
      <c r="CE1995" s="80" t="str">
        <f t="shared" si="3199"/>
        <v>CE$19</v>
      </c>
      <c r="CF1995" s="80" t="str">
        <f t="shared" ref="CF1995:CL1995" si="3200">CF1969</f>
        <v>CF$19</v>
      </c>
      <c r="CG1995" s="80" t="str">
        <f t="shared" si="3200"/>
        <v>CG$19</v>
      </c>
      <c r="CH1995" s="80" t="str">
        <f t="shared" si="3200"/>
        <v>CH$19</v>
      </c>
      <c r="CI1995" s="80" t="str">
        <f t="shared" si="3200"/>
        <v>CI$19</v>
      </c>
      <c r="CJ1995" s="80" t="str">
        <f t="shared" si="3200"/>
        <v>CJ$19</v>
      </c>
      <c r="CK1995" s="80" t="str">
        <f t="shared" si="3200"/>
        <v>CK$19</v>
      </c>
      <c r="CL1995" s="80" t="str">
        <f t="shared" si="3200"/>
        <v>CL$19</v>
      </c>
      <c r="CN1995" s="60"/>
      <c r="CO1995" s="179"/>
      <c r="CP1995" s="179"/>
      <c r="CQ1995" s="179"/>
      <c r="CR1995" s="179"/>
      <c r="CS1995" s="179"/>
      <c r="CT1995" s="179"/>
      <c r="CU1995" s="179"/>
      <c r="CV1995" s="179"/>
      <c r="CW1995" s="179"/>
      <c r="CX1995" s="179"/>
      <c r="CY1995" s="179"/>
      <c r="CZ1995" s="179"/>
      <c r="DA1995" s="179"/>
      <c r="DB1995" s="179"/>
      <c r="DC1995" s="179"/>
      <c r="DD1995" s="179"/>
      <c r="DE1995" s="179"/>
      <c r="DF1995" s="179"/>
      <c r="DG1995" s="179"/>
      <c r="DH1995" s="179"/>
      <c r="DI1995" s="179"/>
      <c r="DJ1995" s="179"/>
      <c r="DK1995" s="179"/>
      <c r="DL1995" s="179"/>
    </row>
    <row r="1996" spans="1:116" x14ac:dyDescent="0.4">
      <c r="A1996" s="174"/>
      <c r="E1996" s="8"/>
      <c r="G1996" s="175" t="s">
        <v>504</v>
      </c>
      <c r="H1996" s="12"/>
      <c r="I1996" s="60"/>
      <c r="J1996" s="60"/>
      <c r="K1996" s="15"/>
      <c r="L1996" s="15"/>
      <c r="M1996" s="15"/>
      <c r="N1996" s="15"/>
      <c r="O1996" s="15"/>
      <c r="P1996" s="15"/>
      <c r="R1996" s="15"/>
      <c r="S1996" s="80"/>
      <c r="T1996" s="80"/>
      <c r="U1996" s="80"/>
      <c r="V1996" s="80"/>
      <c r="W1996" s="80"/>
      <c r="X1996" s="80"/>
      <c r="Y1996" s="80"/>
      <c r="Z1996" s="80"/>
      <c r="AA1996" s="80"/>
      <c r="AB1996" s="80"/>
      <c r="AC1996" s="80"/>
      <c r="AD1996" s="80"/>
      <c r="AE1996" s="80"/>
      <c r="AF1996" s="80"/>
      <c r="AG1996" s="80"/>
      <c r="AH1996" s="80"/>
      <c r="AI1996" s="80"/>
      <c r="AJ1996" s="80"/>
      <c r="AK1996" s="80"/>
      <c r="AL1996" s="80"/>
      <c r="AM1996" s="80"/>
      <c r="AN1996" s="80"/>
      <c r="AO1996" s="80"/>
      <c r="AP1996" s="80"/>
      <c r="AQ1996" s="80"/>
      <c r="AR1996" s="80"/>
      <c r="AS1996" s="80"/>
      <c r="AT1996" s="80"/>
      <c r="AU1996" s="80"/>
      <c r="AV1996" s="80"/>
      <c r="AW1996" s="80"/>
      <c r="AX1996" s="80"/>
      <c r="AY1996" s="80"/>
      <c r="AZ1996" s="80"/>
      <c r="BA1996" s="80"/>
      <c r="BB1996" s="80"/>
      <c r="BC1996" s="80"/>
      <c r="BD1996" s="80"/>
      <c r="BE1996" s="80"/>
      <c r="BF1996" s="80"/>
      <c r="BG1996" s="80"/>
      <c r="BH1996" s="80"/>
      <c r="BI1996" s="80"/>
      <c r="BJ1996" s="80"/>
      <c r="BK1996" s="80"/>
      <c r="BL1996" s="80"/>
      <c r="BM1996" s="80"/>
      <c r="BN1996" s="80"/>
      <c r="BO1996" s="80"/>
      <c r="BP1996" s="80"/>
      <c r="BQ1996" s="80"/>
      <c r="BR1996" s="80"/>
      <c r="BS1996" s="80"/>
      <c r="BT1996" s="80"/>
      <c r="BU1996" s="80"/>
      <c r="BV1996" s="80"/>
      <c r="BW1996" s="80"/>
      <c r="BX1996" s="80"/>
      <c r="BY1996" s="80"/>
      <c r="BZ1996" s="80"/>
      <c r="CA1996" s="80"/>
      <c r="CB1996" s="80"/>
      <c r="CC1996" s="80"/>
      <c r="CD1996" s="80"/>
      <c r="CE1996" s="80"/>
      <c r="CF1996" s="80"/>
      <c r="CG1996" s="80"/>
      <c r="CH1996" s="80"/>
      <c r="CI1996" s="80"/>
      <c r="CJ1996" s="80"/>
      <c r="CK1996" s="80"/>
      <c r="CL1996" s="80"/>
      <c r="CN1996" s="60"/>
      <c r="CO1996" s="179"/>
      <c r="CP1996" s="179"/>
      <c r="CQ1996" s="179"/>
      <c r="CR1996" s="179"/>
      <c r="CS1996" s="179"/>
      <c r="CT1996" s="179"/>
      <c r="CU1996" s="179"/>
      <c r="CV1996" s="179"/>
      <c r="CW1996" s="179"/>
      <c r="CX1996" s="179"/>
      <c r="CY1996" s="179"/>
      <c r="CZ1996" s="179"/>
      <c r="DA1996" s="179"/>
      <c r="DB1996" s="179"/>
      <c r="DC1996" s="179"/>
      <c r="DD1996" s="179"/>
      <c r="DE1996" s="179"/>
      <c r="DF1996" s="179"/>
      <c r="DG1996" s="179"/>
      <c r="DH1996" s="179"/>
      <c r="DI1996" s="179"/>
      <c r="DJ1996" s="179"/>
      <c r="DK1996" s="179"/>
      <c r="DL1996" s="179"/>
    </row>
    <row r="1997" spans="1:116" x14ac:dyDescent="0.4">
      <c r="A1997" s="174"/>
      <c r="E1997" s="8"/>
      <c r="G1997" s="175" t="s">
        <v>461</v>
      </c>
      <c r="H1997" s="174"/>
      <c r="I1997" s="176"/>
      <c r="J1997" s="176"/>
      <c r="K1997" s="197"/>
      <c r="L1997" s="197"/>
      <c r="M1997" s="197"/>
      <c r="N1997" s="197"/>
      <c r="O1997" s="197"/>
      <c r="P1997" s="197"/>
      <c r="R1997" s="198"/>
      <c r="S1997" s="174"/>
      <c r="T1997" s="174"/>
      <c r="U1997" s="174"/>
      <c r="V1997" s="174"/>
      <c r="W1997" s="174"/>
      <c r="X1997" s="174"/>
      <c r="Y1997" s="174"/>
      <c r="Z1997" s="174"/>
      <c r="AA1997" s="174"/>
      <c r="AB1997" s="174"/>
      <c r="AC1997" s="174"/>
      <c r="AD1997" s="174"/>
      <c r="AE1997" s="174"/>
      <c r="AF1997" s="174"/>
      <c r="AG1997" s="174"/>
      <c r="AH1997" s="174"/>
      <c r="AI1997" s="174"/>
      <c r="AJ1997" s="174"/>
      <c r="AK1997" s="174"/>
      <c r="AL1997" s="174"/>
      <c r="AM1997" s="174"/>
      <c r="AN1997" s="174"/>
      <c r="AO1997" s="174"/>
      <c r="AP1997" s="174"/>
      <c r="AQ1997" s="174"/>
      <c r="AR1997" s="174"/>
      <c r="AS1997" s="174"/>
      <c r="AT1997" s="174"/>
      <c r="AU1997" s="174"/>
      <c r="AV1997" s="174"/>
      <c r="AW1997" s="174"/>
      <c r="AX1997" s="174"/>
      <c r="AY1997" s="174"/>
      <c r="AZ1997" s="174"/>
      <c r="BA1997" s="174"/>
      <c r="BB1997" s="174"/>
      <c r="BC1997" s="174"/>
      <c r="BD1997" s="174"/>
      <c r="BE1997" s="174"/>
      <c r="BF1997" s="174"/>
      <c r="BG1997" s="174"/>
      <c r="BH1997" s="174"/>
      <c r="BI1997" s="174"/>
      <c r="BJ1997" s="174"/>
      <c r="BK1997" s="174"/>
      <c r="BL1997" s="174"/>
      <c r="BM1997" s="174"/>
      <c r="BN1997" s="174"/>
      <c r="BO1997" s="174"/>
      <c r="BP1997" s="174"/>
      <c r="BQ1997" s="174"/>
      <c r="BR1997" s="174"/>
      <c r="BS1997" s="174"/>
      <c r="BT1997" s="174"/>
      <c r="BU1997" s="174"/>
      <c r="BV1997" s="174"/>
      <c r="BW1997" s="174"/>
      <c r="BX1997" s="174"/>
      <c r="BY1997" s="174"/>
      <c r="BZ1997" s="174"/>
      <c r="CA1997" s="174"/>
      <c r="CB1997" s="174"/>
      <c r="CC1997" s="174"/>
      <c r="CD1997" s="174"/>
      <c r="CE1997" s="174"/>
      <c r="CF1997" s="174"/>
      <c r="CG1997" s="174"/>
      <c r="CH1997" s="174"/>
      <c r="CI1997" s="174"/>
      <c r="CJ1997" s="174"/>
      <c r="CK1997" s="174"/>
      <c r="CL1997" s="174"/>
      <c r="CN1997" s="176"/>
      <c r="CO1997" s="174"/>
      <c r="CP1997" s="174"/>
      <c r="CQ1997" s="174"/>
      <c r="CR1997" s="174"/>
      <c r="CS1997" s="174"/>
      <c r="CT1997" s="174"/>
      <c r="CU1997" s="174"/>
      <c r="CV1997" s="174"/>
      <c r="CW1997" s="174"/>
      <c r="CX1997" s="174"/>
      <c r="CY1997" s="174"/>
      <c r="CZ1997" s="174"/>
      <c r="DA1997" s="174"/>
      <c r="DB1997" s="174"/>
      <c r="DC1997" s="174"/>
      <c r="DD1997" s="174"/>
      <c r="DE1997" s="174"/>
      <c r="DF1997" s="174"/>
      <c r="DG1997" s="174"/>
      <c r="DH1997" s="174"/>
      <c r="DI1997" s="174"/>
      <c r="DJ1997" s="174"/>
      <c r="DK1997" s="174"/>
      <c r="DL1997" s="174"/>
    </row>
    <row r="1998" spans="1:116" x14ac:dyDescent="0.4">
      <c r="A1998" s="174"/>
      <c r="E1998" s="8"/>
      <c r="G1998" s="175" t="s">
        <v>462</v>
      </c>
      <c r="H1998" s="174"/>
      <c r="I1998" s="176"/>
      <c r="J1998" s="176"/>
      <c r="K1998" s="197"/>
      <c r="L1998" s="197"/>
      <c r="M1998" s="197"/>
      <c r="N1998" s="197"/>
      <c r="O1998" s="197"/>
      <c r="P1998" s="197"/>
      <c r="R1998" s="198"/>
      <c r="S1998" s="174"/>
      <c r="T1998" s="174"/>
      <c r="U1998" s="174"/>
      <c r="V1998" s="174"/>
      <c r="W1998" s="174"/>
      <c r="X1998" s="174"/>
      <c r="Y1998" s="174"/>
      <c r="Z1998" s="174"/>
      <c r="AA1998" s="174"/>
      <c r="AB1998" s="174"/>
      <c r="AC1998" s="174"/>
      <c r="AD1998" s="174"/>
      <c r="AE1998" s="174"/>
      <c r="AF1998" s="174"/>
      <c r="AG1998" s="174"/>
      <c r="AH1998" s="174"/>
      <c r="AI1998" s="174"/>
      <c r="AJ1998" s="174"/>
      <c r="AK1998" s="174"/>
      <c r="AL1998" s="174"/>
      <c r="AM1998" s="174"/>
      <c r="AN1998" s="174"/>
      <c r="AO1998" s="174"/>
      <c r="AP1998" s="174"/>
      <c r="AQ1998" s="174"/>
      <c r="AR1998" s="174"/>
      <c r="AS1998" s="174"/>
      <c r="AT1998" s="174"/>
      <c r="AU1998" s="174"/>
      <c r="AV1998" s="174"/>
      <c r="AW1998" s="174"/>
      <c r="AX1998" s="174"/>
      <c r="AY1998" s="174"/>
      <c r="AZ1998" s="174"/>
      <c r="BA1998" s="174"/>
      <c r="BB1998" s="174"/>
      <c r="BC1998" s="174"/>
      <c r="BD1998" s="174"/>
      <c r="BE1998" s="174"/>
      <c r="BF1998" s="174"/>
      <c r="BG1998" s="174"/>
      <c r="BH1998" s="174"/>
      <c r="BI1998" s="174"/>
      <c r="BJ1998" s="174"/>
      <c r="BK1998" s="174"/>
      <c r="BL1998" s="174"/>
      <c r="BM1998" s="174"/>
      <c r="BN1998" s="174"/>
      <c r="BO1998" s="174"/>
      <c r="BP1998" s="174"/>
      <c r="BQ1998" s="174"/>
      <c r="BR1998" s="174"/>
      <c r="BS1998" s="174"/>
      <c r="BT1998" s="174"/>
      <c r="BU1998" s="174"/>
      <c r="BV1998" s="174"/>
      <c r="BW1998" s="174"/>
      <c r="BX1998" s="174"/>
      <c r="BY1998" s="174"/>
      <c r="BZ1998" s="174"/>
      <c r="CA1998" s="174"/>
      <c r="CB1998" s="174"/>
      <c r="CC1998" s="174"/>
      <c r="CD1998" s="174"/>
      <c r="CE1998" s="174"/>
      <c r="CF1998" s="174"/>
      <c r="CG1998" s="174"/>
      <c r="CH1998" s="174"/>
      <c r="CI1998" s="174"/>
      <c r="CJ1998" s="174"/>
      <c r="CK1998" s="174"/>
      <c r="CL1998" s="174"/>
      <c r="CN1998" s="176"/>
      <c r="CO1998" s="174"/>
      <c r="CP1998" s="174"/>
      <c r="CQ1998" s="174"/>
      <c r="CR1998" s="174"/>
      <c r="CS1998" s="174"/>
      <c r="CT1998" s="174"/>
      <c r="CU1998" s="174"/>
      <c r="CV1998" s="174"/>
      <c r="CW1998" s="174"/>
      <c r="CX1998" s="174"/>
      <c r="CY1998" s="174"/>
      <c r="CZ1998" s="174"/>
      <c r="DA1998" s="174"/>
      <c r="DB1998" s="174"/>
      <c r="DC1998" s="174"/>
      <c r="DD1998" s="174"/>
      <c r="DE1998" s="174"/>
      <c r="DF1998" s="174"/>
      <c r="DG1998" s="174"/>
      <c r="DH1998" s="174"/>
      <c r="DI1998" s="174"/>
      <c r="DJ1998" s="174"/>
      <c r="DK1998" s="174"/>
      <c r="DL1998" s="174"/>
    </row>
    <row r="1999" spans="1:116" x14ac:dyDescent="0.4">
      <c r="A1999" s="174"/>
      <c r="E1999" s="8"/>
      <c r="G1999" s="175" t="s">
        <v>491</v>
      </c>
      <c r="H1999" s="174"/>
      <c r="I1999" s="176"/>
      <c r="J1999" s="176"/>
      <c r="K1999" s="197"/>
      <c r="L1999" s="197"/>
      <c r="M1999" s="197"/>
      <c r="N1999" s="197"/>
      <c r="O1999" s="197"/>
      <c r="P1999" s="197"/>
      <c r="R1999" s="198"/>
      <c r="S1999" s="199" t="str">
        <f t="shared" ref="S1999:CD1999" si="3201">S$20</f>
        <v>S$16</v>
      </c>
      <c r="T1999" s="199" t="str">
        <f t="shared" si="3201"/>
        <v>T$16</v>
      </c>
      <c r="U1999" s="199" t="str">
        <f t="shared" si="3201"/>
        <v>U$16</v>
      </c>
      <c r="V1999" s="199" t="str">
        <f t="shared" si="3201"/>
        <v>V$16</v>
      </c>
      <c r="W1999" s="199" t="str">
        <f t="shared" si="3201"/>
        <v>W$16</v>
      </c>
      <c r="X1999" s="199" t="str">
        <f t="shared" si="3201"/>
        <v>X$16</v>
      </c>
      <c r="Y1999" s="199" t="str">
        <f t="shared" si="3201"/>
        <v>Y$16</v>
      </c>
      <c r="Z1999" s="199" t="str">
        <f t="shared" si="3201"/>
        <v>Z$16</v>
      </c>
      <c r="AA1999" s="199" t="str">
        <f t="shared" si="3201"/>
        <v>AA$16</v>
      </c>
      <c r="AB1999" s="199" t="str">
        <f t="shared" si="3201"/>
        <v>AB$16</v>
      </c>
      <c r="AC1999" s="199" t="str">
        <f t="shared" si="3201"/>
        <v>AC$16</v>
      </c>
      <c r="AD1999" s="199" t="str">
        <f t="shared" si="3201"/>
        <v>AD$16</v>
      </c>
      <c r="AE1999" s="199" t="str">
        <f t="shared" si="3201"/>
        <v>AE$16</v>
      </c>
      <c r="AF1999" s="199" t="str">
        <f t="shared" si="3201"/>
        <v>AF$16</v>
      </c>
      <c r="AG1999" s="199" t="str">
        <f t="shared" si="3201"/>
        <v>AG$16</v>
      </c>
      <c r="AH1999" s="199" t="str">
        <f t="shared" si="3201"/>
        <v>AH$16</v>
      </c>
      <c r="AI1999" s="199" t="str">
        <f t="shared" si="3201"/>
        <v>AI$16</v>
      </c>
      <c r="AJ1999" s="199" t="str">
        <f t="shared" si="3201"/>
        <v>AJ$16</v>
      </c>
      <c r="AK1999" s="199" t="str">
        <f t="shared" si="3201"/>
        <v>AK$16</v>
      </c>
      <c r="AL1999" s="199" t="str">
        <f t="shared" si="3201"/>
        <v>AL$16</v>
      </c>
      <c r="AM1999" s="199" t="str">
        <f t="shared" si="3201"/>
        <v>AM$16</v>
      </c>
      <c r="AN1999" s="199" t="str">
        <f t="shared" si="3201"/>
        <v>AN$16</v>
      </c>
      <c r="AO1999" s="199" t="str">
        <f t="shared" si="3201"/>
        <v>AO$16</v>
      </c>
      <c r="AP1999" s="199" t="str">
        <f t="shared" si="3201"/>
        <v>AP$16</v>
      </c>
      <c r="AQ1999" s="199" t="str">
        <f t="shared" si="3201"/>
        <v>AQ$16</v>
      </c>
      <c r="AR1999" s="199" t="str">
        <f t="shared" si="3201"/>
        <v>AR$16</v>
      </c>
      <c r="AS1999" s="199" t="str">
        <f t="shared" si="3201"/>
        <v>AS$16</v>
      </c>
      <c r="AT1999" s="199" t="str">
        <f t="shared" si="3201"/>
        <v>AT$16</v>
      </c>
      <c r="AU1999" s="199" t="str">
        <f t="shared" si="3201"/>
        <v>AU$16</v>
      </c>
      <c r="AV1999" s="199" t="str">
        <f t="shared" si="3201"/>
        <v>AV$16</v>
      </c>
      <c r="AW1999" s="199" t="str">
        <f t="shared" si="3201"/>
        <v>AW$16</v>
      </c>
      <c r="AX1999" s="199" t="str">
        <f t="shared" si="3201"/>
        <v>AX$16</v>
      </c>
      <c r="AY1999" s="199" t="str">
        <f t="shared" si="3201"/>
        <v>AY$16</v>
      </c>
      <c r="AZ1999" s="199" t="str">
        <f t="shared" si="3201"/>
        <v>AZ$16</v>
      </c>
      <c r="BA1999" s="199" t="str">
        <f t="shared" si="3201"/>
        <v>BA$16</v>
      </c>
      <c r="BB1999" s="199" t="str">
        <f t="shared" si="3201"/>
        <v>BB$16</v>
      </c>
      <c r="BC1999" s="199" t="str">
        <f t="shared" si="3201"/>
        <v>BC$16</v>
      </c>
      <c r="BD1999" s="199" t="str">
        <f t="shared" si="3201"/>
        <v>BD$16</v>
      </c>
      <c r="BE1999" s="199" t="str">
        <f t="shared" si="3201"/>
        <v>BE$16</v>
      </c>
      <c r="BF1999" s="199" t="str">
        <f t="shared" si="3201"/>
        <v>BF$16</v>
      </c>
      <c r="BG1999" s="199" t="str">
        <f t="shared" si="3201"/>
        <v>BG$16</v>
      </c>
      <c r="BH1999" s="199" t="str">
        <f t="shared" si="3201"/>
        <v>BH$16</v>
      </c>
      <c r="BI1999" s="199" t="str">
        <f t="shared" si="3201"/>
        <v>BI$16</v>
      </c>
      <c r="BJ1999" s="199" t="str">
        <f t="shared" si="3201"/>
        <v>BJ$16</v>
      </c>
      <c r="BK1999" s="199" t="str">
        <f t="shared" si="3201"/>
        <v>BK$16</v>
      </c>
      <c r="BL1999" s="199" t="str">
        <f t="shared" si="3201"/>
        <v>BL$16</v>
      </c>
      <c r="BM1999" s="199" t="str">
        <f t="shared" si="3201"/>
        <v>BM$16</v>
      </c>
      <c r="BN1999" s="199" t="str">
        <f t="shared" si="3201"/>
        <v>BN$16</v>
      </c>
      <c r="BO1999" s="199" t="str">
        <f t="shared" si="3201"/>
        <v>BO$16</v>
      </c>
      <c r="BP1999" s="199" t="str">
        <f t="shared" si="3201"/>
        <v>BP$16</v>
      </c>
      <c r="BQ1999" s="199" t="str">
        <f t="shared" si="3201"/>
        <v>BQ$16</v>
      </c>
      <c r="BR1999" s="199" t="str">
        <f t="shared" si="3201"/>
        <v>BR$16</v>
      </c>
      <c r="BS1999" s="199" t="str">
        <f t="shared" si="3201"/>
        <v>BS$16</v>
      </c>
      <c r="BT1999" s="199" t="str">
        <f t="shared" si="3201"/>
        <v>BT$16</v>
      </c>
      <c r="BU1999" s="199" t="str">
        <f t="shared" si="3201"/>
        <v>BU$16</v>
      </c>
      <c r="BV1999" s="199" t="str">
        <f t="shared" si="3201"/>
        <v>BV$16</v>
      </c>
      <c r="BW1999" s="199" t="str">
        <f t="shared" si="3201"/>
        <v>BW$16</v>
      </c>
      <c r="BX1999" s="199" t="str">
        <f t="shared" si="3201"/>
        <v>BX$16</v>
      </c>
      <c r="BY1999" s="199" t="str">
        <f t="shared" si="3201"/>
        <v>BY$16</v>
      </c>
      <c r="BZ1999" s="199" t="str">
        <f t="shared" si="3201"/>
        <v>BZ$16</v>
      </c>
      <c r="CA1999" s="199" t="str">
        <f t="shared" si="3201"/>
        <v>CA$16</v>
      </c>
      <c r="CB1999" s="199" t="str">
        <f t="shared" si="3201"/>
        <v>CB$16</v>
      </c>
      <c r="CC1999" s="199" t="str">
        <f t="shared" si="3201"/>
        <v>CC$16</v>
      </c>
      <c r="CD1999" s="199" t="str">
        <f t="shared" si="3201"/>
        <v>CD$16</v>
      </c>
      <c r="CE1999" s="199" t="str">
        <f t="shared" ref="CE1999:CL1999" si="3202">CE$20</f>
        <v>CE$16</v>
      </c>
      <c r="CF1999" s="199" t="str">
        <f t="shared" si="3202"/>
        <v>CF$16</v>
      </c>
      <c r="CG1999" s="199" t="str">
        <f t="shared" si="3202"/>
        <v>CG$16</v>
      </c>
      <c r="CH1999" s="199" t="str">
        <f t="shared" si="3202"/>
        <v>CH$16</v>
      </c>
      <c r="CI1999" s="199" t="str">
        <f t="shared" si="3202"/>
        <v>CI$16</v>
      </c>
      <c r="CJ1999" s="199" t="str">
        <f t="shared" si="3202"/>
        <v>CJ$16</v>
      </c>
      <c r="CK1999" s="199" t="str">
        <f t="shared" si="3202"/>
        <v>CK$16</v>
      </c>
      <c r="CL1999" s="199" t="str">
        <f t="shared" si="3202"/>
        <v>CL$16</v>
      </c>
      <c r="CN1999" s="176"/>
      <c r="CO1999" s="199" t="str">
        <f t="shared" ref="CO1999:DL1999" si="3203">CO$20</f>
        <v>CO$16</v>
      </c>
      <c r="CP1999" s="199" t="str">
        <f t="shared" si="3203"/>
        <v>CP$16</v>
      </c>
      <c r="CQ1999" s="199" t="str">
        <f t="shared" si="3203"/>
        <v>CQ$16</v>
      </c>
      <c r="CR1999" s="199" t="str">
        <f t="shared" si="3203"/>
        <v>CR$16</v>
      </c>
      <c r="CS1999" s="199" t="str">
        <f t="shared" si="3203"/>
        <v>CS$16</v>
      </c>
      <c r="CT1999" s="199" t="str">
        <f t="shared" si="3203"/>
        <v>CT$16</v>
      </c>
      <c r="CU1999" s="199" t="str">
        <f t="shared" si="3203"/>
        <v>CU$16</v>
      </c>
      <c r="CV1999" s="199" t="str">
        <f t="shared" si="3203"/>
        <v>CV$16</v>
      </c>
      <c r="CW1999" s="199" t="str">
        <f t="shared" si="3203"/>
        <v>CW$16</v>
      </c>
      <c r="CX1999" s="199" t="str">
        <f t="shared" si="3203"/>
        <v>CX$16</v>
      </c>
      <c r="CY1999" s="199" t="str">
        <f t="shared" si="3203"/>
        <v>CY$16</v>
      </c>
      <c r="CZ1999" s="199" t="str">
        <f t="shared" si="3203"/>
        <v>CZ$16</v>
      </c>
      <c r="DA1999" s="199" t="str">
        <f t="shared" si="3203"/>
        <v>DA$16</v>
      </c>
      <c r="DB1999" s="199" t="str">
        <f t="shared" si="3203"/>
        <v>DB$16</v>
      </c>
      <c r="DC1999" s="199" t="str">
        <f t="shared" si="3203"/>
        <v>DC$16</v>
      </c>
      <c r="DD1999" s="199" t="str">
        <f t="shared" si="3203"/>
        <v>DD$16</v>
      </c>
      <c r="DE1999" s="199" t="str">
        <f t="shared" si="3203"/>
        <v>DE$16</v>
      </c>
      <c r="DF1999" s="199" t="str">
        <f t="shared" si="3203"/>
        <v>DF$16</v>
      </c>
      <c r="DG1999" s="199" t="str">
        <f t="shared" si="3203"/>
        <v>DG$16</v>
      </c>
      <c r="DH1999" s="199" t="str">
        <f t="shared" si="3203"/>
        <v>DH$16</v>
      </c>
      <c r="DI1999" s="199" t="str">
        <f t="shared" si="3203"/>
        <v>DI$16</v>
      </c>
      <c r="DJ1999" s="199" t="str">
        <f t="shared" si="3203"/>
        <v>DJ$16</v>
      </c>
      <c r="DK1999" s="199" t="str">
        <f t="shared" si="3203"/>
        <v>DK$16</v>
      </c>
      <c r="DL1999" s="199" t="str">
        <f t="shared" si="3203"/>
        <v>DL$16</v>
      </c>
    </row>
    <row r="2000" spans="1:116" x14ac:dyDescent="0.4">
      <c r="A2000" s="174"/>
      <c r="E2000" s="8"/>
      <c r="G2000" s="175" t="s">
        <v>505</v>
      </c>
      <c r="H2000" s="200"/>
      <c r="I2000" s="201"/>
      <c r="J2000" s="201"/>
      <c r="K2000" s="202"/>
      <c r="L2000" s="202"/>
      <c r="M2000" s="202"/>
      <c r="N2000" s="202"/>
      <c r="O2000" s="202"/>
      <c r="P2000" s="202"/>
      <c r="R2000" s="202"/>
      <c r="S2000" s="199" t="str">
        <f t="shared" ref="S2000:CD2000" si="3204">S$21</f>
        <v>S$17</v>
      </c>
      <c r="T2000" s="199" t="str">
        <f t="shared" si="3204"/>
        <v>T$17</v>
      </c>
      <c r="U2000" s="199" t="str">
        <f t="shared" si="3204"/>
        <v>U$17</v>
      </c>
      <c r="V2000" s="199" t="str">
        <f t="shared" si="3204"/>
        <v>V$17</v>
      </c>
      <c r="W2000" s="199" t="str">
        <f t="shared" si="3204"/>
        <v>W$17</v>
      </c>
      <c r="X2000" s="199" t="str">
        <f t="shared" si="3204"/>
        <v>X$17</v>
      </c>
      <c r="Y2000" s="199" t="str">
        <f t="shared" si="3204"/>
        <v>Y$17</v>
      </c>
      <c r="Z2000" s="199" t="str">
        <f t="shared" si="3204"/>
        <v>Z$17</v>
      </c>
      <c r="AA2000" s="199" t="str">
        <f t="shared" si="3204"/>
        <v>AA$17</v>
      </c>
      <c r="AB2000" s="199" t="str">
        <f t="shared" si="3204"/>
        <v>AB$17</v>
      </c>
      <c r="AC2000" s="199" t="str">
        <f t="shared" si="3204"/>
        <v>AC$17</v>
      </c>
      <c r="AD2000" s="199" t="str">
        <f t="shared" si="3204"/>
        <v>AD$17</v>
      </c>
      <c r="AE2000" s="199" t="str">
        <f t="shared" si="3204"/>
        <v>AE$17</v>
      </c>
      <c r="AF2000" s="199" t="str">
        <f t="shared" si="3204"/>
        <v>AF$17</v>
      </c>
      <c r="AG2000" s="199" t="str">
        <f t="shared" si="3204"/>
        <v>AG$17</v>
      </c>
      <c r="AH2000" s="199" t="str">
        <f t="shared" si="3204"/>
        <v>AH$17</v>
      </c>
      <c r="AI2000" s="199" t="str">
        <f t="shared" si="3204"/>
        <v>AI$17</v>
      </c>
      <c r="AJ2000" s="199" t="str">
        <f t="shared" si="3204"/>
        <v>AJ$17</v>
      </c>
      <c r="AK2000" s="199" t="str">
        <f t="shared" si="3204"/>
        <v>AK$17</v>
      </c>
      <c r="AL2000" s="199" t="str">
        <f t="shared" si="3204"/>
        <v>AL$17</v>
      </c>
      <c r="AM2000" s="199" t="str">
        <f t="shared" si="3204"/>
        <v>AM$17</v>
      </c>
      <c r="AN2000" s="199" t="str">
        <f t="shared" si="3204"/>
        <v>AN$17</v>
      </c>
      <c r="AO2000" s="199" t="str">
        <f t="shared" si="3204"/>
        <v>AO$17</v>
      </c>
      <c r="AP2000" s="199" t="str">
        <f t="shared" si="3204"/>
        <v>AP$17</v>
      </c>
      <c r="AQ2000" s="199" t="str">
        <f t="shared" si="3204"/>
        <v>AQ$17</v>
      </c>
      <c r="AR2000" s="199" t="str">
        <f t="shared" si="3204"/>
        <v>AR$17</v>
      </c>
      <c r="AS2000" s="199" t="str">
        <f t="shared" si="3204"/>
        <v>AS$17</v>
      </c>
      <c r="AT2000" s="199" t="str">
        <f t="shared" si="3204"/>
        <v>AT$17</v>
      </c>
      <c r="AU2000" s="199" t="str">
        <f t="shared" si="3204"/>
        <v>AU$17</v>
      </c>
      <c r="AV2000" s="199" t="str">
        <f t="shared" si="3204"/>
        <v>AV$17</v>
      </c>
      <c r="AW2000" s="199" t="str">
        <f t="shared" si="3204"/>
        <v>AW$17</v>
      </c>
      <c r="AX2000" s="199" t="str">
        <f t="shared" si="3204"/>
        <v>AX$17</v>
      </c>
      <c r="AY2000" s="199" t="str">
        <f t="shared" si="3204"/>
        <v>AY$17</v>
      </c>
      <c r="AZ2000" s="199" t="str">
        <f t="shared" si="3204"/>
        <v>AZ$17</v>
      </c>
      <c r="BA2000" s="199" t="str">
        <f t="shared" si="3204"/>
        <v>BA$17</v>
      </c>
      <c r="BB2000" s="199" t="str">
        <f t="shared" si="3204"/>
        <v>BB$17</v>
      </c>
      <c r="BC2000" s="199" t="str">
        <f t="shared" si="3204"/>
        <v>BC$17</v>
      </c>
      <c r="BD2000" s="199" t="str">
        <f t="shared" si="3204"/>
        <v>BD$17</v>
      </c>
      <c r="BE2000" s="199" t="str">
        <f t="shared" si="3204"/>
        <v>BE$17</v>
      </c>
      <c r="BF2000" s="199" t="str">
        <f t="shared" si="3204"/>
        <v>BF$17</v>
      </c>
      <c r="BG2000" s="199" t="str">
        <f t="shared" si="3204"/>
        <v>BG$17</v>
      </c>
      <c r="BH2000" s="199" t="str">
        <f t="shared" si="3204"/>
        <v>BH$17</v>
      </c>
      <c r="BI2000" s="199" t="str">
        <f t="shared" si="3204"/>
        <v>BI$17</v>
      </c>
      <c r="BJ2000" s="199" t="str">
        <f t="shared" si="3204"/>
        <v>BJ$17</v>
      </c>
      <c r="BK2000" s="199" t="str">
        <f t="shared" si="3204"/>
        <v>BK$17</v>
      </c>
      <c r="BL2000" s="199" t="str">
        <f t="shared" si="3204"/>
        <v>BL$17</v>
      </c>
      <c r="BM2000" s="199" t="str">
        <f t="shared" si="3204"/>
        <v>BM$17</v>
      </c>
      <c r="BN2000" s="199" t="str">
        <f t="shared" si="3204"/>
        <v>BN$17</v>
      </c>
      <c r="BO2000" s="199" t="str">
        <f t="shared" si="3204"/>
        <v>BO$17</v>
      </c>
      <c r="BP2000" s="199" t="str">
        <f t="shared" si="3204"/>
        <v>BP$17</v>
      </c>
      <c r="BQ2000" s="199" t="str">
        <f t="shared" si="3204"/>
        <v>BQ$17</v>
      </c>
      <c r="BR2000" s="199" t="str">
        <f t="shared" si="3204"/>
        <v>BR$17</v>
      </c>
      <c r="BS2000" s="199" t="str">
        <f t="shared" si="3204"/>
        <v>BS$17</v>
      </c>
      <c r="BT2000" s="199" t="str">
        <f t="shared" si="3204"/>
        <v>BT$17</v>
      </c>
      <c r="BU2000" s="199" t="str">
        <f t="shared" si="3204"/>
        <v>BU$17</v>
      </c>
      <c r="BV2000" s="199" t="str">
        <f t="shared" si="3204"/>
        <v>BV$17</v>
      </c>
      <c r="BW2000" s="199" t="str">
        <f t="shared" si="3204"/>
        <v>BW$17</v>
      </c>
      <c r="BX2000" s="199" t="str">
        <f t="shared" si="3204"/>
        <v>BX$17</v>
      </c>
      <c r="BY2000" s="199" t="str">
        <f t="shared" si="3204"/>
        <v>BY$17</v>
      </c>
      <c r="BZ2000" s="199" t="str">
        <f t="shared" si="3204"/>
        <v>BZ$17</v>
      </c>
      <c r="CA2000" s="199" t="str">
        <f t="shared" si="3204"/>
        <v>CA$17</v>
      </c>
      <c r="CB2000" s="199" t="str">
        <f t="shared" si="3204"/>
        <v>CB$17</v>
      </c>
      <c r="CC2000" s="199" t="str">
        <f t="shared" si="3204"/>
        <v>CC$17</v>
      </c>
      <c r="CD2000" s="199" t="str">
        <f t="shared" si="3204"/>
        <v>CD$17</v>
      </c>
      <c r="CE2000" s="199" t="str">
        <f t="shared" ref="CE2000:CL2000" si="3205">CE$21</f>
        <v>CE$17</v>
      </c>
      <c r="CF2000" s="199" t="str">
        <f t="shared" si="3205"/>
        <v>CF$17</v>
      </c>
      <c r="CG2000" s="199" t="str">
        <f t="shared" si="3205"/>
        <v>CG$17</v>
      </c>
      <c r="CH2000" s="199" t="str">
        <f t="shared" si="3205"/>
        <v>CH$17</v>
      </c>
      <c r="CI2000" s="199" t="str">
        <f t="shared" si="3205"/>
        <v>CI$17</v>
      </c>
      <c r="CJ2000" s="199" t="str">
        <f t="shared" si="3205"/>
        <v>CJ$17</v>
      </c>
      <c r="CK2000" s="199" t="str">
        <f t="shared" si="3205"/>
        <v>CK$17</v>
      </c>
      <c r="CL2000" s="199" t="str">
        <f t="shared" si="3205"/>
        <v>CL$17</v>
      </c>
      <c r="CN2000" s="201"/>
      <c r="CO2000" s="199" t="str">
        <f t="shared" ref="CO2000:DL2000" si="3206">CO$21</f>
        <v>CO$17</v>
      </c>
      <c r="CP2000" s="199" t="str">
        <f t="shared" si="3206"/>
        <v>CP$17</v>
      </c>
      <c r="CQ2000" s="199" t="str">
        <f t="shared" si="3206"/>
        <v>CQ$17</v>
      </c>
      <c r="CR2000" s="199" t="str">
        <f t="shared" si="3206"/>
        <v>CR$17</v>
      </c>
      <c r="CS2000" s="199" t="str">
        <f t="shared" si="3206"/>
        <v>CS$17</v>
      </c>
      <c r="CT2000" s="199" t="str">
        <f t="shared" si="3206"/>
        <v>CT$17</v>
      </c>
      <c r="CU2000" s="199" t="str">
        <f t="shared" si="3206"/>
        <v>CU$17</v>
      </c>
      <c r="CV2000" s="199" t="str">
        <f t="shared" si="3206"/>
        <v>CV$17</v>
      </c>
      <c r="CW2000" s="199" t="str">
        <f t="shared" si="3206"/>
        <v>CW$17</v>
      </c>
      <c r="CX2000" s="199" t="str">
        <f t="shared" si="3206"/>
        <v>CX$17</v>
      </c>
      <c r="CY2000" s="199" t="str">
        <f t="shared" si="3206"/>
        <v>CY$17</v>
      </c>
      <c r="CZ2000" s="199" t="str">
        <f t="shared" si="3206"/>
        <v>CZ$17</v>
      </c>
      <c r="DA2000" s="199" t="str">
        <f t="shared" si="3206"/>
        <v>DA$17</v>
      </c>
      <c r="DB2000" s="199" t="str">
        <f t="shared" si="3206"/>
        <v>DB$17</v>
      </c>
      <c r="DC2000" s="199" t="str">
        <f t="shared" si="3206"/>
        <v>DC$17</v>
      </c>
      <c r="DD2000" s="199" t="str">
        <f t="shared" si="3206"/>
        <v>DD$17</v>
      </c>
      <c r="DE2000" s="199" t="str">
        <f t="shared" si="3206"/>
        <v>DE$17</v>
      </c>
      <c r="DF2000" s="199" t="str">
        <f t="shared" si="3206"/>
        <v>DF$17</v>
      </c>
      <c r="DG2000" s="199" t="str">
        <f t="shared" si="3206"/>
        <v>DG$17</v>
      </c>
      <c r="DH2000" s="199" t="str">
        <f t="shared" si="3206"/>
        <v>DH$17</v>
      </c>
      <c r="DI2000" s="199" t="str">
        <f t="shared" si="3206"/>
        <v>DI$17</v>
      </c>
      <c r="DJ2000" s="199" t="str">
        <f t="shared" si="3206"/>
        <v>DJ$17</v>
      </c>
      <c r="DK2000" s="199" t="str">
        <f t="shared" si="3206"/>
        <v>DK$17</v>
      </c>
      <c r="DL2000" s="199" t="str">
        <f t="shared" si="3206"/>
        <v>DL$17</v>
      </c>
    </row>
    <row r="2001" spans="1:116" x14ac:dyDescent="0.4">
      <c r="A2001" s="174"/>
      <c r="E2001" s="8"/>
      <c r="G2001" s="175" t="s">
        <v>463</v>
      </c>
      <c r="H2001" s="200"/>
      <c r="I2001" s="201"/>
      <c r="J2001" s="201"/>
      <c r="K2001" s="202"/>
      <c r="L2001" s="202"/>
      <c r="M2001" s="202"/>
      <c r="N2001" s="202"/>
      <c r="O2001" s="202"/>
      <c r="P2001" s="202"/>
      <c r="R2001" s="202"/>
      <c r="S2001" s="190"/>
      <c r="T2001" s="190"/>
      <c r="U2001" s="190"/>
      <c r="V2001" s="190"/>
      <c r="W2001" s="190"/>
      <c r="X2001" s="190"/>
      <c r="Y2001" s="190"/>
      <c r="Z2001" s="190"/>
      <c r="AA2001" s="190"/>
      <c r="AB2001" s="190"/>
      <c r="AC2001" s="190"/>
      <c r="AD2001" s="190"/>
      <c r="AE2001" s="190"/>
      <c r="AF2001" s="190"/>
      <c r="AG2001" s="190"/>
      <c r="AH2001" s="190"/>
      <c r="AI2001" s="190"/>
      <c r="AJ2001" s="190"/>
      <c r="AK2001" s="190"/>
      <c r="AL2001" s="190"/>
      <c r="AM2001" s="190"/>
      <c r="AN2001" s="190"/>
      <c r="AO2001" s="190"/>
      <c r="AP2001" s="190"/>
      <c r="AQ2001" s="190"/>
      <c r="AR2001" s="190"/>
      <c r="AS2001" s="190"/>
      <c r="AT2001" s="190"/>
      <c r="AU2001" s="190"/>
      <c r="AV2001" s="190"/>
      <c r="AW2001" s="190"/>
      <c r="AX2001" s="190"/>
      <c r="AY2001" s="190"/>
      <c r="AZ2001" s="190"/>
      <c r="BA2001" s="190"/>
      <c r="BB2001" s="190"/>
      <c r="BC2001" s="190"/>
      <c r="BD2001" s="190"/>
      <c r="BE2001" s="190"/>
      <c r="BF2001" s="190"/>
      <c r="BG2001" s="190"/>
      <c r="BH2001" s="190"/>
      <c r="BI2001" s="190"/>
      <c r="BJ2001" s="190"/>
      <c r="BK2001" s="190"/>
      <c r="BL2001" s="190"/>
      <c r="BM2001" s="190"/>
      <c r="BN2001" s="190"/>
      <c r="BO2001" s="190"/>
      <c r="BP2001" s="190"/>
      <c r="BQ2001" s="190"/>
      <c r="BR2001" s="190"/>
      <c r="BS2001" s="190"/>
      <c r="BT2001" s="190"/>
      <c r="BU2001" s="190"/>
      <c r="BV2001" s="190"/>
      <c r="BW2001" s="190"/>
      <c r="BX2001" s="190"/>
      <c r="BY2001" s="190"/>
      <c r="BZ2001" s="190"/>
      <c r="CA2001" s="190"/>
      <c r="CB2001" s="190"/>
      <c r="CC2001" s="190"/>
      <c r="CD2001" s="190"/>
      <c r="CE2001" s="190"/>
      <c r="CF2001" s="190"/>
      <c r="CG2001" s="190"/>
      <c r="CH2001" s="190"/>
      <c r="CI2001" s="190"/>
      <c r="CJ2001" s="190"/>
      <c r="CK2001" s="190"/>
      <c r="CL2001" s="190"/>
      <c r="CN2001" s="201"/>
      <c r="CO2001" s="190"/>
      <c r="CP2001" s="190"/>
      <c r="CQ2001" s="190"/>
      <c r="CR2001" s="190"/>
      <c r="CS2001" s="190"/>
      <c r="CT2001" s="190"/>
      <c r="CU2001" s="190"/>
      <c r="CV2001" s="190"/>
      <c r="CW2001" s="190"/>
      <c r="CX2001" s="190"/>
      <c r="CY2001" s="190"/>
      <c r="CZ2001" s="190"/>
      <c r="DA2001" s="190"/>
      <c r="DB2001" s="190"/>
      <c r="DC2001" s="190"/>
      <c r="DD2001" s="190"/>
      <c r="DE2001" s="190"/>
      <c r="DF2001" s="190"/>
      <c r="DG2001" s="190"/>
      <c r="DH2001" s="190"/>
      <c r="DI2001" s="190"/>
      <c r="DJ2001" s="190"/>
      <c r="DK2001" s="190"/>
      <c r="DL2001" s="190"/>
    </row>
    <row r="2002" spans="1:116" x14ac:dyDescent="0.4">
      <c r="A2002" s="174"/>
      <c r="E2002" s="8"/>
      <c r="G2002" s="175" t="s">
        <v>464</v>
      </c>
      <c r="H2002" s="200"/>
      <c r="I2002" s="201"/>
      <c r="J2002" s="201"/>
      <c r="K2002" s="202"/>
      <c r="L2002" s="202"/>
      <c r="M2002" s="202"/>
      <c r="N2002" s="202"/>
      <c r="O2002" s="202"/>
      <c r="P2002" s="202"/>
      <c r="R2002" s="202"/>
      <c r="S2002" s="190"/>
      <c r="T2002" s="190"/>
      <c r="U2002" s="190"/>
      <c r="V2002" s="190"/>
      <c r="W2002" s="190"/>
      <c r="X2002" s="190"/>
      <c r="Y2002" s="190"/>
      <c r="Z2002" s="190"/>
      <c r="AA2002" s="190"/>
      <c r="AB2002" s="190"/>
      <c r="AC2002" s="190"/>
      <c r="AD2002" s="190"/>
      <c r="AE2002" s="190"/>
      <c r="AF2002" s="190"/>
      <c r="AG2002" s="190"/>
      <c r="AH2002" s="190"/>
      <c r="AI2002" s="190"/>
      <c r="AJ2002" s="190"/>
      <c r="AK2002" s="190"/>
      <c r="AL2002" s="190"/>
      <c r="AM2002" s="190"/>
      <c r="AN2002" s="190"/>
      <c r="AO2002" s="190"/>
      <c r="AP2002" s="190"/>
      <c r="AQ2002" s="190"/>
      <c r="AR2002" s="190"/>
      <c r="AS2002" s="190"/>
      <c r="AT2002" s="190"/>
      <c r="AU2002" s="190"/>
      <c r="AV2002" s="190"/>
      <c r="AW2002" s="190"/>
      <c r="AX2002" s="190"/>
      <c r="AY2002" s="190"/>
      <c r="AZ2002" s="190"/>
      <c r="BA2002" s="190"/>
      <c r="BB2002" s="190"/>
      <c r="BC2002" s="190"/>
      <c r="BD2002" s="190"/>
      <c r="BE2002" s="190"/>
      <c r="BF2002" s="190"/>
      <c r="BG2002" s="190"/>
      <c r="BH2002" s="190"/>
      <c r="BI2002" s="190"/>
      <c r="BJ2002" s="190"/>
      <c r="BK2002" s="190"/>
      <c r="BL2002" s="190"/>
      <c r="BM2002" s="190"/>
      <c r="BN2002" s="190"/>
      <c r="BO2002" s="190"/>
      <c r="BP2002" s="190"/>
      <c r="BQ2002" s="190"/>
      <c r="BR2002" s="190"/>
      <c r="BS2002" s="190"/>
      <c r="BT2002" s="190"/>
      <c r="BU2002" s="190"/>
      <c r="BV2002" s="190"/>
      <c r="BW2002" s="190"/>
      <c r="BX2002" s="190"/>
      <c r="BY2002" s="190"/>
      <c r="BZ2002" s="190"/>
      <c r="CA2002" s="190"/>
      <c r="CB2002" s="190"/>
      <c r="CC2002" s="190"/>
      <c r="CD2002" s="190"/>
      <c r="CE2002" s="190"/>
      <c r="CF2002" s="190"/>
      <c r="CG2002" s="190"/>
      <c r="CH2002" s="190"/>
      <c r="CI2002" s="190"/>
      <c r="CJ2002" s="190"/>
      <c r="CK2002" s="190"/>
      <c r="CL2002" s="190"/>
      <c r="CN2002" s="201"/>
      <c r="CO2002" s="190"/>
      <c r="CP2002" s="190"/>
      <c r="CQ2002" s="190"/>
      <c r="CR2002" s="190"/>
      <c r="CS2002" s="190"/>
      <c r="CT2002" s="190"/>
      <c r="CU2002" s="190"/>
      <c r="CV2002" s="190"/>
      <c r="CW2002" s="190"/>
      <c r="CX2002" s="190"/>
      <c r="CY2002" s="190"/>
      <c r="CZ2002" s="190"/>
      <c r="DA2002" s="190"/>
      <c r="DB2002" s="190"/>
      <c r="DC2002" s="190"/>
      <c r="DD2002" s="190"/>
      <c r="DE2002" s="190"/>
      <c r="DF2002" s="190"/>
      <c r="DG2002" s="190"/>
      <c r="DH2002" s="190"/>
      <c r="DI2002" s="190"/>
      <c r="DJ2002" s="190"/>
      <c r="DK2002" s="190"/>
      <c r="DL2002" s="190"/>
    </row>
    <row r="2003" spans="1:116" x14ac:dyDescent="0.4">
      <c r="A2003" s="142" t="s">
        <v>218</v>
      </c>
      <c r="B2003" s="31" t="s">
        <v>81</v>
      </c>
      <c r="C2003" s="31"/>
      <c r="D2003" t="s">
        <v>554</v>
      </c>
      <c r="E2003" s="8" t="str">
        <f t="shared" ref="E2003:E2004" si="3207">ROW()&amp;" "&amp;D2003</f>
        <v>2003 SEASON QUARTER-TR-R</v>
      </c>
      <c r="F2003" t="s">
        <v>551</v>
      </c>
      <c r="G2003" s="143" t="s">
        <v>544</v>
      </c>
      <c r="H2003" s="200"/>
      <c r="I2003" s="201"/>
      <c r="J2003" s="201"/>
      <c r="K2003" s="202"/>
      <c r="L2003" s="202"/>
      <c r="M2003" s="202"/>
      <c r="N2003" s="202"/>
      <c r="O2003" s="202"/>
      <c r="P2003" s="202"/>
      <c r="R2003" s="202"/>
      <c r="S2003" s="190" t="str">
        <f t="shared" ref="S2003:CD2003" si="3208">S$22</f>
        <v>S$18</v>
      </c>
      <c r="T2003" s="190" t="str">
        <f t="shared" si="3208"/>
        <v>T$18</v>
      </c>
      <c r="U2003" s="190" t="str">
        <f t="shared" si="3208"/>
        <v>U$18</v>
      </c>
      <c r="V2003" s="190" t="str">
        <f t="shared" si="3208"/>
        <v>V$18</v>
      </c>
      <c r="W2003" s="190" t="str">
        <f t="shared" si="3208"/>
        <v>W$18</v>
      </c>
      <c r="X2003" s="190" t="str">
        <f t="shared" si="3208"/>
        <v>X$18</v>
      </c>
      <c r="Y2003" s="190" t="str">
        <f t="shared" si="3208"/>
        <v>Y$18</v>
      </c>
      <c r="Z2003" s="190" t="str">
        <f t="shared" si="3208"/>
        <v>Z$18</v>
      </c>
      <c r="AA2003" s="190" t="str">
        <f t="shared" si="3208"/>
        <v>AA$18</v>
      </c>
      <c r="AB2003" s="190" t="str">
        <f t="shared" si="3208"/>
        <v>AB$18</v>
      </c>
      <c r="AC2003" s="190" t="str">
        <f t="shared" si="3208"/>
        <v>AC$18</v>
      </c>
      <c r="AD2003" s="190" t="str">
        <f t="shared" si="3208"/>
        <v>AD$18</v>
      </c>
      <c r="AE2003" s="190" t="str">
        <f t="shared" si="3208"/>
        <v>AE$18</v>
      </c>
      <c r="AF2003" s="190" t="str">
        <f t="shared" si="3208"/>
        <v>AF$18</v>
      </c>
      <c r="AG2003" s="190" t="str">
        <f t="shared" si="3208"/>
        <v>AG$18</v>
      </c>
      <c r="AH2003" s="190" t="str">
        <f t="shared" si="3208"/>
        <v>AH$18</v>
      </c>
      <c r="AI2003" s="190" t="str">
        <f t="shared" si="3208"/>
        <v>AI$18</v>
      </c>
      <c r="AJ2003" s="190" t="str">
        <f t="shared" si="3208"/>
        <v>AJ$18</v>
      </c>
      <c r="AK2003" s="190" t="str">
        <f t="shared" si="3208"/>
        <v>AK$18</v>
      </c>
      <c r="AL2003" s="190" t="str">
        <f t="shared" si="3208"/>
        <v>AL$18</v>
      </c>
      <c r="AM2003" s="190" t="str">
        <f t="shared" si="3208"/>
        <v>AM$18</v>
      </c>
      <c r="AN2003" s="190" t="str">
        <f t="shared" si="3208"/>
        <v>AN$18</v>
      </c>
      <c r="AO2003" s="190" t="str">
        <f t="shared" si="3208"/>
        <v>AO$18</v>
      </c>
      <c r="AP2003" s="190" t="str">
        <f t="shared" si="3208"/>
        <v>AP$18</v>
      </c>
      <c r="AQ2003" s="190" t="str">
        <f t="shared" si="3208"/>
        <v>AQ$18</v>
      </c>
      <c r="AR2003" s="190" t="str">
        <f t="shared" si="3208"/>
        <v>AR$18</v>
      </c>
      <c r="AS2003" s="190" t="str">
        <f t="shared" si="3208"/>
        <v>AS$18</v>
      </c>
      <c r="AT2003" s="190" t="str">
        <f t="shared" si="3208"/>
        <v>AT$18</v>
      </c>
      <c r="AU2003" s="190" t="str">
        <f t="shared" si="3208"/>
        <v>AU$18</v>
      </c>
      <c r="AV2003" s="190" t="str">
        <f t="shared" si="3208"/>
        <v>AV$18</v>
      </c>
      <c r="AW2003" s="190" t="str">
        <f t="shared" si="3208"/>
        <v>AW$18</v>
      </c>
      <c r="AX2003" s="190" t="str">
        <f t="shared" si="3208"/>
        <v>AX$18</v>
      </c>
      <c r="AY2003" s="190" t="str">
        <f t="shared" si="3208"/>
        <v>AY$18</v>
      </c>
      <c r="AZ2003" s="190" t="str">
        <f t="shared" si="3208"/>
        <v>AZ$18</v>
      </c>
      <c r="BA2003" s="190" t="str">
        <f t="shared" si="3208"/>
        <v>BA$18</v>
      </c>
      <c r="BB2003" s="190" t="str">
        <f t="shared" si="3208"/>
        <v>BB$18</v>
      </c>
      <c r="BC2003" s="190" t="str">
        <f t="shared" si="3208"/>
        <v>BC$18</v>
      </c>
      <c r="BD2003" s="190" t="str">
        <f t="shared" si="3208"/>
        <v>BD$18</v>
      </c>
      <c r="BE2003" s="190" t="str">
        <f t="shared" si="3208"/>
        <v>BE$18</v>
      </c>
      <c r="BF2003" s="190" t="str">
        <f t="shared" si="3208"/>
        <v>BF$18</v>
      </c>
      <c r="BG2003" s="190" t="str">
        <f t="shared" si="3208"/>
        <v>BG$18</v>
      </c>
      <c r="BH2003" s="190" t="str">
        <f t="shared" si="3208"/>
        <v>BH$18</v>
      </c>
      <c r="BI2003" s="190" t="str">
        <f t="shared" si="3208"/>
        <v>BI$18</v>
      </c>
      <c r="BJ2003" s="190" t="str">
        <f t="shared" si="3208"/>
        <v>BJ$18</v>
      </c>
      <c r="BK2003" s="190" t="str">
        <f t="shared" si="3208"/>
        <v>BK$18</v>
      </c>
      <c r="BL2003" s="190" t="str">
        <f t="shared" si="3208"/>
        <v>BL$18</v>
      </c>
      <c r="BM2003" s="190" t="str">
        <f t="shared" si="3208"/>
        <v>BM$18</v>
      </c>
      <c r="BN2003" s="190" t="str">
        <f t="shared" si="3208"/>
        <v>BN$18</v>
      </c>
      <c r="BO2003" s="190" t="str">
        <f t="shared" si="3208"/>
        <v>BO$18</v>
      </c>
      <c r="BP2003" s="190" t="str">
        <f t="shared" si="3208"/>
        <v>BP$18</v>
      </c>
      <c r="BQ2003" s="190" t="str">
        <f t="shared" si="3208"/>
        <v>BQ$18</v>
      </c>
      <c r="BR2003" s="190" t="str">
        <f t="shared" si="3208"/>
        <v>BR$18</v>
      </c>
      <c r="BS2003" s="190" t="str">
        <f t="shared" si="3208"/>
        <v>BS$18</v>
      </c>
      <c r="BT2003" s="190" t="str">
        <f t="shared" si="3208"/>
        <v>BT$18</v>
      </c>
      <c r="BU2003" s="190" t="str">
        <f t="shared" si="3208"/>
        <v>BU$18</v>
      </c>
      <c r="BV2003" s="190" t="str">
        <f t="shared" si="3208"/>
        <v>BV$18</v>
      </c>
      <c r="BW2003" s="190" t="str">
        <f t="shared" si="3208"/>
        <v>BW$18</v>
      </c>
      <c r="BX2003" s="190" t="str">
        <f t="shared" si="3208"/>
        <v>BX$18</v>
      </c>
      <c r="BY2003" s="190" t="str">
        <f t="shared" si="3208"/>
        <v>BY$18</v>
      </c>
      <c r="BZ2003" s="190" t="str">
        <f t="shared" si="3208"/>
        <v>BZ$18</v>
      </c>
      <c r="CA2003" s="190" t="str">
        <f t="shared" si="3208"/>
        <v>CA$18</v>
      </c>
      <c r="CB2003" s="190" t="str">
        <f t="shared" si="3208"/>
        <v>CB$18</v>
      </c>
      <c r="CC2003" s="190" t="str">
        <f t="shared" si="3208"/>
        <v>CC$18</v>
      </c>
      <c r="CD2003" s="190" t="str">
        <f t="shared" si="3208"/>
        <v>CD$18</v>
      </c>
      <c r="CE2003" s="190" t="str">
        <f t="shared" ref="CE2003:CL2003" si="3209">CE$22</f>
        <v>CE$18</v>
      </c>
      <c r="CF2003" s="190" t="str">
        <f t="shared" si="3209"/>
        <v>CF$18</v>
      </c>
      <c r="CG2003" s="190" t="str">
        <f t="shared" si="3209"/>
        <v>CG$18</v>
      </c>
      <c r="CH2003" s="190" t="str">
        <f t="shared" si="3209"/>
        <v>CH$18</v>
      </c>
      <c r="CI2003" s="190" t="str">
        <f t="shared" si="3209"/>
        <v>CI$18</v>
      </c>
      <c r="CJ2003" s="190" t="str">
        <f t="shared" si="3209"/>
        <v>CJ$18</v>
      </c>
      <c r="CK2003" s="190" t="str">
        <f t="shared" si="3209"/>
        <v>CK$18</v>
      </c>
      <c r="CL2003" s="190" t="str">
        <f t="shared" si="3209"/>
        <v>CL$18</v>
      </c>
      <c r="CN2003" s="201"/>
      <c r="CO2003" s="190" t="str">
        <f t="shared" ref="CO2003:DL2003" si="3210">CO$22</f>
        <v>CO$18</v>
      </c>
      <c r="CP2003" s="190" t="str">
        <f t="shared" si="3210"/>
        <v>CP$18</v>
      </c>
      <c r="CQ2003" s="190" t="str">
        <f t="shared" si="3210"/>
        <v>CQ$18</v>
      </c>
      <c r="CR2003" s="190" t="str">
        <f t="shared" si="3210"/>
        <v>CR$18</v>
      </c>
      <c r="CS2003" s="190" t="str">
        <f t="shared" si="3210"/>
        <v>CS$18</v>
      </c>
      <c r="CT2003" s="190" t="str">
        <f t="shared" si="3210"/>
        <v>CT$18</v>
      </c>
      <c r="CU2003" s="190" t="str">
        <f t="shared" si="3210"/>
        <v>CU$18</v>
      </c>
      <c r="CV2003" s="190" t="str">
        <f t="shared" si="3210"/>
        <v>CV$18</v>
      </c>
      <c r="CW2003" s="190" t="str">
        <f t="shared" si="3210"/>
        <v>CW$18</v>
      </c>
      <c r="CX2003" s="190" t="str">
        <f t="shared" si="3210"/>
        <v>CX$18</v>
      </c>
      <c r="CY2003" s="190" t="str">
        <f t="shared" si="3210"/>
        <v>CY$18</v>
      </c>
      <c r="CZ2003" s="190" t="str">
        <f t="shared" si="3210"/>
        <v>CZ$18</v>
      </c>
      <c r="DA2003" s="190" t="str">
        <f t="shared" si="3210"/>
        <v>DA$18</v>
      </c>
      <c r="DB2003" s="190" t="str">
        <f t="shared" si="3210"/>
        <v>DB$18</v>
      </c>
      <c r="DC2003" s="190" t="str">
        <f t="shared" si="3210"/>
        <v>DC$18</v>
      </c>
      <c r="DD2003" s="190" t="str">
        <f t="shared" si="3210"/>
        <v>DD$18</v>
      </c>
      <c r="DE2003" s="190" t="str">
        <f t="shared" si="3210"/>
        <v>DE$18</v>
      </c>
      <c r="DF2003" s="190" t="str">
        <f t="shared" si="3210"/>
        <v>DF$18</v>
      </c>
      <c r="DG2003" s="190" t="str">
        <f t="shared" si="3210"/>
        <v>DG$18</v>
      </c>
      <c r="DH2003" s="190" t="str">
        <f t="shared" si="3210"/>
        <v>DH$18</v>
      </c>
      <c r="DI2003" s="190" t="str">
        <f t="shared" si="3210"/>
        <v>DI$18</v>
      </c>
      <c r="DJ2003" s="190" t="str">
        <f t="shared" si="3210"/>
        <v>DJ$18</v>
      </c>
      <c r="DK2003" s="190" t="str">
        <f t="shared" si="3210"/>
        <v>DK$18</v>
      </c>
      <c r="DL2003" s="190" t="str">
        <f t="shared" si="3210"/>
        <v>DL$18</v>
      </c>
    </row>
    <row r="2004" spans="1:116" x14ac:dyDescent="0.4">
      <c r="A2004" s="12"/>
      <c r="B2004" s="12" t="s">
        <v>332</v>
      </c>
      <c r="C2004" s="12"/>
      <c r="D2004" t="s">
        <v>554</v>
      </c>
      <c r="E2004" s="8" t="str">
        <f t="shared" si="3207"/>
        <v>2004 SEASON QUARTER-TR-R</v>
      </c>
      <c r="G2004" s="95" t="str">
        <f>G1998</f>
        <v>Primary volume driver</v>
      </c>
      <c r="H2004" s="200"/>
      <c r="I2004" s="201"/>
      <c r="J2004" s="201"/>
      <c r="K2004" s="202"/>
      <c r="L2004" s="202"/>
      <c r="M2004" s="202"/>
      <c r="N2004" s="202"/>
      <c r="O2004" s="202"/>
      <c r="P2004" s="202"/>
      <c r="R2004" s="202"/>
      <c r="S2004" s="190" t="str">
        <f t="shared" ref="S2004:CD2004" si="3211">S$23</f>
        <v>S$19</v>
      </c>
      <c r="T2004" s="190" t="str">
        <f t="shared" si="3211"/>
        <v>T$19</v>
      </c>
      <c r="U2004" s="190" t="str">
        <f t="shared" si="3211"/>
        <v>U$19</v>
      </c>
      <c r="V2004" s="190" t="str">
        <f t="shared" si="3211"/>
        <v>V$19</v>
      </c>
      <c r="W2004" s="190" t="str">
        <f t="shared" si="3211"/>
        <v>W$19</v>
      </c>
      <c r="X2004" s="190" t="str">
        <f t="shared" si="3211"/>
        <v>X$19</v>
      </c>
      <c r="Y2004" s="190" t="str">
        <f t="shared" si="3211"/>
        <v>Y$19</v>
      </c>
      <c r="Z2004" s="190" t="str">
        <f t="shared" si="3211"/>
        <v>Z$19</v>
      </c>
      <c r="AA2004" s="190" t="str">
        <f t="shared" si="3211"/>
        <v>AA$19</v>
      </c>
      <c r="AB2004" s="190" t="str">
        <f t="shared" si="3211"/>
        <v>AB$19</v>
      </c>
      <c r="AC2004" s="190" t="str">
        <f t="shared" si="3211"/>
        <v>AC$19</v>
      </c>
      <c r="AD2004" s="190" t="str">
        <f t="shared" si="3211"/>
        <v>AD$19</v>
      </c>
      <c r="AE2004" s="190" t="str">
        <f t="shared" si="3211"/>
        <v>AE$19</v>
      </c>
      <c r="AF2004" s="190" t="str">
        <f t="shared" si="3211"/>
        <v>AF$19</v>
      </c>
      <c r="AG2004" s="190" t="str">
        <f t="shared" si="3211"/>
        <v>AG$19</v>
      </c>
      <c r="AH2004" s="190" t="str">
        <f t="shared" si="3211"/>
        <v>AH$19</v>
      </c>
      <c r="AI2004" s="190" t="str">
        <f t="shared" si="3211"/>
        <v>AI$19</v>
      </c>
      <c r="AJ2004" s="190" t="str">
        <f t="shared" si="3211"/>
        <v>AJ$19</v>
      </c>
      <c r="AK2004" s="190" t="str">
        <f t="shared" si="3211"/>
        <v>AK$19</v>
      </c>
      <c r="AL2004" s="190" t="str">
        <f t="shared" si="3211"/>
        <v>AL$19</v>
      </c>
      <c r="AM2004" s="190" t="str">
        <f t="shared" si="3211"/>
        <v>AM$19</v>
      </c>
      <c r="AN2004" s="190" t="str">
        <f t="shared" si="3211"/>
        <v>AN$19</v>
      </c>
      <c r="AO2004" s="190" t="str">
        <f t="shared" si="3211"/>
        <v>AO$19</v>
      </c>
      <c r="AP2004" s="190" t="str">
        <f t="shared" si="3211"/>
        <v>AP$19</v>
      </c>
      <c r="AQ2004" s="190" t="str">
        <f t="shared" si="3211"/>
        <v>AQ$19</v>
      </c>
      <c r="AR2004" s="190" t="str">
        <f t="shared" si="3211"/>
        <v>AR$19</v>
      </c>
      <c r="AS2004" s="190" t="str">
        <f t="shared" si="3211"/>
        <v>AS$19</v>
      </c>
      <c r="AT2004" s="190" t="str">
        <f t="shared" si="3211"/>
        <v>AT$19</v>
      </c>
      <c r="AU2004" s="190" t="str">
        <f t="shared" si="3211"/>
        <v>AU$19</v>
      </c>
      <c r="AV2004" s="190" t="str">
        <f t="shared" si="3211"/>
        <v>AV$19</v>
      </c>
      <c r="AW2004" s="190" t="str">
        <f t="shared" si="3211"/>
        <v>AW$19</v>
      </c>
      <c r="AX2004" s="190" t="str">
        <f t="shared" si="3211"/>
        <v>AX$19</v>
      </c>
      <c r="AY2004" s="190" t="str">
        <f t="shared" si="3211"/>
        <v>AY$19</v>
      </c>
      <c r="AZ2004" s="190" t="str">
        <f t="shared" si="3211"/>
        <v>AZ$19</v>
      </c>
      <c r="BA2004" s="190" t="str">
        <f t="shared" si="3211"/>
        <v>BA$19</v>
      </c>
      <c r="BB2004" s="190" t="str">
        <f t="shared" si="3211"/>
        <v>BB$19</v>
      </c>
      <c r="BC2004" s="190" t="str">
        <f t="shared" si="3211"/>
        <v>BC$19</v>
      </c>
      <c r="BD2004" s="190" t="str">
        <f t="shared" si="3211"/>
        <v>BD$19</v>
      </c>
      <c r="BE2004" s="190" t="str">
        <f t="shared" si="3211"/>
        <v>BE$19</v>
      </c>
      <c r="BF2004" s="190" t="str">
        <f t="shared" si="3211"/>
        <v>BF$19</v>
      </c>
      <c r="BG2004" s="190" t="str">
        <f t="shared" si="3211"/>
        <v>BG$19</v>
      </c>
      <c r="BH2004" s="190" t="str">
        <f t="shared" si="3211"/>
        <v>BH$19</v>
      </c>
      <c r="BI2004" s="190" t="str">
        <f t="shared" si="3211"/>
        <v>BI$19</v>
      </c>
      <c r="BJ2004" s="190" t="str">
        <f t="shared" si="3211"/>
        <v>BJ$19</v>
      </c>
      <c r="BK2004" s="190" t="str">
        <f t="shared" si="3211"/>
        <v>BK$19</v>
      </c>
      <c r="BL2004" s="190" t="str">
        <f t="shared" si="3211"/>
        <v>BL$19</v>
      </c>
      <c r="BM2004" s="190" t="str">
        <f t="shared" si="3211"/>
        <v>BM$19</v>
      </c>
      <c r="BN2004" s="190" t="str">
        <f t="shared" si="3211"/>
        <v>BN$19</v>
      </c>
      <c r="BO2004" s="190" t="str">
        <f t="shared" si="3211"/>
        <v>BO$19</v>
      </c>
      <c r="BP2004" s="190" t="str">
        <f t="shared" si="3211"/>
        <v>BP$19</v>
      </c>
      <c r="BQ2004" s="190" t="str">
        <f t="shared" si="3211"/>
        <v>BQ$19</v>
      </c>
      <c r="BR2004" s="190" t="str">
        <f t="shared" si="3211"/>
        <v>BR$19</v>
      </c>
      <c r="BS2004" s="190" t="str">
        <f t="shared" si="3211"/>
        <v>BS$19</v>
      </c>
      <c r="BT2004" s="190" t="str">
        <f t="shared" si="3211"/>
        <v>BT$19</v>
      </c>
      <c r="BU2004" s="190" t="str">
        <f t="shared" si="3211"/>
        <v>BU$19</v>
      </c>
      <c r="BV2004" s="190" t="str">
        <f t="shared" si="3211"/>
        <v>BV$19</v>
      </c>
      <c r="BW2004" s="190" t="str">
        <f t="shared" si="3211"/>
        <v>BW$19</v>
      </c>
      <c r="BX2004" s="190" t="str">
        <f t="shared" si="3211"/>
        <v>BX$19</v>
      </c>
      <c r="BY2004" s="190" t="str">
        <f t="shared" si="3211"/>
        <v>BY$19</v>
      </c>
      <c r="BZ2004" s="190" t="str">
        <f t="shared" si="3211"/>
        <v>BZ$19</v>
      </c>
      <c r="CA2004" s="190" t="str">
        <f t="shared" si="3211"/>
        <v>CA$19</v>
      </c>
      <c r="CB2004" s="190" t="str">
        <f t="shared" si="3211"/>
        <v>CB$19</v>
      </c>
      <c r="CC2004" s="190" t="str">
        <f t="shared" si="3211"/>
        <v>CC$19</v>
      </c>
      <c r="CD2004" s="190" t="str">
        <f t="shared" si="3211"/>
        <v>CD$19</v>
      </c>
      <c r="CE2004" s="190" t="str">
        <f t="shared" ref="CE2004:CL2004" si="3212">CE$23</f>
        <v>CE$19</v>
      </c>
      <c r="CF2004" s="190" t="str">
        <f t="shared" si="3212"/>
        <v>CF$19</v>
      </c>
      <c r="CG2004" s="190" t="str">
        <f t="shared" si="3212"/>
        <v>CG$19</v>
      </c>
      <c r="CH2004" s="190" t="str">
        <f t="shared" si="3212"/>
        <v>CH$19</v>
      </c>
      <c r="CI2004" s="190" t="str">
        <f t="shared" si="3212"/>
        <v>CI$19</v>
      </c>
      <c r="CJ2004" s="190" t="str">
        <f t="shared" si="3212"/>
        <v>CJ$19</v>
      </c>
      <c r="CK2004" s="190" t="str">
        <f t="shared" si="3212"/>
        <v>CK$19</v>
      </c>
      <c r="CL2004" s="190" t="str">
        <f t="shared" si="3212"/>
        <v>CL$19</v>
      </c>
      <c r="CN2004" s="201"/>
      <c r="CO2004" s="190" t="str">
        <f t="shared" ref="CO2004:DL2004" si="3213">CO$23</f>
        <v>CO$19</v>
      </c>
      <c r="CP2004" s="190" t="str">
        <f t="shared" si="3213"/>
        <v>CP$19</v>
      </c>
      <c r="CQ2004" s="190" t="str">
        <f t="shared" si="3213"/>
        <v>CQ$19</v>
      </c>
      <c r="CR2004" s="190" t="str">
        <f t="shared" si="3213"/>
        <v>CR$19</v>
      </c>
      <c r="CS2004" s="190" t="str">
        <f t="shared" si="3213"/>
        <v>CS$19</v>
      </c>
      <c r="CT2004" s="190" t="str">
        <f t="shared" si="3213"/>
        <v>CT$19</v>
      </c>
      <c r="CU2004" s="190" t="str">
        <f t="shared" si="3213"/>
        <v>CU$19</v>
      </c>
      <c r="CV2004" s="190" t="str">
        <f t="shared" si="3213"/>
        <v>CV$19</v>
      </c>
      <c r="CW2004" s="190" t="str">
        <f t="shared" si="3213"/>
        <v>CW$19</v>
      </c>
      <c r="CX2004" s="190" t="str">
        <f t="shared" si="3213"/>
        <v>CX$19</v>
      </c>
      <c r="CY2004" s="190" t="str">
        <f t="shared" si="3213"/>
        <v>CY$19</v>
      </c>
      <c r="CZ2004" s="190" t="str">
        <f t="shared" si="3213"/>
        <v>CZ$19</v>
      </c>
      <c r="DA2004" s="190" t="str">
        <f t="shared" si="3213"/>
        <v>DA$19</v>
      </c>
      <c r="DB2004" s="190" t="str">
        <f t="shared" si="3213"/>
        <v>DB$19</v>
      </c>
      <c r="DC2004" s="190" t="str">
        <f t="shared" si="3213"/>
        <v>DC$19</v>
      </c>
      <c r="DD2004" s="190" t="str">
        <f t="shared" si="3213"/>
        <v>DD$19</v>
      </c>
      <c r="DE2004" s="190" t="str">
        <f t="shared" si="3213"/>
        <v>DE$19</v>
      </c>
      <c r="DF2004" s="190" t="str">
        <f t="shared" si="3213"/>
        <v>DF$19</v>
      </c>
      <c r="DG2004" s="190" t="str">
        <f t="shared" si="3213"/>
        <v>DG$19</v>
      </c>
      <c r="DH2004" s="190" t="str">
        <f t="shared" si="3213"/>
        <v>DH$19</v>
      </c>
      <c r="DI2004" s="190" t="str">
        <f t="shared" si="3213"/>
        <v>DI$19</v>
      </c>
      <c r="DJ2004" s="190" t="str">
        <f t="shared" si="3213"/>
        <v>DJ$19</v>
      </c>
      <c r="DK2004" s="190" t="str">
        <f t="shared" si="3213"/>
        <v>DK$19</v>
      </c>
      <c r="DL2004" s="190" t="str">
        <f t="shared" si="3213"/>
        <v>DL$19</v>
      </c>
    </row>
    <row r="2005" spans="1:116" x14ac:dyDescent="0.4">
      <c r="A2005" s="12"/>
      <c r="B2005" s="12"/>
      <c r="C2005" s="12"/>
      <c r="D2005" t="s">
        <v>554</v>
      </c>
      <c r="E2005" s="8"/>
      <c r="G2005" s="126" t="str">
        <f>"Seasonally adjusted revenue - "&amp;G1995</f>
        <v>Seasonally adjusted revenue - Surgical procedures</v>
      </c>
      <c r="H2005" s="142"/>
      <c r="I2005" s="144"/>
      <c r="J2005" s="144"/>
      <c r="K2005" s="142"/>
      <c r="L2005" s="142"/>
      <c r="M2005" s="142"/>
      <c r="N2005" s="142"/>
      <c r="O2005" s="142"/>
      <c r="P2005" s="142"/>
      <c r="R2005" s="143"/>
      <c r="S2005" s="168"/>
      <c r="T2005" s="168"/>
      <c r="U2005" s="168"/>
      <c r="V2005" s="168"/>
      <c r="W2005" s="168"/>
      <c r="X2005" s="168"/>
      <c r="Y2005" s="168"/>
      <c r="Z2005" s="168"/>
      <c r="AA2005" s="168"/>
      <c r="AB2005" s="168"/>
      <c r="AC2005" s="168"/>
      <c r="AD2005" s="168"/>
      <c r="AE2005" s="168"/>
      <c r="AF2005" s="168"/>
      <c r="AG2005" s="168"/>
      <c r="AH2005" s="168"/>
      <c r="AI2005" s="168"/>
      <c r="AJ2005" s="168"/>
      <c r="AK2005" s="168"/>
      <c r="AL2005" s="168"/>
      <c r="AM2005" s="168"/>
      <c r="AN2005" s="168"/>
      <c r="AO2005" s="168"/>
      <c r="AP2005" s="168"/>
      <c r="AQ2005" s="168"/>
      <c r="AR2005" s="168"/>
      <c r="AS2005" s="168"/>
      <c r="AT2005" s="168"/>
      <c r="AU2005" s="168"/>
      <c r="AV2005" s="168"/>
      <c r="AW2005" s="168"/>
      <c r="AX2005" s="168"/>
      <c r="AY2005" s="168"/>
      <c r="AZ2005" s="168"/>
      <c r="BA2005" s="168"/>
      <c r="BB2005" s="168"/>
      <c r="BC2005" s="168"/>
      <c r="BD2005" s="168"/>
      <c r="BE2005" s="168"/>
      <c r="BF2005" s="168"/>
      <c r="BG2005" s="168"/>
      <c r="BH2005" s="168"/>
      <c r="BI2005" s="168"/>
      <c r="BJ2005" s="168"/>
      <c r="BK2005" s="168"/>
      <c r="BL2005" s="168"/>
      <c r="BM2005" s="168"/>
      <c r="BN2005" s="168"/>
      <c r="BO2005" s="168"/>
      <c r="BP2005" s="168"/>
      <c r="BQ2005" s="168"/>
      <c r="BR2005" s="168"/>
      <c r="BS2005" s="168"/>
      <c r="BT2005" s="168"/>
      <c r="BU2005" s="168"/>
      <c r="BV2005" s="168"/>
      <c r="BW2005" s="168"/>
      <c r="BX2005" s="168"/>
      <c r="BY2005" s="168"/>
      <c r="BZ2005" s="168"/>
      <c r="CA2005" s="168"/>
      <c r="CB2005" s="168"/>
      <c r="CC2005" s="168"/>
      <c r="CD2005" s="168"/>
      <c r="CE2005" s="168"/>
      <c r="CF2005" s="168"/>
      <c r="CG2005" s="168"/>
      <c r="CH2005" s="168"/>
      <c r="CI2005" s="168"/>
      <c r="CJ2005" s="168"/>
      <c r="CK2005" s="168"/>
      <c r="CL2005" s="168"/>
      <c r="CN2005" s="144"/>
      <c r="CO2005" s="168"/>
      <c r="CP2005" s="168"/>
      <c r="CQ2005" s="168"/>
      <c r="CR2005" s="168"/>
      <c r="CS2005" s="168"/>
      <c r="CT2005" s="168"/>
      <c r="CU2005" s="168"/>
      <c r="CV2005" s="168"/>
      <c r="CW2005" s="168"/>
      <c r="CX2005" s="168"/>
      <c r="CY2005" s="168"/>
      <c r="CZ2005" s="168"/>
      <c r="DA2005" s="168"/>
      <c r="DB2005" s="168"/>
      <c r="DC2005" s="168"/>
      <c r="DD2005" s="168"/>
      <c r="DE2005" s="168"/>
      <c r="DF2005" s="168"/>
      <c r="DG2005" s="168"/>
      <c r="DH2005" s="168"/>
      <c r="DI2005" s="168"/>
      <c r="DJ2005" s="168"/>
      <c r="DK2005" s="168"/>
      <c r="DL2005" s="168"/>
    </row>
    <row r="2006" spans="1:116" x14ac:dyDescent="0.4">
      <c r="D2006" t="s">
        <v>554</v>
      </c>
      <c r="E2006" s="8"/>
      <c r="G2006" s="127"/>
      <c r="H2006" s="12"/>
      <c r="I2006" s="60"/>
      <c r="J2006" s="60"/>
      <c r="K2006" s="12"/>
      <c r="L2006" s="12"/>
      <c r="M2006" s="12"/>
      <c r="N2006" s="12"/>
      <c r="O2006" s="12"/>
      <c r="P2006" s="12"/>
      <c r="R2006" s="13"/>
      <c r="S2006" s="76"/>
      <c r="T2006" s="76"/>
      <c r="U2006" s="76"/>
      <c r="V2006" s="76"/>
      <c r="W2006" s="76"/>
      <c r="X2006" s="76"/>
      <c r="Y2006" s="76"/>
      <c r="Z2006" s="76"/>
      <c r="AA2006" s="76"/>
      <c r="AB2006" s="76"/>
      <c r="AC2006" s="76"/>
      <c r="AD2006" s="76"/>
      <c r="AE2006" s="76"/>
      <c r="AF2006" s="76"/>
      <c r="AG2006" s="76"/>
      <c r="AH2006" s="76"/>
      <c r="AI2006" s="76"/>
      <c r="AJ2006" s="76"/>
      <c r="AK2006" s="76"/>
      <c r="AL2006" s="76"/>
      <c r="AM2006" s="76"/>
      <c r="AN2006" s="76"/>
      <c r="AO2006" s="76"/>
      <c r="AP2006" s="76"/>
      <c r="AQ2006" s="76"/>
      <c r="AR2006" s="76"/>
      <c r="AS2006" s="76"/>
      <c r="AT2006" s="76"/>
      <c r="AU2006" s="76"/>
      <c r="AV2006" s="76"/>
      <c r="AW2006" s="76"/>
      <c r="AX2006" s="76"/>
      <c r="AY2006" s="76"/>
      <c r="AZ2006" s="76"/>
      <c r="BA2006" s="76"/>
      <c r="BB2006" s="76"/>
      <c r="BC2006" s="76"/>
      <c r="BD2006" s="76"/>
      <c r="BE2006" s="76"/>
      <c r="BF2006" s="76"/>
      <c r="BG2006" s="76"/>
      <c r="BH2006" s="76"/>
      <c r="BI2006" s="76"/>
      <c r="BJ2006" s="76"/>
      <c r="BK2006" s="76"/>
      <c r="BL2006" s="76"/>
      <c r="BM2006" s="76"/>
      <c r="BN2006" s="76"/>
      <c r="BO2006" s="76"/>
      <c r="BP2006" s="76"/>
      <c r="BQ2006" s="76"/>
      <c r="BR2006" s="76"/>
      <c r="BS2006" s="76"/>
      <c r="BT2006" s="76"/>
      <c r="BU2006" s="76"/>
      <c r="BV2006" s="76"/>
      <c r="BW2006" s="76"/>
      <c r="BX2006" s="76"/>
      <c r="BY2006" s="76"/>
      <c r="BZ2006" s="76"/>
      <c r="CA2006" s="76"/>
      <c r="CB2006" s="76"/>
      <c r="CC2006" s="76"/>
      <c r="CD2006" s="76"/>
      <c r="CE2006" s="76"/>
      <c r="CF2006" s="76"/>
      <c r="CG2006" s="76"/>
      <c r="CH2006" s="76"/>
      <c r="CI2006" s="76"/>
      <c r="CJ2006" s="76"/>
      <c r="CK2006" s="76"/>
      <c r="CL2006" s="76"/>
      <c r="CN2006" s="60"/>
      <c r="CO2006" s="239"/>
      <c r="CP2006" s="239"/>
      <c r="CQ2006" s="239"/>
      <c r="CR2006" s="239"/>
      <c r="CS2006" s="239"/>
      <c r="CT2006" s="239"/>
      <c r="CU2006" s="239"/>
      <c r="CV2006" s="239"/>
      <c r="CW2006" s="239"/>
      <c r="CX2006" s="239"/>
      <c r="CY2006" s="239"/>
      <c r="CZ2006" s="239"/>
      <c r="DA2006" s="239"/>
      <c r="DB2006" s="239"/>
      <c r="DC2006" s="239"/>
      <c r="DD2006" s="239"/>
      <c r="DE2006" s="239"/>
      <c r="DF2006" s="239"/>
      <c r="DG2006" s="239"/>
      <c r="DH2006" s="239"/>
      <c r="DI2006" s="239"/>
      <c r="DJ2006" s="239"/>
      <c r="DK2006" s="239"/>
      <c r="DL2006" s="239"/>
    </row>
    <row r="2007" spans="1:116" x14ac:dyDescent="0.4">
      <c r="D2007" t="s">
        <v>554</v>
      </c>
      <c r="E2007" s="8"/>
      <c r="G2007" s="127" t="s">
        <v>542</v>
      </c>
      <c r="H2007" s="12"/>
      <c r="I2007" s="60"/>
      <c r="J2007" s="60"/>
      <c r="K2007" s="12"/>
      <c r="L2007" s="12"/>
      <c r="M2007" s="12"/>
      <c r="N2007" s="12"/>
      <c r="O2007" s="12"/>
      <c r="P2007" s="12"/>
      <c r="R2007" s="13"/>
      <c r="S2007" s="76"/>
      <c r="T2007" s="76"/>
      <c r="U2007" s="76"/>
      <c r="V2007" s="76"/>
      <c r="W2007" s="76"/>
      <c r="X2007" s="76"/>
      <c r="Y2007" s="76"/>
      <c r="Z2007" s="76"/>
      <c r="AA2007" s="76"/>
      <c r="AB2007" s="76"/>
      <c r="AC2007" s="76"/>
      <c r="AD2007" s="76"/>
      <c r="AE2007" s="76"/>
      <c r="AF2007" s="76"/>
      <c r="AG2007" s="76"/>
      <c r="AH2007" s="76"/>
      <c r="AI2007" s="76"/>
      <c r="AJ2007" s="76"/>
      <c r="AK2007" s="76"/>
      <c r="AL2007" s="76"/>
      <c r="AM2007" s="76"/>
      <c r="AN2007" s="76"/>
      <c r="AO2007" s="76"/>
      <c r="AP2007" s="76"/>
      <c r="AQ2007" s="76"/>
      <c r="AR2007" s="76"/>
      <c r="AS2007" s="76"/>
      <c r="AT2007" s="76"/>
      <c r="AU2007" s="76"/>
      <c r="AV2007" s="76"/>
      <c r="AW2007" s="76"/>
      <c r="AX2007" s="76"/>
      <c r="AY2007" s="76"/>
      <c r="AZ2007" s="76"/>
      <c r="BA2007" s="76"/>
      <c r="BB2007" s="76"/>
      <c r="BC2007" s="76"/>
      <c r="BD2007" s="76"/>
      <c r="BE2007" s="76"/>
      <c r="BF2007" s="76"/>
      <c r="BG2007" s="76"/>
      <c r="BH2007" s="76"/>
      <c r="BI2007" s="76"/>
      <c r="BJ2007" s="76"/>
      <c r="BK2007" s="76"/>
      <c r="BL2007" s="76"/>
      <c r="BM2007" s="76"/>
      <c r="BN2007" s="76"/>
      <c r="BO2007" s="76"/>
      <c r="BP2007" s="76"/>
      <c r="BQ2007" s="76"/>
      <c r="BR2007" s="76"/>
      <c r="BS2007" s="76"/>
      <c r="BT2007" s="76"/>
      <c r="BU2007" s="76"/>
      <c r="BV2007" s="76"/>
      <c r="BW2007" s="76"/>
      <c r="BX2007" s="76"/>
      <c r="BY2007" s="76"/>
      <c r="BZ2007" s="76"/>
      <c r="CA2007" s="76"/>
      <c r="CB2007" s="76"/>
      <c r="CC2007" s="76"/>
      <c r="CD2007" s="76"/>
      <c r="CE2007" s="76"/>
      <c r="CF2007" s="76"/>
      <c r="CG2007" s="76"/>
      <c r="CH2007" s="76"/>
      <c r="CI2007" s="76"/>
      <c r="CJ2007" s="76"/>
      <c r="CK2007" s="76"/>
      <c r="CL2007" s="76"/>
      <c r="CN2007" s="76"/>
      <c r="CO2007" s="77" t="e" cm="1">
        <f t="array" aca="1" ref="CO2007" ca="1">INDIRECT(CO1999)*INDEX($H2010:$I2013,MATCH(CO$9,$I2010:$I2013,0),1)*CO$5</f>
        <v>#N/A</v>
      </c>
      <c r="CP2007" s="77" t="e" cm="1">
        <f t="array" aca="1" ref="CP2007" ca="1">INDIRECT(CP1999)*INDEX($H2010:$I2013,MATCH(CP$9,$I2010:$I2013,0),1)*CP$5</f>
        <v>#N/A</v>
      </c>
      <c r="CQ2007" s="77" t="e" cm="1">
        <f t="array" aca="1" ref="CQ2007" ca="1">INDIRECT(CQ1999)*INDEX($H2010:$I2013,MATCH(CQ$9,$I2010:$I2013,0),1)*CQ$5</f>
        <v>#N/A</v>
      </c>
      <c r="CR2007" s="77" t="e" cm="1">
        <f t="array" aca="1" ref="CR2007" ca="1">INDIRECT(CR1999)*INDEX($H2010:$I2013,MATCH(CR$9,$I2010:$I2013,0),1)*CR$5</f>
        <v>#N/A</v>
      </c>
      <c r="CS2007" s="77" t="e" cm="1">
        <f t="array" aca="1" ref="CS2007" ca="1">INDIRECT(CS1999)*INDEX($H2010:$I2013,MATCH(CS$9,$I2010:$I2013,0),1)*CS$5</f>
        <v>#N/A</v>
      </c>
      <c r="CT2007" s="77" t="e" cm="1">
        <f t="array" aca="1" ref="CT2007" ca="1">INDIRECT(CT1999)*INDEX($H2010:$I2013,MATCH(CT$9,$I2010:$I2013,0),1)*CT$5</f>
        <v>#N/A</v>
      </c>
      <c r="CU2007" s="77" t="e" cm="1">
        <f t="array" aca="1" ref="CU2007" ca="1">INDIRECT(CU1999)*INDEX($H2010:$I2013,MATCH(CU$9,$I2010:$I2013,0),1)*CU$5</f>
        <v>#N/A</v>
      </c>
      <c r="CV2007" s="77" t="e" cm="1">
        <f t="array" aca="1" ref="CV2007" ca="1">INDIRECT(CV1999)*INDEX($H2010:$I2013,MATCH(CV$9,$I2010:$I2013,0),1)*CV$5</f>
        <v>#N/A</v>
      </c>
      <c r="CW2007" s="77" t="e" cm="1">
        <f t="array" aca="1" ref="CW2007" ca="1">INDIRECT(CW1999)*INDEX($H2010:$I2013,MATCH(CW$9,$I2010:$I2013,0),1)*CW$5</f>
        <v>#N/A</v>
      </c>
      <c r="CX2007" s="77" t="e" cm="1">
        <f t="array" aca="1" ref="CX2007" ca="1">INDIRECT(CX1999)*INDEX($H2010:$I2013,MATCH(CX$9,$I2010:$I2013,0),1)*CX$5</f>
        <v>#N/A</v>
      </c>
      <c r="CY2007" s="77" t="e" cm="1">
        <f t="array" aca="1" ref="CY2007" ca="1">INDIRECT(CY1999)*INDEX($H2010:$I2013,MATCH(CY$9,$I2010:$I2013,0),1)*CY$5</f>
        <v>#N/A</v>
      </c>
      <c r="CZ2007" s="77" t="e" cm="1">
        <f t="array" aca="1" ref="CZ2007" ca="1">INDIRECT(CZ1999)*INDEX($H2010:$I2013,MATCH(CZ$9,$I2010:$I2013,0),1)*CZ$5</f>
        <v>#N/A</v>
      </c>
      <c r="DA2007" s="77" t="e" cm="1">
        <f t="array" aca="1" ref="DA2007" ca="1">INDIRECT(DA1999)*INDEX($H2010:$I2013,MATCH(DA$9,$I2010:$I2013,0),1)*DA$5</f>
        <v>#N/A</v>
      </c>
      <c r="DB2007" s="77" t="e" cm="1">
        <f t="array" aca="1" ref="DB2007" ca="1">INDIRECT(DB1999)*INDEX($H2010:$I2013,MATCH(DB$9,$I2010:$I2013,0),1)*DB$5</f>
        <v>#N/A</v>
      </c>
      <c r="DC2007" s="77" t="e" cm="1">
        <f t="array" aca="1" ref="DC2007" ca="1">INDIRECT(DC1999)*INDEX($H2010:$I2013,MATCH(DC$9,$I2010:$I2013,0),1)*DC$5</f>
        <v>#N/A</v>
      </c>
      <c r="DD2007" s="77" t="e" cm="1">
        <f t="array" aca="1" ref="DD2007" ca="1">INDIRECT(DD1999)*INDEX($H2010:$I2013,MATCH(DD$9,$I2010:$I2013,0),1)*DD$5</f>
        <v>#N/A</v>
      </c>
      <c r="DE2007" s="77" t="e" cm="1">
        <f t="array" aca="1" ref="DE2007" ca="1">INDIRECT(DE1999)*INDEX($H2010:$I2013,MATCH(DE$9,$I2010:$I2013,0),1)*DE$5</f>
        <v>#N/A</v>
      </c>
      <c r="DF2007" s="77" t="e" cm="1">
        <f t="array" aca="1" ref="DF2007" ca="1">INDIRECT(DF1999)*INDEX($H2010:$I2013,MATCH(DF$9,$I2010:$I2013,0),1)*DF$5</f>
        <v>#N/A</v>
      </c>
      <c r="DG2007" s="77" t="e" cm="1">
        <f t="array" aca="1" ref="DG2007" ca="1">INDIRECT(DG1999)*INDEX($H2010:$I2013,MATCH(DG$9,$I2010:$I2013,0),1)*DG$5</f>
        <v>#N/A</v>
      </c>
      <c r="DH2007" s="77" t="e" cm="1">
        <f t="array" aca="1" ref="DH2007" ca="1">INDIRECT(DH1999)*INDEX($H2010:$I2013,MATCH(DH$9,$I2010:$I2013,0),1)*DH$5</f>
        <v>#N/A</v>
      </c>
      <c r="DI2007" s="77" t="e" cm="1">
        <f t="array" aca="1" ref="DI2007" ca="1">INDIRECT(DI1999)*INDEX($H2010:$I2013,MATCH(DI$9,$I2010:$I2013,0),1)*DI$5</f>
        <v>#N/A</v>
      </c>
      <c r="DJ2007" s="77" t="e" cm="1">
        <f t="array" aca="1" ref="DJ2007" ca="1">INDIRECT(DJ1999)*INDEX($H2010:$I2013,MATCH(DJ$9,$I2010:$I2013,0),1)*DJ$5</f>
        <v>#N/A</v>
      </c>
      <c r="DK2007" s="77" t="e" cm="1">
        <f t="array" aca="1" ref="DK2007" ca="1">INDIRECT(DK1999)*INDEX($H2010:$I2013,MATCH(DK$9,$I2010:$I2013,0),1)*DK$5</f>
        <v>#N/A</v>
      </c>
      <c r="DL2007" s="77" t="e" cm="1">
        <f t="array" aca="1" ref="DL2007" ca="1">INDIRECT(DL1999)*INDEX($H2010:$I2013,MATCH(DL$9,$I2010:$I2013,0),1)*DL$5</f>
        <v>#N/A</v>
      </c>
    </row>
    <row r="2008" spans="1:116" x14ac:dyDescent="0.4">
      <c r="D2008" t="s">
        <v>554</v>
      </c>
      <c r="E2008" s="8"/>
      <c r="G2008" s="343" t="s">
        <v>547</v>
      </c>
      <c r="H2008" s="12"/>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240"/>
      <c r="CO2008" s="240"/>
      <c r="CP2008" s="240"/>
      <c r="CQ2008" s="240"/>
      <c r="CR2008" s="240"/>
      <c r="CS2008" s="240"/>
      <c r="CT2008" s="240"/>
      <c r="CU2008" s="240"/>
      <c r="CV2008" s="240"/>
      <c r="CW2008" s="240"/>
      <c r="CX2008" s="240"/>
      <c r="CY2008" s="240"/>
      <c r="CZ2008" s="240"/>
      <c r="DA2008" s="240"/>
      <c r="DB2008" s="240"/>
      <c r="DC2008" s="240"/>
      <c r="DD2008" s="240"/>
      <c r="DE2008" s="240"/>
      <c r="DF2008" s="240"/>
      <c r="DG2008" s="240"/>
      <c r="DH2008" s="240"/>
      <c r="DI2008" s="240"/>
      <c r="DJ2008" s="240"/>
      <c r="DK2008" s="240"/>
      <c r="DL2008" s="240"/>
    </row>
    <row r="2009" spans="1:116" x14ac:dyDescent="0.4">
      <c r="D2009" t="s">
        <v>554</v>
      </c>
      <c r="E2009" s="8"/>
      <c r="G2009" s="343" t="s">
        <v>548</v>
      </c>
      <c r="H2009" s="12"/>
      <c r="I2009" s="60"/>
      <c r="J2009" s="60"/>
      <c r="K2009" s="38"/>
      <c r="L2009" s="38"/>
      <c r="M2009" s="38"/>
      <c r="N2009" s="38"/>
      <c r="O2009" s="38"/>
      <c r="P2009" s="38"/>
      <c r="R2009" s="15"/>
      <c r="S2009" s="240"/>
      <c r="T2009" s="240"/>
      <c r="U2009" s="240"/>
      <c r="V2009" s="240"/>
      <c r="W2009" s="240"/>
      <c r="X2009" s="240"/>
      <c r="Y2009" s="240"/>
      <c r="Z2009" s="240"/>
      <c r="AA2009" s="240"/>
      <c r="AB2009" s="240"/>
      <c r="AC2009" s="240"/>
      <c r="AD2009" s="240"/>
      <c r="AE2009" s="240"/>
      <c r="AF2009" s="240"/>
      <c r="AG2009" s="240"/>
      <c r="AH2009" s="240"/>
      <c r="AI2009" s="240"/>
      <c r="AJ2009" s="240"/>
      <c r="AK2009" s="240"/>
      <c r="AL2009" s="240"/>
      <c r="AM2009" s="240"/>
      <c r="AN2009" s="240"/>
      <c r="AO2009" s="240"/>
      <c r="AP2009" s="240"/>
      <c r="AQ2009" s="240"/>
      <c r="AR2009" s="240"/>
      <c r="AS2009" s="240"/>
      <c r="AT2009" s="240"/>
      <c r="AU2009" s="240"/>
      <c r="AV2009" s="240"/>
      <c r="AW2009" s="240"/>
      <c r="AX2009" s="240"/>
      <c r="AY2009" s="240"/>
      <c r="AZ2009" s="240"/>
      <c r="BA2009" s="240"/>
      <c r="BB2009" s="240"/>
      <c r="BC2009" s="240"/>
      <c r="BD2009" s="240"/>
      <c r="BE2009" s="240"/>
      <c r="BF2009" s="240"/>
      <c r="BG2009" s="240"/>
      <c r="BH2009" s="240"/>
      <c r="BI2009" s="240"/>
      <c r="BJ2009" s="240"/>
      <c r="BK2009" s="240"/>
      <c r="BL2009" s="240"/>
      <c r="BM2009" s="240"/>
      <c r="BN2009" s="240"/>
      <c r="BO2009" s="240"/>
      <c r="BP2009" s="240"/>
      <c r="BQ2009" s="240"/>
      <c r="BR2009" s="240"/>
      <c r="BS2009" s="240"/>
      <c r="BT2009" s="240"/>
      <c r="BU2009" s="240"/>
      <c r="BV2009" s="240"/>
      <c r="BW2009" s="240"/>
      <c r="BX2009" s="240"/>
      <c r="BY2009" s="240"/>
      <c r="BZ2009" s="240"/>
      <c r="CA2009" s="240"/>
      <c r="CB2009" s="240"/>
      <c r="CC2009" s="240"/>
      <c r="CD2009" s="240"/>
      <c r="CE2009" s="240"/>
      <c r="CF2009" s="240"/>
      <c r="CG2009" s="240"/>
      <c r="CH2009" s="240"/>
      <c r="CI2009" s="240"/>
      <c r="CJ2009" s="240"/>
      <c r="CK2009" s="240"/>
      <c r="CL2009" s="240"/>
      <c r="CN2009" s="240"/>
      <c r="CO2009" s="240"/>
      <c r="CP2009" s="240"/>
      <c r="CQ2009" s="240"/>
      <c r="CR2009" s="240"/>
      <c r="CS2009" s="240"/>
      <c r="CT2009" s="240"/>
      <c r="CU2009" s="240"/>
      <c r="CV2009" s="240"/>
      <c r="CW2009" s="240"/>
      <c r="CX2009" s="240"/>
      <c r="CY2009" s="240"/>
      <c r="CZ2009" s="240"/>
      <c r="DA2009" s="240"/>
      <c r="DB2009" s="240"/>
      <c r="DC2009" s="240"/>
      <c r="DD2009" s="240"/>
      <c r="DE2009" s="240"/>
      <c r="DF2009" s="240"/>
      <c r="DG2009" s="240"/>
      <c r="DH2009" s="240"/>
      <c r="DI2009" s="240"/>
      <c r="DJ2009" s="240"/>
      <c r="DK2009" s="240"/>
      <c r="DL2009" s="240"/>
    </row>
    <row r="2010" spans="1:116" x14ac:dyDescent="0.4">
      <c r="D2010" t="s">
        <v>554</v>
      </c>
      <c r="E2010" s="8"/>
      <c r="G2010" s="343" t="s">
        <v>550</v>
      </c>
      <c r="H2010" s="16">
        <v>0.1</v>
      </c>
      <c r="I2010">
        <v>1</v>
      </c>
      <c r="J2010"/>
      <c r="K2010" s="38"/>
      <c r="L2010" s="38"/>
      <c r="M2010" s="38"/>
      <c r="N2010" s="38"/>
      <c r="O2010" s="38"/>
      <c r="P2010" s="38"/>
      <c r="R2010" s="15"/>
      <c r="S2010" s="240"/>
      <c r="T2010" s="240"/>
      <c r="U2010" s="240"/>
      <c r="V2010" s="240"/>
      <c r="W2010" s="240"/>
      <c r="X2010" s="240"/>
      <c r="Y2010" s="240"/>
      <c r="Z2010" s="240"/>
      <c r="AA2010" s="240"/>
      <c r="AB2010" s="240"/>
      <c r="AC2010" s="240"/>
      <c r="AD2010" s="240"/>
      <c r="AE2010" s="240"/>
      <c r="AF2010" s="240"/>
      <c r="AG2010" s="240"/>
      <c r="AH2010" s="240"/>
      <c r="AI2010" s="240"/>
      <c r="AJ2010" s="240"/>
      <c r="AK2010" s="240"/>
      <c r="AL2010" s="240"/>
      <c r="AM2010" s="240"/>
      <c r="AN2010" s="240"/>
      <c r="AO2010" s="240"/>
      <c r="AP2010" s="240"/>
      <c r="AQ2010" s="240"/>
      <c r="AR2010" s="240"/>
      <c r="AS2010" s="240"/>
      <c r="AT2010" s="240"/>
      <c r="AU2010" s="240"/>
      <c r="AV2010" s="240"/>
      <c r="AW2010" s="240"/>
      <c r="AX2010" s="240"/>
      <c r="AY2010" s="240"/>
      <c r="AZ2010" s="240"/>
      <c r="BA2010" s="240"/>
      <c r="BB2010" s="240"/>
      <c r="BC2010" s="240"/>
      <c r="BD2010" s="240"/>
      <c r="BE2010" s="240"/>
      <c r="BF2010" s="240"/>
      <c r="BG2010" s="240"/>
      <c r="BH2010" s="240"/>
      <c r="BI2010" s="240"/>
      <c r="BJ2010" s="240"/>
      <c r="BK2010" s="240"/>
      <c r="BL2010" s="240"/>
      <c r="BM2010" s="240"/>
      <c r="BN2010" s="240"/>
      <c r="BO2010" s="240"/>
      <c r="BP2010" s="240"/>
      <c r="BQ2010" s="240"/>
      <c r="BR2010" s="240"/>
      <c r="BS2010" s="240"/>
      <c r="BT2010" s="240"/>
      <c r="BU2010" s="240"/>
      <c r="BV2010" s="240"/>
      <c r="BW2010" s="240"/>
      <c r="BX2010" s="240"/>
      <c r="BY2010" s="240"/>
      <c r="BZ2010" s="240"/>
      <c r="CA2010" s="240"/>
      <c r="CB2010" s="240"/>
      <c r="CC2010" s="240"/>
      <c r="CD2010" s="240"/>
      <c r="CE2010" s="240"/>
      <c r="CF2010" s="240"/>
      <c r="CG2010" s="240"/>
      <c r="CH2010" s="240"/>
      <c r="CI2010" s="240"/>
      <c r="CJ2010" s="240"/>
      <c r="CK2010" s="240"/>
      <c r="CL2010" s="240"/>
      <c r="CN2010" s="240"/>
      <c r="CO2010" s="240"/>
      <c r="CP2010" s="240"/>
      <c r="CQ2010" s="240"/>
      <c r="CR2010" s="240"/>
      <c r="CS2010" s="240"/>
      <c r="CT2010" s="240"/>
      <c r="CU2010" s="240"/>
      <c r="CV2010" s="240"/>
      <c r="CW2010" s="240"/>
      <c r="CX2010" s="240"/>
      <c r="CY2010" s="240"/>
      <c r="CZ2010" s="240"/>
      <c r="DA2010" s="240"/>
      <c r="DB2010" s="240"/>
      <c r="DC2010" s="240"/>
      <c r="DD2010" s="240"/>
      <c r="DE2010" s="240"/>
      <c r="DF2010" s="240"/>
      <c r="DG2010" s="240"/>
      <c r="DH2010" s="240"/>
      <c r="DI2010" s="240"/>
      <c r="DJ2010" s="240"/>
      <c r="DK2010" s="240"/>
      <c r="DL2010" s="240"/>
    </row>
    <row r="2011" spans="1:116" x14ac:dyDescent="0.4">
      <c r="D2011" t="s">
        <v>554</v>
      </c>
      <c r="E2011" s="8"/>
      <c r="G2011" s="343" t="s">
        <v>549</v>
      </c>
      <c r="H2011" s="16">
        <v>0.35</v>
      </c>
      <c r="I2011">
        <f>I2010+1</f>
        <v>2</v>
      </c>
      <c r="J2011"/>
      <c r="K2011" s="38"/>
      <c r="L2011" s="38"/>
      <c r="M2011" s="38"/>
      <c r="N2011" s="38"/>
      <c r="O2011" s="38"/>
      <c r="P2011" s="38"/>
      <c r="R2011" s="15"/>
      <c r="S2011" s="240"/>
      <c r="T2011" s="240"/>
      <c r="U2011" s="240"/>
      <c r="V2011" s="240"/>
      <c r="W2011" s="240"/>
      <c r="X2011" s="240"/>
      <c r="Y2011" s="240"/>
      <c r="Z2011" s="240"/>
      <c r="AA2011" s="240"/>
      <c r="AB2011" s="240"/>
      <c r="AC2011" s="240"/>
      <c r="AD2011" s="240"/>
      <c r="AE2011" s="240"/>
      <c r="AF2011" s="240"/>
      <c r="AG2011" s="240"/>
      <c r="AH2011" s="240"/>
      <c r="AI2011" s="240"/>
      <c r="AJ2011" s="240"/>
      <c r="AK2011" s="240"/>
      <c r="AL2011" s="240"/>
      <c r="AM2011" s="240"/>
      <c r="AN2011" s="240"/>
      <c r="AO2011" s="240"/>
      <c r="AP2011" s="240"/>
      <c r="AQ2011" s="240"/>
      <c r="AR2011" s="240"/>
      <c r="AS2011" s="240"/>
      <c r="AT2011" s="240"/>
      <c r="AU2011" s="240"/>
      <c r="AV2011" s="240"/>
      <c r="AW2011" s="240"/>
      <c r="AX2011" s="240"/>
      <c r="AY2011" s="240"/>
      <c r="AZ2011" s="240"/>
      <c r="BA2011" s="240"/>
      <c r="BB2011" s="240"/>
      <c r="BC2011" s="240"/>
      <c r="BD2011" s="240"/>
      <c r="BE2011" s="240"/>
      <c r="BF2011" s="240"/>
      <c r="BG2011" s="240"/>
      <c r="BH2011" s="240"/>
      <c r="BI2011" s="240"/>
      <c r="BJ2011" s="240"/>
      <c r="BK2011" s="240"/>
      <c r="BL2011" s="240"/>
      <c r="BM2011" s="240"/>
      <c r="BN2011" s="240"/>
      <c r="BO2011" s="240"/>
      <c r="BP2011" s="240"/>
      <c r="BQ2011" s="240"/>
      <c r="BR2011" s="240"/>
      <c r="BS2011" s="240"/>
      <c r="BT2011" s="240"/>
      <c r="BU2011" s="240"/>
      <c r="BV2011" s="240"/>
      <c r="BW2011" s="240"/>
      <c r="BX2011" s="240"/>
      <c r="BY2011" s="240"/>
      <c r="BZ2011" s="240"/>
      <c r="CA2011" s="240"/>
      <c r="CB2011" s="240"/>
      <c r="CC2011" s="240"/>
      <c r="CD2011" s="240"/>
      <c r="CE2011" s="240"/>
      <c r="CF2011" s="240"/>
      <c r="CG2011" s="240"/>
      <c r="CH2011" s="240"/>
      <c r="CI2011" s="240"/>
      <c r="CJ2011" s="240"/>
      <c r="CK2011" s="240"/>
      <c r="CL2011" s="240"/>
      <c r="CN2011" s="240"/>
      <c r="CO2011" s="240"/>
      <c r="CP2011" s="240"/>
      <c r="CQ2011" s="240"/>
      <c r="CR2011" s="240"/>
      <c r="CS2011" s="240"/>
      <c r="CT2011" s="240"/>
      <c r="CU2011" s="240"/>
      <c r="CV2011" s="240"/>
      <c r="CW2011" s="240"/>
      <c r="CX2011" s="240"/>
      <c r="CY2011" s="240"/>
      <c r="CZ2011" s="240"/>
      <c r="DA2011" s="240"/>
      <c r="DB2011" s="240"/>
      <c r="DC2011" s="240"/>
      <c r="DD2011" s="240"/>
      <c r="DE2011" s="240"/>
      <c r="DF2011" s="240"/>
      <c r="DG2011" s="240"/>
      <c r="DH2011" s="240"/>
      <c r="DI2011" s="240"/>
      <c r="DJ2011" s="240"/>
      <c r="DK2011" s="240"/>
      <c r="DL2011" s="240"/>
    </row>
    <row r="2012" spans="1:116" x14ac:dyDescent="0.4">
      <c r="D2012" t="s">
        <v>554</v>
      </c>
      <c r="E2012" s="8"/>
      <c r="G2012" s="145" t="s">
        <v>62</v>
      </c>
      <c r="H2012" s="16">
        <v>0.05</v>
      </c>
      <c r="I2012">
        <f t="shared" ref="I2012:I2013" si="3214">I2011+1</f>
        <v>3</v>
      </c>
      <c r="J2012"/>
      <c r="K2012" s="38"/>
      <c r="L2012" s="38"/>
      <c r="M2012" s="38"/>
      <c r="N2012" s="38"/>
      <c r="O2012" s="38"/>
      <c r="P2012" s="38"/>
      <c r="R2012" s="15"/>
      <c r="S2012" s="240"/>
      <c r="T2012" s="240"/>
      <c r="U2012" s="240"/>
      <c r="V2012" s="240"/>
      <c r="W2012" s="240"/>
      <c r="X2012" s="240"/>
      <c r="Y2012" s="240"/>
      <c r="Z2012" s="240"/>
      <c r="AA2012" s="240"/>
      <c r="AB2012" s="240"/>
      <c r="AC2012" s="240"/>
      <c r="AD2012" s="240"/>
      <c r="AE2012" s="240"/>
      <c r="AF2012" s="240"/>
      <c r="AG2012" s="240"/>
      <c r="AH2012" s="240"/>
      <c r="AI2012" s="240"/>
      <c r="AJ2012" s="240"/>
      <c r="AK2012" s="240"/>
      <c r="AL2012" s="240"/>
      <c r="AM2012" s="240"/>
      <c r="AN2012" s="240"/>
      <c r="AO2012" s="240"/>
      <c r="AP2012" s="240"/>
      <c r="AQ2012" s="240"/>
      <c r="AR2012" s="240"/>
      <c r="AS2012" s="240"/>
      <c r="AT2012" s="240"/>
      <c r="AU2012" s="240"/>
      <c r="AV2012" s="240"/>
      <c r="AW2012" s="240"/>
      <c r="AX2012" s="240"/>
      <c r="AY2012" s="240"/>
      <c r="AZ2012" s="240"/>
      <c r="BA2012" s="240"/>
      <c r="BB2012" s="240"/>
      <c r="BC2012" s="240"/>
      <c r="BD2012" s="240"/>
      <c r="BE2012" s="240"/>
      <c r="BF2012" s="240"/>
      <c r="BG2012" s="240"/>
      <c r="BH2012" s="240"/>
      <c r="BI2012" s="240"/>
      <c r="BJ2012" s="240"/>
      <c r="BK2012" s="240"/>
      <c r="BL2012" s="240"/>
      <c r="BM2012" s="240"/>
      <c r="BN2012" s="240"/>
      <c r="BO2012" s="240"/>
      <c r="BP2012" s="240"/>
      <c r="BQ2012" s="240"/>
      <c r="BR2012" s="240"/>
      <c r="BS2012" s="240"/>
      <c r="BT2012" s="240"/>
      <c r="BU2012" s="240"/>
      <c r="BV2012" s="240"/>
      <c r="BW2012" s="240"/>
      <c r="BX2012" s="240"/>
      <c r="BY2012" s="240"/>
      <c r="BZ2012" s="240"/>
      <c r="CA2012" s="240"/>
      <c r="CB2012" s="240"/>
      <c r="CC2012" s="240"/>
      <c r="CD2012" s="240"/>
      <c r="CE2012" s="240"/>
      <c r="CF2012" s="240"/>
      <c r="CG2012" s="240"/>
      <c r="CH2012" s="240"/>
      <c r="CI2012" s="240"/>
      <c r="CJ2012" s="240"/>
      <c r="CK2012" s="240"/>
      <c r="CL2012" s="240"/>
      <c r="CN2012" s="240"/>
      <c r="CO2012" s="240"/>
      <c r="CP2012" s="240"/>
      <c r="CQ2012" s="240"/>
      <c r="CR2012" s="240"/>
      <c r="CS2012" s="240"/>
      <c r="CT2012" s="240"/>
      <c r="CU2012" s="240"/>
      <c r="CV2012" s="240"/>
      <c r="CW2012" s="240"/>
      <c r="CX2012" s="240"/>
      <c r="CY2012" s="240"/>
      <c r="CZ2012" s="240"/>
      <c r="DA2012" s="240"/>
      <c r="DB2012" s="240"/>
      <c r="DC2012" s="240"/>
      <c r="DD2012" s="240"/>
      <c r="DE2012" s="240"/>
      <c r="DF2012" s="240"/>
      <c r="DG2012" s="240"/>
      <c r="DH2012" s="240"/>
      <c r="DI2012" s="240"/>
      <c r="DJ2012" s="240"/>
      <c r="DK2012" s="240"/>
      <c r="DL2012" s="240"/>
    </row>
    <row r="2013" spans="1:116" x14ac:dyDescent="0.4">
      <c r="B2013" t="s">
        <v>332</v>
      </c>
      <c r="D2013" t="s">
        <v>554</v>
      </c>
      <c r="E2013" s="8" t="str">
        <f t="shared" ref="E2013" si="3215">ROW()&amp;" "&amp;D2013</f>
        <v>2013 SEASON QUARTER-TR-R</v>
      </c>
      <c r="G2013" s="136" t="str">
        <f t="shared" ref="G2013:G2020" si="3216">G1995</f>
        <v>Surgical procedures</v>
      </c>
      <c r="H2013" s="16">
        <v>0.45</v>
      </c>
      <c r="I2013">
        <f t="shared" si="3214"/>
        <v>4</v>
      </c>
      <c r="J2013"/>
      <c r="K2013" s="38"/>
      <c r="L2013" s="38"/>
      <c r="M2013" s="38"/>
      <c r="N2013" s="38"/>
      <c r="O2013" s="38"/>
      <c r="P2013" s="38"/>
      <c r="R2013" s="15"/>
      <c r="S2013" s="240"/>
      <c r="T2013" s="240"/>
      <c r="U2013" s="240"/>
      <c r="V2013" s="240"/>
      <c r="W2013" s="240"/>
      <c r="X2013" s="240"/>
      <c r="Y2013" s="240"/>
      <c r="Z2013" s="240"/>
      <c r="AA2013" s="240"/>
      <c r="AB2013" s="240"/>
      <c r="AC2013" s="240"/>
      <c r="AD2013" s="240"/>
      <c r="AE2013" s="240"/>
      <c r="AF2013" s="240"/>
      <c r="AG2013" s="240"/>
      <c r="AH2013" s="240"/>
      <c r="AI2013" s="240"/>
      <c r="AJ2013" s="240"/>
      <c r="AK2013" s="240"/>
      <c r="AL2013" s="240"/>
      <c r="AM2013" s="240"/>
      <c r="AN2013" s="240"/>
      <c r="AO2013" s="240"/>
      <c r="AP2013" s="240"/>
      <c r="AQ2013" s="240"/>
      <c r="AR2013" s="240"/>
      <c r="AS2013" s="240"/>
      <c r="AT2013" s="240"/>
      <c r="AU2013" s="240"/>
      <c r="AV2013" s="240"/>
      <c r="AW2013" s="240"/>
      <c r="AX2013" s="240"/>
      <c r="AY2013" s="240"/>
      <c r="AZ2013" s="240"/>
      <c r="BA2013" s="240"/>
      <c r="BB2013" s="240"/>
      <c r="BC2013" s="240"/>
      <c r="BD2013" s="240"/>
      <c r="BE2013" s="240"/>
      <c r="BF2013" s="240"/>
      <c r="BG2013" s="240"/>
      <c r="BH2013" s="240"/>
      <c r="BI2013" s="240"/>
      <c r="BJ2013" s="240"/>
      <c r="BK2013" s="240"/>
      <c r="BL2013" s="240"/>
      <c r="BM2013" s="240"/>
      <c r="BN2013" s="240"/>
      <c r="BO2013" s="240"/>
      <c r="BP2013" s="240"/>
      <c r="BQ2013" s="240"/>
      <c r="BR2013" s="240"/>
      <c r="BS2013" s="240"/>
      <c r="BT2013" s="240"/>
      <c r="BU2013" s="240"/>
      <c r="BV2013" s="240"/>
      <c r="BW2013" s="240"/>
      <c r="BX2013" s="240"/>
      <c r="BY2013" s="240"/>
      <c r="BZ2013" s="240"/>
      <c r="CA2013" s="240"/>
      <c r="CB2013" s="240"/>
      <c r="CC2013" s="240"/>
      <c r="CD2013" s="240"/>
      <c r="CE2013" s="240"/>
      <c r="CF2013" s="240"/>
      <c r="CG2013" s="240"/>
      <c r="CH2013" s="240"/>
      <c r="CI2013" s="240"/>
      <c r="CJ2013" s="240"/>
      <c r="CK2013" s="240"/>
      <c r="CL2013" s="240"/>
      <c r="CN2013" s="240"/>
      <c r="CO2013" s="240"/>
      <c r="CP2013" s="240"/>
      <c r="CQ2013" s="240"/>
      <c r="CR2013" s="240"/>
      <c r="CS2013" s="240"/>
      <c r="CT2013" s="240"/>
      <c r="CU2013" s="240"/>
      <c r="CV2013" s="240"/>
      <c r="CW2013" s="240"/>
      <c r="CX2013" s="240"/>
      <c r="CY2013" s="240"/>
      <c r="CZ2013" s="240"/>
      <c r="DA2013" s="240"/>
      <c r="DB2013" s="240"/>
      <c r="DC2013" s="240"/>
      <c r="DD2013" s="240"/>
      <c r="DE2013" s="240"/>
      <c r="DF2013" s="240"/>
      <c r="DG2013" s="240"/>
      <c r="DH2013" s="240"/>
      <c r="DI2013" s="240"/>
      <c r="DJ2013" s="240"/>
      <c r="DK2013" s="240"/>
      <c r="DL2013" s="240"/>
    </row>
    <row r="2014" spans="1:116" x14ac:dyDescent="0.4">
      <c r="B2014" t="s">
        <v>332</v>
      </c>
      <c r="D2014" t="s">
        <v>554</v>
      </c>
      <c r="E2014" s="8" t="str">
        <f>ROW()&amp;" "&amp;D2014</f>
        <v>2014 SEASON QUARTER-TR-R</v>
      </c>
      <c r="G2014" s="136" t="str">
        <f t="shared" si="3216"/>
        <v>procedure</v>
      </c>
      <c r="H2014" s="34">
        <f>1-SUM(H2010:H2013)</f>
        <v>5.0000000000000044E-2</v>
      </c>
      <c r="I2014" s="60"/>
      <c r="J2014" s="60"/>
      <c r="K2014" s="38"/>
      <c r="L2014" s="38"/>
      <c r="M2014" s="38"/>
      <c r="N2014" s="38"/>
      <c r="O2014" s="38"/>
      <c r="P2014" s="38"/>
      <c r="R2014" s="15"/>
      <c r="S2014" s="240"/>
      <c r="T2014" s="240"/>
      <c r="U2014" s="240"/>
      <c r="V2014" s="240"/>
      <c r="W2014" s="240"/>
      <c r="X2014" s="240"/>
      <c r="Y2014" s="240"/>
      <c r="Z2014" s="240"/>
      <c r="AA2014" s="240"/>
      <c r="AB2014" s="240"/>
      <c r="AC2014" s="240"/>
      <c r="AD2014" s="240"/>
      <c r="AE2014" s="240"/>
      <c r="AF2014" s="240"/>
      <c r="AG2014" s="240"/>
      <c r="AH2014" s="240"/>
      <c r="AI2014" s="240"/>
      <c r="AJ2014" s="240"/>
      <c r="AK2014" s="240"/>
      <c r="AL2014" s="240"/>
      <c r="AM2014" s="240"/>
      <c r="AN2014" s="240"/>
      <c r="AO2014" s="240"/>
      <c r="AP2014" s="240"/>
      <c r="AQ2014" s="240"/>
      <c r="AR2014" s="240"/>
      <c r="AS2014" s="240"/>
      <c r="AT2014" s="240"/>
      <c r="AU2014" s="240"/>
      <c r="AV2014" s="240"/>
      <c r="AW2014" s="240"/>
      <c r="AX2014" s="240"/>
      <c r="AY2014" s="240"/>
      <c r="AZ2014" s="240"/>
      <c r="BA2014" s="240"/>
      <c r="BB2014" s="240"/>
      <c r="BC2014" s="240"/>
      <c r="BD2014" s="240"/>
      <c r="BE2014" s="240"/>
      <c r="BF2014" s="240"/>
      <c r="BG2014" s="240"/>
      <c r="BH2014" s="240"/>
      <c r="BI2014" s="240"/>
      <c r="BJ2014" s="240"/>
      <c r="BK2014" s="240"/>
      <c r="BL2014" s="240"/>
      <c r="BM2014" s="240"/>
      <c r="BN2014" s="240"/>
      <c r="BO2014" s="240"/>
      <c r="BP2014" s="240"/>
      <c r="BQ2014" s="240"/>
      <c r="BR2014" s="240"/>
      <c r="BS2014" s="240"/>
      <c r="BT2014" s="240"/>
      <c r="BU2014" s="240"/>
      <c r="BV2014" s="240"/>
      <c r="BW2014" s="240"/>
      <c r="BX2014" s="240"/>
      <c r="BY2014" s="240"/>
      <c r="BZ2014" s="240"/>
      <c r="CA2014" s="240"/>
      <c r="CB2014" s="240"/>
      <c r="CC2014" s="240"/>
      <c r="CD2014" s="240"/>
      <c r="CE2014" s="240"/>
      <c r="CF2014" s="240"/>
      <c r="CG2014" s="240"/>
      <c r="CH2014" s="240"/>
      <c r="CI2014" s="240"/>
      <c r="CJ2014" s="240"/>
      <c r="CK2014" s="240"/>
      <c r="CL2014" s="240"/>
      <c r="CN2014" s="240"/>
      <c r="CO2014" s="240"/>
      <c r="CP2014" s="240"/>
      <c r="CQ2014" s="240"/>
      <c r="CR2014" s="240"/>
      <c r="CS2014" s="240"/>
      <c r="CT2014" s="240"/>
      <c r="CU2014" s="240"/>
      <c r="CV2014" s="240"/>
      <c r="CW2014" s="240"/>
      <c r="CX2014" s="240"/>
      <c r="CY2014" s="240"/>
      <c r="CZ2014" s="240"/>
      <c r="DA2014" s="240"/>
      <c r="DB2014" s="240"/>
      <c r="DC2014" s="240"/>
      <c r="DD2014" s="240"/>
      <c r="DE2014" s="240"/>
      <c r="DF2014" s="240"/>
      <c r="DG2014" s="240"/>
      <c r="DH2014" s="240"/>
      <c r="DI2014" s="240"/>
      <c r="DJ2014" s="240"/>
      <c r="DK2014" s="240"/>
      <c r="DL2014" s="240"/>
    </row>
    <row r="2015" spans="1:116" x14ac:dyDescent="0.4">
      <c r="B2015" t="s">
        <v>332</v>
      </c>
      <c r="D2015" t="s">
        <v>554</v>
      </c>
      <c r="E2015" s="8" t="str">
        <f t="shared" ref="E2015:E2020" si="3217">ROW()&amp;" "&amp;D2015</f>
        <v>2015 SEASON QUARTER-TR-R</v>
      </c>
      <c r="G2015" s="136" t="str">
        <f t="shared" si="3216"/>
        <v>Primary revenue driver</v>
      </c>
      <c r="H2015" s="12"/>
      <c r="I2015" s="60"/>
      <c r="J2015" s="60"/>
      <c r="K2015" s="38"/>
      <c r="L2015" s="38"/>
      <c r="M2015" s="38"/>
      <c r="N2015" s="38"/>
      <c r="O2015" s="38"/>
      <c r="P2015" s="38"/>
      <c r="R2015" s="15"/>
      <c r="S2015" s="240"/>
      <c r="T2015" s="240"/>
      <c r="U2015" s="240"/>
      <c r="V2015" s="240"/>
      <c r="W2015" s="240"/>
      <c r="X2015" s="240"/>
      <c r="Y2015" s="240"/>
      <c r="Z2015" s="240"/>
      <c r="AA2015" s="240"/>
      <c r="AB2015" s="240"/>
      <c r="AC2015" s="240"/>
      <c r="AD2015" s="240"/>
      <c r="AE2015" s="240"/>
      <c r="AF2015" s="240"/>
      <c r="AG2015" s="240"/>
      <c r="AH2015" s="240"/>
      <c r="AI2015" s="240"/>
      <c r="AJ2015" s="240"/>
      <c r="AK2015" s="240"/>
      <c r="AL2015" s="240"/>
      <c r="AM2015" s="240"/>
      <c r="AN2015" s="240"/>
      <c r="AO2015" s="240"/>
      <c r="AP2015" s="240"/>
      <c r="AQ2015" s="240"/>
      <c r="AR2015" s="240"/>
      <c r="AS2015" s="240"/>
      <c r="AT2015" s="240"/>
      <c r="AU2015" s="240"/>
      <c r="AV2015" s="240"/>
      <c r="AW2015" s="240"/>
      <c r="AX2015" s="240"/>
      <c r="AY2015" s="240"/>
      <c r="AZ2015" s="240"/>
      <c r="BA2015" s="240"/>
      <c r="BB2015" s="240"/>
      <c r="BC2015" s="240"/>
      <c r="BD2015" s="240"/>
      <c r="BE2015" s="240"/>
      <c r="BF2015" s="240"/>
      <c r="BG2015" s="240"/>
      <c r="BH2015" s="240"/>
      <c r="BI2015" s="240"/>
      <c r="BJ2015" s="240"/>
      <c r="BK2015" s="240"/>
      <c r="BL2015" s="240"/>
      <c r="BM2015" s="240"/>
      <c r="BN2015" s="240"/>
      <c r="BO2015" s="240"/>
      <c r="BP2015" s="240"/>
      <c r="BQ2015" s="240"/>
      <c r="BR2015" s="240"/>
      <c r="BS2015" s="240"/>
      <c r="BT2015" s="240"/>
      <c r="BU2015" s="240"/>
      <c r="BV2015" s="240"/>
      <c r="BW2015" s="240"/>
      <c r="BX2015" s="240"/>
      <c r="BY2015" s="240"/>
      <c r="BZ2015" s="240"/>
      <c r="CA2015" s="240"/>
      <c r="CB2015" s="240"/>
      <c r="CC2015" s="240"/>
      <c r="CD2015" s="240"/>
      <c r="CE2015" s="240"/>
      <c r="CF2015" s="240"/>
      <c r="CG2015" s="240"/>
      <c r="CH2015" s="240"/>
      <c r="CI2015" s="240"/>
      <c r="CJ2015" s="240"/>
      <c r="CK2015" s="240"/>
      <c r="CL2015" s="240"/>
      <c r="CN2015" s="60"/>
      <c r="CO2015" s="76"/>
      <c r="CP2015" s="76"/>
      <c r="CQ2015" s="76"/>
      <c r="CR2015" s="76"/>
      <c r="CS2015" s="76"/>
      <c r="CT2015" s="76"/>
      <c r="CU2015" s="76"/>
      <c r="CV2015" s="76"/>
      <c r="CW2015" s="76"/>
      <c r="CX2015" s="76"/>
      <c r="CY2015" s="76"/>
      <c r="CZ2015" s="76"/>
      <c r="DA2015" s="76"/>
      <c r="DB2015" s="76"/>
      <c r="DC2015" s="76"/>
      <c r="DD2015" s="76"/>
      <c r="DE2015" s="76"/>
      <c r="DF2015" s="76"/>
      <c r="DG2015" s="76"/>
      <c r="DH2015" s="76"/>
      <c r="DI2015" s="76"/>
      <c r="DJ2015" s="76"/>
      <c r="DK2015" s="76"/>
      <c r="DL2015" s="76"/>
    </row>
    <row r="2016" spans="1:116" x14ac:dyDescent="0.4">
      <c r="B2016" t="s">
        <v>332</v>
      </c>
      <c r="D2016" t="s">
        <v>554</v>
      </c>
      <c r="E2016" s="8" t="str">
        <f t="shared" si="3217"/>
        <v>2016 SEASON QUARTER-TR-R</v>
      </c>
      <c r="G2016" s="136" t="str">
        <f t="shared" si="3216"/>
        <v>Primary volume driver</v>
      </c>
      <c r="H2016" s="27"/>
      <c r="I2016" s="78"/>
      <c r="J2016" s="78"/>
      <c r="K2016" s="33"/>
      <c r="L2016" s="33"/>
      <c r="M2016" s="33"/>
      <c r="N2016" s="33"/>
      <c r="O2016" s="33"/>
      <c r="P2016" s="33"/>
      <c r="R2016" s="33"/>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78"/>
      <c r="CO2016" s="77"/>
      <c r="CP2016" s="77"/>
      <c r="CQ2016" s="77"/>
      <c r="CR2016" s="77"/>
      <c r="CS2016" s="77"/>
      <c r="CT2016" s="77"/>
      <c r="CU2016" s="77"/>
      <c r="CV2016" s="77"/>
      <c r="CW2016" s="77"/>
      <c r="CX2016" s="77"/>
      <c r="CY2016" s="77"/>
      <c r="CZ2016" s="77"/>
      <c r="DA2016" s="77"/>
      <c r="DB2016" s="77"/>
      <c r="DC2016" s="77"/>
      <c r="DD2016" s="77"/>
      <c r="DE2016" s="77"/>
      <c r="DF2016" s="77"/>
      <c r="DG2016" s="77"/>
      <c r="DH2016" s="77"/>
      <c r="DI2016" s="77"/>
      <c r="DJ2016" s="77"/>
      <c r="DK2016" s="77"/>
      <c r="DL2016" s="77"/>
    </row>
    <row r="2017" spans="1:116" x14ac:dyDescent="0.4">
      <c r="B2017" t="s">
        <v>332</v>
      </c>
      <c r="D2017" t="s">
        <v>554</v>
      </c>
      <c r="E2017" s="8" t="str">
        <f t="shared" si="3217"/>
        <v>2017 SEASON QUARTER-TR-R</v>
      </c>
      <c r="G2017" s="136" t="str">
        <f t="shared" si="3216"/>
        <v>(Secondary label)</v>
      </c>
      <c r="H2017" s="27"/>
      <c r="I2017" s="78"/>
      <c r="J2017" s="78"/>
      <c r="K2017" s="33"/>
      <c r="L2017" s="33"/>
      <c r="M2017" s="33"/>
      <c r="N2017" s="33"/>
      <c r="O2017" s="33"/>
      <c r="P2017" s="33"/>
      <c r="R2017" s="33"/>
      <c r="S2017" s="1"/>
      <c r="T2017" s="80"/>
      <c r="U2017" s="80"/>
      <c r="V2017" s="80"/>
      <c r="W2017" s="80"/>
      <c r="X2017" s="80"/>
      <c r="Y2017" s="80"/>
      <c r="Z2017" s="80"/>
      <c r="AA2017" s="80"/>
      <c r="AB2017" s="80"/>
      <c r="AC2017" s="80"/>
      <c r="AD2017" s="80"/>
      <c r="AE2017" s="80"/>
      <c r="AF2017" s="80"/>
      <c r="AG2017" s="80"/>
      <c r="AH2017" s="80"/>
      <c r="AI2017" s="80"/>
      <c r="AJ2017" s="80"/>
      <c r="AK2017" s="80"/>
      <c r="AL2017" s="80"/>
      <c r="AM2017" s="80"/>
      <c r="AN2017" s="80"/>
      <c r="AO2017" s="80"/>
      <c r="AP2017" s="80"/>
      <c r="AQ2017" s="80"/>
      <c r="AR2017" s="80"/>
      <c r="AS2017" s="80"/>
      <c r="AT2017" s="80"/>
      <c r="AU2017" s="80"/>
      <c r="AV2017" s="80"/>
      <c r="AW2017" s="80"/>
      <c r="AX2017" s="80"/>
      <c r="AY2017" s="80"/>
      <c r="AZ2017" s="80"/>
      <c r="BA2017" s="80"/>
      <c r="BB2017" s="80"/>
      <c r="BC2017" s="80"/>
      <c r="BD2017" s="80"/>
      <c r="BE2017" s="80"/>
      <c r="BF2017" s="80"/>
      <c r="BG2017" s="80"/>
      <c r="BH2017" s="80"/>
      <c r="BI2017" s="80"/>
      <c r="BJ2017" s="80"/>
      <c r="BK2017" s="80"/>
      <c r="BL2017" s="80"/>
      <c r="BM2017" s="80"/>
      <c r="BN2017" s="80"/>
      <c r="BO2017" s="80"/>
      <c r="BP2017" s="80"/>
      <c r="BQ2017" s="80"/>
      <c r="BR2017" s="80"/>
      <c r="BS2017" s="80"/>
      <c r="BT2017" s="80"/>
      <c r="BU2017" s="80"/>
      <c r="BV2017" s="80"/>
      <c r="BW2017" s="80"/>
      <c r="BX2017" s="80"/>
      <c r="BY2017" s="80"/>
      <c r="BZ2017" s="80"/>
      <c r="CA2017" s="80"/>
      <c r="CB2017" s="80"/>
      <c r="CC2017" s="80"/>
      <c r="CD2017" s="80"/>
      <c r="CE2017" s="80"/>
      <c r="CF2017" s="80"/>
      <c r="CG2017" s="80"/>
      <c r="CH2017" s="80"/>
      <c r="CI2017" s="80"/>
      <c r="CJ2017" s="80"/>
      <c r="CK2017" s="80"/>
      <c r="CL2017" s="80"/>
      <c r="CN2017" s="80">
        <f t="shared" ref="CN2017" si="3218">CN1999</f>
        <v>0</v>
      </c>
      <c r="CO2017" s="4" t="str">
        <f>ADDRESS(ROW(CO2007),COLUMN(CO2007),2)</f>
        <v>CO$2007</v>
      </c>
      <c r="CP2017" s="4" t="str">
        <f t="shared" ref="CP2017:DL2017" si="3219">ADDRESS(ROW(CP2007),COLUMN(CP2007),2)</f>
        <v>CP$2007</v>
      </c>
      <c r="CQ2017" s="4" t="str">
        <f t="shared" si="3219"/>
        <v>CQ$2007</v>
      </c>
      <c r="CR2017" s="4" t="str">
        <f t="shared" si="3219"/>
        <v>CR$2007</v>
      </c>
      <c r="CS2017" s="4" t="str">
        <f t="shared" si="3219"/>
        <v>CS$2007</v>
      </c>
      <c r="CT2017" s="4" t="str">
        <f t="shared" si="3219"/>
        <v>CT$2007</v>
      </c>
      <c r="CU2017" s="4" t="str">
        <f t="shared" si="3219"/>
        <v>CU$2007</v>
      </c>
      <c r="CV2017" s="4" t="str">
        <f t="shared" si="3219"/>
        <v>CV$2007</v>
      </c>
      <c r="CW2017" s="4" t="str">
        <f t="shared" si="3219"/>
        <v>CW$2007</v>
      </c>
      <c r="CX2017" s="4" t="str">
        <f t="shared" si="3219"/>
        <v>CX$2007</v>
      </c>
      <c r="CY2017" s="4" t="str">
        <f t="shared" si="3219"/>
        <v>CY$2007</v>
      </c>
      <c r="CZ2017" s="4" t="str">
        <f t="shared" si="3219"/>
        <v>CZ$2007</v>
      </c>
      <c r="DA2017" s="4" t="str">
        <f t="shared" si="3219"/>
        <v>DA$2007</v>
      </c>
      <c r="DB2017" s="4" t="str">
        <f t="shared" si="3219"/>
        <v>DB$2007</v>
      </c>
      <c r="DC2017" s="4" t="str">
        <f t="shared" si="3219"/>
        <v>DC$2007</v>
      </c>
      <c r="DD2017" s="4" t="str">
        <f t="shared" si="3219"/>
        <v>DD$2007</v>
      </c>
      <c r="DE2017" s="4" t="str">
        <f t="shared" si="3219"/>
        <v>DE$2007</v>
      </c>
      <c r="DF2017" s="4" t="str">
        <f t="shared" si="3219"/>
        <v>DF$2007</v>
      </c>
      <c r="DG2017" s="4" t="str">
        <f t="shared" si="3219"/>
        <v>DG$2007</v>
      </c>
      <c r="DH2017" s="4" t="str">
        <f t="shared" si="3219"/>
        <v>DH$2007</v>
      </c>
      <c r="DI2017" s="4" t="str">
        <f t="shared" si="3219"/>
        <v>DI$2007</v>
      </c>
      <c r="DJ2017" s="4" t="str">
        <f t="shared" si="3219"/>
        <v>DJ$2007</v>
      </c>
      <c r="DK2017" s="4" t="str">
        <f t="shared" si="3219"/>
        <v>DK$2007</v>
      </c>
      <c r="DL2017" s="4" t="str">
        <f t="shared" si="3219"/>
        <v>DL$2007</v>
      </c>
    </row>
    <row r="2018" spans="1:116" x14ac:dyDescent="0.4">
      <c r="B2018" t="s">
        <v>332</v>
      </c>
      <c r="D2018" t="s">
        <v>554</v>
      </c>
      <c r="E2018" s="8" t="str">
        <f t="shared" si="3217"/>
        <v>2018 SEASON QUARTER-TR-R</v>
      </c>
      <c r="G2018" s="136" t="str">
        <f t="shared" si="3216"/>
        <v xml:space="preserve">secondary unit </v>
      </c>
      <c r="K2018" s="53"/>
      <c r="L2018" s="53"/>
      <c r="M2018" s="53"/>
      <c r="N2018" s="53"/>
      <c r="O2018" s="53"/>
      <c r="P2018" s="53"/>
      <c r="R2018" s="24"/>
      <c r="S2018" s="80"/>
      <c r="T2018" s="80"/>
      <c r="U2018" s="80"/>
      <c r="V2018" s="80"/>
      <c r="W2018" s="80"/>
      <c r="X2018" s="80"/>
      <c r="Y2018" s="80"/>
      <c r="Z2018" s="80"/>
      <c r="AA2018" s="80"/>
      <c r="AB2018" s="80"/>
      <c r="AC2018" s="80"/>
      <c r="AD2018" s="80"/>
      <c r="AE2018" s="80"/>
      <c r="AF2018" s="80"/>
      <c r="AG2018" s="80"/>
      <c r="AH2018" s="80"/>
      <c r="AI2018" s="80"/>
      <c r="AJ2018" s="80"/>
      <c r="AK2018" s="80"/>
      <c r="AL2018" s="80"/>
      <c r="AM2018" s="80"/>
      <c r="AN2018" s="80"/>
      <c r="AO2018" s="80"/>
      <c r="AP2018" s="80"/>
      <c r="AQ2018" s="80"/>
      <c r="AR2018" s="80"/>
      <c r="AS2018" s="80"/>
      <c r="AT2018" s="80"/>
      <c r="AU2018" s="80"/>
      <c r="AV2018" s="80"/>
      <c r="AW2018" s="80"/>
      <c r="AX2018" s="80"/>
      <c r="AY2018" s="80"/>
      <c r="AZ2018" s="80"/>
      <c r="BA2018" s="80"/>
      <c r="BB2018" s="80"/>
      <c r="BC2018" s="80"/>
      <c r="BD2018" s="80"/>
      <c r="BE2018" s="80"/>
      <c r="BF2018" s="80"/>
      <c r="BG2018" s="80"/>
      <c r="BH2018" s="80"/>
      <c r="BI2018" s="80"/>
      <c r="BJ2018" s="80"/>
      <c r="BK2018" s="80"/>
      <c r="BL2018" s="80"/>
      <c r="BM2018" s="80"/>
      <c r="BN2018" s="80"/>
      <c r="BO2018" s="80"/>
      <c r="BP2018" s="80"/>
      <c r="BQ2018" s="80"/>
      <c r="BR2018" s="80"/>
      <c r="BS2018" s="80"/>
      <c r="BT2018" s="80"/>
      <c r="BU2018" s="80"/>
      <c r="BV2018" s="80"/>
      <c r="BW2018" s="80"/>
      <c r="BX2018" s="80"/>
      <c r="BY2018" s="80"/>
      <c r="BZ2018" s="80"/>
      <c r="CA2018" s="80"/>
      <c r="CB2018" s="80"/>
      <c r="CC2018" s="80"/>
      <c r="CD2018" s="80"/>
      <c r="CE2018" s="80"/>
      <c r="CF2018" s="80"/>
      <c r="CG2018" s="80"/>
      <c r="CH2018" s="80"/>
      <c r="CI2018" s="80"/>
      <c r="CJ2018" s="80"/>
      <c r="CK2018" s="80"/>
      <c r="CL2018" s="80"/>
      <c r="CN2018" s="80">
        <f t="shared" ref="CN2018:DL2018" si="3220">CN2000</f>
        <v>0</v>
      </c>
      <c r="CO2018" s="80" t="str">
        <f t="shared" si="3220"/>
        <v>CO$17</v>
      </c>
      <c r="CP2018" s="80" t="str">
        <f t="shared" si="3220"/>
        <v>CP$17</v>
      </c>
      <c r="CQ2018" s="80" t="str">
        <f t="shared" si="3220"/>
        <v>CQ$17</v>
      </c>
      <c r="CR2018" s="80" t="str">
        <f t="shared" si="3220"/>
        <v>CR$17</v>
      </c>
      <c r="CS2018" s="80" t="str">
        <f t="shared" si="3220"/>
        <v>CS$17</v>
      </c>
      <c r="CT2018" s="80" t="str">
        <f t="shared" si="3220"/>
        <v>CT$17</v>
      </c>
      <c r="CU2018" s="80" t="str">
        <f t="shared" si="3220"/>
        <v>CU$17</v>
      </c>
      <c r="CV2018" s="80" t="str">
        <f t="shared" si="3220"/>
        <v>CV$17</v>
      </c>
      <c r="CW2018" s="80" t="str">
        <f t="shared" si="3220"/>
        <v>CW$17</v>
      </c>
      <c r="CX2018" s="80" t="str">
        <f t="shared" si="3220"/>
        <v>CX$17</v>
      </c>
      <c r="CY2018" s="80" t="str">
        <f t="shared" si="3220"/>
        <v>CY$17</v>
      </c>
      <c r="CZ2018" s="80" t="str">
        <f t="shared" si="3220"/>
        <v>CZ$17</v>
      </c>
      <c r="DA2018" s="80" t="str">
        <f t="shared" si="3220"/>
        <v>DA$17</v>
      </c>
      <c r="DB2018" s="80" t="str">
        <f t="shared" si="3220"/>
        <v>DB$17</v>
      </c>
      <c r="DC2018" s="80" t="str">
        <f t="shared" si="3220"/>
        <v>DC$17</v>
      </c>
      <c r="DD2018" s="80" t="str">
        <f t="shared" si="3220"/>
        <v>DD$17</v>
      </c>
      <c r="DE2018" s="80" t="str">
        <f t="shared" si="3220"/>
        <v>DE$17</v>
      </c>
      <c r="DF2018" s="80" t="str">
        <f t="shared" si="3220"/>
        <v>DF$17</v>
      </c>
      <c r="DG2018" s="80" t="str">
        <f t="shared" si="3220"/>
        <v>DG$17</v>
      </c>
      <c r="DH2018" s="80" t="str">
        <f t="shared" si="3220"/>
        <v>DH$17</v>
      </c>
      <c r="DI2018" s="80" t="str">
        <f t="shared" si="3220"/>
        <v>DI$17</v>
      </c>
      <c r="DJ2018" s="80" t="str">
        <f t="shared" si="3220"/>
        <v>DJ$17</v>
      </c>
      <c r="DK2018" s="80" t="str">
        <f t="shared" si="3220"/>
        <v>DK$17</v>
      </c>
      <c r="DL2018" s="80" t="str">
        <f t="shared" si="3220"/>
        <v>DL$17</v>
      </c>
    </row>
    <row r="2019" spans="1:116" x14ac:dyDescent="0.4">
      <c r="B2019" t="s">
        <v>332</v>
      </c>
      <c r="D2019" t="s">
        <v>554</v>
      </c>
      <c r="E2019" s="8" t="str">
        <f t="shared" si="3217"/>
        <v>2019 SEASON QUARTER-TR-R</v>
      </c>
      <c r="G2019" s="136" t="str">
        <f t="shared" si="3216"/>
        <v>Secondary revenue driver</v>
      </c>
      <c r="H2019" s="12"/>
      <c r="I2019" s="60"/>
      <c r="J2019" s="60"/>
      <c r="K2019" s="15"/>
      <c r="L2019" s="15"/>
      <c r="M2019" s="15"/>
      <c r="N2019" s="15"/>
      <c r="O2019" s="15"/>
      <c r="P2019" s="15"/>
      <c r="R2019" s="15"/>
      <c r="S2019" s="80"/>
      <c r="T2019" s="80"/>
      <c r="U2019" s="80"/>
      <c r="V2019" s="80"/>
      <c r="W2019" s="80"/>
      <c r="X2019" s="80"/>
      <c r="Y2019" s="80"/>
      <c r="Z2019" s="80"/>
      <c r="AA2019" s="80"/>
      <c r="AB2019" s="80"/>
      <c r="AC2019" s="80"/>
      <c r="AD2019" s="80"/>
      <c r="AE2019" s="80"/>
      <c r="AF2019" s="80"/>
      <c r="AG2019" s="80"/>
      <c r="AH2019" s="80"/>
      <c r="AI2019" s="80"/>
      <c r="AJ2019" s="80"/>
      <c r="AK2019" s="80"/>
      <c r="AL2019" s="80"/>
      <c r="AM2019" s="80"/>
      <c r="AN2019" s="80"/>
      <c r="AO2019" s="80"/>
      <c r="AP2019" s="80"/>
      <c r="AQ2019" s="80"/>
      <c r="AR2019" s="80"/>
      <c r="AS2019" s="80"/>
      <c r="AT2019" s="80"/>
      <c r="AU2019" s="80"/>
      <c r="AV2019" s="80"/>
      <c r="AW2019" s="80"/>
      <c r="AX2019" s="80"/>
      <c r="AY2019" s="80"/>
      <c r="AZ2019" s="80"/>
      <c r="BA2019" s="80"/>
      <c r="BB2019" s="80"/>
      <c r="BC2019" s="80"/>
      <c r="BD2019" s="80"/>
      <c r="BE2019" s="80"/>
      <c r="BF2019" s="80"/>
      <c r="BG2019" s="80"/>
      <c r="BH2019" s="80"/>
      <c r="BI2019" s="80"/>
      <c r="BJ2019" s="80"/>
      <c r="BK2019" s="80"/>
      <c r="BL2019" s="80"/>
      <c r="BM2019" s="80"/>
      <c r="BN2019" s="80"/>
      <c r="BO2019" s="80"/>
      <c r="BP2019" s="80"/>
      <c r="BQ2019" s="80"/>
      <c r="BR2019" s="80"/>
      <c r="BS2019" s="80"/>
      <c r="BT2019" s="80"/>
      <c r="BU2019" s="80"/>
      <c r="BV2019" s="80"/>
      <c r="BW2019" s="80"/>
      <c r="BX2019" s="80"/>
      <c r="BY2019" s="80"/>
      <c r="BZ2019" s="80"/>
      <c r="CA2019" s="80"/>
      <c r="CB2019" s="80"/>
      <c r="CC2019" s="80"/>
      <c r="CD2019" s="80"/>
      <c r="CE2019" s="80"/>
      <c r="CF2019" s="80"/>
      <c r="CG2019" s="80"/>
      <c r="CH2019" s="80"/>
      <c r="CI2019" s="80"/>
      <c r="CJ2019" s="80"/>
      <c r="CK2019" s="80"/>
      <c r="CL2019" s="80"/>
      <c r="CN2019" s="80"/>
      <c r="CO2019" s="80"/>
      <c r="CP2019" s="80"/>
      <c r="CQ2019" s="80"/>
      <c r="CR2019" s="80"/>
      <c r="CS2019" s="80"/>
      <c r="CT2019" s="80"/>
      <c r="CU2019" s="80"/>
      <c r="CV2019" s="80"/>
      <c r="CW2019" s="80"/>
      <c r="CX2019" s="80"/>
      <c r="CY2019" s="80"/>
      <c r="CZ2019" s="80"/>
      <c r="DA2019" s="80"/>
      <c r="DB2019" s="80"/>
      <c r="DC2019" s="80"/>
      <c r="DD2019" s="80"/>
      <c r="DE2019" s="80"/>
      <c r="DF2019" s="80"/>
      <c r="DG2019" s="80"/>
      <c r="DH2019" s="80"/>
      <c r="DI2019" s="80"/>
      <c r="DJ2019" s="80"/>
      <c r="DK2019" s="80"/>
      <c r="DL2019" s="80"/>
    </row>
    <row r="2020" spans="1:116" x14ac:dyDescent="0.4">
      <c r="B2020" t="s">
        <v>332</v>
      </c>
      <c r="D2020" t="s">
        <v>554</v>
      </c>
      <c r="E2020" s="8" t="str">
        <f t="shared" si="3217"/>
        <v>2020 SEASON QUARTER-TR-R</v>
      </c>
      <c r="G2020" s="136" t="str">
        <f t="shared" si="3216"/>
        <v>Secondary volume driver</v>
      </c>
      <c r="H2020" s="12"/>
      <c r="I2020" s="60"/>
      <c r="J2020" s="60"/>
      <c r="K2020" s="15"/>
      <c r="L2020" s="15"/>
      <c r="M2020" s="15"/>
      <c r="N2020" s="15"/>
      <c r="O2020" s="15"/>
      <c r="P2020" s="15"/>
      <c r="R2020" s="15"/>
      <c r="S2020" s="76"/>
      <c r="T2020" s="76"/>
      <c r="U2020" s="76"/>
      <c r="V2020" s="76"/>
      <c r="W2020" s="76"/>
      <c r="X2020" s="76"/>
      <c r="Y2020" s="76"/>
      <c r="Z2020" s="76"/>
      <c r="AA2020" s="76"/>
      <c r="AB2020" s="76"/>
      <c r="AC2020" s="76"/>
      <c r="AD2020" s="76"/>
      <c r="AE2020" s="76"/>
      <c r="AF2020" s="76"/>
      <c r="AG2020" s="76"/>
      <c r="AH2020" s="76"/>
      <c r="AI2020" s="76"/>
      <c r="AJ2020" s="76"/>
      <c r="AK2020" s="76"/>
      <c r="AL2020" s="76"/>
      <c r="AM2020" s="76"/>
      <c r="AN2020" s="76"/>
      <c r="AO2020" s="76"/>
      <c r="AP2020" s="76"/>
      <c r="AQ2020" s="76"/>
      <c r="AR2020" s="76"/>
      <c r="AS2020" s="76"/>
      <c r="AT2020" s="76"/>
      <c r="AU2020" s="76"/>
      <c r="AV2020" s="76"/>
      <c r="AW2020" s="76"/>
      <c r="AX2020" s="76"/>
      <c r="AY2020" s="76"/>
      <c r="AZ2020" s="76"/>
      <c r="BA2020" s="76"/>
      <c r="BB2020" s="76"/>
      <c r="BC2020" s="76"/>
      <c r="BD2020" s="76"/>
      <c r="BE2020" s="76"/>
      <c r="BF2020" s="76"/>
      <c r="BG2020" s="76"/>
      <c r="BH2020" s="76"/>
      <c r="BI2020" s="76"/>
      <c r="BJ2020" s="76"/>
      <c r="BK2020" s="76"/>
      <c r="BL2020" s="76"/>
      <c r="BM2020" s="76"/>
      <c r="BN2020" s="76"/>
      <c r="BO2020" s="76"/>
      <c r="BP2020" s="76"/>
      <c r="BQ2020" s="76"/>
      <c r="BR2020" s="76"/>
      <c r="BS2020" s="76"/>
      <c r="BT2020" s="76"/>
      <c r="BU2020" s="76"/>
      <c r="BV2020" s="76"/>
      <c r="BW2020" s="76"/>
      <c r="BX2020" s="76"/>
      <c r="BY2020" s="76"/>
      <c r="BZ2020" s="76"/>
      <c r="CA2020" s="76"/>
      <c r="CB2020" s="76"/>
      <c r="CC2020" s="76"/>
      <c r="CD2020" s="76"/>
      <c r="CE2020" s="76"/>
      <c r="CF2020" s="76"/>
      <c r="CG2020" s="76"/>
      <c r="CH2020" s="76"/>
      <c r="CI2020" s="76"/>
      <c r="CJ2020" s="76"/>
      <c r="CK2020" s="76"/>
      <c r="CL2020" s="76"/>
      <c r="CN2020" s="76"/>
      <c r="CO2020" s="76"/>
      <c r="CP2020" s="76"/>
      <c r="CQ2020" s="76"/>
      <c r="CR2020" s="76"/>
      <c r="CS2020" s="76"/>
      <c r="CT2020" s="76"/>
      <c r="CU2020" s="76"/>
      <c r="CV2020" s="76"/>
      <c r="CW2020" s="76"/>
      <c r="CX2020" s="76"/>
      <c r="CY2020" s="76"/>
      <c r="CZ2020" s="76"/>
      <c r="DA2020" s="76"/>
      <c r="DB2020" s="76"/>
      <c r="DC2020" s="76"/>
      <c r="DD2020" s="76"/>
      <c r="DE2020" s="76"/>
      <c r="DF2020" s="76"/>
      <c r="DG2020" s="76"/>
      <c r="DH2020" s="76"/>
      <c r="DI2020" s="76"/>
      <c r="DJ2020" s="76"/>
      <c r="DK2020" s="76"/>
      <c r="DL2020" s="76"/>
    </row>
    <row r="2021" spans="1:116" x14ac:dyDescent="0.4">
      <c r="E2021" s="8"/>
      <c r="G2021" s="136"/>
      <c r="H2021" s="12"/>
      <c r="I2021" s="60"/>
      <c r="J2021" s="60"/>
      <c r="K2021" s="15"/>
      <c r="L2021" s="15"/>
      <c r="M2021" s="15"/>
      <c r="N2021" s="15"/>
      <c r="O2021" s="15"/>
      <c r="P2021" s="15"/>
      <c r="R2021" s="15"/>
      <c r="S2021" s="80"/>
      <c r="T2021" s="80"/>
      <c r="U2021" s="80"/>
      <c r="V2021" s="80"/>
      <c r="W2021" s="80"/>
      <c r="X2021" s="80"/>
      <c r="Y2021" s="80"/>
      <c r="Z2021" s="80"/>
      <c r="AA2021" s="80"/>
      <c r="AB2021" s="80"/>
      <c r="AC2021" s="80"/>
      <c r="AD2021" s="80"/>
      <c r="AE2021" s="80"/>
      <c r="AF2021" s="80"/>
      <c r="AG2021" s="80"/>
      <c r="AH2021" s="80"/>
      <c r="AI2021" s="80"/>
      <c r="AJ2021" s="80"/>
      <c r="AK2021" s="80"/>
      <c r="AL2021" s="80"/>
      <c r="AM2021" s="80"/>
      <c r="AN2021" s="80"/>
      <c r="AO2021" s="80"/>
      <c r="AP2021" s="80"/>
      <c r="AQ2021" s="80"/>
      <c r="AR2021" s="80"/>
      <c r="AS2021" s="80"/>
      <c r="AT2021" s="80"/>
      <c r="AU2021" s="80"/>
      <c r="AV2021" s="80"/>
      <c r="AW2021" s="80"/>
      <c r="AX2021" s="80"/>
      <c r="AY2021" s="80"/>
      <c r="AZ2021" s="80"/>
      <c r="BA2021" s="80"/>
      <c r="BB2021" s="80"/>
      <c r="BC2021" s="80"/>
      <c r="BD2021" s="80"/>
      <c r="BE2021" s="80"/>
      <c r="BF2021" s="80"/>
      <c r="BG2021" s="80"/>
      <c r="BH2021" s="80"/>
      <c r="BI2021" s="80"/>
      <c r="BJ2021" s="80"/>
      <c r="BK2021" s="80"/>
      <c r="BL2021" s="80"/>
      <c r="BM2021" s="80"/>
      <c r="BN2021" s="80"/>
      <c r="BO2021" s="80"/>
      <c r="BP2021" s="80"/>
      <c r="BQ2021" s="80"/>
      <c r="BR2021" s="80"/>
      <c r="BS2021" s="80"/>
      <c r="BT2021" s="80"/>
      <c r="BU2021" s="80"/>
      <c r="BV2021" s="80"/>
      <c r="BW2021" s="80"/>
      <c r="BX2021" s="80"/>
      <c r="BY2021" s="80"/>
      <c r="BZ2021" s="80"/>
      <c r="CA2021" s="80"/>
      <c r="CB2021" s="80"/>
      <c r="CC2021" s="80"/>
      <c r="CD2021" s="80"/>
      <c r="CE2021" s="80"/>
      <c r="CF2021" s="80"/>
      <c r="CG2021" s="80"/>
      <c r="CH2021" s="80"/>
      <c r="CI2021" s="80"/>
      <c r="CJ2021" s="80"/>
      <c r="CK2021" s="80"/>
      <c r="CL2021" s="80"/>
      <c r="CN2021" s="80">
        <f t="shared" ref="CN2021:DL2021" si="3221">CN2003</f>
        <v>0</v>
      </c>
      <c r="CO2021" s="80" t="str">
        <f t="shared" si="3221"/>
        <v>CO$18</v>
      </c>
      <c r="CP2021" s="80" t="str">
        <f t="shared" si="3221"/>
        <v>CP$18</v>
      </c>
      <c r="CQ2021" s="80" t="str">
        <f t="shared" si="3221"/>
        <v>CQ$18</v>
      </c>
      <c r="CR2021" s="80" t="str">
        <f t="shared" si="3221"/>
        <v>CR$18</v>
      </c>
      <c r="CS2021" s="80" t="str">
        <f t="shared" si="3221"/>
        <v>CS$18</v>
      </c>
      <c r="CT2021" s="80" t="str">
        <f t="shared" si="3221"/>
        <v>CT$18</v>
      </c>
      <c r="CU2021" s="80" t="str">
        <f t="shared" si="3221"/>
        <v>CU$18</v>
      </c>
      <c r="CV2021" s="80" t="str">
        <f t="shared" si="3221"/>
        <v>CV$18</v>
      </c>
      <c r="CW2021" s="80" t="str">
        <f t="shared" si="3221"/>
        <v>CW$18</v>
      </c>
      <c r="CX2021" s="80" t="str">
        <f t="shared" si="3221"/>
        <v>CX$18</v>
      </c>
      <c r="CY2021" s="80" t="str">
        <f t="shared" si="3221"/>
        <v>CY$18</v>
      </c>
      <c r="CZ2021" s="80" t="str">
        <f t="shared" si="3221"/>
        <v>CZ$18</v>
      </c>
      <c r="DA2021" s="80" t="str">
        <f t="shared" si="3221"/>
        <v>DA$18</v>
      </c>
      <c r="DB2021" s="80" t="str">
        <f t="shared" si="3221"/>
        <v>DB$18</v>
      </c>
      <c r="DC2021" s="80" t="str">
        <f t="shared" si="3221"/>
        <v>DC$18</v>
      </c>
      <c r="DD2021" s="80" t="str">
        <f t="shared" si="3221"/>
        <v>DD$18</v>
      </c>
      <c r="DE2021" s="80" t="str">
        <f t="shared" si="3221"/>
        <v>DE$18</v>
      </c>
      <c r="DF2021" s="80" t="str">
        <f t="shared" si="3221"/>
        <v>DF$18</v>
      </c>
      <c r="DG2021" s="80" t="str">
        <f t="shared" si="3221"/>
        <v>DG$18</v>
      </c>
      <c r="DH2021" s="80" t="str">
        <f t="shared" si="3221"/>
        <v>DH$18</v>
      </c>
      <c r="DI2021" s="80" t="str">
        <f t="shared" si="3221"/>
        <v>DI$18</v>
      </c>
      <c r="DJ2021" s="80" t="str">
        <f t="shared" si="3221"/>
        <v>DJ$18</v>
      </c>
      <c r="DK2021" s="80" t="str">
        <f t="shared" si="3221"/>
        <v>DK$18</v>
      </c>
      <c r="DL2021" s="80" t="str">
        <f t="shared" si="3221"/>
        <v>DL$18</v>
      </c>
    </row>
    <row r="2022" spans="1:116" x14ac:dyDescent="0.4">
      <c r="A2022" s="174"/>
      <c r="E2022" s="8"/>
      <c r="G2022" s="175" t="s">
        <v>503</v>
      </c>
      <c r="H2022" s="12"/>
      <c r="I2022" s="60"/>
      <c r="J2022" s="60"/>
      <c r="K2022" s="15"/>
      <c r="L2022" s="15"/>
      <c r="M2022" s="15"/>
      <c r="N2022" s="15"/>
      <c r="O2022" s="15"/>
      <c r="P2022" s="15"/>
      <c r="R2022" s="15"/>
      <c r="S2022" s="80"/>
      <c r="T2022" s="80"/>
      <c r="U2022" s="80"/>
      <c r="V2022" s="80"/>
      <c r="W2022" s="80"/>
      <c r="X2022" s="80"/>
      <c r="Y2022" s="80"/>
      <c r="Z2022" s="80"/>
      <c r="AA2022" s="80"/>
      <c r="AB2022" s="80"/>
      <c r="AC2022" s="80"/>
      <c r="AD2022" s="80"/>
      <c r="AE2022" s="80"/>
      <c r="AF2022" s="80"/>
      <c r="AG2022" s="80"/>
      <c r="AH2022" s="80"/>
      <c r="AI2022" s="80"/>
      <c r="AJ2022" s="80"/>
      <c r="AK2022" s="80"/>
      <c r="AL2022" s="80"/>
      <c r="AM2022" s="80"/>
      <c r="AN2022" s="80"/>
      <c r="AO2022" s="80"/>
      <c r="AP2022" s="80"/>
      <c r="AQ2022" s="80"/>
      <c r="AR2022" s="80"/>
      <c r="AS2022" s="80"/>
      <c r="AT2022" s="80"/>
      <c r="AU2022" s="80"/>
      <c r="AV2022" s="80"/>
      <c r="AW2022" s="80"/>
      <c r="AX2022" s="80"/>
      <c r="AY2022" s="80"/>
      <c r="AZ2022" s="80"/>
      <c r="BA2022" s="80"/>
      <c r="BB2022" s="80"/>
      <c r="BC2022" s="80"/>
      <c r="BD2022" s="80"/>
      <c r="BE2022" s="80"/>
      <c r="BF2022" s="80"/>
      <c r="BG2022" s="80"/>
      <c r="BH2022" s="80"/>
      <c r="BI2022" s="80"/>
      <c r="BJ2022" s="80"/>
      <c r="BK2022" s="80"/>
      <c r="BL2022" s="80"/>
      <c r="BM2022" s="80"/>
      <c r="BN2022" s="80"/>
      <c r="BO2022" s="80"/>
      <c r="BP2022" s="80"/>
      <c r="BQ2022" s="80"/>
      <c r="BR2022" s="80"/>
      <c r="BS2022" s="80"/>
      <c r="BT2022" s="80"/>
      <c r="BU2022" s="80"/>
      <c r="BV2022" s="80"/>
      <c r="BW2022" s="80"/>
      <c r="BX2022" s="80"/>
      <c r="BY2022" s="80"/>
      <c r="BZ2022" s="80"/>
      <c r="CA2022" s="80"/>
      <c r="CB2022" s="80"/>
      <c r="CC2022" s="80"/>
      <c r="CD2022" s="80"/>
      <c r="CE2022" s="80"/>
      <c r="CF2022" s="80"/>
      <c r="CG2022" s="80"/>
      <c r="CH2022" s="80"/>
      <c r="CI2022" s="80"/>
      <c r="CJ2022" s="80"/>
      <c r="CK2022" s="80"/>
      <c r="CL2022" s="80"/>
      <c r="CN2022" s="80">
        <f t="shared" ref="CN2022:DL2022" si="3222">CN2004</f>
        <v>0</v>
      </c>
      <c r="CO2022" s="80" t="str">
        <f t="shared" si="3222"/>
        <v>CO$19</v>
      </c>
      <c r="CP2022" s="80" t="str">
        <f t="shared" si="3222"/>
        <v>CP$19</v>
      </c>
      <c r="CQ2022" s="80" t="str">
        <f t="shared" si="3222"/>
        <v>CQ$19</v>
      </c>
      <c r="CR2022" s="80" t="str">
        <f t="shared" si="3222"/>
        <v>CR$19</v>
      </c>
      <c r="CS2022" s="80" t="str">
        <f t="shared" si="3222"/>
        <v>CS$19</v>
      </c>
      <c r="CT2022" s="80" t="str">
        <f t="shared" si="3222"/>
        <v>CT$19</v>
      </c>
      <c r="CU2022" s="80" t="str">
        <f t="shared" si="3222"/>
        <v>CU$19</v>
      </c>
      <c r="CV2022" s="80" t="str">
        <f t="shared" si="3222"/>
        <v>CV$19</v>
      </c>
      <c r="CW2022" s="80" t="str">
        <f t="shared" si="3222"/>
        <v>CW$19</v>
      </c>
      <c r="CX2022" s="80" t="str">
        <f t="shared" si="3222"/>
        <v>CX$19</v>
      </c>
      <c r="CY2022" s="80" t="str">
        <f t="shared" si="3222"/>
        <v>CY$19</v>
      </c>
      <c r="CZ2022" s="80" t="str">
        <f t="shared" si="3222"/>
        <v>CZ$19</v>
      </c>
      <c r="DA2022" s="80" t="str">
        <f t="shared" si="3222"/>
        <v>DA$19</v>
      </c>
      <c r="DB2022" s="80" t="str">
        <f t="shared" si="3222"/>
        <v>DB$19</v>
      </c>
      <c r="DC2022" s="80" t="str">
        <f t="shared" si="3222"/>
        <v>DC$19</v>
      </c>
      <c r="DD2022" s="80" t="str">
        <f t="shared" si="3222"/>
        <v>DD$19</v>
      </c>
      <c r="DE2022" s="80" t="str">
        <f t="shared" si="3222"/>
        <v>DE$19</v>
      </c>
      <c r="DF2022" s="80" t="str">
        <f t="shared" si="3222"/>
        <v>DF$19</v>
      </c>
      <c r="DG2022" s="80" t="str">
        <f t="shared" si="3222"/>
        <v>DG$19</v>
      </c>
      <c r="DH2022" s="80" t="str">
        <f t="shared" si="3222"/>
        <v>DH$19</v>
      </c>
      <c r="DI2022" s="80" t="str">
        <f t="shared" si="3222"/>
        <v>DI$19</v>
      </c>
      <c r="DJ2022" s="80" t="str">
        <f t="shared" si="3222"/>
        <v>DJ$19</v>
      </c>
      <c r="DK2022" s="80" t="str">
        <f t="shared" si="3222"/>
        <v>DK$19</v>
      </c>
      <c r="DL2022" s="80" t="str">
        <f t="shared" si="3222"/>
        <v>DL$19</v>
      </c>
    </row>
    <row r="2023" spans="1:116" x14ac:dyDescent="0.4">
      <c r="A2023" s="174"/>
      <c r="E2023" s="8"/>
      <c r="G2023" s="175" t="s">
        <v>504</v>
      </c>
      <c r="H2023" s="12"/>
      <c r="I2023" s="60"/>
      <c r="J2023" s="60"/>
      <c r="K2023" s="15"/>
      <c r="L2023" s="15"/>
      <c r="M2023" s="15"/>
      <c r="N2023" s="15"/>
      <c r="O2023" s="15"/>
      <c r="P2023" s="15"/>
      <c r="R2023" s="15"/>
      <c r="S2023" s="80"/>
      <c r="T2023" s="80"/>
      <c r="U2023" s="80"/>
      <c r="V2023" s="80"/>
      <c r="W2023" s="80"/>
      <c r="X2023" s="80"/>
      <c r="Y2023" s="80"/>
      <c r="Z2023" s="80"/>
      <c r="AA2023" s="80"/>
      <c r="AB2023" s="80"/>
      <c r="AC2023" s="80"/>
      <c r="AD2023" s="80"/>
      <c r="AE2023" s="80"/>
      <c r="AF2023" s="80"/>
      <c r="AG2023" s="80"/>
      <c r="AH2023" s="80"/>
      <c r="AI2023" s="80"/>
      <c r="AJ2023" s="80"/>
      <c r="AK2023" s="80"/>
      <c r="AL2023" s="80"/>
      <c r="AM2023" s="80"/>
      <c r="AN2023" s="80"/>
      <c r="AO2023" s="80"/>
      <c r="AP2023" s="80"/>
      <c r="AQ2023" s="80"/>
      <c r="AR2023" s="80"/>
      <c r="AS2023" s="80"/>
      <c r="AT2023" s="80"/>
      <c r="AU2023" s="80"/>
      <c r="AV2023" s="80"/>
      <c r="AW2023" s="80"/>
      <c r="AX2023" s="80"/>
      <c r="AY2023" s="80"/>
      <c r="AZ2023" s="80"/>
      <c r="BA2023" s="80"/>
      <c r="BB2023" s="80"/>
      <c r="BC2023" s="80"/>
      <c r="BD2023" s="80"/>
      <c r="BE2023" s="80"/>
      <c r="BF2023" s="80"/>
      <c r="BG2023" s="80"/>
      <c r="BH2023" s="80"/>
      <c r="BI2023" s="80"/>
      <c r="BJ2023" s="80"/>
      <c r="BK2023" s="80"/>
      <c r="BL2023" s="80"/>
      <c r="BM2023" s="80"/>
      <c r="BN2023" s="80"/>
      <c r="BO2023" s="80"/>
      <c r="BP2023" s="80"/>
      <c r="BQ2023" s="80"/>
      <c r="BR2023" s="80"/>
      <c r="BS2023" s="80"/>
      <c r="BT2023" s="80"/>
      <c r="BU2023" s="80"/>
      <c r="BV2023" s="80"/>
      <c r="BW2023" s="80"/>
      <c r="BX2023" s="80"/>
      <c r="BY2023" s="80"/>
      <c r="BZ2023" s="80"/>
      <c r="CA2023" s="80"/>
      <c r="CB2023" s="80"/>
      <c r="CC2023" s="80"/>
      <c r="CD2023" s="80"/>
      <c r="CE2023" s="80"/>
      <c r="CF2023" s="80"/>
      <c r="CG2023" s="80"/>
      <c r="CH2023" s="80"/>
      <c r="CI2023" s="80"/>
      <c r="CJ2023" s="80"/>
      <c r="CK2023" s="80"/>
      <c r="CL2023" s="80"/>
      <c r="CN2023" s="60"/>
      <c r="CO2023" s="179"/>
      <c r="CP2023" s="179"/>
      <c r="CQ2023" s="179"/>
      <c r="CR2023" s="179"/>
      <c r="CS2023" s="179"/>
      <c r="CT2023" s="179"/>
      <c r="CU2023" s="179"/>
      <c r="CV2023" s="179"/>
      <c r="CW2023" s="179"/>
      <c r="CX2023" s="179"/>
      <c r="CY2023" s="179"/>
      <c r="CZ2023" s="179"/>
      <c r="DA2023" s="179"/>
      <c r="DB2023" s="179"/>
      <c r="DC2023" s="179"/>
      <c r="DD2023" s="179"/>
      <c r="DE2023" s="179"/>
      <c r="DF2023" s="179"/>
      <c r="DG2023" s="179"/>
      <c r="DH2023" s="179"/>
      <c r="DI2023" s="179"/>
      <c r="DJ2023" s="179"/>
      <c r="DK2023" s="179"/>
      <c r="DL2023" s="179"/>
    </row>
    <row r="2024" spans="1:116" x14ac:dyDescent="0.4">
      <c r="A2024" s="174"/>
      <c r="E2024" s="8"/>
      <c r="G2024" s="175" t="s">
        <v>461</v>
      </c>
      <c r="H2024" s="174"/>
      <c r="I2024" s="176"/>
      <c r="J2024" s="176"/>
      <c r="K2024" s="197"/>
      <c r="L2024" s="197"/>
      <c r="M2024" s="197"/>
      <c r="N2024" s="197"/>
      <c r="O2024" s="197"/>
      <c r="P2024" s="197"/>
      <c r="R2024" s="198"/>
      <c r="S2024" s="174"/>
      <c r="T2024" s="174"/>
      <c r="U2024" s="174"/>
      <c r="V2024" s="174"/>
      <c r="W2024" s="174"/>
      <c r="X2024" s="174"/>
      <c r="Y2024" s="174"/>
      <c r="Z2024" s="174"/>
      <c r="AA2024" s="174"/>
      <c r="AB2024" s="174"/>
      <c r="AC2024" s="174"/>
      <c r="AD2024" s="174"/>
      <c r="AE2024" s="174"/>
      <c r="AF2024" s="174"/>
      <c r="AG2024" s="174"/>
      <c r="AH2024" s="174"/>
      <c r="AI2024" s="174"/>
      <c r="AJ2024" s="174"/>
      <c r="AK2024" s="174"/>
      <c r="AL2024" s="174"/>
      <c r="AM2024" s="174"/>
      <c r="AN2024" s="174"/>
      <c r="AO2024" s="174"/>
      <c r="AP2024" s="174"/>
      <c r="AQ2024" s="174"/>
      <c r="AR2024" s="174"/>
      <c r="AS2024" s="174"/>
      <c r="AT2024" s="174"/>
      <c r="AU2024" s="174"/>
      <c r="AV2024" s="174"/>
      <c r="AW2024" s="174"/>
      <c r="AX2024" s="174"/>
      <c r="AY2024" s="174"/>
      <c r="AZ2024" s="174"/>
      <c r="BA2024" s="174"/>
      <c r="BB2024" s="174"/>
      <c r="BC2024" s="174"/>
      <c r="BD2024" s="174"/>
      <c r="BE2024" s="174"/>
      <c r="BF2024" s="174"/>
      <c r="BG2024" s="174"/>
      <c r="BH2024" s="174"/>
      <c r="BI2024" s="174"/>
      <c r="BJ2024" s="174"/>
      <c r="BK2024" s="174"/>
      <c r="BL2024" s="174"/>
      <c r="BM2024" s="174"/>
      <c r="BN2024" s="174"/>
      <c r="BO2024" s="174"/>
      <c r="BP2024" s="174"/>
      <c r="BQ2024" s="174"/>
      <c r="BR2024" s="174"/>
      <c r="BS2024" s="174"/>
      <c r="BT2024" s="174"/>
      <c r="BU2024" s="174"/>
      <c r="BV2024" s="174"/>
      <c r="BW2024" s="174"/>
      <c r="BX2024" s="174"/>
      <c r="BY2024" s="174"/>
      <c r="BZ2024" s="174"/>
      <c r="CA2024" s="174"/>
      <c r="CB2024" s="174"/>
      <c r="CC2024" s="174"/>
      <c r="CD2024" s="174"/>
      <c r="CE2024" s="174"/>
      <c r="CF2024" s="174"/>
      <c r="CG2024" s="174"/>
      <c r="CH2024" s="174"/>
      <c r="CI2024" s="174"/>
      <c r="CJ2024" s="174"/>
      <c r="CK2024" s="174"/>
      <c r="CL2024" s="174"/>
      <c r="CN2024" s="176"/>
      <c r="CO2024" s="174"/>
      <c r="CP2024" s="174"/>
      <c r="CQ2024" s="174"/>
      <c r="CR2024" s="174"/>
      <c r="CS2024" s="174"/>
      <c r="CT2024" s="174"/>
      <c r="CU2024" s="174"/>
      <c r="CV2024" s="174"/>
      <c r="CW2024" s="174"/>
      <c r="CX2024" s="174"/>
      <c r="CY2024" s="174"/>
      <c r="CZ2024" s="174"/>
      <c r="DA2024" s="174"/>
      <c r="DB2024" s="174"/>
      <c r="DC2024" s="174"/>
      <c r="DD2024" s="174"/>
      <c r="DE2024" s="174"/>
      <c r="DF2024" s="174"/>
      <c r="DG2024" s="174"/>
      <c r="DH2024" s="174"/>
      <c r="DI2024" s="174"/>
      <c r="DJ2024" s="174"/>
      <c r="DK2024" s="174"/>
      <c r="DL2024" s="174"/>
    </row>
    <row r="2025" spans="1:116" x14ac:dyDescent="0.4">
      <c r="A2025" s="174"/>
      <c r="E2025" s="8"/>
      <c r="G2025" s="175" t="s">
        <v>462</v>
      </c>
      <c r="H2025" s="174"/>
      <c r="I2025" s="176"/>
      <c r="J2025" s="176"/>
      <c r="K2025" s="197"/>
      <c r="L2025" s="197"/>
      <c r="M2025" s="197"/>
      <c r="N2025" s="197"/>
      <c r="O2025" s="197"/>
      <c r="P2025" s="197"/>
      <c r="R2025" s="198"/>
      <c r="S2025" s="174"/>
      <c r="T2025" s="174"/>
      <c r="U2025" s="174"/>
      <c r="V2025" s="174"/>
      <c r="W2025" s="174"/>
      <c r="X2025" s="174"/>
      <c r="Y2025" s="174"/>
      <c r="Z2025" s="174"/>
      <c r="AA2025" s="174"/>
      <c r="AB2025" s="174"/>
      <c r="AC2025" s="174"/>
      <c r="AD2025" s="174"/>
      <c r="AE2025" s="174"/>
      <c r="AF2025" s="174"/>
      <c r="AG2025" s="174"/>
      <c r="AH2025" s="174"/>
      <c r="AI2025" s="174"/>
      <c r="AJ2025" s="174"/>
      <c r="AK2025" s="174"/>
      <c r="AL2025" s="174"/>
      <c r="AM2025" s="174"/>
      <c r="AN2025" s="174"/>
      <c r="AO2025" s="174"/>
      <c r="AP2025" s="174"/>
      <c r="AQ2025" s="174"/>
      <c r="AR2025" s="174"/>
      <c r="AS2025" s="174"/>
      <c r="AT2025" s="174"/>
      <c r="AU2025" s="174"/>
      <c r="AV2025" s="174"/>
      <c r="AW2025" s="174"/>
      <c r="AX2025" s="174"/>
      <c r="AY2025" s="174"/>
      <c r="AZ2025" s="174"/>
      <c r="BA2025" s="174"/>
      <c r="BB2025" s="174"/>
      <c r="BC2025" s="174"/>
      <c r="BD2025" s="174"/>
      <c r="BE2025" s="174"/>
      <c r="BF2025" s="174"/>
      <c r="BG2025" s="174"/>
      <c r="BH2025" s="174"/>
      <c r="BI2025" s="174"/>
      <c r="BJ2025" s="174"/>
      <c r="BK2025" s="174"/>
      <c r="BL2025" s="174"/>
      <c r="BM2025" s="174"/>
      <c r="BN2025" s="174"/>
      <c r="BO2025" s="174"/>
      <c r="BP2025" s="174"/>
      <c r="BQ2025" s="174"/>
      <c r="BR2025" s="174"/>
      <c r="BS2025" s="174"/>
      <c r="BT2025" s="174"/>
      <c r="BU2025" s="174"/>
      <c r="BV2025" s="174"/>
      <c r="BW2025" s="174"/>
      <c r="BX2025" s="174"/>
      <c r="BY2025" s="174"/>
      <c r="BZ2025" s="174"/>
      <c r="CA2025" s="174"/>
      <c r="CB2025" s="174"/>
      <c r="CC2025" s="174"/>
      <c r="CD2025" s="174"/>
      <c r="CE2025" s="174"/>
      <c r="CF2025" s="174"/>
      <c r="CG2025" s="174"/>
      <c r="CH2025" s="174"/>
      <c r="CI2025" s="174"/>
      <c r="CJ2025" s="174"/>
      <c r="CK2025" s="174"/>
      <c r="CL2025" s="174"/>
      <c r="CN2025" s="176"/>
      <c r="CO2025" s="174"/>
      <c r="CP2025" s="174"/>
      <c r="CQ2025" s="174"/>
      <c r="CR2025" s="174"/>
      <c r="CS2025" s="174"/>
      <c r="CT2025" s="174"/>
      <c r="CU2025" s="174"/>
      <c r="CV2025" s="174"/>
      <c r="CW2025" s="174"/>
      <c r="CX2025" s="174"/>
      <c r="CY2025" s="174"/>
      <c r="CZ2025" s="174"/>
      <c r="DA2025" s="174"/>
      <c r="DB2025" s="174"/>
      <c r="DC2025" s="174"/>
      <c r="DD2025" s="174"/>
      <c r="DE2025" s="174"/>
      <c r="DF2025" s="174"/>
      <c r="DG2025" s="174"/>
      <c r="DH2025" s="174"/>
      <c r="DI2025" s="174"/>
      <c r="DJ2025" s="174"/>
      <c r="DK2025" s="174"/>
      <c r="DL2025" s="174"/>
    </row>
    <row r="2026" spans="1:116" x14ac:dyDescent="0.4">
      <c r="A2026" s="174"/>
      <c r="E2026" s="8"/>
      <c r="G2026" s="175" t="s">
        <v>491</v>
      </c>
      <c r="H2026" s="174"/>
      <c r="I2026" s="176"/>
      <c r="J2026" s="176"/>
      <c r="K2026" s="197"/>
      <c r="L2026" s="197"/>
      <c r="M2026" s="197"/>
      <c r="N2026" s="197"/>
      <c r="O2026" s="197"/>
      <c r="P2026" s="197"/>
      <c r="R2026" s="198"/>
      <c r="S2026" s="199" t="str">
        <f t="shared" ref="S2026:CD2026" si="3223">S$20</f>
        <v>S$16</v>
      </c>
      <c r="T2026" s="199" t="str">
        <f t="shared" si="3223"/>
        <v>T$16</v>
      </c>
      <c r="U2026" s="199" t="str">
        <f t="shared" si="3223"/>
        <v>U$16</v>
      </c>
      <c r="V2026" s="199" t="str">
        <f t="shared" si="3223"/>
        <v>V$16</v>
      </c>
      <c r="W2026" s="199" t="str">
        <f t="shared" si="3223"/>
        <v>W$16</v>
      </c>
      <c r="X2026" s="199" t="str">
        <f t="shared" si="3223"/>
        <v>X$16</v>
      </c>
      <c r="Y2026" s="199" t="str">
        <f t="shared" si="3223"/>
        <v>Y$16</v>
      </c>
      <c r="Z2026" s="199" t="str">
        <f t="shared" si="3223"/>
        <v>Z$16</v>
      </c>
      <c r="AA2026" s="199" t="str">
        <f t="shared" si="3223"/>
        <v>AA$16</v>
      </c>
      <c r="AB2026" s="199" t="str">
        <f t="shared" si="3223"/>
        <v>AB$16</v>
      </c>
      <c r="AC2026" s="199" t="str">
        <f t="shared" si="3223"/>
        <v>AC$16</v>
      </c>
      <c r="AD2026" s="199" t="str">
        <f t="shared" si="3223"/>
        <v>AD$16</v>
      </c>
      <c r="AE2026" s="199" t="str">
        <f t="shared" si="3223"/>
        <v>AE$16</v>
      </c>
      <c r="AF2026" s="199" t="str">
        <f t="shared" si="3223"/>
        <v>AF$16</v>
      </c>
      <c r="AG2026" s="199" t="str">
        <f t="shared" si="3223"/>
        <v>AG$16</v>
      </c>
      <c r="AH2026" s="199" t="str">
        <f t="shared" si="3223"/>
        <v>AH$16</v>
      </c>
      <c r="AI2026" s="199" t="str">
        <f t="shared" si="3223"/>
        <v>AI$16</v>
      </c>
      <c r="AJ2026" s="199" t="str">
        <f t="shared" si="3223"/>
        <v>AJ$16</v>
      </c>
      <c r="AK2026" s="199" t="str">
        <f t="shared" si="3223"/>
        <v>AK$16</v>
      </c>
      <c r="AL2026" s="199" t="str">
        <f t="shared" si="3223"/>
        <v>AL$16</v>
      </c>
      <c r="AM2026" s="199" t="str">
        <f t="shared" si="3223"/>
        <v>AM$16</v>
      </c>
      <c r="AN2026" s="199" t="str">
        <f t="shared" si="3223"/>
        <v>AN$16</v>
      </c>
      <c r="AO2026" s="199" t="str">
        <f t="shared" si="3223"/>
        <v>AO$16</v>
      </c>
      <c r="AP2026" s="199" t="str">
        <f t="shared" si="3223"/>
        <v>AP$16</v>
      </c>
      <c r="AQ2026" s="199" t="str">
        <f t="shared" si="3223"/>
        <v>AQ$16</v>
      </c>
      <c r="AR2026" s="199" t="str">
        <f t="shared" si="3223"/>
        <v>AR$16</v>
      </c>
      <c r="AS2026" s="199" t="str">
        <f t="shared" si="3223"/>
        <v>AS$16</v>
      </c>
      <c r="AT2026" s="199" t="str">
        <f t="shared" si="3223"/>
        <v>AT$16</v>
      </c>
      <c r="AU2026" s="199" t="str">
        <f t="shared" si="3223"/>
        <v>AU$16</v>
      </c>
      <c r="AV2026" s="199" t="str">
        <f t="shared" si="3223"/>
        <v>AV$16</v>
      </c>
      <c r="AW2026" s="199" t="str">
        <f t="shared" si="3223"/>
        <v>AW$16</v>
      </c>
      <c r="AX2026" s="199" t="str">
        <f t="shared" si="3223"/>
        <v>AX$16</v>
      </c>
      <c r="AY2026" s="199" t="str">
        <f t="shared" si="3223"/>
        <v>AY$16</v>
      </c>
      <c r="AZ2026" s="199" t="str">
        <f t="shared" si="3223"/>
        <v>AZ$16</v>
      </c>
      <c r="BA2026" s="199" t="str">
        <f t="shared" si="3223"/>
        <v>BA$16</v>
      </c>
      <c r="BB2026" s="199" t="str">
        <f t="shared" si="3223"/>
        <v>BB$16</v>
      </c>
      <c r="BC2026" s="199" t="str">
        <f t="shared" si="3223"/>
        <v>BC$16</v>
      </c>
      <c r="BD2026" s="199" t="str">
        <f t="shared" si="3223"/>
        <v>BD$16</v>
      </c>
      <c r="BE2026" s="199" t="str">
        <f t="shared" si="3223"/>
        <v>BE$16</v>
      </c>
      <c r="BF2026" s="199" t="str">
        <f t="shared" si="3223"/>
        <v>BF$16</v>
      </c>
      <c r="BG2026" s="199" t="str">
        <f t="shared" si="3223"/>
        <v>BG$16</v>
      </c>
      <c r="BH2026" s="199" t="str">
        <f t="shared" si="3223"/>
        <v>BH$16</v>
      </c>
      <c r="BI2026" s="199" t="str">
        <f t="shared" si="3223"/>
        <v>BI$16</v>
      </c>
      <c r="BJ2026" s="199" t="str">
        <f t="shared" si="3223"/>
        <v>BJ$16</v>
      </c>
      <c r="BK2026" s="199" t="str">
        <f t="shared" si="3223"/>
        <v>BK$16</v>
      </c>
      <c r="BL2026" s="199" t="str">
        <f t="shared" si="3223"/>
        <v>BL$16</v>
      </c>
      <c r="BM2026" s="199" t="str">
        <f t="shared" si="3223"/>
        <v>BM$16</v>
      </c>
      <c r="BN2026" s="199" t="str">
        <f t="shared" si="3223"/>
        <v>BN$16</v>
      </c>
      <c r="BO2026" s="199" t="str">
        <f t="shared" si="3223"/>
        <v>BO$16</v>
      </c>
      <c r="BP2026" s="199" t="str">
        <f t="shared" si="3223"/>
        <v>BP$16</v>
      </c>
      <c r="BQ2026" s="199" t="str">
        <f t="shared" si="3223"/>
        <v>BQ$16</v>
      </c>
      <c r="BR2026" s="199" t="str">
        <f t="shared" si="3223"/>
        <v>BR$16</v>
      </c>
      <c r="BS2026" s="199" t="str">
        <f t="shared" si="3223"/>
        <v>BS$16</v>
      </c>
      <c r="BT2026" s="199" t="str">
        <f t="shared" si="3223"/>
        <v>BT$16</v>
      </c>
      <c r="BU2026" s="199" t="str">
        <f t="shared" si="3223"/>
        <v>BU$16</v>
      </c>
      <c r="BV2026" s="199" t="str">
        <f t="shared" si="3223"/>
        <v>BV$16</v>
      </c>
      <c r="BW2026" s="199" t="str">
        <f t="shared" si="3223"/>
        <v>BW$16</v>
      </c>
      <c r="BX2026" s="199" t="str">
        <f t="shared" si="3223"/>
        <v>BX$16</v>
      </c>
      <c r="BY2026" s="199" t="str">
        <f t="shared" si="3223"/>
        <v>BY$16</v>
      </c>
      <c r="BZ2026" s="199" t="str">
        <f t="shared" si="3223"/>
        <v>BZ$16</v>
      </c>
      <c r="CA2026" s="199" t="str">
        <f t="shared" si="3223"/>
        <v>CA$16</v>
      </c>
      <c r="CB2026" s="199" t="str">
        <f t="shared" si="3223"/>
        <v>CB$16</v>
      </c>
      <c r="CC2026" s="199" t="str">
        <f t="shared" si="3223"/>
        <v>CC$16</v>
      </c>
      <c r="CD2026" s="199" t="str">
        <f t="shared" si="3223"/>
        <v>CD$16</v>
      </c>
      <c r="CE2026" s="199" t="str">
        <f t="shared" ref="CE2026:CL2026" si="3224">CE$20</f>
        <v>CE$16</v>
      </c>
      <c r="CF2026" s="199" t="str">
        <f t="shared" si="3224"/>
        <v>CF$16</v>
      </c>
      <c r="CG2026" s="199" t="str">
        <f t="shared" si="3224"/>
        <v>CG$16</v>
      </c>
      <c r="CH2026" s="199" t="str">
        <f t="shared" si="3224"/>
        <v>CH$16</v>
      </c>
      <c r="CI2026" s="199" t="str">
        <f t="shared" si="3224"/>
        <v>CI$16</v>
      </c>
      <c r="CJ2026" s="199" t="str">
        <f t="shared" si="3224"/>
        <v>CJ$16</v>
      </c>
      <c r="CK2026" s="199" t="str">
        <f t="shared" si="3224"/>
        <v>CK$16</v>
      </c>
      <c r="CL2026" s="199" t="str">
        <f t="shared" si="3224"/>
        <v>CL$16</v>
      </c>
      <c r="CN2026" s="176"/>
      <c r="CO2026" s="199" t="str">
        <f t="shared" ref="CO2026:DL2026" si="3225">CO$20</f>
        <v>CO$16</v>
      </c>
      <c r="CP2026" s="199" t="str">
        <f t="shared" si="3225"/>
        <v>CP$16</v>
      </c>
      <c r="CQ2026" s="199" t="str">
        <f t="shared" si="3225"/>
        <v>CQ$16</v>
      </c>
      <c r="CR2026" s="199" t="str">
        <f t="shared" si="3225"/>
        <v>CR$16</v>
      </c>
      <c r="CS2026" s="199" t="str">
        <f t="shared" si="3225"/>
        <v>CS$16</v>
      </c>
      <c r="CT2026" s="199" t="str">
        <f t="shared" si="3225"/>
        <v>CT$16</v>
      </c>
      <c r="CU2026" s="199" t="str">
        <f t="shared" si="3225"/>
        <v>CU$16</v>
      </c>
      <c r="CV2026" s="199" t="str">
        <f t="shared" si="3225"/>
        <v>CV$16</v>
      </c>
      <c r="CW2026" s="199" t="str">
        <f t="shared" si="3225"/>
        <v>CW$16</v>
      </c>
      <c r="CX2026" s="199" t="str">
        <f t="shared" si="3225"/>
        <v>CX$16</v>
      </c>
      <c r="CY2026" s="199" t="str">
        <f t="shared" si="3225"/>
        <v>CY$16</v>
      </c>
      <c r="CZ2026" s="199" t="str">
        <f t="shared" si="3225"/>
        <v>CZ$16</v>
      </c>
      <c r="DA2026" s="199" t="str">
        <f t="shared" si="3225"/>
        <v>DA$16</v>
      </c>
      <c r="DB2026" s="199" t="str">
        <f t="shared" si="3225"/>
        <v>DB$16</v>
      </c>
      <c r="DC2026" s="199" t="str">
        <f t="shared" si="3225"/>
        <v>DC$16</v>
      </c>
      <c r="DD2026" s="199" t="str">
        <f t="shared" si="3225"/>
        <v>DD$16</v>
      </c>
      <c r="DE2026" s="199" t="str">
        <f t="shared" si="3225"/>
        <v>DE$16</v>
      </c>
      <c r="DF2026" s="199" t="str">
        <f t="shared" si="3225"/>
        <v>DF$16</v>
      </c>
      <c r="DG2026" s="199" t="str">
        <f t="shared" si="3225"/>
        <v>DG$16</v>
      </c>
      <c r="DH2026" s="199" t="str">
        <f t="shared" si="3225"/>
        <v>DH$16</v>
      </c>
      <c r="DI2026" s="199" t="str">
        <f t="shared" si="3225"/>
        <v>DI$16</v>
      </c>
      <c r="DJ2026" s="199" t="str">
        <f t="shared" si="3225"/>
        <v>DJ$16</v>
      </c>
      <c r="DK2026" s="199" t="str">
        <f t="shared" si="3225"/>
        <v>DK$16</v>
      </c>
      <c r="DL2026" s="199" t="str">
        <f t="shared" si="3225"/>
        <v>DL$16</v>
      </c>
    </row>
    <row r="2027" spans="1:116" x14ac:dyDescent="0.4">
      <c r="A2027" s="174"/>
      <c r="E2027" s="8"/>
      <c r="G2027" s="175" t="s">
        <v>505</v>
      </c>
      <c r="H2027" s="200"/>
      <c r="I2027" s="201"/>
      <c r="J2027" s="201"/>
      <c r="K2027" s="202"/>
      <c r="L2027" s="202"/>
      <c r="M2027" s="202"/>
      <c r="N2027" s="202"/>
      <c r="O2027" s="202"/>
      <c r="P2027" s="202"/>
      <c r="R2027" s="202"/>
      <c r="S2027" s="199" t="str">
        <f t="shared" ref="S2027:CD2027" si="3226">S$21</f>
        <v>S$17</v>
      </c>
      <c r="T2027" s="199" t="str">
        <f t="shared" si="3226"/>
        <v>T$17</v>
      </c>
      <c r="U2027" s="199" t="str">
        <f t="shared" si="3226"/>
        <v>U$17</v>
      </c>
      <c r="V2027" s="199" t="str">
        <f t="shared" si="3226"/>
        <v>V$17</v>
      </c>
      <c r="W2027" s="199" t="str">
        <f t="shared" si="3226"/>
        <v>W$17</v>
      </c>
      <c r="X2027" s="199" t="str">
        <f t="shared" si="3226"/>
        <v>X$17</v>
      </c>
      <c r="Y2027" s="199" t="str">
        <f t="shared" si="3226"/>
        <v>Y$17</v>
      </c>
      <c r="Z2027" s="199" t="str">
        <f t="shared" si="3226"/>
        <v>Z$17</v>
      </c>
      <c r="AA2027" s="199" t="str">
        <f t="shared" si="3226"/>
        <v>AA$17</v>
      </c>
      <c r="AB2027" s="199" t="str">
        <f t="shared" si="3226"/>
        <v>AB$17</v>
      </c>
      <c r="AC2027" s="199" t="str">
        <f t="shared" si="3226"/>
        <v>AC$17</v>
      </c>
      <c r="AD2027" s="199" t="str">
        <f t="shared" si="3226"/>
        <v>AD$17</v>
      </c>
      <c r="AE2027" s="199" t="str">
        <f t="shared" si="3226"/>
        <v>AE$17</v>
      </c>
      <c r="AF2027" s="199" t="str">
        <f t="shared" si="3226"/>
        <v>AF$17</v>
      </c>
      <c r="AG2027" s="199" t="str">
        <f t="shared" si="3226"/>
        <v>AG$17</v>
      </c>
      <c r="AH2027" s="199" t="str">
        <f t="shared" si="3226"/>
        <v>AH$17</v>
      </c>
      <c r="AI2027" s="199" t="str">
        <f t="shared" si="3226"/>
        <v>AI$17</v>
      </c>
      <c r="AJ2027" s="199" t="str">
        <f t="shared" si="3226"/>
        <v>AJ$17</v>
      </c>
      <c r="AK2027" s="199" t="str">
        <f t="shared" si="3226"/>
        <v>AK$17</v>
      </c>
      <c r="AL2027" s="199" t="str">
        <f t="shared" si="3226"/>
        <v>AL$17</v>
      </c>
      <c r="AM2027" s="199" t="str">
        <f t="shared" si="3226"/>
        <v>AM$17</v>
      </c>
      <c r="AN2027" s="199" t="str">
        <f t="shared" si="3226"/>
        <v>AN$17</v>
      </c>
      <c r="AO2027" s="199" t="str">
        <f t="shared" si="3226"/>
        <v>AO$17</v>
      </c>
      <c r="AP2027" s="199" t="str">
        <f t="shared" si="3226"/>
        <v>AP$17</v>
      </c>
      <c r="AQ2027" s="199" t="str">
        <f t="shared" si="3226"/>
        <v>AQ$17</v>
      </c>
      <c r="AR2027" s="199" t="str">
        <f t="shared" si="3226"/>
        <v>AR$17</v>
      </c>
      <c r="AS2027" s="199" t="str">
        <f t="shared" si="3226"/>
        <v>AS$17</v>
      </c>
      <c r="AT2027" s="199" t="str">
        <f t="shared" si="3226"/>
        <v>AT$17</v>
      </c>
      <c r="AU2027" s="199" t="str">
        <f t="shared" si="3226"/>
        <v>AU$17</v>
      </c>
      <c r="AV2027" s="199" t="str">
        <f t="shared" si="3226"/>
        <v>AV$17</v>
      </c>
      <c r="AW2027" s="199" t="str">
        <f t="shared" si="3226"/>
        <v>AW$17</v>
      </c>
      <c r="AX2027" s="199" t="str">
        <f t="shared" si="3226"/>
        <v>AX$17</v>
      </c>
      <c r="AY2027" s="199" t="str">
        <f t="shared" si="3226"/>
        <v>AY$17</v>
      </c>
      <c r="AZ2027" s="199" t="str">
        <f t="shared" si="3226"/>
        <v>AZ$17</v>
      </c>
      <c r="BA2027" s="199" t="str">
        <f t="shared" si="3226"/>
        <v>BA$17</v>
      </c>
      <c r="BB2027" s="199" t="str">
        <f t="shared" si="3226"/>
        <v>BB$17</v>
      </c>
      <c r="BC2027" s="199" t="str">
        <f t="shared" si="3226"/>
        <v>BC$17</v>
      </c>
      <c r="BD2027" s="199" t="str">
        <f t="shared" si="3226"/>
        <v>BD$17</v>
      </c>
      <c r="BE2027" s="199" t="str">
        <f t="shared" si="3226"/>
        <v>BE$17</v>
      </c>
      <c r="BF2027" s="199" t="str">
        <f t="shared" si="3226"/>
        <v>BF$17</v>
      </c>
      <c r="BG2027" s="199" t="str">
        <f t="shared" si="3226"/>
        <v>BG$17</v>
      </c>
      <c r="BH2027" s="199" t="str">
        <f t="shared" si="3226"/>
        <v>BH$17</v>
      </c>
      <c r="BI2027" s="199" t="str">
        <f t="shared" si="3226"/>
        <v>BI$17</v>
      </c>
      <c r="BJ2027" s="199" t="str">
        <f t="shared" si="3226"/>
        <v>BJ$17</v>
      </c>
      <c r="BK2027" s="199" t="str">
        <f t="shared" si="3226"/>
        <v>BK$17</v>
      </c>
      <c r="BL2027" s="199" t="str">
        <f t="shared" si="3226"/>
        <v>BL$17</v>
      </c>
      <c r="BM2027" s="199" t="str">
        <f t="shared" si="3226"/>
        <v>BM$17</v>
      </c>
      <c r="BN2027" s="199" t="str">
        <f t="shared" si="3226"/>
        <v>BN$17</v>
      </c>
      <c r="BO2027" s="199" t="str">
        <f t="shared" si="3226"/>
        <v>BO$17</v>
      </c>
      <c r="BP2027" s="199" t="str">
        <f t="shared" si="3226"/>
        <v>BP$17</v>
      </c>
      <c r="BQ2027" s="199" t="str">
        <f t="shared" si="3226"/>
        <v>BQ$17</v>
      </c>
      <c r="BR2027" s="199" t="str">
        <f t="shared" si="3226"/>
        <v>BR$17</v>
      </c>
      <c r="BS2027" s="199" t="str">
        <f t="shared" si="3226"/>
        <v>BS$17</v>
      </c>
      <c r="BT2027" s="199" t="str">
        <f t="shared" si="3226"/>
        <v>BT$17</v>
      </c>
      <c r="BU2027" s="199" t="str">
        <f t="shared" si="3226"/>
        <v>BU$17</v>
      </c>
      <c r="BV2027" s="199" t="str">
        <f t="shared" si="3226"/>
        <v>BV$17</v>
      </c>
      <c r="BW2027" s="199" t="str">
        <f t="shared" si="3226"/>
        <v>BW$17</v>
      </c>
      <c r="BX2027" s="199" t="str">
        <f t="shared" si="3226"/>
        <v>BX$17</v>
      </c>
      <c r="BY2027" s="199" t="str">
        <f t="shared" si="3226"/>
        <v>BY$17</v>
      </c>
      <c r="BZ2027" s="199" t="str">
        <f t="shared" si="3226"/>
        <v>BZ$17</v>
      </c>
      <c r="CA2027" s="199" t="str">
        <f t="shared" si="3226"/>
        <v>CA$17</v>
      </c>
      <c r="CB2027" s="199" t="str">
        <f t="shared" si="3226"/>
        <v>CB$17</v>
      </c>
      <c r="CC2027" s="199" t="str">
        <f t="shared" si="3226"/>
        <v>CC$17</v>
      </c>
      <c r="CD2027" s="199" t="str">
        <f t="shared" si="3226"/>
        <v>CD$17</v>
      </c>
      <c r="CE2027" s="199" t="str">
        <f t="shared" ref="CE2027:CL2027" si="3227">CE$21</f>
        <v>CE$17</v>
      </c>
      <c r="CF2027" s="199" t="str">
        <f t="shared" si="3227"/>
        <v>CF$17</v>
      </c>
      <c r="CG2027" s="199" t="str">
        <f t="shared" si="3227"/>
        <v>CG$17</v>
      </c>
      <c r="CH2027" s="199" t="str">
        <f t="shared" si="3227"/>
        <v>CH$17</v>
      </c>
      <c r="CI2027" s="199" t="str">
        <f t="shared" si="3227"/>
        <v>CI$17</v>
      </c>
      <c r="CJ2027" s="199" t="str">
        <f t="shared" si="3227"/>
        <v>CJ$17</v>
      </c>
      <c r="CK2027" s="199" t="str">
        <f t="shared" si="3227"/>
        <v>CK$17</v>
      </c>
      <c r="CL2027" s="199" t="str">
        <f t="shared" si="3227"/>
        <v>CL$17</v>
      </c>
      <c r="CN2027" s="201"/>
      <c r="CO2027" s="199" t="str">
        <f t="shared" ref="CO2027:DL2027" si="3228">CO$21</f>
        <v>CO$17</v>
      </c>
      <c r="CP2027" s="199" t="str">
        <f t="shared" si="3228"/>
        <v>CP$17</v>
      </c>
      <c r="CQ2027" s="199" t="str">
        <f t="shared" si="3228"/>
        <v>CQ$17</v>
      </c>
      <c r="CR2027" s="199" t="str">
        <f t="shared" si="3228"/>
        <v>CR$17</v>
      </c>
      <c r="CS2027" s="199" t="str">
        <f t="shared" si="3228"/>
        <v>CS$17</v>
      </c>
      <c r="CT2027" s="199" t="str">
        <f t="shared" si="3228"/>
        <v>CT$17</v>
      </c>
      <c r="CU2027" s="199" t="str">
        <f t="shared" si="3228"/>
        <v>CU$17</v>
      </c>
      <c r="CV2027" s="199" t="str">
        <f t="shared" si="3228"/>
        <v>CV$17</v>
      </c>
      <c r="CW2027" s="199" t="str">
        <f t="shared" si="3228"/>
        <v>CW$17</v>
      </c>
      <c r="CX2027" s="199" t="str">
        <f t="shared" si="3228"/>
        <v>CX$17</v>
      </c>
      <c r="CY2027" s="199" t="str">
        <f t="shared" si="3228"/>
        <v>CY$17</v>
      </c>
      <c r="CZ2027" s="199" t="str">
        <f t="shared" si="3228"/>
        <v>CZ$17</v>
      </c>
      <c r="DA2027" s="199" t="str">
        <f t="shared" si="3228"/>
        <v>DA$17</v>
      </c>
      <c r="DB2027" s="199" t="str">
        <f t="shared" si="3228"/>
        <v>DB$17</v>
      </c>
      <c r="DC2027" s="199" t="str">
        <f t="shared" si="3228"/>
        <v>DC$17</v>
      </c>
      <c r="DD2027" s="199" t="str">
        <f t="shared" si="3228"/>
        <v>DD$17</v>
      </c>
      <c r="DE2027" s="199" t="str">
        <f t="shared" si="3228"/>
        <v>DE$17</v>
      </c>
      <c r="DF2027" s="199" t="str">
        <f t="shared" si="3228"/>
        <v>DF$17</v>
      </c>
      <c r="DG2027" s="199" t="str">
        <f t="shared" si="3228"/>
        <v>DG$17</v>
      </c>
      <c r="DH2027" s="199" t="str">
        <f t="shared" si="3228"/>
        <v>DH$17</v>
      </c>
      <c r="DI2027" s="199" t="str">
        <f t="shared" si="3228"/>
        <v>DI$17</v>
      </c>
      <c r="DJ2027" s="199" t="str">
        <f t="shared" si="3228"/>
        <v>DJ$17</v>
      </c>
      <c r="DK2027" s="199" t="str">
        <f t="shared" si="3228"/>
        <v>DK$17</v>
      </c>
      <c r="DL2027" s="199" t="str">
        <f t="shared" si="3228"/>
        <v>DL$17</v>
      </c>
    </row>
    <row r="2028" spans="1:116" x14ac:dyDescent="0.4">
      <c r="A2028" s="174"/>
      <c r="E2028" s="8"/>
      <c r="G2028" s="175" t="s">
        <v>463</v>
      </c>
      <c r="H2028" s="200"/>
      <c r="I2028" s="201"/>
      <c r="J2028" s="201"/>
      <c r="K2028" s="202"/>
      <c r="L2028" s="202"/>
      <c r="M2028" s="202"/>
      <c r="N2028" s="202"/>
      <c r="O2028" s="202"/>
      <c r="P2028" s="202"/>
      <c r="R2028" s="202"/>
      <c r="S2028" s="190"/>
      <c r="T2028" s="190"/>
      <c r="U2028" s="190"/>
      <c r="V2028" s="190"/>
      <c r="W2028" s="190"/>
      <c r="X2028" s="190"/>
      <c r="Y2028" s="190"/>
      <c r="Z2028" s="190"/>
      <c r="AA2028" s="190"/>
      <c r="AB2028" s="190"/>
      <c r="AC2028" s="190"/>
      <c r="AD2028" s="190"/>
      <c r="AE2028" s="190"/>
      <c r="AF2028" s="190"/>
      <c r="AG2028" s="190"/>
      <c r="AH2028" s="190"/>
      <c r="AI2028" s="190"/>
      <c r="AJ2028" s="190"/>
      <c r="AK2028" s="190"/>
      <c r="AL2028" s="190"/>
      <c r="AM2028" s="190"/>
      <c r="AN2028" s="190"/>
      <c r="AO2028" s="190"/>
      <c r="AP2028" s="190"/>
      <c r="AQ2028" s="190"/>
      <c r="AR2028" s="190"/>
      <c r="AS2028" s="190"/>
      <c r="AT2028" s="190"/>
      <c r="AU2028" s="190"/>
      <c r="AV2028" s="190"/>
      <c r="AW2028" s="190"/>
      <c r="AX2028" s="190"/>
      <c r="AY2028" s="190"/>
      <c r="AZ2028" s="190"/>
      <c r="BA2028" s="190"/>
      <c r="BB2028" s="190"/>
      <c r="BC2028" s="190"/>
      <c r="BD2028" s="190"/>
      <c r="BE2028" s="190"/>
      <c r="BF2028" s="190"/>
      <c r="BG2028" s="190"/>
      <c r="BH2028" s="190"/>
      <c r="BI2028" s="190"/>
      <c r="BJ2028" s="190"/>
      <c r="BK2028" s="190"/>
      <c r="BL2028" s="190"/>
      <c r="BM2028" s="190"/>
      <c r="BN2028" s="190"/>
      <c r="BO2028" s="190"/>
      <c r="BP2028" s="190"/>
      <c r="BQ2028" s="190"/>
      <c r="BR2028" s="190"/>
      <c r="BS2028" s="190"/>
      <c r="BT2028" s="190"/>
      <c r="BU2028" s="190"/>
      <c r="BV2028" s="190"/>
      <c r="BW2028" s="190"/>
      <c r="BX2028" s="190"/>
      <c r="BY2028" s="190"/>
      <c r="BZ2028" s="190"/>
      <c r="CA2028" s="190"/>
      <c r="CB2028" s="190"/>
      <c r="CC2028" s="190"/>
      <c r="CD2028" s="190"/>
      <c r="CE2028" s="190"/>
      <c r="CF2028" s="190"/>
      <c r="CG2028" s="190"/>
      <c r="CH2028" s="190"/>
      <c r="CI2028" s="190"/>
      <c r="CJ2028" s="190"/>
      <c r="CK2028" s="190"/>
      <c r="CL2028" s="190"/>
      <c r="CN2028" s="201"/>
      <c r="CO2028" s="190"/>
      <c r="CP2028" s="190"/>
      <c r="CQ2028" s="190"/>
      <c r="CR2028" s="190"/>
      <c r="CS2028" s="190"/>
      <c r="CT2028" s="190"/>
      <c r="CU2028" s="190"/>
      <c r="CV2028" s="190"/>
      <c r="CW2028" s="190"/>
      <c r="CX2028" s="190"/>
      <c r="CY2028" s="190"/>
      <c r="CZ2028" s="190"/>
      <c r="DA2028" s="190"/>
      <c r="DB2028" s="190"/>
      <c r="DC2028" s="190"/>
      <c r="DD2028" s="190"/>
      <c r="DE2028" s="190"/>
      <c r="DF2028" s="190"/>
      <c r="DG2028" s="190"/>
      <c r="DH2028" s="190"/>
      <c r="DI2028" s="190"/>
      <c r="DJ2028" s="190"/>
      <c r="DK2028" s="190"/>
      <c r="DL2028" s="190"/>
    </row>
    <row r="2029" spans="1:116" x14ac:dyDescent="0.4">
      <c r="A2029" s="174"/>
      <c r="E2029" s="8"/>
      <c r="G2029" s="175" t="s">
        <v>464</v>
      </c>
      <c r="H2029" s="200"/>
      <c r="I2029" s="201"/>
      <c r="J2029" s="201"/>
      <c r="K2029" s="202"/>
      <c r="L2029" s="202"/>
      <c r="M2029" s="202"/>
      <c r="N2029" s="202"/>
      <c r="O2029" s="202"/>
      <c r="P2029" s="202"/>
      <c r="R2029" s="202"/>
      <c r="S2029" s="190"/>
      <c r="T2029" s="190"/>
      <c r="U2029" s="190"/>
      <c r="V2029" s="190"/>
      <c r="W2029" s="190"/>
      <c r="X2029" s="190"/>
      <c r="Y2029" s="190"/>
      <c r="Z2029" s="190"/>
      <c r="AA2029" s="190"/>
      <c r="AB2029" s="190"/>
      <c r="AC2029" s="190"/>
      <c r="AD2029" s="190"/>
      <c r="AE2029" s="190"/>
      <c r="AF2029" s="190"/>
      <c r="AG2029" s="190"/>
      <c r="AH2029" s="190"/>
      <c r="AI2029" s="190"/>
      <c r="AJ2029" s="190"/>
      <c r="AK2029" s="190"/>
      <c r="AL2029" s="190"/>
      <c r="AM2029" s="190"/>
      <c r="AN2029" s="190"/>
      <c r="AO2029" s="190"/>
      <c r="AP2029" s="190"/>
      <c r="AQ2029" s="190"/>
      <c r="AR2029" s="190"/>
      <c r="AS2029" s="190"/>
      <c r="AT2029" s="190"/>
      <c r="AU2029" s="190"/>
      <c r="AV2029" s="190"/>
      <c r="AW2029" s="190"/>
      <c r="AX2029" s="190"/>
      <c r="AY2029" s="190"/>
      <c r="AZ2029" s="190"/>
      <c r="BA2029" s="190"/>
      <c r="BB2029" s="190"/>
      <c r="BC2029" s="190"/>
      <c r="BD2029" s="190"/>
      <c r="BE2029" s="190"/>
      <c r="BF2029" s="190"/>
      <c r="BG2029" s="190"/>
      <c r="BH2029" s="190"/>
      <c r="BI2029" s="190"/>
      <c r="BJ2029" s="190"/>
      <c r="BK2029" s="190"/>
      <c r="BL2029" s="190"/>
      <c r="BM2029" s="190"/>
      <c r="BN2029" s="190"/>
      <c r="BO2029" s="190"/>
      <c r="BP2029" s="190"/>
      <c r="BQ2029" s="190"/>
      <c r="BR2029" s="190"/>
      <c r="BS2029" s="190"/>
      <c r="BT2029" s="190"/>
      <c r="BU2029" s="190"/>
      <c r="BV2029" s="190"/>
      <c r="BW2029" s="190"/>
      <c r="BX2029" s="190"/>
      <c r="BY2029" s="190"/>
      <c r="BZ2029" s="190"/>
      <c r="CA2029" s="190"/>
      <c r="CB2029" s="190"/>
      <c r="CC2029" s="190"/>
      <c r="CD2029" s="190"/>
      <c r="CE2029" s="190"/>
      <c r="CF2029" s="190"/>
      <c r="CG2029" s="190"/>
      <c r="CH2029" s="190"/>
      <c r="CI2029" s="190"/>
      <c r="CJ2029" s="190"/>
      <c r="CK2029" s="190"/>
      <c r="CL2029" s="190"/>
      <c r="CN2029" s="201"/>
      <c r="CO2029" s="190"/>
      <c r="CP2029" s="190"/>
      <c r="CQ2029" s="190"/>
      <c r="CR2029" s="190"/>
      <c r="CS2029" s="190"/>
      <c r="CT2029" s="190"/>
      <c r="CU2029" s="190"/>
      <c r="CV2029" s="190"/>
      <c r="CW2029" s="190"/>
      <c r="CX2029" s="190"/>
      <c r="CY2029" s="190"/>
      <c r="CZ2029" s="190"/>
      <c r="DA2029" s="190"/>
      <c r="DB2029" s="190"/>
      <c r="DC2029" s="190"/>
      <c r="DD2029" s="190"/>
      <c r="DE2029" s="190"/>
      <c r="DF2029" s="190"/>
      <c r="DG2029" s="190"/>
      <c r="DH2029" s="190"/>
      <c r="DI2029" s="190"/>
      <c r="DJ2029" s="190"/>
      <c r="DK2029" s="190"/>
      <c r="DL2029" s="190"/>
    </row>
    <row r="2030" spans="1:116" x14ac:dyDescent="0.4">
      <c r="A2030" s="142" t="s">
        <v>218</v>
      </c>
      <c r="B2030" s="31" t="s">
        <v>81</v>
      </c>
      <c r="C2030" s="31"/>
      <c r="D2030" t="s">
        <v>546</v>
      </c>
      <c r="E2030" s="8" t="str">
        <f t="shared" ref="E2030:E2039" si="3229">ROW()&amp;" "&amp;D2030</f>
        <v>2030 SEASON QUARTER-TV-V</v>
      </c>
      <c r="F2030" t="s">
        <v>556</v>
      </c>
      <c r="G2030" s="143" t="s">
        <v>555</v>
      </c>
      <c r="H2030" s="200"/>
      <c r="I2030" s="201"/>
      <c r="J2030" s="201"/>
      <c r="K2030" s="202"/>
      <c r="L2030" s="202"/>
      <c r="M2030" s="202"/>
      <c r="N2030" s="202"/>
      <c r="O2030" s="202"/>
      <c r="P2030" s="202"/>
      <c r="R2030" s="202"/>
      <c r="S2030" s="190" t="str">
        <f t="shared" ref="S2030:CD2030" si="3230">S$22</f>
        <v>S$18</v>
      </c>
      <c r="T2030" s="190" t="str">
        <f t="shared" si="3230"/>
        <v>T$18</v>
      </c>
      <c r="U2030" s="190" t="str">
        <f t="shared" si="3230"/>
        <v>U$18</v>
      </c>
      <c r="V2030" s="190" t="str">
        <f t="shared" si="3230"/>
        <v>V$18</v>
      </c>
      <c r="W2030" s="190" t="str">
        <f t="shared" si="3230"/>
        <v>W$18</v>
      </c>
      <c r="X2030" s="190" t="str">
        <f t="shared" si="3230"/>
        <v>X$18</v>
      </c>
      <c r="Y2030" s="190" t="str">
        <f t="shared" si="3230"/>
        <v>Y$18</v>
      </c>
      <c r="Z2030" s="190" t="str">
        <f t="shared" si="3230"/>
        <v>Z$18</v>
      </c>
      <c r="AA2030" s="190" t="str">
        <f t="shared" si="3230"/>
        <v>AA$18</v>
      </c>
      <c r="AB2030" s="190" t="str">
        <f t="shared" si="3230"/>
        <v>AB$18</v>
      </c>
      <c r="AC2030" s="190" t="str">
        <f t="shared" si="3230"/>
        <v>AC$18</v>
      </c>
      <c r="AD2030" s="190" t="str">
        <f t="shared" si="3230"/>
        <v>AD$18</v>
      </c>
      <c r="AE2030" s="190" t="str">
        <f t="shared" si="3230"/>
        <v>AE$18</v>
      </c>
      <c r="AF2030" s="190" t="str">
        <f t="shared" si="3230"/>
        <v>AF$18</v>
      </c>
      <c r="AG2030" s="190" t="str">
        <f t="shared" si="3230"/>
        <v>AG$18</v>
      </c>
      <c r="AH2030" s="190" t="str">
        <f t="shared" si="3230"/>
        <v>AH$18</v>
      </c>
      <c r="AI2030" s="190" t="str">
        <f t="shared" si="3230"/>
        <v>AI$18</v>
      </c>
      <c r="AJ2030" s="190" t="str">
        <f t="shared" si="3230"/>
        <v>AJ$18</v>
      </c>
      <c r="AK2030" s="190" t="str">
        <f t="shared" si="3230"/>
        <v>AK$18</v>
      </c>
      <c r="AL2030" s="190" t="str">
        <f t="shared" si="3230"/>
        <v>AL$18</v>
      </c>
      <c r="AM2030" s="190" t="str">
        <f t="shared" si="3230"/>
        <v>AM$18</v>
      </c>
      <c r="AN2030" s="190" t="str">
        <f t="shared" si="3230"/>
        <v>AN$18</v>
      </c>
      <c r="AO2030" s="190" t="str">
        <f t="shared" si="3230"/>
        <v>AO$18</v>
      </c>
      <c r="AP2030" s="190" t="str">
        <f t="shared" si="3230"/>
        <v>AP$18</v>
      </c>
      <c r="AQ2030" s="190" t="str">
        <f t="shared" si="3230"/>
        <v>AQ$18</v>
      </c>
      <c r="AR2030" s="190" t="str">
        <f t="shared" si="3230"/>
        <v>AR$18</v>
      </c>
      <c r="AS2030" s="190" t="str">
        <f t="shared" si="3230"/>
        <v>AS$18</v>
      </c>
      <c r="AT2030" s="190" t="str">
        <f t="shared" si="3230"/>
        <v>AT$18</v>
      </c>
      <c r="AU2030" s="190" t="str">
        <f t="shared" si="3230"/>
        <v>AU$18</v>
      </c>
      <c r="AV2030" s="190" t="str">
        <f t="shared" si="3230"/>
        <v>AV$18</v>
      </c>
      <c r="AW2030" s="190" t="str">
        <f t="shared" si="3230"/>
        <v>AW$18</v>
      </c>
      <c r="AX2030" s="190" t="str">
        <f t="shared" si="3230"/>
        <v>AX$18</v>
      </c>
      <c r="AY2030" s="190" t="str">
        <f t="shared" si="3230"/>
        <v>AY$18</v>
      </c>
      <c r="AZ2030" s="190" t="str">
        <f t="shared" si="3230"/>
        <v>AZ$18</v>
      </c>
      <c r="BA2030" s="190" t="str">
        <f t="shared" si="3230"/>
        <v>BA$18</v>
      </c>
      <c r="BB2030" s="190" t="str">
        <f t="shared" si="3230"/>
        <v>BB$18</v>
      </c>
      <c r="BC2030" s="190" t="str">
        <f t="shared" si="3230"/>
        <v>BC$18</v>
      </c>
      <c r="BD2030" s="190" t="str">
        <f t="shared" si="3230"/>
        <v>BD$18</v>
      </c>
      <c r="BE2030" s="190" t="str">
        <f t="shared" si="3230"/>
        <v>BE$18</v>
      </c>
      <c r="BF2030" s="190" t="str">
        <f t="shared" si="3230"/>
        <v>BF$18</v>
      </c>
      <c r="BG2030" s="190" t="str">
        <f t="shared" si="3230"/>
        <v>BG$18</v>
      </c>
      <c r="BH2030" s="190" t="str">
        <f t="shared" si="3230"/>
        <v>BH$18</v>
      </c>
      <c r="BI2030" s="190" t="str">
        <f t="shared" si="3230"/>
        <v>BI$18</v>
      </c>
      <c r="BJ2030" s="190" t="str">
        <f t="shared" si="3230"/>
        <v>BJ$18</v>
      </c>
      <c r="BK2030" s="190" t="str">
        <f t="shared" si="3230"/>
        <v>BK$18</v>
      </c>
      <c r="BL2030" s="190" t="str">
        <f t="shared" si="3230"/>
        <v>BL$18</v>
      </c>
      <c r="BM2030" s="190" t="str">
        <f t="shared" si="3230"/>
        <v>BM$18</v>
      </c>
      <c r="BN2030" s="190" t="str">
        <f t="shared" si="3230"/>
        <v>BN$18</v>
      </c>
      <c r="BO2030" s="190" t="str">
        <f t="shared" si="3230"/>
        <v>BO$18</v>
      </c>
      <c r="BP2030" s="190" t="str">
        <f t="shared" si="3230"/>
        <v>BP$18</v>
      </c>
      <c r="BQ2030" s="190" t="str">
        <f t="shared" si="3230"/>
        <v>BQ$18</v>
      </c>
      <c r="BR2030" s="190" t="str">
        <f t="shared" si="3230"/>
        <v>BR$18</v>
      </c>
      <c r="BS2030" s="190" t="str">
        <f t="shared" si="3230"/>
        <v>BS$18</v>
      </c>
      <c r="BT2030" s="190" t="str">
        <f t="shared" si="3230"/>
        <v>BT$18</v>
      </c>
      <c r="BU2030" s="190" t="str">
        <f t="shared" si="3230"/>
        <v>BU$18</v>
      </c>
      <c r="BV2030" s="190" t="str">
        <f t="shared" si="3230"/>
        <v>BV$18</v>
      </c>
      <c r="BW2030" s="190" t="str">
        <f t="shared" si="3230"/>
        <v>BW$18</v>
      </c>
      <c r="BX2030" s="190" t="str">
        <f t="shared" si="3230"/>
        <v>BX$18</v>
      </c>
      <c r="BY2030" s="190" t="str">
        <f t="shared" si="3230"/>
        <v>BY$18</v>
      </c>
      <c r="BZ2030" s="190" t="str">
        <f t="shared" si="3230"/>
        <v>BZ$18</v>
      </c>
      <c r="CA2030" s="190" t="str">
        <f t="shared" si="3230"/>
        <v>CA$18</v>
      </c>
      <c r="CB2030" s="190" t="str">
        <f t="shared" si="3230"/>
        <v>CB$18</v>
      </c>
      <c r="CC2030" s="190" t="str">
        <f t="shared" si="3230"/>
        <v>CC$18</v>
      </c>
      <c r="CD2030" s="190" t="str">
        <f t="shared" si="3230"/>
        <v>CD$18</v>
      </c>
      <c r="CE2030" s="190" t="str">
        <f t="shared" ref="CE2030:CL2030" si="3231">CE$22</f>
        <v>CE$18</v>
      </c>
      <c r="CF2030" s="190" t="str">
        <f t="shared" si="3231"/>
        <v>CF$18</v>
      </c>
      <c r="CG2030" s="190" t="str">
        <f t="shared" si="3231"/>
        <v>CG$18</v>
      </c>
      <c r="CH2030" s="190" t="str">
        <f t="shared" si="3231"/>
        <v>CH$18</v>
      </c>
      <c r="CI2030" s="190" t="str">
        <f t="shared" si="3231"/>
        <v>CI$18</v>
      </c>
      <c r="CJ2030" s="190" t="str">
        <f t="shared" si="3231"/>
        <v>CJ$18</v>
      </c>
      <c r="CK2030" s="190" t="str">
        <f t="shared" si="3231"/>
        <v>CK$18</v>
      </c>
      <c r="CL2030" s="190" t="str">
        <f t="shared" si="3231"/>
        <v>CL$18</v>
      </c>
      <c r="CN2030" s="201"/>
      <c r="CO2030" s="190" t="str">
        <f t="shared" ref="CO2030:DL2030" si="3232">CO$22</f>
        <v>CO$18</v>
      </c>
      <c r="CP2030" s="190" t="str">
        <f t="shared" si="3232"/>
        <v>CP$18</v>
      </c>
      <c r="CQ2030" s="190" t="str">
        <f t="shared" si="3232"/>
        <v>CQ$18</v>
      </c>
      <c r="CR2030" s="190" t="str">
        <f t="shared" si="3232"/>
        <v>CR$18</v>
      </c>
      <c r="CS2030" s="190" t="str">
        <f t="shared" si="3232"/>
        <v>CS$18</v>
      </c>
      <c r="CT2030" s="190" t="str">
        <f t="shared" si="3232"/>
        <v>CT$18</v>
      </c>
      <c r="CU2030" s="190" t="str">
        <f t="shared" si="3232"/>
        <v>CU$18</v>
      </c>
      <c r="CV2030" s="190" t="str">
        <f t="shared" si="3232"/>
        <v>CV$18</v>
      </c>
      <c r="CW2030" s="190" t="str">
        <f t="shared" si="3232"/>
        <v>CW$18</v>
      </c>
      <c r="CX2030" s="190" t="str">
        <f t="shared" si="3232"/>
        <v>CX$18</v>
      </c>
      <c r="CY2030" s="190" t="str">
        <f t="shared" si="3232"/>
        <v>CY$18</v>
      </c>
      <c r="CZ2030" s="190" t="str">
        <f t="shared" si="3232"/>
        <v>CZ$18</v>
      </c>
      <c r="DA2030" s="190" t="str">
        <f t="shared" si="3232"/>
        <v>DA$18</v>
      </c>
      <c r="DB2030" s="190" t="str">
        <f t="shared" si="3232"/>
        <v>DB$18</v>
      </c>
      <c r="DC2030" s="190" t="str">
        <f t="shared" si="3232"/>
        <v>DC$18</v>
      </c>
      <c r="DD2030" s="190" t="str">
        <f t="shared" si="3232"/>
        <v>DD$18</v>
      </c>
      <c r="DE2030" s="190" t="str">
        <f t="shared" si="3232"/>
        <v>DE$18</v>
      </c>
      <c r="DF2030" s="190" t="str">
        <f t="shared" si="3232"/>
        <v>DF$18</v>
      </c>
      <c r="DG2030" s="190" t="str">
        <f t="shared" si="3232"/>
        <v>DG$18</v>
      </c>
      <c r="DH2030" s="190" t="str">
        <f t="shared" si="3232"/>
        <v>DH$18</v>
      </c>
      <c r="DI2030" s="190" t="str">
        <f t="shared" si="3232"/>
        <v>DI$18</v>
      </c>
      <c r="DJ2030" s="190" t="str">
        <f t="shared" si="3232"/>
        <v>DJ$18</v>
      </c>
      <c r="DK2030" s="190" t="str">
        <f t="shared" si="3232"/>
        <v>DK$18</v>
      </c>
      <c r="DL2030" s="190" t="str">
        <f t="shared" si="3232"/>
        <v>DL$18</v>
      </c>
    </row>
    <row r="2031" spans="1:116" x14ac:dyDescent="0.4">
      <c r="A2031" s="12"/>
      <c r="B2031" s="12" t="s">
        <v>332</v>
      </c>
      <c r="C2031" s="12"/>
      <c r="D2031" t="s">
        <v>546</v>
      </c>
      <c r="E2031" s="8" t="str">
        <f t="shared" si="3229"/>
        <v>2031 SEASON QUARTER-TV-V</v>
      </c>
      <c r="G2031" s="95" t="str">
        <f>G2025</f>
        <v>Primary volume driver</v>
      </c>
      <c r="H2031" s="200"/>
      <c r="I2031" s="201"/>
      <c r="J2031" s="201"/>
      <c r="K2031" s="202"/>
      <c r="L2031" s="202"/>
      <c r="M2031" s="202"/>
      <c r="N2031" s="202"/>
      <c r="O2031" s="202"/>
      <c r="P2031" s="202"/>
      <c r="R2031" s="202"/>
      <c r="S2031" s="190" t="str">
        <f t="shared" ref="S2031:CD2031" si="3233">S$23</f>
        <v>S$19</v>
      </c>
      <c r="T2031" s="190" t="str">
        <f t="shared" si="3233"/>
        <v>T$19</v>
      </c>
      <c r="U2031" s="190" t="str">
        <f t="shared" si="3233"/>
        <v>U$19</v>
      </c>
      <c r="V2031" s="190" t="str">
        <f t="shared" si="3233"/>
        <v>V$19</v>
      </c>
      <c r="W2031" s="190" t="str">
        <f t="shared" si="3233"/>
        <v>W$19</v>
      </c>
      <c r="X2031" s="190" t="str">
        <f t="shared" si="3233"/>
        <v>X$19</v>
      </c>
      <c r="Y2031" s="190" t="str">
        <f t="shared" si="3233"/>
        <v>Y$19</v>
      </c>
      <c r="Z2031" s="190" t="str">
        <f t="shared" si="3233"/>
        <v>Z$19</v>
      </c>
      <c r="AA2031" s="190" t="str">
        <f t="shared" si="3233"/>
        <v>AA$19</v>
      </c>
      <c r="AB2031" s="190" t="str">
        <f t="shared" si="3233"/>
        <v>AB$19</v>
      </c>
      <c r="AC2031" s="190" t="str">
        <f t="shared" si="3233"/>
        <v>AC$19</v>
      </c>
      <c r="AD2031" s="190" t="str">
        <f t="shared" si="3233"/>
        <v>AD$19</v>
      </c>
      <c r="AE2031" s="190" t="str">
        <f t="shared" si="3233"/>
        <v>AE$19</v>
      </c>
      <c r="AF2031" s="190" t="str">
        <f t="shared" si="3233"/>
        <v>AF$19</v>
      </c>
      <c r="AG2031" s="190" t="str">
        <f t="shared" si="3233"/>
        <v>AG$19</v>
      </c>
      <c r="AH2031" s="190" t="str">
        <f t="shared" si="3233"/>
        <v>AH$19</v>
      </c>
      <c r="AI2031" s="190" t="str">
        <f t="shared" si="3233"/>
        <v>AI$19</v>
      </c>
      <c r="AJ2031" s="190" t="str">
        <f t="shared" si="3233"/>
        <v>AJ$19</v>
      </c>
      <c r="AK2031" s="190" t="str">
        <f t="shared" si="3233"/>
        <v>AK$19</v>
      </c>
      <c r="AL2031" s="190" t="str">
        <f t="shared" si="3233"/>
        <v>AL$19</v>
      </c>
      <c r="AM2031" s="190" t="str">
        <f t="shared" si="3233"/>
        <v>AM$19</v>
      </c>
      <c r="AN2031" s="190" t="str">
        <f t="shared" si="3233"/>
        <v>AN$19</v>
      </c>
      <c r="AO2031" s="190" t="str">
        <f t="shared" si="3233"/>
        <v>AO$19</v>
      </c>
      <c r="AP2031" s="190" t="str">
        <f t="shared" si="3233"/>
        <v>AP$19</v>
      </c>
      <c r="AQ2031" s="190" t="str">
        <f t="shared" si="3233"/>
        <v>AQ$19</v>
      </c>
      <c r="AR2031" s="190" t="str">
        <f t="shared" si="3233"/>
        <v>AR$19</v>
      </c>
      <c r="AS2031" s="190" t="str">
        <f t="shared" si="3233"/>
        <v>AS$19</v>
      </c>
      <c r="AT2031" s="190" t="str">
        <f t="shared" si="3233"/>
        <v>AT$19</v>
      </c>
      <c r="AU2031" s="190" t="str">
        <f t="shared" si="3233"/>
        <v>AU$19</v>
      </c>
      <c r="AV2031" s="190" t="str">
        <f t="shared" si="3233"/>
        <v>AV$19</v>
      </c>
      <c r="AW2031" s="190" t="str">
        <f t="shared" si="3233"/>
        <v>AW$19</v>
      </c>
      <c r="AX2031" s="190" t="str">
        <f t="shared" si="3233"/>
        <v>AX$19</v>
      </c>
      <c r="AY2031" s="190" t="str">
        <f t="shared" si="3233"/>
        <v>AY$19</v>
      </c>
      <c r="AZ2031" s="190" t="str">
        <f t="shared" si="3233"/>
        <v>AZ$19</v>
      </c>
      <c r="BA2031" s="190" t="str">
        <f t="shared" si="3233"/>
        <v>BA$19</v>
      </c>
      <c r="BB2031" s="190" t="str">
        <f t="shared" si="3233"/>
        <v>BB$19</v>
      </c>
      <c r="BC2031" s="190" t="str">
        <f t="shared" si="3233"/>
        <v>BC$19</v>
      </c>
      <c r="BD2031" s="190" t="str">
        <f t="shared" si="3233"/>
        <v>BD$19</v>
      </c>
      <c r="BE2031" s="190" t="str">
        <f t="shared" si="3233"/>
        <v>BE$19</v>
      </c>
      <c r="BF2031" s="190" t="str">
        <f t="shared" si="3233"/>
        <v>BF$19</v>
      </c>
      <c r="BG2031" s="190" t="str">
        <f t="shared" si="3233"/>
        <v>BG$19</v>
      </c>
      <c r="BH2031" s="190" t="str">
        <f t="shared" si="3233"/>
        <v>BH$19</v>
      </c>
      <c r="BI2031" s="190" t="str">
        <f t="shared" si="3233"/>
        <v>BI$19</v>
      </c>
      <c r="BJ2031" s="190" t="str">
        <f t="shared" si="3233"/>
        <v>BJ$19</v>
      </c>
      <c r="BK2031" s="190" t="str">
        <f t="shared" si="3233"/>
        <v>BK$19</v>
      </c>
      <c r="BL2031" s="190" t="str">
        <f t="shared" si="3233"/>
        <v>BL$19</v>
      </c>
      <c r="BM2031" s="190" t="str">
        <f t="shared" si="3233"/>
        <v>BM$19</v>
      </c>
      <c r="BN2031" s="190" t="str">
        <f t="shared" si="3233"/>
        <v>BN$19</v>
      </c>
      <c r="BO2031" s="190" t="str">
        <f t="shared" si="3233"/>
        <v>BO$19</v>
      </c>
      <c r="BP2031" s="190" t="str">
        <f t="shared" si="3233"/>
        <v>BP$19</v>
      </c>
      <c r="BQ2031" s="190" t="str">
        <f t="shared" si="3233"/>
        <v>BQ$19</v>
      </c>
      <c r="BR2031" s="190" t="str">
        <f t="shared" si="3233"/>
        <v>BR$19</v>
      </c>
      <c r="BS2031" s="190" t="str">
        <f t="shared" si="3233"/>
        <v>BS$19</v>
      </c>
      <c r="BT2031" s="190" t="str">
        <f t="shared" si="3233"/>
        <v>BT$19</v>
      </c>
      <c r="BU2031" s="190" t="str">
        <f t="shared" si="3233"/>
        <v>BU$19</v>
      </c>
      <c r="BV2031" s="190" t="str">
        <f t="shared" si="3233"/>
        <v>BV$19</v>
      </c>
      <c r="BW2031" s="190" t="str">
        <f t="shared" si="3233"/>
        <v>BW$19</v>
      </c>
      <c r="BX2031" s="190" t="str">
        <f t="shared" si="3233"/>
        <v>BX$19</v>
      </c>
      <c r="BY2031" s="190" t="str">
        <f t="shared" si="3233"/>
        <v>BY$19</v>
      </c>
      <c r="BZ2031" s="190" t="str">
        <f t="shared" si="3233"/>
        <v>BZ$19</v>
      </c>
      <c r="CA2031" s="190" t="str">
        <f t="shared" si="3233"/>
        <v>CA$19</v>
      </c>
      <c r="CB2031" s="190" t="str">
        <f t="shared" si="3233"/>
        <v>CB$19</v>
      </c>
      <c r="CC2031" s="190" t="str">
        <f t="shared" si="3233"/>
        <v>CC$19</v>
      </c>
      <c r="CD2031" s="190" t="str">
        <f t="shared" si="3233"/>
        <v>CD$19</v>
      </c>
      <c r="CE2031" s="190" t="str">
        <f t="shared" ref="CE2031:CL2031" si="3234">CE$23</f>
        <v>CE$19</v>
      </c>
      <c r="CF2031" s="190" t="str">
        <f t="shared" si="3234"/>
        <v>CF$19</v>
      </c>
      <c r="CG2031" s="190" t="str">
        <f t="shared" si="3234"/>
        <v>CG$19</v>
      </c>
      <c r="CH2031" s="190" t="str">
        <f t="shared" si="3234"/>
        <v>CH$19</v>
      </c>
      <c r="CI2031" s="190" t="str">
        <f t="shared" si="3234"/>
        <v>CI$19</v>
      </c>
      <c r="CJ2031" s="190" t="str">
        <f t="shared" si="3234"/>
        <v>CJ$19</v>
      </c>
      <c r="CK2031" s="190" t="str">
        <f t="shared" si="3234"/>
        <v>CK$19</v>
      </c>
      <c r="CL2031" s="190" t="str">
        <f t="shared" si="3234"/>
        <v>CL$19</v>
      </c>
      <c r="CN2031" s="201"/>
      <c r="CO2031" s="190" t="str">
        <f t="shared" ref="CO2031:DL2031" si="3235">CO$23</f>
        <v>CO$19</v>
      </c>
      <c r="CP2031" s="190" t="str">
        <f t="shared" si="3235"/>
        <v>CP$19</v>
      </c>
      <c r="CQ2031" s="190" t="str">
        <f t="shared" si="3235"/>
        <v>CQ$19</v>
      </c>
      <c r="CR2031" s="190" t="str">
        <f t="shared" si="3235"/>
        <v>CR$19</v>
      </c>
      <c r="CS2031" s="190" t="str">
        <f t="shared" si="3235"/>
        <v>CS$19</v>
      </c>
      <c r="CT2031" s="190" t="str">
        <f t="shared" si="3235"/>
        <v>CT$19</v>
      </c>
      <c r="CU2031" s="190" t="str">
        <f t="shared" si="3235"/>
        <v>CU$19</v>
      </c>
      <c r="CV2031" s="190" t="str">
        <f t="shared" si="3235"/>
        <v>CV$19</v>
      </c>
      <c r="CW2031" s="190" t="str">
        <f t="shared" si="3235"/>
        <v>CW$19</v>
      </c>
      <c r="CX2031" s="190" t="str">
        <f t="shared" si="3235"/>
        <v>CX$19</v>
      </c>
      <c r="CY2031" s="190" t="str">
        <f t="shared" si="3235"/>
        <v>CY$19</v>
      </c>
      <c r="CZ2031" s="190" t="str">
        <f t="shared" si="3235"/>
        <v>CZ$19</v>
      </c>
      <c r="DA2031" s="190" t="str">
        <f t="shared" si="3235"/>
        <v>DA$19</v>
      </c>
      <c r="DB2031" s="190" t="str">
        <f t="shared" si="3235"/>
        <v>DB$19</v>
      </c>
      <c r="DC2031" s="190" t="str">
        <f t="shared" si="3235"/>
        <v>DC$19</v>
      </c>
      <c r="DD2031" s="190" t="str">
        <f t="shared" si="3235"/>
        <v>DD$19</v>
      </c>
      <c r="DE2031" s="190" t="str">
        <f t="shared" si="3235"/>
        <v>DE$19</v>
      </c>
      <c r="DF2031" s="190" t="str">
        <f t="shared" si="3235"/>
        <v>DF$19</v>
      </c>
      <c r="DG2031" s="190" t="str">
        <f t="shared" si="3235"/>
        <v>DG$19</v>
      </c>
      <c r="DH2031" s="190" t="str">
        <f t="shared" si="3235"/>
        <v>DH$19</v>
      </c>
      <c r="DI2031" s="190" t="str">
        <f t="shared" si="3235"/>
        <v>DI$19</v>
      </c>
      <c r="DJ2031" s="190" t="str">
        <f t="shared" si="3235"/>
        <v>DJ$19</v>
      </c>
      <c r="DK2031" s="190" t="str">
        <f t="shared" si="3235"/>
        <v>DK$19</v>
      </c>
      <c r="DL2031" s="190" t="str">
        <f t="shared" si="3235"/>
        <v>DL$19</v>
      </c>
    </row>
    <row r="2032" spans="1:116" x14ac:dyDescent="0.4">
      <c r="A2032" s="12"/>
      <c r="B2032" s="12"/>
      <c r="C2032" s="12"/>
      <c r="D2032" t="s">
        <v>546</v>
      </c>
      <c r="E2032" s="8" t="str">
        <f t="shared" si="3229"/>
        <v>2032 SEASON QUARTER-TV-V</v>
      </c>
      <c r="G2032" s="95" t="str">
        <f>"Seasonally adjusted # of "&amp;G2023&amp;"s"</f>
        <v>Seasonally adjusted # of procedures</v>
      </c>
      <c r="H2032" s="142"/>
      <c r="I2032" s="144"/>
      <c r="J2032" s="144"/>
      <c r="K2032" s="142"/>
      <c r="L2032" s="142"/>
      <c r="M2032" s="142"/>
      <c r="N2032" s="142"/>
      <c r="O2032" s="142"/>
      <c r="P2032" s="142"/>
      <c r="R2032" s="143"/>
      <c r="S2032" s="168"/>
      <c r="T2032" s="168"/>
      <c r="U2032" s="168"/>
      <c r="V2032" s="168"/>
      <c r="W2032" s="168"/>
      <c r="X2032" s="168"/>
      <c r="Y2032" s="168"/>
      <c r="Z2032" s="168"/>
      <c r="AA2032" s="168"/>
      <c r="AB2032" s="168"/>
      <c r="AC2032" s="168"/>
      <c r="AD2032" s="168"/>
      <c r="AE2032" s="168"/>
      <c r="AF2032" s="168"/>
      <c r="AG2032" s="168"/>
      <c r="AH2032" s="168"/>
      <c r="AI2032" s="168"/>
      <c r="AJ2032" s="168"/>
      <c r="AK2032" s="168"/>
      <c r="AL2032" s="168"/>
      <c r="AM2032" s="168"/>
      <c r="AN2032" s="168"/>
      <c r="AO2032" s="168"/>
      <c r="AP2032" s="168"/>
      <c r="AQ2032" s="168"/>
      <c r="AR2032" s="168"/>
      <c r="AS2032" s="168"/>
      <c r="AT2032" s="168"/>
      <c r="AU2032" s="168"/>
      <c r="AV2032" s="168"/>
      <c r="AW2032" s="168"/>
      <c r="AX2032" s="168"/>
      <c r="AY2032" s="168"/>
      <c r="AZ2032" s="168"/>
      <c r="BA2032" s="168"/>
      <c r="BB2032" s="168"/>
      <c r="BC2032" s="168"/>
      <c r="BD2032" s="168"/>
      <c r="BE2032" s="168"/>
      <c r="BF2032" s="168"/>
      <c r="BG2032" s="168"/>
      <c r="BH2032" s="168"/>
      <c r="BI2032" s="168"/>
      <c r="BJ2032" s="168"/>
      <c r="BK2032" s="168"/>
      <c r="BL2032" s="168"/>
      <c r="BM2032" s="168"/>
      <c r="BN2032" s="168"/>
      <c r="BO2032" s="168"/>
      <c r="BP2032" s="168"/>
      <c r="BQ2032" s="168"/>
      <c r="BR2032" s="168"/>
      <c r="BS2032" s="168"/>
      <c r="BT2032" s="168"/>
      <c r="BU2032" s="168"/>
      <c r="BV2032" s="168"/>
      <c r="BW2032" s="168"/>
      <c r="BX2032" s="168"/>
      <c r="BY2032" s="168"/>
      <c r="BZ2032" s="168"/>
      <c r="CA2032" s="168"/>
      <c r="CB2032" s="168"/>
      <c r="CC2032" s="168"/>
      <c r="CD2032" s="168"/>
      <c r="CE2032" s="168"/>
      <c r="CF2032" s="168"/>
      <c r="CG2032" s="168"/>
      <c r="CH2032" s="168"/>
      <c r="CI2032" s="168"/>
      <c r="CJ2032" s="168"/>
      <c r="CK2032" s="168"/>
      <c r="CL2032" s="168"/>
      <c r="CN2032" s="144"/>
      <c r="CO2032" s="168"/>
      <c r="CP2032" s="168"/>
      <c r="CQ2032" s="168"/>
      <c r="CR2032" s="168"/>
      <c r="CS2032" s="168"/>
      <c r="CT2032" s="168"/>
      <c r="CU2032" s="168"/>
      <c r="CV2032" s="168"/>
      <c r="CW2032" s="168"/>
      <c r="CX2032" s="168"/>
      <c r="CY2032" s="168"/>
      <c r="CZ2032" s="168"/>
      <c r="DA2032" s="168"/>
      <c r="DB2032" s="168"/>
      <c r="DC2032" s="168"/>
      <c r="DD2032" s="168"/>
      <c r="DE2032" s="168"/>
      <c r="DF2032" s="168"/>
      <c r="DG2032" s="168"/>
      <c r="DH2032" s="168"/>
      <c r="DI2032" s="168"/>
      <c r="DJ2032" s="168"/>
      <c r="DK2032" s="168"/>
      <c r="DL2032" s="168"/>
    </row>
    <row r="2033" spans="2:116" x14ac:dyDescent="0.4">
      <c r="D2033" t="s">
        <v>546</v>
      </c>
      <c r="E2033" s="8" t="str">
        <f t="shared" si="3229"/>
        <v>2033 SEASON QUARTER-TV-V</v>
      </c>
      <c r="G2033" s="127"/>
      <c r="H2033" s="12"/>
      <c r="I2033" s="60"/>
      <c r="J2033" s="60"/>
      <c r="K2033" s="12"/>
      <c r="L2033" s="12"/>
      <c r="M2033" s="12"/>
      <c r="N2033" s="12"/>
      <c r="O2033" s="12"/>
      <c r="P2033" s="12"/>
      <c r="R2033" s="13"/>
      <c r="S2033" s="76"/>
      <c r="T2033" s="76"/>
      <c r="U2033" s="76"/>
      <c r="V2033" s="76"/>
      <c r="W2033" s="76"/>
      <c r="X2033" s="76"/>
      <c r="Y2033" s="76"/>
      <c r="Z2033" s="76"/>
      <c r="AA2033" s="76"/>
      <c r="AB2033" s="76"/>
      <c r="AC2033" s="76"/>
      <c r="AD2033" s="76"/>
      <c r="AE2033" s="76"/>
      <c r="AF2033" s="76"/>
      <c r="AG2033" s="76"/>
      <c r="AH2033" s="76"/>
      <c r="AI2033" s="76"/>
      <c r="AJ2033" s="76"/>
      <c r="AK2033" s="76"/>
      <c r="AL2033" s="76"/>
      <c r="AM2033" s="76"/>
      <c r="AN2033" s="76"/>
      <c r="AO2033" s="76"/>
      <c r="AP2033" s="76"/>
      <c r="AQ2033" s="76"/>
      <c r="AR2033" s="76"/>
      <c r="AS2033" s="76"/>
      <c r="AT2033" s="76"/>
      <c r="AU2033" s="76"/>
      <c r="AV2033" s="76"/>
      <c r="AW2033" s="76"/>
      <c r="AX2033" s="76"/>
      <c r="AY2033" s="76"/>
      <c r="AZ2033" s="76"/>
      <c r="BA2033" s="76"/>
      <c r="BB2033" s="76"/>
      <c r="BC2033" s="76"/>
      <c r="BD2033" s="76"/>
      <c r="BE2033" s="76"/>
      <c r="BF2033" s="76"/>
      <c r="BG2033" s="76"/>
      <c r="BH2033" s="76"/>
      <c r="BI2033" s="76"/>
      <c r="BJ2033" s="76"/>
      <c r="BK2033" s="76"/>
      <c r="BL2033" s="76"/>
      <c r="BM2033" s="76"/>
      <c r="BN2033" s="76"/>
      <c r="BO2033" s="76"/>
      <c r="BP2033" s="76"/>
      <c r="BQ2033" s="76"/>
      <c r="BR2033" s="76"/>
      <c r="BS2033" s="76"/>
      <c r="BT2033" s="76"/>
      <c r="BU2033" s="76"/>
      <c r="BV2033" s="76"/>
      <c r="BW2033" s="76"/>
      <c r="BX2033" s="76"/>
      <c r="BY2033" s="76"/>
      <c r="BZ2033" s="76"/>
      <c r="CA2033" s="76"/>
      <c r="CB2033" s="76"/>
      <c r="CC2033" s="76"/>
      <c r="CD2033" s="76"/>
      <c r="CE2033" s="76"/>
      <c r="CF2033" s="76"/>
      <c r="CG2033" s="76"/>
      <c r="CH2033" s="76"/>
      <c r="CI2033" s="76"/>
      <c r="CJ2033" s="76"/>
      <c r="CK2033" s="76"/>
      <c r="CL2033" s="76"/>
      <c r="CN2033" s="60"/>
      <c r="CO2033" s="239"/>
      <c r="CP2033" s="239"/>
      <c r="CQ2033" s="239"/>
      <c r="CR2033" s="239"/>
      <c r="CS2033" s="239"/>
      <c r="CT2033" s="239"/>
      <c r="CU2033" s="239"/>
      <c r="CV2033" s="239"/>
      <c r="CW2033" s="239"/>
      <c r="CX2033" s="239"/>
      <c r="CY2033" s="239"/>
      <c r="CZ2033" s="239"/>
      <c r="DA2033" s="239"/>
      <c r="DB2033" s="239"/>
      <c r="DC2033" s="239"/>
      <c r="DD2033" s="239"/>
      <c r="DE2033" s="239"/>
      <c r="DF2033" s="239"/>
      <c r="DG2033" s="239"/>
      <c r="DH2033" s="239"/>
      <c r="DI2033" s="239"/>
      <c r="DJ2033" s="239"/>
      <c r="DK2033" s="239"/>
      <c r="DL2033" s="239"/>
    </row>
    <row r="2034" spans="2:116" x14ac:dyDescent="0.4">
      <c r="D2034" t="s">
        <v>546</v>
      </c>
      <c r="E2034" s="8" t="str">
        <f t="shared" si="3229"/>
        <v>2034 SEASON QUARTER-TV-V</v>
      </c>
      <c r="G2034" s="127" t="s">
        <v>542</v>
      </c>
      <c r="H2034" s="12"/>
      <c r="I2034" s="60"/>
      <c r="J2034" s="60"/>
      <c r="K2034" s="12"/>
      <c r="L2034" s="12"/>
      <c r="M2034" s="12"/>
      <c r="N2034" s="12"/>
      <c r="O2034" s="12"/>
      <c r="P2034" s="12"/>
      <c r="R2034" s="13"/>
      <c r="S2034" s="76"/>
      <c r="T2034" s="76"/>
      <c r="U2034" s="76"/>
      <c r="V2034" s="76"/>
      <c r="W2034" s="76"/>
      <c r="X2034" s="76"/>
      <c r="Y2034" s="76"/>
      <c r="Z2034" s="76"/>
      <c r="AA2034" s="76"/>
      <c r="AB2034" s="76"/>
      <c r="AC2034" s="76"/>
      <c r="AD2034" s="76"/>
      <c r="AE2034" s="76"/>
      <c r="AF2034" s="76"/>
      <c r="AG2034" s="76"/>
      <c r="AH2034" s="76"/>
      <c r="AI2034" s="76"/>
      <c r="AJ2034" s="76"/>
      <c r="AK2034" s="76"/>
      <c r="AL2034" s="76"/>
      <c r="AM2034" s="76"/>
      <c r="AN2034" s="76"/>
      <c r="AO2034" s="76"/>
      <c r="AP2034" s="76"/>
      <c r="AQ2034" s="76"/>
      <c r="AR2034" s="76"/>
      <c r="AS2034" s="76"/>
      <c r="AT2034" s="76"/>
      <c r="AU2034" s="76"/>
      <c r="AV2034" s="76"/>
      <c r="AW2034" s="76"/>
      <c r="AX2034" s="76"/>
      <c r="AY2034" s="76"/>
      <c r="AZ2034" s="76"/>
      <c r="BA2034" s="76"/>
      <c r="BB2034" s="76"/>
      <c r="BC2034" s="76"/>
      <c r="BD2034" s="76"/>
      <c r="BE2034" s="76"/>
      <c r="BF2034" s="76"/>
      <c r="BG2034" s="76"/>
      <c r="BH2034" s="76"/>
      <c r="BI2034" s="76"/>
      <c r="BJ2034" s="76"/>
      <c r="BK2034" s="76"/>
      <c r="BL2034" s="76"/>
      <c r="BM2034" s="76"/>
      <c r="BN2034" s="76"/>
      <c r="BO2034" s="76"/>
      <c r="BP2034" s="76"/>
      <c r="BQ2034" s="76"/>
      <c r="BR2034" s="76"/>
      <c r="BS2034" s="76"/>
      <c r="BT2034" s="76"/>
      <c r="BU2034" s="76"/>
      <c r="BV2034" s="76"/>
      <c r="BW2034" s="76"/>
      <c r="BX2034" s="76"/>
      <c r="BY2034" s="76"/>
      <c r="BZ2034" s="76"/>
      <c r="CA2034" s="76"/>
      <c r="CB2034" s="76"/>
      <c r="CC2034" s="76"/>
      <c r="CD2034" s="76"/>
      <c r="CE2034" s="76"/>
      <c r="CF2034" s="76"/>
      <c r="CG2034" s="76"/>
      <c r="CH2034" s="76"/>
      <c r="CI2034" s="76"/>
      <c r="CJ2034" s="76"/>
      <c r="CK2034" s="76"/>
      <c r="CL2034" s="76"/>
      <c r="CN2034" s="76"/>
      <c r="CO2034" s="76" t="e" cm="1">
        <f t="array" aca="1" ref="CO2034" ca="1">INDIRECT(CO2027)*INDEX($H2037:$I2048,MATCH(CO$9,$I2037:$I2048,0),1)*CO$5</f>
        <v>#N/A</v>
      </c>
      <c r="CP2034" s="76" t="e" cm="1">
        <f t="array" aca="1" ref="CP2034" ca="1">INDIRECT(CP2027)*INDEX($H2037:$I2048,MATCH(CP$9,$I2037:$I2048,0),1)*CP$5</f>
        <v>#N/A</v>
      </c>
      <c r="CQ2034" s="76" t="e" cm="1">
        <f t="array" aca="1" ref="CQ2034" ca="1">INDIRECT(CQ2027)*INDEX($H2037:$I2048,MATCH(CQ$9,$I2037:$I2048,0),1)*CQ$5</f>
        <v>#N/A</v>
      </c>
      <c r="CR2034" s="76" t="e" cm="1">
        <f t="array" aca="1" ref="CR2034" ca="1">INDIRECT(CR2027)*INDEX($H2037:$I2048,MATCH(CR$9,$I2037:$I2048,0),1)*CR$5</f>
        <v>#N/A</v>
      </c>
      <c r="CS2034" s="76" t="e" cm="1">
        <f t="array" aca="1" ref="CS2034" ca="1">INDIRECT(CS2027)*INDEX($H2037:$I2048,MATCH(CS$9,$I2037:$I2048,0),1)*CS$5</f>
        <v>#N/A</v>
      </c>
      <c r="CT2034" s="76" t="e" cm="1">
        <f t="array" aca="1" ref="CT2034" ca="1">INDIRECT(CT2027)*INDEX($H2037:$I2048,MATCH(CT$9,$I2037:$I2048,0),1)*CT$5</f>
        <v>#N/A</v>
      </c>
      <c r="CU2034" s="76" t="e" cm="1">
        <f t="array" aca="1" ref="CU2034" ca="1">INDIRECT(CU2027)*INDEX($H2037:$I2048,MATCH(CU$9,$I2037:$I2048,0),1)*CU$5</f>
        <v>#N/A</v>
      </c>
      <c r="CV2034" s="76" t="e" cm="1">
        <f t="array" aca="1" ref="CV2034" ca="1">INDIRECT(CV2027)*INDEX($H2037:$I2048,MATCH(CV$9,$I2037:$I2048,0),1)*CV$5</f>
        <v>#N/A</v>
      </c>
      <c r="CW2034" s="76" t="e" cm="1">
        <f t="array" aca="1" ref="CW2034" ca="1">INDIRECT(CW2027)*INDEX($H2037:$I2048,MATCH(CW$9,$I2037:$I2048,0),1)*CW$5</f>
        <v>#N/A</v>
      </c>
      <c r="CX2034" s="76" t="e" cm="1">
        <f t="array" aca="1" ref="CX2034" ca="1">INDIRECT(CX2027)*INDEX($H2037:$I2048,MATCH(CX$9,$I2037:$I2048,0),1)*CX$5</f>
        <v>#N/A</v>
      </c>
      <c r="CY2034" s="76" t="e" cm="1">
        <f t="array" aca="1" ref="CY2034" ca="1">INDIRECT(CY2027)*INDEX($H2037:$I2048,MATCH(CY$9,$I2037:$I2048,0),1)*CY$5</f>
        <v>#N/A</v>
      </c>
      <c r="CZ2034" s="76" t="e" cm="1">
        <f t="array" aca="1" ref="CZ2034" ca="1">INDIRECT(CZ2027)*INDEX($H2037:$I2048,MATCH(CZ$9,$I2037:$I2048,0),1)*CZ$5</f>
        <v>#N/A</v>
      </c>
      <c r="DA2034" s="76" t="e" cm="1">
        <f t="array" aca="1" ref="DA2034" ca="1">INDIRECT(DA2027)*INDEX($H2037:$I2048,MATCH(DA$9,$I2037:$I2048,0),1)*DA$5</f>
        <v>#N/A</v>
      </c>
      <c r="DB2034" s="76" t="e" cm="1">
        <f t="array" aca="1" ref="DB2034" ca="1">INDIRECT(DB2027)*INDEX($H2037:$I2048,MATCH(DB$9,$I2037:$I2048,0),1)*DB$5</f>
        <v>#N/A</v>
      </c>
      <c r="DC2034" s="76" t="e" cm="1">
        <f t="array" aca="1" ref="DC2034" ca="1">INDIRECT(DC2027)*INDEX($H2037:$I2048,MATCH(DC$9,$I2037:$I2048,0),1)*DC$5</f>
        <v>#N/A</v>
      </c>
      <c r="DD2034" s="76" t="e" cm="1">
        <f t="array" aca="1" ref="DD2034" ca="1">INDIRECT(DD2027)*INDEX($H2037:$I2048,MATCH(DD$9,$I2037:$I2048,0),1)*DD$5</f>
        <v>#N/A</v>
      </c>
      <c r="DE2034" s="76" t="e" cm="1">
        <f t="array" aca="1" ref="DE2034" ca="1">INDIRECT(DE2027)*INDEX($H2037:$I2048,MATCH(DE$9,$I2037:$I2048,0),1)*DE$5</f>
        <v>#N/A</v>
      </c>
      <c r="DF2034" s="76" t="e" cm="1">
        <f t="array" aca="1" ref="DF2034" ca="1">INDIRECT(DF2027)*INDEX($H2037:$I2048,MATCH(DF$9,$I2037:$I2048,0),1)*DF$5</f>
        <v>#N/A</v>
      </c>
      <c r="DG2034" s="76" t="e" cm="1">
        <f t="array" aca="1" ref="DG2034" ca="1">INDIRECT(DG2027)*INDEX($H2037:$I2048,MATCH(DG$9,$I2037:$I2048,0),1)*DG$5</f>
        <v>#N/A</v>
      </c>
      <c r="DH2034" s="76" t="e" cm="1">
        <f t="array" aca="1" ref="DH2034" ca="1">INDIRECT(DH2027)*INDEX($H2037:$I2048,MATCH(DH$9,$I2037:$I2048,0),1)*DH$5</f>
        <v>#N/A</v>
      </c>
      <c r="DI2034" s="76" t="e" cm="1">
        <f t="array" aca="1" ref="DI2034" ca="1">INDIRECT(DI2027)*INDEX($H2037:$I2048,MATCH(DI$9,$I2037:$I2048,0),1)*DI$5</f>
        <v>#N/A</v>
      </c>
      <c r="DJ2034" s="76" t="e" cm="1">
        <f t="array" aca="1" ref="DJ2034" ca="1">INDIRECT(DJ2027)*INDEX($H2037:$I2048,MATCH(DJ$9,$I2037:$I2048,0),1)*DJ$5</f>
        <v>#N/A</v>
      </c>
      <c r="DK2034" s="76" t="e" cm="1">
        <f t="array" aca="1" ref="DK2034" ca="1">INDIRECT(DK2027)*INDEX($H2037:$I2048,MATCH(DK$9,$I2037:$I2048,0),1)*DK$5</f>
        <v>#N/A</v>
      </c>
      <c r="DL2034" s="76" t="e" cm="1">
        <f t="array" aca="1" ref="DL2034" ca="1">INDIRECT(DL2027)*INDEX($H2037:$I2048,MATCH(DL$9,$I2037:$I2048,0),1)*DL$5</f>
        <v>#N/A</v>
      </c>
    </row>
    <row r="2035" spans="2:116" x14ac:dyDescent="0.4">
      <c r="D2035" t="s">
        <v>546</v>
      </c>
      <c r="E2035" s="8" t="str">
        <f t="shared" si="3229"/>
        <v>2035 SEASON QUARTER-TV-V</v>
      </c>
      <c r="G2035" s="343" t="s">
        <v>547</v>
      </c>
      <c r="H2035" s="12"/>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240"/>
      <c r="CO2035" s="240"/>
      <c r="CP2035" s="240"/>
      <c r="CQ2035" s="240"/>
      <c r="CR2035" s="240"/>
      <c r="CS2035" s="240"/>
      <c r="CT2035" s="240"/>
      <c r="CU2035" s="240"/>
      <c r="CV2035" s="240"/>
      <c r="CW2035" s="240"/>
      <c r="CX2035" s="240"/>
      <c r="CY2035" s="240"/>
      <c r="CZ2035" s="240"/>
      <c r="DA2035" s="240"/>
      <c r="DB2035" s="240"/>
      <c r="DC2035" s="240"/>
      <c r="DD2035" s="240"/>
      <c r="DE2035" s="240"/>
      <c r="DF2035" s="240"/>
      <c r="DG2035" s="240"/>
      <c r="DH2035" s="240"/>
      <c r="DI2035" s="240"/>
      <c r="DJ2035" s="240"/>
      <c r="DK2035" s="240"/>
      <c r="DL2035" s="240"/>
    </row>
    <row r="2036" spans="2:116" x14ac:dyDescent="0.4">
      <c r="D2036" t="s">
        <v>546</v>
      </c>
      <c r="E2036" s="8" t="str">
        <f t="shared" si="3229"/>
        <v>2036 SEASON QUARTER-TV-V</v>
      </c>
      <c r="G2036" s="343" t="s">
        <v>548</v>
      </c>
      <c r="H2036" s="12"/>
      <c r="I2036" s="60"/>
      <c r="J2036" s="60"/>
      <c r="K2036" s="38"/>
      <c r="L2036" s="38"/>
      <c r="M2036" s="38"/>
      <c r="N2036" s="38"/>
      <c r="O2036" s="38"/>
      <c r="P2036" s="38"/>
      <c r="R2036" s="15"/>
      <c r="S2036" s="240"/>
      <c r="T2036" s="240"/>
      <c r="U2036" s="240"/>
      <c r="V2036" s="240"/>
      <c r="W2036" s="240"/>
      <c r="X2036" s="240"/>
      <c r="Y2036" s="240"/>
      <c r="Z2036" s="240"/>
      <c r="AA2036" s="240"/>
      <c r="AB2036" s="240"/>
      <c r="AC2036" s="240"/>
      <c r="AD2036" s="240"/>
      <c r="AE2036" s="240"/>
      <c r="AF2036" s="240"/>
      <c r="AG2036" s="240"/>
      <c r="AH2036" s="240"/>
      <c r="AI2036" s="240"/>
      <c r="AJ2036" s="240"/>
      <c r="AK2036" s="240"/>
      <c r="AL2036" s="240"/>
      <c r="AM2036" s="240"/>
      <c r="AN2036" s="240"/>
      <c r="AO2036" s="240"/>
      <c r="AP2036" s="240"/>
      <c r="AQ2036" s="240"/>
      <c r="AR2036" s="240"/>
      <c r="AS2036" s="240"/>
      <c r="AT2036" s="240"/>
      <c r="AU2036" s="240"/>
      <c r="AV2036" s="240"/>
      <c r="AW2036" s="240"/>
      <c r="AX2036" s="240"/>
      <c r="AY2036" s="240"/>
      <c r="AZ2036" s="240"/>
      <c r="BA2036" s="240"/>
      <c r="BB2036" s="240"/>
      <c r="BC2036" s="240"/>
      <c r="BD2036" s="240"/>
      <c r="BE2036" s="240"/>
      <c r="BF2036" s="240"/>
      <c r="BG2036" s="240"/>
      <c r="BH2036" s="240"/>
      <c r="BI2036" s="240"/>
      <c r="BJ2036" s="240"/>
      <c r="BK2036" s="240"/>
      <c r="BL2036" s="240"/>
      <c r="BM2036" s="240"/>
      <c r="BN2036" s="240"/>
      <c r="BO2036" s="240"/>
      <c r="BP2036" s="240"/>
      <c r="BQ2036" s="240"/>
      <c r="BR2036" s="240"/>
      <c r="BS2036" s="240"/>
      <c r="BT2036" s="240"/>
      <c r="BU2036" s="240"/>
      <c r="BV2036" s="240"/>
      <c r="BW2036" s="240"/>
      <c r="BX2036" s="240"/>
      <c r="BY2036" s="240"/>
      <c r="BZ2036" s="240"/>
      <c r="CA2036" s="240"/>
      <c r="CB2036" s="240"/>
      <c r="CC2036" s="240"/>
      <c r="CD2036" s="240"/>
      <c r="CE2036" s="240"/>
      <c r="CF2036" s="240"/>
      <c r="CG2036" s="240"/>
      <c r="CH2036" s="240"/>
      <c r="CI2036" s="240"/>
      <c r="CJ2036" s="240"/>
      <c r="CK2036" s="240"/>
      <c r="CL2036" s="240"/>
      <c r="CN2036" s="240"/>
      <c r="CO2036" s="240"/>
      <c r="CP2036" s="240"/>
      <c r="CQ2036" s="240"/>
      <c r="CR2036" s="240"/>
      <c r="CS2036" s="240"/>
      <c r="CT2036" s="240"/>
      <c r="CU2036" s="240"/>
      <c r="CV2036" s="240"/>
      <c r="CW2036" s="240"/>
      <c r="CX2036" s="240"/>
      <c r="CY2036" s="240"/>
      <c r="CZ2036" s="240"/>
      <c r="DA2036" s="240"/>
      <c r="DB2036" s="240"/>
      <c r="DC2036" s="240"/>
      <c r="DD2036" s="240"/>
      <c r="DE2036" s="240"/>
      <c r="DF2036" s="240"/>
      <c r="DG2036" s="240"/>
      <c r="DH2036" s="240"/>
      <c r="DI2036" s="240"/>
      <c r="DJ2036" s="240"/>
      <c r="DK2036" s="240"/>
      <c r="DL2036" s="240"/>
    </row>
    <row r="2037" spans="2:116" x14ac:dyDescent="0.4">
      <c r="D2037" t="s">
        <v>546</v>
      </c>
      <c r="E2037" s="8" t="str">
        <f t="shared" si="3229"/>
        <v>2037 SEASON QUARTER-TV-V</v>
      </c>
      <c r="G2037" s="343" t="s">
        <v>550</v>
      </c>
      <c r="H2037" s="16">
        <v>0.1</v>
      </c>
      <c r="I2037">
        <v>1</v>
      </c>
      <c r="J2037"/>
      <c r="K2037" s="38"/>
      <c r="L2037" s="38"/>
      <c r="M2037" s="38"/>
      <c r="N2037" s="38"/>
      <c r="O2037" s="38"/>
      <c r="P2037" s="38"/>
      <c r="R2037" s="15"/>
      <c r="S2037" s="240"/>
      <c r="T2037" s="240"/>
      <c r="U2037" s="240"/>
      <c r="V2037" s="240"/>
      <c r="W2037" s="240"/>
      <c r="X2037" s="240"/>
      <c r="Y2037" s="240"/>
      <c r="Z2037" s="240"/>
      <c r="AA2037" s="240"/>
      <c r="AB2037" s="240"/>
      <c r="AC2037" s="240"/>
      <c r="AD2037" s="240"/>
      <c r="AE2037" s="240"/>
      <c r="AF2037" s="240"/>
      <c r="AG2037" s="240"/>
      <c r="AH2037" s="240"/>
      <c r="AI2037" s="240"/>
      <c r="AJ2037" s="240"/>
      <c r="AK2037" s="240"/>
      <c r="AL2037" s="240"/>
      <c r="AM2037" s="240"/>
      <c r="AN2037" s="240"/>
      <c r="AO2037" s="240"/>
      <c r="AP2037" s="240"/>
      <c r="AQ2037" s="240"/>
      <c r="AR2037" s="240"/>
      <c r="AS2037" s="240"/>
      <c r="AT2037" s="240"/>
      <c r="AU2037" s="240"/>
      <c r="AV2037" s="240"/>
      <c r="AW2037" s="240"/>
      <c r="AX2037" s="240"/>
      <c r="AY2037" s="240"/>
      <c r="AZ2037" s="240"/>
      <c r="BA2037" s="240"/>
      <c r="BB2037" s="240"/>
      <c r="BC2037" s="240"/>
      <c r="BD2037" s="240"/>
      <c r="BE2037" s="240"/>
      <c r="BF2037" s="240"/>
      <c r="BG2037" s="240"/>
      <c r="BH2037" s="240"/>
      <c r="BI2037" s="240"/>
      <c r="BJ2037" s="240"/>
      <c r="BK2037" s="240"/>
      <c r="BL2037" s="240"/>
      <c r="BM2037" s="240"/>
      <c r="BN2037" s="240"/>
      <c r="BO2037" s="240"/>
      <c r="BP2037" s="240"/>
      <c r="BQ2037" s="240"/>
      <c r="BR2037" s="240"/>
      <c r="BS2037" s="240"/>
      <c r="BT2037" s="240"/>
      <c r="BU2037" s="240"/>
      <c r="BV2037" s="240"/>
      <c r="BW2037" s="240"/>
      <c r="BX2037" s="240"/>
      <c r="BY2037" s="240"/>
      <c r="BZ2037" s="240"/>
      <c r="CA2037" s="240"/>
      <c r="CB2037" s="240"/>
      <c r="CC2037" s="240"/>
      <c r="CD2037" s="240"/>
      <c r="CE2037" s="240"/>
      <c r="CF2037" s="240"/>
      <c r="CG2037" s="240"/>
      <c r="CH2037" s="240"/>
      <c r="CI2037" s="240"/>
      <c r="CJ2037" s="240"/>
      <c r="CK2037" s="240"/>
      <c r="CL2037" s="240"/>
      <c r="CN2037" s="240"/>
      <c r="CO2037" s="240"/>
      <c r="CP2037" s="240"/>
      <c r="CQ2037" s="240"/>
      <c r="CR2037" s="240"/>
      <c r="CS2037" s="240"/>
      <c r="CT2037" s="240"/>
      <c r="CU2037" s="240"/>
      <c r="CV2037" s="240"/>
      <c r="CW2037" s="240"/>
      <c r="CX2037" s="240"/>
      <c r="CY2037" s="240"/>
      <c r="CZ2037" s="240"/>
      <c r="DA2037" s="240"/>
      <c r="DB2037" s="240"/>
      <c r="DC2037" s="240"/>
      <c r="DD2037" s="240"/>
      <c r="DE2037" s="240"/>
      <c r="DF2037" s="240"/>
      <c r="DG2037" s="240"/>
      <c r="DH2037" s="240"/>
      <c r="DI2037" s="240"/>
      <c r="DJ2037" s="240"/>
      <c r="DK2037" s="240"/>
      <c r="DL2037" s="240"/>
    </row>
    <row r="2038" spans="2:116" x14ac:dyDescent="0.4">
      <c r="D2038" t="s">
        <v>546</v>
      </c>
      <c r="E2038" s="8" t="str">
        <f t="shared" si="3229"/>
        <v>2038 SEASON QUARTER-TV-V</v>
      </c>
      <c r="G2038" s="343" t="s">
        <v>549</v>
      </c>
      <c r="H2038" s="16">
        <v>0.35</v>
      </c>
      <c r="I2038">
        <f>I2037+1</f>
        <v>2</v>
      </c>
      <c r="J2038"/>
      <c r="K2038" s="38"/>
      <c r="L2038" s="38"/>
      <c r="M2038" s="38"/>
      <c r="N2038" s="38"/>
      <c r="O2038" s="38"/>
      <c r="P2038" s="38"/>
      <c r="R2038" s="15"/>
      <c r="S2038" s="240"/>
      <c r="T2038" s="240"/>
      <c r="U2038" s="240"/>
      <c r="V2038" s="240"/>
      <c r="W2038" s="240"/>
      <c r="X2038" s="240"/>
      <c r="Y2038" s="240"/>
      <c r="Z2038" s="240"/>
      <c r="AA2038" s="240"/>
      <c r="AB2038" s="240"/>
      <c r="AC2038" s="240"/>
      <c r="AD2038" s="240"/>
      <c r="AE2038" s="240"/>
      <c r="AF2038" s="240"/>
      <c r="AG2038" s="240"/>
      <c r="AH2038" s="240"/>
      <c r="AI2038" s="240"/>
      <c r="AJ2038" s="240"/>
      <c r="AK2038" s="240"/>
      <c r="AL2038" s="240"/>
      <c r="AM2038" s="240"/>
      <c r="AN2038" s="240"/>
      <c r="AO2038" s="240"/>
      <c r="AP2038" s="240"/>
      <c r="AQ2038" s="240"/>
      <c r="AR2038" s="240"/>
      <c r="AS2038" s="240"/>
      <c r="AT2038" s="240"/>
      <c r="AU2038" s="240"/>
      <c r="AV2038" s="240"/>
      <c r="AW2038" s="240"/>
      <c r="AX2038" s="240"/>
      <c r="AY2038" s="240"/>
      <c r="AZ2038" s="240"/>
      <c r="BA2038" s="240"/>
      <c r="BB2038" s="240"/>
      <c r="BC2038" s="240"/>
      <c r="BD2038" s="240"/>
      <c r="BE2038" s="240"/>
      <c r="BF2038" s="240"/>
      <c r="BG2038" s="240"/>
      <c r="BH2038" s="240"/>
      <c r="BI2038" s="240"/>
      <c r="BJ2038" s="240"/>
      <c r="BK2038" s="240"/>
      <c r="BL2038" s="240"/>
      <c r="BM2038" s="240"/>
      <c r="BN2038" s="240"/>
      <c r="BO2038" s="240"/>
      <c r="BP2038" s="240"/>
      <c r="BQ2038" s="240"/>
      <c r="BR2038" s="240"/>
      <c r="BS2038" s="240"/>
      <c r="BT2038" s="240"/>
      <c r="BU2038" s="240"/>
      <c r="BV2038" s="240"/>
      <c r="BW2038" s="240"/>
      <c r="BX2038" s="240"/>
      <c r="BY2038" s="240"/>
      <c r="BZ2038" s="240"/>
      <c r="CA2038" s="240"/>
      <c r="CB2038" s="240"/>
      <c r="CC2038" s="240"/>
      <c r="CD2038" s="240"/>
      <c r="CE2038" s="240"/>
      <c r="CF2038" s="240"/>
      <c r="CG2038" s="240"/>
      <c r="CH2038" s="240"/>
      <c r="CI2038" s="240"/>
      <c r="CJ2038" s="240"/>
      <c r="CK2038" s="240"/>
      <c r="CL2038" s="240"/>
      <c r="CN2038" s="240"/>
      <c r="CO2038" s="240"/>
      <c r="CP2038" s="240"/>
      <c r="CQ2038" s="240"/>
      <c r="CR2038" s="240"/>
      <c r="CS2038" s="240"/>
      <c r="CT2038" s="240"/>
      <c r="CU2038" s="240"/>
      <c r="CV2038" s="240"/>
      <c r="CW2038" s="240"/>
      <c r="CX2038" s="240"/>
      <c r="CY2038" s="240"/>
      <c r="CZ2038" s="240"/>
      <c r="DA2038" s="240"/>
      <c r="DB2038" s="240"/>
      <c r="DC2038" s="240"/>
      <c r="DD2038" s="240"/>
      <c r="DE2038" s="240"/>
      <c r="DF2038" s="240"/>
      <c r="DG2038" s="240"/>
      <c r="DH2038" s="240"/>
      <c r="DI2038" s="240"/>
      <c r="DJ2038" s="240"/>
      <c r="DK2038" s="240"/>
      <c r="DL2038" s="240"/>
    </row>
    <row r="2039" spans="2:116" x14ac:dyDescent="0.4">
      <c r="D2039" t="s">
        <v>546</v>
      </c>
      <c r="E2039" s="8" t="str">
        <f t="shared" si="3229"/>
        <v>2039 SEASON QUARTER-TV-V</v>
      </c>
      <c r="G2039" s="145" t="s">
        <v>62</v>
      </c>
      <c r="H2039" s="16">
        <v>0.05</v>
      </c>
      <c r="I2039">
        <f t="shared" ref="I2039:I2040" si="3236">I2038+1</f>
        <v>3</v>
      </c>
      <c r="J2039"/>
      <c r="K2039" s="38"/>
      <c r="L2039" s="38"/>
      <c r="M2039" s="38"/>
      <c r="N2039" s="38"/>
      <c r="O2039" s="38"/>
      <c r="P2039" s="38"/>
      <c r="R2039" s="15"/>
      <c r="S2039" s="240"/>
      <c r="T2039" s="240"/>
      <c r="U2039" s="240"/>
      <c r="V2039" s="240"/>
      <c r="W2039" s="240"/>
      <c r="X2039" s="240"/>
      <c r="Y2039" s="240"/>
      <c r="Z2039" s="240"/>
      <c r="AA2039" s="240"/>
      <c r="AB2039" s="240"/>
      <c r="AC2039" s="240"/>
      <c r="AD2039" s="240"/>
      <c r="AE2039" s="240"/>
      <c r="AF2039" s="240"/>
      <c r="AG2039" s="240"/>
      <c r="AH2039" s="240"/>
      <c r="AI2039" s="240"/>
      <c r="AJ2039" s="240"/>
      <c r="AK2039" s="240"/>
      <c r="AL2039" s="240"/>
      <c r="AM2039" s="240"/>
      <c r="AN2039" s="240"/>
      <c r="AO2039" s="240"/>
      <c r="AP2039" s="240"/>
      <c r="AQ2039" s="240"/>
      <c r="AR2039" s="240"/>
      <c r="AS2039" s="240"/>
      <c r="AT2039" s="240"/>
      <c r="AU2039" s="240"/>
      <c r="AV2039" s="240"/>
      <c r="AW2039" s="240"/>
      <c r="AX2039" s="240"/>
      <c r="AY2039" s="240"/>
      <c r="AZ2039" s="240"/>
      <c r="BA2039" s="240"/>
      <c r="BB2039" s="240"/>
      <c r="BC2039" s="240"/>
      <c r="BD2039" s="240"/>
      <c r="BE2039" s="240"/>
      <c r="BF2039" s="240"/>
      <c r="BG2039" s="240"/>
      <c r="BH2039" s="240"/>
      <c r="BI2039" s="240"/>
      <c r="BJ2039" s="240"/>
      <c r="BK2039" s="240"/>
      <c r="BL2039" s="240"/>
      <c r="BM2039" s="240"/>
      <c r="BN2039" s="240"/>
      <c r="BO2039" s="240"/>
      <c r="BP2039" s="240"/>
      <c r="BQ2039" s="240"/>
      <c r="BR2039" s="240"/>
      <c r="BS2039" s="240"/>
      <c r="BT2039" s="240"/>
      <c r="BU2039" s="240"/>
      <c r="BV2039" s="240"/>
      <c r="BW2039" s="240"/>
      <c r="BX2039" s="240"/>
      <c r="BY2039" s="240"/>
      <c r="BZ2039" s="240"/>
      <c r="CA2039" s="240"/>
      <c r="CB2039" s="240"/>
      <c r="CC2039" s="240"/>
      <c r="CD2039" s="240"/>
      <c r="CE2039" s="240"/>
      <c r="CF2039" s="240"/>
      <c r="CG2039" s="240"/>
      <c r="CH2039" s="240"/>
      <c r="CI2039" s="240"/>
      <c r="CJ2039" s="240"/>
      <c r="CK2039" s="240"/>
      <c r="CL2039" s="240"/>
      <c r="CN2039" s="240"/>
      <c r="CO2039" s="240"/>
      <c r="CP2039" s="240"/>
      <c r="CQ2039" s="240"/>
      <c r="CR2039" s="240"/>
      <c r="CS2039" s="240"/>
      <c r="CT2039" s="240"/>
      <c r="CU2039" s="240"/>
      <c r="CV2039" s="240"/>
      <c r="CW2039" s="240"/>
      <c r="CX2039" s="240"/>
      <c r="CY2039" s="240"/>
      <c r="CZ2039" s="240"/>
      <c r="DA2039" s="240"/>
      <c r="DB2039" s="240"/>
      <c r="DC2039" s="240"/>
      <c r="DD2039" s="240"/>
      <c r="DE2039" s="240"/>
      <c r="DF2039" s="240"/>
      <c r="DG2039" s="240"/>
      <c r="DH2039" s="240"/>
      <c r="DI2039" s="240"/>
      <c r="DJ2039" s="240"/>
      <c r="DK2039" s="240"/>
      <c r="DL2039" s="240"/>
    </row>
    <row r="2040" spans="2:116" x14ac:dyDescent="0.4">
      <c r="B2040" t="s">
        <v>332</v>
      </c>
      <c r="D2040" t="s">
        <v>546</v>
      </c>
      <c r="E2040" s="8" t="str">
        <f t="shared" ref="E2040" si="3237">ROW()&amp;" "&amp;D2040</f>
        <v>2040 SEASON QUARTER-TV-V</v>
      </c>
      <c r="G2040" s="136" t="str">
        <f t="shared" ref="G2040:G2047" si="3238">G2022</f>
        <v>Surgical procedures</v>
      </c>
      <c r="H2040" s="16">
        <v>0.45</v>
      </c>
      <c r="I2040">
        <f t="shared" si="3236"/>
        <v>4</v>
      </c>
      <c r="J2040"/>
      <c r="K2040" s="38"/>
      <c r="L2040" s="38"/>
      <c r="M2040" s="38"/>
      <c r="N2040" s="38"/>
      <c r="O2040" s="38"/>
      <c r="P2040" s="38"/>
      <c r="R2040" s="15"/>
      <c r="S2040" s="240"/>
      <c r="T2040" s="240"/>
      <c r="U2040" s="240"/>
      <c r="V2040" s="240"/>
      <c r="W2040" s="240"/>
      <c r="X2040" s="240"/>
      <c r="Y2040" s="240"/>
      <c r="Z2040" s="240"/>
      <c r="AA2040" s="240"/>
      <c r="AB2040" s="240"/>
      <c r="AC2040" s="240"/>
      <c r="AD2040" s="240"/>
      <c r="AE2040" s="240"/>
      <c r="AF2040" s="240"/>
      <c r="AG2040" s="240"/>
      <c r="AH2040" s="240"/>
      <c r="AI2040" s="240"/>
      <c r="AJ2040" s="240"/>
      <c r="AK2040" s="240"/>
      <c r="AL2040" s="240"/>
      <c r="AM2040" s="240"/>
      <c r="AN2040" s="240"/>
      <c r="AO2040" s="240"/>
      <c r="AP2040" s="240"/>
      <c r="AQ2040" s="240"/>
      <c r="AR2040" s="240"/>
      <c r="AS2040" s="240"/>
      <c r="AT2040" s="240"/>
      <c r="AU2040" s="240"/>
      <c r="AV2040" s="240"/>
      <c r="AW2040" s="240"/>
      <c r="AX2040" s="240"/>
      <c r="AY2040" s="240"/>
      <c r="AZ2040" s="240"/>
      <c r="BA2040" s="240"/>
      <c r="BB2040" s="240"/>
      <c r="BC2040" s="240"/>
      <c r="BD2040" s="240"/>
      <c r="BE2040" s="240"/>
      <c r="BF2040" s="240"/>
      <c r="BG2040" s="240"/>
      <c r="BH2040" s="240"/>
      <c r="BI2040" s="240"/>
      <c r="BJ2040" s="240"/>
      <c r="BK2040" s="240"/>
      <c r="BL2040" s="240"/>
      <c r="BM2040" s="240"/>
      <c r="BN2040" s="240"/>
      <c r="BO2040" s="240"/>
      <c r="BP2040" s="240"/>
      <c r="BQ2040" s="240"/>
      <c r="BR2040" s="240"/>
      <c r="BS2040" s="240"/>
      <c r="BT2040" s="240"/>
      <c r="BU2040" s="240"/>
      <c r="BV2040" s="240"/>
      <c r="BW2040" s="240"/>
      <c r="BX2040" s="240"/>
      <c r="BY2040" s="240"/>
      <c r="BZ2040" s="240"/>
      <c r="CA2040" s="240"/>
      <c r="CB2040" s="240"/>
      <c r="CC2040" s="240"/>
      <c r="CD2040" s="240"/>
      <c r="CE2040" s="240"/>
      <c r="CF2040" s="240"/>
      <c r="CG2040" s="240"/>
      <c r="CH2040" s="240"/>
      <c r="CI2040" s="240"/>
      <c r="CJ2040" s="240"/>
      <c r="CK2040" s="240"/>
      <c r="CL2040" s="240"/>
      <c r="CN2040" s="240"/>
      <c r="CO2040" s="240"/>
      <c r="CP2040" s="240"/>
      <c r="CQ2040" s="240"/>
      <c r="CR2040" s="240"/>
      <c r="CS2040" s="240"/>
      <c r="CT2040" s="240"/>
      <c r="CU2040" s="240"/>
      <c r="CV2040" s="240"/>
      <c r="CW2040" s="240"/>
      <c r="CX2040" s="240"/>
      <c r="CY2040" s="240"/>
      <c r="CZ2040" s="240"/>
      <c r="DA2040" s="240"/>
      <c r="DB2040" s="240"/>
      <c r="DC2040" s="240"/>
      <c r="DD2040" s="240"/>
      <c r="DE2040" s="240"/>
      <c r="DF2040" s="240"/>
      <c r="DG2040" s="240"/>
      <c r="DH2040" s="240"/>
      <c r="DI2040" s="240"/>
      <c r="DJ2040" s="240"/>
      <c r="DK2040" s="240"/>
      <c r="DL2040" s="240"/>
    </row>
    <row r="2041" spans="2:116" x14ac:dyDescent="0.4">
      <c r="B2041" t="s">
        <v>332</v>
      </c>
      <c r="D2041" t="s">
        <v>546</v>
      </c>
      <c r="E2041" s="8" t="str">
        <f>ROW()&amp;" "&amp;D2041</f>
        <v>2041 SEASON QUARTER-TV-V</v>
      </c>
      <c r="G2041" s="136" t="str">
        <f t="shared" si="3238"/>
        <v>procedure</v>
      </c>
      <c r="H2041" s="34">
        <f>1-SUM(H2037:H2040)</f>
        <v>5.0000000000000044E-2</v>
      </c>
      <c r="I2041" s="60"/>
      <c r="J2041" s="60"/>
      <c r="K2041" s="38"/>
      <c r="L2041" s="38"/>
      <c r="M2041" s="38"/>
      <c r="N2041" s="38"/>
      <c r="O2041" s="38"/>
      <c r="P2041" s="38"/>
      <c r="R2041" s="15"/>
      <c r="S2041" s="240"/>
      <c r="T2041" s="240"/>
      <c r="U2041" s="240"/>
      <c r="V2041" s="240"/>
      <c r="W2041" s="240"/>
      <c r="X2041" s="240"/>
      <c r="Y2041" s="240"/>
      <c r="Z2041" s="240"/>
      <c r="AA2041" s="240"/>
      <c r="AB2041" s="240"/>
      <c r="AC2041" s="240"/>
      <c r="AD2041" s="240"/>
      <c r="AE2041" s="240"/>
      <c r="AF2041" s="240"/>
      <c r="AG2041" s="240"/>
      <c r="AH2041" s="240"/>
      <c r="AI2041" s="240"/>
      <c r="AJ2041" s="240"/>
      <c r="AK2041" s="240"/>
      <c r="AL2041" s="240"/>
      <c r="AM2041" s="240"/>
      <c r="AN2041" s="240"/>
      <c r="AO2041" s="240"/>
      <c r="AP2041" s="240"/>
      <c r="AQ2041" s="240"/>
      <c r="AR2041" s="240"/>
      <c r="AS2041" s="240"/>
      <c r="AT2041" s="240"/>
      <c r="AU2041" s="240"/>
      <c r="AV2041" s="240"/>
      <c r="AW2041" s="240"/>
      <c r="AX2041" s="240"/>
      <c r="AY2041" s="240"/>
      <c r="AZ2041" s="240"/>
      <c r="BA2041" s="240"/>
      <c r="BB2041" s="240"/>
      <c r="BC2041" s="240"/>
      <c r="BD2041" s="240"/>
      <c r="BE2041" s="240"/>
      <c r="BF2041" s="240"/>
      <c r="BG2041" s="240"/>
      <c r="BH2041" s="240"/>
      <c r="BI2041" s="240"/>
      <c r="BJ2041" s="240"/>
      <c r="BK2041" s="240"/>
      <c r="BL2041" s="240"/>
      <c r="BM2041" s="240"/>
      <c r="BN2041" s="240"/>
      <c r="BO2041" s="240"/>
      <c r="BP2041" s="240"/>
      <c r="BQ2041" s="240"/>
      <c r="BR2041" s="240"/>
      <c r="BS2041" s="240"/>
      <c r="BT2041" s="240"/>
      <c r="BU2041" s="240"/>
      <c r="BV2041" s="240"/>
      <c r="BW2041" s="240"/>
      <c r="BX2041" s="240"/>
      <c r="BY2041" s="240"/>
      <c r="BZ2041" s="240"/>
      <c r="CA2041" s="240"/>
      <c r="CB2041" s="240"/>
      <c r="CC2041" s="240"/>
      <c r="CD2041" s="240"/>
      <c r="CE2041" s="240"/>
      <c r="CF2041" s="240"/>
      <c r="CG2041" s="240"/>
      <c r="CH2041" s="240"/>
      <c r="CI2041" s="240"/>
      <c r="CJ2041" s="240"/>
      <c r="CK2041" s="240"/>
      <c r="CL2041" s="240"/>
      <c r="CN2041" s="240"/>
      <c r="CO2041" s="240"/>
      <c r="CP2041" s="240"/>
      <c r="CQ2041" s="240"/>
      <c r="CR2041" s="240"/>
      <c r="CS2041" s="240"/>
      <c r="CT2041" s="240"/>
      <c r="CU2041" s="240"/>
      <c r="CV2041" s="240"/>
      <c r="CW2041" s="240"/>
      <c r="CX2041" s="240"/>
      <c r="CY2041" s="240"/>
      <c r="CZ2041" s="240"/>
      <c r="DA2041" s="240"/>
      <c r="DB2041" s="240"/>
      <c r="DC2041" s="240"/>
      <c r="DD2041" s="240"/>
      <c r="DE2041" s="240"/>
      <c r="DF2041" s="240"/>
      <c r="DG2041" s="240"/>
      <c r="DH2041" s="240"/>
      <c r="DI2041" s="240"/>
      <c r="DJ2041" s="240"/>
      <c r="DK2041" s="240"/>
      <c r="DL2041" s="240"/>
    </row>
    <row r="2042" spans="2:116" x14ac:dyDescent="0.4">
      <c r="B2042" t="s">
        <v>332</v>
      </c>
      <c r="D2042" t="s">
        <v>546</v>
      </c>
      <c r="E2042" s="8" t="str">
        <f t="shared" ref="E2042:E2047" si="3239">ROW()&amp;" "&amp;D2042</f>
        <v>2042 SEASON QUARTER-TV-V</v>
      </c>
      <c r="G2042" s="136" t="str">
        <f t="shared" si="3238"/>
        <v>Primary revenue driver</v>
      </c>
      <c r="H2042" s="12"/>
      <c r="I2042" s="60"/>
      <c r="J2042" s="60"/>
      <c r="K2042" s="38"/>
      <c r="L2042" s="38"/>
      <c r="M2042" s="38"/>
      <c r="N2042" s="38"/>
      <c r="O2042" s="38"/>
      <c r="P2042" s="38"/>
      <c r="R2042" s="15"/>
      <c r="S2042" s="240"/>
      <c r="T2042" s="240"/>
      <c r="U2042" s="240"/>
      <c r="V2042" s="240"/>
      <c r="W2042" s="240"/>
      <c r="X2042" s="240"/>
      <c r="Y2042" s="240"/>
      <c r="Z2042" s="240"/>
      <c r="AA2042" s="240"/>
      <c r="AB2042" s="240"/>
      <c r="AC2042" s="240"/>
      <c r="AD2042" s="240"/>
      <c r="AE2042" s="240"/>
      <c r="AF2042" s="240"/>
      <c r="AG2042" s="240"/>
      <c r="AH2042" s="240"/>
      <c r="AI2042" s="240"/>
      <c r="AJ2042" s="240"/>
      <c r="AK2042" s="240"/>
      <c r="AL2042" s="240"/>
      <c r="AM2042" s="240"/>
      <c r="AN2042" s="240"/>
      <c r="AO2042" s="240"/>
      <c r="AP2042" s="240"/>
      <c r="AQ2042" s="240"/>
      <c r="AR2042" s="240"/>
      <c r="AS2042" s="240"/>
      <c r="AT2042" s="240"/>
      <c r="AU2042" s="240"/>
      <c r="AV2042" s="240"/>
      <c r="AW2042" s="240"/>
      <c r="AX2042" s="240"/>
      <c r="AY2042" s="240"/>
      <c r="AZ2042" s="240"/>
      <c r="BA2042" s="240"/>
      <c r="BB2042" s="240"/>
      <c r="BC2042" s="240"/>
      <c r="BD2042" s="240"/>
      <c r="BE2042" s="240"/>
      <c r="BF2042" s="240"/>
      <c r="BG2042" s="240"/>
      <c r="BH2042" s="240"/>
      <c r="BI2042" s="240"/>
      <c r="BJ2042" s="240"/>
      <c r="BK2042" s="240"/>
      <c r="BL2042" s="240"/>
      <c r="BM2042" s="240"/>
      <c r="BN2042" s="240"/>
      <c r="BO2042" s="240"/>
      <c r="BP2042" s="240"/>
      <c r="BQ2042" s="240"/>
      <c r="BR2042" s="240"/>
      <c r="BS2042" s="240"/>
      <c r="BT2042" s="240"/>
      <c r="BU2042" s="240"/>
      <c r="BV2042" s="240"/>
      <c r="BW2042" s="240"/>
      <c r="BX2042" s="240"/>
      <c r="BY2042" s="240"/>
      <c r="BZ2042" s="240"/>
      <c r="CA2042" s="240"/>
      <c r="CB2042" s="240"/>
      <c r="CC2042" s="240"/>
      <c r="CD2042" s="240"/>
      <c r="CE2042" s="240"/>
      <c r="CF2042" s="240"/>
      <c r="CG2042" s="240"/>
      <c r="CH2042" s="240"/>
      <c r="CI2042" s="240"/>
      <c r="CJ2042" s="240"/>
      <c r="CK2042" s="240"/>
      <c r="CL2042" s="240"/>
      <c r="CN2042" s="60"/>
      <c r="CO2042" s="76"/>
      <c r="CP2042" s="76"/>
      <c r="CQ2042" s="76"/>
      <c r="CR2042" s="76"/>
      <c r="CS2042" s="76"/>
      <c r="CT2042" s="76"/>
      <c r="CU2042" s="76"/>
      <c r="CV2042" s="76"/>
      <c r="CW2042" s="76"/>
      <c r="CX2042" s="76"/>
      <c r="CY2042" s="76"/>
      <c r="CZ2042" s="76"/>
      <c r="DA2042" s="76"/>
      <c r="DB2042" s="76"/>
      <c r="DC2042" s="76"/>
      <c r="DD2042" s="76"/>
      <c r="DE2042" s="76"/>
      <c r="DF2042" s="76"/>
      <c r="DG2042" s="76"/>
      <c r="DH2042" s="76"/>
      <c r="DI2042" s="76"/>
      <c r="DJ2042" s="76"/>
      <c r="DK2042" s="76"/>
      <c r="DL2042" s="76"/>
    </row>
    <row r="2043" spans="2:116" x14ac:dyDescent="0.4">
      <c r="B2043" t="s">
        <v>332</v>
      </c>
      <c r="D2043" t="s">
        <v>546</v>
      </c>
      <c r="E2043" s="8" t="str">
        <f t="shared" si="3239"/>
        <v>2043 SEASON QUARTER-TV-V</v>
      </c>
      <c r="G2043" s="136" t="str">
        <f t="shared" si="3238"/>
        <v>Primary volume driver</v>
      </c>
      <c r="H2043" s="27"/>
      <c r="I2043" s="78"/>
      <c r="J2043" s="78"/>
      <c r="K2043" s="33"/>
      <c r="L2043" s="33"/>
      <c r="M2043" s="33"/>
      <c r="N2043" s="33"/>
      <c r="O2043" s="33"/>
      <c r="P2043" s="33"/>
      <c r="R2043" s="33"/>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78"/>
      <c r="CO2043" s="77"/>
      <c r="CP2043" s="77"/>
      <c r="CQ2043" s="77"/>
      <c r="CR2043" s="77"/>
      <c r="CS2043" s="77"/>
      <c r="CT2043" s="77"/>
      <c r="CU2043" s="77"/>
      <c r="CV2043" s="77"/>
      <c r="CW2043" s="77"/>
      <c r="CX2043" s="77"/>
      <c r="CY2043" s="77"/>
      <c r="CZ2043" s="77"/>
      <c r="DA2043" s="77"/>
      <c r="DB2043" s="77"/>
      <c r="DC2043" s="77"/>
      <c r="DD2043" s="77"/>
      <c r="DE2043" s="77"/>
      <c r="DF2043" s="77"/>
      <c r="DG2043" s="77"/>
      <c r="DH2043" s="77"/>
      <c r="DI2043" s="77"/>
      <c r="DJ2043" s="77"/>
      <c r="DK2043" s="77"/>
      <c r="DL2043" s="77"/>
    </row>
    <row r="2044" spans="2:116" x14ac:dyDescent="0.4">
      <c r="B2044" t="s">
        <v>332</v>
      </c>
      <c r="D2044" t="s">
        <v>546</v>
      </c>
      <c r="E2044" s="8" t="str">
        <f t="shared" si="3239"/>
        <v>2044 SEASON QUARTER-TV-V</v>
      </c>
      <c r="G2044" s="136" t="str">
        <f t="shared" si="3238"/>
        <v>(Secondary label)</v>
      </c>
      <c r="H2044" s="27"/>
      <c r="I2044" s="78"/>
      <c r="J2044" s="78"/>
      <c r="K2044" s="33"/>
      <c r="L2044" s="33"/>
      <c r="M2044" s="33"/>
      <c r="N2044" s="33"/>
      <c r="O2044" s="33"/>
      <c r="P2044" s="33"/>
      <c r="R2044" s="33"/>
      <c r="S2044" s="1"/>
      <c r="T2044" s="80"/>
      <c r="U2044" s="80"/>
      <c r="V2044" s="80"/>
      <c r="W2044" s="80"/>
      <c r="X2044" s="80"/>
      <c r="Y2044" s="80"/>
      <c r="Z2044" s="80"/>
      <c r="AA2044" s="80"/>
      <c r="AB2044" s="80"/>
      <c r="AC2044" s="80"/>
      <c r="AD2044" s="80"/>
      <c r="AE2044" s="80"/>
      <c r="AF2044" s="80"/>
      <c r="AG2044" s="80"/>
      <c r="AH2044" s="80"/>
      <c r="AI2044" s="80"/>
      <c r="AJ2044" s="80"/>
      <c r="AK2044" s="80"/>
      <c r="AL2044" s="80"/>
      <c r="AM2044" s="80"/>
      <c r="AN2044" s="80"/>
      <c r="AO2044" s="80"/>
      <c r="AP2044" s="80"/>
      <c r="AQ2044" s="80"/>
      <c r="AR2044" s="80"/>
      <c r="AS2044" s="80"/>
      <c r="AT2044" s="80"/>
      <c r="AU2044" s="80"/>
      <c r="AV2044" s="80"/>
      <c r="AW2044" s="80"/>
      <c r="AX2044" s="80"/>
      <c r="AY2044" s="80"/>
      <c r="AZ2044" s="80"/>
      <c r="BA2044" s="80"/>
      <c r="BB2044" s="80"/>
      <c r="BC2044" s="80"/>
      <c r="BD2044" s="80"/>
      <c r="BE2044" s="80"/>
      <c r="BF2044" s="80"/>
      <c r="BG2044" s="80"/>
      <c r="BH2044" s="80"/>
      <c r="BI2044" s="80"/>
      <c r="BJ2044" s="80"/>
      <c r="BK2044" s="80"/>
      <c r="BL2044" s="80"/>
      <c r="BM2044" s="80"/>
      <c r="BN2044" s="80"/>
      <c r="BO2044" s="80"/>
      <c r="BP2044" s="80"/>
      <c r="BQ2044" s="80"/>
      <c r="BR2044" s="80"/>
      <c r="BS2044" s="80"/>
      <c r="BT2044" s="80"/>
      <c r="BU2044" s="80"/>
      <c r="BV2044" s="80"/>
      <c r="BW2044" s="80"/>
      <c r="BX2044" s="80"/>
      <c r="BY2044" s="80"/>
      <c r="BZ2044" s="80"/>
      <c r="CA2044" s="80"/>
      <c r="CB2044" s="80"/>
      <c r="CC2044" s="80"/>
      <c r="CD2044" s="80"/>
      <c r="CE2044" s="80"/>
      <c r="CF2044" s="80"/>
      <c r="CG2044" s="80"/>
      <c r="CH2044" s="80"/>
      <c r="CI2044" s="80"/>
      <c r="CJ2044" s="80"/>
      <c r="CK2044" s="80"/>
      <c r="CL2044" s="80"/>
      <c r="CN2044" s="80">
        <f t="shared" ref="CN2044" si="3240">CN2026</f>
        <v>0</v>
      </c>
      <c r="CO2044" s="4" t="str">
        <f>ADDRESS(ROW(CO2034),COLUMN(CO2034),2)</f>
        <v>CO$2034</v>
      </c>
      <c r="CP2044" s="4" t="str">
        <f t="shared" ref="CP2044:DL2044" si="3241">ADDRESS(ROW(CP2034),COLUMN(CP2034),2)</f>
        <v>CP$2034</v>
      </c>
      <c r="CQ2044" s="4" t="str">
        <f t="shared" si="3241"/>
        <v>CQ$2034</v>
      </c>
      <c r="CR2044" s="4" t="str">
        <f t="shared" si="3241"/>
        <v>CR$2034</v>
      </c>
      <c r="CS2044" s="4" t="str">
        <f t="shared" si="3241"/>
        <v>CS$2034</v>
      </c>
      <c r="CT2044" s="4" t="str">
        <f t="shared" si="3241"/>
        <v>CT$2034</v>
      </c>
      <c r="CU2044" s="4" t="str">
        <f t="shared" si="3241"/>
        <v>CU$2034</v>
      </c>
      <c r="CV2044" s="4" t="str">
        <f t="shared" si="3241"/>
        <v>CV$2034</v>
      </c>
      <c r="CW2044" s="4" t="str">
        <f t="shared" si="3241"/>
        <v>CW$2034</v>
      </c>
      <c r="CX2044" s="4" t="str">
        <f t="shared" si="3241"/>
        <v>CX$2034</v>
      </c>
      <c r="CY2044" s="4" t="str">
        <f t="shared" si="3241"/>
        <v>CY$2034</v>
      </c>
      <c r="CZ2044" s="4" t="str">
        <f t="shared" si="3241"/>
        <v>CZ$2034</v>
      </c>
      <c r="DA2044" s="4" t="str">
        <f t="shared" si="3241"/>
        <v>DA$2034</v>
      </c>
      <c r="DB2044" s="4" t="str">
        <f t="shared" si="3241"/>
        <v>DB$2034</v>
      </c>
      <c r="DC2044" s="4" t="str">
        <f t="shared" si="3241"/>
        <v>DC$2034</v>
      </c>
      <c r="DD2044" s="4" t="str">
        <f t="shared" si="3241"/>
        <v>DD$2034</v>
      </c>
      <c r="DE2044" s="4" t="str">
        <f t="shared" si="3241"/>
        <v>DE$2034</v>
      </c>
      <c r="DF2044" s="4" t="str">
        <f t="shared" si="3241"/>
        <v>DF$2034</v>
      </c>
      <c r="DG2044" s="4" t="str">
        <f t="shared" si="3241"/>
        <v>DG$2034</v>
      </c>
      <c r="DH2044" s="4" t="str">
        <f t="shared" si="3241"/>
        <v>DH$2034</v>
      </c>
      <c r="DI2044" s="4" t="str">
        <f t="shared" si="3241"/>
        <v>DI$2034</v>
      </c>
      <c r="DJ2044" s="4" t="str">
        <f t="shared" si="3241"/>
        <v>DJ$2034</v>
      </c>
      <c r="DK2044" s="4" t="str">
        <f t="shared" si="3241"/>
        <v>DK$2034</v>
      </c>
      <c r="DL2044" s="4" t="str">
        <f t="shared" si="3241"/>
        <v>DL$2034</v>
      </c>
    </row>
    <row r="2045" spans="2:116" x14ac:dyDescent="0.4">
      <c r="B2045" t="s">
        <v>332</v>
      </c>
      <c r="D2045" t="s">
        <v>546</v>
      </c>
      <c r="E2045" s="8" t="str">
        <f t="shared" si="3239"/>
        <v>2045 SEASON QUARTER-TV-V</v>
      </c>
      <c r="G2045" s="136" t="str">
        <f t="shared" si="3238"/>
        <v xml:space="preserve">secondary unit </v>
      </c>
      <c r="K2045" s="53"/>
      <c r="L2045" s="53"/>
      <c r="M2045" s="53"/>
      <c r="N2045" s="53"/>
      <c r="O2045" s="53"/>
      <c r="P2045" s="53"/>
      <c r="R2045" s="24"/>
      <c r="S2045" s="80"/>
      <c r="T2045" s="80"/>
      <c r="U2045" s="80"/>
      <c r="V2045" s="80"/>
      <c r="W2045" s="80"/>
      <c r="X2045" s="80"/>
      <c r="Y2045" s="80"/>
      <c r="Z2045" s="80"/>
      <c r="AA2045" s="80"/>
      <c r="AB2045" s="80"/>
      <c r="AC2045" s="80"/>
      <c r="AD2045" s="80"/>
      <c r="AE2045" s="80"/>
      <c r="AF2045" s="80"/>
      <c r="AG2045" s="80"/>
      <c r="AH2045" s="80"/>
      <c r="AI2045" s="80"/>
      <c r="AJ2045" s="80"/>
      <c r="AK2045" s="80"/>
      <c r="AL2045" s="80"/>
      <c r="AM2045" s="80"/>
      <c r="AN2045" s="80"/>
      <c r="AO2045" s="80"/>
      <c r="AP2045" s="80"/>
      <c r="AQ2045" s="80"/>
      <c r="AR2045" s="80"/>
      <c r="AS2045" s="80"/>
      <c r="AT2045" s="80"/>
      <c r="AU2045" s="80"/>
      <c r="AV2045" s="80"/>
      <c r="AW2045" s="80"/>
      <c r="AX2045" s="80"/>
      <c r="AY2045" s="80"/>
      <c r="AZ2045" s="80"/>
      <c r="BA2045" s="80"/>
      <c r="BB2045" s="80"/>
      <c r="BC2045" s="80"/>
      <c r="BD2045" s="80"/>
      <c r="BE2045" s="80"/>
      <c r="BF2045" s="80"/>
      <c r="BG2045" s="80"/>
      <c r="BH2045" s="80"/>
      <c r="BI2045" s="80"/>
      <c r="BJ2045" s="80"/>
      <c r="BK2045" s="80"/>
      <c r="BL2045" s="80"/>
      <c r="BM2045" s="80"/>
      <c r="BN2045" s="80"/>
      <c r="BO2045" s="80"/>
      <c r="BP2045" s="80"/>
      <c r="BQ2045" s="80"/>
      <c r="BR2045" s="80"/>
      <c r="BS2045" s="80"/>
      <c r="BT2045" s="80"/>
      <c r="BU2045" s="80"/>
      <c r="BV2045" s="80"/>
      <c r="BW2045" s="80"/>
      <c r="BX2045" s="80"/>
      <c r="BY2045" s="80"/>
      <c r="BZ2045" s="80"/>
      <c r="CA2045" s="80"/>
      <c r="CB2045" s="80"/>
      <c r="CC2045" s="80"/>
      <c r="CD2045" s="80"/>
      <c r="CE2045" s="80"/>
      <c r="CF2045" s="80"/>
      <c r="CG2045" s="80"/>
      <c r="CH2045" s="80"/>
      <c r="CI2045" s="80"/>
      <c r="CJ2045" s="80"/>
      <c r="CK2045" s="80"/>
      <c r="CL2045" s="80"/>
      <c r="CN2045" s="80">
        <f t="shared" ref="CN2045:DL2045" si="3242">CN2027</f>
        <v>0</v>
      </c>
      <c r="CO2045" s="80" t="str">
        <f t="shared" si="3242"/>
        <v>CO$17</v>
      </c>
      <c r="CP2045" s="80" t="str">
        <f t="shared" si="3242"/>
        <v>CP$17</v>
      </c>
      <c r="CQ2045" s="80" t="str">
        <f t="shared" si="3242"/>
        <v>CQ$17</v>
      </c>
      <c r="CR2045" s="80" t="str">
        <f t="shared" si="3242"/>
        <v>CR$17</v>
      </c>
      <c r="CS2045" s="80" t="str">
        <f t="shared" si="3242"/>
        <v>CS$17</v>
      </c>
      <c r="CT2045" s="80" t="str">
        <f t="shared" si="3242"/>
        <v>CT$17</v>
      </c>
      <c r="CU2045" s="80" t="str">
        <f t="shared" si="3242"/>
        <v>CU$17</v>
      </c>
      <c r="CV2045" s="80" t="str">
        <f t="shared" si="3242"/>
        <v>CV$17</v>
      </c>
      <c r="CW2045" s="80" t="str">
        <f t="shared" si="3242"/>
        <v>CW$17</v>
      </c>
      <c r="CX2045" s="80" t="str">
        <f t="shared" si="3242"/>
        <v>CX$17</v>
      </c>
      <c r="CY2045" s="80" t="str">
        <f t="shared" si="3242"/>
        <v>CY$17</v>
      </c>
      <c r="CZ2045" s="80" t="str">
        <f t="shared" si="3242"/>
        <v>CZ$17</v>
      </c>
      <c r="DA2045" s="80" t="str">
        <f t="shared" si="3242"/>
        <v>DA$17</v>
      </c>
      <c r="DB2045" s="80" t="str">
        <f t="shared" si="3242"/>
        <v>DB$17</v>
      </c>
      <c r="DC2045" s="80" t="str">
        <f t="shared" si="3242"/>
        <v>DC$17</v>
      </c>
      <c r="DD2045" s="80" t="str">
        <f t="shared" si="3242"/>
        <v>DD$17</v>
      </c>
      <c r="DE2045" s="80" t="str">
        <f t="shared" si="3242"/>
        <v>DE$17</v>
      </c>
      <c r="DF2045" s="80" t="str">
        <f t="shared" si="3242"/>
        <v>DF$17</v>
      </c>
      <c r="DG2045" s="80" t="str">
        <f t="shared" si="3242"/>
        <v>DG$17</v>
      </c>
      <c r="DH2045" s="80" t="str">
        <f t="shared" si="3242"/>
        <v>DH$17</v>
      </c>
      <c r="DI2045" s="80" t="str">
        <f t="shared" si="3242"/>
        <v>DI$17</v>
      </c>
      <c r="DJ2045" s="80" t="str">
        <f t="shared" si="3242"/>
        <v>DJ$17</v>
      </c>
      <c r="DK2045" s="80" t="str">
        <f t="shared" si="3242"/>
        <v>DK$17</v>
      </c>
      <c r="DL2045" s="80" t="str">
        <f t="shared" si="3242"/>
        <v>DL$17</v>
      </c>
    </row>
    <row r="2046" spans="2:116" x14ac:dyDescent="0.4">
      <c r="B2046" t="s">
        <v>332</v>
      </c>
      <c r="D2046" t="s">
        <v>546</v>
      </c>
      <c r="E2046" s="8" t="str">
        <f t="shared" si="3239"/>
        <v>2046 SEASON QUARTER-TV-V</v>
      </c>
      <c r="G2046" s="136" t="str">
        <f t="shared" si="3238"/>
        <v>Secondary revenue driver</v>
      </c>
      <c r="H2046" s="12"/>
      <c r="I2046" s="60"/>
      <c r="J2046" s="60"/>
      <c r="K2046" s="15"/>
      <c r="L2046" s="15"/>
      <c r="M2046" s="15"/>
      <c r="N2046" s="15"/>
      <c r="O2046" s="15"/>
      <c r="P2046" s="15"/>
      <c r="R2046" s="15"/>
      <c r="S2046" s="80"/>
      <c r="T2046" s="80"/>
      <c r="U2046" s="80"/>
      <c r="V2046" s="80"/>
      <c r="W2046" s="80"/>
      <c r="X2046" s="80"/>
      <c r="Y2046" s="80"/>
      <c r="Z2046" s="80"/>
      <c r="AA2046" s="80"/>
      <c r="AB2046" s="80"/>
      <c r="AC2046" s="80"/>
      <c r="AD2046" s="80"/>
      <c r="AE2046" s="80"/>
      <c r="AF2046" s="80"/>
      <c r="AG2046" s="80"/>
      <c r="AH2046" s="80"/>
      <c r="AI2046" s="80"/>
      <c r="AJ2046" s="80"/>
      <c r="AK2046" s="80"/>
      <c r="AL2046" s="80"/>
      <c r="AM2046" s="80"/>
      <c r="AN2046" s="80"/>
      <c r="AO2046" s="80"/>
      <c r="AP2046" s="80"/>
      <c r="AQ2046" s="80"/>
      <c r="AR2046" s="80"/>
      <c r="AS2046" s="80"/>
      <c r="AT2046" s="80"/>
      <c r="AU2046" s="80"/>
      <c r="AV2046" s="80"/>
      <c r="AW2046" s="80"/>
      <c r="AX2046" s="80"/>
      <c r="AY2046" s="80"/>
      <c r="AZ2046" s="80"/>
      <c r="BA2046" s="80"/>
      <c r="BB2046" s="80"/>
      <c r="BC2046" s="80"/>
      <c r="BD2046" s="80"/>
      <c r="BE2046" s="80"/>
      <c r="BF2046" s="80"/>
      <c r="BG2046" s="80"/>
      <c r="BH2046" s="80"/>
      <c r="BI2046" s="80"/>
      <c r="BJ2046" s="80"/>
      <c r="BK2046" s="80"/>
      <c r="BL2046" s="80"/>
      <c r="BM2046" s="80"/>
      <c r="BN2046" s="80"/>
      <c r="BO2046" s="80"/>
      <c r="BP2046" s="80"/>
      <c r="BQ2046" s="80"/>
      <c r="BR2046" s="80"/>
      <c r="BS2046" s="80"/>
      <c r="BT2046" s="80"/>
      <c r="BU2046" s="80"/>
      <c r="BV2046" s="80"/>
      <c r="BW2046" s="80"/>
      <c r="BX2046" s="80"/>
      <c r="BY2046" s="80"/>
      <c r="BZ2046" s="80"/>
      <c r="CA2046" s="80"/>
      <c r="CB2046" s="80"/>
      <c r="CC2046" s="80"/>
      <c r="CD2046" s="80"/>
      <c r="CE2046" s="80"/>
      <c r="CF2046" s="80"/>
      <c r="CG2046" s="80"/>
      <c r="CH2046" s="80"/>
      <c r="CI2046" s="80"/>
      <c r="CJ2046" s="80"/>
      <c r="CK2046" s="80"/>
      <c r="CL2046" s="80"/>
      <c r="CN2046" s="80"/>
      <c r="CO2046" s="80"/>
      <c r="CP2046" s="80"/>
      <c r="CQ2046" s="80"/>
      <c r="CR2046" s="80"/>
      <c r="CS2046" s="80"/>
      <c r="CT2046" s="80"/>
      <c r="CU2046" s="80"/>
      <c r="CV2046" s="80"/>
      <c r="CW2046" s="80"/>
      <c r="CX2046" s="80"/>
      <c r="CY2046" s="80"/>
      <c r="CZ2046" s="80"/>
      <c r="DA2046" s="80"/>
      <c r="DB2046" s="80"/>
      <c r="DC2046" s="80"/>
      <c r="DD2046" s="80"/>
      <c r="DE2046" s="80"/>
      <c r="DF2046" s="80"/>
      <c r="DG2046" s="80"/>
      <c r="DH2046" s="80"/>
      <c r="DI2046" s="80"/>
      <c r="DJ2046" s="80"/>
      <c r="DK2046" s="80"/>
      <c r="DL2046" s="80"/>
    </row>
    <row r="2047" spans="2:116" x14ac:dyDescent="0.4">
      <c r="B2047" t="s">
        <v>332</v>
      </c>
      <c r="D2047" t="s">
        <v>546</v>
      </c>
      <c r="E2047" s="8" t="str">
        <f t="shared" si="3239"/>
        <v>2047 SEASON QUARTER-TV-V</v>
      </c>
      <c r="G2047" s="136" t="str">
        <f t="shared" si="3238"/>
        <v>Secondary volume driver</v>
      </c>
      <c r="H2047" s="12"/>
      <c r="I2047" s="60"/>
      <c r="J2047" s="60"/>
      <c r="K2047" s="15"/>
      <c r="L2047" s="15"/>
      <c r="M2047" s="15"/>
      <c r="N2047" s="15"/>
      <c r="O2047" s="15"/>
      <c r="P2047" s="15"/>
      <c r="R2047" s="15"/>
      <c r="S2047" s="76"/>
      <c r="T2047" s="76"/>
      <c r="U2047" s="76"/>
      <c r="V2047" s="76"/>
      <c r="W2047" s="76"/>
      <c r="X2047" s="76"/>
      <c r="Y2047" s="76"/>
      <c r="Z2047" s="76"/>
      <c r="AA2047" s="76"/>
      <c r="AB2047" s="76"/>
      <c r="AC2047" s="76"/>
      <c r="AD2047" s="76"/>
      <c r="AE2047" s="76"/>
      <c r="AF2047" s="76"/>
      <c r="AG2047" s="76"/>
      <c r="AH2047" s="76"/>
      <c r="AI2047" s="76"/>
      <c r="AJ2047" s="76"/>
      <c r="AK2047" s="76"/>
      <c r="AL2047" s="76"/>
      <c r="AM2047" s="76"/>
      <c r="AN2047" s="76"/>
      <c r="AO2047" s="76"/>
      <c r="AP2047" s="76"/>
      <c r="AQ2047" s="76"/>
      <c r="AR2047" s="76"/>
      <c r="AS2047" s="76"/>
      <c r="AT2047" s="76"/>
      <c r="AU2047" s="76"/>
      <c r="AV2047" s="76"/>
      <c r="AW2047" s="76"/>
      <c r="AX2047" s="76"/>
      <c r="AY2047" s="76"/>
      <c r="AZ2047" s="76"/>
      <c r="BA2047" s="76"/>
      <c r="BB2047" s="76"/>
      <c r="BC2047" s="76"/>
      <c r="BD2047" s="76"/>
      <c r="BE2047" s="76"/>
      <c r="BF2047" s="76"/>
      <c r="BG2047" s="76"/>
      <c r="BH2047" s="76"/>
      <c r="BI2047" s="76"/>
      <c r="BJ2047" s="76"/>
      <c r="BK2047" s="76"/>
      <c r="BL2047" s="76"/>
      <c r="BM2047" s="76"/>
      <c r="BN2047" s="76"/>
      <c r="BO2047" s="76"/>
      <c r="BP2047" s="76"/>
      <c r="BQ2047" s="76"/>
      <c r="BR2047" s="76"/>
      <c r="BS2047" s="76"/>
      <c r="BT2047" s="76"/>
      <c r="BU2047" s="76"/>
      <c r="BV2047" s="76"/>
      <c r="BW2047" s="76"/>
      <c r="BX2047" s="76"/>
      <c r="BY2047" s="76"/>
      <c r="BZ2047" s="76"/>
      <c r="CA2047" s="76"/>
      <c r="CB2047" s="76"/>
      <c r="CC2047" s="76"/>
      <c r="CD2047" s="76"/>
      <c r="CE2047" s="76"/>
      <c r="CF2047" s="76"/>
      <c r="CG2047" s="76"/>
      <c r="CH2047" s="76"/>
      <c r="CI2047" s="76"/>
      <c r="CJ2047" s="76"/>
      <c r="CK2047" s="76"/>
      <c r="CL2047" s="76"/>
      <c r="CN2047" s="76"/>
      <c r="CO2047" s="76"/>
      <c r="CP2047" s="76"/>
      <c r="CQ2047" s="76"/>
      <c r="CR2047" s="76"/>
      <c r="CS2047" s="76"/>
      <c r="CT2047" s="76"/>
      <c r="CU2047" s="76"/>
      <c r="CV2047" s="76"/>
      <c r="CW2047" s="76"/>
      <c r="CX2047" s="76"/>
      <c r="CY2047" s="76"/>
      <c r="CZ2047" s="76"/>
      <c r="DA2047" s="76"/>
      <c r="DB2047" s="76"/>
      <c r="DC2047" s="76"/>
      <c r="DD2047" s="76"/>
      <c r="DE2047" s="76"/>
      <c r="DF2047" s="76"/>
      <c r="DG2047" s="76"/>
      <c r="DH2047" s="76"/>
      <c r="DI2047" s="76"/>
      <c r="DJ2047" s="76"/>
      <c r="DK2047" s="76"/>
      <c r="DL2047" s="76"/>
    </row>
    <row r="2048" spans="2:116" x14ac:dyDescent="0.4">
      <c r="E2048" s="8"/>
      <c r="G2048" s="136"/>
      <c r="H2048" s="12"/>
      <c r="I2048" s="60"/>
      <c r="J2048" s="60"/>
      <c r="K2048" s="15"/>
      <c r="L2048" s="15"/>
      <c r="M2048" s="15"/>
      <c r="N2048" s="15"/>
      <c r="O2048" s="15"/>
      <c r="P2048" s="15"/>
      <c r="R2048" s="15"/>
      <c r="S2048" s="80"/>
      <c r="T2048" s="80"/>
      <c r="U2048" s="80"/>
      <c r="V2048" s="80"/>
      <c r="W2048" s="80"/>
      <c r="X2048" s="80"/>
      <c r="Y2048" s="80"/>
      <c r="Z2048" s="80"/>
      <c r="AA2048" s="80"/>
      <c r="AB2048" s="80"/>
      <c r="AC2048" s="80"/>
      <c r="AD2048" s="80"/>
      <c r="AE2048" s="80"/>
      <c r="AF2048" s="80"/>
      <c r="AG2048" s="80"/>
      <c r="AH2048" s="80"/>
      <c r="AI2048" s="80"/>
      <c r="AJ2048" s="80"/>
      <c r="AK2048" s="80"/>
      <c r="AL2048" s="80"/>
      <c r="AM2048" s="80"/>
      <c r="AN2048" s="80"/>
      <c r="AO2048" s="80"/>
      <c r="AP2048" s="80"/>
      <c r="AQ2048" s="80"/>
      <c r="AR2048" s="80"/>
      <c r="AS2048" s="80"/>
      <c r="AT2048" s="80"/>
      <c r="AU2048" s="80"/>
      <c r="AV2048" s="80"/>
      <c r="AW2048" s="80"/>
      <c r="AX2048" s="80"/>
      <c r="AY2048" s="80"/>
      <c r="AZ2048" s="80"/>
      <c r="BA2048" s="80"/>
      <c r="BB2048" s="80"/>
      <c r="BC2048" s="80"/>
      <c r="BD2048" s="80"/>
      <c r="BE2048" s="80"/>
      <c r="BF2048" s="80"/>
      <c r="BG2048" s="80"/>
      <c r="BH2048" s="80"/>
      <c r="BI2048" s="80"/>
      <c r="BJ2048" s="80"/>
      <c r="BK2048" s="80"/>
      <c r="BL2048" s="80"/>
      <c r="BM2048" s="80"/>
      <c r="BN2048" s="80"/>
      <c r="BO2048" s="80"/>
      <c r="BP2048" s="80"/>
      <c r="BQ2048" s="80"/>
      <c r="BR2048" s="80"/>
      <c r="BS2048" s="80"/>
      <c r="BT2048" s="80"/>
      <c r="BU2048" s="80"/>
      <c r="BV2048" s="80"/>
      <c r="BW2048" s="80"/>
      <c r="BX2048" s="80"/>
      <c r="BY2048" s="80"/>
      <c r="BZ2048" s="80"/>
      <c r="CA2048" s="80"/>
      <c r="CB2048" s="80"/>
      <c r="CC2048" s="80"/>
      <c r="CD2048" s="80"/>
      <c r="CE2048" s="80"/>
      <c r="CF2048" s="80"/>
      <c r="CG2048" s="80"/>
      <c r="CH2048" s="80"/>
      <c r="CI2048" s="80"/>
      <c r="CJ2048" s="80"/>
      <c r="CK2048" s="80"/>
      <c r="CL2048" s="80"/>
      <c r="CN2048" s="80">
        <f t="shared" ref="CN2048:DL2048" si="3243">CN2030</f>
        <v>0</v>
      </c>
      <c r="CO2048" s="80" t="str">
        <f t="shared" si="3243"/>
        <v>CO$18</v>
      </c>
      <c r="CP2048" s="80" t="str">
        <f t="shared" si="3243"/>
        <v>CP$18</v>
      </c>
      <c r="CQ2048" s="80" t="str">
        <f t="shared" si="3243"/>
        <v>CQ$18</v>
      </c>
      <c r="CR2048" s="80" t="str">
        <f t="shared" si="3243"/>
        <v>CR$18</v>
      </c>
      <c r="CS2048" s="80" t="str">
        <f t="shared" si="3243"/>
        <v>CS$18</v>
      </c>
      <c r="CT2048" s="80" t="str">
        <f t="shared" si="3243"/>
        <v>CT$18</v>
      </c>
      <c r="CU2048" s="80" t="str">
        <f t="shared" si="3243"/>
        <v>CU$18</v>
      </c>
      <c r="CV2048" s="80" t="str">
        <f t="shared" si="3243"/>
        <v>CV$18</v>
      </c>
      <c r="CW2048" s="80" t="str">
        <f t="shared" si="3243"/>
        <v>CW$18</v>
      </c>
      <c r="CX2048" s="80" t="str">
        <f t="shared" si="3243"/>
        <v>CX$18</v>
      </c>
      <c r="CY2048" s="80" t="str">
        <f t="shared" si="3243"/>
        <v>CY$18</v>
      </c>
      <c r="CZ2048" s="80" t="str">
        <f t="shared" si="3243"/>
        <v>CZ$18</v>
      </c>
      <c r="DA2048" s="80" t="str">
        <f t="shared" si="3243"/>
        <v>DA$18</v>
      </c>
      <c r="DB2048" s="80" t="str">
        <f t="shared" si="3243"/>
        <v>DB$18</v>
      </c>
      <c r="DC2048" s="80" t="str">
        <f t="shared" si="3243"/>
        <v>DC$18</v>
      </c>
      <c r="DD2048" s="80" t="str">
        <f t="shared" si="3243"/>
        <v>DD$18</v>
      </c>
      <c r="DE2048" s="80" t="str">
        <f t="shared" si="3243"/>
        <v>DE$18</v>
      </c>
      <c r="DF2048" s="80" t="str">
        <f t="shared" si="3243"/>
        <v>DF$18</v>
      </c>
      <c r="DG2048" s="80" t="str">
        <f t="shared" si="3243"/>
        <v>DG$18</v>
      </c>
      <c r="DH2048" s="80" t="str">
        <f t="shared" si="3243"/>
        <v>DH$18</v>
      </c>
      <c r="DI2048" s="80" t="str">
        <f t="shared" si="3243"/>
        <v>DI$18</v>
      </c>
      <c r="DJ2048" s="80" t="str">
        <f t="shared" si="3243"/>
        <v>DJ$18</v>
      </c>
      <c r="DK2048" s="80" t="str">
        <f t="shared" si="3243"/>
        <v>DK$18</v>
      </c>
      <c r="DL2048" s="80" t="str">
        <f t="shared" si="3243"/>
        <v>DL$18</v>
      </c>
    </row>
    <row r="2049" spans="1:116" x14ac:dyDescent="0.4">
      <c r="A2049" s="174"/>
      <c r="E2049" s="8"/>
      <c r="G2049" s="175" t="s">
        <v>503</v>
      </c>
      <c r="H2049" s="12"/>
      <c r="I2049" s="60"/>
      <c r="J2049" s="60"/>
      <c r="K2049" s="15"/>
      <c r="L2049" s="15"/>
      <c r="M2049" s="15"/>
      <c r="N2049" s="15"/>
      <c r="O2049" s="15"/>
      <c r="P2049" s="15"/>
      <c r="R2049" s="15"/>
      <c r="S2049" s="80"/>
      <c r="T2049" s="80"/>
      <c r="U2049" s="80"/>
      <c r="V2049" s="80"/>
      <c r="W2049" s="80"/>
      <c r="X2049" s="80"/>
      <c r="Y2049" s="80"/>
      <c r="Z2049" s="80"/>
      <c r="AA2049" s="80"/>
      <c r="AB2049" s="80"/>
      <c r="AC2049" s="80"/>
      <c r="AD2049" s="80"/>
      <c r="AE2049" s="80"/>
      <c r="AF2049" s="80"/>
      <c r="AG2049" s="80"/>
      <c r="AH2049" s="80"/>
      <c r="AI2049" s="80"/>
      <c r="AJ2049" s="80"/>
      <c r="AK2049" s="80"/>
      <c r="AL2049" s="80"/>
      <c r="AM2049" s="80"/>
      <c r="AN2049" s="80"/>
      <c r="AO2049" s="80"/>
      <c r="AP2049" s="80"/>
      <c r="AQ2049" s="80"/>
      <c r="AR2049" s="80"/>
      <c r="AS2049" s="80"/>
      <c r="AT2049" s="80"/>
      <c r="AU2049" s="80"/>
      <c r="AV2049" s="80"/>
      <c r="AW2049" s="80"/>
      <c r="AX2049" s="80"/>
      <c r="AY2049" s="80"/>
      <c r="AZ2049" s="80"/>
      <c r="BA2049" s="80"/>
      <c r="BB2049" s="80"/>
      <c r="BC2049" s="80"/>
      <c r="BD2049" s="80"/>
      <c r="BE2049" s="80"/>
      <c r="BF2049" s="80"/>
      <c r="BG2049" s="80"/>
      <c r="BH2049" s="80"/>
      <c r="BI2049" s="80"/>
      <c r="BJ2049" s="80"/>
      <c r="BK2049" s="80"/>
      <c r="BL2049" s="80"/>
      <c r="BM2049" s="80"/>
      <c r="BN2049" s="80"/>
      <c r="BO2049" s="80"/>
      <c r="BP2049" s="80"/>
      <c r="BQ2049" s="80"/>
      <c r="BR2049" s="80"/>
      <c r="BS2049" s="80"/>
      <c r="BT2049" s="80"/>
      <c r="BU2049" s="80"/>
      <c r="BV2049" s="80"/>
      <c r="BW2049" s="80"/>
      <c r="BX2049" s="80"/>
      <c r="BY2049" s="80"/>
      <c r="BZ2049" s="80"/>
      <c r="CA2049" s="80"/>
      <c r="CB2049" s="80"/>
      <c r="CC2049" s="80"/>
      <c r="CD2049" s="80"/>
      <c r="CE2049" s="80"/>
      <c r="CF2049" s="80"/>
      <c r="CG2049" s="80"/>
      <c r="CH2049" s="80"/>
      <c r="CI2049" s="80"/>
      <c r="CJ2049" s="80"/>
      <c r="CK2049" s="80"/>
      <c r="CL2049" s="80"/>
      <c r="CN2049" s="80">
        <f t="shared" ref="CN2049:DL2049" si="3244">CN2031</f>
        <v>0</v>
      </c>
      <c r="CO2049" s="80" t="str">
        <f t="shared" si="3244"/>
        <v>CO$19</v>
      </c>
      <c r="CP2049" s="80" t="str">
        <f t="shared" si="3244"/>
        <v>CP$19</v>
      </c>
      <c r="CQ2049" s="80" t="str">
        <f t="shared" si="3244"/>
        <v>CQ$19</v>
      </c>
      <c r="CR2049" s="80" t="str">
        <f t="shared" si="3244"/>
        <v>CR$19</v>
      </c>
      <c r="CS2049" s="80" t="str">
        <f t="shared" si="3244"/>
        <v>CS$19</v>
      </c>
      <c r="CT2049" s="80" t="str">
        <f t="shared" si="3244"/>
        <v>CT$19</v>
      </c>
      <c r="CU2049" s="80" t="str">
        <f t="shared" si="3244"/>
        <v>CU$19</v>
      </c>
      <c r="CV2049" s="80" t="str">
        <f t="shared" si="3244"/>
        <v>CV$19</v>
      </c>
      <c r="CW2049" s="80" t="str">
        <f t="shared" si="3244"/>
        <v>CW$19</v>
      </c>
      <c r="CX2049" s="80" t="str">
        <f t="shared" si="3244"/>
        <v>CX$19</v>
      </c>
      <c r="CY2049" s="80" t="str">
        <f t="shared" si="3244"/>
        <v>CY$19</v>
      </c>
      <c r="CZ2049" s="80" t="str">
        <f t="shared" si="3244"/>
        <v>CZ$19</v>
      </c>
      <c r="DA2049" s="80" t="str">
        <f t="shared" si="3244"/>
        <v>DA$19</v>
      </c>
      <c r="DB2049" s="80" t="str">
        <f t="shared" si="3244"/>
        <v>DB$19</v>
      </c>
      <c r="DC2049" s="80" t="str">
        <f t="shared" si="3244"/>
        <v>DC$19</v>
      </c>
      <c r="DD2049" s="80" t="str">
        <f t="shared" si="3244"/>
        <v>DD$19</v>
      </c>
      <c r="DE2049" s="80" t="str">
        <f t="shared" si="3244"/>
        <v>DE$19</v>
      </c>
      <c r="DF2049" s="80" t="str">
        <f t="shared" si="3244"/>
        <v>DF$19</v>
      </c>
      <c r="DG2049" s="80" t="str">
        <f t="shared" si="3244"/>
        <v>DG$19</v>
      </c>
      <c r="DH2049" s="80" t="str">
        <f t="shared" si="3244"/>
        <v>DH$19</v>
      </c>
      <c r="DI2049" s="80" t="str">
        <f t="shared" si="3244"/>
        <v>DI$19</v>
      </c>
      <c r="DJ2049" s="80" t="str">
        <f t="shared" si="3244"/>
        <v>DJ$19</v>
      </c>
      <c r="DK2049" s="80" t="str">
        <f t="shared" si="3244"/>
        <v>DK$19</v>
      </c>
      <c r="DL2049" s="80" t="str">
        <f t="shared" si="3244"/>
        <v>DL$19</v>
      </c>
    </row>
    <row r="2050" spans="1:116" x14ac:dyDescent="0.4">
      <c r="A2050" s="174"/>
      <c r="E2050" s="8"/>
      <c r="G2050" s="175" t="s">
        <v>504</v>
      </c>
      <c r="H2050" s="12"/>
      <c r="I2050" s="60"/>
      <c r="J2050" s="60"/>
      <c r="K2050" s="15"/>
      <c r="L2050" s="15"/>
      <c r="M2050" s="15"/>
      <c r="N2050" s="15"/>
      <c r="O2050" s="15"/>
      <c r="P2050" s="15"/>
      <c r="R2050" s="15"/>
      <c r="S2050" s="80"/>
      <c r="T2050" s="80"/>
      <c r="U2050" s="80"/>
      <c r="V2050" s="80"/>
      <c r="W2050" s="80"/>
      <c r="X2050" s="80"/>
      <c r="Y2050" s="80"/>
      <c r="Z2050" s="80"/>
      <c r="AA2050" s="80"/>
      <c r="AB2050" s="80"/>
      <c r="AC2050" s="80"/>
      <c r="AD2050" s="80"/>
      <c r="AE2050" s="80"/>
      <c r="AF2050" s="80"/>
      <c r="AG2050" s="80"/>
      <c r="AH2050" s="80"/>
      <c r="AI2050" s="80"/>
      <c r="AJ2050" s="80"/>
      <c r="AK2050" s="80"/>
      <c r="AL2050" s="80"/>
      <c r="AM2050" s="80"/>
      <c r="AN2050" s="80"/>
      <c r="AO2050" s="80"/>
      <c r="AP2050" s="80"/>
      <c r="AQ2050" s="80"/>
      <c r="AR2050" s="80"/>
      <c r="AS2050" s="80"/>
      <c r="AT2050" s="80"/>
      <c r="AU2050" s="80"/>
      <c r="AV2050" s="80"/>
      <c r="AW2050" s="80"/>
      <c r="AX2050" s="80"/>
      <c r="AY2050" s="80"/>
      <c r="AZ2050" s="80"/>
      <c r="BA2050" s="80"/>
      <c r="BB2050" s="80"/>
      <c r="BC2050" s="80"/>
      <c r="BD2050" s="80"/>
      <c r="BE2050" s="80"/>
      <c r="BF2050" s="80"/>
      <c r="BG2050" s="80"/>
      <c r="BH2050" s="80"/>
      <c r="BI2050" s="80"/>
      <c r="BJ2050" s="80"/>
      <c r="BK2050" s="80"/>
      <c r="BL2050" s="80"/>
      <c r="BM2050" s="80"/>
      <c r="BN2050" s="80"/>
      <c r="BO2050" s="80"/>
      <c r="BP2050" s="80"/>
      <c r="BQ2050" s="80"/>
      <c r="BR2050" s="80"/>
      <c r="BS2050" s="80"/>
      <c r="BT2050" s="80"/>
      <c r="BU2050" s="80"/>
      <c r="BV2050" s="80"/>
      <c r="BW2050" s="80"/>
      <c r="BX2050" s="80"/>
      <c r="BY2050" s="80"/>
      <c r="BZ2050" s="80"/>
      <c r="CA2050" s="80"/>
      <c r="CB2050" s="80"/>
      <c r="CC2050" s="80"/>
      <c r="CD2050" s="80"/>
      <c r="CE2050" s="80"/>
      <c r="CF2050" s="80"/>
      <c r="CG2050" s="80"/>
      <c r="CH2050" s="80"/>
      <c r="CI2050" s="80"/>
      <c r="CJ2050" s="80"/>
      <c r="CK2050" s="80"/>
      <c r="CL2050" s="80"/>
      <c r="CN2050" s="60"/>
      <c r="CO2050" s="179"/>
      <c r="CP2050" s="179"/>
      <c r="CQ2050" s="179"/>
      <c r="CR2050" s="179"/>
      <c r="CS2050" s="179"/>
      <c r="CT2050" s="179"/>
      <c r="CU2050" s="179"/>
      <c r="CV2050" s="179"/>
      <c r="CW2050" s="179"/>
      <c r="CX2050" s="179"/>
      <c r="CY2050" s="179"/>
      <c r="CZ2050" s="179"/>
      <c r="DA2050" s="179"/>
      <c r="DB2050" s="179"/>
      <c r="DC2050" s="179"/>
      <c r="DD2050" s="179"/>
      <c r="DE2050" s="179"/>
      <c r="DF2050" s="179"/>
      <c r="DG2050" s="179"/>
      <c r="DH2050" s="179"/>
      <c r="DI2050" s="179"/>
      <c r="DJ2050" s="179"/>
      <c r="DK2050" s="179"/>
      <c r="DL2050" s="179"/>
    </row>
    <row r="2051" spans="1:116" x14ac:dyDescent="0.4">
      <c r="A2051" s="174"/>
      <c r="E2051" s="8"/>
      <c r="G2051" s="175" t="s">
        <v>461</v>
      </c>
      <c r="H2051" s="174"/>
      <c r="I2051" s="176"/>
      <c r="J2051" s="176"/>
      <c r="K2051" s="197"/>
      <c r="L2051" s="197"/>
      <c r="M2051" s="197"/>
      <c r="N2051" s="197"/>
      <c r="O2051" s="197"/>
      <c r="P2051" s="197"/>
      <c r="R2051" s="198"/>
      <c r="S2051" s="174"/>
      <c r="T2051" s="174"/>
      <c r="U2051" s="174"/>
      <c r="V2051" s="174"/>
      <c r="W2051" s="174"/>
      <c r="X2051" s="174"/>
      <c r="Y2051" s="174"/>
      <c r="Z2051" s="174"/>
      <c r="AA2051" s="174"/>
      <c r="AB2051" s="174"/>
      <c r="AC2051" s="174"/>
      <c r="AD2051" s="174"/>
      <c r="AE2051" s="174"/>
      <c r="AF2051" s="174"/>
      <c r="AG2051" s="174"/>
      <c r="AH2051" s="174"/>
      <c r="AI2051" s="174"/>
      <c r="AJ2051" s="174"/>
      <c r="AK2051" s="174"/>
      <c r="AL2051" s="174"/>
      <c r="AM2051" s="174"/>
      <c r="AN2051" s="174"/>
      <c r="AO2051" s="174"/>
      <c r="AP2051" s="174"/>
      <c r="AQ2051" s="174"/>
      <c r="AR2051" s="174"/>
      <c r="AS2051" s="174"/>
      <c r="AT2051" s="174"/>
      <c r="AU2051" s="174"/>
      <c r="AV2051" s="174"/>
      <c r="AW2051" s="174"/>
      <c r="AX2051" s="174"/>
      <c r="AY2051" s="174"/>
      <c r="AZ2051" s="174"/>
      <c r="BA2051" s="174"/>
      <c r="BB2051" s="174"/>
      <c r="BC2051" s="174"/>
      <c r="BD2051" s="174"/>
      <c r="BE2051" s="174"/>
      <c r="BF2051" s="174"/>
      <c r="BG2051" s="174"/>
      <c r="BH2051" s="174"/>
      <c r="BI2051" s="174"/>
      <c r="BJ2051" s="174"/>
      <c r="BK2051" s="174"/>
      <c r="BL2051" s="174"/>
      <c r="BM2051" s="174"/>
      <c r="BN2051" s="174"/>
      <c r="BO2051" s="174"/>
      <c r="BP2051" s="174"/>
      <c r="BQ2051" s="174"/>
      <c r="BR2051" s="174"/>
      <c r="BS2051" s="174"/>
      <c r="BT2051" s="174"/>
      <c r="BU2051" s="174"/>
      <c r="BV2051" s="174"/>
      <c r="BW2051" s="174"/>
      <c r="BX2051" s="174"/>
      <c r="BY2051" s="174"/>
      <c r="BZ2051" s="174"/>
      <c r="CA2051" s="174"/>
      <c r="CB2051" s="174"/>
      <c r="CC2051" s="174"/>
      <c r="CD2051" s="174"/>
      <c r="CE2051" s="174"/>
      <c r="CF2051" s="174"/>
      <c r="CG2051" s="174"/>
      <c r="CH2051" s="174"/>
      <c r="CI2051" s="174"/>
      <c r="CJ2051" s="174"/>
      <c r="CK2051" s="174"/>
      <c r="CL2051" s="174"/>
      <c r="CN2051" s="176"/>
      <c r="CO2051" s="174"/>
      <c r="CP2051" s="174"/>
      <c r="CQ2051" s="174"/>
      <c r="CR2051" s="174"/>
      <c r="CS2051" s="174"/>
      <c r="CT2051" s="174"/>
      <c r="CU2051" s="174"/>
      <c r="CV2051" s="174"/>
      <c r="CW2051" s="174"/>
      <c r="CX2051" s="174"/>
      <c r="CY2051" s="174"/>
      <c r="CZ2051" s="174"/>
      <c r="DA2051" s="174"/>
      <c r="DB2051" s="174"/>
      <c r="DC2051" s="174"/>
      <c r="DD2051" s="174"/>
      <c r="DE2051" s="174"/>
      <c r="DF2051" s="174"/>
      <c r="DG2051" s="174"/>
      <c r="DH2051" s="174"/>
      <c r="DI2051" s="174"/>
      <c r="DJ2051" s="174"/>
      <c r="DK2051" s="174"/>
      <c r="DL2051" s="174"/>
    </row>
    <row r="2052" spans="1:116" x14ac:dyDescent="0.4">
      <c r="A2052" s="174"/>
      <c r="E2052" s="8"/>
      <c r="G2052" s="175" t="s">
        <v>462</v>
      </c>
      <c r="H2052" s="174"/>
      <c r="I2052" s="176"/>
      <c r="J2052" s="176"/>
      <c r="K2052" s="197"/>
      <c r="L2052" s="197"/>
      <c r="M2052" s="197"/>
      <c r="N2052" s="197"/>
      <c r="O2052" s="197"/>
      <c r="P2052" s="197"/>
      <c r="R2052" s="198"/>
      <c r="S2052" s="174"/>
      <c r="T2052" s="174"/>
      <c r="U2052" s="174"/>
      <c r="V2052" s="174"/>
      <c r="W2052" s="174"/>
      <c r="X2052" s="174"/>
      <c r="Y2052" s="174"/>
      <c r="Z2052" s="174"/>
      <c r="AA2052" s="174"/>
      <c r="AB2052" s="174"/>
      <c r="AC2052" s="174"/>
      <c r="AD2052" s="174"/>
      <c r="AE2052" s="174"/>
      <c r="AF2052" s="174"/>
      <c r="AG2052" s="174"/>
      <c r="AH2052" s="174"/>
      <c r="AI2052" s="174"/>
      <c r="AJ2052" s="174"/>
      <c r="AK2052" s="174"/>
      <c r="AL2052" s="174"/>
      <c r="AM2052" s="174"/>
      <c r="AN2052" s="174"/>
      <c r="AO2052" s="174"/>
      <c r="AP2052" s="174"/>
      <c r="AQ2052" s="174"/>
      <c r="AR2052" s="174"/>
      <c r="AS2052" s="174"/>
      <c r="AT2052" s="174"/>
      <c r="AU2052" s="174"/>
      <c r="AV2052" s="174"/>
      <c r="AW2052" s="174"/>
      <c r="AX2052" s="174"/>
      <c r="AY2052" s="174"/>
      <c r="AZ2052" s="174"/>
      <c r="BA2052" s="174"/>
      <c r="BB2052" s="174"/>
      <c r="BC2052" s="174"/>
      <c r="BD2052" s="174"/>
      <c r="BE2052" s="174"/>
      <c r="BF2052" s="174"/>
      <c r="BG2052" s="174"/>
      <c r="BH2052" s="174"/>
      <c r="BI2052" s="174"/>
      <c r="BJ2052" s="174"/>
      <c r="BK2052" s="174"/>
      <c r="BL2052" s="174"/>
      <c r="BM2052" s="174"/>
      <c r="BN2052" s="174"/>
      <c r="BO2052" s="174"/>
      <c r="BP2052" s="174"/>
      <c r="BQ2052" s="174"/>
      <c r="BR2052" s="174"/>
      <c r="BS2052" s="174"/>
      <c r="BT2052" s="174"/>
      <c r="BU2052" s="174"/>
      <c r="BV2052" s="174"/>
      <c r="BW2052" s="174"/>
      <c r="BX2052" s="174"/>
      <c r="BY2052" s="174"/>
      <c r="BZ2052" s="174"/>
      <c r="CA2052" s="174"/>
      <c r="CB2052" s="174"/>
      <c r="CC2052" s="174"/>
      <c r="CD2052" s="174"/>
      <c r="CE2052" s="174"/>
      <c r="CF2052" s="174"/>
      <c r="CG2052" s="174"/>
      <c r="CH2052" s="174"/>
      <c r="CI2052" s="174"/>
      <c r="CJ2052" s="174"/>
      <c r="CK2052" s="174"/>
      <c r="CL2052" s="174"/>
      <c r="CN2052" s="176"/>
      <c r="CO2052" s="174"/>
      <c r="CP2052" s="174"/>
      <c r="CQ2052" s="174"/>
      <c r="CR2052" s="174"/>
      <c r="CS2052" s="174"/>
      <c r="CT2052" s="174"/>
      <c r="CU2052" s="174"/>
      <c r="CV2052" s="174"/>
      <c r="CW2052" s="174"/>
      <c r="CX2052" s="174"/>
      <c r="CY2052" s="174"/>
      <c r="CZ2052" s="174"/>
      <c r="DA2052" s="174"/>
      <c r="DB2052" s="174"/>
      <c r="DC2052" s="174"/>
      <c r="DD2052" s="174"/>
      <c r="DE2052" s="174"/>
      <c r="DF2052" s="174"/>
      <c r="DG2052" s="174"/>
      <c r="DH2052" s="174"/>
      <c r="DI2052" s="174"/>
      <c r="DJ2052" s="174"/>
      <c r="DK2052" s="174"/>
      <c r="DL2052" s="174"/>
    </row>
    <row r="2053" spans="1:116" x14ac:dyDescent="0.4">
      <c r="A2053" s="174"/>
      <c r="E2053" s="8"/>
      <c r="G2053" s="175" t="s">
        <v>491</v>
      </c>
      <c r="H2053" s="174"/>
      <c r="I2053" s="176"/>
      <c r="J2053" s="176"/>
      <c r="K2053" s="197"/>
      <c r="L2053" s="197"/>
      <c r="M2053" s="197"/>
      <c r="N2053" s="197"/>
      <c r="O2053" s="197"/>
      <c r="P2053" s="197"/>
      <c r="R2053" s="198"/>
      <c r="S2053" s="199" t="str">
        <f t="shared" ref="S2053:CD2053" si="3245">S$20</f>
        <v>S$16</v>
      </c>
      <c r="T2053" s="199" t="str">
        <f t="shared" si="3245"/>
        <v>T$16</v>
      </c>
      <c r="U2053" s="199" t="str">
        <f t="shared" si="3245"/>
        <v>U$16</v>
      </c>
      <c r="V2053" s="199" t="str">
        <f t="shared" si="3245"/>
        <v>V$16</v>
      </c>
      <c r="W2053" s="199" t="str">
        <f t="shared" si="3245"/>
        <v>W$16</v>
      </c>
      <c r="X2053" s="199" t="str">
        <f t="shared" si="3245"/>
        <v>X$16</v>
      </c>
      <c r="Y2053" s="199" t="str">
        <f t="shared" si="3245"/>
        <v>Y$16</v>
      </c>
      <c r="Z2053" s="199" t="str">
        <f t="shared" si="3245"/>
        <v>Z$16</v>
      </c>
      <c r="AA2053" s="199" t="str">
        <f t="shared" si="3245"/>
        <v>AA$16</v>
      </c>
      <c r="AB2053" s="199" t="str">
        <f t="shared" si="3245"/>
        <v>AB$16</v>
      </c>
      <c r="AC2053" s="199" t="str">
        <f t="shared" si="3245"/>
        <v>AC$16</v>
      </c>
      <c r="AD2053" s="199" t="str">
        <f t="shared" si="3245"/>
        <v>AD$16</v>
      </c>
      <c r="AE2053" s="199" t="str">
        <f t="shared" si="3245"/>
        <v>AE$16</v>
      </c>
      <c r="AF2053" s="199" t="str">
        <f t="shared" si="3245"/>
        <v>AF$16</v>
      </c>
      <c r="AG2053" s="199" t="str">
        <f t="shared" si="3245"/>
        <v>AG$16</v>
      </c>
      <c r="AH2053" s="199" t="str">
        <f t="shared" si="3245"/>
        <v>AH$16</v>
      </c>
      <c r="AI2053" s="199" t="str">
        <f t="shared" si="3245"/>
        <v>AI$16</v>
      </c>
      <c r="AJ2053" s="199" t="str">
        <f t="shared" si="3245"/>
        <v>AJ$16</v>
      </c>
      <c r="AK2053" s="199" t="str">
        <f t="shared" si="3245"/>
        <v>AK$16</v>
      </c>
      <c r="AL2053" s="199" t="str">
        <f t="shared" si="3245"/>
        <v>AL$16</v>
      </c>
      <c r="AM2053" s="199" t="str">
        <f t="shared" si="3245"/>
        <v>AM$16</v>
      </c>
      <c r="AN2053" s="199" t="str">
        <f t="shared" si="3245"/>
        <v>AN$16</v>
      </c>
      <c r="AO2053" s="199" t="str">
        <f t="shared" si="3245"/>
        <v>AO$16</v>
      </c>
      <c r="AP2053" s="199" t="str">
        <f t="shared" si="3245"/>
        <v>AP$16</v>
      </c>
      <c r="AQ2053" s="199" t="str">
        <f t="shared" si="3245"/>
        <v>AQ$16</v>
      </c>
      <c r="AR2053" s="199" t="str">
        <f t="shared" si="3245"/>
        <v>AR$16</v>
      </c>
      <c r="AS2053" s="199" t="str">
        <f t="shared" si="3245"/>
        <v>AS$16</v>
      </c>
      <c r="AT2053" s="199" t="str">
        <f t="shared" si="3245"/>
        <v>AT$16</v>
      </c>
      <c r="AU2053" s="199" t="str">
        <f t="shared" si="3245"/>
        <v>AU$16</v>
      </c>
      <c r="AV2053" s="199" t="str">
        <f t="shared" si="3245"/>
        <v>AV$16</v>
      </c>
      <c r="AW2053" s="199" t="str">
        <f t="shared" si="3245"/>
        <v>AW$16</v>
      </c>
      <c r="AX2053" s="199" t="str">
        <f t="shared" si="3245"/>
        <v>AX$16</v>
      </c>
      <c r="AY2053" s="199" t="str">
        <f t="shared" si="3245"/>
        <v>AY$16</v>
      </c>
      <c r="AZ2053" s="199" t="str">
        <f t="shared" si="3245"/>
        <v>AZ$16</v>
      </c>
      <c r="BA2053" s="199" t="str">
        <f t="shared" si="3245"/>
        <v>BA$16</v>
      </c>
      <c r="BB2053" s="199" t="str">
        <f t="shared" si="3245"/>
        <v>BB$16</v>
      </c>
      <c r="BC2053" s="199" t="str">
        <f t="shared" si="3245"/>
        <v>BC$16</v>
      </c>
      <c r="BD2053" s="199" t="str">
        <f t="shared" si="3245"/>
        <v>BD$16</v>
      </c>
      <c r="BE2053" s="199" t="str">
        <f t="shared" si="3245"/>
        <v>BE$16</v>
      </c>
      <c r="BF2053" s="199" t="str">
        <f t="shared" si="3245"/>
        <v>BF$16</v>
      </c>
      <c r="BG2053" s="199" t="str">
        <f t="shared" si="3245"/>
        <v>BG$16</v>
      </c>
      <c r="BH2053" s="199" t="str">
        <f t="shared" si="3245"/>
        <v>BH$16</v>
      </c>
      <c r="BI2053" s="199" t="str">
        <f t="shared" si="3245"/>
        <v>BI$16</v>
      </c>
      <c r="BJ2053" s="199" t="str">
        <f t="shared" si="3245"/>
        <v>BJ$16</v>
      </c>
      <c r="BK2053" s="199" t="str">
        <f t="shared" si="3245"/>
        <v>BK$16</v>
      </c>
      <c r="BL2053" s="199" t="str">
        <f t="shared" si="3245"/>
        <v>BL$16</v>
      </c>
      <c r="BM2053" s="199" t="str">
        <f t="shared" si="3245"/>
        <v>BM$16</v>
      </c>
      <c r="BN2053" s="199" t="str">
        <f t="shared" si="3245"/>
        <v>BN$16</v>
      </c>
      <c r="BO2053" s="199" t="str">
        <f t="shared" si="3245"/>
        <v>BO$16</v>
      </c>
      <c r="BP2053" s="199" t="str">
        <f t="shared" si="3245"/>
        <v>BP$16</v>
      </c>
      <c r="BQ2053" s="199" t="str">
        <f t="shared" si="3245"/>
        <v>BQ$16</v>
      </c>
      <c r="BR2053" s="199" t="str">
        <f t="shared" si="3245"/>
        <v>BR$16</v>
      </c>
      <c r="BS2053" s="199" t="str">
        <f t="shared" si="3245"/>
        <v>BS$16</v>
      </c>
      <c r="BT2053" s="199" t="str">
        <f t="shared" si="3245"/>
        <v>BT$16</v>
      </c>
      <c r="BU2053" s="199" t="str">
        <f t="shared" si="3245"/>
        <v>BU$16</v>
      </c>
      <c r="BV2053" s="199" t="str">
        <f t="shared" si="3245"/>
        <v>BV$16</v>
      </c>
      <c r="BW2053" s="199" t="str">
        <f t="shared" si="3245"/>
        <v>BW$16</v>
      </c>
      <c r="BX2053" s="199" t="str">
        <f t="shared" si="3245"/>
        <v>BX$16</v>
      </c>
      <c r="BY2053" s="199" t="str">
        <f t="shared" si="3245"/>
        <v>BY$16</v>
      </c>
      <c r="BZ2053" s="199" t="str">
        <f t="shared" si="3245"/>
        <v>BZ$16</v>
      </c>
      <c r="CA2053" s="199" t="str">
        <f t="shared" si="3245"/>
        <v>CA$16</v>
      </c>
      <c r="CB2053" s="199" t="str">
        <f t="shared" si="3245"/>
        <v>CB$16</v>
      </c>
      <c r="CC2053" s="199" t="str">
        <f t="shared" si="3245"/>
        <v>CC$16</v>
      </c>
      <c r="CD2053" s="199" t="str">
        <f t="shared" si="3245"/>
        <v>CD$16</v>
      </c>
      <c r="CE2053" s="199" t="str">
        <f t="shared" ref="CE2053:CL2053" si="3246">CE$20</f>
        <v>CE$16</v>
      </c>
      <c r="CF2053" s="199" t="str">
        <f t="shared" si="3246"/>
        <v>CF$16</v>
      </c>
      <c r="CG2053" s="199" t="str">
        <f t="shared" si="3246"/>
        <v>CG$16</v>
      </c>
      <c r="CH2053" s="199" t="str">
        <f t="shared" si="3246"/>
        <v>CH$16</v>
      </c>
      <c r="CI2053" s="199" t="str">
        <f t="shared" si="3246"/>
        <v>CI$16</v>
      </c>
      <c r="CJ2053" s="199" t="str">
        <f t="shared" si="3246"/>
        <v>CJ$16</v>
      </c>
      <c r="CK2053" s="199" t="str">
        <f t="shared" si="3246"/>
        <v>CK$16</v>
      </c>
      <c r="CL2053" s="199" t="str">
        <f t="shared" si="3246"/>
        <v>CL$16</v>
      </c>
      <c r="CN2053" s="176"/>
      <c r="CO2053" s="199" t="str">
        <f t="shared" ref="CO2053:DL2053" si="3247">CO$20</f>
        <v>CO$16</v>
      </c>
      <c r="CP2053" s="199" t="str">
        <f t="shared" si="3247"/>
        <v>CP$16</v>
      </c>
      <c r="CQ2053" s="199" t="str">
        <f t="shared" si="3247"/>
        <v>CQ$16</v>
      </c>
      <c r="CR2053" s="199" t="str">
        <f t="shared" si="3247"/>
        <v>CR$16</v>
      </c>
      <c r="CS2053" s="199" t="str">
        <f t="shared" si="3247"/>
        <v>CS$16</v>
      </c>
      <c r="CT2053" s="199" t="str">
        <f t="shared" si="3247"/>
        <v>CT$16</v>
      </c>
      <c r="CU2053" s="199" t="str">
        <f t="shared" si="3247"/>
        <v>CU$16</v>
      </c>
      <c r="CV2053" s="199" t="str">
        <f t="shared" si="3247"/>
        <v>CV$16</v>
      </c>
      <c r="CW2053" s="199" t="str">
        <f t="shared" si="3247"/>
        <v>CW$16</v>
      </c>
      <c r="CX2053" s="199" t="str">
        <f t="shared" si="3247"/>
        <v>CX$16</v>
      </c>
      <c r="CY2053" s="199" t="str">
        <f t="shared" si="3247"/>
        <v>CY$16</v>
      </c>
      <c r="CZ2053" s="199" t="str">
        <f t="shared" si="3247"/>
        <v>CZ$16</v>
      </c>
      <c r="DA2053" s="199" t="str">
        <f t="shared" si="3247"/>
        <v>DA$16</v>
      </c>
      <c r="DB2053" s="199" t="str">
        <f t="shared" si="3247"/>
        <v>DB$16</v>
      </c>
      <c r="DC2053" s="199" t="str">
        <f t="shared" si="3247"/>
        <v>DC$16</v>
      </c>
      <c r="DD2053" s="199" t="str">
        <f t="shared" si="3247"/>
        <v>DD$16</v>
      </c>
      <c r="DE2053" s="199" t="str">
        <f t="shared" si="3247"/>
        <v>DE$16</v>
      </c>
      <c r="DF2053" s="199" t="str">
        <f t="shared" si="3247"/>
        <v>DF$16</v>
      </c>
      <c r="DG2053" s="199" t="str">
        <f t="shared" si="3247"/>
        <v>DG$16</v>
      </c>
      <c r="DH2053" s="199" t="str">
        <f t="shared" si="3247"/>
        <v>DH$16</v>
      </c>
      <c r="DI2053" s="199" t="str">
        <f t="shared" si="3247"/>
        <v>DI$16</v>
      </c>
      <c r="DJ2053" s="199" t="str">
        <f t="shared" si="3247"/>
        <v>DJ$16</v>
      </c>
      <c r="DK2053" s="199" t="str">
        <f t="shared" si="3247"/>
        <v>DK$16</v>
      </c>
      <c r="DL2053" s="199" t="str">
        <f t="shared" si="3247"/>
        <v>DL$16</v>
      </c>
    </row>
    <row r="2054" spans="1:116" x14ac:dyDescent="0.4">
      <c r="A2054" s="174"/>
      <c r="E2054" s="8"/>
      <c r="G2054" s="175" t="s">
        <v>505</v>
      </c>
      <c r="H2054" s="200"/>
      <c r="I2054" s="201"/>
      <c r="J2054" s="201"/>
      <c r="K2054" s="202"/>
      <c r="L2054" s="202"/>
      <c r="M2054" s="202"/>
      <c r="N2054" s="202"/>
      <c r="O2054" s="202"/>
      <c r="P2054" s="202"/>
      <c r="R2054" s="202"/>
      <c r="S2054" s="199" t="str">
        <f t="shared" ref="S2054:CD2054" si="3248">S$21</f>
        <v>S$17</v>
      </c>
      <c r="T2054" s="199" t="str">
        <f t="shared" si="3248"/>
        <v>T$17</v>
      </c>
      <c r="U2054" s="199" t="str">
        <f t="shared" si="3248"/>
        <v>U$17</v>
      </c>
      <c r="V2054" s="199" t="str">
        <f t="shared" si="3248"/>
        <v>V$17</v>
      </c>
      <c r="W2054" s="199" t="str">
        <f t="shared" si="3248"/>
        <v>W$17</v>
      </c>
      <c r="X2054" s="199" t="str">
        <f t="shared" si="3248"/>
        <v>X$17</v>
      </c>
      <c r="Y2054" s="199" t="str">
        <f t="shared" si="3248"/>
        <v>Y$17</v>
      </c>
      <c r="Z2054" s="199" t="str">
        <f t="shared" si="3248"/>
        <v>Z$17</v>
      </c>
      <c r="AA2054" s="199" t="str">
        <f t="shared" si="3248"/>
        <v>AA$17</v>
      </c>
      <c r="AB2054" s="199" t="str">
        <f t="shared" si="3248"/>
        <v>AB$17</v>
      </c>
      <c r="AC2054" s="199" t="str">
        <f t="shared" si="3248"/>
        <v>AC$17</v>
      </c>
      <c r="AD2054" s="199" t="str">
        <f t="shared" si="3248"/>
        <v>AD$17</v>
      </c>
      <c r="AE2054" s="199" t="str">
        <f t="shared" si="3248"/>
        <v>AE$17</v>
      </c>
      <c r="AF2054" s="199" t="str">
        <f t="shared" si="3248"/>
        <v>AF$17</v>
      </c>
      <c r="AG2054" s="199" t="str">
        <f t="shared" si="3248"/>
        <v>AG$17</v>
      </c>
      <c r="AH2054" s="199" t="str">
        <f t="shared" si="3248"/>
        <v>AH$17</v>
      </c>
      <c r="AI2054" s="199" t="str">
        <f t="shared" si="3248"/>
        <v>AI$17</v>
      </c>
      <c r="AJ2054" s="199" t="str">
        <f t="shared" si="3248"/>
        <v>AJ$17</v>
      </c>
      <c r="AK2054" s="199" t="str">
        <f t="shared" si="3248"/>
        <v>AK$17</v>
      </c>
      <c r="AL2054" s="199" t="str">
        <f t="shared" si="3248"/>
        <v>AL$17</v>
      </c>
      <c r="AM2054" s="199" t="str">
        <f t="shared" si="3248"/>
        <v>AM$17</v>
      </c>
      <c r="AN2054" s="199" t="str">
        <f t="shared" si="3248"/>
        <v>AN$17</v>
      </c>
      <c r="AO2054" s="199" t="str">
        <f t="shared" si="3248"/>
        <v>AO$17</v>
      </c>
      <c r="AP2054" s="199" t="str">
        <f t="shared" si="3248"/>
        <v>AP$17</v>
      </c>
      <c r="AQ2054" s="199" t="str">
        <f t="shared" si="3248"/>
        <v>AQ$17</v>
      </c>
      <c r="AR2054" s="199" t="str">
        <f t="shared" si="3248"/>
        <v>AR$17</v>
      </c>
      <c r="AS2054" s="199" t="str">
        <f t="shared" si="3248"/>
        <v>AS$17</v>
      </c>
      <c r="AT2054" s="199" t="str">
        <f t="shared" si="3248"/>
        <v>AT$17</v>
      </c>
      <c r="AU2054" s="199" t="str">
        <f t="shared" si="3248"/>
        <v>AU$17</v>
      </c>
      <c r="AV2054" s="199" t="str">
        <f t="shared" si="3248"/>
        <v>AV$17</v>
      </c>
      <c r="AW2054" s="199" t="str">
        <f t="shared" si="3248"/>
        <v>AW$17</v>
      </c>
      <c r="AX2054" s="199" t="str">
        <f t="shared" si="3248"/>
        <v>AX$17</v>
      </c>
      <c r="AY2054" s="199" t="str">
        <f t="shared" si="3248"/>
        <v>AY$17</v>
      </c>
      <c r="AZ2054" s="199" t="str">
        <f t="shared" si="3248"/>
        <v>AZ$17</v>
      </c>
      <c r="BA2054" s="199" t="str">
        <f t="shared" si="3248"/>
        <v>BA$17</v>
      </c>
      <c r="BB2054" s="199" t="str">
        <f t="shared" si="3248"/>
        <v>BB$17</v>
      </c>
      <c r="BC2054" s="199" t="str">
        <f t="shared" si="3248"/>
        <v>BC$17</v>
      </c>
      <c r="BD2054" s="199" t="str">
        <f t="shared" si="3248"/>
        <v>BD$17</v>
      </c>
      <c r="BE2054" s="199" t="str">
        <f t="shared" si="3248"/>
        <v>BE$17</v>
      </c>
      <c r="BF2054" s="199" t="str">
        <f t="shared" si="3248"/>
        <v>BF$17</v>
      </c>
      <c r="BG2054" s="199" t="str">
        <f t="shared" si="3248"/>
        <v>BG$17</v>
      </c>
      <c r="BH2054" s="199" t="str">
        <f t="shared" si="3248"/>
        <v>BH$17</v>
      </c>
      <c r="BI2054" s="199" t="str">
        <f t="shared" si="3248"/>
        <v>BI$17</v>
      </c>
      <c r="BJ2054" s="199" t="str">
        <f t="shared" si="3248"/>
        <v>BJ$17</v>
      </c>
      <c r="BK2054" s="199" t="str">
        <f t="shared" si="3248"/>
        <v>BK$17</v>
      </c>
      <c r="BL2054" s="199" t="str">
        <f t="shared" si="3248"/>
        <v>BL$17</v>
      </c>
      <c r="BM2054" s="199" t="str">
        <f t="shared" si="3248"/>
        <v>BM$17</v>
      </c>
      <c r="BN2054" s="199" t="str">
        <f t="shared" si="3248"/>
        <v>BN$17</v>
      </c>
      <c r="BO2054" s="199" t="str">
        <f t="shared" si="3248"/>
        <v>BO$17</v>
      </c>
      <c r="BP2054" s="199" t="str">
        <f t="shared" si="3248"/>
        <v>BP$17</v>
      </c>
      <c r="BQ2054" s="199" t="str">
        <f t="shared" si="3248"/>
        <v>BQ$17</v>
      </c>
      <c r="BR2054" s="199" t="str">
        <f t="shared" si="3248"/>
        <v>BR$17</v>
      </c>
      <c r="BS2054" s="199" t="str">
        <f t="shared" si="3248"/>
        <v>BS$17</v>
      </c>
      <c r="BT2054" s="199" t="str">
        <f t="shared" si="3248"/>
        <v>BT$17</v>
      </c>
      <c r="BU2054" s="199" t="str">
        <f t="shared" si="3248"/>
        <v>BU$17</v>
      </c>
      <c r="BV2054" s="199" t="str">
        <f t="shared" si="3248"/>
        <v>BV$17</v>
      </c>
      <c r="BW2054" s="199" t="str">
        <f t="shared" si="3248"/>
        <v>BW$17</v>
      </c>
      <c r="BX2054" s="199" t="str">
        <f t="shared" si="3248"/>
        <v>BX$17</v>
      </c>
      <c r="BY2054" s="199" t="str">
        <f t="shared" si="3248"/>
        <v>BY$17</v>
      </c>
      <c r="BZ2054" s="199" t="str">
        <f t="shared" si="3248"/>
        <v>BZ$17</v>
      </c>
      <c r="CA2054" s="199" t="str">
        <f t="shared" si="3248"/>
        <v>CA$17</v>
      </c>
      <c r="CB2054" s="199" t="str">
        <f t="shared" si="3248"/>
        <v>CB$17</v>
      </c>
      <c r="CC2054" s="199" t="str">
        <f t="shared" si="3248"/>
        <v>CC$17</v>
      </c>
      <c r="CD2054" s="199" t="str">
        <f t="shared" si="3248"/>
        <v>CD$17</v>
      </c>
      <c r="CE2054" s="199" t="str">
        <f t="shared" ref="CE2054:CL2054" si="3249">CE$21</f>
        <v>CE$17</v>
      </c>
      <c r="CF2054" s="199" t="str">
        <f t="shared" si="3249"/>
        <v>CF$17</v>
      </c>
      <c r="CG2054" s="199" t="str">
        <f t="shared" si="3249"/>
        <v>CG$17</v>
      </c>
      <c r="CH2054" s="199" t="str">
        <f t="shared" si="3249"/>
        <v>CH$17</v>
      </c>
      <c r="CI2054" s="199" t="str">
        <f t="shared" si="3249"/>
        <v>CI$17</v>
      </c>
      <c r="CJ2054" s="199" t="str">
        <f t="shared" si="3249"/>
        <v>CJ$17</v>
      </c>
      <c r="CK2054" s="199" t="str">
        <f t="shared" si="3249"/>
        <v>CK$17</v>
      </c>
      <c r="CL2054" s="199" t="str">
        <f t="shared" si="3249"/>
        <v>CL$17</v>
      </c>
      <c r="CN2054" s="201"/>
      <c r="CO2054" s="199" t="str">
        <f t="shared" ref="CO2054:DL2054" si="3250">CO$21</f>
        <v>CO$17</v>
      </c>
      <c r="CP2054" s="199" t="str">
        <f t="shared" si="3250"/>
        <v>CP$17</v>
      </c>
      <c r="CQ2054" s="199" t="str">
        <f t="shared" si="3250"/>
        <v>CQ$17</v>
      </c>
      <c r="CR2054" s="199" t="str">
        <f t="shared" si="3250"/>
        <v>CR$17</v>
      </c>
      <c r="CS2054" s="199" t="str">
        <f t="shared" si="3250"/>
        <v>CS$17</v>
      </c>
      <c r="CT2054" s="199" t="str">
        <f t="shared" si="3250"/>
        <v>CT$17</v>
      </c>
      <c r="CU2054" s="199" t="str">
        <f t="shared" si="3250"/>
        <v>CU$17</v>
      </c>
      <c r="CV2054" s="199" t="str">
        <f t="shared" si="3250"/>
        <v>CV$17</v>
      </c>
      <c r="CW2054" s="199" t="str">
        <f t="shared" si="3250"/>
        <v>CW$17</v>
      </c>
      <c r="CX2054" s="199" t="str">
        <f t="shared" si="3250"/>
        <v>CX$17</v>
      </c>
      <c r="CY2054" s="199" t="str">
        <f t="shared" si="3250"/>
        <v>CY$17</v>
      </c>
      <c r="CZ2054" s="199" t="str">
        <f t="shared" si="3250"/>
        <v>CZ$17</v>
      </c>
      <c r="DA2054" s="199" t="str">
        <f t="shared" si="3250"/>
        <v>DA$17</v>
      </c>
      <c r="DB2054" s="199" t="str">
        <f t="shared" si="3250"/>
        <v>DB$17</v>
      </c>
      <c r="DC2054" s="199" t="str">
        <f t="shared" si="3250"/>
        <v>DC$17</v>
      </c>
      <c r="DD2054" s="199" t="str">
        <f t="shared" si="3250"/>
        <v>DD$17</v>
      </c>
      <c r="DE2054" s="199" t="str">
        <f t="shared" si="3250"/>
        <v>DE$17</v>
      </c>
      <c r="DF2054" s="199" t="str">
        <f t="shared" si="3250"/>
        <v>DF$17</v>
      </c>
      <c r="DG2054" s="199" t="str">
        <f t="shared" si="3250"/>
        <v>DG$17</v>
      </c>
      <c r="DH2054" s="199" t="str">
        <f t="shared" si="3250"/>
        <v>DH$17</v>
      </c>
      <c r="DI2054" s="199" t="str">
        <f t="shared" si="3250"/>
        <v>DI$17</v>
      </c>
      <c r="DJ2054" s="199" t="str">
        <f t="shared" si="3250"/>
        <v>DJ$17</v>
      </c>
      <c r="DK2054" s="199" t="str">
        <f t="shared" si="3250"/>
        <v>DK$17</v>
      </c>
      <c r="DL2054" s="199" t="str">
        <f t="shared" si="3250"/>
        <v>DL$17</v>
      </c>
    </row>
    <row r="2055" spans="1:116" x14ac:dyDescent="0.4">
      <c r="A2055" s="174"/>
      <c r="E2055" s="8"/>
      <c r="G2055" s="175" t="s">
        <v>463</v>
      </c>
      <c r="H2055" s="200"/>
      <c r="I2055" s="201"/>
      <c r="J2055" s="201"/>
      <c r="K2055" s="202"/>
      <c r="L2055" s="202"/>
      <c r="M2055" s="202"/>
      <c r="N2055" s="202"/>
      <c r="O2055" s="202"/>
      <c r="P2055" s="202"/>
      <c r="R2055" s="202"/>
      <c r="S2055" s="190"/>
      <c r="T2055" s="190"/>
      <c r="U2055" s="190"/>
      <c r="V2055" s="190"/>
      <c r="W2055" s="190"/>
      <c r="X2055" s="190"/>
      <c r="Y2055" s="190"/>
      <c r="Z2055" s="190"/>
      <c r="AA2055" s="190"/>
      <c r="AB2055" s="190"/>
      <c r="AC2055" s="190"/>
      <c r="AD2055" s="190"/>
      <c r="AE2055" s="190"/>
      <c r="AF2055" s="190"/>
      <c r="AG2055" s="190"/>
      <c r="AH2055" s="190"/>
      <c r="AI2055" s="190"/>
      <c r="AJ2055" s="190"/>
      <c r="AK2055" s="190"/>
      <c r="AL2055" s="190"/>
      <c r="AM2055" s="190"/>
      <c r="AN2055" s="190"/>
      <c r="AO2055" s="190"/>
      <c r="AP2055" s="190"/>
      <c r="AQ2055" s="190"/>
      <c r="AR2055" s="190"/>
      <c r="AS2055" s="190"/>
      <c r="AT2055" s="190"/>
      <c r="AU2055" s="190"/>
      <c r="AV2055" s="190"/>
      <c r="AW2055" s="190"/>
      <c r="AX2055" s="190"/>
      <c r="AY2055" s="190"/>
      <c r="AZ2055" s="190"/>
      <c r="BA2055" s="190"/>
      <c r="BB2055" s="190"/>
      <c r="BC2055" s="190"/>
      <c r="BD2055" s="190"/>
      <c r="BE2055" s="190"/>
      <c r="BF2055" s="190"/>
      <c r="BG2055" s="190"/>
      <c r="BH2055" s="190"/>
      <c r="BI2055" s="190"/>
      <c r="BJ2055" s="190"/>
      <c r="BK2055" s="190"/>
      <c r="BL2055" s="190"/>
      <c r="BM2055" s="190"/>
      <c r="BN2055" s="190"/>
      <c r="BO2055" s="190"/>
      <c r="BP2055" s="190"/>
      <c r="BQ2055" s="190"/>
      <c r="BR2055" s="190"/>
      <c r="BS2055" s="190"/>
      <c r="BT2055" s="190"/>
      <c r="BU2055" s="190"/>
      <c r="BV2055" s="190"/>
      <c r="BW2055" s="190"/>
      <c r="BX2055" s="190"/>
      <c r="BY2055" s="190"/>
      <c r="BZ2055" s="190"/>
      <c r="CA2055" s="190"/>
      <c r="CB2055" s="190"/>
      <c r="CC2055" s="190"/>
      <c r="CD2055" s="190"/>
      <c r="CE2055" s="190"/>
      <c r="CF2055" s="190"/>
      <c r="CG2055" s="190"/>
      <c r="CH2055" s="190"/>
      <c r="CI2055" s="190"/>
      <c r="CJ2055" s="190"/>
      <c r="CK2055" s="190"/>
      <c r="CL2055" s="190"/>
      <c r="CN2055" s="201"/>
      <c r="CO2055" s="190"/>
      <c r="CP2055" s="190"/>
      <c r="CQ2055" s="190"/>
      <c r="CR2055" s="190"/>
      <c r="CS2055" s="190"/>
      <c r="CT2055" s="190"/>
      <c r="CU2055" s="190"/>
      <c r="CV2055" s="190"/>
      <c r="CW2055" s="190"/>
      <c r="CX2055" s="190"/>
      <c r="CY2055" s="190"/>
      <c r="CZ2055" s="190"/>
      <c r="DA2055" s="190"/>
      <c r="DB2055" s="190"/>
      <c r="DC2055" s="190"/>
      <c r="DD2055" s="190"/>
      <c r="DE2055" s="190"/>
      <c r="DF2055" s="190"/>
      <c r="DG2055" s="190"/>
      <c r="DH2055" s="190"/>
      <c r="DI2055" s="190"/>
      <c r="DJ2055" s="190"/>
      <c r="DK2055" s="190"/>
      <c r="DL2055" s="190"/>
    </row>
    <row r="2056" spans="1:116" x14ac:dyDescent="0.4">
      <c r="A2056" s="174"/>
      <c r="E2056" s="8"/>
      <c r="G2056" s="175" t="s">
        <v>464</v>
      </c>
      <c r="H2056" s="200"/>
      <c r="I2056" s="201"/>
      <c r="J2056" s="201"/>
      <c r="K2056" s="202"/>
      <c r="L2056" s="202"/>
      <c r="M2056" s="202"/>
      <c r="N2056" s="202"/>
      <c r="O2056" s="202"/>
      <c r="P2056" s="202"/>
      <c r="R2056" s="202"/>
      <c r="S2056" s="190"/>
      <c r="T2056" s="190"/>
      <c r="U2056" s="190"/>
      <c r="V2056" s="190"/>
      <c r="W2056" s="190"/>
      <c r="X2056" s="190"/>
      <c r="Y2056" s="190"/>
      <c r="Z2056" s="190"/>
      <c r="AA2056" s="190"/>
      <c r="AB2056" s="190"/>
      <c r="AC2056" s="190"/>
      <c r="AD2056" s="190"/>
      <c r="AE2056" s="190"/>
      <c r="AF2056" s="190"/>
      <c r="AG2056" s="190"/>
      <c r="AH2056" s="190"/>
      <c r="AI2056" s="190"/>
      <c r="AJ2056" s="190"/>
      <c r="AK2056" s="190"/>
      <c r="AL2056" s="190"/>
      <c r="AM2056" s="190"/>
      <c r="AN2056" s="190"/>
      <c r="AO2056" s="190"/>
      <c r="AP2056" s="190"/>
      <c r="AQ2056" s="190"/>
      <c r="AR2056" s="190"/>
      <c r="AS2056" s="190"/>
      <c r="AT2056" s="190"/>
      <c r="AU2056" s="190"/>
      <c r="AV2056" s="190"/>
      <c r="AW2056" s="190"/>
      <c r="AX2056" s="190"/>
      <c r="AY2056" s="190"/>
      <c r="AZ2056" s="190"/>
      <c r="BA2056" s="190"/>
      <c r="BB2056" s="190"/>
      <c r="BC2056" s="190"/>
      <c r="BD2056" s="190"/>
      <c r="BE2056" s="190"/>
      <c r="BF2056" s="190"/>
      <c r="BG2056" s="190"/>
      <c r="BH2056" s="190"/>
      <c r="BI2056" s="190"/>
      <c r="BJ2056" s="190"/>
      <c r="BK2056" s="190"/>
      <c r="BL2056" s="190"/>
      <c r="BM2056" s="190"/>
      <c r="BN2056" s="190"/>
      <c r="BO2056" s="190"/>
      <c r="BP2056" s="190"/>
      <c r="BQ2056" s="190"/>
      <c r="BR2056" s="190"/>
      <c r="BS2056" s="190"/>
      <c r="BT2056" s="190"/>
      <c r="BU2056" s="190"/>
      <c r="BV2056" s="190"/>
      <c r="BW2056" s="190"/>
      <c r="BX2056" s="190"/>
      <c r="BY2056" s="190"/>
      <c r="BZ2056" s="190"/>
      <c r="CA2056" s="190"/>
      <c r="CB2056" s="190"/>
      <c r="CC2056" s="190"/>
      <c r="CD2056" s="190"/>
      <c r="CE2056" s="190"/>
      <c r="CF2056" s="190"/>
      <c r="CG2056" s="190"/>
      <c r="CH2056" s="190"/>
      <c r="CI2056" s="190"/>
      <c r="CJ2056" s="190"/>
      <c r="CK2056" s="190"/>
      <c r="CL2056" s="190"/>
      <c r="CN2056" s="201"/>
      <c r="CO2056" s="190"/>
      <c r="CP2056" s="190"/>
      <c r="CQ2056" s="190"/>
      <c r="CR2056" s="190"/>
      <c r="CS2056" s="190"/>
      <c r="CT2056" s="190"/>
      <c r="CU2056" s="190"/>
      <c r="CV2056" s="190"/>
      <c r="CW2056" s="190"/>
      <c r="CX2056" s="190"/>
      <c r="CY2056" s="190"/>
      <c r="CZ2056" s="190"/>
      <c r="DA2056" s="190"/>
      <c r="DB2056" s="190"/>
      <c r="DC2056" s="190"/>
      <c r="DD2056" s="190"/>
      <c r="DE2056" s="190"/>
      <c r="DF2056" s="190"/>
      <c r="DG2056" s="190"/>
      <c r="DH2056" s="190"/>
      <c r="DI2056" s="190"/>
      <c r="DJ2056" s="190"/>
      <c r="DK2056" s="190"/>
      <c r="DL2056" s="190"/>
    </row>
    <row r="2057" spans="1:116" x14ac:dyDescent="0.4">
      <c r="A2057" s="142" t="s">
        <v>218</v>
      </c>
      <c r="B2057" s="31" t="s">
        <v>81</v>
      </c>
      <c r="C2057" s="31"/>
      <c r="D2057" t="s">
        <v>562</v>
      </c>
      <c r="E2057" s="8" t="str">
        <f t="shared" ref="E2057:E2061" si="3251">ROW()&amp;" "&amp;D2057</f>
        <v>2057 TOGGLE-TV-V</v>
      </c>
      <c r="F2057" t="s">
        <v>511</v>
      </c>
      <c r="G2057" s="143" t="s">
        <v>509</v>
      </c>
      <c r="H2057" s="200"/>
      <c r="I2057" s="201"/>
      <c r="J2057" s="201"/>
      <c r="K2057" s="202"/>
      <c r="L2057" s="202"/>
      <c r="M2057" s="202"/>
      <c r="N2057" s="202"/>
      <c r="O2057" s="202"/>
      <c r="P2057" s="202"/>
      <c r="R2057" s="202"/>
      <c r="S2057" s="190" t="str">
        <f t="shared" ref="S2057:CD2057" si="3252">S$22</f>
        <v>S$18</v>
      </c>
      <c r="T2057" s="190" t="str">
        <f t="shared" si="3252"/>
        <v>T$18</v>
      </c>
      <c r="U2057" s="190" t="str">
        <f t="shared" si="3252"/>
        <v>U$18</v>
      </c>
      <c r="V2057" s="190" t="str">
        <f t="shared" si="3252"/>
        <v>V$18</v>
      </c>
      <c r="W2057" s="190" t="str">
        <f t="shared" si="3252"/>
        <v>W$18</v>
      </c>
      <c r="X2057" s="190" t="str">
        <f t="shared" si="3252"/>
        <v>X$18</v>
      </c>
      <c r="Y2057" s="190" t="str">
        <f t="shared" si="3252"/>
        <v>Y$18</v>
      </c>
      <c r="Z2057" s="190" t="str">
        <f t="shared" si="3252"/>
        <v>Z$18</v>
      </c>
      <c r="AA2057" s="190" t="str">
        <f t="shared" si="3252"/>
        <v>AA$18</v>
      </c>
      <c r="AB2057" s="190" t="str">
        <f t="shared" si="3252"/>
        <v>AB$18</v>
      </c>
      <c r="AC2057" s="190" t="str">
        <f t="shared" si="3252"/>
        <v>AC$18</v>
      </c>
      <c r="AD2057" s="190" t="str">
        <f t="shared" si="3252"/>
        <v>AD$18</v>
      </c>
      <c r="AE2057" s="190" t="str">
        <f t="shared" si="3252"/>
        <v>AE$18</v>
      </c>
      <c r="AF2057" s="190" t="str">
        <f t="shared" si="3252"/>
        <v>AF$18</v>
      </c>
      <c r="AG2057" s="190" t="str">
        <f t="shared" si="3252"/>
        <v>AG$18</v>
      </c>
      <c r="AH2057" s="190" t="str">
        <f t="shared" si="3252"/>
        <v>AH$18</v>
      </c>
      <c r="AI2057" s="190" t="str">
        <f t="shared" si="3252"/>
        <v>AI$18</v>
      </c>
      <c r="AJ2057" s="190" t="str">
        <f t="shared" si="3252"/>
        <v>AJ$18</v>
      </c>
      <c r="AK2057" s="190" t="str">
        <f t="shared" si="3252"/>
        <v>AK$18</v>
      </c>
      <c r="AL2057" s="190" t="str">
        <f t="shared" si="3252"/>
        <v>AL$18</v>
      </c>
      <c r="AM2057" s="190" t="str">
        <f t="shared" si="3252"/>
        <v>AM$18</v>
      </c>
      <c r="AN2057" s="190" t="str">
        <f t="shared" si="3252"/>
        <v>AN$18</v>
      </c>
      <c r="AO2057" s="190" t="str">
        <f t="shared" si="3252"/>
        <v>AO$18</v>
      </c>
      <c r="AP2057" s="190" t="str">
        <f t="shared" si="3252"/>
        <v>AP$18</v>
      </c>
      <c r="AQ2057" s="190" t="str">
        <f t="shared" si="3252"/>
        <v>AQ$18</v>
      </c>
      <c r="AR2057" s="190" t="str">
        <f t="shared" si="3252"/>
        <v>AR$18</v>
      </c>
      <c r="AS2057" s="190" t="str">
        <f t="shared" si="3252"/>
        <v>AS$18</v>
      </c>
      <c r="AT2057" s="190" t="str">
        <f t="shared" si="3252"/>
        <v>AT$18</v>
      </c>
      <c r="AU2057" s="190" t="str">
        <f t="shared" si="3252"/>
        <v>AU$18</v>
      </c>
      <c r="AV2057" s="190" t="str">
        <f t="shared" si="3252"/>
        <v>AV$18</v>
      </c>
      <c r="AW2057" s="190" t="str">
        <f t="shared" si="3252"/>
        <v>AW$18</v>
      </c>
      <c r="AX2057" s="190" t="str">
        <f t="shared" si="3252"/>
        <v>AX$18</v>
      </c>
      <c r="AY2057" s="190" t="str">
        <f t="shared" si="3252"/>
        <v>AY$18</v>
      </c>
      <c r="AZ2057" s="190" t="str">
        <f t="shared" si="3252"/>
        <v>AZ$18</v>
      </c>
      <c r="BA2057" s="190" t="str">
        <f t="shared" si="3252"/>
        <v>BA$18</v>
      </c>
      <c r="BB2057" s="190" t="str">
        <f t="shared" si="3252"/>
        <v>BB$18</v>
      </c>
      <c r="BC2057" s="190" t="str">
        <f t="shared" si="3252"/>
        <v>BC$18</v>
      </c>
      <c r="BD2057" s="190" t="str">
        <f t="shared" si="3252"/>
        <v>BD$18</v>
      </c>
      <c r="BE2057" s="190" t="str">
        <f t="shared" si="3252"/>
        <v>BE$18</v>
      </c>
      <c r="BF2057" s="190" t="str">
        <f t="shared" si="3252"/>
        <v>BF$18</v>
      </c>
      <c r="BG2057" s="190" t="str">
        <f t="shared" si="3252"/>
        <v>BG$18</v>
      </c>
      <c r="BH2057" s="190" t="str">
        <f t="shared" si="3252"/>
        <v>BH$18</v>
      </c>
      <c r="BI2057" s="190" t="str">
        <f t="shared" si="3252"/>
        <v>BI$18</v>
      </c>
      <c r="BJ2057" s="190" t="str">
        <f t="shared" si="3252"/>
        <v>BJ$18</v>
      </c>
      <c r="BK2057" s="190" t="str">
        <f t="shared" si="3252"/>
        <v>BK$18</v>
      </c>
      <c r="BL2057" s="190" t="str">
        <f t="shared" si="3252"/>
        <v>BL$18</v>
      </c>
      <c r="BM2057" s="190" t="str">
        <f t="shared" si="3252"/>
        <v>BM$18</v>
      </c>
      <c r="BN2057" s="190" t="str">
        <f t="shared" si="3252"/>
        <v>BN$18</v>
      </c>
      <c r="BO2057" s="190" t="str">
        <f t="shared" si="3252"/>
        <v>BO$18</v>
      </c>
      <c r="BP2057" s="190" t="str">
        <f t="shared" si="3252"/>
        <v>BP$18</v>
      </c>
      <c r="BQ2057" s="190" t="str">
        <f t="shared" si="3252"/>
        <v>BQ$18</v>
      </c>
      <c r="BR2057" s="190" t="str">
        <f t="shared" si="3252"/>
        <v>BR$18</v>
      </c>
      <c r="BS2057" s="190" t="str">
        <f t="shared" si="3252"/>
        <v>BS$18</v>
      </c>
      <c r="BT2057" s="190" t="str">
        <f t="shared" si="3252"/>
        <v>BT$18</v>
      </c>
      <c r="BU2057" s="190" t="str">
        <f t="shared" si="3252"/>
        <v>BU$18</v>
      </c>
      <c r="BV2057" s="190" t="str">
        <f t="shared" si="3252"/>
        <v>BV$18</v>
      </c>
      <c r="BW2057" s="190" t="str">
        <f t="shared" si="3252"/>
        <v>BW$18</v>
      </c>
      <c r="BX2057" s="190" t="str">
        <f t="shared" si="3252"/>
        <v>BX$18</v>
      </c>
      <c r="BY2057" s="190" t="str">
        <f t="shared" si="3252"/>
        <v>BY$18</v>
      </c>
      <c r="BZ2057" s="190" t="str">
        <f t="shared" si="3252"/>
        <v>BZ$18</v>
      </c>
      <c r="CA2057" s="190" t="str">
        <f t="shared" si="3252"/>
        <v>CA$18</v>
      </c>
      <c r="CB2057" s="190" t="str">
        <f t="shared" si="3252"/>
        <v>CB$18</v>
      </c>
      <c r="CC2057" s="190" t="str">
        <f t="shared" si="3252"/>
        <v>CC$18</v>
      </c>
      <c r="CD2057" s="190" t="str">
        <f t="shared" si="3252"/>
        <v>CD$18</v>
      </c>
      <c r="CE2057" s="190" t="str">
        <f t="shared" ref="CE2057:CL2057" si="3253">CE$22</f>
        <v>CE$18</v>
      </c>
      <c r="CF2057" s="190" t="str">
        <f t="shared" si="3253"/>
        <v>CF$18</v>
      </c>
      <c r="CG2057" s="190" t="str">
        <f t="shared" si="3253"/>
        <v>CG$18</v>
      </c>
      <c r="CH2057" s="190" t="str">
        <f t="shared" si="3253"/>
        <v>CH$18</v>
      </c>
      <c r="CI2057" s="190" t="str">
        <f t="shared" si="3253"/>
        <v>CI$18</v>
      </c>
      <c r="CJ2057" s="190" t="str">
        <f t="shared" si="3253"/>
        <v>CJ$18</v>
      </c>
      <c r="CK2057" s="190" t="str">
        <f t="shared" si="3253"/>
        <v>CK$18</v>
      </c>
      <c r="CL2057" s="190" t="str">
        <f t="shared" si="3253"/>
        <v>CL$18</v>
      </c>
      <c r="CN2057" s="201"/>
      <c r="CO2057" s="190" t="str">
        <f t="shared" ref="CO2057:DL2057" si="3254">CO$22</f>
        <v>CO$18</v>
      </c>
      <c r="CP2057" s="190" t="str">
        <f t="shared" si="3254"/>
        <v>CP$18</v>
      </c>
      <c r="CQ2057" s="190" t="str">
        <f t="shared" si="3254"/>
        <v>CQ$18</v>
      </c>
      <c r="CR2057" s="190" t="str">
        <f t="shared" si="3254"/>
        <v>CR$18</v>
      </c>
      <c r="CS2057" s="190" t="str">
        <f t="shared" si="3254"/>
        <v>CS$18</v>
      </c>
      <c r="CT2057" s="190" t="str">
        <f t="shared" si="3254"/>
        <v>CT$18</v>
      </c>
      <c r="CU2057" s="190" t="str">
        <f t="shared" si="3254"/>
        <v>CU$18</v>
      </c>
      <c r="CV2057" s="190" t="str">
        <f t="shared" si="3254"/>
        <v>CV$18</v>
      </c>
      <c r="CW2057" s="190" t="str">
        <f t="shared" si="3254"/>
        <v>CW$18</v>
      </c>
      <c r="CX2057" s="190" t="str">
        <f t="shared" si="3254"/>
        <v>CX$18</v>
      </c>
      <c r="CY2057" s="190" t="str">
        <f t="shared" si="3254"/>
        <v>CY$18</v>
      </c>
      <c r="CZ2057" s="190" t="str">
        <f t="shared" si="3254"/>
        <v>CZ$18</v>
      </c>
      <c r="DA2057" s="190" t="str">
        <f t="shared" si="3254"/>
        <v>DA$18</v>
      </c>
      <c r="DB2057" s="190" t="str">
        <f t="shared" si="3254"/>
        <v>DB$18</v>
      </c>
      <c r="DC2057" s="190" t="str">
        <f t="shared" si="3254"/>
        <v>DC$18</v>
      </c>
      <c r="DD2057" s="190" t="str">
        <f t="shared" si="3254"/>
        <v>DD$18</v>
      </c>
      <c r="DE2057" s="190" t="str">
        <f t="shared" si="3254"/>
        <v>DE$18</v>
      </c>
      <c r="DF2057" s="190" t="str">
        <f t="shared" si="3254"/>
        <v>DF$18</v>
      </c>
      <c r="DG2057" s="190" t="str">
        <f t="shared" si="3254"/>
        <v>DG$18</v>
      </c>
      <c r="DH2057" s="190" t="str">
        <f t="shared" si="3254"/>
        <v>DH$18</v>
      </c>
      <c r="DI2057" s="190" t="str">
        <f t="shared" si="3254"/>
        <v>DI$18</v>
      </c>
      <c r="DJ2057" s="190" t="str">
        <f t="shared" si="3254"/>
        <v>DJ$18</v>
      </c>
      <c r="DK2057" s="190" t="str">
        <f t="shared" si="3254"/>
        <v>DK$18</v>
      </c>
      <c r="DL2057" s="190" t="str">
        <f t="shared" si="3254"/>
        <v>DL$18</v>
      </c>
    </row>
    <row r="2058" spans="1:116" x14ac:dyDescent="0.4">
      <c r="A2058" s="12"/>
      <c r="B2058" s="12" t="s">
        <v>332</v>
      </c>
      <c r="C2058" s="12"/>
      <c r="D2058" t="s">
        <v>562</v>
      </c>
      <c r="E2058" s="8" t="str">
        <f t="shared" si="3251"/>
        <v>2058 TOGGLE-TV-V</v>
      </c>
      <c r="G2058" s="95" t="str">
        <f ca="1">OFFSET(G2058,-(ROW(G2058)-ROW(G2070)),0)&amp;" - before toggle"</f>
        <v># of assets - before toggle</v>
      </c>
      <c r="H2058" s="200"/>
      <c r="I2058" s="201"/>
      <c r="J2058" s="201"/>
      <c r="K2058" s="202"/>
      <c r="L2058" s="202"/>
      <c r="M2058" s="202"/>
      <c r="N2058" s="202"/>
      <c r="O2058" s="202"/>
      <c r="P2058" s="202"/>
      <c r="R2058" s="202"/>
      <c r="S2058" s="190" t="str">
        <f t="shared" ref="S2058:CD2058" si="3255">S$23</f>
        <v>S$19</v>
      </c>
      <c r="T2058" s="190" t="str">
        <f t="shared" si="3255"/>
        <v>T$19</v>
      </c>
      <c r="U2058" s="190" t="str">
        <f t="shared" si="3255"/>
        <v>U$19</v>
      </c>
      <c r="V2058" s="190" t="str">
        <f t="shared" si="3255"/>
        <v>V$19</v>
      </c>
      <c r="W2058" s="190" t="str">
        <f t="shared" si="3255"/>
        <v>W$19</v>
      </c>
      <c r="X2058" s="190" t="str">
        <f t="shared" si="3255"/>
        <v>X$19</v>
      </c>
      <c r="Y2058" s="190" t="str">
        <f t="shared" si="3255"/>
        <v>Y$19</v>
      </c>
      <c r="Z2058" s="190" t="str">
        <f t="shared" si="3255"/>
        <v>Z$19</v>
      </c>
      <c r="AA2058" s="190" t="str">
        <f t="shared" si="3255"/>
        <v>AA$19</v>
      </c>
      <c r="AB2058" s="190" t="str">
        <f t="shared" si="3255"/>
        <v>AB$19</v>
      </c>
      <c r="AC2058" s="190" t="str">
        <f t="shared" si="3255"/>
        <v>AC$19</v>
      </c>
      <c r="AD2058" s="190" t="str">
        <f t="shared" si="3255"/>
        <v>AD$19</v>
      </c>
      <c r="AE2058" s="190" t="str">
        <f t="shared" si="3255"/>
        <v>AE$19</v>
      </c>
      <c r="AF2058" s="190" t="str">
        <f t="shared" si="3255"/>
        <v>AF$19</v>
      </c>
      <c r="AG2058" s="190" t="str">
        <f t="shared" si="3255"/>
        <v>AG$19</v>
      </c>
      <c r="AH2058" s="190" t="str">
        <f t="shared" si="3255"/>
        <v>AH$19</v>
      </c>
      <c r="AI2058" s="190" t="str">
        <f t="shared" si="3255"/>
        <v>AI$19</v>
      </c>
      <c r="AJ2058" s="190" t="str">
        <f t="shared" si="3255"/>
        <v>AJ$19</v>
      </c>
      <c r="AK2058" s="190" t="str">
        <f t="shared" si="3255"/>
        <v>AK$19</v>
      </c>
      <c r="AL2058" s="190" t="str">
        <f t="shared" si="3255"/>
        <v>AL$19</v>
      </c>
      <c r="AM2058" s="190" t="str">
        <f t="shared" si="3255"/>
        <v>AM$19</v>
      </c>
      <c r="AN2058" s="190" t="str">
        <f t="shared" si="3255"/>
        <v>AN$19</v>
      </c>
      <c r="AO2058" s="190" t="str">
        <f t="shared" si="3255"/>
        <v>AO$19</v>
      </c>
      <c r="AP2058" s="190" t="str">
        <f t="shared" si="3255"/>
        <v>AP$19</v>
      </c>
      <c r="AQ2058" s="190" t="str">
        <f t="shared" si="3255"/>
        <v>AQ$19</v>
      </c>
      <c r="AR2058" s="190" t="str">
        <f t="shared" si="3255"/>
        <v>AR$19</v>
      </c>
      <c r="AS2058" s="190" t="str">
        <f t="shared" si="3255"/>
        <v>AS$19</v>
      </c>
      <c r="AT2058" s="190" t="str">
        <f t="shared" si="3255"/>
        <v>AT$19</v>
      </c>
      <c r="AU2058" s="190" t="str">
        <f t="shared" si="3255"/>
        <v>AU$19</v>
      </c>
      <c r="AV2058" s="190" t="str">
        <f t="shared" si="3255"/>
        <v>AV$19</v>
      </c>
      <c r="AW2058" s="190" t="str">
        <f t="shared" si="3255"/>
        <v>AW$19</v>
      </c>
      <c r="AX2058" s="190" t="str">
        <f t="shared" si="3255"/>
        <v>AX$19</v>
      </c>
      <c r="AY2058" s="190" t="str">
        <f t="shared" si="3255"/>
        <v>AY$19</v>
      </c>
      <c r="AZ2058" s="190" t="str">
        <f t="shared" si="3255"/>
        <v>AZ$19</v>
      </c>
      <c r="BA2058" s="190" t="str">
        <f t="shared" si="3255"/>
        <v>BA$19</v>
      </c>
      <c r="BB2058" s="190" t="str">
        <f t="shared" si="3255"/>
        <v>BB$19</v>
      </c>
      <c r="BC2058" s="190" t="str">
        <f t="shared" si="3255"/>
        <v>BC$19</v>
      </c>
      <c r="BD2058" s="190" t="str">
        <f t="shared" si="3255"/>
        <v>BD$19</v>
      </c>
      <c r="BE2058" s="190" t="str">
        <f t="shared" si="3255"/>
        <v>BE$19</v>
      </c>
      <c r="BF2058" s="190" t="str">
        <f t="shared" si="3255"/>
        <v>BF$19</v>
      </c>
      <c r="BG2058" s="190" t="str">
        <f t="shared" si="3255"/>
        <v>BG$19</v>
      </c>
      <c r="BH2058" s="190" t="str">
        <f t="shared" si="3255"/>
        <v>BH$19</v>
      </c>
      <c r="BI2058" s="190" t="str">
        <f t="shared" si="3255"/>
        <v>BI$19</v>
      </c>
      <c r="BJ2058" s="190" t="str">
        <f t="shared" si="3255"/>
        <v>BJ$19</v>
      </c>
      <c r="BK2058" s="190" t="str">
        <f t="shared" si="3255"/>
        <v>BK$19</v>
      </c>
      <c r="BL2058" s="190" t="str">
        <f t="shared" si="3255"/>
        <v>BL$19</v>
      </c>
      <c r="BM2058" s="190" t="str">
        <f t="shared" si="3255"/>
        <v>BM$19</v>
      </c>
      <c r="BN2058" s="190" t="str">
        <f t="shared" si="3255"/>
        <v>BN$19</v>
      </c>
      <c r="BO2058" s="190" t="str">
        <f t="shared" si="3255"/>
        <v>BO$19</v>
      </c>
      <c r="BP2058" s="190" t="str">
        <f t="shared" si="3255"/>
        <v>BP$19</v>
      </c>
      <c r="BQ2058" s="190" t="str">
        <f t="shared" si="3255"/>
        <v>BQ$19</v>
      </c>
      <c r="BR2058" s="190" t="str">
        <f t="shared" si="3255"/>
        <v>BR$19</v>
      </c>
      <c r="BS2058" s="190" t="str">
        <f t="shared" si="3255"/>
        <v>BS$19</v>
      </c>
      <c r="BT2058" s="190" t="str">
        <f t="shared" si="3255"/>
        <v>BT$19</v>
      </c>
      <c r="BU2058" s="190" t="str">
        <f t="shared" si="3255"/>
        <v>BU$19</v>
      </c>
      <c r="BV2058" s="190" t="str">
        <f t="shared" si="3255"/>
        <v>BV$19</v>
      </c>
      <c r="BW2058" s="190" t="str">
        <f t="shared" si="3255"/>
        <v>BW$19</v>
      </c>
      <c r="BX2058" s="190" t="str">
        <f t="shared" si="3255"/>
        <v>BX$19</v>
      </c>
      <c r="BY2058" s="190" t="str">
        <f t="shared" si="3255"/>
        <v>BY$19</v>
      </c>
      <c r="BZ2058" s="190" t="str">
        <f t="shared" si="3255"/>
        <v>BZ$19</v>
      </c>
      <c r="CA2058" s="190" t="str">
        <f t="shared" si="3255"/>
        <v>CA$19</v>
      </c>
      <c r="CB2058" s="190" t="str">
        <f t="shared" si="3255"/>
        <v>CB$19</v>
      </c>
      <c r="CC2058" s="190" t="str">
        <f t="shared" si="3255"/>
        <v>CC$19</v>
      </c>
      <c r="CD2058" s="190" t="str">
        <f t="shared" si="3255"/>
        <v>CD$19</v>
      </c>
      <c r="CE2058" s="190" t="str">
        <f t="shared" ref="CE2058:CL2058" si="3256">CE$23</f>
        <v>CE$19</v>
      </c>
      <c r="CF2058" s="190" t="str">
        <f t="shared" si="3256"/>
        <v>CF$19</v>
      </c>
      <c r="CG2058" s="190" t="str">
        <f t="shared" si="3256"/>
        <v>CG$19</v>
      </c>
      <c r="CH2058" s="190" t="str">
        <f t="shared" si="3256"/>
        <v>CH$19</v>
      </c>
      <c r="CI2058" s="190" t="str">
        <f t="shared" si="3256"/>
        <v>CI$19</v>
      </c>
      <c r="CJ2058" s="190" t="str">
        <f t="shared" si="3256"/>
        <v>CJ$19</v>
      </c>
      <c r="CK2058" s="190" t="str">
        <f t="shared" si="3256"/>
        <v>CK$19</v>
      </c>
      <c r="CL2058" s="190" t="str">
        <f t="shared" si="3256"/>
        <v>CL$19</v>
      </c>
      <c r="CN2058" s="201"/>
      <c r="CO2058" s="190" t="str">
        <f t="shared" ref="CO2058:DL2058" si="3257">CO$23</f>
        <v>CO$19</v>
      </c>
      <c r="CP2058" s="190" t="str">
        <f t="shared" si="3257"/>
        <v>CP$19</v>
      </c>
      <c r="CQ2058" s="190" t="str">
        <f t="shared" si="3257"/>
        <v>CQ$19</v>
      </c>
      <c r="CR2058" s="190" t="str">
        <f t="shared" si="3257"/>
        <v>CR$19</v>
      </c>
      <c r="CS2058" s="190" t="str">
        <f t="shared" si="3257"/>
        <v>CS$19</v>
      </c>
      <c r="CT2058" s="190" t="str">
        <f t="shared" si="3257"/>
        <v>CT$19</v>
      </c>
      <c r="CU2058" s="190" t="str">
        <f t="shared" si="3257"/>
        <v>CU$19</v>
      </c>
      <c r="CV2058" s="190" t="str">
        <f t="shared" si="3257"/>
        <v>CV$19</v>
      </c>
      <c r="CW2058" s="190" t="str">
        <f t="shared" si="3257"/>
        <v>CW$19</v>
      </c>
      <c r="CX2058" s="190" t="str">
        <f t="shared" si="3257"/>
        <v>CX$19</v>
      </c>
      <c r="CY2058" s="190" t="str">
        <f t="shared" si="3257"/>
        <v>CY$19</v>
      </c>
      <c r="CZ2058" s="190" t="str">
        <f t="shared" si="3257"/>
        <v>CZ$19</v>
      </c>
      <c r="DA2058" s="190" t="str">
        <f t="shared" si="3257"/>
        <v>DA$19</v>
      </c>
      <c r="DB2058" s="190" t="str">
        <f t="shared" si="3257"/>
        <v>DB$19</v>
      </c>
      <c r="DC2058" s="190" t="str">
        <f t="shared" si="3257"/>
        <v>DC$19</v>
      </c>
      <c r="DD2058" s="190" t="str">
        <f t="shared" si="3257"/>
        <v>DD$19</v>
      </c>
      <c r="DE2058" s="190" t="str">
        <f t="shared" si="3257"/>
        <v>DE$19</v>
      </c>
      <c r="DF2058" s="190" t="str">
        <f t="shared" si="3257"/>
        <v>DF$19</v>
      </c>
      <c r="DG2058" s="190" t="str">
        <f t="shared" si="3257"/>
        <v>DG$19</v>
      </c>
      <c r="DH2058" s="190" t="str">
        <f t="shared" si="3257"/>
        <v>DH$19</v>
      </c>
      <c r="DI2058" s="190" t="str">
        <f t="shared" si="3257"/>
        <v>DI$19</v>
      </c>
      <c r="DJ2058" s="190" t="str">
        <f t="shared" si="3257"/>
        <v>DJ$19</v>
      </c>
      <c r="DK2058" s="190" t="str">
        <f t="shared" si="3257"/>
        <v>DK$19</v>
      </c>
      <c r="DL2058" s="190" t="str">
        <f t="shared" si="3257"/>
        <v>DL$19</v>
      </c>
    </row>
    <row r="2059" spans="1:116" x14ac:dyDescent="0.4">
      <c r="A2059" s="31"/>
      <c r="B2059" s="31"/>
      <c r="C2059" s="31"/>
      <c r="D2059" t="s">
        <v>562</v>
      </c>
      <c r="E2059" s="8" t="str">
        <f t="shared" si="3251"/>
        <v>2059 TOGGLE-TV-V</v>
      </c>
      <c r="G2059" s="145" t="s">
        <v>563</v>
      </c>
      <c r="H2059" s="142"/>
      <c r="I2059" s="144"/>
      <c r="J2059" s="144"/>
      <c r="K2059" s="142"/>
      <c r="L2059" s="142"/>
      <c r="M2059" s="142"/>
      <c r="N2059" s="142"/>
      <c r="O2059" s="142"/>
      <c r="P2059" s="142"/>
      <c r="R2059" s="143"/>
      <c r="S2059" s="168"/>
      <c r="T2059" s="168"/>
      <c r="U2059" s="168"/>
      <c r="V2059" s="168"/>
      <c r="W2059" s="168"/>
      <c r="X2059" s="168"/>
      <c r="Y2059" s="168"/>
      <c r="Z2059" s="168"/>
      <c r="AA2059" s="168"/>
      <c r="AB2059" s="168"/>
      <c r="AC2059" s="168"/>
      <c r="AD2059" s="168"/>
      <c r="AE2059" s="168"/>
      <c r="AF2059" s="168"/>
      <c r="AG2059" s="168"/>
      <c r="AH2059" s="168"/>
      <c r="AI2059" s="168"/>
      <c r="AJ2059" s="168"/>
      <c r="AK2059" s="168"/>
      <c r="AL2059" s="168"/>
      <c r="AM2059" s="168"/>
      <c r="AN2059" s="168"/>
      <c r="AO2059" s="168"/>
      <c r="AP2059" s="168"/>
      <c r="AQ2059" s="168"/>
      <c r="AR2059" s="168"/>
      <c r="AS2059" s="168"/>
      <c r="AT2059" s="168"/>
      <c r="AU2059" s="168"/>
      <c r="AV2059" s="168"/>
      <c r="AW2059" s="168"/>
      <c r="AX2059" s="168"/>
      <c r="AY2059" s="168"/>
      <c r="AZ2059" s="168"/>
      <c r="BA2059" s="168"/>
      <c r="BB2059" s="168"/>
      <c r="BC2059" s="168"/>
      <c r="BD2059" s="168"/>
      <c r="BE2059" s="168"/>
      <c r="BF2059" s="168"/>
      <c r="BG2059" s="168"/>
      <c r="BH2059" s="168"/>
      <c r="BI2059" s="168"/>
      <c r="BJ2059" s="168"/>
      <c r="BK2059" s="168"/>
      <c r="BL2059" s="168"/>
      <c r="BM2059" s="168"/>
      <c r="BN2059" s="168"/>
      <c r="BO2059" s="168"/>
      <c r="BP2059" s="168"/>
      <c r="BQ2059" s="168"/>
      <c r="BR2059" s="168"/>
      <c r="BS2059" s="168"/>
      <c r="BT2059" s="168"/>
      <c r="BU2059" s="168"/>
      <c r="BV2059" s="168"/>
      <c r="BW2059" s="168"/>
      <c r="BX2059" s="168"/>
      <c r="BY2059" s="168"/>
      <c r="BZ2059" s="168"/>
      <c r="CA2059" s="168"/>
      <c r="CB2059" s="168"/>
      <c r="CC2059" s="168"/>
      <c r="CD2059" s="168"/>
      <c r="CE2059" s="168"/>
      <c r="CF2059" s="168"/>
      <c r="CG2059" s="168"/>
      <c r="CH2059" s="168"/>
      <c r="CI2059" s="168"/>
      <c r="CJ2059" s="168"/>
      <c r="CK2059" s="168"/>
      <c r="CL2059" s="168"/>
      <c r="CN2059" s="144"/>
      <c r="CO2059" s="168"/>
      <c r="CP2059" s="168"/>
      <c r="CQ2059" s="168"/>
      <c r="CR2059" s="168"/>
      <c r="CS2059" s="168"/>
      <c r="CT2059" s="168"/>
      <c r="CU2059" s="168"/>
      <c r="CV2059" s="168"/>
      <c r="CW2059" s="168"/>
      <c r="CX2059" s="168"/>
      <c r="CY2059" s="168"/>
      <c r="CZ2059" s="168"/>
      <c r="DA2059" s="168"/>
      <c r="DB2059" s="168"/>
      <c r="DC2059" s="168"/>
      <c r="DD2059" s="168"/>
      <c r="DE2059" s="168"/>
      <c r="DF2059" s="168"/>
      <c r="DG2059" s="168"/>
      <c r="DH2059" s="168"/>
      <c r="DI2059" s="168"/>
      <c r="DJ2059" s="168"/>
      <c r="DK2059" s="168"/>
      <c r="DL2059" s="168"/>
    </row>
    <row r="2060" spans="1:116" x14ac:dyDescent="0.4">
      <c r="D2060" t="s">
        <v>562</v>
      </c>
      <c r="E2060" s="8" t="str">
        <f t="shared" si="3251"/>
        <v>2060 TOGGLE-TV-V</v>
      </c>
      <c r="G2060" s="127" t="str">
        <f ca="1">SUBSTITUTE(G2058,"before toggle","after toggle")</f>
        <v># of assets - after toggle</v>
      </c>
      <c r="H2060" s="12"/>
      <c r="I2060" s="60"/>
      <c r="J2060" s="60"/>
      <c r="K2060" s="12"/>
      <c r="L2060" s="12"/>
      <c r="M2060" s="12"/>
      <c r="N2060" s="12"/>
      <c r="O2060" s="12"/>
      <c r="P2060" s="12"/>
      <c r="R2060" s="13"/>
      <c r="S2060" s="76"/>
      <c r="T2060" s="76"/>
      <c r="U2060" s="76"/>
      <c r="V2060" s="76"/>
      <c r="W2060" s="76"/>
      <c r="X2060" s="76"/>
      <c r="Y2060" s="76"/>
      <c r="Z2060" s="76"/>
      <c r="AA2060" s="76"/>
      <c r="AB2060" s="76"/>
      <c r="AC2060" s="76"/>
      <c r="AD2060" s="76"/>
      <c r="AE2060" s="76"/>
      <c r="AF2060" s="76"/>
      <c r="AG2060" s="76"/>
      <c r="AH2060" s="76"/>
      <c r="AI2060" s="76"/>
      <c r="AJ2060" s="76"/>
      <c r="AK2060" s="76"/>
      <c r="AL2060" s="76"/>
      <c r="AM2060" s="76"/>
      <c r="AN2060" s="76"/>
      <c r="AO2060" s="76"/>
      <c r="AP2060" s="76"/>
      <c r="AQ2060" s="76"/>
      <c r="AR2060" s="76"/>
      <c r="AS2060" s="76"/>
      <c r="AT2060" s="76"/>
      <c r="AU2060" s="76"/>
      <c r="AV2060" s="76"/>
      <c r="AW2060" s="76"/>
      <c r="AX2060" s="76"/>
      <c r="AY2060" s="76"/>
      <c r="AZ2060" s="76"/>
      <c r="BA2060" s="76"/>
      <c r="BB2060" s="76"/>
      <c r="BC2060" s="76"/>
      <c r="BD2060" s="76"/>
      <c r="BE2060" s="76"/>
      <c r="BF2060" s="76"/>
      <c r="BG2060" s="76"/>
      <c r="BH2060" s="76"/>
      <c r="BI2060" s="76"/>
      <c r="BJ2060" s="76"/>
      <c r="BK2060" s="76"/>
      <c r="BL2060" s="76"/>
      <c r="BM2060" s="76"/>
      <c r="BN2060" s="76"/>
      <c r="BO2060" s="76"/>
      <c r="BP2060" s="76"/>
      <c r="BQ2060" s="76"/>
      <c r="BR2060" s="76"/>
      <c r="BS2060" s="76"/>
      <c r="BT2060" s="76"/>
      <c r="BU2060" s="76"/>
      <c r="BV2060" s="76"/>
      <c r="BW2060" s="76"/>
      <c r="BX2060" s="76"/>
      <c r="BY2060" s="76"/>
      <c r="BZ2060" s="76"/>
      <c r="CA2060" s="76"/>
      <c r="CB2060" s="76"/>
      <c r="CC2060" s="76"/>
      <c r="CD2060" s="76"/>
      <c r="CE2060" s="76"/>
      <c r="CF2060" s="76"/>
      <c r="CG2060" s="76"/>
      <c r="CH2060" s="76"/>
      <c r="CI2060" s="76"/>
      <c r="CJ2060" s="76"/>
      <c r="CK2060" s="76"/>
      <c r="CL2060" s="76"/>
      <c r="CN2060" s="60"/>
      <c r="CO2060" s="239"/>
      <c r="CP2060" s="239"/>
      <c r="CQ2060" s="239"/>
      <c r="CR2060" s="239"/>
      <c r="CS2060" s="239"/>
      <c r="CT2060" s="239"/>
      <c r="CU2060" s="239"/>
      <c r="CV2060" s="239"/>
      <c r="CW2060" s="239"/>
      <c r="CX2060" s="239"/>
      <c r="CY2060" s="239"/>
      <c r="CZ2060" s="239"/>
      <c r="DA2060" s="239"/>
      <c r="DB2060" s="239"/>
      <c r="DC2060" s="239"/>
      <c r="DD2060" s="239"/>
      <c r="DE2060" s="239"/>
      <c r="DF2060" s="239"/>
      <c r="DG2060" s="239"/>
      <c r="DH2060" s="239"/>
      <c r="DI2060" s="239"/>
      <c r="DJ2060" s="239"/>
      <c r="DK2060" s="239"/>
      <c r="DL2060" s="239"/>
    </row>
    <row r="2061" spans="1:116" x14ac:dyDescent="0.4">
      <c r="B2061" t="s">
        <v>332</v>
      </c>
      <c r="D2061" t="s">
        <v>562</v>
      </c>
      <c r="E2061" s="8" t="str">
        <f t="shared" si="3251"/>
        <v>2061 TOGGLE-TV-V</v>
      </c>
      <c r="G2061" s="136" t="str">
        <f>G2049</f>
        <v>Surgical procedures</v>
      </c>
      <c r="H2061" s="31">
        <v>1</v>
      </c>
      <c r="I2061" s="73"/>
      <c r="J2061" s="73"/>
      <c r="K2061" s="12"/>
      <c r="L2061" s="12"/>
      <c r="M2061" s="12"/>
      <c r="N2061" s="12"/>
      <c r="O2061" s="12"/>
      <c r="P2061" s="12"/>
      <c r="R2061" s="67"/>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76"/>
      <c r="CO2061" s="76" t="e" cm="1">
        <f t="array" ref="CO2061">INDEX($K:$P,ROW(),MATCH(CO$3,$K$2:$P$2,0))</f>
        <v>#N/A</v>
      </c>
      <c r="CP2061" s="76" t="e" cm="1">
        <f t="array" ref="CP2061">INDEX($K:$P,ROW(),MATCH(CP$3,$K$2:$P$2,0))</f>
        <v>#N/A</v>
      </c>
      <c r="CQ2061" s="76" t="e" cm="1">
        <f t="array" ref="CQ2061">INDEX($K:$P,ROW(),MATCH(CQ$3,$K$2:$P$2,0))</f>
        <v>#N/A</v>
      </c>
      <c r="CR2061" s="76" t="e" cm="1">
        <f t="array" ref="CR2061">INDEX($K:$P,ROW(),MATCH(CR$3,$K$2:$P$2,0))</f>
        <v>#N/A</v>
      </c>
      <c r="CS2061" s="76" t="e" cm="1">
        <f t="array" ref="CS2061">INDEX($K:$P,ROW(),MATCH(CS$3,$K$2:$P$2,0))</f>
        <v>#N/A</v>
      </c>
      <c r="CT2061" s="76" t="e" cm="1">
        <f t="array" ref="CT2061">INDEX($K:$P,ROW(),MATCH(CT$3,$K$2:$P$2,0))</f>
        <v>#N/A</v>
      </c>
      <c r="CU2061" s="76" t="e" cm="1">
        <f t="array" ref="CU2061">INDEX($K:$P,ROW(),MATCH(CU$3,$K$2:$P$2,0))</f>
        <v>#N/A</v>
      </c>
      <c r="CV2061" s="76" t="e" cm="1">
        <f t="array" ref="CV2061">INDEX($K:$P,ROW(),MATCH(CV$3,$K$2:$P$2,0))</f>
        <v>#N/A</v>
      </c>
      <c r="CW2061" s="76" t="e" cm="1">
        <f t="array" ref="CW2061">INDEX($K:$P,ROW(),MATCH(CW$3,$K$2:$P$2,0))</f>
        <v>#N/A</v>
      </c>
      <c r="CX2061" s="76" t="e" cm="1">
        <f t="array" ref="CX2061">INDEX($K:$P,ROW(),MATCH(CX$3,$K$2:$P$2,0))</f>
        <v>#N/A</v>
      </c>
      <c r="CY2061" s="76" t="e" cm="1">
        <f t="array" ref="CY2061">INDEX($K:$P,ROW(),MATCH(CY$3,$K$2:$P$2,0))</f>
        <v>#N/A</v>
      </c>
      <c r="CZ2061" s="76" t="e" cm="1">
        <f t="array" ref="CZ2061">INDEX($K:$P,ROW(),MATCH(CZ$3,$K$2:$P$2,0))</f>
        <v>#N/A</v>
      </c>
      <c r="DA2061" s="76" t="e" cm="1">
        <f t="array" ref="DA2061">INDEX($K:$P,ROW(),MATCH(DA$3,$K$2:$P$2,0))</f>
        <v>#N/A</v>
      </c>
      <c r="DB2061" s="76" t="e" cm="1">
        <f t="array" ref="DB2061">INDEX($K:$P,ROW(),MATCH(DB$3,$K$2:$P$2,0))</f>
        <v>#N/A</v>
      </c>
      <c r="DC2061" s="76" t="e" cm="1">
        <f t="array" ref="DC2061">INDEX($K:$P,ROW(),MATCH(DC$3,$K$2:$P$2,0))</f>
        <v>#N/A</v>
      </c>
      <c r="DD2061" s="76" t="e" cm="1">
        <f t="array" ref="DD2061">INDEX($K:$P,ROW(),MATCH(DD$3,$K$2:$P$2,0))</f>
        <v>#N/A</v>
      </c>
      <c r="DE2061" s="76" t="e" cm="1">
        <f t="array" ref="DE2061">INDEX($K:$P,ROW(),MATCH(DE$3,$K$2:$P$2,0))</f>
        <v>#N/A</v>
      </c>
      <c r="DF2061" s="76" t="e" cm="1">
        <f t="array" ref="DF2061">INDEX($K:$P,ROW(),MATCH(DF$3,$K$2:$P$2,0))</f>
        <v>#N/A</v>
      </c>
      <c r="DG2061" s="76" t="e" cm="1">
        <f t="array" ref="DG2061">INDEX($K:$P,ROW(),MATCH(DG$3,$K$2:$P$2,0))</f>
        <v>#N/A</v>
      </c>
      <c r="DH2061" s="76" t="e" cm="1">
        <f t="array" ref="DH2061">INDEX($K:$P,ROW(),MATCH(DH$3,$K$2:$P$2,0))</f>
        <v>#N/A</v>
      </c>
      <c r="DI2061" s="76" t="e" cm="1">
        <f t="array" ref="DI2061">INDEX($K:$P,ROW(),MATCH(DI$3,$K$2:$P$2,0))</f>
        <v>#N/A</v>
      </c>
      <c r="DJ2061" s="76" t="e" cm="1">
        <f t="array" ref="DJ2061">INDEX($K:$P,ROW(),MATCH(DJ$3,$K$2:$P$2,0))</f>
        <v>#N/A</v>
      </c>
      <c r="DK2061" s="76" t="e" cm="1">
        <f t="array" ref="DK2061">INDEX($K:$P,ROW(),MATCH(DK$3,$K$2:$P$2,0))</f>
        <v>#N/A</v>
      </c>
      <c r="DL2061" s="76" t="e" cm="1">
        <f t="array" ref="DL2061">INDEX($K:$P,ROW(),MATCH(DL$3,$K$2:$P$2,0))</f>
        <v>#N/A</v>
      </c>
    </row>
    <row r="2062" spans="1:116" x14ac:dyDescent="0.4">
      <c r="B2062" t="s">
        <v>332</v>
      </c>
      <c r="D2062" t="s">
        <v>562</v>
      </c>
      <c r="E2062" s="8" t="str">
        <f>ROW()&amp;" "&amp;D2062</f>
        <v>2062 TOGGLE-TV-V</v>
      </c>
      <c r="G2062" s="191" t="str">
        <f>IFERROR(SUBSTITUTE(TRIM(MID(G2057, SEARCH("-", G2057) + 1, LEN(G2057))),":",""),"no unit")</f>
        <v>implant</v>
      </c>
      <c r="H2062" s="12"/>
      <c r="I2062" s="60"/>
      <c r="J2062" s="60"/>
      <c r="K2062" s="117">
        <f>SUMIF($3:$3,K$2,2058:2058)</f>
        <v>0</v>
      </c>
      <c r="L2062" s="117">
        <f>SUMIF($3:$3,L$2,2058:2058)</f>
        <v>0</v>
      </c>
      <c r="M2062" s="117">
        <f>SUMIF($3:$3,M$2,2058:2058)</f>
        <v>0</v>
      </c>
      <c r="N2062" s="117">
        <f>SUMIF($3:$3,N$2,2058:2058)</f>
        <v>0</v>
      </c>
      <c r="O2062" s="117">
        <f>SUMIF($3:$3,O$2,2058:2058)</f>
        <v>0</v>
      </c>
      <c r="P2062" s="117">
        <f>SUMIF($3:$3,P$2,2058:2058)</f>
        <v>0</v>
      </c>
      <c r="R2062" s="15"/>
      <c r="S2062" s="151" cm="1">
        <f t="array" aca="1" ref="S2062" ca="1">INDIRECT(S2054)*$H2061</f>
        <v>5000</v>
      </c>
      <c r="T2062" s="151" cm="1">
        <f t="array" aca="1" ref="T2062" ca="1">INDIRECT(T2054)*$H2061</f>
        <v>5000</v>
      </c>
      <c r="U2062" s="151" cm="1">
        <f t="array" aca="1" ref="U2062" ca="1">INDIRECT(U2054)*$H2061</f>
        <v>5000</v>
      </c>
      <c r="V2062" s="151" cm="1">
        <f t="array" aca="1" ref="V2062" ca="1">INDIRECT(V2054)*$H2061</f>
        <v>5000</v>
      </c>
      <c r="W2062" s="151" cm="1">
        <f t="array" aca="1" ref="W2062" ca="1">INDIRECT(W2054)*$H2061</f>
        <v>5000</v>
      </c>
      <c r="X2062" s="151" cm="1">
        <f t="array" aca="1" ref="X2062" ca="1">INDIRECT(X2054)*$H2061</f>
        <v>5000</v>
      </c>
      <c r="Y2062" s="151" cm="1">
        <f t="array" aca="1" ref="Y2062" ca="1">INDIRECT(Y2054)*$H2061</f>
        <v>5000</v>
      </c>
      <c r="Z2062" s="151" cm="1">
        <f t="array" aca="1" ref="Z2062" ca="1">INDIRECT(Z2054)*$H2061</f>
        <v>5000</v>
      </c>
      <c r="AA2062" s="151" cm="1">
        <f t="array" aca="1" ref="AA2062" ca="1">INDIRECT(AA2054)*$H2061</f>
        <v>5000</v>
      </c>
      <c r="AB2062" s="151" cm="1">
        <f t="array" aca="1" ref="AB2062" ca="1">INDIRECT(AB2054)*$H2061</f>
        <v>5000</v>
      </c>
      <c r="AC2062" s="151" cm="1">
        <f t="array" aca="1" ref="AC2062" ca="1">INDIRECT(AC2054)*$H2061</f>
        <v>5000</v>
      </c>
      <c r="AD2062" s="151" cm="1">
        <f t="array" aca="1" ref="AD2062" ca="1">INDIRECT(AD2054)*$H2061</f>
        <v>5000</v>
      </c>
      <c r="AE2062" s="151" cm="1">
        <f t="array" aca="1" ref="AE2062" ca="1">INDIRECT(AE2054)*$H2061</f>
        <v>5000</v>
      </c>
      <c r="AF2062" s="151" cm="1">
        <f t="array" aca="1" ref="AF2062" ca="1">INDIRECT(AF2054)*$H2061</f>
        <v>5000</v>
      </c>
      <c r="AG2062" s="151" cm="1">
        <f t="array" aca="1" ref="AG2062" ca="1">INDIRECT(AG2054)*$H2061</f>
        <v>5000</v>
      </c>
      <c r="AH2062" s="151" cm="1">
        <f t="array" aca="1" ref="AH2062" ca="1">INDIRECT(AH2054)*$H2061</f>
        <v>5000</v>
      </c>
      <c r="AI2062" s="151" cm="1">
        <f t="array" aca="1" ref="AI2062" ca="1">INDIRECT(AI2054)*$H2061</f>
        <v>5000</v>
      </c>
      <c r="AJ2062" s="151" cm="1">
        <f t="array" aca="1" ref="AJ2062" ca="1">INDIRECT(AJ2054)*$H2061</f>
        <v>5000</v>
      </c>
      <c r="AK2062" s="151" cm="1">
        <f t="array" aca="1" ref="AK2062" ca="1">INDIRECT(AK2054)*$H2061</f>
        <v>5000</v>
      </c>
      <c r="AL2062" s="151" cm="1">
        <f t="array" aca="1" ref="AL2062" ca="1">INDIRECT(AL2054)*$H2061</f>
        <v>5000</v>
      </c>
      <c r="AM2062" s="151" cm="1">
        <f t="array" aca="1" ref="AM2062" ca="1">INDIRECT(AM2054)*$H2061</f>
        <v>5000</v>
      </c>
      <c r="AN2062" s="151" cm="1">
        <f t="array" aca="1" ref="AN2062" ca="1">INDIRECT(AN2054)*$H2061</f>
        <v>5000</v>
      </c>
      <c r="AO2062" s="151" cm="1">
        <f t="array" aca="1" ref="AO2062" ca="1">INDIRECT(AO2054)*$H2061</f>
        <v>5000</v>
      </c>
      <c r="AP2062" s="151" cm="1">
        <f t="array" aca="1" ref="AP2062" ca="1">INDIRECT(AP2054)*$H2061</f>
        <v>5000</v>
      </c>
      <c r="AQ2062" s="151" cm="1">
        <f t="array" aca="1" ref="AQ2062" ca="1">INDIRECT(AQ2054)*$H2061</f>
        <v>5000</v>
      </c>
      <c r="AR2062" s="151" cm="1">
        <f t="array" aca="1" ref="AR2062" ca="1">INDIRECT(AR2054)*$H2061</f>
        <v>5000</v>
      </c>
      <c r="AS2062" s="151" cm="1">
        <f t="array" aca="1" ref="AS2062" ca="1">INDIRECT(AS2054)*$H2061</f>
        <v>5000</v>
      </c>
      <c r="AT2062" s="151" cm="1">
        <f t="array" aca="1" ref="AT2062" ca="1">INDIRECT(AT2054)*$H2061</f>
        <v>5000</v>
      </c>
      <c r="AU2062" s="151" cm="1">
        <f t="array" aca="1" ref="AU2062" ca="1">INDIRECT(AU2054)*$H2061</f>
        <v>5000</v>
      </c>
      <c r="AV2062" s="151" cm="1">
        <f t="array" aca="1" ref="AV2062" ca="1">INDIRECT(AV2054)*$H2061</f>
        <v>5000</v>
      </c>
      <c r="AW2062" s="151" cm="1">
        <f t="array" aca="1" ref="AW2062" ca="1">INDIRECT(AW2054)*$H2061</f>
        <v>5000</v>
      </c>
      <c r="AX2062" s="151" cm="1">
        <f t="array" aca="1" ref="AX2062" ca="1">INDIRECT(AX2054)*$H2061</f>
        <v>5000</v>
      </c>
      <c r="AY2062" s="151" cm="1">
        <f t="array" aca="1" ref="AY2062" ca="1">INDIRECT(AY2054)*$H2061</f>
        <v>5000</v>
      </c>
      <c r="AZ2062" s="151" cm="1">
        <f t="array" aca="1" ref="AZ2062" ca="1">INDIRECT(AZ2054)*$H2061</f>
        <v>5000</v>
      </c>
      <c r="BA2062" s="151" cm="1">
        <f t="array" aca="1" ref="BA2062" ca="1">INDIRECT(BA2054)*$H2061</f>
        <v>5000</v>
      </c>
      <c r="BB2062" s="151" cm="1">
        <f t="array" aca="1" ref="BB2062" ca="1">INDIRECT(BB2054)*$H2061</f>
        <v>5000</v>
      </c>
      <c r="BC2062" s="151" cm="1">
        <f t="array" aca="1" ref="BC2062" ca="1">INDIRECT(BC2054)*$H2061</f>
        <v>5000</v>
      </c>
      <c r="BD2062" s="151" cm="1">
        <f t="array" aca="1" ref="BD2062" ca="1">INDIRECT(BD2054)*$H2061</f>
        <v>5000</v>
      </c>
      <c r="BE2062" s="151" cm="1">
        <f t="array" aca="1" ref="BE2062" ca="1">INDIRECT(BE2054)*$H2061</f>
        <v>5000</v>
      </c>
      <c r="BF2062" s="151" cm="1">
        <f t="array" aca="1" ref="BF2062" ca="1">INDIRECT(BF2054)*$H2061</f>
        <v>5000</v>
      </c>
      <c r="BG2062" s="151" cm="1">
        <f t="array" aca="1" ref="BG2062" ca="1">INDIRECT(BG2054)*$H2061</f>
        <v>5000</v>
      </c>
      <c r="BH2062" s="151" cm="1">
        <f t="array" aca="1" ref="BH2062" ca="1">INDIRECT(BH2054)*$H2061</f>
        <v>5000</v>
      </c>
      <c r="BI2062" s="151" cm="1">
        <f t="array" aca="1" ref="BI2062" ca="1">INDIRECT(BI2054)*$H2061</f>
        <v>5000</v>
      </c>
      <c r="BJ2062" s="151" cm="1">
        <f t="array" aca="1" ref="BJ2062" ca="1">INDIRECT(BJ2054)*$H2061</f>
        <v>5000</v>
      </c>
      <c r="BK2062" s="151" cm="1">
        <f t="array" aca="1" ref="BK2062" ca="1">INDIRECT(BK2054)*$H2061</f>
        <v>5000</v>
      </c>
      <c r="BL2062" s="151" cm="1">
        <f t="array" aca="1" ref="BL2062" ca="1">INDIRECT(BL2054)*$H2061</f>
        <v>5000</v>
      </c>
      <c r="BM2062" s="151" cm="1">
        <f t="array" aca="1" ref="BM2062" ca="1">INDIRECT(BM2054)*$H2061</f>
        <v>5000</v>
      </c>
      <c r="BN2062" s="151" cm="1">
        <f t="array" aca="1" ref="BN2062" ca="1">INDIRECT(BN2054)*$H2061</f>
        <v>5000</v>
      </c>
      <c r="BO2062" s="151" cm="1">
        <f t="array" aca="1" ref="BO2062" ca="1">INDIRECT(BO2054)*$H2061</f>
        <v>5000</v>
      </c>
      <c r="BP2062" s="151" cm="1">
        <f t="array" aca="1" ref="BP2062" ca="1">INDIRECT(BP2054)*$H2061</f>
        <v>5000</v>
      </c>
      <c r="BQ2062" s="151" cm="1">
        <f t="array" aca="1" ref="BQ2062" ca="1">INDIRECT(BQ2054)*$H2061</f>
        <v>5000</v>
      </c>
      <c r="BR2062" s="151" cm="1">
        <f t="array" aca="1" ref="BR2062" ca="1">INDIRECT(BR2054)*$H2061</f>
        <v>5000</v>
      </c>
      <c r="BS2062" s="151" cm="1">
        <f t="array" aca="1" ref="BS2062" ca="1">INDIRECT(BS2054)*$H2061</f>
        <v>5000</v>
      </c>
      <c r="BT2062" s="151" cm="1">
        <f t="array" aca="1" ref="BT2062" ca="1">INDIRECT(BT2054)*$H2061</f>
        <v>5000</v>
      </c>
      <c r="BU2062" s="151" cm="1">
        <f t="array" aca="1" ref="BU2062" ca="1">INDIRECT(BU2054)*$H2061</f>
        <v>5000</v>
      </c>
      <c r="BV2062" s="151" cm="1">
        <f t="array" aca="1" ref="BV2062" ca="1">INDIRECT(BV2054)*$H2061</f>
        <v>5000</v>
      </c>
      <c r="BW2062" s="151" cm="1">
        <f t="array" aca="1" ref="BW2062" ca="1">INDIRECT(BW2054)*$H2061</f>
        <v>5000</v>
      </c>
      <c r="BX2062" s="151" cm="1">
        <f t="array" aca="1" ref="BX2062" ca="1">INDIRECT(BX2054)*$H2061</f>
        <v>5000</v>
      </c>
      <c r="BY2062" s="151" cm="1">
        <f t="array" aca="1" ref="BY2062" ca="1">INDIRECT(BY2054)*$H2061</f>
        <v>5000</v>
      </c>
      <c r="BZ2062" s="151" cm="1">
        <f t="array" aca="1" ref="BZ2062" ca="1">INDIRECT(BZ2054)*$H2061</f>
        <v>5000</v>
      </c>
      <c r="CA2062" s="151" cm="1">
        <f t="array" aca="1" ref="CA2062" ca="1">INDIRECT(CA2054)*$H2061</f>
        <v>5000</v>
      </c>
      <c r="CB2062" s="151" cm="1">
        <f t="array" aca="1" ref="CB2062" ca="1">INDIRECT(CB2054)*$H2061</f>
        <v>5000</v>
      </c>
      <c r="CC2062" s="151" cm="1">
        <f t="array" aca="1" ref="CC2062" ca="1">INDIRECT(CC2054)*$H2061</f>
        <v>5000</v>
      </c>
      <c r="CD2062" s="151" cm="1">
        <f t="array" aca="1" ref="CD2062" ca="1">INDIRECT(CD2054)*$H2061</f>
        <v>5000</v>
      </c>
      <c r="CE2062" s="151" cm="1">
        <f t="array" aca="1" ref="CE2062" ca="1">INDIRECT(CE2054)*$H2061</f>
        <v>5000</v>
      </c>
      <c r="CF2062" s="151" cm="1">
        <f t="array" aca="1" ref="CF2062" ca="1">INDIRECT(CF2054)*$H2061</f>
        <v>5000</v>
      </c>
      <c r="CG2062" s="151" cm="1">
        <f t="array" aca="1" ref="CG2062" ca="1">INDIRECT(CG2054)*$H2061</f>
        <v>5000</v>
      </c>
      <c r="CH2062" s="151" cm="1">
        <f t="array" aca="1" ref="CH2062" ca="1">INDIRECT(CH2054)*$H2061</f>
        <v>5000</v>
      </c>
      <c r="CI2062" s="151" cm="1">
        <f t="array" aca="1" ref="CI2062" ca="1">INDIRECT(CI2054)*$H2061</f>
        <v>5000</v>
      </c>
      <c r="CJ2062" s="151" cm="1">
        <f t="array" aca="1" ref="CJ2062" ca="1">INDIRECT(CJ2054)*$H2061</f>
        <v>5000</v>
      </c>
      <c r="CK2062" s="151" cm="1">
        <f t="array" aca="1" ref="CK2062" ca="1">INDIRECT(CK2054)*$H2061</f>
        <v>5000</v>
      </c>
      <c r="CL2062" s="151" cm="1">
        <f t="array" aca="1" ref="CL2062" ca="1">INDIRECT(CL2054)*$H2061</f>
        <v>5000</v>
      </c>
      <c r="CN2062" s="240"/>
      <c r="CO2062" s="151" t="e" cm="1">
        <f t="array" aca="1" ref="CO2062" ca="1">INDIRECT(CO2054)*CO2061</f>
        <v>#N/A</v>
      </c>
      <c r="CP2062" s="151" t="e" cm="1">
        <f t="array" aca="1" ref="CP2062" ca="1">INDIRECT(CP2054)*CP2061</f>
        <v>#N/A</v>
      </c>
      <c r="CQ2062" s="151" t="e" cm="1">
        <f t="array" aca="1" ref="CQ2062" ca="1">INDIRECT(CQ2054)*CQ2061</f>
        <v>#N/A</v>
      </c>
      <c r="CR2062" s="151" t="e" cm="1">
        <f t="array" aca="1" ref="CR2062" ca="1">INDIRECT(CR2054)*CR2061</f>
        <v>#N/A</v>
      </c>
      <c r="CS2062" s="151" t="e" cm="1">
        <f t="array" aca="1" ref="CS2062" ca="1">INDIRECT(CS2054)*CS2061</f>
        <v>#N/A</v>
      </c>
      <c r="CT2062" s="151" t="e" cm="1">
        <f t="array" aca="1" ref="CT2062" ca="1">INDIRECT(CT2054)*CT2061</f>
        <v>#N/A</v>
      </c>
      <c r="CU2062" s="151" t="e" cm="1">
        <f t="array" aca="1" ref="CU2062" ca="1">INDIRECT(CU2054)*CU2061</f>
        <v>#N/A</v>
      </c>
      <c r="CV2062" s="151" t="e" cm="1">
        <f t="array" aca="1" ref="CV2062" ca="1">INDIRECT(CV2054)*CV2061</f>
        <v>#N/A</v>
      </c>
      <c r="CW2062" s="151" t="e" cm="1">
        <f t="array" aca="1" ref="CW2062" ca="1">INDIRECT(CW2054)*CW2061</f>
        <v>#N/A</v>
      </c>
      <c r="CX2062" s="151" t="e" cm="1">
        <f t="array" aca="1" ref="CX2062" ca="1">INDIRECT(CX2054)*CX2061</f>
        <v>#N/A</v>
      </c>
      <c r="CY2062" s="151" t="e" cm="1">
        <f t="array" aca="1" ref="CY2062" ca="1">INDIRECT(CY2054)*CY2061</f>
        <v>#N/A</v>
      </c>
      <c r="CZ2062" s="151" t="e" cm="1">
        <f t="array" aca="1" ref="CZ2062" ca="1">INDIRECT(CZ2054)*CZ2061</f>
        <v>#N/A</v>
      </c>
      <c r="DA2062" s="151" t="e" cm="1">
        <f t="array" aca="1" ref="DA2062" ca="1">INDIRECT(DA2054)*DA2061</f>
        <v>#N/A</v>
      </c>
      <c r="DB2062" s="151" t="e" cm="1">
        <f t="array" aca="1" ref="DB2062" ca="1">INDIRECT(DB2054)*DB2061</f>
        <v>#N/A</v>
      </c>
      <c r="DC2062" s="151" t="e" cm="1">
        <f t="array" aca="1" ref="DC2062" ca="1">INDIRECT(DC2054)*DC2061</f>
        <v>#N/A</v>
      </c>
      <c r="DD2062" s="151" t="e" cm="1">
        <f t="array" aca="1" ref="DD2062" ca="1">INDIRECT(DD2054)*DD2061</f>
        <v>#N/A</v>
      </c>
      <c r="DE2062" s="151" t="e" cm="1">
        <f t="array" aca="1" ref="DE2062" ca="1">INDIRECT(DE2054)*DE2061</f>
        <v>#N/A</v>
      </c>
      <c r="DF2062" s="151" t="e" cm="1">
        <f t="array" aca="1" ref="DF2062" ca="1">INDIRECT(DF2054)*DF2061</f>
        <v>#N/A</v>
      </c>
      <c r="DG2062" s="151" t="e" cm="1">
        <f t="array" aca="1" ref="DG2062" ca="1">INDIRECT(DG2054)*DG2061</f>
        <v>#N/A</v>
      </c>
      <c r="DH2062" s="151" t="e" cm="1">
        <f t="array" aca="1" ref="DH2062" ca="1">INDIRECT(DH2054)*DH2061</f>
        <v>#N/A</v>
      </c>
      <c r="DI2062" s="151" t="e" cm="1">
        <f t="array" aca="1" ref="DI2062" ca="1">INDIRECT(DI2054)*DI2061</f>
        <v>#N/A</v>
      </c>
      <c r="DJ2062" s="151" t="e" cm="1">
        <f t="array" aca="1" ref="DJ2062" ca="1">INDIRECT(DJ2054)*DJ2061</f>
        <v>#N/A</v>
      </c>
      <c r="DK2062" s="151" t="e" cm="1">
        <f t="array" aca="1" ref="DK2062" ca="1">INDIRECT(DK2054)*DK2061</f>
        <v>#N/A</v>
      </c>
      <c r="DL2062" s="151" t="e" cm="1">
        <f t="array" aca="1" ref="DL2062" ca="1">INDIRECT(DL2054)*DL2061</f>
        <v>#N/A</v>
      </c>
    </row>
    <row r="2063" spans="1:116" x14ac:dyDescent="0.4">
      <c r="B2063" t="s">
        <v>332</v>
      </c>
      <c r="D2063" t="s">
        <v>562</v>
      </c>
      <c r="E2063" s="8" t="str">
        <f t="shared" ref="E2063:E2068" si="3258">ROW()&amp;" "&amp;D2063</f>
        <v>2063 TOGGLE-TV-V</v>
      </c>
      <c r="G2063" s="136" t="s">
        <v>461</v>
      </c>
      <c r="H2063" s="12"/>
      <c r="I2063" s="60"/>
      <c r="J2063" s="60"/>
      <c r="K2063" s="38"/>
      <c r="L2063" s="38"/>
      <c r="M2063" s="38"/>
      <c r="N2063" s="38"/>
      <c r="O2063" s="38"/>
      <c r="P2063" s="38"/>
      <c r="R2063" s="15"/>
      <c r="S2063" s="240"/>
      <c r="T2063" s="240"/>
      <c r="U2063" s="240"/>
      <c r="V2063" s="240"/>
      <c r="W2063" s="240"/>
      <c r="X2063" s="240"/>
      <c r="Y2063" s="240"/>
      <c r="Z2063" s="240"/>
      <c r="AA2063" s="240"/>
      <c r="AB2063" s="240"/>
      <c r="AC2063" s="240"/>
      <c r="AD2063" s="240"/>
      <c r="AE2063" s="240"/>
      <c r="AF2063" s="240"/>
      <c r="AG2063" s="240"/>
      <c r="AH2063" s="240"/>
      <c r="AI2063" s="240"/>
      <c r="AJ2063" s="240"/>
      <c r="AK2063" s="240"/>
      <c r="AL2063" s="240"/>
      <c r="AM2063" s="240"/>
      <c r="AN2063" s="240"/>
      <c r="AO2063" s="240"/>
      <c r="AP2063" s="240"/>
      <c r="AQ2063" s="240"/>
      <c r="AR2063" s="240"/>
      <c r="AS2063" s="240"/>
      <c r="AT2063" s="240"/>
      <c r="AU2063" s="240"/>
      <c r="AV2063" s="240"/>
      <c r="AW2063" s="240"/>
      <c r="AX2063" s="240"/>
      <c r="AY2063" s="240"/>
      <c r="AZ2063" s="240"/>
      <c r="BA2063" s="240"/>
      <c r="BB2063" s="240"/>
      <c r="BC2063" s="240"/>
      <c r="BD2063" s="240"/>
      <c r="BE2063" s="240"/>
      <c r="BF2063" s="240"/>
      <c r="BG2063" s="240"/>
      <c r="BH2063" s="240"/>
      <c r="BI2063" s="240"/>
      <c r="BJ2063" s="240"/>
      <c r="BK2063" s="240"/>
      <c r="BL2063" s="240"/>
      <c r="BM2063" s="240"/>
      <c r="BN2063" s="240"/>
      <c r="BO2063" s="240"/>
      <c r="BP2063" s="240"/>
      <c r="BQ2063" s="240"/>
      <c r="BR2063" s="240"/>
      <c r="BS2063" s="240"/>
      <c r="BT2063" s="240"/>
      <c r="BU2063" s="240"/>
      <c r="BV2063" s="240"/>
      <c r="BW2063" s="240"/>
      <c r="BX2063" s="240"/>
      <c r="BY2063" s="240"/>
      <c r="BZ2063" s="240"/>
      <c r="CA2063" s="240"/>
      <c r="CB2063" s="240"/>
      <c r="CC2063" s="240"/>
      <c r="CD2063" s="240"/>
      <c r="CE2063" s="240"/>
      <c r="CF2063" s="240"/>
      <c r="CG2063" s="240"/>
      <c r="CH2063" s="240"/>
      <c r="CI2063" s="240"/>
      <c r="CJ2063" s="240"/>
      <c r="CK2063" s="240"/>
      <c r="CL2063" s="240"/>
      <c r="CN2063" s="60"/>
      <c r="CO2063" s="76"/>
      <c r="CP2063" s="76"/>
      <c r="CQ2063" s="76"/>
      <c r="CR2063" s="76"/>
      <c r="CS2063" s="76"/>
      <c r="CT2063" s="76"/>
      <c r="CU2063" s="76"/>
      <c r="CV2063" s="76"/>
      <c r="CW2063" s="76"/>
      <c r="CX2063" s="76"/>
      <c r="CY2063" s="76"/>
      <c r="CZ2063" s="76"/>
      <c r="DA2063" s="76"/>
      <c r="DB2063" s="76"/>
      <c r="DC2063" s="76"/>
      <c r="DD2063" s="76"/>
      <c r="DE2063" s="76"/>
      <c r="DF2063" s="76"/>
      <c r="DG2063" s="76"/>
      <c r="DH2063" s="76"/>
      <c r="DI2063" s="76"/>
      <c r="DJ2063" s="76"/>
      <c r="DK2063" s="76"/>
      <c r="DL2063" s="76"/>
    </row>
    <row r="2064" spans="1:116" x14ac:dyDescent="0.4">
      <c r="B2064" t="s">
        <v>332</v>
      </c>
      <c r="D2064" t="s">
        <v>562</v>
      </c>
      <c r="E2064" s="8" t="str">
        <f t="shared" si="3258"/>
        <v>2064 TOGGLE-TV-V</v>
      </c>
      <c r="G2064" s="191" t="s">
        <v>462</v>
      </c>
      <c r="H2064" s="27"/>
      <c r="I2064" s="78"/>
      <c r="J2064" s="78"/>
      <c r="K2064" s="33"/>
      <c r="L2064" s="33"/>
      <c r="M2064" s="33"/>
      <c r="N2064" s="33"/>
      <c r="O2064" s="33"/>
      <c r="P2064" s="33"/>
      <c r="R2064" s="33"/>
      <c r="S2064" s="80"/>
      <c r="T2064" s="80"/>
      <c r="U2064" s="80"/>
      <c r="V2064" s="80"/>
      <c r="W2064" s="80"/>
      <c r="X2064" s="80"/>
      <c r="Y2064" s="80"/>
      <c r="Z2064" s="80"/>
      <c r="AA2064" s="80"/>
      <c r="AB2064" s="80"/>
      <c r="AC2064" s="80"/>
      <c r="AD2064" s="80"/>
      <c r="AE2064" s="80"/>
      <c r="AF2064" s="80"/>
      <c r="AG2064" s="80"/>
      <c r="AH2064" s="80"/>
      <c r="AI2064" s="80"/>
      <c r="AJ2064" s="80"/>
      <c r="AK2064" s="80"/>
      <c r="AL2064" s="80"/>
      <c r="AM2064" s="80"/>
      <c r="AN2064" s="80"/>
      <c r="AO2064" s="80"/>
      <c r="AP2064" s="80"/>
      <c r="AQ2064" s="80"/>
      <c r="AR2064" s="80"/>
      <c r="AS2064" s="80"/>
      <c r="AT2064" s="80"/>
      <c r="AU2064" s="80"/>
      <c r="AV2064" s="80"/>
      <c r="AW2064" s="80"/>
      <c r="AX2064" s="80"/>
      <c r="AY2064" s="80"/>
      <c r="AZ2064" s="80"/>
      <c r="BA2064" s="80"/>
      <c r="BB2064" s="80"/>
      <c r="BC2064" s="80"/>
      <c r="BD2064" s="80"/>
      <c r="BE2064" s="80"/>
      <c r="BF2064" s="80"/>
      <c r="BG2064" s="80"/>
      <c r="BH2064" s="80"/>
      <c r="BI2064" s="80"/>
      <c r="BJ2064" s="80"/>
      <c r="BK2064" s="80"/>
      <c r="BL2064" s="80"/>
      <c r="BM2064" s="80"/>
      <c r="BN2064" s="80"/>
      <c r="BO2064" s="80"/>
      <c r="BP2064" s="80"/>
      <c r="BQ2064" s="80"/>
      <c r="BR2064" s="80"/>
      <c r="BS2064" s="80"/>
      <c r="BT2064" s="80"/>
      <c r="BU2064" s="80"/>
      <c r="BV2064" s="80"/>
      <c r="BW2064" s="80"/>
      <c r="BX2064" s="80"/>
      <c r="BY2064" s="80"/>
      <c r="BZ2064" s="80"/>
      <c r="CA2064" s="80"/>
      <c r="CB2064" s="80"/>
      <c r="CC2064" s="80"/>
      <c r="CD2064" s="80"/>
      <c r="CE2064" s="80"/>
      <c r="CF2064" s="80"/>
      <c r="CG2064" s="80"/>
      <c r="CH2064" s="80"/>
      <c r="CI2064" s="80"/>
      <c r="CJ2064" s="80"/>
      <c r="CK2064" s="80"/>
      <c r="CL2064" s="80"/>
      <c r="CN2064" s="78"/>
      <c r="CO2064" s="77"/>
      <c r="CP2064" s="77"/>
      <c r="CQ2064" s="77"/>
      <c r="CR2064" s="77"/>
      <c r="CS2064" s="77"/>
      <c r="CT2064" s="77"/>
      <c r="CU2064" s="77"/>
      <c r="CV2064" s="77"/>
      <c r="CW2064" s="77"/>
      <c r="CX2064" s="77"/>
      <c r="CY2064" s="77"/>
      <c r="CZ2064" s="77"/>
      <c r="DA2064" s="77"/>
      <c r="DB2064" s="77"/>
      <c r="DC2064" s="77"/>
      <c r="DD2064" s="77"/>
      <c r="DE2064" s="77"/>
      <c r="DF2064" s="77"/>
      <c r="DG2064" s="77"/>
      <c r="DH2064" s="77"/>
      <c r="DI2064" s="77"/>
      <c r="DJ2064" s="77"/>
      <c r="DK2064" s="77"/>
      <c r="DL2064" s="77"/>
    </row>
    <row r="2065" spans="1:116" x14ac:dyDescent="0.4">
      <c r="B2065" t="s">
        <v>332</v>
      </c>
      <c r="D2065" t="s">
        <v>562</v>
      </c>
      <c r="E2065" s="8" t="str">
        <f t="shared" si="3258"/>
        <v>2065 TOGGLE-TV-V</v>
      </c>
      <c r="G2065" s="191" t="str">
        <f>G2057</f>
        <v>Volume of a volume modifier - implant</v>
      </c>
      <c r="H2065" s="27"/>
      <c r="I2065" s="78"/>
      <c r="J2065" s="78"/>
      <c r="K2065" s="33"/>
      <c r="L2065" s="33"/>
      <c r="M2065" s="33"/>
      <c r="N2065" s="33"/>
      <c r="O2065" s="33"/>
      <c r="P2065" s="33"/>
      <c r="R2065" s="33"/>
      <c r="S2065" s="80" t="str">
        <f>S2053</f>
        <v>S$16</v>
      </c>
      <c r="T2065" s="80" t="str">
        <f t="shared" ref="T2065:CE2065" si="3259">T2053</f>
        <v>T$16</v>
      </c>
      <c r="U2065" s="80" t="str">
        <f t="shared" si="3259"/>
        <v>U$16</v>
      </c>
      <c r="V2065" s="80" t="str">
        <f t="shared" si="3259"/>
        <v>V$16</v>
      </c>
      <c r="W2065" s="80" t="str">
        <f t="shared" si="3259"/>
        <v>W$16</v>
      </c>
      <c r="X2065" s="80" t="str">
        <f t="shared" si="3259"/>
        <v>X$16</v>
      </c>
      <c r="Y2065" s="80" t="str">
        <f t="shared" si="3259"/>
        <v>Y$16</v>
      </c>
      <c r="Z2065" s="80" t="str">
        <f t="shared" si="3259"/>
        <v>Z$16</v>
      </c>
      <c r="AA2065" s="80" t="str">
        <f t="shared" si="3259"/>
        <v>AA$16</v>
      </c>
      <c r="AB2065" s="80" t="str">
        <f t="shared" si="3259"/>
        <v>AB$16</v>
      </c>
      <c r="AC2065" s="80" t="str">
        <f t="shared" si="3259"/>
        <v>AC$16</v>
      </c>
      <c r="AD2065" s="80" t="str">
        <f t="shared" si="3259"/>
        <v>AD$16</v>
      </c>
      <c r="AE2065" s="80" t="str">
        <f t="shared" si="3259"/>
        <v>AE$16</v>
      </c>
      <c r="AF2065" s="80" t="str">
        <f t="shared" si="3259"/>
        <v>AF$16</v>
      </c>
      <c r="AG2065" s="80" t="str">
        <f t="shared" si="3259"/>
        <v>AG$16</v>
      </c>
      <c r="AH2065" s="80" t="str">
        <f t="shared" si="3259"/>
        <v>AH$16</v>
      </c>
      <c r="AI2065" s="80" t="str">
        <f t="shared" si="3259"/>
        <v>AI$16</v>
      </c>
      <c r="AJ2065" s="80" t="str">
        <f t="shared" si="3259"/>
        <v>AJ$16</v>
      </c>
      <c r="AK2065" s="80" t="str">
        <f t="shared" si="3259"/>
        <v>AK$16</v>
      </c>
      <c r="AL2065" s="80" t="str">
        <f t="shared" si="3259"/>
        <v>AL$16</v>
      </c>
      <c r="AM2065" s="80" t="str">
        <f t="shared" si="3259"/>
        <v>AM$16</v>
      </c>
      <c r="AN2065" s="80" t="str">
        <f t="shared" si="3259"/>
        <v>AN$16</v>
      </c>
      <c r="AO2065" s="80" t="str">
        <f t="shared" si="3259"/>
        <v>AO$16</v>
      </c>
      <c r="AP2065" s="80" t="str">
        <f t="shared" si="3259"/>
        <v>AP$16</v>
      </c>
      <c r="AQ2065" s="80" t="str">
        <f t="shared" si="3259"/>
        <v>AQ$16</v>
      </c>
      <c r="AR2065" s="80" t="str">
        <f t="shared" si="3259"/>
        <v>AR$16</v>
      </c>
      <c r="AS2065" s="80" t="str">
        <f t="shared" si="3259"/>
        <v>AS$16</v>
      </c>
      <c r="AT2065" s="80" t="str">
        <f t="shared" si="3259"/>
        <v>AT$16</v>
      </c>
      <c r="AU2065" s="80" t="str">
        <f t="shared" si="3259"/>
        <v>AU$16</v>
      </c>
      <c r="AV2065" s="80" t="str">
        <f t="shared" si="3259"/>
        <v>AV$16</v>
      </c>
      <c r="AW2065" s="80" t="str">
        <f t="shared" si="3259"/>
        <v>AW$16</v>
      </c>
      <c r="AX2065" s="80" t="str">
        <f t="shared" si="3259"/>
        <v>AX$16</v>
      </c>
      <c r="AY2065" s="80" t="str">
        <f t="shared" si="3259"/>
        <v>AY$16</v>
      </c>
      <c r="AZ2065" s="80" t="str">
        <f t="shared" si="3259"/>
        <v>AZ$16</v>
      </c>
      <c r="BA2065" s="80" t="str">
        <f t="shared" si="3259"/>
        <v>BA$16</v>
      </c>
      <c r="BB2065" s="80" t="str">
        <f t="shared" si="3259"/>
        <v>BB$16</v>
      </c>
      <c r="BC2065" s="80" t="str">
        <f t="shared" si="3259"/>
        <v>BC$16</v>
      </c>
      <c r="BD2065" s="80" t="str">
        <f t="shared" si="3259"/>
        <v>BD$16</v>
      </c>
      <c r="BE2065" s="80" t="str">
        <f t="shared" si="3259"/>
        <v>BE$16</v>
      </c>
      <c r="BF2065" s="80" t="str">
        <f t="shared" si="3259"/>
        <v>BF$16</v>
      </c>
      <c r="BG2065" s="80" t="str">
        <f t="shared" si="3259"/>
        <v>BG$16</v>
      </c>
      <c r="BH2065" s="80" t="str">
        <f t="shared" si="3259"/>
        <v>BH$16</v>
      </c>
      <c r="BI2065" s="80" t="str">
        <f t="shared" si="3259"/>
        <v>BI$16</v>
      </c>
      <c r="BJ2065" s="80" t="str">
        <f t="shared" si="3259"/>
        <v>BJ$16</v>
      </c>
      <c r="BK2065" s="80" t="str">
        <f t="shared" si="3259"/>
        <v>BK$16</v>
      </c>
      <c r="BL2065" s="80" t="str">
        <f t="shared" si="3259"/>
        <v>BL$16</v>
      </c>
      <c r="BM2065" s="80" t="str">
        <f t="shared" si="3259"/>
        <v>BM$16</v>
      </c>
      <c r="BN2065" s="80" t="str">
        <f t="shared" si="3259"/>
        <v>BN$16</v>
      </c>
      <c r="BO2065" s="80" t="str">
        <f t="shared" si="3259"/>
        <v>BO$16</v>
      </c>
      <c r="BP2065" s="80" t="str">
        <f t="shared" si="3259"/>
        <v>BP$16</v>
      </c>
      <c r="BQ2065" s="80" t="str">
        <f t="shared" si="3259"/>
        <v>BQ$16</v>
      </c>
      <c r="BR2065" s="80" t="str">
        <f t="shared" si="3259"/>
        <v>BR$16</v>
      </c>
      <c r="BS2065" s="80" t="str">
        <f t="shared" si="3259"/>
        <v>BS$16</v>
      </c>
      <c r="BT2065" s="80" t="str">
        <f t="shared" si="3259"/>
        <v>BT$16</v>
      </c>
      <c r="BU2065" s="80" t="str">
        <f t="shared" si="3259"/>
        <v>BU$16</v>
      </c>
      <c r="BV2065" s="80" t="str">
        <f t="shared" si="3259"/>
        <v>BV$16</v>
      </c>
      <c r="BW2065" s="80" t="str">
        <f t="shared" si="3259"/>
        <v>BW$16</v>
      </c>
      <c r="BX2065" s="80" t="str">
        <f t="shared" si="3259"/>
        <v>BX$16</v>
      </c>
      <c r="BY2065" s="80" t="str">
        <f t="shared" si="3259"/>
        <v>BY$16</v>
      </c>
      <c r="BZ2065" s="80" t="str">
        <f t="shared" si="3259"/>
        <v>BZ$16</v>
      </c>
      <c r="CA2065" s="80" t="str">
        <f t="shared" si="3259"/>
        <v>CA$16</v>
      </c>
      <c r="CB2065" s="80" t="str">
        <f t="shared" si="3259"/>
        <v>CB$16</v>
      </c>
      <c r="CC2065" s="80" t="str">
        <f t="shared" si="3259"/>
        <v>CC$16</v>
      </c>
      <c r="CD2065" s="80" t="str">
        <f t="shared" si="3259"/>
        <v>CD$16</v>
      </c>
      <c r="CE2065" s="80" t="str">
        <f t="shared" si="3259"/>
        <v>CE$16</v>
      </c>
      <c r="CF2065" s="80" t="str">
        <f t="shared" ref="CF2065:CL2065" si="3260">CF2053</f>
        <v>CF$16</v>
      </c>
      <c r="CG2065" s="80" t="str">
        <f t="shared" si="3260"/>
        <v>CG$16</v>
      </c>
      <c r="CH2065" s="80" t="str">
        <f t="shared" si="3260"/>
        <v>CH$16</v>
      </c>
      <c r="CI2065" s="80" t="str">
        <f t="shared" si="3260"/>
        <v>CI$16</v>
      </c>
      <c r="CJ2065" s="80" t="str">
        <f t="shared" si="3260"/>
        <v>CJ$16</v>
      </c>
      <c r="CK2065" s="80" t="str">
        <f t="shared" si="3260"/>
        <v>CK$16</v>
      </c>
      <c r="CL2065" s="80" t="str">
        <f t="shared" si="3260"/>
        <v>CL$16</v>
      </c>
      <c r="CN2065" s="78"/>
      <c r="CO2065" s="80" t="str">
        <f t="shared" ref="CO2065:DL2065" si="3261">CO2053</f>
        <v>CO$16</v>
      </c>
      <c r="CP2065" s="80" t="str">
        <f t="shared" si="3261"/>
        <v>CP$16</v>
      </c>
      <c r="CQ2065" s="80" t="str">
        <f t="shared" si="3261"/>
        <v>CQ$16</v>
      </c>
      <c r="CR2065" s="80" t="str">
        <f t="shared" si="3261"/>
        <v>CR$16</v>
      </c>
      <c r="CS2065" s="80" t="str">
        <f t="shared" si="3261"/>
        <v>CS$16</v>
      </c>
      <c r="CT2065" s="80" t="str">
        <f t="shared" si="3261"/>
        <v>CT$16</v>
      </c>
      <c r="CU2065" s="80" t="str">
        <f t="shared" si="3261"/>
        <v>CU$16</v>
      </c>
      <c r="CV2065" s="80" t="str">
        <f t="shared" si="3261"/>
        <v>CV$16</v>
      </c>
      <c r="CW2065" s="80" t="str">
        <f t="shared" si="3261"/>
        <v>CW$16</v>
      </c>
      <c r="CX2065" s="80" t="str">
        <f t="shared" si="3261"/>
        <v>CX$16</v>
      </c>
      <c r="CY2065" s="80" t="str">
        <f t="shared" si="3261"/>
        <v>CY$16</v>
      </c>
      <c r="CZ2065" s="80" t="str">
        <f t="shared" si="3261"/>
        <v>CZ$16</v>
      </c>
      <c r="DA2065" s="80" t="str">
        <f t="shared" si="3261"/>
        <v>DA$16</v>
      </c>
      <c r="DB2065" s="80" t="str">
        <f t="shared" si="3261"/>
        <v>DB$16</v>
      </c>
      <c r="DC2065" s="80" t="str">
        <f t="shared" si="3261"/>
        <v>DC$16</v>
      </c>
      <c r="DD2065" s="80" t="str">
        <f t="shared" si="3261"/>
        <v>DD$16</v>
      </c>
      <c r="DE2065" s="80" t="str">
        <f t="shared" si="3261"/>
        <v>DE$16</v>
      </c>
      <c r="DF2065" s="80" t="str">
        <f t="shared" si="3261"/>
        <v>DF$16</v>
      </c>
      <c r="DG2065" s="80" t="str">
        <f t="shared" si="3261"/>
        <v>DG$16</v>
      </c>
      <c r="DH2065" s="80" t="str">
        <f t="shared" si="3261"/>
        <v>DH$16</v>
      </c>
      <c r="DI2065" s="80" t="str">
        <f t="shared" si="3261"/>
        <v>DI$16</v>
      </c>
      <c r="DJ2065" s="80" t="str">
        <f t="shared" si="3261"/>
        <v>DJ$16</v>
      </c>
      <c r="DK2065" s="80" t="str">
        <f t="shared" si="3261"/>
        <v>DK$16</v>
      </c>
      <c r="DL2065" s="80" t="str">
        <f t="shared" si="3261"/>
        <v>DL$16</v>
      </c>
    </row>
    <row r="2066" spans="1:116" x14ac:dyDescent="0.4">
      <c r="B2066" t="s">
        <v>332</v>
      </c>
      <c r="D2066" t="s">
        <v>562</v>
      </c>
      <c r="E2066" s="8" t="str">
        <f t="shared" si="3258"/>
        <v>2066 TOGGLE-TV-V</v>
      </c>
      <c r="G2066" s="136" t="str">
        <f>G2054</f>
        <v xml:space="preserve">secondary unit </v>
      </c>
      <c r="K2066" s="53"/>
      <c r="L2066" s="53"/>
      <c r="M2066" s="53"/>
      <c r="N2066" s="53"/>
      <c r="O2066" s="53"/>
      <c r="P2066" s="53"/>
      <c r="R2066" s="24"/>
      <c r="S2066" s="212" t="str">
        <f>ADDRESS(ROW(S2062),COLUMN(S2062),2)</f>
        <v>S$2062</v>
      </c>
      <c r="T2066" s="212" t="str">
        <f t="shared" ref="T2066:CE2066" si="3262">ADDRESS(ROW(T2062),COLUMN(T2062),2)</f>
        <v>T$2062</v>
      </c>
      <c r="U2066" s="212" t="str">
        <f t="shared" si="3262"/>
        <v>U$2062</v>
      </c>
      <c r="V2066" s="212" t="str">
        <f t="shared" si="3262"/>
        <v>V$2062</v>
      </c>
      <c r="W2066" s="212" t="str">
        <f t="shared" si="3262"/>
        <v>W$2062</v>
      </c>
      <c r="X2066" s="212" t="str">
        <f t="shared" si="3262"/>
        <v>X$2062</v>
      </c>
      <c r="Y2066" s="212" t="str">
        <f t="shared" si="3262"/>
        <v>Y$2062</v>
      </c>
      <c r="Z2066" s="212" t="str">
        <f t="shared" si="3262"/>
        <v>Z$2062</v>
      </c>
      <c r="AA2066" s="212" t="str">
        <f t="shared" si="3262"/>
        <v>AA$2062</v>
      </c>
      <c r="AB2066" s="212" t="str">
        <f t="shared" si="3262"/>
        <v>AB$2062</v>
      </c>
      <c r="AC2066" s="212" t="str">
        <f t="shared" si="3262"/>
        <v>AC$2062</v>
      </c>
      <c r="AD2066" s="212" t="str">
        <f t="shared" si="3262"/>
        <v>AD$2062</v>
      </c>
      <c r="AE2066" s="212" t="str">
        <f t="shared" si="3262"/>
        <v>AE$2062</v>
      </c>
      <c r="AF2066" s="212" t="str">
        <f t="shared" si="3262"/>
        <v>AF$2062</v>
      </c>
      <c r="AG2066" s="212" t="str">
        <f t="shared" si="3262"/>
        <v>AG$2062</v>
      </c>
      <c r="AH2066" s="212" t="str">
        <f t="shared" si="3262"/>
        <v>AH$2062</v>
      </c>
      <c r="AI2066" s="212" t="str">
        <f t="shared" si="3262"/>
        <v>AI$2062</v>
      </c>
      <c r="AJ2066" s="212" t="str">
        <f t="shared" si="3262"/>
        <v>AJ$2062</v>
      </c>
      <c r="AK2066" s="212" t="str">
        <f t="shared" si="3262"/>
        <v>AK$2062</v>
      </c>
      <c r="AL2066" s="212" t="str">
        <f t="shared" si="3262"/>
        <v>AL$2062</v>
      </c>
      <c r="AM2066" s="212" t="str">
        <f t="shared" si="3262"/>
        <v>AM$2062</v>
      </c>
      <c r="AN2066" s="212" t="str">
        <f t="shared" si="3262"/>
        <v>AN$2062</v>
      </c>
      <c r="AO2066" s="212" t="str">
        <f t="shared" si="3262"/>
        <v>AO$2062</v>
      </c>
      <c r="AP2066" s="212" t="str">
        <f t="shared" si="3262"/>
        <v>AP$2062</v>
      </c>
      <c r="AQ2066" s="212" t="str">
        <f t="shared" si="3262"/>
        <v>AQ$2062</v>
      </c>
      <c r="AR2066" s="212" t="str">
        <f t="shared" si="3262"/>
        <v>AR$2062</v>
      </c>
      <c r="AS2066" s="212" t="str">
        <f t="shared" si="3262"/>
        <v>AS$2062</v>
      </c>
      <c r="AT2066" s="212" t="str">
        <f t="shared" si="3262"/>
        <v>AT$2062</v>
      </c>
      <c r="AU2066" s="212" t="str">
        <f t="shared" si="3262"/>
        <v>AU$2062</v>
      </c>
      <c r="AV2066" s="212" t="str">
        <f t="shared" si="3262"/>
        <v>AV$2062</v>
      </c>
      <c r="AW2066" s="212" t="str">
        <f t="shared" si="3262"/>
        <v>AW$2062</v>
      </c>
      <c r="AX2066" s="212" t="str">
        <f t="shared" si="3262"/>
        <v>AX$2062</v>
      </c>
      <c r="AY2066" s="212" t="str">
        <f t="shared" si="3262"/>
        <v>AY$2062</v>
      </c>
      <c r="AZ2066" s="212" t="str">
        <f t="shared" si="3262"/>
        <v>AZ$2062</v>
      </c>
      <c r="BA2066" s="212" t="str">
        <f t="shared" si="3262"/>
        <v>BA$2062</v>
      </c>
      <c r="BB2066" s="212" t="str">
        <f t="shared" si="3262"/>
        <v>BB$2062</v>
      </c>
      <c r="BC2066" s="212" t="str">
        <f t="shared" si="3262"/>
        <v>BC$2062</v>
      </c>
      <c r="BD2066" s="212" t="str">
        <f t="shared" si="3262"/>
        <v>BD$2062</v>
      </c>
      <c r="BE2066" s="212" t="str">
        <f t="shared" si="3262"/>
        <v>BE$2062</v>
      </c>
      <c r="BF2066" s="212" t="str">
        <f t="shared" si="3262"/>
        <v>BF$2062</v>
      </c>
      <c r="BG2066" s="212" t="str">
        <f t="shared" si="3262"/>
        <v>BG$2062</v>
      </c>
      <c r="BH2066" s="212" t="str">
        <f t="shared" si="3262"/>
        <v>BH$2062</v>
      </c>
      <c r="BI2066" s="212" t="str">
        <f t="shared" si="3262"/>
        <v>BI$2062</v>
      </c>
      <c r="BJ2066" s="212" t="str">
        <f t="shared" si="3262"/>
        <v>BJ$2062</v>
      </c>
      <c r="BK2066" s="212" t="str">
        <f t="shared" si="3262"/>
        <v>BK$2062</v>
      </c>
      <c r="BL2066" s="212" t="str">
        <f t="shared" si="3262"/>
        <v>BL$2062</v>
      </c>
      <c r="BM2066" s="212" t="str">
        <f t="shared" si="3262"/>
        <v>BM$2062</v>
      </c>
      <c r="BN2066" s="212" t="str">
        <f t="shared" si="3262"/>
        <v>BN$2062</v>
      </c>
      <c r="BO2066" s="212" t="str">
        <f t="shared" si="3262"/>
        <v>BO$2062</v>
      </c>
      <c r="BP2066" s="212" t="str">
        <f t="shared" si="3262"/>
        <v>BP$2062</v>
      </c>
      <c r="BQ2066" s="212" t="str">
        <f t="shared" si="3262"/>
        <v>BQ$2062</v>
      </c>
      <c r="BR2066" s="212" t="str">
        <f t="shared" si="3262"/>
        <v>BR$2062</v>
      </c>
      <c r="BS2066" s="212" t="str">
        <f t="shared" si="3262"/>
        <v>BS$2062</v>
      </c>
      <c r="BT2066" s="212" t="str">
        <f t="shared" si="3262"/>
        <v>BT$2062</v>
      </c>
      <c r="BU2066" s="212" t="str">
        <f t="shared" si="3262"/>
        <v>BU$2062</v>
      </c>
      <c r="BV2066" s="212" t="str">
        <f t="shared" si="3262"/>
        <v>BV$2062</v>
      </c>
      <c r="BW2066" s="212" t="str">
        <f t="shared" si="3262"/>
        <v>BW$2062</v>
      </c>
      <c r="BX2066" s="212" t="str">
        <f t="shared" si="3262"/>
        <v>BX$2062</v>
      </c>
      <c r="BY2066" s="212" t="str">
        <f t="shared" si="3262"/>
        <v>BY$2062</v>
      </c>
      <c r="BZ2066" s="212" t="str">
        <f t="shared" si="3262"/>
        <v>BZ$2062</v>
      </c>
      <c r="CA2066" s="212" t="str">
        <f t="shared" si="3262"/>
        <v>CA$2062</v>
      </c>
      <c r="CB2066" s="212" t="str">
        <f t="shared" si="3262"/>
        <v>CB$2062</v>
      </c>
      <c r="CC2066" s="212" t="str">
        <f t="shared" si="3262"/>
        <v>CC$2062</v>
      </c>
      <c r="CD2066" s="212" t="str">
        <f t="shared" si="3262"/>
        <v>CD$2062</v>
      </c>
      <c r="CE2066" s="212" t="str">
        <f t="shared" si="3262"/>
        <v>CE$2062</v>
      </c>
      <c r="CF2066" s="212" t="str">
        <f t="shared" ref="CF2066:CL2066" si="3263">ADDRESS(ROW(CF2062),COLUMN(CF2062),2)</f>
        <v>CF$2062</v>
      </c>
      <c r="CG2066" s="212" t="str">
        <f t="shared" si="3263"/>
        <v>CG$2062</v>
      </c>
      <c r="CH2066" s="212" t="str">
        <f t="shared" si="3263"/>
        <v>CH$2062</v>
      </c>
      <c r="CI2066" s="212" t="str">
        <f t="shared" si="3263"/>
        <v>CI$2062</v>
      </c>
      <c r="CJ2066" s="212" t="str">
        <f t="shared" si="3263"/>
        <v>CJ$2062</v>
      </c>
      <c r="CK2066" s="212" t="str">
        <f t="shared" si="3263"/>
        <v>CK$2062</v>
      </c>
      <c r="CL2066" s="212" t="str">
        <f t="shared" si="3263"/>
        <v>CL$2062</v>
      </c>
      <c r="CO2066" s="212" t="str">
        <f t="shared" ref="CO2066:DL2066" si="3264">ADDRESS(ROW(CO2062),COLUMN(CO2062),2)</f>
        <v>CO$2062</v>
      </c>
      <c r="CP2066" s="212" t="str">
        <f t="shared" si="3264"/>
        <v>CP$2062</v>
      </c>
      <c r="CQ2066" s="212" t="str">
        <f t="shared" si="3264"/>
        <v>CQ$2062</v>
      </c>
      <c r="CR2066" s="212" t="str">
        <f t="shared" si="3264"/>
        <v>CR$2062</v>
      </c>
      <c r="CS2066" s="212" t="str">
        <f t="shared" si="3264"/>
        <v>CS$2062</v>
      </c>
      <c r="CT2066" s="212" t="str">
        <f t="shared" si="3264"/>
        <v>CT$2062</v>
      </c>
      <c r="CU2066" s="212" t="str">
        <f t="shared" si="3264"/>
        <v>CU$2062</v>
      </c>
      <c r="CV2066" s="212" t="str">
        <f t="shared" si="3264"/>
        <v>CV$2062</v>
      </c>
      <c r="CW2066" s="212" t="str">
        <f t="shared" si="3264"/>
        <v>CW$2062</v>
      </c>
      <c r="CX2066" s="212" t="str">
        <f t="shared" si="3264"/>
        <v>CX$2062</v>
      </c>
      <c r="CY2066" s="212" t="str">
        <f t="shared" si="3264"/>
        <v>CY$2062</v>
      </c>
      <c r="CZ2066" s="212" t="str">
        <f t="shared" si="3264"/>
        <v>CZ$2062</v>
      </c>
      <c r="DA2066" s="212" t="str">
        <f t="shared" si="3264"/>
        <v>DA$2062</v>
      </c>
      <c r="DB2066" s="212" t="str">
        <f t="shared" si="3264"/>
        <v>DB$2062</v>
      </c>
      <c r="DC2066" s="212" t="str">
        <f t="shared" si="3264"/>
        <v>DC$2062</v>
      </c>
      <c r="DD2066" s="212" t="str">
        <f t="shared" si="3264"/>
        <v>DD$2062</v>
      </c>
      <c r="DE2066" s="212" t="str">
        <f t="shared" si="3264"/>
        <v>DE$2062</v>
      </c>
      <c r="DF2066" s="212" t="str">
        <f t="shared" si="3264"/>
        <v>DF$2062</v>
      </c>
      <c r="DG2066" s="212" t="str">
        <f t="shared" si="3264"/>
        <v>DG$2062</v>
      </c>
      <c r="DH2066" s="212" t="str">
        <f t="shared" si="3264"/>
        <v>DH$2062</v>
      </c>
      <c r="DI2066" s="212" t="str">
        <f t="shared" si="3264"/>
        <v>DI$2062</v>
      </c>
      <c r="DJ2066" s="212" t="str">
        <f t="shared" si="3264"/>
        <v>DJ$2062</v>
      </c>
      <c r="DK2066" s="212" t="str">
        <f t="shared" si="3264"/>
        <v>DK$2062</v>
      </c>
      <c r="DL2066" s="212" t="str">
        <f t="shared" si="3264"/>
        <v>DL$2062</v>
      </c>
    </row>
    <row r="2067" spans="1:116" x14ac:dyDescent="0.4">
      <c r="B2067" t="s">
        <v>332</v>
      </c>
      <c r="D2067" t="s">
        <v>562</v>
      </c>
      <c r="E2067" s="8" t="str">
        <f t="shared" si="3258"/>
        <v>2067 TOGGLE-TV-V</v>
      </c>
      <c r="G2067" s="136" t="str">
        <f>G2055</f>
        <v>Secondary revenue driver</v>
      </c>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row>
    <row r="2068" spans="1:116" x14ac:dyDescent="0.4">
      <c r="B2068" t="s">
        <v>332</v>
      </c>
      <c r="D2068" t="s">
        <v>562</v>
      </c>
      <c r="E2068" s="8" t="str">
        <f t="shared" si="3258"/>
        <v>2068 TOGGLE-TV-V</v>
      </c>
      <c r="G2068" s="136" t="str">
        <f>G2056</f>
        <v>Secondary volume driver</v>
      </c>
      <c r="H2068" s="12"/>
      <c r="I2068" s="60"/>
      <c r="J2068" s="60"/>
      <c r="K2068" s="15"/>
      <c r="L2068" s="15"/>
      <c r="M2068" s="15"/>
      <c r="N2068" s="15"/>
      <c r="O2068" s="15"/>
      <c r="P2068" s="15"/>
      <c r="R2068" s="15"/>
      <c r="S2068" s="76"/>
      <c r="T2068" s="76"/>
      <c r="U2068" s="76"/>
      <c r="V2068" s="76"/>
      <c r="W2068" s="76"/>
      <c r="X2068" s="76"/>
      <c r="Y2068" s="76"/>
      <c r="Z2068" s="76"/>
      <c r="AA2068" s="76"/>
      <c r="AB2068" s="76"/>
      <c r="AC2068" s="76"/>
      <c r="AD2068" s="76"/>
      <c r="AE2068" s="76"/>
      <c r="AF2068" s="76"/>
      <c r="AG2068" s="76"/>
      <c r="AH2068" s="76"/>
      <c r="AI2068" s="76"/>
      <c r="AJ2068" s="76"/>
      <c r="AK2068" s="76"/>
      <c r="AL2068" s="76"/>
      <c r="AM2068" s="76"/>
      <c r="AN2068" s="76"/>
      <c r="AO2068" s="76"/>
      <c r="AP2068" s="76"/>
      <c r="AQ2068" s="76"/>
      <c r="AR2068" s="76"/>
      <c r="AS2068" s="76"/>
      <c r="AT2068" s="76"/>
      <c r="AU2068" s="76"/>
      <c r="AV2068" s="76"/>
      <c r="AW2068" s="76"/>
      <c r="AX2068" s="76"/>
      <c r="AY2068" s="76"/>
      <c r="AZ2068" s="76"/>
      <c r="BA2068" s="76"/>
      <c r="BB2068" s="76"/>
      <c r="BC2068" s="76"/>
      <c r="BD2068" s="76"/>
      <c r="BE2068" s="76"/>
      <c r="BF2068" s="76"/>
      <c r="BG2068" s="76"/>
      <c r="BH2068" s="76"/>
      <c r="BI2068" s="76"/>
      <c r="BJ2068" s="76"/>
      <c r="BK2068" s="76"/>
      <c r="BL2068" s="76"/>
      <c r="BM2068" s="76"/>
      <c r="BN2068" s="76"/>
      <c r="BO2068" s="76"/>
      <c r="BP2068" s="76"/>
      <c r="BQ2068" s="76"/>
      <c r="BR2068" s="76"/>
      <c r="BS2068" s="76"/>
      <c r="BT2068" s="76"/>
      <c r="BU2068" s="76"/>
      <c r="BV2068" s="76"/>
      <c r="BW2068" s="76"/>
      <c r="BX2068" s="76"/>
      <c r="BY2068" s="76"/>
      <c r="BZ2068" s="76"/>
      <c r="CA2068" s="76"/>
      <c r="CB2068" s="76"/>
      <c r="CC2068" s="76"/>
      <c r="CD2068" s="76"/>
      <c r="CE2068" s="76"/>
      <c r="CF2068" s="76"/>
      <c r="CG2068" s="76"/>
      <c r="CH2068" s="76"/>
      <c r="CI2068" s="76"/>
      <c r="CJ2068" s="76"/>
      <c r="CK2068" s="76"/>
      <c r="CL2068" s="76"/>
      <c r="CN2068" s="60"/>
      <c r="CO2068" s="76"/>
      <c r="CP2068" s="76"/>
      <c r="CQ2068" s="76"/>
      <c r="CR2068" s="76"/>
      <c r="CS2068" s="76"/>
      <c r="CT2068" s="76"/>
      <c r="CU2068" s="76"/>
      <c r="CV2068" s="76"/>
      <c r="CW2068" s="76"/>
      <c r="CX2068" s="76"/>
      <c r="CY2068" s="76"/>
      <c r="CZ2068" s="76"/>
      <c r="DA2068" s="76"/>
      <c r="DB2068" s="76"/>
      <c r="DC2068" s="76"/>
      <c r="DD2068" s="76"/>
      <c r="DE2068" s="76"/>
      <c r="DF2068" s="76"/>
      <c r="DG2068" s="76"/>
      <c r="DH2068" s="76"/>
      <c r="DI2068" s="76"/>
      <c r="DJ2068" s="76"/>
      <c r="DK2068" s="76"/>
      <c r="DL2068" s="76"/>
    </row>
    <row r="2069" spans="1:116" x14ac:dyDescent="0.4">
      <c r="A2069" s="174"/>
      <c r="E2069" s="8"/>
      <c r="G2069" s="185" t="s">
        <v>459</v>
      </c>
      <c r="H2069" s="12"/>
      <c r="I2069" s="60"/>
      <c r="J2069" s="60"/>
      <c r="K2069" s="15"/>
      <c r="L2069" s="15"/>
      <c r="M2069" s="15"/>
      <c r="N2069" s="15"/>
      <c r="O2069" s="15"/>
      <c r="P2069" s="15"/>
      <c r="R2069" s="15"/>
      <c r="S2069" s="76"/>
      <c r="T2069" s="76"/>
      <c r="U2069" s="76"/>
      <c r="V2069" s="76"/>
      <c r="W2069" s="76"/>
      <c r="X2069" s="76"/>
      <c r="Y2069" s="76"/>
      <c r="Z2069" s="76"/>
      <c r="AA2069" s="76"/>
      <c r="AB2069" s="76"/>
      <c r="AC2069" s="76"/>
      <c r="AD2069" s="76"/>
      <c r="AE2069" s="76"/>
      <c r="AF2069" s="76"/>
      <c r="AG2069" s="76"/>
      <c r="AH2069" s="76"/>
      <c r="AI2069" s="76"/>
      <c r="AJ2069" s="76"/>
      <c r="AK2069" s="76"/>
      <c r="AL2069" s="76"/>
      <c r="AM2069" s="76"/>
      <c r="AN2069" s="76"/>
      <c r="AO2069" s="76"/>
      <c r="AP2069" s="76"/>
      <c r="AQ2069" s="76"/>
      <c r="AR2069" s="76"/>
      <c r="AS2069" s="76"/>
      <c r="AT2069" s="76"/>
      <c r="AU2069" s="76"/>
      <c r="AV2069" s="76"/>
      <c r="AW2069" s="76"/>
      <c r="AX2069" s="76"/>
      <c r="AY2069" s="76"/>
      <c r="AZ2069" s="76"/>
      <c r="BA2069" s="76"/>
      <c r="BB2069" s="76"/>
      <c r="BC2069" s="76"/>
      <c r="BD2069" s="76"/>
      <c r="BE2069" s="76"/>
      <c r="BF2069" s="76"/>
      <c r="BG2069" s="76"/>
      <c r="BH2069" s="76"/>
      <c r="BI2069" s="76"/>
      <c r="BJ2069" s="76"/>
      <c r="BK2069" s="76"/>
      <c r="BL2069" s="76"/>
      <c r="BM2069" s="76"/>
      <c r="BN2069" s="76"/>
      <c r="BO2069" s="76"/>
      <c r="BP2069" s="76"/>
      <c r="BQ2069" s="76"/>
      <c r="BR2069" s="76"/>
      <c r="BS2069" s="76"/>
      <c r="BT2069" s="76"/>
      <c r="BU2069" s="76"/>
      <c r="BV2069" s="76"/>
      <c r="BW2069" s="76"/>
      <c r="BX2069" s="76"/>
      <c r="BY2069" s="76"/>
      <c r="BZ2069" s="76"/>
      <c r="CA2069" s="76"/>
      <c r="CB2069" s="76"/>
      <c r="CC2069" s="76"/>
      <c r="CD2069" s="76"/>
      <c r="CE2069" s="76"/>
      <c r="CF2069" s="76"/>
      <c r="CG2069" s="76"/>
      <c r="CH2069" s="76"/>
      <c r="CI2069" s="76"/>
      <c r="CJ2069" s="76"/>
      <c r="CK2069" s="76"/>
      <c r="CL2069" s="76"/>
      <c r="CN2069" s="60"/>
      <c r="CO2069" s="76"/>
      <c r="CP2069" s="76"/>
      <c r="CQ2069" s="76"/>
      <c r="CR2069" s="76"/>
      <c r="CS2069" s="76"/>
      <c r="CT2069" s="76"/>
      <c r="CU2069" s="76"/>
      <c r="CV2069" s="76"/>
      <c r="CW2069" s="76"/>
      <c r="CX2069" s="76"/>
      <c r="CY2069" s="76"/>
      <c r="CZ2069" s="76"/>
      <c r="DA2069" s="76"/>
      <c r="DB2069" s="76"/>
      <c r="DC2069" s="76"/>
      <c r="DD2069" s="76"/>
      <c r="DE2069" s="76"/>
      <c r="DF2069" s="76"/>
      <c r="DG2069" s="76"/>
      <c r="DH2069" s="76"/>
      <c r="DI2069" s="76"/>
      <c r="DJ2069" s="76"/>
      <c r="DK2069" s="76"/>
      <c r="DL2069" s="76"/>
    </row>
    <row r="2070" spans="1:116" x14ac:dyDescent="0.4">
      <c r="A2070" s="174"/>
      <c r="E2070" s="8"/>
      <c r="G2070" s="185" t="s">
        <v>456</v>
      </c>
      <c r="H2070" s="12"/>
      <c r="I2070" s="60"/>
      <c r="J2070" s="60"/>
      <c r="K2070" s="15"/>
      <c r="L2070" s="15"/>
      <c r="M2070" s="15"/>
      <c r="N2070" s="15"/>
      <c r="O2070" s="15"/>
      <c r="P2070" s="15"/>
      <c r="R2070" s="15"/>
      <c r="S2070" s="179"/>
      <c r="T2070" s="179"/>
      <c r="U2070" s="179"/>
      <c r="V2070" s="179"/>
      <c r="W2070" s="179"/>
      <c r="X2070" s="179"/>
      <c r="Y2070" s="179"/>
      <c r="Z2070" s="179"/>
      <c r="AA2070" s="179"/>
      <c r="AB2070" s="179"/>
      <c r="AC2070" s="179"/>
      <c r="AD2070" s="179"/>
      <c r="AE2070" s="179"/>
      <c r="AF2070" s="179"/>
      <c r="AG2070" s="179"/>
      <c r="AH2070" s="179"/>
      <c r="AI2070" s="179"/>
      <c r="AJ2070" s="179"/>
      <c r="AK2070" s="179"/>
      <c r="AL2070" s="179"/>
      <c r="AM2070" s="179"/>
      <c r="AN2070" s="179"/>
      <c r="AO2070" s="179"/>
      <c r="AP2070" s="179"/>
      <c r="AQ2070" s="179"/>
      <c r="AR2070" s="179"/>
      <c r="AS2070" s="179"/>
      <c r="AT2070" s="179"/>
      <c r="AU2070" s="179"/>
      <c r="AV2070" s="179"/>
      <c r="AW2070" s="179"/>
      <c r="AX2070" s="179"/>
      <c r="AY2070" s="179"/>
      <c r="AZ2070" s="179"/>
      <c r="BA2070" s="179"/>
      <c r="BB2070" s="179"/>
      <c r="BC2070" s="179"/>
      <c r="BD2070" s="179"/>
      <c r="BE2070" s="179"/>
      <c r="BF2070" s="179"/>
      <c r="BG2070" s="179"/>
      <c r="BH2070" s="179"/>
      <c r="BI2070" s="179"/>
      <c r="BJ2070" s="179"/>
      <c r="BK2070" s="179"/>
      <c r="BL2070" s="179"/>
      <c r="BM2070" s="179"/>
      <c r="BN2070" s="179"/>
      <c r="BO2070" s="179"/>
      <c r="BP2070" s="179"/>
      <c r="BQ2070" s="179"/>
      <c r="BR2070" s="179"/>
      <c r="BS2070" s="179"/>
      <c r="BT2070" s="179"/>
      <c r="BU2070" s="179"/>
      <c r="BV2070" s="179"/>
      <c r="BW2070" s="179"/>
      <c r="BX2070" s="179"/>
      <c r="BY2070" s="179"/>
      <c r="BZ2070" s="179"/>
      <c r="CA2070" s="179"/>
      <c r="CB2070" s="179"/>
      <c r="CC2070" s="179"/>
      <c r="CD2070" s="179"/>
      <c r="CE2070" s="179"/>
      <c r="CF2070" s="179"/>
      <c r="CG2070" s="179"/>
      <c r="CH2070" s="179"/>
      <c r="CI2070" s="179"/>
      <c r="CJ2070" s="179"/>
      <c r="CK2070" s="179"/>
      <c r="CL2070" s="179"/>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86"/>
      <c r="I2071" s="187"/>
      <c r="J2071" s="187"/>
      <c r="K2071" s="188"/>
      <c r="L2071" s="188"/>
      <c r="M2071" s="188"/>
      <c r="N2071" s="188"/>
      <c r="O2071" s="188"/>
      <c r="P2071" s="188"/>
      <c r="R2071" s="189"/>
      <c r="S2071" s="190"/>
      <c r="T2071" s="190"/>
      <c r="U2071" s="190"/>
      <c r="V2071" s="190"/>
      <c r="W2071" s="190"/>
      <c r="X2071" s="190"/>
      <c r="Y2071" s="190"/>
      <c r="Z2071" s="190"/>
      <c r="AA2071" s="190"/>
      <c r="AB2071" s="190"/>
      <c r="AC2071" s="190"/>
      <c r="AD2071" s="190"/>
      <c r="AE2071" s="190"/>
      <c r="AF2071" s="190"/>
      <c r="AG2071" s="190"/>
      <c r="AH2071" s="190"/>
      <c r="AI2071" s="190"/>
      <c r="AJ2071" s="190"/>
      <c r="AK2071" s="190"/>
      <c r="AL2071" s="190"/>
      <c r="AM2071" s="190"/>
      <c r="AN2071" s="190"/>
      <c r="AO2071" s="190"/>
      <c r="AP2071" s="190"/>
      <c r="AQ2071" s="190"/>
      <c r="AR2071" s="190"/>
      <c r="AS2071" s="190"/>
      <c r="AT2071" s="190"/>
      <c r="AU2071" s="190"/>
      <c r="AV2071" s="190"/>
      <c r="AW2071" s="190"/>
      <c r="AX2071" s="190"/>
      <c r="AY2071" s="190"/>
      <c r="AZ2071" s="190"/>
      <c r="BA2071" s="190"/>
      <c r="BB2071" s="190"/>
      <c r="BC2071" s="190"/>
      <c r="BD2071" s="190"/>
      <c r="BE2071" s="190"/>
      <c r="BF2071" s="190"/>
      <c r="BG2071" s="190"/>
      <c r="BH2071" s="190"/>
      <c r="BI2071" s="190"/>
      <c r="BJ2071" s="190"/>
      <c r="BK2071" s="190"/>
      <c r="BL2071" s="190"/>
      <c r="BM2071" s="190"/>
      <c r="BN2071" s="190"/>
      <c r="BO2071" s="190"/>
      <c r="BP2071" s="190"/>
      <c r="BQ2071" s="190"/>
      <c r="BR2071" s="190"/>
      <c r="BS2071" s="190"/>
      <c r="BT2071" s="190"/>
      <c r="BU2071" s="190"/>
      <c r="BV2071" s="190"/>
      <c r="BW2071" s="190"/>
      <c r="BX2071" s="190"/>
      <c r="BY2071" s="190"/>
      <c r="BZ2071" s="190"/>
      <c r="CA2071" s="190"/>
      <c r="CB2071" s="190"/>
      <c r="CC2071" s="190"/>
      <c r="CD2071" s="190"/>
      <c r="CE2071" s="190"/>
      <c r="CF2071" s="190"/>
      <c r="CG2071" s="190"/>
      <c r="CH2071" s="190"/>
      <c r="CI2071" s="190"/>
      <c r="CJ2071" s="190"/>
      <c r="CK2071" s="190"/>
      <c r="CL2071" s="190"/>
      <c r="CN2071" s="187"/>
      <c r="CO2071" s="190"/>
      <c r="CP2071" s="190"/>
      <c r="CQ2071" s="190"/>
      <c r="CR2071" s="190"/>
      <c r="CS2071" s="190"/>
      <c r="CT2071" s="190"/>
      <c r="CU2071" s="190"/>
      <c r="CV2071" s="190"/>
      <c r="CW2071" s="190"/>
      <c r="CX2071" s="190"/>
      <c r="CY2071" s="190"/>
      <c r="CZ2071" s="190"/>
      <c r="DA2071" s="190"/>
      <c r="DB2071" s="190"/>
      <c r="DC2071" s="190"/>
      <c r="DD2071" s="190"/>
      <c r="DE2071" s="190"/>
      <c r="DF2071" s="190"/>
      <c r="DG2071" s="190"/>
      <c r="DH2071" s="190"/>
      <c r="DI2071" s="190"/>
      <c r="DJ2071" s="190"/>
      <c r="DK2071" s="190"/>
      <c r="DL2071" s="190"/>
    </row>
    <row r="2072" spans="1:116" x14ac:dyDescent="0.4">
      <c r="E2072" s="8"/>
      <c r="G2072" s="136"/>
      <c r="H2072" s="186"/>
      <c r="I2072" s="187"/>
      <c r="J2072" s="187"/>
      <c r="K2072" s="188"/>
      <c r="L2072" s="188"/>
      <c r="M2072" s="188"/>
      <c r="N2072" s="188"/>
      <c r="O2072" s="188"/>
      <c r="P2072" s="188"/>
      <c r="R2072" s="189"/>
      <c r="S2072" s="190"/>
      <c r="T2072" s="190"/>
      <c r="U2072" s="190"/>
      <c r="V2072" s="190"/>
      <c r="W2072" s="190"/>
      <c r="X2072" s="190"/>
      <c r="Y2072" s="190"/>
      <c r="Z2072" s="190"/>
      <c r="AA2072" s="190"/>
      <c r="AB2072" s="190"/>
      <c r="AC2072" s="190"/>
      <c r="AD2072" s="190"/>
      <c r="AE2072" s="190"/>
      <c r="AF2072" s="190"/>
      <c r="AG2072" s="190"/>
      <c r="AH2072" s="190"/>
      <c r="AI2072" s="190"/>
      <c r="AJ2072" s="190"/>
      <c r="AK2072" s="190"/>
      <c r="AL2072" s="190"/>
      <c r="AM2072" s="190"/>
      <c r="AN2072" s="190"/>
      <c r="AO2072" s="190"/>
      <c r="AP2072" s="190"/>
      <c r="AQ2072" s="190"/>
      <c r="AR2072" s="190"/>
      <c r="AS2072" s="190"/>
      <c r="AT2072" s="190"/>
      <c r="AU2072" s="190"/>
      <c r="AV2072" s="190"/>
      <c r="AW2072" s="190"/>
      <c r="AX2072" s="190"/>
      <c r="AY2072" s="190"/>
      <c r="AZ2072" s="190"/>
      <c r="BA2072" s="190"/>
      <c r="BB2072" s="190"/>
      <c r="BC2072" s="190"/>
      <c r="BD2072" s="190"/>
      <c r="BE2072" s="190"/>
      <c r="BF2072" s="190"/>
      <c r="BG2072" s="190"/>
      <c r="BH2072" s="190"/>
      <c r="BI2072" s="190"/>
      <c r="BJ2072" s="190"/>
      <c r="BK2072" s="190"/>
      <c r="BL2072" s="190"/>
      <c r="BM2072" s="190"/>
      <c r="BN2072" s="190"/>
      <c r="BO2072" s="190"/>
      <c r="BP2072" s="190"/>
      <c r="BQ2072" s="190"/>
      <c r="BR2072" s="190"/>
      <c r="BS2072" s="190"/>
      <c r="BT2072" s="190"/>
      <c r="BU2072" s="190"/>
      <c r="BV2072" s="190"/>
      <c r="BW2072" s="190"/>
      <c r="BX2072" s="190"/>
      <c r="BY2072" s="190"/>
      <c r="BZ2072" s="190"/>
      <c r="CA2072" s="190"/>
      <c r="CB2072" s="190"/>
      <c r="CC2072" s="190"/>
      <c r="CD2072" s="190"/>
      <c r="CE2072" s="190"/>
      <c r="CF2072" s="190"/>
      <c r="CG2072" s="190"/>
      <c r="CH2072" s="190"/>
      <c r="CI2072" s="190"/>
      <c r="CJ2072" s="190"/>
      <c r="CK2072" s="190"/>
      <c r="CL2072" s="190"/>
      <c r="CN2072" s="187"/>
      <c r="CO2072" s="190"/>
      <c r="CP2072" s="190"/>
      <c r="CQ2072" s="190"/>
      <c r="CR2072" s="190"/>
      <c r="CS2072" s="190"/>
      <c r="CT2072" s="190"/>
      <c r="CU2072" s="190"/>
      <c r="CV2072" s="190"/>
      <c r="CW2072" s="190"/>
      <c r="CX2072" s="190"/>
      <c r="CY2072" s="190"/>
      <c r="CZ2072" s="190"/>
      <c r="DA2072" s="190"/>
      <c r="DB2072" s="190"/>
      <c r="DC2072" s="190"/>
      <c r="DD2072" s="190"/>
      <c r="DE2072" s="190"/>
      <c r="DF2072" s="190"/>
      <c r="DG2072" s="190"/>
      <c r="DH2072" s="190"/>
      <c r="DI2072" s="190"/>
      <c r="DJ2072" s="190"/>
      <c r="DK2072" s="190"/>
      <c r="DL2072" s="190"/>
    </row>
    <row r="2073" spans="1: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4">
      <c r="E2078" s="8"/>
      <c r="G2078" s="136"/>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4">
      <c r="E2079" s="8"/>
      <c r="G2079" s="136"/>
      <c r="H2079" s="12"/>
      <c r="I2079" s="60"/>
      <c r="J2079" s="60"/>
      <c r="K2079" s="15"/>
      <c r="L2079" s="15"/>
      <c r="M2079" s="15"/>
      <c r="N2079" s="15"/>
      <c r="O2079" s="15"/>
      <c r="P2079" s="15"/>
      <c r="R2079" s="15"/>
      <c r="S2079" s="80"/>
      <c r="T2079" s="80"/>
      <c r="U2079" s="80"/>
      <c r="V2079" s="80"/>
      <c r="W2079" s="80"/>
      <c r="X2079" s="80"/>
      <c r="Y2079" s="80"/>
      <c r="Z2079" s="80"/>
      <c r="AA2079" s="80"/>
      <c r="AB2079" s="80"/>
      <c r="AC2079" s="80"/>
      <c r="AD2079" s="80"/>
      <c r="AE2079" s="80"/>
      <c r="AF2079" s="80"/>
      <c r="AG2079" s="80"/>
      <c r="AH2079" s="80"/>
      <c r="AI2079" s="80"/>
      <c r="AJ2079" s="80"/>
      <c r="AK2079" s="80"/>
      <c r="AL2079" s="80"/>
      <c r="AM2079" s="80"/>
      <c r="AN2079" s="80"/>
      <c r="AO2079" s="80"/>
      <c r="AP2079" s="80"/>
      <c r="AQ2079" s="80"/>
      <c r="AR2079" s="80"/>
      <c r="AS2079" s="80"/>
      <c r="AT2079" s="80"/>
      <c r="AU2079" s="80"/>
      <c r="AV2079" s="80"/>
      <c r="AW2079" s="80"/>
      <c r="AX2079" s="80"/>
      <c r="AY2079" s="80"/>
      <c r="AZ2079" s="80"/>
      <c r="BA2079" s="80"/>
      <c r="BB2079" s="80"/>
      <c r="BC2079" s="80"/>
      <c r="BD2079" s="80"/>
      <c r="BE2079" s="80"/>
      <c r="BF2079" s="80"/>
      <c r="BG2079" s="80"/>
      <c r="BH2079" s="80"/>
      <c r="BI2079" s="80"/>
      <c r="BJ2079" s="80"/>
      <c r="BK2079" s="80"/>
      <c r="BL2079" s="80"/>
      <c r="BM2079" s="80"/>
      <c r="BN2079" s="80"/>
      <c r="BO2079" s="80"/>
      <c r="BP2079" s="80"/>
      <c r="BQ2079" s="80"/>
      <c r="BR2079" s="80"/>
      <c r="BS2079" s="80"/>
      <c r="BT2079" s="80"/>
      <c r="BU2079" s="80"/>
      <c r="BV2079" s="80"/>
      <c r="BW2079" s="80"/>
      <c r="BX2079" s="80"/>
      <c r="BY2079" s="80"/>
      <c r="BZ2079" s="80"/>
      <c r="CA2079" s="80"/>
      <c r="CB2079" s="80"/>
      <c r="CC2079" s="80"/>
      <c r="CD2079" s="80"/>
      <c r="CE2079" s="80"/>
      <c r="CF2079" s="80"/>
      <c r="CG2079" s="80"/>
      <c r="CH2079" s="80"/>
      <c r="CI2079" s="80"/>
      <c r="CJ2079" s="80"/>
      <c r="CK2079" s="80"/>
      <c r="CL2079" s="80"/>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E2080" s="8"/>
      <c r="G2080" s="136"/>
      <c r="H2080" s="12"/>
      <c r="I2080" s="60"/>
      <c r="J2080" s="60"/>
      <c r="K2080" s="15"/>
      <c r="L2080" s="15"/>
      <c r="M2080" s="15"/>
      <c r="N2080" s="15"/>
      <c r="O2080" s="15"/>
      <c r="P2080" s="15"/>
      <c r="R2080" s="15"/>
      <c r="S2080" s="80"/>
      <c r="T2080" s="80"/>
      <c r="U2080" s="80"/>
      <c r="V2080" s="80"/>
      <c r="W2080" s="80"/>
      <c r="X2080" s="80"/>
      <c r="Y2080" s="80"/>
      <c r="Z2080" s="80"/>
      <c r="AA2080" s="80"/>
      <c r="AB2080" s="80"/>
      <c r="AC2080" s="80"/>
      <c r="AD2080" s="80"/>
      <c r="AE2080" s="80"/>
      <c r="AF2080" s="80"/>
      <c r="AG2080" s="80"/>
      <c r="AH2080" s="80"/>
      <c r="AI2080" s="80"/>
      <c r="AJ2080" s="80"/>
      <c r="AK2080" s="80"/>
      <c r="AL2080" s="80"/>
      <c r="AM2080" s="80"/>
      <c r="AN2080" s="80"/>
      <c r="AO2080" s="80"/>
      <c r="AP2080" s="80"/>
      <c r="AQ2080" s="80"/>
      <c r="AR2080" s="80"/>
      <c r="AS2080" s="80"/>
      <c r="AT2080" s="80"/>
      <c r="AU2080" s="80"/>
      <c r="AV2080" s="80"/>
      <c r="AW2080" s="80"/>
      <c r="AX2080" s="80"/>
      <c r="AY2080" s="80"/>
      <c r="AZ2080" s="80"/>
      <c r="BA2080" s="80"/>
      <c r="BB2080" s="80"/>
      <c r="BC2080" s="80"/>
      <c r="BD2080" s="80"/>
      <c r="BE2080" s="80"/>
      <c r="BF2080" s="80"/>
      <c r="BG2080" s="80"/>
      <c r="BH2080" s="80"/>
      <c r="BI2080" s="80"/>
      <c r="BJ2080" s="80"/>
      <c r="BK2080" s="80"/>
      <c r="BL2080" s="80"/>
      <c r="BM2080" s="80"/>
      <c r="BN2080" s="80"/>
      <c r="BO2080" s="80"/>
      <c r="BP2080" s="80"/>
      <c r="BQ2080" s="80"/>
      <c r="BR2080" s="80"/>
      <c r="BS2080" s="80"/>
      <c r="BT2080" s="80"/>
      <c r="BU2080" s="80"/>
      <c r="BV2080" s="80"/>
      <c r="BW2080" s="80"/>
      <c r="BX2080" s="80"/>
      <c r="BY2080" s="80"/>
      <c r="BZ2080" s="80"/>
      <c r="CA2080" s="80"/>
      <c r="CB2080" s="80"/>
      <c r="CC2080" s="80"/>
      <c r="CD2080" s="80"/>
      <c r="CE2080" s="80"/>
      <c r="CF2080" s="80"/>
      <c r="CG2080" s="80"/>
      <c r="CH2080" s="80"/>
      <c r="CI2080" s="80"/>
      <c r="CJ2080" s="80"/>
      <c r="CK2080" s="80"/>
      <c r="CL2080" s="80"/>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5:116" x14ac:dyDescent="0.4">
      <c r="E2081" s="8"/>
      <c r="G2081" s="136"/>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5:116" x14ac:dyDescent="0.4">
      <c r="E2082" s="8"/>
      <c r="G2082" s="136"/>
      <c r="H2082" s="12"/>
      <c r="I2082" s="60"/>
      <c r="J2082" s="60"/>
      <c r="K2082" s="15"/>
      <c r="L2082" s="15"/>
      <c r="M2082" s="15"/>
      <c r="N2082" s="15"/>
      <c r="O2082" s="15"/>
      <c r="P2082" s="15"/>
      <c r="R2082" s="15"/>
      <c r="S2082" s="80"/>
      <c r="T2082" s="80"/>
      <c r="U2082" s="80"/>
      <c r="V2082" s="80"/>
      <c r="W2082" s="80"/>
      <c r="X2082" s="80"/>
      <c r="Y2082" s="80"/>
      <c r="Z2082" s="80"/>
      <c r="AA2082" s="80"/>
      <c r="AB2082" s="80"/>
      <c r="AC2082" s="80"/>
      <c r="AD2082" s="80"/>
      <c r="AE2082" s="80"/>
      <c r="AF2082" s="80"/>
      <c r="AG2082" s="80"/>
      <c r="AH2082" s="80"/>
      <c r="AI2082" s="80"/>
      <c r="AJ2082" s="80"/>
      <c r="AK2082" s="80"/>
      <c r="AL2082" s="80"/>
      <c r="AM2082" s="80"/>
      <c r="AN2082" s="80"/>
      <c r="AO2082" s="80"/>
      <c r="AP2082" s="80"/>
      <c r="AQ2082" s="80"/>
      <c r="AR2082" s="80"/>
      <c r="AS2082" s="80"/>
      <c r="AT2082" s="80"/>
      <c r="AU2082" s="80"/>
      <c r="AV2082" s="80"/>
      <c r="AW2082" s="80"/>
      <c r="AX2082" s="80"/>
      <c r="AY2082" s="80"/>
      <c r="AZ2082" s="80"/>
      <c r="BA2082" s="80"/>
      <c r="BB2082" s="80"/>
      <c r="BC2082" s="80"/>
      <c r="BD2082" s="80"/>
      <c r="BE2082" s="80"/>
      <c r="BF2082" s="80"/>
      <c r="BG2082" s="80"/>
      <c r="BH2082" s="80"/>
      <c r="BI2082" s="80"/>
      <c r="BJ2082" s="80"/>
      <c r="BK2082" s="80"/>
      <c r="BL2082" s="80"/>
      <c r="BM2082" s="80"/>
      <c r="BN2082" s="80"/>
      <c r="BO2082" s="80"/>
      <c r="BP2082" s="80"/>
      <c r="BQ2082" s="80"/>
      <c r="BR2082" s="80"/>
      <c r="BS2082" s="80"/>
      <c r="BT2082" s="80"/>
      <c r="BU2082" s="80"/>
      <c r="BV2082" s="80"/>
      <c r="BW2082" s="80"/>
      <c r="BX2082" s="80"/>
      <c r="BY2082" s="80"/>
      <c r="BZ2082" s="80"/>
      <c r="CA2082" s="80"/>
      <c r="CB2082" s="80"/>
      <c r="CC2082" s="80"/>
      <c r="CD2082" s="80"/>
      <c r="CE2082" s="80"/>
      <c r="CF2082" s="80"/>
      <c r="CG2082" s="80"/>
      <c r="CH2082" s="80"/>
      <c r="CI2082" s="80"/>
      <c r="CJ2082" s="80"/>
      <c r="CK2082" s="80"/>
      <c r="CL2082" s="80"/>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5:116" x14ac:dyDescent="0.4">
      <c r="E2083" s="8"/>
      <c r="G2083" s="136"/>
      <c r="H2083" s="12"/>
      <c r="I2083" s="60"/>
      <c r="J2083" s="60"/>
      <c r="K2083" s="15"/>
      <c r="L2083" s="15"/>
      <c r="M2083" s="15"/>
      <c r="N2083" s="15"/>
      <c r="O2083" s="15"/>
      <c r="P2083" s="15"/>
      <c r="R2083" s="15"/>
      <c r="S2083" s="80"/>
      <c r="T2083" s="80"/>
      <c r="U2083" s="80"/>
      <c r="V2083" s="80"/>
      <c r="W2083" s="80"/>
      <c r="X2083" s="80"/>
      <c r="Y2083" s="80"/>
      <c r="Z2083" s="80"/>
      <c r="AA2083" s="80"/>
      <c r="AB2083" s="80"/>
      <c r="AC2083" s="80"/>
      <c r="AD2083" s="80"/>
      <c r="AE2083" s="80"/>
      <c r="AF2083" s="80"/>
      <c r="AG2083" s="80"/>
      <c r="AH2083" s="80"/>
      <c r="AI2083" s="80"/>
      <c r="AJ2083" s="80"/>
      <c r="AK2083" s="80"/>
      <c r="AL2083" s="80"/>
      <c r="AM2083" s="80"/>
      <c r="AN2083" s="80"/>
      <c r="AO2083" s="80"/>
      <c r="AP2083" s="80"/>
      <c r="AQ2083" s="80"/>
      <c r="AR2083" s="80"/>
      <c r="AS2083" s="80"/>
      <c r="AT2083" s="80"/>
      <c r="AU2083" s="80"/>
      <c r="AV2083" s="80"/>
      <c r="AW2083" s="80"/>
      <c r="AX2083" s="80"/>
      <c r="AY2083" s="80"/>
      <c r="AZ2083" s="80"/>
      <c r="BA2083" s="80"/>
      <c r="BB2083" s="80"/>
      <c r="BC2083" s="80"/>
      <c r="BD2083" s="80"/>
      <c r="BE2083" s="80"/>
      <c r="BF2083" s="80"/>
      <c r="BG2083" s="80"/>
      <c r="BH2083" s="80"/>
      <c r="BI2083" s="80"/>
      <c r="BJ2083" s="80"/>
      <c r="BK2083" s="80"/>
      <c r="BL2083" s="80"/>
      <c r="BM2083" s="80"/>
      <c r="BN2083" s="80"/>
      <c r="BO2083" s="80"/>
      <c r="BP2083" s="80"/>
      <c r="BQ2083" s="80"/>
      <c r="BR2083" s="80"/>
      <c r="BS2083" s="80"/>
      <c r="BT2083" s="80"/>
      <c r="BU2083" s="80"/>
      <c r="BV2083" s="80"/>
      <c r="BW2083" s="80"/>
      <c r="BX2083" s="80"/>
      <c r="BY2083" s="80"/>
      <c r="BZ2083" s="80"/>
      <c r="CA2083" s="80"/>
      <c r="CB2083" s="80"/>
      <c r="CC2083" s="80"/>
      <c r="CD2083" s="80"/>
      <c r="CE2083" s="80"/>
      <c r="CF2083" s="80"/>
      <c r="CG2083" s="80"/>
      <c r="CH2083" s="80"/>
      <c r="CI2083" s="80"/>
      <c r="CJ2083" s="80"/>
      <c r="CK2083" s="80"/>
      <c r="CL2083" s="80"/>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5: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5: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5:116" x14ac:dyDescent="0.4">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5:116" x14ac:dyDescent="0.4">
      <c r="E2087" s="8"/>
      <c r="G2087" s="136"/>
      <c r="H2087" s="12"/>
      <c r="I2087" s="60"/>
      <c r="J2087" s="60"/>
      <c r="K2087" s="15"/>
      <c r="L2087" s="15"/>
      <c r="M2087" s="15"/>
      <c r="N2087" s="15"/>
      <c r="O2087" s="15"/>
      <c r="P2087" s="15"/>
      <c r="R2087" s="15"/>
      <c r="S2087" s="179"/>
      <c r="T2087" s="179"/>
      <c r="U2087" s="179"/>
      <c r="V2087" s="179"/>
      <c r="W2087" s="179"/>
      <c r="X2087" s="179"/>
      <c r="Y2087" s="179"/>
      <c r="Z2087" s="179"/>
      <c r="AA2087" s="179"/>
      <c r="AB2087" s="179"/>
      <c r="AC2087" s="179"/>
      <c r="AD2087" s="179"/>
      <c r="AE2087" s="179"/>
      <c r="AF2087" s="179"/>
      <c r="AG2087" s="179"/>
      <c r="AH2087" s="179"/>
      <c r="AI2087" s="179"/>
      <c r="AJ2087" s="179"/>
      <c r="AK2087" s="179"/>
      <c r="AL2087" s="179"/>
      <c r="AM2087" s="179"/>
      <c r="AN2087" s="179"/>
      <c r="AO2087" s="179"/>
      <c r="AP2087" s="179"/>
      <c r="AQ2087" s="179"/>
      <c r="AR2087" s="179"/>
      <c r="AS2087" s="179"/>
      <c r="AT2087" s="179"/>
      <c r="AU2087" s="179"/>
      <c r="AV2087" s="179"/>
      <c r="AW2087" s="179"/>
      <c r="AX2087" s="179"/>
      <c r="AY2087" s="179"/>
      <c r="AZ2087" s="179"/>
      <c r="BA2087" s="179"/>
      <c r="BB2087" s="179"/>
      <c r="BC2087" s="179"/>
      <c r="BD2087" s="179"/>
      <c r="BE2087" s="179"/>
      <c r="BF2087" s="179"/>
      <c r="BG2087" s="179"/>
      <c r="BH2087" s="179"/>
      <c r="BI2087" s="179"/>
      <c r="BJ2087" s="179"/>
      <c r="BK2087" s="179"/>
      <c r="BL2087" s="179"/>
      <c r="BM2087" s="179"/>
      <c r="BN2087" s="179"/>
      <c r="BO2087" s="179"/>
      <c r="BP2087" s="179"/>
      <c r="BQ2087" s="179"/>
      <c r="BR2087" s="179"/>
      <c r="BS2087" s="179"/>
      <c r="BT2087" s="179"/>
      <c r="BU2087" s="179"/>
      <c r="BV2087" s="179"/>
      <c r="BW2087" s="179"/>
      <c r="BX2087" s="179"/>
      <c r="BY2087" s="179"/>
      <c r="BZ2087" s="179"/>
      <c r="CA2087" s="179"/>
      <c r="CB2087" s="179"/>
      <c r="CC2087" s="179"/>
      <c r="CD2087" s="179"/>
      <c r="CE2087" s="179"/>
      <c r="CF2087" s="179"/>
      <c r="CG2087" s="179"/>
      <c r="CH2087" s="179"/>
      <c r="CI2087" s="179"/>
      <c r="CJ2087" s="179"/>
      <c r="CK2087" s="179"/>
      <c r="CL2087" s="179"/>
      <c r="CN2087" s="60"/>
      <c r="CO2087" s="179"/>
      <c r="CP2087" s="179"/>
      <c r="CQ2087" s="179"/>
      <c r="CR2087" s="179"/>
      <c r="CS2087" s="179"/>
      <c r="CT2087" s="179"/>
      <c r="CU2087" s="179"/>
      <c r="CV2087" s="179"/>
      <c r="CW2087" s="179"/>
      <c r="CX2087" s="179"/>
      <c r="CY2087" s="179"/>
      <c r="CZ2087" s="179"/>
      <c r="DA2087" s="179"/>
      <c r="DB2087" s="179"/>
      <c r="DC2087" s="179"/>
      <c r="DD2087" s="179"/>
      <c r="DE2087" s="179"/>
      <c r="DF2087" s="179"/>
      <c r="DG2087" s="179"/>
      <c r="DH2087" s="179"/>
      <c r="DI2087" s="179"/>
      <c r="DJ2087" s="179"/>
      <c r="DK2087" s="179"/>
      <c r="DL2087" s="179"/>
    </row>
    <row r="2088" spans="5:116" x14ac:dyDescent="0.4">
      <c r="E2088" s="8"/>
      <c r="G2088" s="136"/>
      <c r="H2088" s="12"/>
      <c r="I2088" s="60"/>
      <c r="J2088" s="60"/>
      <c r="K2088" s="15"/>
      <c r="L2088" s="15"/>
      <c r="M2088" s="15"/>
      <c r="N2088" s="15"/>
      <c r="O2088" s="15"/>
      <c r="P2088" s="15"/>
      <c r="R2088" s="15"/>
      <c r="S2088" s="179"/>
      <c r="T2088" s="179"/>
      <c r="U2088" s="179"/>
      <c r="V2088" s="179"/>
      <c r="W2088" s="179"/>
      <c r="X2088" s="179"/>
      <c r="Y2088" s="179"/>
      <c r="Z2088" s="179"/>
      <c r="AA2088" s="179"/>
      <c r="AB2088" s="179"/>
      <c r="AC2088" s="179"/>
      <c r="AD2088" s="179"/>
      <c r="AE2088" s="179"/>
      <c r="AF2088" s="179"/>
      <c r="AG2088" s="179"/>
      <c r="AH2088" s="179"/>
      <c r="AI2088" s="179"/>
      <c r="AJ2088" s="179"/>
      <c r="AK2088" s="179"/>
      <c r="AL2088" s="179"/>
      <c r="AM2088" s="179"/>
      <c r="AN2088" s="179"/>
      <c r="AO2088" s="179"/>
      <c r="AP2088" s="179"/>
      <c r="AQ2088" s="179"/>
      <c r="AR2088" s="179"/>
      <c r="AS2088" s="179"/>
      <c r="AT2088" s="179"/>
      <c r="AU2088" s="179"/>
      <c r="AV2088" s="179"/>
      <c r="AW2088" s="179"/>
      <c r="AX2088" s="179"/>
      <c r="AY2088" s="179"/>
      <c r="AZ2088" s="179"/>
      <c r="BA2088" s="179"/>
      <c r="BB2088" s="179"/>
      <c r="BC2088" s="179"/>
      <c r="BD2088" s="179"/>
      <c r="BE2088" s="179"/>
      <c r="BF2088" s="179"/>
      <c r="BG2088" s="179"/>
      <c r="BH2088" s="179"/>
      <c r="BI2088" s="179"/>
      <c r="BJ2088" s="179"/>
      <c r="BK2088" s="179"/>
      <c r="BL2088" s="179"/>
      <c r="BM2088" s="179"/>
      <c r="BN2088" s="179"/>
      <c r="BO2088" s="179"/>
      <c r="BP2088" s="179"/>
      <c r="BQ2088" s="179"/>
      <c r="BR2088" s="179"/>
      <c r="BS2088" s="179"/>
      <c r="BT2088" s="179"/>
      <c r="BU2088" s="179"/>
      <c r="BV2088" s="179"/>
      <c r="BW2088" s="179"/>
      <c r="BX2088" s="179"/>
      <c r="BY2088" s="179"/>
      <c r="BZ2088" s="179"/>
      <c r="CA2088" s="179"/>
      <c r="CB2088" s="179"/>
      <c r="CC2088" s="179"/>
      <c r="CD2088" s="179"/>
      <c r="CE2088" s="179"/>
      <c r="CF2088" s="179"/>
      <c r="CG2088" s="179"/>
      <c r="CH2088" s="179"/>
      <c r="CI2088" s="179"/>
      <c r="CJ2088" s="179"/>
      <c r="CK2088" s="179"/>
      <c r="CL2088" s="179"/>
      <c r="CN2088" s="60"/>
      <c r="CO2088" s="179"/>
      <c r="CP2088" s="179"/>
      <c r="CQ2088" s="179"/>
      <c r="CR2088" s="179"/>
      <c r="CS2088" s="179"/>
      <c r="CT2088" s="179"/>
      <c r="CU2088" s="179"/>
      <c r="CV2088" s="179"/>
      <c r="CW2088" s="179"/>
      <c r="CX2088" s="179"/>
      <c r="CY2088" s="179"/>
      <c r="CZ2088" s="179"/>
      <c r="DA2088" s="179"/>
      <c r="DB2088" s="179"/>
      <c r="DC2088" s="179"/>
      <c r="DD2088" s="179"/>
      <c r="DE2088" s="179"/>
      <c r="DF2088" s="179"/>
      <c r="DG2088" s="179"/>
      <c r="DH2088" s="179"/>
      <c r="DI2088" s="179"/>
      <c r="DJ2088" s="179"/>
      <c r="DK2088" s="179"/>
      <c r="DL2088" s="179"/>
    </row>
    <row r="2089" spans="5:116" x14ac:dyDescent="0.4">
      <c r="E2089" s="8"/>
      <c r="G2089" s="136"/>
      <c r="H2089" s="12"/>
      <c r="I2089" s="60"/>
      <c r="J2089" s="60"/>
      <c r="K2089" s="15"/>
      <c r="L2089" s="15"/>
      <c r="M2089" s="15"/>
      <c r="N2089" s="15"/>
      <c r="O2089" s="15"/>
      <c r="P2089" s="15"/>
      <c r="R2089" s="15"/>
      <c r="S2089" s="179"/>
      <c r="T2089" s="179"/>
      <c r="U2089" s="179"/>
      <c r="V2089" s="179"/>
      <c r="W2089" s="179"/>
      <c r="X2089" s="179"/>
      <c r="Y2089" s="179"/>
      <c r="Z2089" s="179"/>
      <c r="AA2089" s="179"/>
      <c r="AB2089" s="179"/>
      <c r="AC2089" s="179"/>
      <c r="AD2089" s="179"/>
      <c r="AE2089" s="179"/>
      <c r="AF2089" s="179"/>
      <c r="AG2089" s="179"/>
      <c r="AH2089" s="179"/>
      <c r="AI2089" s="179"/>
      <c r="AJ2089" s="179"/>
      <c r="AK2089" s="179"/>
      <c r="AL2089" s="179"/>
      <c r="AM2089" s="179"/>
      <c r="AN2089" s="179"/>
      <c r="AO2089" s="179"/>
      <c r="AP2089" s="179"/>
      <c r="AQ2089" s="179"/>
      <c r="AR2089" s="179"/>
      <c r="AS2089" s="179"/>
      <c r="AT2089" s="179"/>
      <c r="AU2089" s="179"/>
      <c r="AV2089" s="179"/>
      <c r="AW2089" s="179"/>
      <c r="AX2089" s="179"/>
      <c r="AY2089" s="179"/>
      <c r="AZ2089" s="179"/>
      <c r="BA2089" s="179"/>
      <c r="BB2089" s="179"/>
      <c r="BC2089" s="179"/>
      <c r="BD2089" s="179"/>
      <c r="BE2089" s="179"/>
      <c r="BF2089" s="179"/>
      <c r="BG2089" s="179"/>
      <c r="BH2089" s="179"/>
      <c r="BI2089" s="179"/>
      <c r="BJ2089" s="179"/>
      <c r="BK2089" s="179"/>
      <c r="BL2089" s="179"/>
      <c r="BM2089" s="179"/>
      <c r="BN2089" s="179"/>
      <c r="BO2089" s="179"/>
      <c r="BP2089" s="179"/>
      <c r="BQ2089" s="179"/>
      <c r="BR2089" s="179"/>
      <c r="BS2089" s="179"/>
      <c r="BT2089" s="179"/>
      <c r="BU2089" s="179"/>
      <c r="BV2089" s="179"/>
      <c r="BW2089" s="179"/>
      <c r="BX2089" s="179"/>
      <c r="BY2089" s="179"/>
      <c r="BZ2089" s="179"/>
      <c r="CA2089" s="179"/>
      <c r="CB2089" s="179"/>
      <c r="CC2089" s="179"/>
      <c r="CD2089" s="179"/>
      <c r="CE2089" s="179"/>
      <c r="CF2089" s="179"/>
      <c r="CG2089" s="179"/>
      <c r="CH2089" s="179"/>
      <c r="CI2089" s="179"/>
      <c r="CJ2089" s="179"/>
      <c r="CK2089" s="179"/>
      <c r="CL2089" s="179"/>
      <c r="CN2089" s="60"/>
      <c r="CO2089" s="179"/>
      <c r="CP2089" s="179"/>
      <c r="CQ2089" s="179"/>
      <c r="CR2089" s="179"/>
      <c r="CS2089" s="179"/>
      <c r="CT2089" s="179"/>
      <c r="CU2089" s="179"/>
      <c r="CV2089" s="179"/>
      <c r="CW2089" s="179"/>
      <c r="CX2089" s="179"/>
      <c r="CY2089" s="179"/>
      <c r="CZ2089" s="179"/>
      <c r="DA2089" s="179"/>
      <c r="DB2089" s="179"/>
      <c r="DC2089" s="179"/>
      <c r="DD2089" s="179"/>
      <c r="DE2089" s="179"/>
      <c r="DF2089" s="179"/>
      <c r="DG2089" s="179"/>
      <c r="DH2089" s="179"/>
      <c r="DI2089" s="179"/>
      <c r="DJ2089" s="179"/>
      <c r="DK2089" s="179"/>
      <c r="DL2089" s="179"/>
    </row>
    <row r="2090" spans="5:116" x14ac:dyDescent="0.4">
      <c r="E2090" s="8"/>
      <c r="G2090" s="136"/>
      <c r="H2090" s="12"/>
      <c r="I2090" s="60"/>
      <c r="J2090" s="60"/>
      <c r="K2090" s="15"/>
      <c r="L2090" s="15"/>
      <c r="M2090" s="15"/>
      <c r="N2090" s="15"/>
      <c r="O2090" s="15"/>
      <c r="P2090" s="15"/>
      <c r="R2090" s="15"/>
      <c r="S2090" s="179"/>
      <c r="T2090" s="179"/>
      <c r="U2090" s="179"/>
      <c r="V2090" s="179"/>
      <c r="W2090" s="179"/>
      <c r="X2090" s="179"/>
      <c r="Y2090" s="179"/>
      <c r="Z2090" s="179"/>
      <c r="AA2090" s="179"/>
      <c r="AB2090" s="179"/>
      <c r="AC2090" s="179"/>
      <c r="AD2090" s="179"/>
      <c r="AE2090" s="179"/>
      <c r="AF2090" s="179"/>
      <c r="AG2090" s="179"/>
      <c r="AH2090" s="179"/>
      <c r="AI2090" s="179"/>
      <c r="AJ2090" s="179"/>
      <c r="AK2090" s="179"/>
      <c r="AL2090" s="179"/>
      <c r="AM2090" s="179"/>
      <c r="AN2090" s="179"/>
      <c r="AO2090" s="179"/>
      <c r="AP2090" s="179"/>
      <c r="AQ2090" s="179"/>
      <c r="AR2090" s="179"/>
      <c r="AS2090" s="179"/>
      <c r="AT2090" s="179"/>
      <c r="AU2090" s="179"/>
      <c r="AV2090" s="179"/>
      <c r="AW2090" s="179"/>
      <c r="AX2090" s="179"/>
      <c r="AY2090" s="179"/>
      <c r="AZ2090" s="179"/>
      <c r="BA2090" s="179"/>
      <c r="BB2090" s="179"/>
      <c r="BC2090" s="179"/>
      <c r="BD2090" s="179"/>
      <c r="BE2090" s="179"/>
      <c r="BF2090" s="179"/>
      <c r="BG2090" s="179"/>
      <c r="BH2090" s="179"/>
      <c r="BI2090" s="179"/>
      <c r="BJ2090" s="179"/>
      <c r="BK2090" s="179"/>
      <c r="BL2090" s="179"/>
      <c r="BM2090" s="179"/>
      <c r="BN2090" s="179"/>
      <c r="BO2090" s="179"/>
      <c r="BP2090" s="179"/>
      <c r="BQ2090" s="179"/>
      <c r="BR2090" s="179"/>
      <c r="BS2090" s="179"/>
      <c r="BT2090" s="179"/>
      <c r="BU2090" s="179"/>
      <c r="BV2090" s="179"/>
      <c r="BW2090" s="179"/>
      <c r="BX2090" s="179"/>
      <c r="BY2090" s="179"/>
      <c r="BZ2090" s="179"/>
      <c r="CA2090" s="179"/>
      <c r="CB2090" s="179"/>
      <c r="CC2090" s="179"/>
      <c r="CD2090" s="179"/>
      <c r="CE2090" s="179"/>
      <c r="CF2090" s="179"/>
      <c r="CG2090" s="179"/>
      <c r="CH2090" s="179"/>
      <c r="CI2090" s="179"/>
      <c r="CJ2090" s="179"/>
      <c r="CK2090" s="179"/>
      <c r="CL2090" s="179"/>
      <c r="CN2090" s="60"/>
      <c r="CO2090" s="179"/>
      <c r="CP2090" s="179"/>
      <c r="CQ2090" s="179"/>
      <c r="CR2090" s="179"/>
      <c r="CS2090" s="179"/>
      <c r="CT2090" s="179"/>
      <c r="CU2090" s="179"/>
      <c r="CV2090" s="179"/>
      <c r="CW2090" s="179"/>
      <c r="CX2090" s="179"/>
      <c r="CY2090" s="179"/>
      <c r="CZ2090" s="179"/>
      <c r="DA2090" s="179"/>
      <c r="DB2090" s="179"/>
      <c r="DC2090" s="179"/>
      <c r="DD2090" s="179"/>
      <c r="DE2090" s="179"/>
      <c r="DF2090" s="179"/>
      <c r="DG2090" s="179"/>
      <c r="DH2090" s="179"/>
      <c r="DI2090" s="179"/>
      <c r="DJ2090" s="179"/>
      <c r="DK2090" s="179"/>
      <c r="DL2090" s="179"/>
    </row>
    <row r="2091" spans="5:116" x14ac:dyDescent="0.4">
      <c r="E2091" s="8"/>
      <c r="G2091" s="136"/>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5:116" x14ac:dyDescent="0.4">
      <c r="H2092" s="12"/>
      <c r="I2092" s="60"/>
      <c r="J2092" s="60"/>
      <c r="K2092" s="15"/>
      <c r="L2092" s="15"/>
      <c r="M2092" s="15"/>
      <c r="N2092" s="15"/>
      <c r="O2092" s="15"/>
      <c r="P2092" s="15"/>
      <c r="R2092" s="15"/>
      <c r="S2092" s="179"/>
      <c r="T2092" s="179"/>
      <c r="U2092" s="179"/>
      <c r="V2092" s="179"/>
      <c r="W2092" s="179"/>
      <c r="X2092" s="179"/>
      <c r="Y2092" s="179"/>
      <c r="Z2092" s="179"/>
      <c r="AA2092" s="179"/>
      <c r="AB2092" s="179"/>
      <c r="AC2092" s="179"/>
      <c r="AD2092" s="179"/>
      <c r="AE2092" s="179"/>
      <c r="AF2092" s="179"/>
      <c r="AG2092" s="179"/>
      <c r="AH2092" s="179"/>
      <c r="AI2092" s="179"/>
      <c r="AJ2092" s="179"/>
      <c r="AK2092" s="179"/>
      <c r="AL2092" s="179"/>
      <c r="AM2092" s="179"/>
      <c r="AN2092" s="179"/>
      <c r="AO2092" s="179"/>
      <c r="AP2092" s="179"/>
      <c r="AQ2092" s="179"/>
      <c r="AR2092" s="179"/>
      <c r="AS2092" s="179"/>
      <c r="AT2092" s="179"/>
      <c r="AU2092" s="179"/>
      <c r="AV2092" s="179"/>
      <c r="AW2092" s="179"/>
      <c r="AX2092" s="179"/>
      <c r="AY2092" s="179"/>
      <c r="AZ2092" s="179"/>
      <c r="BA2092" s="179"/>
      <c r="BB2092" s="179"/>
      <c r="BC2092" s="179"/>
      <c r="BD2092" s="179"/>
      <c r="BE2092" s="179"/>
      <c r="BF2092" s="179"/>
      <c r="BG2092" s="179"/>
      <c r="BH2092" s="179"/>
      <c r="BI2092" s="179"/>
      <c r="BJ2092" s="179"/>
      <c r="BK2092" s="179"/>
      <c r="BL2092" s="179"/>
      <c r="BM2092" s="179"/>
      <c r="BN2092" s="179"/>
      <c r="BO2092" s="179"/>
      <c r="BP2092" s="179"/>
      <c r="BQ2092" s="179"/>
      <c r="BR2092" s="179"/>
      <c r="BS2092" s="179"/>
      <c r="BT2092" s="179"/>
      <c r="BU2092" s="179"/>
      <c r="BV2092" s="179"/>
      <c r="BW2092" s="179"/>
      <c r="BX2092" s="179"/>
      <c r="BY2092" s="179"/>
      <c r="BZ2092" s="179"/>
      <c r="CA2092" s="179"/>
      <c r="CB2092" s="179"/>
      <c r="CC2092" s="179"/>
      <c r="CD2092" s="179"/>
      <c r="CE2092" s="179"/>
      <c r="CF2092" s="179"/>
      <c r="CG2092" s="179"/>
      <c r="CH2092" s="179"/>
      <c r="CI2092" s="179"/>
      <c r="CJ2092" s="179"/>
      <c r="CK2092" s="179"/>
      <c r="CL2092" s="179"/>
      <c r="CN2092" s="60"/>
      <c r="CO2092" s="179"/>
      <c r="CP2092" s="179"/>
      <c r="CQ2092" s="179"/>
      <c r="CR2092" s="179"/>
      <c r="CS2092" s="179"/>
      <c r="CT2092" s="179"/>
      <c r="CU2092" s="179"/>
      <c r="CV2092" s="179"/>
      <c r="CW2092" s="179"/>
      <c r="CX2092" s="179"/>
      <c r="CY2092" s="179"/>
      <c r="CZ2092" s="179"/>
      <c r="DA2092" s="179"/>
      <c r="DB2092" s="179"/>
      <c r="DC2092" s="179"/>
      <c r="DD2092" s="179"/>
      <c r="DE2092" s="179"/>
      <c r="DF2092" s="179"/>
      <c r="DG2092" s="179"/>
      <c r="DH2092" s="179"/>
      <c r="DI2092" s="179"/>
      <c r="DJ2092" s="179"/>
      <c r="DK2092" s="179"/>
      <c r="DL2092" s="179"/>
    </row>
    <row r="2093" spans="5:116" x14ac:dyDescent="0.4">
      <c r="H2093" s="12"/>
      <c r="I2093" s="60"/>
      <c r="J2093" s="60"/>
      <c r="K2093" s="15"/>
      <c r="L2093" s="15"/>
      <c r="M2093" s="15"/>
      <c r="N2093" s="15"/>
      <c r="O2093" s="15"/>
      <c r="P2093" s="15"/>
      <c r="R2093" s="15"/>
      <c r="S2093" s="179"/>
      <c r="T2093" s="179"/>
      <c r="U2093" s="179"/>
      <c r="V2093" s="179"/>
      <c r="W2093" s="179"/>
      <c r="X2093" s="179"/>
      <c r="Y2093" s="179"/>
      <c r="Z2093" s="179"/>
      <c r="AA2093" s="179"/>
      <c r="AB2093" s="179"/>
      <c r="AC2093" s="179"/>
      <c r="AD2093" s="179"/>
      <c r="AE2093" s="179"/>
      <c r="AF2093" s="179"/>
      <c r="AG2093" s="179"/>
      <c r="AH2093" s="179"/>
      <c r="AI2093" s="179"/>
      <c r="AJ2093" s="179"/>
      <c r="AK2093" s="179"/>
      <c r="AL2093" s="179"/>
      <c r="AM2093" s="179"/>
      <c r="AN2093" s="179"/>
      <c r="AO2093" s="179"/>
      <c r="AP2093" s="179"/>
      <c r="AQ2093" s="179"/>
      <c r="AR2093" s="179"/>
      <c r="AS2093" s="179"/>
      <c r="AT2093" s="179"/>
      <c r="AU2093" s="179"/>
      <c r="AV2093" s="179"/>
      <c r="AW2093" s="179"/>
      <c r="AX2093" s="179"/>
      <c r="AY2093" s="179"/>
      <c r="AZ2093" s="179"/>
      <c r="BA2093" s="179"/>
      <c r="BB2093" s="179"/>
      <c r="BC2093" s="179"/>
      <c r="BD2093" s="179"/>
      <c r="BE2093" s="179"/>
      <c r="BF2093" s="179"/>
      <c r="BG2093" s="179"/>
      <c r="BH2093" s="179"/>
      <c r="BI2093" s="179"/>
      <c r="BJ2093" s="179"/>
      <c r="BK2093" s="179"/>
      <c r="BL2093" s="179"/>
      <c r="BM2093" s="179"/>
      <c r="BN2093" s="179"/>
      <c r="BO2093" s="179"/>
      <c r="BP2093" s="179"/>
      <c r="BQ2093" s="179"/>
      <c r="BR2093" s="179"/>
      <c r="BS2093" s="179"/>
      <c r="BT2093" s="179"/>
      <c r="BU2093" s="179"/>
      <c r="BV2093" s="179"/>
      <c r="BW2093" s="179"/>
      <c r="BX2093" s="179"/>
      <c r="BY2093" s="179"/>
      <c r="BZ2093" s="179"/>
      <c r="CA2093" s="179"/>
      <c r="CB2093" s="179"/>
      <c r="CC2093" s="179"/>
      <c r="CD2093" s="179"/>
      <c r="CE2093" s="179"/>
      <c r="CF2093" s="179"/>
      <c r="CG2093" s="179"/>
      <c r="CH2093" s="179"/>
      <c r="CI2093" s="179"/>
      <c r="CJ2093" s="179"/>
      <c r="CK2093" s="179"/>
      <c r="CL2093" s="179"/>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5:116" x14ac:dyDescent="0.4">
      <c r="CO2094" s="8"/>
      <c r="CP2094" s="8"/>
      <c r="CQ2094" s="8"/>
      <c r="CR2094" s="8"/>
      <c r="CS2094" s="8"/>
      <c r="CT2094" s="8"/>
      <c r="CU2094" s="8"/>
      <c r="CV2094" s="8"/>
      <c r="CW2094" s="8"/>
      <c r="CX2094" s="8"/>
      <c r="CY2094" s="8"/>
      <c r="CZ2094" s="8"/>
      <c r="DA2094" s="8"/>
      <c r="DB2094" s="8"/>
      <c r="DC2094" s="8"/>
      <c r="DD2094" s="8"/>
      <c r="DE2094" s="8"/>
      <c r="DF2094" s="8"/>
      <c r="DG2094" s="8"/>
      <c r="DH2094" s="8"/>
      <c r="DI2094" s="8"/>
      <c r="DJ2094" s="8"/>
      <c r="DK2094" s="8"/>
      <c r="DL2094" s="8"/>
    </row>
    <row r="2095" spans="5:116" x14ac:dyDescent="0.4">
      <c r="CO2095" s="8"/>
      <c r="CP2095" s="8"/>
      <c r="CQ2095" s="8"/>
      <c r="CR2095" s="8"/>
      <c r="CS2095" s="8"/>
      <c r="CT2095" s="8"/>
      <c r="CU2095" s="8"/>
      <c r="CV2095" s="8"/>
      <c r="CW2095" s="8"/>
      <c r="CX2095" s="8"/>
      <c r="CY2095" s="8"/>
      <c r="CZ2095" s="8"/>
      <c r="DA2095" s="8"/>
      <c r="DB2095" s="8"/>
      <c r="DC2095" s="8"/>
      <c r="DD2095" s="8"/>
      <c r="DE2095" s="8"/>
      <c r="DF2095" s="8"/>
      <c r="DG2095" s="8"/>
      <c r="DH2095" s="8"/>
      <c r="DI2095" s="8"/>
      <c r="DJ2095" s="8"/>
      <c r="DK2095" s="8"/>
      <c r="DL2095" s="8"/>
    </row>
    <row r="2096" spans="5:116" x14ac:dyDescent="0.4">
      <c r="CO2096" s="8"/>
      <c r="CP2096" s="8"/>
      <c r="CQ2096" s="8"/>
      <c r="CR2096" s="8"/>
      <c r="CS2096" s="8"/>
      <c r="CT2096" s="8"/>
      <c r="CU2096" s="8"/>
      <c r="CV2096" s="8"/>
      <c r="CW2096" s="8"/>
      <c r="CX2096" s="8"/>
      <c r="CY2096" s="8"/>
      <c r="CZ2096" s="8"/>
      <c r="DA2096" s="8"/>
      <c r="DB2096" s="8"/>
      <c r="DC2096" s="8"/>
      <c r="DD2096" s="8"/>
      <c r="DE2096" s="8"/>
      <c r="DF2096" s="8"/>
      <c r="DG2096" s="8"/>
      <c r="DH2096" s="8"/>
      <c r="DI2096" s="8"/>
      <c r="DJ2096" s="8"/>
      <c r="DK2096" s="8"/>
      <c r="DL2096" s="8"/>
    </row>
    <row r="2097" spans="1:116" x14ac:dyDescent="0.4">
      <c r="A2097" s="206" t="s">
        <v>482</v>
      </c>
      <c r="B2097" s="27" t="s">
        <v>482</v>
      </c>
      <c r="C2097" s="27" t="s">
        <v>482</v>
      </c>
      <c r="D2097" s="27" t="s">
        <v>482</v>
      </c>
      <c r="E2097" s="27" t="s">
        <v>482</v>
      </c>
      <c r="F2097" s="27" t="s">
        <v>482</v>
      </c>
      <c r="G2097" s="206" t="s">
        <v>482</v>
      </c>
      <c r="CO2097" s="8"/>
      <c r="CP2097" s="8"/>
      <c r="CQ2097" s="8"/>
      <c r="CR2097" s="8"/>
      <c r="CS2097" s="8"/>
      <c r="CT2097" s="8"/>
      <c r="CU2097" s="8"/>
      <c r="CV2097" s="8"/>
      <c r="CW2097" s="8"/>
      <c r="CX2097" s="8"/>
      <c r="CY2097" s="8"/>
      <c r="CZ2097" s="8"/>
      <c r="DA2097" s="8"/>
      <c r="DB2097" s="8"/>
      <c r="DC2097" s="8"/>
      <c r="DD2097" s="8"/>
      <c r="DE2097" s="8"/>
      <c r="DF2097" s="8"/>
      <c r="DG2097" s="8"/>
      <c r="DH2097" s="8"/>
      <c r="DI2097" s="8"/>
      <c r="DJ2097" s="8"/>
      <c r="DK2097" s="8"/>
      <c r="DL2097" s="8"/>
    </row>
    <row r="2098" spans="1:116" x14ac:dyDescent="0.4">
      <c r="A2098" s="164"/>
      <c r="G2098" s="204"/>
      <c r="CO2098" s="8"/>
      <c r="CP2098" s="8"/>
      <c r="CQ2098" s="8"/>
      <c r="CR2098" s="8"/>
      <c r="CS2098" s="8"/>
      <c r="CT2098" s="8"/>
      <c r="CU2098" s="8"/>
      <c r="CV2098" s="8"/>
      <c r="CW2098" s="8"/>
      <c r="CX2098" s="8"/>
      <c r="CY2098" s="8"/>
      <c r="CZ2098" s="8"/>
      <c r="DA2098" s="8"/>
      <c r="DB2098" s="8"/>
      <c r="DC2098" s="8"/>
      <c r="DD2098" s="8"/>
      <c r="DE2098" s="8"/>
      <c r="DF2098" s="8"/>
      <c r="DG2098" s="8"/>
      <c r="DH2098" s="8"/>
      <c r="DI2098" s="8"/>
      <c r="DJ2098" s="8"/>
      <c r="DK2098" s="8"/>
      <c r="DL2098" s="8"/>
    </row>
    <row r="2099" spans="1:116" x14ac:dyDescent="0.4">
      <c r="A2099" s="164"/>
      <c r="G2099" s="204"/>
      <c r="H2099" s="206" t="s">
        <v>482</v>
      </c>
      <c r="I2099" s="207" t="s">
        <v>482</v>
      </c>
      <c r="J2099" s="207"/>
      <c r="K2099" s="206" t="s">
        <v>482</v>
      </c>
      <c r="L2099" s="206" t="s">
        <v>482</v>
      </c>
      <c r="M2099" s="206" t="s">
        <v>482</v>
      </c>
      <c r="N2099" s="206" t="s">
        <v>482</v>
      </c>
      <c r="O2099" s="206" t="s">
        <v>482</v>
      </c>
      <c r="P2099" s="206" t="s">
        <v>482</v>
      </c>
      <c r="R2099" s="206" t="s">
        <v>482</v>
      </c>
      <c r="S2099" s="206" t="s">
        <v>482</v>
      </c>
      <c r="T2099" s="206" t="s">
        <v>482</v>
      </c>
      <c r="U2099" s="206" t="s">
        <v>482</v>
      </c>
      <c r="V2099" s="206" t="s">
        <v>482</v>
      </c>
      <c r="W2099" s="206" t="s">
        <v>482</v>
      </c>
      <c r="X2099" s="206" t="s">
        <v>482</v>
      </c>
      <c r="Y2099" s="206" t="s">
        <v>482</v>
      </c>
      <c r="Z2099" s="206" t="s">
        <v>482</v>
      </c>
      <c r="AA2099" s="206" t="s">
        <v>482</v>
      </c>
      <c r="AB2099" s="206" t="s">
        <v>482</v>
      </c>
      <c r="AC2099" s="206" t="s">
        <v>482</v>
      </c>
      <c r="AD2099" s="206" t="s">
        <v>482</v>
      </c>
      <c r="AE2099" s="206" t="s">
        <v>482</v>
      </c>
      <c r="AF2099" s="206" t="s">
        <v>482</v>
      </c>
      <c r="AG2099" s="206" t="s">
        <v>482</v>
      </c>
      <c r="AH2099" s="206" t="s">
        <v>482</v>
      </c>
      <c r="AI2099" s="206" t="s">
        <v>482</v>
      </c>
      <c r="AJ2099" s="206" t="s">
        <v>482</v>
      </c>
      <c r="AK2099" s="206" t="s">
        <v>482</v>
      </c>
      <c r="AL2099" s="206" t="s">
        <v>482</v>
      </c>
      <c r="AM2099" s="206" t="s">
        <v>482</v>
      </c>
      <c r="AN2099" s="206" t="s">
        <v>482</v>
      </c>
      <c r="AO2099" s="206" t="s">
        <v>482</v>
      </c>
      <c r="AP2099" s="206" t="s">
        <v>482</v>
      </c>
      <c r="AQ2099" s="206" t="s">
        <v>482</v>
      </c>
      <c r="AR2099" s="206" t="s">
        <v>482</v>
      </c>
      <c r="AS2099" s="206" t="s">
        <v>482</v>
      </c>
      <c r="AT2099" s="206" t="s">
        <v>482</v>
      </c>
      <c r="AU2099" s="206" t="s">
        <v>482</v>
      </c>
      <c r="AV2099" s="206" t="s">
        <v>482</v>
      </c>
      <c r="AW2099" s="206" t="s">
        <v>482</v>
      </c>
      <c r="AX2099" s="206" t="s">
        <v>482</v>
      </c>
      <c r="AY2099" s="206" t="s">
        <v>482</v>
      </c>
      <c r="AZ2099" s="206" t="s">
        <v>482</v>
      </c>
      <c r="BA2099" s="206" t="s">
        <v>482</v>
      </c>
      <c r="BB2099" s="206" t="s">
        <v>482</v>
      </c>
      <c r="BC2099" s="206" t="s">
        <v>482</v>
      </c>
      <c r="BD2099" s="206" t="s">
        <v>482</v>
      </c>
      <c r="BE2099" s="206" t="s">
        <v>482</v>
      </c>
      <c r="BF2099" s="206" t="s">
        <v>482</v>
      </c>
      <c r="BG2099" s="206" t="s">
        <v>482</v>
      </c>
      <c r="BH2099" s="206" t="s">
        <v>482</v>
      </c>
      <c r="BI2099" s="206" t="s">
        <v>482</v>
      </c>
      <c r="BJ2099" s="206" t="s">
        <v>482</v>
      </c>
      <c r="BK2099" s="206" t="s">
        <v>482</v>
      </c>
      <c r="BL2099" s="206" t="s">
        <v>482</v>
      </c>
      <c r="BM2099" s="206" t="s">
        <v>482</v>
      </c>
      <c r="BN2099" s="206" t="s">
        <v>482</v>
      </c>
      <c r="BO2099" s="206" t="s">
        <v>482</v>
      </c>
      <c r="BP2099" s="206" t="s">
        <v>482</v>
      </c>
      <c r="BQ2099" s="206" t="s">
        <v>482</v>
      </c>
      <c r="BR2099" s="206" t="s">
        <v>482</v>
      </c>
      <c r="BS2099" s="206" t="s">
        <v>482</v>
      </c>
      <c r="BT2099" s="206" t="s">
        <v>482</v>
      </c>
      <c r="BU2099" s="206" t="s">
        <v>482</v>
      </c>
      <c r="BV2099" s="206" t="s">
        <v>482</v>
      </c>
      <c r="BW2099" s="206" t="s">
        <v>482</v>
      </c>
      <c r="BX2099" s="206" t="s">
        <v>482</v>
      </c>
      <c r="BY2099" s="206" t="s">
        <v>482</v>
      </c>
      <c r="BZ2099" s="206" t="s">
        <v>482</v>
      </c>
      <c r="CA2099" s="206" t="s">
        <v>482</v>
      </c>
      <c r="CB2099" s="206" t="s">
        <v>482</v>
      </c>
      <c r="CC2099" s="206" t="s">
        <v>482</v>
      </c>
      <c r="CD2099" s="206" t="s">
        <v>482</v>
      </c>
      <c r="CE2099" s="206" t="s">
        <v>482</v>
      </c>
      <c r="CF2099" s="206" t="s">
        <v>482</v>
      </c>
      <c r="CG2099" s="206" t="s">
        <v>482</v>
      </c>
      <c r="CH2099" s="206" t="s">
        <v>482</v>
      </c>
      <c r="CI2099" s="206" t="s">
        <v>482</v>
      </c>
      <c r="CJ2099" s="206" t="s">
        <v>482</v>
      </c>
      <c r="CK2099" s="206" t="s">
        <v>482</v>
      </c>
      <c r="CL2099" s="206" t="s">
        <v>482</v>
      </c>
      <c r="CN2099" s="207" t="s">
        <v>482</v>
      </c>
      <c r="CO2099" s="206" t="s">
        <v>482</v>
      </c>
      <c r="CP2099" s="206" t="s">
        <v>482</v>
      </c>
      <c r="CQ2099" s="206" t="s">
        <v>482</v>
      </c>
      <c r="CR2099" s="206" t="s">
        <v>482</v>
      </c>
      <c r="CS2099" s="206" t="s">
        <v>482</v>
      </c>
      <c r="CT2099" s="206" t="s">
        <v>482</v>
      </c>
      <c r="CU2099" s="206" t="s">
        <v>482</v>
      </c>
      <c r="CV2099" s="206" t="s">
        <v>482</v>
      </c>
      <c r="CW2099" s="206" t="s">
        <v>482</v>
      </c>
      <c r="CX2099" s="206" t="s">
        <v>482</v>
      </c>
      <c r="CY2099" s="206" t="s">
        <v>482</v>
      </c>
      <c r="CZ2099" s="206" t="s">
        <v>482</v>
      </c>
      <c r="DA2099" s="206" t="s">
        <v>482</v>
      </c>
      <c r="DB2099" s="206" t="s">
        <v>482</v>
      </c>
      <c r="DC2099" s="206" t="s">
        <v>482</v>
      </c>
      <c r="DD2099" s="206" t="s">
        <v>482</v>
      </c>
      <c r="DE2099" s="206" t="s">
        <v>482</v>
      </c>
      <c r="DF2099" s="206" t="s">
        <v>482</v>
      </c>
      <c r="DG2099" s="206" t="s">
        <v>482</v>
      </c>
      <c r="DH2099" s="206" t="s">
        <v>482</v>
      </c>
      <c r="DI2099" s="206" t="s">
        <v>482</v>
      </c>
      <c r="DJ2099" s="206" t="s">
        <v>482</v>
      </c>
      <c r="DK2099" s="206" t="s">
        <v>482</v>
      </c>
      <c r="DL2099" s="206" t="s">
        <v>482</v>
      </c>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A2106" s="164"/>
      <c r="G2106" s="204"/>
      <c r="H2106" s="164"/>
      <c r="I2106" s="205"/>
      <c r="J2106" s="205"/>
      <c r="K2106" s="164"/>
      <c r="L2106" s="164"/>
      <c r="M2106" s="164"/>
      <c r="N2106" s="164"/>
      <c r="O2106" s="164"/>
      <c r="P2106" s="164"/>
      <c r="R2106" s="204"/>
      <c r="S2106" s="204"/>
      <c r="T2106" s="204"/>
      <c r="U2106" s="204"/>
      <c r="V2106" s="204"/>
      <c r="W2106" s="204"/>
      <c r="X2106" s="204"/>
      <c r="Y2106" s="204"/>
      <c r="Z2106" s="204"/>
      <c r="AA2106" s="204"/>
      <c r="AB2106" s="204"/>
      <c r="AC2106" s="204"/>
      <c r="AD2106" s="204"/>
      <c r="AE2106" s="204"/>
      <c r="AF2106" s="204"/>
      <c r="AG2106" s="204"/>
      <c r="AH2106" s="204"/>
      <c r="AI2106" s="204"/>
      <c r="AJ2106" s="204"/>
      <c r="AK2106" s="204"/>
      <c r="AL2106" s="204"/>
      <c r="AM2106" s="204"/>
      <c r="AN2106" s="204"/>
      <c r="AO2106" s="204"/>
      <c r="AP2106" s="204"/>
      <c r="AQ2106" s="204"/>
      <c r="AR2106" s="204"/>
      <c r="AS2106" s="204"/>
      <c r="AT2106" s="204"/>
      <c r="AU2106" s="204"/>
      <c r="AV2106" s="204"/>
      <c r="AW2106" s="204"/>
      <c r="AX2106" s="204"/>
      <c r="AY2106" s="204"/>
      <c r="AZ2106" s="204"/>
      <c r="BA2106" s="204"/>
      <c r="BB2106" s="204"/>
      <c r="BC2106" s="204"/>
      <c r="BD2106" s="204"/>
      <c r="BE2106" s="204"/>
      <c r="BF2106" s="204"/>
      <c r="BG2106" s="204"/>
      <c r="BH2106" s="204"/>
      <c r="BI2106" s="204"/>
      <c r="BJ2106" s="204"/>
      <c r="BK2106" s="204"/>
      <c r="BL2106" s="204"/>
      <c r="BM2106" s="204"/>
      <c r="BN2106" s="204"/>
      <c r="BO2106" s="204"/>
      <c r="BP2106" s="204"/>
      <c r="BQ2106" s="204"/>
      <c r="BR2106" s="204"/>
      <c r="BS2106" s="204"/>
      <c r="BT2106" s="204"/>
      <c r="BU2106" s="204"/>
      <c r="BV2106" s="204"/>
      <c r="BW2106" s="204"/>
      <c r="BX2106" s="204"/>
      <c r="BY2106" s="204"/>
      <c r="BZ2106" s="204"/>
      <c r="CA2106" s="204"/>
      <c r="CB2106" s="204"/>
      <c r="CC2106" s="204"/>
      <c r="CD2106" s="204"/>
      <c r="CE2106" s="204"/>
      <c r="CF2106" s="204"/>
      <c r="CG2106" s="204"/>
      <c r="CH2106" s="204"/>
      <c r="CI2106" s="204"/>
      <c r="CJ2106" s="204"/>
      <c r="CK2106" s="204"/>
      <c r="CL2106" s="204"/>
      <c r="CN2106" s="205"/>
      <c r="CO2106" s="204"/>
      <c r="CP2106" s="204"/>
      <c r="CQ2106" s="204"/>
      <c r="CR2106" s="204"/>
      <c r="CS2106" s="204"/>
      <c r="CT2106" s="204"/>
      <c r="CU2106" s="204"/>
      <c r="CV2106" s="204"/>
      <c r="CW2106" s="204"/>
      <c r="CX2106" s="204"/>
      <c r="CY2106" s="204"/>
      <c r="CZ2106" s="204"/>
      <c r="DA2106" s="204"/>
      <c r="DB2106" s="204"/>
      <c r="DC2106" s="204"/>
      <c r="DD2106" s="204"/>
      <c r="DE2106" s="204"/>
      <c r="DF2106" s="204"/>
      <c r="DG2106" s="204"/>
      <c r="DH2106" s="204"/>
      <c r="DI2106" s="204"/>
      <c r="DJ2106" s="204"/>
      <c r="DK2106" s="204"/>
      <c r="DL2106" s="204"/>
    </row>
    <row r="2107" spans="1:116" x14ac:dyDescent="0.4">
      <c r="A2107" s="164"/>
      <c r="G2107" s="204"/>
      <c r="H2107" s="164"/>
      <c r="I2107" s="205"/>
      <c r="J2107" s="205"/>
      <c r="K2107" s="164"/>
      <c r="L2107" s="164"/>
      <c r="M2107" s="164"/>
      <c r="N2107" s="164"/>
      <c r="O2107" s="164"/>
      <c r="P2107" s="164"/>
      <c r="R2107" s="204"/>
      <c r="S2107" s="204"/>
      <c r="T2107" s="204"/>
      <c r="U2107" s="204"/>
      <c r="V2107" s="204"/>
      <c r="W2107" s="204"/>
      <c r="X2107" s="204"/>
      <c r="Y2107" s="204"/>
      <c r="Z2107" s="204"/>
      <c r="AA2107" s="204"/>
      <c r="AB2107" s="204"/>
      <c r="AC2107" s="204"/>
      <c r="AD2107" s="204"/>
      <c r="AE2107" s="204"/>
      <c r="AF2107" s="204"/>
      <c r="AG2107" s="204"/>
      <c r="AH2107" s="204"/>
      <c r="AI2107" s="204"/>
      <c r="AJ2107" s="204"/>
      <c r="AK2107" s="204"/>
      <c r="AL2107" s="204"/>
      <c r="AM2107" s="204"/>
      <c r="AN2107" s="204"/>
      <c r="AO2107" s="204"/>
      <c r="AP2107" s="204"/>
      <c r="AQ2107" s="204"/>
      <c r="AR2107" s="204"/>
      <c r="AS2107" s="204"/>
      <c r="AT2107" s="204"/>
      <c r="AU2107" s="204"/>
      <c r="AV2107" s="204"/>
      <c r="AW2107" s="204"/>
      <c r="AX2107" s="204"/>
      <c r="AY2107" s="204"/>
      <c r="AZ2107" s="204"/>
      <c r="BA2107" s="204"/>
      <c r="BB2107" s="204"/>
      <c r="BC2107" s="204"/>
      <c r="BD2107" s="204"/>
      <c r="BE2107" s="204"/>
      <c r="BF2107" s="204"/>
      <c r="BG2107" s="204"/>
      <c r="BH2107" s="204"/>
      <c r="BI2107" s="204"/>
      <c r="BJ2107" s="204"/>
      <c r="BK2107" s="204"/>
      <c r="BL2107" s="204"/>
      <c r="BM2107" s="204"/>
      <c r="BN2107" s="204"/>
      <c r="BO2107" s="204"/>
      <c r="BP2107" s="204"/>
      <c r="BQ2107" s="204"/>
      <c r="BR2107" s="204"/>
      <c r="BS2107" s="204"/>
      <c r="BT2107" s="204"/>
      <c r="BU2107" s="204"/>
      <c r="BV2107" s="204"/>
      <c r="BW2107" s="204"/>
      <c r="BX2107" s="204"/>
      <c r="BY2107" s="204"/>
      <c r="BZ2107" s="204"/>
      <c r="CA2107" s="204"/>
      <c r="CB2107" s="204"/>
      <c r="CC2107" s="204"/>
      <c r="CD2107" s="204"/>
      <c r="CE2107" s="204"/>
      <c r="CF2107" s="204"/>
      <c r="CG2107" s="204"/>
      <c r="CH2107" s="204"/>
      <c r="CI2107" s="204"/>
      <c r="CJ2107" s="204"/>
      <c r="CK2107" s="204"/>
      <c r="CL2107" s="204"/>
      <c r="CN2107" s="205"/>
      <c r="CO2107" s="204"/>
      <c r="CP2107" s="204"/>
      <c r="CQ2107" s="204"/>
      <c r="CR2107" s="204"/>
      <c r="CS2107" s="204"/>
      <c r="CT2107" s="204"/>
      <c r="CU2107" s="204"/>
      <c r="CV2107" s="204"/>
      <c r="CW2107" s="204"/>
      <c r="CX2107" s="204"/>
      <c r="CY2107" s="204"/>
      <c r="CZ2107" s="204"/>
      <c r="DA2107" s="204"/>
      <c r="DB2107" s="204"/>
      <c r="DC2107" s="204"/>
      <c r="DD2107" s="204"/>
      <c r="DE2107" s="204"/>
      <c r="DF2107" s="204"/>
      <c r="DG2107" s="204"/>
      <c r="DH2107" s="204"/>
      <c r="DI2107" s="204"/>
      <c r="DJ2107" s="204"/>
      <c r="DK2107" s="204"/>
      <c r="DL2107" s="204"/>
    </row>
    <row r="2108" spans="1:116" x14ac:dyDescent="0.4">
      <c r="A2108" s="164"/>
      <c r="G2108" s="204"/>
      <c r="H2108" s="164"/>
      <c r="I2108" s="205"/>
      <c r="J2108" s="205"/>
      <c r="K2108" s="164"/>
      <c r="L2108" s="164"/>
      <c r="M2108" s="164"/>
      <c r="N2108" s="164"/>
      <c r="O2108" s="164"/>
      <c r="P2108" s="164"/>
      <c r="R2108" s="204"/>
      <c r="S2108" s="204"/>
      <c r="T2108" s="204"/>
      <c r="U2108" s="204"/>
      <c r="V2108" s="204"/>
      <c r="W2108" s="204"/>
      <c r="X2108" s="204"/>
      <c r="Y2108" s="204"/>
      <c r="Z2108" s="204"/>
      <c r="AA2108" s="204"/>
      <c r="AB2108" s="204"/>
      <c r="AC2108" s="204"/>
      <c r="AD2108" s="204"/>
      <c r="AE2108" s="204"/>
      <c r="AF2108" s="204"/>
      <c r="AG2108" s="204"/>
      <c r="AH2108" s="204"/>
      <c r="AI2108" s="204"/>
      <c r="AJ2108" s="204"/>
      <c r="AK2108" s="204"/>
      <c r="AL2108" s="204"/>
      <c r="AM2108" s="204"/>
      <c r="AN2108" s="204"/>
      <c r="AO2108" s="204"/>
      <c r="AP2108" s="204"/>
      <c r="AQ2108" s="204"/>
      <c r="AR2108" s="204"/>
      <c r="AS2108" s="204"/>
      <c r="AT2108" s="204"/>
      <c r="AU2108" s="204"/>
      <c r="AV2108" s="204"/>
      <c r="AW2108" s="204"/>
      <c r="AX2108" s="204"/>
      <c r="AY2108" s="204"/>
      <c r="AZ2108" s="204"/>
      <c r="BA2108" s="204"/>
      <c r="BB2108" s="204"/>
      <c r="BC2108" s="204"/>
      <c r="BD2108" s="204"/>
      <c r="BE2108" s="204"/>
      <c r="BF2108" s="204"/>
      <c r="BG2108" s="204"/>
      <c r="BH2108" s="204"/>
      <c r="BI2108" s="204"/>
      <c r="BJ2108" s="204"/>
      <c r="BK2108" s="204"/>
      <c r="BL2108" s="204"/>
      <c r="BM2108" s="204"/>
      <c r="BN2108" s="204"/>
      <c r="BO2108" s="204"/>
      <c r="BP2108" s="204"/>
      <c r="BQ2108" s="204"/>
      <c r="BR2108" s="204"/>
      <c r="BS2108" s="204"/>
      <c r="BT2108" s="204"/>
      <c r="BU2108" s="204"/>
      <c r="BV2108" s="204"/>
      <c r="BW2108" s="204"/>
      <c r="BX2108" s="204"/>
      <c r="BY2108" s="204"/>
      <c r="BZ2108" s="204"/>
      <c r="CA2108" s="204"/>
      <c r="CB2108" s="204"/>
      <c r="CC2108" s="204"/>
      <c r="CD2108" s="204"/>
      <c r="CE2108" s="204"/>
      <c r="CF2108" s="204"/>
      <c r="CG2108" s="204"/>
      <c r="CH2108" s="204"/>
      <c r="CI2108" s="204"/>
      <c r="CJ2108" s="204"/>
      <c r="CK2108" s="204"/>
      <c r="CL2108" s="204"/>
      <c r="CN2108" s="205"/>
      <c r="CO2108" s="204"/>
      <c r="CP2108" s="204"/>
      <c r="CQ2108" s="204"/>
      <c r="CR2108" s="204"/>
      <c r="CS2108" s="204"/>
      <c r="CT2108" s="204"/>
      <c r="CU2108" s="204"/>
      <c r="CV2108" s="204"/>
      <c r="CW2108" s="204"/>
      <c r="CX2108" s="204"/>
      <c r="CY2108" s="204"/>
      <c r="CZ2108" s="204"/>
      <c r="DA2108" s="204"/>
      <c r="DB2108" s="204"/>
      <c r="DC2108" s="204"/>
      <c r="DD2108" s="204"/>
      <c r="DE2108" s="204"/>
      <c r="DF2108" s="204"/>
      <c r="DG2108" s="204"/>
      <c r="DH2108" s="204"/>
      <c r="DI2108" s="204"/>
      <c r="DJ2108" s="204"/>
      <c r="DK2108" s="204"/>
      <c r="DL2108" s="204"/>
    </row>
    <row r="2109" spans="1:116" x14ac:dyDescent="0.4">
      <c r="A2109" s="164"/>
      <c r="G2109" s="204"/>
      <c r="H2109" s="164"/>
      <c r="I2109" s="205"/>
      <c r="J2109" s="205"/>
      <c r="K2109" s="164"/>
      <c r="L2109" s="164"/>
      <c r="M2109" s="164"/>
      <c r="N2109" s="164"/>
      <c r="O2109" s="164"/>
      <c r="P2109" s="164"/>
      <c r="R2109" s="204"/>
      <c r="S2109" s="204"/>
      <c r="T2109" s="204"/>
      <c r="U2109" s="204"/>
      <c r="V2109" s="204"/>
      <c r="W2109" s="204"/>
      <c r="X2109" s="204"/>
      <c r="Y2109" s="204"/>
      <c r="Z2109" s="204"/>
      <c r="AA2109" s="204"/>
      <c r="AB2109" s="204"/>
      <c r="AC2109" s="204"/>
      <c r="AD2109" s="204"/>
      <c r="AE2109" s="204"/>
      <c r="AF2109" s="204"/>
      <c r="AG2109" s="204"/>
      <c r="AH2109" s="204"/>
      <c r="AI2109" s="204"/>
      <c r="AJ2109" s="204"/>
      <c r="AK2109" s="204"/>
      <c r="AL2109" s="204"/>
      <c r="AM2109" s="204"/>
      <c r="AN2109" s="204"/>
      <c r="AO2109" s="204"/>
      <c r="AP2109" s="204"/>
      <c r="AQ2109" s="204"/>
      <c r="AR2109" s="204"/>
      <c r="AS2109" s="204"/>
      <c r="AT2109" s="204"/>
      <c r="AU2109" s="204"/>
      <c r="AV2109" s="204"/>
      <c r="AW2109" s="204"/>
      <c r="AX2109" s="204"/>
      <c r="AY2109" s="204"/>
      <c r="AZ2109" s="204"/>
      <c r="BA2109" s="204"/>
      <c r="BB2109" s="204"/>
      <c r="BC2109" s="204"/>
      <c r="BD2109" s="204"/>
      <c r="BE2109" s="204"/>
      <c r="BF2109" s="204"/>
      <c r="BG2109" s="204"/>
      <c r="BH2109" s="204"/>
      <c r="BI2109" s="204"/>
      <c r="BJ2109" s="204"/>
      <c r="BK2109" s="204"/>
      <c r="BL2109" s="204"/>
      <c r="BM2109" s="204"/>
      <c r="BN2109" s="204"/>
      <c r="BO2109" s="204"/>
      <c r="BP2109" s="204"/>
      <c r="BQ2109" s="204"/>
      <c r="BR2109" s="204"/>
      <c r="BS2109" s="204"/>
      <c r="BT2109" s="204"/>
      <c r="BU2109" s="204"/>
      <c r="BV2109" s="204"/>
      <c r="BW2109" s="204"/>
      <c r="BX2109" s="204"/>
      <c r="BY2109" s="204"/>
      <c r="BZ2109" s="204"/>
      <c r="CA2109" s="204"/>
      <c r="CB2109" s="204"/>
      <c r="CC2109" s="204"/>
      <c r="CD2109" s="204"/>
      <c r="CE2109" s="204"/>
      <c r="CF2109" s="204"/>
      <c r="CG2109" s="204"/>
      <c r="CH2109" s="204"/>
      <c r="CI2109" s="204"/>
      <c r="CJ2109" s="204"/>
      <c r="CK2109" s="204"/>
      <c r="CL2109" s="204"/>
      <c r="CN2109" s="205"/>
      <c r="CO2109" s="204"/>
      <c r="CP2109" s="204"/>
      <c r="CQ2109" s="204"/>
      <c r="CR2109" s="204"/>
      <c r="CS2109" s="204"/>
      <c r="CT2109" s="204"/>
      <c r="CU2109" s="204"/>
      <c r="CV2109" s="204"/>
      <c r="CW2109" s="204"/>
      <c r="CX2109" s="204"/>
      <c r="CY2109" s="204"/>
      <c r="CZ2109" s="204"/>
      <c r="DA2109" s="204"/>
      <c r="DB2109" s="204"/>
      <c r="DC2109" s="204"/>
      <c r="DD2109" s="204"/>
      <c r="DE2109" s="204"/>
      <c r="DF2109" s="204"/>
      <c r="DG2109" s="204"/>
      <c r="DH2109" s="204"/>
      <c r="DI2109" s="204"/>
      <c r="DJ2109" s="204"/>
      <c r="DK2109" s="204"/>
      <c r="DL2109" s="204"/>
    </row>
    <row r="2110" spans="1:116" x14ac:dyDescent="0.4">
      <c r="A2110" s="164"/>
      <c r="G2110" s="204"/>
      <c r="H2110" s="164"/>
      <c r="I2110" s="205"/>
      <c r="J2110" s="205"/>
      <c r="K2110" s="164"/>
      <c r="L2110" s="164"/>
      <c r="M2110" s="164"/>
      <c r="N2110" s="164"/>
      <c r="O2110" s="164"/>
      <c r="P2110" s="164"/>
      <c r="R2110" s="204"/>
      <c r="S2110" s="204"/>
      <c r="T2110" s="204"/>
      <c r="U2110" s="204"/>
      <c r="V2110" s="204"/>
      <c r="W2110" s="204"/>
      <c r="X2110" s="204"/>
      <c r="Y2110" s="204"/>
      <c r="Z2110" s="204"/>
      <c r="AA2110" s="204"/>
      <c r="AB2110" s="204"/>
      <c r="AC2110" s="204"/>
      <c r="AD2110" s="204"/>
      <c r="AE2110" s="204"/>
      <c r="AF2110" s="204"/>
      <c r="AG2110" s="204"/>
      <c r="AH2110" s="204"/>
      <c r="AI2110" s="204"/>
      <c r="AJ2110" s="204"/>
      <c r="AK2110" s="204"/>
      <c r="AL2110" s="204"/>
      <c r="AM2110" s="204"/>
      <c r="AN2110" s="204"/>
      <c r="AO2110" s="204"/>
      <c r="AP2110" s="204"/>
      <c r="AQ2110" s="204"/>
      <c r="AR2110" s="204"/>
      <c r="AS2110" s="204"/>
      <c r="AT2110" s="204"/>
      <c r="AU2110" s="204"/>
      <c r="AV2110" s="204"/>
      <c r="AW2110" s="204"/>
      <c r="AX2110" s="204"/>
      <c r="AY2110" s="204"/>
      <c r="AZ2110" s="204"/>
      <c r="BA2110" s="204"/>
      <c r="BB2110" s="204"/>
      <c r="BC2110" s="204"/>
      <c r="BD2110" s="204"/>
      <c r="BE2110" s="204"/>
      <c r="BF2110" s="204"/>
      <c r="BG2110" s="204"/>
      <c r="BH2110" s="204"/>
      <c r="BI2110" s="204"/>
      <c r="BJ2110" s="204"/>
      <c r="BK2110" s="204"/>
      <c r="BL2110" s="204"/>
      <c r="BM2110" s="204"/>
      <c r="BN2110" s="204"/>
      <c r="BO2110" s="204"/>
      <c r="BP2110" s="204"/>
      <c r="BQ2110" s="204"/>
      <c r="BR2110" s="204"/>
      <c r="BS2110" s="204"/>
      <c r="BT2110" s="204"/>
      <c r="BU2110" s="204"/>
      <c r="BV2110" s="204"/>
      <c r="BW2110" s="204"/>
      <c r="BX2110" s="204"/>
      <c r="BY2110" s="204"/>
      <c r="BZ2110" s="204"/>
      <c r="CA2110" s="204"/>
      <c r="CB2110" s="204"/>
      <c r="CC2110" s="204"/>
      <c r="CD2110" s="204"/>
      <c r="CE2110" s="204"/>
      <c r="CF2110" s="204"/>
      <c r="CG2110" s="204"/>
      <c r="CH2110" s="204"/>
      <c r="CI2110" s="204"/>
      <c r="CJ2110" s="204"/>
      <c r="CK2110" s="204"/>
      <c r="CL2110" s="204"/>
      <c r="CN2110" s="205"/>
      <c r="CO2110" s="204"/>
      <c r="CP2110" s="204"/>
      <c r="CQ2110" s="204"/>
      <c r="CR2110" s="204"/>
      <c r="CS2110" s="204"/>
      <c r="CT2110" s="204"/>
      <c r="CU2110" s="204"/>
      <c r="CV2110" s="204"/>
      <c r="CW2110" s="204"/>
      <c r="CX2110" s="204"/>
      <c r="CY2110" s="204"/>
      <c r="CZ2110" s="204"/>
      <c r="DA2110" s="204"/>
      <c r="DB2110" s="204"/>
      <c r="DC2110" s="204"/>
      <c r="DD2110" s="204"/>
      <c r="DE2110" s="204"/>
      <c r="DF2110" s="204"/>
      <c r="DG2110" s="204"/>
      <c r="DH2110" s="204"/>
      <c r="DI2110" s="204"/>
      <c r="DJ2110" s="204"/>
      <c r="DK2110" s="204"/>
      <c r="DL2110" s="204"/>
    </row>
    <row r="2111" spans="1:116" x14ac:dyDescent="0.4">
      <c r="H2111" s="164"/>
      <c r="I2111" s="205"/>
      <c r="J2111" s="205"/>
      <c r="K2111" s="164"/>
      <c r="L2111" s="164"/>
      <c r="M2111" s="164"/>
      <c r="N2111" s="164"/>
      <c r="O2111" s="164"/>
      <c r="P2111" s="164"/>
      <c r="R2111" s="204"/>
      <c r="S2111" s="204"/>
      <c r="T2111" s="204"/>
      <c r="U2111" s="204"/>
      <c r="V2111" s="204"/>
      <c r="W2111" s="204"/>
      <c r="X2111" s="204"/>
      <c r="Y2111" s="204"/>
      <c r="Z2111" s="204"/>
      <c r="AA2111" s="204"/>
      <c r="AB2111" s="204"/>
      <c r="AC2111" s="204"/>
      <c r="AD2111" s="204"/>
      <c r="AE2111" s="204"/>
      <c r="AF2111" s="204"/>
      <c r="AG2111" s="204"/>
      <c r="AH2111" s="204"/>
      <c r="AI2111" s="204"/>
      <c r="AJ2111" s="204"/>
      <c r="AK2111" s="204"/>
      <c r="AL2111" s="204"/>
      <c r="AM2111" s="204"/>
      <c r="AN2111" s="204"/>
      <c r="AO2111" s="204"/>
      <c r="AP2111" s="204"/>
      <c r="AQ2111" s="204"/>
      <c r="AR2111" s="204"/>
      <c r="AS2111" s="204"/>
      <c r="AT2111" s="204"/>
      <c r="AU2111" s="204"/>
      <c r="AV2111" s="204"/>
      <c r="AW2111" s="204"/>
      <c r="AX2111" s="204"/>
      <c r="AY2111" s="204"/>
      <c r="AZ2111" s="204"/>
      <c r="BA2111" s="204"/>
      <c r="BB2111" s="204"/>
      <c r="BC2111" s="204"/>
      <c r="BD2111" s="204"/>
      <c r="BE2111" s="204"/>
      <c r="BF2111" s="204"/>
      <c r="BG2111" s="204"/>
      <c r="BH2111" s="204"/>
      <c r="BI2111" s="204"/>
      <c r="BJ2111" s="204"/>
      <c r="BK2111" s="204"/>
      <c r="BL2111" s="204"/>
      <c r="BM2111" s="204"/>
      <c r="BN2111" s="204"/>
      <c r="BO2111" s="204"/>
      <c r="BP2111" s="204"/>
      <c r="BQ2111" s="204"/>
      <c r="BR2111" s="204"/>
      <c r="BS2111" s="204"/>
      <c r="BT2111" s="204"/>
      <c r="BU2111" s="204"/>
      <c r="BV2111" s="204"/>
      <c r="BW2111" s="204"/>
      <c r="BX2111" s="204"/>
      <c r="BY2111" s="204"/>
      <c r="BZ2111" s="204"/>
      <c r="CA2111" s="204"/>
      <c r="CB2111" s="204"/>
      <c r="CC2111" s="204"/>
      <c r="CD2111" s="204"/>
      <c r="CE2111" s="204"/>
      <c r="CF2111" s="204"/>
      <c r="CG2111" s="204"/>
      <c r="CH2111" s="204"/>
      <c r="CI2111" s="204"/>
      <c r="CJ2111" s="204"/>
      <c r="CK2111" s="204"/>
      <c r="CL2111" s="204"/>
      <c r="CN2111" s="205"/>
      <c r="CO2111" s="204"/>
      <c r="CP2111" s="204"/>
      <c r="CQ2111" s="204"/>
      <c r="CR2111" s="204"/>
      <c r="CS2111" s="204"/>
      <c r="CT2111" s="204"/>
      <c r="CU2111" s="204"/>
      <c r="CV2111" s="204"/>
      <c r="CW2111" s="204"/>
      <c r="CX2111" s="204"/>
      <c r="CY2111" s="204"/>
      <c r="CZ2111" s="204"/>
      <c r="DA2111" s="204"/>
      <c r="DB2111" s="204"/>
      <c r="DC2111" s="204"/>
      <c r="DD2111" s="204"/>
      <c r="DE2111" s="204"/>
      <c r="DF2111" s="204"/>
      <c r="DG2111" s="204"/>
      <c r="DH2111" s="204"/>
      <c r="DI2111" s="204"/>
      <c r="DJ2111" s="204"/>
      <c r="DK2111" s="204"/>
      <c r="DL2111" s="204"/>
    </row>
    <row r="2112" spans="1:116" x14ac:dyDescent="0.4">
      <c r="H2112" s="164"/>
      <c r="I2112" s="205"/>
      <c r="J2112" s="205"/>
      <c r="K2112" s="164"/>
      <c r="L2112" s="164"/>
      <c r="M2112" s="164"/>
      <c r="N2112" s="164"/>
      <c r="O2112" s="164"/>
      <c r="P2112" s="164"/>
      <c r="R2112" s="204"/>
      <c r="S2112" s="204"/>
      <c r="T2112" s="204"/>
      <c r="U2112" s="204"/>
      <c r="V2112" s="204"/>
      <c r="W2112" s="204"/>
      <c r="X2112" s="204"/>
      <c r="Y2112" s="204"/>
      <c r="Z2112" s="204"/>
      <c r="AA2112" s="204"/>
      <c r="AB2112" s="204"/>
      <c r="AC2112" s="204"/>
      <c r="AD2112" s="204"/>
      <c r="AE2112" s="204"/>
      <c r="AF2112" s="204"/>
      <c r="AG2112" s="204"/>
      <c r="AH2112" s="204"/>
      <c r="AI2112" s="204"/>
      <c r="AJ2112" s="204"/>
      <c r="AK2112" s="204"/>
      <c r="AL2112" s="204"/>
      <c r="AM2112" s="204"/>
      <c r="AN2112" s="204"/>
      <c r="AO2112" s="204"/>
      <c r="AP2112" s="204"/>
      <c r="AQ2112" s="204"/>
      <c r="AR2112" s="204"/>
      <c r="AS2112" s="204"/>
      <c r="AT2112" s="204"/>
      <c r="AU2112" s="204"/>
      <c r="AV2112" s="204"/>
      <c r="AW2112" s="204"/>
      <c r="AX2112" s="204"/>
      <c r="AY2112" s="204"/>
      <c r="AZ2112" s="204"/>
      <c r="BA2112" s="204"/>
      <c r="BB2112" s="204"/>
      <c r="BC2112" s="204"/>
      <c r="BD2112" s="204"/>
      <c r="BE2112" s="204"/>
      <c r="BF2112" s="204"/>
      <c r="BG2112" s="204"/>
      <c r="BH2112" s="204"/>
      <c r="BI2112" s="204"/>
      <c r="BJ2112" s="204"/>
      <c r="BK2112" s="204"/>
      <c r="BL2112" s="204"/>
      <c r="BM2112" s="204"/>
      <c r="BN2112" s="204"/>
      <c r="BO2112" s="204"/>
      <c r="BP2112" s="204"/>
      <c r="BQ2112" s="204"/>
      <c r="BR2112" s="204"/>
      <c r="BS2112" s="204"/>
      <c r="BT2112" s="204"/>
      <c r="BU2112" s="204"/>
      <c r="BV2112" s="204"/>
      <c r="BW2112" s="204"/>
      <c r="BX2112" s="204"/>
      <c r="BY2112" s="204"/>
      <c r="BZ2112" s="204"/>
      <c r="CA2112" s="204"/>
      <c r="CB2112" s="204"/>
      <c r="CC2112" s="204"/>
      <c r="CD2112" s="204"/>
      <c r="CE2112" s="204"/>
      <c r="CF2112" s="204"/>
      <c r="CG2112" s="204"/>
      <c r="CH2112" s="204"/>
      <c r="CI2112" s="204"/>
      <c r="CJ2112" s="204"/>
      <c r="CK2112" s="204"/>
      <c r="CL2112" s="204"/>
      <c r="CN2112" s="205"/>
      <c r="CO2112" s="204"/>
      <c r="CP2112" s="204"/>
      <c r="CQ2112" s="204"/>
      <c r="CR2112" s="204"/>
      <c r="CS2112" s="204"/>
      <c r="CT2112" s="204"/>
      <c r="CU2112" s="204"/>
      <c r="CV2112" s="204"/>
      <c r="CW2112" s="204"/>
      <c r="CX2112" s="204"/>
      <c r="CY2112" s="204"/>
      <c r="CZ2112" s="204"/>
      <c r="DA2112" s="204"/>
      <c r="DB2112" s="204"/>
      <c r="DC2112" s="204"/>
      <c r="DD2112" s="204"/>
      <c r="DE2112" s="204"/>
      <c r="DF2112" s="204"/>
      <c r="DG2112" s="204"/>
      <c r="DH2112" s="204"/>
      <c r="DI2112" s="204"/>
      <c r="DJ2112" s="204"/>
      <c r="DK2112" s="204"/>
      <c r="DL2112" s="204"/>
    </row>
    <row r="2113" spans="1:116" x14ac:dyDescent="0.4">
      <c r="A2113" s="174"/>
      <c r="E2113" s="8"/>
      <c r="G2113" s="175" t="s">
        <v>490</v>
      </c>
      <c r="CO2113" s="8"/>
      <c r="CP2113" s="8"/>
      <c r="CQ2113" s="8"/>
      <c r="CR2113" s="8"/>
      <c r="CS2113" s="8"/>
      <c r="CT2113" s="8"/>
      <c r="CU2113" s="8"/>
      <c r="CV2113" s="8"/>
      <c r="CW2113" s="8"/>
      <c r="CX2113" s="8"/>
      <c r="CY2113" s="8"/>
      <c r="CZ2113" s="8"/>
      <c r="DA2113" s="8"/>
      <c r="DB2113" s="8"/>
      <c r="DC2113" s="8"/>
      <c r="DD2113" s="8"/>
      <c r="DE2113" s="8"/>
      <c r="DF2113" s="8"/>
      <c r="DG2113" s="8"/>
      <c r="DH2113" s="8"/>
      <c r="DI2113" s="8"/>
      <c r="DJ2113" s="8"/>
      <c r="DK2113" s="8"/>
      <c r="DL2113" s="8"/>
    </row>
    <row r="2114" spans="1:116" x14ac:dyDescent="0.4">
      <c r="A2114" s="174"/>
      <c r="E2114" s="8"/>
      <c r="G2114" s="175" t="s">
        <v>492</v>
      </c>
      <c r="CO2114" s="8"/>
      <c r="CP2114" s="8"/>
      <c r="CQ2114" s="8"/>
      <c r="CR2114" s="8"/>
      <c r="CS2114" s="8"/>
      <c r="CT2114" s="8"/>
      <c r="CU2114" s="8"/>
      <c r="CV2114" s="8"/>
      <c r="CW2114" s="8"/>
      <c r="CX2114" s="8"/>
      <c r="CY2114" s="8"/>
      <c r="CZ2114" s="8"/>
      <c r="DA2114" s="8"/>
      <c r="DB2114" s="8"/>
      <c r="DC2114" s="8"/>
      <c r="DD2114" s="8"/>
      <c r="DE2114" s="8"/>
      <c r="DF2114" s="8"/>
      <c r="DG2114" s="8"/>
      <c r="DH2114" s="8"/>
      <c r="DI2114" s="8"/>
      <c r="DJ2114" s="8"/>
      <c r="DK2114" s="8"/>
      <c r="DL2114" s="8"/>
    </row>
    <row r="2115" spans="1:116" x14ac:dyDescent="0.4">
      <c r="A2115" s="174"/>
      <c r="E2115" s="8"/>
      <c r="G2115" s="175" t="s">
        <v>461</v>
      </c>
      <c r="H2115" s="174"/>
      <c r="I2115" s="176"/>
      <c r="J2115" s="176"/>
      <c r="K2115" s="197"/>
      <c r="L2115" s="197"/>
      <c r="M2115" s="197"/>
      <c r="N2115" s="197"/>
      <c r="O2115" s="197"/>
      <c r="P2115" s="197"/>
      <c r="R2115" s="198"/>
      <c r="S2115" s="174"/>
      <c r="T2115" s="174"/>
      <c r="U2115" s="174"/>
      <c r="V2115" s="174"/>
      <c r="W2115" s="174"/>
      <c r="X2115" s="174"/>
      <c r="Y2115" s="174"/>
      <c r="Z2115" s="174"/>
      <c r="AA2115" s="174"/>
      <c r="AB2115" s="174"/>
      <c r="AC2115" s="174"/>
      <c r="AD2115" s="174"/>
      <c r="AE2115" s="174"/>
      <c r="AF2115" s="174"/>
      <c r="AG2115" s="174"/>
      <c r="AH2115" s="174"/>
      <c r="AI2115" s="174"/>
      <c r="AJ2115" s="174"/>
      <c r="AK2115" s="174"/>
      <c r="AL2115" s="174"/>
      <c r="AM2115" s="174"/>
      <c r="AN2115" s="174"/>
      <c r="AO2115" s="174"/>
      <c r="AP2115" s="174"/>
      <c r="AQ2115" s="174"/>
      <c r="AR2115" s="174"/>
      <c r="AS2115" s="174"/>
      <c r="AT2115" s="174"/>
      <c r="AU2115" s="174"/>
      <c r="AV2115" s="174"/>
      <c r="AW2115" s="174"/>
      <c r="AX2115" s="174"/>
      <c r="AY2115" s="174"/>
      <c r="AZ2115" s="174"/>
      <c r="BA2115" s="174"/>
      <c r="BB2115" s="174"/>
      <c r="BC2115" s="174"/>
      <c r="BD2115" s="174"/>
      <c r="BE2115" s="174"/>
      <c r="BF2115" s="174"/>
      <c r="BG2115" s="174"/>
      <c r="BH2115" s="174"/>
      <c r="BI2115" s="174"/>
      <c r="BJ2115" s="174"/>
      <c r="BK2115" s="174"/>
      <c r="BL2115" s="174"/>
      <c r="BM2115" s="174"/>
      <c r="BN2115" s="174"/>
      <c r="BO2115" s="174"/>
      <c r="BP2115" s="174"/>
      <c r="BQ2115" s="174"/>
      <c r="BR2115" s="174"/>
      <c r="BS2115" s="174"/>
      <c r="BT2115" s="174"/>
      <c r="BU2115" s="174"/>
      <c r="BV2115" s="174"/>
      <c r="BW2115" s="174"/>
      <c r="BX2115" s="174"/>
      <c r="BY2115" s="174"/>
      <c r="BZ2115" s="174"/>
      <c r="CA2115" s="174"/>
      <c r="CB2115" s="174"/>
      <c r="CC2115" s="174"/>
      <c r="CD2115" s="174"/>
      <c r="CE2115" s="174"/>
      <c r="CF2115" s="174"/>
      <c r="CG2115" s="174"/>
      <c r="CH2115" s="174"/>
      <c r="CI2115" s="174"/>
      <c r="CJ2115" s="174"/>
      <c r="CK2115" s="174"/>
      <c r="CL2115" s="174"/>
      <c r="CN2115" s="176"/>
      <c r="CO2115" s="174"/>
      <c r="CP2115" s="174"/>
      <c r="CQ2115" s="174"/>
      <c r="CR2115" s="174"/>
      <c r="CS2115" s="174"/>
      <c r="CT2115" s="174"/>
      <c r="CU2115" s="174"/>
      <c r="CV2115" s="174"/>
      <c r="CW2115" s="174"/>
      <c r="CX2115" s="174"/>
      <c r="CY2115" s="174"/>
      <c r="CZ2115" s="174"/>
      <c r="DA2115" s="174"/>
      <c r="DB2115" s="174"/>
      <c r="DC2115" s="174"/>
      <c r="DD2115" s="174"/>
      <c r="DE2115" s="174"/>
      <c r="DF2115" s="174"/>
      <c r="DG2115" s="174"/>
      <c r="DH2115" s="174"/>
      <c r="DI2115" s="174"/>
      <c r="DJ2115" s="174"/>
      <c r="DK2115" s="174"/>
      <c r="DL2115" s="174"/>
    </row>
    <row r="2116" spans="1:116" x14ac:dyDescent="0.4">
      <c r="A2116" s="174"/>
      <c r="E2116" s="8"/>
      <c r="G2116" s="175" t="s">
        <v>462</v>
      </c>
      <c r="H2116" s="174"/>
      <c r="I2116" s="176"/>
      <c r="J2116" s="176"/>
      <c r="K2116" s="197"/>
      <c r="L2116" s="197"/>
      <c r="M2116" s="197"/>
      <c r="N2116" s="197"/>
      <c r="O2116" s="197"/>
      <c r="P2116" s="197"/>
      <c r="R2116" s="198"/>
      <c r="S2116" s="174"/>
      <c r="T2116" s="174"/>
      <c r="U2116" s="174"/>
      <c r="V2116" s="174"/>
      <c r="W2116" s="174"/>
      <c r="X2116" s="174"/>
      <c r="Y2116" s="174"/>
      <c r="Z2116" s="174"/>
      <c r="AA2116" s="174"/>
      <c r="AB2116" s="174"/>
      <c r="AC2116" s="174"/>
      <c r="AD2116" s="174"/>
      <c r="AE2116" s="174"/>
      <c r="AF2116" s="174"/>
      <c r="AG2116" s="174"/>
      <c r="AH2116" s="174"/>
      <c r="AI2116" s="174"/>
      <c r="AJ2116" s="174"/>
      <c r="AK2116" s="174"/>
      <c r="AL2116" s="174"/>
      <c r="AM2116" s="174"/>
      <c r="AN2116" s="174"/>
      <c r="AO2116" s="174"/>
      <c r="AP2116" s="174"/>
      <c r="AQ2116" s="174"/>
      <c r="AR2116" s="174"/>
      <c r="AS2116" s="174"/>
      <c r="AT2116" s="174"/>
      <c r="AU2116" s="174"/>
      <c r="AV2116" s="174"/>
      <c r="AW2116" s="174"/>
      <c r="AX2116" s="174"/>
      <c r="AY2116" s="174"/>
      <c r="AZ2116" s="174"/>
      <c r="BA2116" s="174"/>
      <c r="BB2116" s="174"/>
      <c r="BC2116" s="174"/>
      <c r="BD2116" s="174"/>
      <c r="BE2116" s="174"/>
      <c r="BF2116" s="174"/>
      <c r="BG2116" s="174"/>
      <c r="BH2116" s="174"/>
      <c r="BI2116" s="174"/>
      <c r="BJ2116" s="174"/>
      <c r="BK2116" s="174"/>
      <c r="BL2116" s="174"/>
      <c r="BM2116" s="174"/>
      <c r="BN2116" s="174"/>
      <c r="BO2116" s="174"/>
      <c r="BP2116" s="174"/>
      <c r="BQ2116" s="174"/>
      <c r="BR2116" s="174"/>
      <c r="BS2116" s="174"/>
      <c r="BT2116" s="174"/>
      <c r="BU2116" s="174"/>
      <c r="BV2116" s="174"/>
      <c r="BW2116" s="174"/>
      <c r="BX2116" s="174"/>
      <c r="BY2116" s="174"/>
      <c r="BZ2116" s="174"/>
      <c r="CA2116" s="174"/>
      <c r="CB2116" s="174"/>
      <c r="CC2116" s="174"/>
      <c r="CD2116" s="174"/>
      <c r="CE2116" s="174"/>
      <c r="CF2116" s="174"/>
      <c r="CG2116" s="174"/>
      <c r="CH2116" s="174"/>
      <c r="CI2116" s="174"/>
      <c r="CJ2116" s="174"/>
      <c r="CK2116" s="174"/>
      <c r="CL2116" s="174"/>
      <c r="CN2116" s="176"/>
      <c r="CO2116" s="174"/>
      <c r="CP2116" s="174"/>
      <c r="CQ2116" s="174"/>
      <c r="CR2116" s="174"/>
      <c r="CS2116" s="174"/>
      <c r="CT2116" s="174"/>
      <c r="CU2116" s="174"/>
      <c r="CV2116" s="174"/>
      <c r="CW2116" s="174"/>
      <c r="CX2116" s="174"/>
      <c r="CY2116" s="174"/>
      <c r="CZ2116" s="174"/>
      <c r="DA2116" s="174"/>
      <c r="DB2116" s="174"/>
      <c r="DC2116" s="174"/>
      <c r="DD2116" s="174"/>
      <c r="DE2116" s="174"/>
      <c r="DF2116" s="174"/>
      <c r="DG2116" s="174"/>
      <c r="DH2116" s="174"/>
      <c r="DI2116" s="174"/>
      <c r="DJ2116" s="174"/>
      <c r="DK2116" s="174"/>
      <c r="DL2116" s="174"/>
    </row>
    <row r="2117" spans="1:116" x14ac:dyDescent="0.4">
      <c r="A2117" s="174"/>
      <c r="E2117" s="8"/>
      <c r="G2117" s="175" t="s">
        <v>491</v>
      </c>
      <c r="H2117" s="174"/>
      <c r="I2117" s="176"/>
      <c r="J2117" s="176"/>
      <c r="K2117" s="197"/>
      <c r="L2117" s="197"/>
      <c r="M2117" s="197"/>
      <c r="N2117" s="197"/>
      <c r="O2117" s="197"/>
      <c r="P2117" s="197"/>
      <c r="R2117" s="198"/>
      <c r="S2117" s="199" t="str">
        <f t="shared" ref="S2117:AX2117" si="3265">S$20</f>
        <v>S$16</v>
      </c>
      <c r="T2117" s="199" t="str">
        <f t="shared" si="3265"/>
        <v>T$16</v>
      </c>
      <c r="U2117" s="199" t="str">
        <f t="shared" si="3265"/>
        <v>U$16</v>
      </c>
      <c r="V2117" s="199" t="str">
        <f t="shared" si="3265"/>
        <v>V$16</v>
      </c>
      <c r="W2117" s="199" t="str">
        <f t="shared" si="3265"/>
        <v>W$16</v>
      </c>
      <c r="X2117" s="199" t="str">
        <f t="shared" si="3265"/>
        <v>X$16</v>
      </c>
      <c r="Y2117" s="199" t="str">
        <f t="shared" si="3265"/>
        <v>Y$16</v>
      </c>
      <c r="Z2117" s="199" t="str">
        <f t="shared" si="3265"/>
        <v>Z$16</v>
      </c>
      <c r="AA2117" s="199" t="str">
        <f t="shared" si="3265"/>
        <v>AA$16</v>
      </c>
      <c r="AB2117" s="199" t="str">
        <f t="shared" si="3265"/>
        <v>AB$16</v>
      </c>
      <c r="AC2117" s="199" t="str">
        <f t="shared" si="3265"/>
        <v>AC$16</v>
      </c>
      <c r="AD2117" s="199" t="str">
        <f t="shared" si="3265"/>
        <v>AD$16</v>
      </c>
      <c r="AE2117" s="199" t="str">
        <f t="shared" si="3265"/>
        <v>AE$16</v>
      </c>
      <c r="AF2117" s="199" t="str">
        <f t="shared" si="3265"/>
        <v>AF$16</v>
      </c>
      <c r="AG2117" s="199" t="str">
        <f t="shared" si="3265"/>
        <v>AG$16</v>
      </c>
      <c r="AH2117" s="199" t="str">
        <f t="shared" si="3265"/>
        <v>AH$16</v>
      </c>
      <c r="AI2117" s="199" t="str">
        <f t="shared" si="3265"/>
        <v>AI$16</v>
      </c>
      <c r="AJ2117" s="199" t="str">
        <f t="shared" si="3265"/>
        <v>AJ$16</v>
      </c>
      <c r="AK2117" s="199" t="str">
        <f t="shared" si="3265"/>
        <v>AK$16</v>
      </c>
      <c r="AL2117" s="199" t="str">
        <f t="shared" si="3265"/>
        <v>AL$16</v>
      </c>
      <c r="AM2117" s="199" t="str">
        <f t="shared" si="3265"/>
        <v>AM$16</v>
      </c>
      <c r="AN2117" s="199" t="str">
        <f t="shared" si="3265"/>
        <v>AN$16</v>
      </c>
      <c r="AO2117" s="199" t="str">
        <f t="shared" si="3265"/>
        <v>AO$16</v>
      </c>
      <c r="AP2117" s="199" t="str">
        <f t="shared" si="3265"/>
        <v>AP$16</v>
      </c>
      <c r="AQ2117" s="199" t="str">
        <f t="shared" si="3265"/>
        <v>AQ$16</v>
      </c>
      <c r="AR2117" s="199" t="str">
        <f t="shared" si="3265"/>
        <v>AR$16</v>
      </c>
      <c r="AS2117" s="199" t="str">
        <f t="shared" si="3265"/>
        <v>AS$16</v>
      </c>
      <c r="AT2117" s="199" t="str">
        <f t="shared" si="3265"/>
        <v>AT$16</v>
      </c>
      <c r="AU2117" s="199" t="str">
        <f t="shared" si="3265"/>
        <v>AU$16</v>
      </c>
      <c r="AV2117" s="199" t="str">
        <f t="shared" si="3265"/>
        <v>AV$16</v>
      </c>
      <c r="AW2117" s="199" t="str">
        <f t="shared" si="3265"/>
        <v>AW$16</v>
      </c>
      <c r="AX2117" s="199" t="str">
        <f t="shared" si="3265"/>
        <v>AX$16</v>
      </c>
      <c r="AY2117" s="199" t="str">
        <f t="shared" ref="AY2117:CD2117" si="3266">AY$20</f>
        <v>AY$16</v>
      </c>
      <c r="AZ2117" s="199" t="str">
        <f t="shared" si="3266"/>
        <v>AZ$16</v>
      </c>
      <c r="BA2117" s="199" t="str">
        <f t="shared" si="3266"/>
        <v>BA$16</v>
      </c>
      <c r="BB2117" s="199" t="str">
        <f t="shared" si="3266"/>
        <v>BB$16</v>
      </c>
      <c r="BC2117" s="199" t="str">
        <f t="shared" si="3266"/>
        <v>BC$16</v>
      </c>
      <c r="BD2117" s="199" t="str">
        <f t="shared" si="3266"/>
        <v>BD$16</v>
      </c>
      <c r="BE2117" s="199" t="str">
        <f t="shared" si="3266"/>
        <v>BE$16</v>
      </c>
      <c r="BF2117" s="199" t="str">
        <f t="shared" si="3266"/>
        <v>BF$16</v>
      </c>
      <c r="BG2117" s="199" t="str">
        <f t="shared" si="3266"/>
        <v>BG$16</v>
      </c>
      <c r="BH2117" s="199" t="str">
        <f t="shared" si="3266"/>
        <v>BH$16</v>
      </c>
      <c r="BI2117" s="199" t="str">
        <f t="shared" si="3266"/>
        <v>BI$16</v>
      </c>
      <c r="BJ2117" s="199" t="str">
        <f t="shared" si="3266"/>
        <v>BJ$16</v>
      </c>
      <c r="BK2117" s="199" t="str">
        <f t="shared" si="3266"/>
        <v>BK$16</v>
      </c>
      <c r="BL2117" s="199" t="str">
        <f t="shared" si="3266"/>
        <v>BL$16</v>
      </c>
      <c r="BM2117" s="199" t="str">
        <f t="shared" si="3266"/>
        <v>BM$16</v>
      </c>
      <c r="BN2117" s="199" t="str">
        <f t="shared" si="3266"/>
        <v>BN$16</v>
      </c>
      <c r="BO2117" s="199" t="str">
        <f t="shared" si="3266"/>
        <v>BO$16</v>
      </c>
      <c r="BP2117" s="199" t="str">
        <f t="shared" si="3266"/>
        <v>BP$16</v>
      </c>
      <c r="BQ2117" s="199" t="str">
        <f t="shared" si="3266"/>
        <v>BQ$16</v>
      </c>
      <c r="BR2117" s="199" t="str">
        <f t="shared" si="3266"/>
        <v>BR$16</v>
      </c>
      <c r="BS2117" s="199" t="str">
        <f t="shared" si="3266"/>
        <v>BS$16</v>
      </c>
      <c r="BT2117" s="199" t="str">
        <f t="shared" si="3266"/>
        <v>BT$16</v>
      </c>
      <c r="BU2117" s="199" t="str">
        <f t="shared" si="3266"/>
        <v>BU$16</v>
      </c>
      <c r="BV2117" s="199" t="str">
        <f t="shared" si="3266"/>
        <v>BV$16</v>
      </c>
      <c r="BW2117" s="199" t="str">
        <f t="shared" si="3266"/>
        <v>BW$16</v>
      </c>
      <c r="BX2117" s="199" t="str">
        <f t="shared" si="3266"/>
        <v>BX$16</v>
      </c>
      <c r="BY2117" s="199" t="str">
        <f t="shared" si="3266"/>
        <v>BY$16</v>
      </c>
      <c r="BZ2117" s="199" t="str">
        <f t="shared" si="3266"/>
        <v>BZ$16</v>
      </c>
      <c r="CA2117" s="199" t="str">
        <f t="shared" si="3266"/>
        <v>CA$16</v>
      </c>
      <c r="CB2117" s="199" t="str">
        <f t="shared" si="3266"/>
        <v>CB$16</v>
      </c>
      <c r="CC2117" s="199" t="str">
        <f t="shared" si="3266"/>
        <v>CC$16</v>
      </c>
      <c r="CD2117" s="199" t="str">
        <f t="shared" si="3266"/>
        <v>CD$16</v>
      </c>
      <c r="CE2117" s="199" t="str">
        <f t="shared" ref="CE2117:CL2117" si="3267">CE$20</f>
        <v>CE$16</v>
      </c>
      <c r="CF2117" s="199" t="str">
        <f t="shared" si="3267"/>
        <v>CF$16</v>
      </c>
      <c r="CG2117" s="199" t="str">
        <f t="shared" si="3267"/>
        <v>CG$16</v>
      </c>
      <c r="CH2117" s="199" t="str">
        <f t="shared" si="3267"/>
        <v>CH$16</v>
      </c>
      <c r="CI2117" s="199" t="str">
        <f t="shared" si="3267"/>
        <v>CI$16</v>
      </c>
      <c r="CJ2117" s="199" t="str">
        <f t="shared" si="3267"/>
        <v>CJ$16</v>
      </c>
      <c r="CK2117" s="199" t="str">
        <f t="shared" si="3267"/>
        <v>CK$16</v>
      </c>
      <c r="CL2117" s="199" t="str">
        <f t="shared" si="3267"/>
        <v>CL$16</v>
      </c>
      <c r="CN2117" s="176"/>
      <c r="CO2117" s="199" t="str">
        <f t="shared" ref="CO2117:DL2117" si="3268">CO$20</f>
        <v>CO$16</v>
      </c>
      <c r="CP2117" s="199" t="str">
        <f t="shared" si="3268"/>
        <v>CP$16</v>
      </c>
      <c r="CQ2117" s="199" t="str">
        <f t="shared" si="3268"/>
        <v>CQ$16</v>
      </c>
      <c r="CR2117" s="199" t="str">
        <f t="shared" si="3268"/>
        <v>CR$16</v>
      </c>
      <c r="CS2117" s="199" t="str">
        <f t="shared" si="3268"/>
        <v>CS$16</v>
      </c>
      <c r="CT2117" s="199" t="str">
        <f t="shared" si="3268"/>
        <v>CT$16</v>
      </c>
      <c r="CU2117" s="199" t="str">
        <f t="shared" si="3268"/>
        <v>CU$16</v>
      </c>
      <c r="CV2117" s="199" t="str">
        <f t="shared" si="3268"/>
        <v>CV$16</v>
      </c>
      <c r="CW2117" s="199" t="str">
        <f t="shared" si="3268"/>
        <v>CW$16</v>
      </c>
      <c r="CX2117" s="199" t="str">
        <f t="shared" si="3268"/>
        <v>CX$16</v>
      </c>
      <c r="CY2117" s="199" t="str">
        <f t="shared" si="3268"/>
        <v>CY$16</v>
      </c>
      <c r="CZ2117" s="199" t="str">
        <f t="shared" si="3268"/>
        <v>CZ$16</v>
      </c>
      <c r="DA2117" s="199" t="str">
        <f t="shared" si="3268"/>
        <v>DA$16</v>
      </c>
      <c r="DB2117" s="199" t="str">
        <f t="shared" si="3268"/>
        <v>DB$16</v>
      </c>
      <c r="DC2117" s="199" t="str">
        <f t="shared" si="3268"/>
        <v>DC$16</v>
      </c>
      <c r="DD2117" s="199" t="str">
        <f t="shared" si="3268"/>
        <v>DD$16</v>
      </c>
      <c r="DE2117" s="199" t="str">
        <f t="shared" si="3268"/>
        <v>DE$16</v>
      </c>
      <c r="DF2117" s="199" t="str">
        <f t="shared" si="3268"/>
        <v>DF$16</v>
      </c>
      <c r="DG2117" s="199" t="str">
        <f t="shared" si="3268"/>
        <v>DG$16</v>
      </c>
      <c r="DH2117" s="199" t="str">
        <f t="shared" si="3268"/>
        <v>DH$16</v>
      </c>
      <c r="DI2117" s="199" t="str">
        <f t="shared" si="3268"/>
        <v>DI$16</v>
      </c>
      <c r="DJ2117" s="199" t="str">
        <f t="shared" si="3268"/>
        <v>DJ$16</v>
      </c>
      <c r="DK2117" s="199" t="str">
        <f t="shared" si="3268"/>
        <v>DK$16</v>
      </c>
      <c r="DL2117" s="199" t="str">
        <f t="shared" si="3268"/>
        <v>DL$16</v>
      </c>
    </row>
    <row r="2118" spans="1:116" x14ac:dyDescent="0.4">
      <c r="A2118" s="174"/>
      <c r="E2118" s="8"/>
      <c r="G2118" s="175" t="s">
        <v>505</v>
      </c>
      <c r="H2118" s="200"/>
      <c r="I2118" s="201"/>
      <c r="J2118" s="201"/>
      <c r="K2118" s="202"/>
      <c r="L2118" s="202"/>
      <c r="M2118" s="202"/>
      <c r="N2118" s="202"/>
      <c r="O2118" s="202"/>
      <c r="P2118" s="202"/>
      <c r="R2118" s="202"/>
      <c r="S2118" s="199" t="str">
        <f t="shared" ref="S2118:AX2118" si="3269">S$21</f>
        <v>S$17</v>
      </c>
      <c r="T2118" s="199" t="str">
        <f t="shared" si="3269"/>
        <v>T$17</v>
      </c>
      <c r="U2118" s="199" t="str">
        <f t="shared" si="3269"/>
        <v>U$17</v>
      </c>
      <c r="V2118" s="199" t="str">
        <f t="shared" si="3269"/>
        <v>V$17</v>
      </c>
      <c r="W2118" s="199" t="str">
        <f t="shared" si="3269"/>
        <v>W$17</v>
      </c>
      <c r="X2118" s="199" t="str">
        <f t="shared" si="3269"/>
        <v>X$17</v>
      </c>
      <c r="Y2118" s="199" t="str">
        <f t="shared" si="3269"/>
        <v>Y$17</v>
      </c>
      <c r="Z2118" s="199" t="str">
        <f t="shared" si="3269"/>
        <v>Z$17</v>
      </c>
      <c r="AA2118" s="199" t="str">
        <f t="shared" si="3269"/>
        <v>AA$17</v>
      </c>
      <c r="AB2118" s="199" t="str">
        <f t="shared" si="3269"/>
        <v>AB$17</v>
      </c>
      <c r="AC2118" s="199" t="str">
        <f t="shared" si="3269"/>
        <v>AC$17</v>
      </c>
      <c r="AD2118" s="199" t="str">
        <f t="shared" si="3269"/>
        <v>AD$17</v>
      </c>
      <c r="AE2118" s="199" t="str">
        <f t="shared" si="3269"/>
        <v>AE$17</v>
      </c>
      <c r="AF2118" s="199" t="str">
        <f t="shared" si="3269"/>
        <v>AF$17</v>
      </c>
      <c r="AG2118" s="199" t="str">
        <f t="shared" si="3269"/>
        <v>AG$17</v>
      </c>
      <c r="AH2118" s="199" t="str">
        <f t="shared" si="3269"/>
        <v>AH$17</v>
      </c>
      <c r="AI2118" s="199" t="str">
        <f t="shared" si="3269"/>
        <v>AI$17</v>
      </c>
      <c r="AJ2118" s="199" t="str">
        <f t="shared" si="3269"/>
        <v>AJ$17</v>
      </c>
      <c r="AK2118" s="199" t="str">
        <f t="shared" si="3269"/>
        <v>AK$17</v>
      </c>
      <c r="AL2118" s="199" t="str">
        <f t="shared" si="3269"/>
        <v>AL$17</v>
      </c>
      <c r="AM2118" s="199" t="str">
        <f t="shared" si="3269"/>
        <v>AM$17</v>
      </c>
      <c r="AN2118" s="199" t="str">
        <f t="shared" si="3269"/>
        <v>AN$17</v>
      </c>
      <c r="AO2118" s="199" t="str">
        <f t="shared" si="3269"/>
        <v>AO$17</v>
      </c>
      <c r="AP2118" s="199" t="str">
        <f t="shared" si="3269"/>
        <v>AP$17</v>
      </c>
      <c r="AQ2118" s="199" t="str">
        <f t="shared" si="3269"/>
        <v>AQ$17</v>
      </c>
      <c r="AR2118" s="199" t="str">
        <f t="shared" si="3269"/>
        <v>AR$17</v>
      </c>
      <c r="AS2118" s="199" t="str">
        <f t="shared" si="3269"/>
        <v>AS$17</v>
      </c>
      <c r="AT2118" s="199" t="str">
        <f t="shared" si="3269"/>
        <v>AT$17</v>
      </c>
      <c r="AU2118" s="199" t="str">
        <f t="shared" si="3269"/>
        <v>AU$17</v>
      </c>
      <c r="AV2118" s="199" t="str">
        <f t="shared" si="3269"/>
        <v>AV$17</v>
      </c>
      <c r="AW2118" s="199" t="str">
        <f t="shared" si="3269"/>
        <v>AW$17</v>
      </c>
      <c r="AX2118" s="199" t="str">
        <f t="shared" si="3269"/>
        <v>AX$17</v>
      </c>
      <c r="AY2118" s="199" t="str">
        <f t="shared" ref="AY2118:CD2118" si="3270">AY$21</f>
        <v>AY$17</v>
      </c>
      <c r="AZ2118" s="199" t="str">
        <f t="shared" si="3270"/>
        <v>AZ$17</v>
      </c>
      <c r="BA2118" s="199" t="str">
        <f t="shared" si="3270"/>
        <v>BA$17</v>
      </c>
      <c r="BB2118" s="199" t="str">
        <f t="shared" si="3270"/>
        <v>BB$17</v>
      </c>
      <c r="BC2118" s="199" t="str">
        <f t="shared" si="3270"/>
        <v>BC$17</v>
      </c>
      <c r="BD2118" s="199" t="str">
        <f t="shared" si="3270"/>
        <v>BD$17</v>
      </c>
      <c r="BE2118" s="199" t="str">
        <f t="shared" si="3270"/>
        <v>BE$17</v>
      </c>
      <c r="BF2118" s="199" t="str">
        <f t="shared" si="3270"/>
        <v>BF$17</v>
      </c>
      <c r="BG2118" s="199" t="str">
        <f t="shared" si="3270"/>
        <v>BG$17</v>
      </c>
      <c r="BH2118" s="199" t="str">
        <f t="shared" si="3270"/>
        <v>BH$17</v>
      </c>
      <c r="BI2118" s="199" t="str">
        <f t="shared" si="3270"/>
        <v>BI$17</v>
      </c>
      <c r="BJ2118" s="199" t="str">
        <f t="shared" si="3270"/>
        <v>BJ$17</v>
      </c>
      <c r="BK2118" s="199" t="str">
        <f t="shared" si="3270"/>
        <v>BK$17</v>
      </c>
      <c r="BL2118" s="199" t="str">
        <f t="shared" si="3270"/>
        <v>BL$17</v>
      </c>
      <c r="BM2118" s="199" t="str">
        <f t="shared" si="3270"/>
        <v>BM$17</v>
      </c>
      <c r="BN2118" s="199" t="str">
        <f t="shared" si="3270"/>
        <v>BN$17</v>
      </c>
      <c r="BO2118" s="199" t="str">
        <f t="shared" si="3270"/>
        <v>BO$17</v>
      </c>
      <c r="BP2118" s="199" t="str">
        <f t="shared" si="3270"/>
        <v>BP$17</v>
      </c>
      <c r="BQ2118" s="199" t="str">
        <f t="shared" si="3270"/>
        <v>BQ$17</v>
      </c>
      <c r="BR2118" s="199" t="str">
        <f t="shared" si="3270"/>
        <v>BR$17</v>
      </c>
      <c r="BS2118" s="199" t="str">
        <f t="shared" si="3270"/>
        <v>BS$17</v>
      </c>
      <c r="BT2118" s="199" t="str">
        <f t="shared" si="3270"/>
        <v>BT$17</v>
      </c>
      <c r="BU2118" s="199" t="str">
        <f t="shared" si="3270"/>
        <v>BU$17</v>
      </c>
      <c r="BV2118" s="199" t="str">
        <f t="shared" si="3270"/>
        <v>BV$17</v>
      </c>
      <c r="BW2118" s="199" t="str">
        <f t="shared" si="3270"/>
        <v>BW$17</v>
      </c>
      <c r="BX2118" s="199" t="str">
        <f t="shared" si="3270"/>
        <v>BX$17</v>
      </c>
      <c r="BY2118" s="199" t="str">
        <f t="shared" si="3270"/>
        <v>BY$17</v>
      </c>
      <c r="BZ2118" s="199" t="str">
        <f t="shared" si="3270"/>
        <v>BZ$17</v>
      </c>
      <c r="CA2118" s="199" t="str">
        <f t="shared" si="3270"/>
        <v>CA$17</v>
      </c>
      <c r="CB2118" s="199" t="str">
        <f t="shared" si="3270"/>
        <v>CB$17</v>
      </c>
      <c r="CC2118" s="199" t="str">
        <f t="shared" si="3270"/>
        <v>CC$17</v>
      </c>
      <c r="CD2118" s="199" t="str">
        <f t="shared" si="3270"/>
        <v>CD$17</v>
      </c>
      <c r="CE2118" s="199" t="str">
        <f t="shared" ref="CE2118:CL2118" si="3271">CE$21</f>
        <v>CE$17</v>
      </c>
      <c r="CF2118" s="199" t="str">
        <f t="shared" si="3271"/>
        <v>CF$17</v>
      </c>
      <c r="CG2118" s="199" t="str">
        <f t="shared" si="3271"/>
        <v>CG$17</v>
      </c>
      <c r="CH2118" s="199" t="str">
        <f t="shared" si="3271"/>
        <v>CH$17</v>
      </c>
      <c r="CI2118" s="199" t="str">
        <f t="shared" si="3271"/>
        <v>CI$17</v>
      </c>
      <c r="CJ2118" s="199" t="str">
        <f t="shared" si="3271"/>
        <v>CJ$17</v>
      </c>
      <c r="CK2118" s="199" t="str">
        <f t="shared" si="3271"/>
        <v>CK$17</v>
      </c>
      <c r="CL2118" s="199" t="str">
        <f t="shared" si="3271"/>
        <v>CL$17</v>
      </c>
      <c r="CN2118" s="201"/>
      <c r="CO2118" s="199" t="str">
        <f t="shared" ref="CO2118:DL2118" si="3272">CO$21</f>
        <v>CO$17</v>
      </c>
      <c r="CP2118" s="199" t="str">
        <f t="shared" si="3272"/>
        <v>CP$17</v>
      </c>
      <c r="CQ2118" s="199" t="str">
        <f t="shared" si="3272"/>
        <v>CQ$17</v>
      </c>
      <c r="CR2118" s="199" t="str">
        <f t="shared" si="3272"/>
        <v>CR$17</v>
      </c>
      <c r="CS2118" s="199" t="str">
        <f t="shared" si="3272"/>
        <v>CS$17</v>
      </c>
      <c r="CT2118" s="199" t="str">
        <f t="shared" si="3272"/>
        <v>CT$17</v>
      </c>
      <c r="CU2118" s="199" t="str">
        <f t="shared" si="3272"/>
        <v>CU$17</v>
      </c>
      <c r="CV2118" s="199" t="str">
        <f t="shared" si="3272"/>
        <v>CV$17</v>
      </c>
      <c r="CW2118" s="199" t="str">
        <f t="shared" si="3272"/>
        <v>CW$17</v>
      </c>
      <c r="CX2118" s="199" t="str">
        <f t="shared" si="3272"/>
        <v>CX$17</v>
      </c>
      <c r="CY2118" s="199" t="str">
        <f t="shared" si="3272"/>
        <v>CY$17</v>
      </c>
      <c r="CZ2118" s="199" t="str">
        <f t="shared" si="3272"/>
        <v>CZ$17</v>
      </c>
      <c r="DA2118" s="199" t="str">
        <f t="shared" si="3272"/>
        <v>DA$17</v>
      </c>
      <c r="DB2118" s="199" t="str">
        <f t="shared" si="3272"/>
        <v>DB$17</v>
      </c>
      <c r="DC2118" s="199" t="str">
        <f t="shared" si="3272"/>
        <v>DC$17</v>
      </c>
      <c r="DD2118" s="199" t="str">
        <f t="shared" si="3272"/>
        <v>DD$17</v>
      </c>
      <c r="DE2118" s="199" t="str">
        <f t="shared" si="3272"/>
        <v>DE$17</v>
      </c>
      <c r="DF2118" s="199" t="str">
        <f t="shared" si="3272"/>
        <v>DF$17</v>
      </c>
      <c r="DG2118" s="199" t="str">
        <f t="shared" si="3272"/>
        <v>DG$17</v>
      </c>
      <c r="DH2118" s="199" t="str">
        <f t="shared" si="3272"/>
        <v>DH$17</v>
      </c>
      <c r="DI2118" s="199" t="str">
        <f t="shared" si="3272"/>
        <v>DI$17</v>
      </c>
      <c r="DJ2118" s="199" t="str">
        <f t="shared" si="3272"/>
        <v>DJ$17</v>
      </c>
      <c r="DK2118" s="199" t="str">
        <f t="shared" si="3272"/>
        <v>DK$17</v>
      </c>
      <c r="DL2118" s="199" t="str">
        <f t="shared" si="3272"/>
        <v>DL$17</v>
      </c>
    </row>
    <row r="2119" spans="1:116" x14ac:dyDescent="0.4">
      <c r="A2119" s="174"/>
      <c r="E2119" s="8"/>
      <c r="G2119" s="175" t="s">
        <v>463</v>
      </c>
      <c r="H2119" s="200"/>
      <c r="I2119" s="201"/>
      <c r="J2119" s="201"/>
      <c r="K2119" s="202"/>
      <c r="L2119" s="202"/>
      <c r="M2119" s="202"/>
      <c r="N2119" s="202"/>
      <c r="O2119" s="202"/>
      <c r="P2119" s="202"/>
      <c r="R2119" s="202"/>
      <c r="S2119" s="190"/>
      <c r="T2119" s="190"/>
      <c r="U2119" s="190"/>
      <c r="V2119" s="190"/>
      <c r="W2119" s="190"/>
      <c r="X2119" s="190"/>
      <c r="Y2119" s="190"/>
      <c r="Z2119" s="190"/>
      <c r="AA2119" s="190"/>
      <c r="AB2119" s="190"/>
      <c r="AC2119" s="190"/>
      <c r="AD2119" s="190"/>
      <c r="AE2119" s="190"/>
      <c r="AF2119" s="190"/>
      <c r="AG2119" s="190"/>
      <c r="AH2119" s="190"/>
      <c r="AI2119" s="190"/>
      <c r="AJ2119" s="190"/>
      <c r="AK2119" s="190"/>
      <c r="AL2119" s="190"/>
      <c r="AM2119" s="190"/>
      <c r="AN2119" s="190"/>
      <c r="AO2119" s="190"/>
      <c r="AP2119" s="190"/>
      <c r="AQ2119" s="190"/>
      <c r="AR2119" s="190"/>
      <c r="AS2119" s="190"/>
      <c r="AT2119" s="190"/>
      <c r="AU2119" s="190"/>
      <c r="AV2119" s="190"/>
      <c r="AW2119" s="190"/>
      <c r="AX2119" s="190"/>
      <c r="AY2119" s="190"/>
      <c r="AZ2119" s="190"/>
      <c r="BA2119" s="190"/>
      <c r="BB2119" s="190"/>
      <c r="BC2119" s="190"/>
      <c r="BD2119" s="190"/>
      <c r="BE2119" s="190"/>
      <c r="BF2119" s="190"/>
      <c r="BG2119" s="190"/>
      <c r="BH2119" s="190"/>
      <c r="BI2119" s="190"/>
      <c r="BJ2119" s="190"/>
      <c r="BK2119" s="190"/>
      <c r="BL2119" s="190"/>
      <c r="BM2119" s="190"/>
      <c r="BN2119" s="190"/>
      <c r="BO2119" s="190"/>
      <c r="BP2119" s="190"/>
      <c r="BQ2119" s="190"/>
      <c r="BR2119" s="190"/>
      <c r="BS2119" s="190"/>
      <c r="BT2119" s="190"/>
      <c r="BU2119" s="190"/>
      <c r="BV2119" s="190"/>
      <c r="BW2119" s="190"/>
      <c r="BX2119" s="190"/>
      <c r="BY2119" s="190"/>
      <c r="BZ2119" s="190"/>
      <c r="CA2119" s="190"/>
      <c r="CB2119" s="190"/>
      <c r="CC2119" s="190"/>
      <c r="CD2119" s="190"/>
      <c r="CE2119" s="190"/>
      <c r="CF2119" s="190"/>
      <c r="CG2119" s="190"/>
      <c r="CH2119" s="190"/>
      <c r="CI2119" s="190"/>
      <c r="CJ2119" s="190"/>
      <c r="CK2119" s="190"/>
      <c r="CL2119" s="190"/>
      <c r="CN2119" s="201"/>
      <c r="CO2119" s="190"/>
      <c r="CP2119" s="190"/>
      <c r="CQ2119" s="190"/>
      <c r="CR2119" s="190"/>
      <c r="CS2119" s="190"/>
      <c r="CT2119" s="190"/>
      <c r="CU2119" s="190"/>
      <c r="CV2119" s="190"/>
      <c r="CW2119" s="190"/>
      <c r="CX2119" s="190"/>
      <c r="CY2119" s="190"/>
      <c r="CZ2119" s="190"/>
      <c r="DA2119" s="190"/>
      <c r="DB2119" s="190"/>
      <c r="DC2119" s="190"/>
      <c r="DD2119" s="190"/>
      <c r="DE2119" s="190"/>
      <c r="DF2119" s="190"/>
      <c r="DG2119" s="190"/>
      <c r="DH2119" s="190"/>
      <c r="DI2119" s="190"/>
      <c r="DJ2119" s="190"/>
      <c r="DK2119" s="190"/>
      <c r="DL2119" s="190"/>
    </row>
    <row r="2120" spans="1:116" x14ac:dyDescent="0.4">
      <c r="A2120" s="174"/>
      <c r="E2120" s="8"/>
      <c r="G2120" s="175" t="s">
        <v>464</v>
      </c>
      <c r="H2120" s="200"/>
      <c r="I2120" s="201"/>
      <c r="J2120" s="201"/>
      <c r="K2120" s="202"/>
      <c r="L2120" s="202"/>
      <c r="M2120" s="202"/>
      <c r="N2120" s="202"/>
      <c r="O2120" s="202"/>
      <c r="P2120" s="202"/>
      <c r="R2120" s="202"/>
      <c r="S2120" s="190"/>
      <c r="T2120" s="190"/>
      <c r="U2120" s="190"/>
      <c r="V2120" s="190"/>
      <c r="W2120" s="190"/>
      <c r="X2120" s="190"/>
      <c r="Y2120" s="190"/>
      <c r="Z2120" s="190"/>
      <c r="AA2120" s="190"/>
      <c r="AB2120" s="190"/>
      <c r="AC2120" s="190"/>
      <c r="AD2120" s="190"/>
      <c r="AE2120" s="190"/>
      <c r="AF2120" s="190"/>
      <c r="AG2120" s="190"/>
      <c r="AH2120" s="190"/>
      <c r="AI2120" s="190"/>
      <c r="AJ2120" s="190"/>
      <c r="AK2120" s="190"/>
      <c r="AL2120" s="190"/>
      <c r="AM2120" s="190"/>
      <c r="AN2120" s="190"/>
      <c r="AO2120" s="190"/>
      <c r="AP2120" s="190"/>
      <c r="AQ2120" s="190"/>
      <c r="AR2120" s="190"/>
      <c r="AS2120" s="190"/>
      <c r="AT2120" s="190"/>
      <c r="AU2120" s="190"/>
      <c r="AV2120" s="190"/>
      <c r="AW2120" s="190"/>
      <c r="AX2120" s="190"/>
      <c r="AY2120" s="190"/>
      <c r="AZ2120" s="190"/>
      <c r="BA2120" s="190"/>
      <c r="BB2120" s="190"/>
      <c r="BC2120" s="190"/>
      <c r="BD2120" s="190"/>
      <c r="BE2120" s="190"/>
      <c r="BF2120" s="190"/>
      <c r="BG2120" s="190"/>
      <c r="BH2120" s="190"/>
      <c r="BI2120" s="190"/>
      <c r="BJ2120" s="190"/>
      <c r="BK2120" s="190"/>
      <c r="BL2120" s="190"/>
      <c r="BM2120" s="190"/>
      <c r="BN2120" s="190"/>
      <c r="BO2120" s="190"/>
      <c r="BP2120" s="190"/>
      <c r="BQ2120" s="190"/>
      <c r="BR2120" s="190"/>
      <c r="BS2120" s="190"/>
      <c r="BT2120" s="190"/>
      <c r="BU2120" s="190"/>
      <c r="BV2120" s="190"/>
      <c r="BW2120" s="190"/>
      <c r="BX2120" s="190"/>
      <c r="BY2120" s="190"/>
      <c r="BZ2120" s="190"/>
      <c r="CA2120" s="190"/>
      <c r="CB2120" s="190"/>
      <c r="CC2120" s="190"/>
      <c r="CD2120" s="190"/>
      <c r="CE2120" s="190"/>
      <c r="CF2120" s="190"/>
      <c r="CG2120" s="190"/>
      <c r="CH2120" s="190"/>
      <c r="CI2120" s="190"/>
      <c r="CJ2120" s="190"/>
      <c r="CK2120" s="190"/>
      <c r="CL2120" s="190"/>
      <c r="CN2120" s="201"/>
      <c r="CO2120" s="190"/>
      <c r="CP2120" s="190"/>
      <c r="CQ2120" s="190"/>
      <c r="CR2120" s="190"/>
      <c r="CS2120" s="190"/>
      <c r="CT2120" s="190"/>
      <c r="CU2120" s="190"/>
      <c r="CV2120" s="190"/>
      <c r="CW2120" s="190"/>
      <c r="CX2120" s="190"/>
      <c r="CY2120" s="190"/>
      <c r="CZ2120" s="190"/>
      <c r="DA2120" s="190"/>
      <c r="DB2120" s="190"/>
      <c r="DC2120" s="190"/>
      <c r="DD2120" s="190"/>
      <c r="DE2120" s="190"/>
      <c r="DF2120" s="190"/>
      <c r="DG2120" s="190"/>
      <c r="DH2120" s="190"/>
      <c r="DI2120" s="190"/>
      <c r="DJ2120" s="190"/>
      <c r="DK2120" s="190"/>
      <c r="DL2120" s="190"/>
    </row>
    <row r="2121" spans="1:116" x14ac:dyDescent="0.4">
      <c r="A2121" s="31" t="s">
        <v>218</v>
      </c>
      <c r="B2121" s="31" t="s">
        <v>395</v>
      </c>
      <c r="C2121" s="31"/>
      <c r="D2121" t="s">
        <v>391</v>
      </c>
      <c r="E2121" s="8" t="str">
        <f t="shared" ref="E2121:E2177" si="3273">ROW()&amp;" "&amp;D2121</f>
        <v>2121 WCAR-IS</v>
      </c>
      <c r="F2121" t="s">
        <v>433</v>
      </c>
      <c r="G2121" s="70" t="s">
        <v>396</v>
      </c>
      <c r="H2121" s="200"/>
      <c r="I2121" s="201"/>
      <c r="J2121" s="201"/>
      <c r="K2121" s="202"/>
      <c r="L2121" s="202"/>
      <c r="M2121" s="202"/>
      <c r="N2121" s="202"/>
      <c r="O2121" s="202"/>
      <c r="P2121" s="202"/>
      <c r="R2121" s="202"/>
      <c r="S2121" s="190" t="str">
        <f t="shared" ref="S2121:AX2121" si="3274">S$22</f>
        <v>S$18</v>
      </c>
      <c r="T2121" s="190" t="str">
        <f t="shared" si="3274"/>
        <v>T$18</v>
      </c>
      <c r="U2121" s="190" t="str">
        <f t="shared" si="3274"/>
        <v>U$18</v>
      </c>
      <c r="V2121" s="190" t="str">
        <f t="shared" si="3274"/>
        <v>V$18</v>
      </c>
      <c r="W2121" s="190" t="str">
        <f t="shared" si="3274"/>
        <v>W$18</v>
      </c>
      <c r="X2121" s="190" t="str">
        <f t="shared" si="3274"/>
        <v>X$18</v>
      </c>
      <c r="Y2121" s="190" t="str">
        <f t="shared" si="3274"/>
        <v>Y$18</v>
      </c>
      <c r="Z2121" s="190" t="str">
        <f t="shared" si="3274"/>
        <v>Z$18</v>
      </c>
      <c r="AA2121" s="190" t="str">
        <f t="shared" si="3274"/>
        <v>AA$18</v>
      </c>
      <c r="AB2121" s="190" t="str">
        <f t="shared" si="3274"/>
        <v>AB$18</v>
      </c>
      <c r="AC2121" s="190" t="str">
        <f t="shared" si="3274"/>
        <v>AC$18</v>
      </c>
      <c r="AD2121" s="190" t="str">
        <f t="shared" si="3274"/>
        <v>AD$18</v>
      </c>
      <c r="AE2121" s="190" t="str">
        <f t="shared" si="3274"/>
        <v>AE$18</v>
      </c>
      <c r="AF2121" s="190" t="str">
        <f t="shared" si="3274"/>
        <v>AF$18</v>
      </c>
      <c r="AG2121" s="190" t="str">
        <f t="shared" si="3274"/>
        <v>AG$18</v>
      </c>
      <c r="AH2121" s="190" t="str">
        <f t="shared" si="3274"/>
        <v>AH$18</v>
      </c>
      <c r="AI2121" s="190" t="str">
        <f t="shared" si="3274"/>
        <v>AI$18</v>
      </c>
      <c r="AJ2121" s="190" t="str">
        <f t="shared" si="3274"/>
        <v>AJ$18</v>
      </c>
      <c r="AK2121" s="190" t="str">
        <f t="shared" si="3274"/>
        <v>AK$18</v>
      </c>
      <c r="AL2121" s="190" t="str">
        <f t="shared" si="3274"/>
        <v>AL$18</v>
      </c>
      <c r="AM2121" s="190" t="str">
        <f t="shared" si="3274"/>
        <v>AM$18</v>
      </c>
      <c r="AN2121" s="190" t="str">
        <f t="shared" si="3274"/>
        <v>AN$18</v>
      </c>
      <c r="AO2121" s="190" t="str">
        <f t="shared" si="3274"/>
        <v>AO$18</v>
      </c>
      <c r="AP2121" s="190" t="str">
        <f t="shared" si="3274"/>
        <v>AP$18</v>
      </c>
      <c r="AQ2121" s="190" t="str">
        <f t="shared" si="3274"/>
        <v>AQ$18</v>
      </c>
      <c r="AR2121" s="190" t="str">
        <f t="shared" si="3274"/>
        <v>AR$18</v>
      </c>
      <c r="AS2121" s="190" t="str">
        <f t="shared" si="3274"/>
        <v>AS$18</v>
      </c>
      <c r="AT2121" s="190" t="str">
        <f t="shared" si="3274"/>
        <v>AT$18</v>
      </c>
      <c r="AU2121" s="190" t="str">
        <f t="shared" si="3274"/>
        <v>AU$18</v>
      </c>
      <c r="AV2121" s="190" t="str">
        <f t="shared" si="3274"/>
        <v>AV$18</v>
      </c>
      <c r="AW2121" s="190" t="str">
        <f t="shared" si="3274"/>
        <v>AW$18</v>
      </c>
      <c r="AX2121" s="190" t="str">
        <f t="shared" si="3274"/>
        <v>AX$18</v>
      </c>
      <c r="AY2121" s="190" t="str">
        <f t="shared" ref="AY2121:CD2121" si="3275">AY$22</f>
        <v>AY$18</v>
      </c>
      <c r="AZ2121" s="190" t="str">
        <f t="shared" si="3275"/>
        <v>AZ$18</v>
      </c>
      <c r="BA2121" s="190" t="str">
        <f t="shared" si="3275"/>
        <v>BA$18</v>
      </c>
      <c r="BB2121" s="190" t="str">
        <f t="shared" si="3275"/>
        <v>BB$18</v>
      </c>
      <c r="BC2121" s="190" t="str">
        <f t="shared" si="3275"/>
        <v>BC$18</v>
      </c>
      <c r="BD2121" s="190" t="str">
        <f t="shared" si="3275"/>
        <v>BD$18</v>
      </c>
      <c r="BE2121" s="190" t="str">
        <f t="shared" si="3275"/>
        <v>BE$18</v>
      </c>
      <c r="BF2121" s="190" t="str">
        <f t="shared" si="3275"/>
        <v>BF$18</v>
      </c>
      <c r="BG2121" s="190" t="str">
        <f t="shared" si="3275"/>
        <v>BG$18</v>
      </c>
      <c r="BH2121" s="190" t="str">
        <f t="shared" si="3275"/>
        <v>BH$18</v>
      </c>
      <c r="BI2121" s="190" t="str">
        <f t="shared" si="3275"/>
        <v>BI$18</v>
      </c>
      <c r="BJ2121" s="190" t="str">
        <f t="shared" si="3275"/>
        <v>BJ$18</v>
      </c>
      <c r="BK2121" s="190" t="str">
        <f t="shared" si="3275"/>
        <v>BK$18</v>
      </c>
      <c r="BL2121" s="190" t="str">
        <f t="shared" si="3275"/>
        <v>BL$18</v>
      </c>
      <c r="BM2121" s="190" t="str">
        <f t="shared" si="3275"/>
        <v>BM$18</v>
      </c>
      <c r="BN2121" s="190" t="str">
        <f t="shared" si="3275"/>
        <v>BN$18</v>
      </c>
      <c r="BO2121" s="190" t="str">
        <f t="shared" si="3275"/>
        <v>BO$18</v>
      </c>
      <c r="BP2121" s="190" t="str">
        <f t="shared" si="3275"/>
        <v>BP$18</v>
      </c>
      <c r="BQ2121" s="190" t="str">
        <f t="shared" si="3275"/>
        <v>BQ$18</v>
      </c>
      <c r="BR2121" s="190" t="str">
        <f t="shared" si="3275"/>
        <v>BR$18</v>
      </c>
      <c r="BS2121" s="190" t="str">
        <f t="shared" si="3275"/>
        <v>BS$18</v>
      </c>
      <c r="BT2121" s="190" t="str">
        <f t="shared" si="3275"/>
        <v>BT$18</v>
      </c>
      <c r="BU2121" s="190" t="str">
        <f t="shared" si="3275"/>
        <v>BU$18</v>
      </c>
      <c r="BV2121" s="190" t="str">
        <f t="shared" si="3275"/>
        <v>BV$18</v>
      </c>
      <c r="BW2121" s="190" t="str">
        <f t="shared" si="3275"/>
        <v>BW$18</v>
      </c>
      <c r="BX2121" s="190" t="str">
        <f t="shared" si="3275"/>
        <v>BX$18</v>
      </c>
      <c r="BY2121" s="190" t="str">
        <f t="shared" si="3275"/>
        <v>BY$18</v>
      </c>
      <c r="BZ2121" s="190" t="str">
        <f t="shared" si="3275"/>
        <v>BZ$18</v>
      </c>
      <c r="CA2121" s="190" t="str">
        <f t="shared" si="3275"/>
        <v>CA$18</v>
      </c>
      <c r="CB2121" s="190" t="str">
        <f t="shared" si="3275"/>
        <v>CB$18</v>
      </c>
      <c r="CC2121" s="190" t="str">
        <f t="shared" si="3275"/>
        <v>CC$18</v>
      </c>
      <c r="CD2121" s="190" t="str">
        <f t="shared" si="3275"/>
        <v>CD$18</v>
      </c>
      <c r="CE2121" s="190" t="str">
        <f t="shared" ref="CE2121:CL2121" si="3276">CE$22</f>
        <v>CE$18</v>
      </c>
      <c r="CF2121" s="190" t="str">
        <f t="shared" si="3276"/>
        <v>CF$18</v>
      </c>
      <c r="CG2121" s="190" t="str">
        <f t="shared" si="3276"/>
        <v>CG$18</v>
      </c>
      <c r="CH2121" s="190" t="str">
        <f t="shared" si="3276"/>
        <v>CH$18</v>
      </c>
      <c r="CI2121" s="190" t="str">
        <f t="shared" si="3276"/>
        <v>CI$18</v>
      </c>
      <c r="CJ2121" s="190" t="str">
        <f t="shared" si="3276"/>
        <v>CJ$18</v>
      </c>
      <c r="CK2121" s="190" t="str">
        <f t="shared" si="3276"/>
        <v>CK$18</v>
      </c>
      <c r="CL2121" s="190" t="str">
        <f t="shared" si="3276"/>
        <v>CL$18</v>
      </c>
      <c r="CN2121" s="201"/>
      <c r="CO2121" s="190" t="str">
        <f t="shared" ref="CO2121:DL2121" si="3277">CO$22</f>
        <v>CO$18</v>
      </c>
      <c r="CP2121" s="190" t="str">
        <f t="shared" si="3277"/>
        <v>CP$18</v>
      </c>
      <c r="CQ2121" s="190" t="str">
        <f t="shared" si="3277"/>
        <v>CQ$18</v>
      </c>
      <c r="CR2121" s="190" t="str">
        <f t="shared" si="3277"/>
        <v>CR$18</v>
      </c>
      <c r="CS2121" s="190" t="str">
        <f t="shared" si="3277"/>
        <v>CS$18</v>
      </c>
      <c r="CT2121" s="190" t="str">
        <f t="shared" si="3277"/>
        <v>CT$18</v>
      </c>
      <c r="CU2121" s="190" t="str">
        <f t="shared" si="3277"/>
        <v>CU$18</v>
      </c>
      <c r="CV2121" s="190" t="str">
        <f t="shared" si="3277"/>
        <v>CV$18</v>
      </c>
      <c r="CW2121" s="190" t="str">
        <f t="shared" si="3277"/>
        <v>CW$18</v>
      </c>
      <c r="CX2121" s="190" t="str">
        <f t="shared" si="3277"/>
        <v>CX$18</v>
      </c>
      <c r="CY2121" s="190" t="str">
        <f t="shared" si="3277"/>
        <v>CY$18</v>
      </c>
      <c r="CZ2121" s="190" t="str">
        <f t="shared" si="3277"/>
        <v>CZ$18</v>
      </c>
      <c r="DA2121" s="190" t="str">
        <f t="shared" si="3277"/>
        <v>DA$18</v>
      </c>
      <c r="DB2121" s="190" t="str">
        <f t="shared" si="3277"/>
        <v>DB$18</v>
      </c>
      <c r="DC2121" s="190" t="str">
        <f t="shared" si="3277"/>
        <v>DC$18</v>
      </c>
      <c r="DD2121" s="190" t="str">
        <f t="shared" si="3277"/>
        <v>DD$18</v>
      </c>
      <c r="DE2121" s="190" t="str">
        <f t="shared" si="3277"/>
        <v>DE$18</v>
      </c>
      <c r="DF2121" s="190" t="str">
        <f t="shared" si="3277"/>
        <v>DF$18</v>
      </c>
      <c r="DG2121" s="190" t="str">
        <f t="shared" si="3277"/>
        <v>DG$18</v>
      </c>
      <c r="DH2121" s="190" t="str">
        <f t="shared" si="3277"/>
        <v>DH$18</v>
      </c>
      <c r="DI2121" s="190" t="str">
        <f t="shared" si="3277"/>
        <v>DI$18</v>
      </c>
      <c r="DJ2121" s="190" t="str">
        <f t="shared" si="3277"/>
        <v>DJ$18</v>
      </c>
      <c r="DK2121" s="190" t="str">
        <f t="shared" si="3277"/>
        <v>DK$18</v>
      </c>
      <c r="DL2121" s="190" t="str">
        <f t="shared" si="3277"/>
        <v>DL$18</v>
      </c>
    </row>
    <row r="2122" spans="1:116" x14ac:dyDescent="0.4">
      <c r="A2122" s="31"/>
      <c r="B2122" t="str">
        <f t="shared" ref="B2122:B2129" si="3278">E2122</f>
        <v>2122 WCAR-IS</v>
      </c>
      <c r="D2122" t="s">
        <v>391</v>
      </c>
      <c r="E2122" s="8" t="str">
        <f t="shared" si="3273"/>
        <v>2122 WCAR-IS</v>
      </c>
      <c r="G2122" s="125" t="s">
        <v>392</v>
      </c>
      <c r="H2122" s="200"/>
      <c r="I2122" s="201"/>
      <c r="J2122" s="201"/>
      <c r="K2122" s="202"/>
      <c r="L2122" s="202"/>
      <c r="M2122" s="202"/>
      <c r="N2122" s="202"/>
      <c r="O2122" s="202"/>
      <c r="P2122" s="202"/>
      <c r="R2122" s="202"/>
      <c r="S2122" s="190" t="str">
        <f t="shared" ref="S2122:AX2122" si="3279">S$23</f>
        <v>S$19</v>
      </c>
      <c r="T2122" s="190" t="str">
        <f t="shared" si="3279"/>
        <v>T$19</v>
      </c>
      <c r="U2122" s="190" t="str">
        <f t="shared" si="3279"/>
        <v>U$19</v>
      </c>
      <c r="V2122" s="190" t="str">
        <f t="shared" si="3279"/>
        <v>V$19</v>
      </c>
      <c r="W2122" s="190" t="str">
        <f t="shared" si="3279"/>
        <v>W$19</v>
      </c>
      <c r="X2122" s="190" t="str">
        <f t="shared" si="3279"/>
        <v>X$19</v>
      </c>
      <c r="Y2122" s="190" t="str">
        <f t="shared" si="3279"/>
        <v>Y$19</v>
      </c>
      <c r="Z2122" s="190" t="str">
        <f t="shared" si="3279"/>
        <v>Z$19</v>
      </c>
      <c r="AA2122" s="190" t="str">
        <f t="shared" si="3279"/>
        <v>AA$19</v>
      </c>
      <c r="AB2122" s="190" t="str">
        <f t="shared" si="3279"/>
        <v>AB$19</v>
      </c>
      <c r="AC2122" s="190" t="str">
        <f t="shared" si="3279"/>
        <v>AC$19</v>
      </c>
      <c r="AD2122" s="190" t="str">
        <f t="shared" si="3279"/>
        <v>AD$19</v>
      </c>
      <c r="AE2122" s="190" t="str">
        <f t="shared" si="3279"/>
        <v>AE$19</v>
      </c>
      <c r="AF2122" s="190" t="str">
        <f t="shared" si="3279"/>
        <v>AF$19</v>
      </c>
      <c r="AG2122" s="190" t="str">
        <f t="shared" si="3279"/>
        <v>AG$19</v>
      </c>
      <c r="AH2122" s="190" t="str">
        <f t="shared" si="3279"/>
        <v>AH$19</v>
      </c>
      <c r="AI2122" s="190" t="str">
        <f t="shared" si="3279"/>
        <v>AI$19</v>
      </c>
      <c r="AJ2122" s="190" t="str">
        <f t="shared" si="3279"/>
        <v>AJ$19</v>
      </c>
      <c r="AK2122" s="190" t="str">
        <f t="shared" si="3279"/>
        <v>AK$19</v>
      </c>
      <c r="AL2122" s="190" t="str">
        <f t="shared" si="3279"/>
        <v>AL$19</v>
      </c>
      <c r="AM2122" s="190" t="str">
        <f t="shared" si="3279"/>
        <v>AM$19</v>
      </c>
      <c r="AN2122" s="190" t="str">
        <f t="shared" si="3279"/>
        <v>AN$19</v>
      </c>
      <c r="AO2122" s="190" t="str">
        <f t="shared" si="3279"/>
        <v>AO$19</v>
      </c>
      <c r="AP2122" s="190" t="str">
        <f t="shared" si="3279"/>
        <v>AP$19</v>
      </c>
      <c r="AQ2122" s="190" t="str">
        <f t="shared" si="3279"/>
        <v>AQ$19</v>
      </c>
      <c r="AR2122" s="190" t="str">
        <f t="shared" si="3279"/>
        <v>AR$19</v>
      </c>
      <c r="AS2122" s="190" t="str">
        <f t="shared" si="3279"/>
        <v>AS$19</v>
      </c>
      <c r="AT2122" s="190" t="str">
        <f t="shared" si="3279"/>
        <v>AT$19</v>
      </c>
      <c r="AU2122" s="190" t="str">
        <f t="shared" si="3279"/>
        <v>AU$19</v>
      </c>
      <c r="AV2122" s="190" t="str">
        <f t="shared" si="3279"/>
        <v>AV$19</v>
      </c>
      <c r="AW2122" s="190" t="str">
        <f t="shared" si="3279"/>
        <v>AW$19</v>
      </c>
      <c r="AX2122" s="190" t="str">
        <f t="shared" si="3279"/>
        <v>AX$19</v>
      </c>
      <c r="AY2122" s="190" t="str">
        <f t="shared" ref="AY2122:CD2122" si="3280">AY$23</f>
        <v>AY$19</v>
      </c>
      <c r="AZ2122" s="190" t="str">
        <f t="shared" si="3280"/>
        <v>AZ$19</v>
      </c>
      <c r="BA2122" s="190" t="str">
        <f t="shared" si="3280"/>
        <v>BA$19</v>
      </c>
      <c r="BB2122" s="190" t="str">
        <f t="shared" si="3280"/>
        <v>BB$19</v>
      </c>
      <c r="BC2122" s="190" t="str">
        <f t="shared" si="3280"/>
        <v>BC$19</v>
      </c>
      <c r="BD2122" s="190" t="str">
        <f t="shared" si="3280"/>
        <v>BD$19</v>
      </c>
      <c r="BE2122" s="190" t="str">
        <f t="shared" si="3280"/>
        <v>BE$19</v>
      </c>
      <c r="BF2122" s="190" t="str">
        <f t="shared" si="3280"/>
        <v>BF$19</v>
      </c>
      <c r="BG2122" s="190" t="str">
        <f t="shared" si="3280"/>
        <v>BG$19</v>
      </c>
      <c r="BH2122" s="190" t="str">
        <f t="shared" si="3280"/>
        <v>BH$19</v>
      </c>
      <c r="BI2122" s="190" t="str">
        <f t="shared" si="3280"/>
        <v>BI$19</v>
      </c>
      <c r="BJ2122" s="190" t="str">
        <f t="shared" si="3280"/>
        <v>BJ$19</v>
      </c>
      <c r="BK2122" s="190" t="str">
        <f t="shared" si="3280"/>
        <v>BK$19</v>
      </c>
      <c r="BL2122" s="190" t="str">
        <f t="shared" si="3280"/>
        <v>BL$19</v>
      </c>
      <c r="BM2122" s="190" t="str">
        <f t="shared" si="3280"/>
        <v>BM$19</v>
      </c>
      <c r="BN2122" s="190" t="str">
        <f t="shared" si="3280"/>
        <v>BN$19</v>
      </c>
      <c r="BO2122" s="190" t="str">
        <f t="shared" si="3280"/>
        <v>BO$19</v>
      </c>
      <c r="BP2122" s="190" t="str">
        <f t="shared" si="3280"/>
        <v>BP$19</v>
      </c>
      <c r="BQ2122" s="190" t="str">
        <f t="shared" si="3280"/>
        <v>BQ$19</v>
      </c>
      <c r="BR2122" s="190" t="str">
        <f t="shared" si="3280"/>
        <v>BR$19</v>
      </c>
      <c r="BS2122" s="190" t="str">
        <f t="shared" si="3280"/>
        <v>BS$19</v>
      </c>
      <c r="BT2122" s="190" t="str">
        <f t="shared" si="3280"/>
        <v>BT$19</v>
      </c>
      <c r="BU2122" s="190" t="str">
        <f t="shared" si="3280"/>
        <v>BU$19</v>
      </c>
      <c r="BV2122" s="190" t="str">
        <f t="shared" si="3280"/>
        <v>BV$19</v>
      </c>
      <c r="BW2122" s="190" t="str">
        <f t="shared" si="3280"/>
        <v>BW$19</v>
      </c>
      <c r="BX2122" s="190" t="str">
        <f t="shared" si="3280"/>
        <v>BX$19</v>
      </c>
      <c r="BY2122" s="190" t="str">
        <f t="shared" si="3280"/>
        <v>BY$19</v>
      </c>
      <c r="BZ2122" s="190" t="str">
        <f t="shared" si="3280"/>
        <v>BZ$19</v>
      </c>
      <c r="CA2122" s="190" t="str">
        <f t="shared" si="3280"/>
        <v>CA$19</v>
      </c>
      <c r="CB2122" s="190" t="str">
        <f t="shared" si="3280"/>
        <v>CB$19</v>
      </c>
      <c r="CC2122" s="190" t="str">
        <f t="shared" si="3280"/>
        <v>CC$19</v>
      </c>
      <c r="CD2122" s="190" t="str">
        <f t="shared" si="3280"/>
        <v>CD$19</v>
      </c>
      <c r="CE2122" s="190" t="str">
        <f t="shared" ref="CE2122:CL2122" si="3281">CE$23</f>
        <v>CE$19</v>
      </c>
      <c r="CF2122" s="190" t="str">
        <f t="shared" si="3281"/>
        <v>CF$19</v>
      </c>
      <c r="CG2122" s="190" t="str">
        <f t="shared" si="3281"/>
        <v>CG$19</v>
      </c>
      <c r="CH2122" s="190" t="str">
        <f t="shared" si="3281"/>
        <v>CH$19</v>
      </c>
      <c r="CI2122" s="190" t="str">
        <f t="shared" si="3281"/>
        <v>CI$19</v>
      </c>
      <c r="CJ2122" s="190" t="str">
        <f t="shared" si="3281"/>
        <v>CJ$19</v>
      </c>
      <c r="CK2122" s="190" t="str">
        <f t="shared" si="3281"/>
        <v>CK$19</v>
      </c>
      <c r="CL2122" s="190" t="str">
        <f t="shared" si="3281"/>
        <v>CL$19</v>
      </c>
      <c r="CN2122" s="201"/>
      <c r="CO2122" s="190" t="str">
        <f t="shared" ref="CO2122:DL2122" si="3282">CO$23</f>
        <v>CO$19</v>
      </c>
      <c r="CP2122" s="190" t="str">
        <f t="shared" si="3282"/>
        <v>CP$19</v>
      </c>
      <c r="CQ2122" s="190" t="str">
        <f t="shared" si="3282"/>
        <v>CQ$19</v>
      </c>
      <c r="CR2122" s="190" t="str">
        <f t="shared" si="3282"/>
        <v>CR$19</v>
      </c>
      <c r="CS2122" s="190" t="str">
        <f t="shared" si="3282"/>
        <v>CS$19</v>
      </c>
      <c r="CT2122" s="190" t="str">
        <f t="shared" si="3282"/>
        <v>CT$19</v>
      </c>
      <c r="CU2122" s="190" t="str">
        <f t="shared" si="3282"/>
        <v>CU$19</v>
      </c>
      <c r="CV2122" s="190" t="str">
        <f t="shared" si="3282"/>
        <v>CV$19</v>
      </c>
      <c r="CW2122" s="190" t="str">
        <f t="shared" si="3282"/>
        <v>CW$19</v>
      </c>
      <c r="CX2122" s="190" t="str">
        <f t="shared" si="3282"/>
        <v>CX$19</v>
      </c>
      <c r="CY2122" s="190" t="str">
        <f t="shared" si="3282"/>
        <v>CY$19</v>
      </c>
      <c r="CZ2122" s="190" t="str">
        <f t="shared" si="3282"/>
        <v>CZ$19</v>
      </c>
      <c r="DA2122" s="190" t="str">
        <f t="shared" si="3282"/>
        <v>DA$19</v>
      </c>
      <c r="DB2122" s="190" t="str">
        <f t="shared" si="3282"/>
        <v>DB$19</v>
      </c>
      <c r="DC2122" s="190" t="str">
        <f t="shared" si="3282"/>
        <v>DC$19</v>
      </c>
      <c r="DD2122" s="190" t="str">
        <f t="shared" si="3282"/>
        <v>DD$19</v>
      </c>
      <c r="DE2122" s="190" t="str">
        <f t="shared" si="3282"/>
        <v>DE$19</v>
      </c>
      <c r="DF2122" s="190" t="str">
        <f t="shared" si="3282"/>
        <v>DF$19</v>
      </c>
      <c r="DG2122" s="190" t="str">
        <f t="shared" si="3282"/>
        <v>DG$19</v>
      </c>
      <c r="DH2122" s="190" t="str">
        <f t="shared" si="3282"/>
        <v>DH$19</v>
      </c>
      <c r="DI2122" s="190" t="str">
        <f t="shared" si="3282"/>
        <v>DI$19</v>
      </c>
      <c r="DJ2122" s="190" t="str">
        <f t="shared" si="3282"/>
        <v>DJ$19</v>
      </c>
      <c r="DK2122" s="190" t="str">
        <f t="shared" si="3282"/>
        <v>DK$19</v>
      </c>
      <c r="DL2122" s="190" t="str">
        <f t="shared" si="3282"/>
        <v>DL$19</v>
      </c>
    </row>
    <row r="2123" spans="1:116" x14ac:dyDescent="0.4">
      <c r="A2123" s="31"/>
      <c r="B2123" t="str">
        <f t="shared" si="3278"/>
        <v>2123 WCAR-IS</v>
      </c>
      <c r="D2123" t="s">
        <v>391</v>
      </c>
      <c r="E2123" s="8" t="str">
        <f t="shared" si="3273"/>
        <v>2123 WCAR-IS</v>
      </c>
      <c r="G2123" s="67"/>
      <c r="H2123" s="48"/>
      <c r="I2123" s="304"/>
      <c r="J2123" s="304"/>
      <c r="K2123" s="48"/>
      <c r="L2123" s="48"/>
      <c r="M2123" s="48"/>
      <c r="N2123" s="48"/>
      <c r="O2123" s="48"/>
      <c r="P2123" s="48"/>
      <c r="R2123" s="70"/>
      <c r="S2123" s="305"/>
      <c r="T2123" s="305"/>
      <c r="U2123" s="305"/>
      <c r="V2123" s="305"/>
      <c r="W2123" s="305"/>
      <c r="X2123" s="305"/>
      <c r="Y2123" s="305"/>
      <c r="Z2123" s="305"/>
      <c r="AA2123" s="305"/>
      <c r="AB2123" s="305"/>
      <c r="AC2123" s="305"/>
      <c r="AD2123" s="305"/>
      <c r="AE2123" s="305"/>
      <c r="AF2123" s="305"/>
      <c r="AG2123" s="305"/>
      <c r="AH2123" s="305"/>
      <c r="AI2123" s="305"/>
      <c r="AJ2123" s="305"/>
      <c r="AK2123" s="305"/>
      <c r="AL2123" s="305"/>
      <c r="AM2123" s="305"/>
      <c r="AN2123" s="305"/>
      <c r="AO2123" s="305"/>
      <c r="AP2123" s="305"/>
      <c r="AQ2123" s="305"/>
      <c r="AR2123" s="305"/>
      <c r="AS2123" s="305"/>
      <c r="AT2123" s="305"/>
      <c r="AU2123" s="305"/>
      <c r="AV2123" s="305"/>
      <c r="AW2123" s="305"/>
      <c r="AX2123" s="305"/>
      <c r="AY2123" s="305"/>
      <c r="AZ2123" s="305"/>
      <c r="BA2123" s="305"/>
      <c r="BB2123" s="305"/>
      <c r="BC2123" s="305"/>
      <c r="BD2123" s="305"/>
      <c r="BE2123" s="305"/>
      <c r="BF2123" s="305"/>
      <c r="BG2123" s="305"/>
      <c r="BH2123" s="305"/>
      <c r="BI2123" s="305"/>
      <c r="BJ2123" s="305"/>
      <c r="BK2123" s="305"/>
      <c r="BL2123" s="305"/>
      <c r="BM2123" s="305"/>
      <c r="BN2123" s="305"/>
      <c r="BO2123" s="305"/>
      <c r="BP2123" s="305"/>
      <c r="BQ2123" s="305"/>
      <c r="BR2123" s="305"/>
      <c r="BS2123" s="305"/>
      <c r="BT2123" s="305"/>
      <c r="BU2123" s="305"/>
      <c r="BV2123" s="305"/>
      <c r="BW2123" s="305"/>
      <c r="BX2123" s="305"/>
      <c r="BY2123" s="305"/>
      <c r="BZ2123" s="305"/>
      <c r="CA2123" s="305"/>
      <c r="CB2123" s="305"/>
      <c r="CC2123" s="305"/>
      <c r="CD2123" s="305"/>
      <c r="CE2123" s="305"/>
      <c r="CF2123" s="305"/>
      <c r="CG2123" s="305"/>
      <c r="CH2123" s="305"/>
      <c r="CI2123" s="305"/>
      <c r="CJ2123" s="305"/>
      <c r="CK2123" s="305"/>
      <c r="CL2123" s="305"/>
      <c r="CN2123" s="304"/>
      <c r="CO2123" s="305"/>
      <c r="CP2123" s="305"/>
      <c r="CQ2123" s="305"/>
      <c r="CR2123" s="305"/>
      <c r="CS2123" s="305"/>
      <c r="CT2123" s="305"/>
      <c r="CU2123" s="305"/>
      <c r="CV2123" s="305"/>
      <c r="CW2123" s="305"/>
      <c r="CX2123" s="305"/>
      <c r="CY2123" s="305"/>
      <c r="CZ2123" s="305"/>
      <c r="DA2123" s="305"/>
      <c r="DB2123" s="305"/>
      <c r="DC2123" s="305"/>
      <c r="DD2123" s="305"/>
      <c r="DE2123" s="305"/>
      <c r="DF2123" s="305"/>
      <c r="DG2123" s="305"/>
      <c r="DH2123" s="305"/>
      <c r="DI2123" s="305"/>
      <c r="DJ2123" s="305"/>
      <c r="DK2123" s="305"/>
      <c r="DL2123" s="305"/>
    </row>
    <row r="2124" spans="1:116" x14ac:dyDescent="0.4">
      <c r="B2124" t="str">
        <f t="shared" si="3278"/>
        <v>2124 WCAR-IS</v>
      </c>
      <c r="D2124" t="s">
        <v>391</v>
      </c>
      <c r="E2124" s="8" t="str">
        <f t="shared" si="3273"/>
        <v>2124 WCAR-IS</v>
      </c>
      <c r="G2124" s="129" t="str">
        <f>G2126&amp;":"</f>
        <v>Accounts receivable:</v>
      </c>
      <c r="H2124" s="31"/>
      <c r="I2124" s="73"/>
      <c r="J2124" s="73"/>
      <c r="K2124" s="124">
        <f>'IS BS CF'!K$17</f>
        <v>0</v>
      </c>
      <c r="L2124" s="124">
        <f>'IS BS CF'!L$17</f>
        <v>0</v>
      </c>
      <c r="M2124" s="124">
        <f>'IS BS CF'!M$17</f>
        <v>0</v>
      </c>
      <c r="N2124" s="124">
        <f>'IS BS CF'!N$17</f>
        <v>0</v>
      </c>
      <c r="O2124" s="124">
        <f>'IS BS CF'!O$17</f>
        <v>0</v>
      </c>
      <c r="P2124" s="124">
        <f>'IS BS CF'!P$17</f>
        <v>0</v>
      </c>
      <c r="Q2124" s="124"/>
      <c r="R2124" s="124">
        <f>'IS BS CF'!R$17</f>
        <v>0</v>
      </c>
      <c r="S2124" s="124">
        <f>'IS BS CF'!S$17</f>
        <v>0</v>
      </c>
      <c r="T2124" s="124">
        <f>'IS BS CF'!T$17</f>
        <v>0</v>
      </c>
      <c r="U2124" s="124">
        <f>'IS BS CF'!U$17</f>
        <v>0</v>
      </c>
      <c r="V2124" s="124">
        <f>'IS BS CF'!V$17</f>
        <v>0</v>
      </c>
      <c r="W2124" s="124">
        <f>'IS BS CF'!W$17</f>
        <v>0</v>
      </c>
      <c r="X2124" s="124">
        <f>'IS BS CF'!X$17</f>
        <v>0</v>
      </c>
      <c r="Y2124" s="124">
        <f>'IS BS CF'!Y$17</f>
        <v>0</v>
      </c>
      <c r="Z2124" s="124">
        <f>'IS BS CF'!Z$17</f>
        <v>0</v>
      </c>
      <c r="AA2124" s="124">
        <f>'IS BS CF'!AA$17</f>
        <v>0</v>
      </c>
      <c r="AB2124" s="124">
        <f>'IS BS CF'!AB$17</f>
        <v>0</v>
      </c>
      <c r="AC2124" s="124">
        <f>'IS BS CF'!AC$17</f>
        <v>0</v>
      </c>
      <c r="AD2124" s="124">
        <f>'IS BS CF'!AD$17</f>
        <v>0</v>
      </c>
      <c r="AE2124" s="124">
        <f>'IS BS CF'!AE$17</f>
        <v>0</v>
      </c>
      <c r="AF2124" s="124">
        <f>'IS BS CF'!AF$17</f>
        <v>0</v>
      </c>
      <c r="AG2124" s="124">
        <f>'IS BS CF'!AG$17</f>
        <v>0</v>
      </c>
      <c r="AH2124" s="124">
        <f>'IS BS CF'!AH$17</f>
        <v>0</v>
      </c>
      <c r="AI2124" s="124">
        <f>'IS BS CF'!AI$17</f>
        <v>0</v>
      </c>
      <c r="AJ2124" s="124">
        <f>'IS BS CF'!AJ$17</f>
        <v>0</v>
      </c>
      <c r="AK2124" s="124">
        <f>'IS BS CF'!AK$17</f>
        <v>0</v>
      </c>
      <c r="AL2124" s="124">
        <f>'IS BS CF'!AL$17</f>
        <v>0</v>
      </c>
      <c r="AM2124" s="124">
        <f>'IS BS CF'!AM$17</f>
        <v>0</v>
      </c>
      <c r="AN2124" s="124">
        <f>'IS BS CF'!AN$17</f>
        <v>0</v>
      </c>
      <c r="AO2124" s="124">
        <f>'IS BS CF'!AO$17</f>
        <v>0</v>
      </c>
      <c r="AP2124" s="124">
        <f>'IS BS CF'!AP$17</f>
        <v>0</v>
      </c>
      <c r="AQ2124" s="124">
        <f>'IS BS CF'!AQ$17</f>
        <v>0</v>
      </c>
      <c r="AR2124" s="124">
        <f>'IS BS CF'!AR$17</f>
        <v>0</v>
      </c>
      <c r="AS2124" s="124">
        <f>'IS BS CF'!AS$17</f>
        <v>0</v>
      </c>
      <c r="AT2124" s="124">
        <f>'IS BS CF'!AT$17</f>
        <v>0</v>
      </c>
      <c r="AU2124" s="124">
        <f>'IS BS CF'!AU$17</f>
        <v>0</v>
      </c>
      <c r="AV2124" s="124">
        <f>'IS BS CF'!AV$17</f>
        <v>0</v>
      </c>
      <c r="AW2124" s="124">
        <f>'IS BS CF'!AW$17</f>
        <v>0</v>
      </c>
      <c r="AX2124" s="124">
        <f>'IS BS CF'!AX$17</f>
        <v>0</v>
      </c>
      <c r="AY2124" s="124">
        <f>'IS BS CF'!AY$17</f>
        <v>0</v>
      </c>
      <c r="AZ2124" s="124">
        <f>'IS BS CF'!AZ$17</f>
        <v>0</v>
      </c>
      <c r="BA2124" s="124">
        <f>'IS BS CF'!BA$17</f>
        <v>0</v>
      </c>
      <c r="BB2124" s="124">
        <f>'IS BS CF'!BB$17</f>
        <v>0</v>
      </c>
      <c r="BC2124" s="124">
        <f>'IS BS CF'!BC$17</f>
        <v>0</v>
      </c>
      <c r="BD2124" s="124">
        <f>'IS BS CF'!BD$17</f>
        <v>0</v>
      </c>
      <c r="BE2124" s="124">
        <f>'IS BS CF'!BE$17</f>
        <v>0</v>
      </c>
      <c r="BF2124" s="124">
        <f>'IS BS CF'!BF$17</f>
        <v>0</v>
      </c>
      <c r="BG2124" s="124">
        <f>'IS BS CF'!BG$17</f>
        <v>0</v>
      </c>
      <c r="BH2124" s="124">
        <f>'IS BS CF'!BH$17</f>
        <v>0</v>
      </c>
      <c r="BI2124" s="124">
        <f>'IS BS CF'!BI$17</f>
        <v>0</v>
      </c>
      <c r="BJ2124" s="124">
        <f>'IS BS CF'!BJ$17</f>
        <v>0</v>
      </c>
      <c r="BK2124" s="124">
        <f>'IS BS CF'!BK$17</f>
        <v>0</v>
      </c>
      <c r="BL2124" s="124">
        <f>'IS BS CF'!BL$17</f>
        <v>0</v>
      </c>
      <c r="BM2124" s="124">
        <f>'IS BS CF'!BM$17</f>
        <v>0</v>
      </c>
      <c r="BN2124" s="124">
        <f>'IS BS CF'!BN$17</f>
        <v>0</v>
      </c>
      <c r="BO2124" s="124">
        <f>'IS BS CF'!BO$17</f>
        <v>0</v>
      </c>
      <c r="BP2124" s="124">
        <f>'IS BS CF'!BP$17</f>
        <v>0</v>
      </c>
      <c r="BQ2124" s="124">
        <f>'IS BS CF'!BQ$17</f>
        <v>0</v>
      </c>
      <c r="BR2124" s="124">
        <f>'IS BS CF'!BR$17</f>
        <v>0</v>
      </c>
      <c r="BS2124" s="124">
        <f>'IS BS CF'!BS$17</f>
        <v>0</v>
      </c>
      <c r="BT2124" s="124">
        <f>'IS BS CF'!BT$17</f>
        <v>0</v>
      </c>
      <c r="BU2124" s="124">
        <f>'IS BS CF'!BU$17</f>
        <v>0</v>
      </c>
      <c r="BV2124" s="124">
        <f>'IS BS CF'!BV$17</f>
        <v>0</v>
      </c>
      <c r="BW2124" s="124">
        <f>'IS BS CF'!BW$17</f>
        <v>0</v>
      </c>
      <c r="BX2124" s="124">
        <f>'IS BS CF'!BX$17</f>
        <v>0</v>
      </c>
      <c r="BY2124" s="124">
        <f>'IS BS CF'!BY$17</f>
        <v>0</v>
      </c>
      <c r="BZ2124" s="124">
        <f>'IS BS CF'!BZ$17</f>
        <v>0</v>
      </c>
      <c r="CA2124" s="124">
        <f>'IS BS CF'!CA$17</f>
        <v>0</v>
      </c>
      <c r="CB2124" s="124">
        <f>'IS BS CF'!CB$17</f>
        <v>0</v>
      </c>
      <c r="CC2124" s="124">
        <f>'IS BS CF'!CC$17</f>
        <v>0</v>
      </c>
      <c r="CD2124" s="124">
        <f>'IS BS CF'!CD$17</f>
        <v>0</v>
      </c>
      <c r="CE2124" s="124">
        <f>'IS BS CF'!CE$17</f>
        <v>0</v>
      </c>
      <c r="CF2124" s="124">
        <f>'IS BS CF'!CF$17</f>
        <v>0</v>
      </c>
      <c r="CG2124" s="124">
        <f>'IS BS CF'!CG$17</f>
        <v>0</v>
      </c>
      <c r="CH2124" s="124">
        <f>'IS BS CF'!CH$17</f>
        <v>0</v>
      </c>
      <c r="CI2124" s="124">
        <f>'IS BS CF'!CI$17</f>
        <v>0</v>
      </c>
      <c r="CJ2124" s="124">
        <f>'IS BS CF'!CJ$17</f>
        <v>0</v>
      </c>
      <c r="CK2124" s="124">
        <f>'IS BS CF'!CK$17</f>
        <v>0</v>
      </c>
      <c r="CL2124" s="124">
        <f>'IS BS CF'!CL$17</f>
        <v>0</v>
      </c>
      <c r="CN2124" s="73"/>
      <c r="CO2124" s="124" t="e">
        <f>#REF!</f>
        <v>#REF!</v>
      </c>
      <c r="CP2124" s="124" t="e">
        <f>#REF!</f>
        <v>#REF!</v>
      </c>
      <c r="CQ2124" s="124" t="e">
        <f>#REF!</f>
        <v>#REF!</v>
      </c>
      <c r="CR2124" s="124" t="e">
        <f>#REF!</f>
        <v>#REF!</v>
      </c>
      <c r="CS2124" s="124" t="e">
        <f>#REF!</f>
        <v>#REF!</v>
      </c>
      <c r="CT2124" s="124" t="e">
        <f>#REF!</f>
        <v>#REF!</v>
      </c>
      <c r="CU2124" s="124" t="e">
        <f>#REF!</f>
        <v>#REF!</v>
      </c>
      <c r="CV2124" s="124" t="e">
        <f>#REF!</f>
        <v>#REF!</v>
      </c>
      <c r="CW2124" s="124" t="e">
        <f>#REF!</f>
        <v>#REF!</v>
      </c>
      <c r="CX2124" s="124" t="e">
        <f>#REF!</f>
        <v>#REF!</v>
      </c>
      <c r="CY2124" s="124" t="e">
        <f>#REF!</f>
        <v>#REF!</v>
      </c>
      <c r="CZ2124" s="124" t="e">
        <f>#REF!</f>
        <v>#REF!</v>
      </c>
      <c r="DA2124" s="124" t="e">
        <f>#REF!</f>
        <v>#REF!</v>
      </c>
      <c r="DB2124" s="124" t="e">
        <f>#REF!</f>
        <v>#REF!</v>
      </c>
      <c r="DC2124" s="124" t="e">
        <f>#REF!</f>
        <v>#REF!</v>
      </c>
      <c r="DD2124" s="124" t="e">
        <f>#REF!</f>
        <v>#REF!</v>
      </c>
      <c r="DE2124" s="124" t="e">
        <f>#REF!</f>
        <v>#REF!</v>
      </c>
      <c r="DF2124" s="124" t="e">
        <f>#REF!</f>
        <v>#REF!</v>
      </c>
      <c r="DG2124" s="124" t="e">
        <f>#REF!</f>
        <v>#REF!</v>
      </c>
      <c r="DH2124" s="124" t="e">
        <f>#REF!</f>
        <v>#REF!</v>
      </c>
      <c r="DI2124" s="124" t="e">
        <f>#REF!</f>
        <v>#REF!</v>
      </c>
      <c r="DJ2124" s="124" t="e">
        <f>#REF!</f>
        <v>#REF!</v>
      </c>
      <c r="DK2124" s="124" t="e">
        <f>#REF!</f>
        <v>#REF!</v>
      </c>
      <c r="DL2124" s="124" t="e">
        <f>#REF!</f>
        <v>#REF!</v>
      </c>
    </row>
    <row r="2125" spans="1:116" x14ac:dyDescent="0.4">
      <c r="B2125" t="str">
        <f t="shared" si="3278"/>
        <v>2125 WCAR-IS</v>
      </c>
      <c r="D2125" t="s">
        <v>391</v>
      </c>
      <c r="E2125" s="8" t="str">
        <f t="shared" si="3273"/>
        <v>2125 WCAR-IS</v>
      </c>
      <c r="G2125" s="145" t="s">
        <v>222</v>
      </c>
      <c r="H2125" s="31"/>
      <c r="I2125" s="73"/>
      <c r="J2125" s="73"/>
      <c r="K2125" s="31"/>
      <c r="L2125" s="31"/>
      <c r="M2125" s="31"/>
      <c r="N2125" s="31"/>
      <c r="O2125" s="31"/>
      <c r="P2125" s="31"/>
      <c r="R2125" s="67"/>
      <c r="S2125" s="67"/>
      <c r="T2125" s="67"/>
      <c r="U2125" s="67"/>
      <c r="V2125" s="67"/>
      <c r="W2125" s="67"/>
      <c r="X2125" s="67"/>
      <c r="Y2125" s="67"/>
      <c r="Z2125" s="67"/>
      <c r="AA2125" s="67"/>
      <c r="AB2125" s="67"/>
      <c r="AC2125" s="67"/>
      <c r="AD2125" s="67"/>
      <c r="AE2125" s="67"/>
      <c r="AF2125" s="67"/>
      <c r="AG2125" s="67"/>
      <c r="AH2125" s="67"/>
      <c r="AI2125" s="67"/>
      <c r="AJ2125" s="67"/>
      <c r="AK2125" s="67"/>
      <c r="AL2125" s="67"/>
      <c r="AM2125" s="67"/>
      <c r="AN2125" s="67"/>
      <c r="AO2125" s="67"/>
      <c r="AP2125" s="67"/>
      <c r="AQ2125" s="67"/>
      <c r="AR2125" s="67"/>
      <c r="AS2125" s="67"/>
      <c r="AT2125" s="67"/>
      <c r="AU2125" s="67"/>
      <c r="AV2125" s="67"/>
      <c r="AW2125" s="67"/>
      <c r="AX2125" s="67"/>
      <c r="AY2125" s="67"/>
      <c r="AZ2125" s="67"/>
      <c r="BA2125" s="67"/>
      <c r="BB2125" s="67"/>
      <c r="BC2125" s="67"/>
      <c r="BD2125" s="67"/>
      <c r="BE2125" s="67"/>
      <c r="BF2125" s="67"/>
      <c r="BG2125" s="67"/>
      <c r="BH2125" s="67"/>
      <c r="BI2125" s="67"/>
      <c r="BJ2125" s="67"/>
      <c r="BK2125" s="67"/>
      <c r="BL2125" s="67"/>
      <c r="BM2125" s="67"/>
      <c r="BN2125" s="67"/>
      <c r="BO2125" s="67"/>
      <c r="BP2125" s="67"/>
      <c r="BQ2125" s="67"/>
      <c r="BR2125" s="67"/>
      <c r="BS2125" s="67"/>
      <c r="BT2125" s="67"/>
      <c r="BU2125" s="67"/>
      <c r="BV2125" s="67"/>
      <c r="BW2125" s="67"/>
      <c r="BX2125" s="67"/>
      <c r="BY2125" s="67"/>
      <c r="BZ2125" s="67"/>
      <c r="CA2125" s="67"/>
      <c r="CB2125" s="67"/>
      <c r="CC2125" s="67"/>
      <c r="CD2125" s="67"/>
      <c r="CE2125" s="67"/>
      <c r="CF2125" s="67"/>
      <c r="CG2125" s="67"/>
      <c r="CH2125" s="67"/>
      <c r="CI2125" s="67"/>
      <c r="CJ2125" s="67"/>
      <c r="CK2125" s="67"/>
      <c r="CL2125" s="67"/>
      <c r="CN2125" s="73"/>
      <c r="CO2125" s="67"/>
      <c r="CP2125" s="67"/>
      <c r="CQ2125" s="67"/>
      <c r="CR2125" s="67"/>
      <c r="CS2125" s="67"/>
      <c r="CT2125" s="67"/>
      <c r="CU2125" s="67"/>
      <c r="CV2125" s="67"/>
      <c r="CW2125" s="67"/>
      <c r="CX2125" s="67"/>
      <c r="CY2125" s="67"/>
      <c r="CZ2125" s="67"/>
      <c r="DA2125" s="67"/>
      <c r="DB2125" s="67"/>
      <c r="DC2125" s="67"/>
      <c r="DD2125" s="67"/>
      <c r="DE2125" s="67"/>
      <c r="DF2125" s="67"/>
      <c r="DG2125" s="67"/>
      <c r="DH2125" s="67"/>
      <c r="DI2125" s="67"/>
      <c r="DJ2125" s="67"/>
      <c r="DK2125" s="67"/>
      <c r="DL2125" s="67"/>
    </row>
    <row r="2126" spans="1:116" x14ac:dyDescent="0.4">
      <c r="B2126" t="str">
        <f t="shared" si="3278"/>
        <v>2126 WCAR-IS</v>
      </c>
      <c r="C2126" t="s">
        <v>224</v>
      </c>
      <c r="D2126" t="s">
        <v>391</v>
      </c>
      <c r="E2126" s="8" t="str">
        <f t="shared" si="3273"/>
        <v>2126 WCAR-IS</v>
      </c>
      <c r="G2126" s="126" t="str">
        <f>"Accounts receivable"</f>
        <v>Accounts receivable</v>
      </c>
      <c r="I2126"/>
      <c r="J2126"/>
      <c r="R2126"/>
      <c r="S2126"/>
      <c r="T2126"/>
      <c r="U2126"/>
      <c r="V2126"/>
      <c r="W2126"/>
      <c r="X2126"/>
      <c r="Y2126"/>
      <c r="Z2126"/>
      <c r="AA2126"/>
      <c r="AB2126"/>
      <c r="AC2126"/>
      <c r="AD2126"/>
      <c r="AE2126"/>
      <c r="AF2126"/>
      <c r="AG2126"/>
      <c r="AH2126"/>
      <c r="AI2126"/>
      <c r="AJ2126"/>
      <c r="AK2126"/>
      <c r="AL2126"/>
      <c r="AM2126"/>
      <c r="AN2126"/>
      <c r="AO2126"/>
      <c r="AP2126"/>
      <c r="AQ2126"/>
      <c r="AR2126"/>
      <c r="AS2126"/>
      <c r="AT2126"/>
      <c r="AU2126"/>
      <c r="AV2126"/>
      <c r="AW2126"/>
      <c r="AX2126"/>
      <c r="AY2126"/>
      <c r="AZ2126"/>
      <c r="BA2126"/>
      <c r="BB2126"/>
      <c r="BC2126"/>
      <c r="BD2126"/>
      <c r="BE2126"/>
      <c r="BF2126"/>
      <c r="BG2126"/>
      <c r="BH2126"/>
      <c r="BI2126"/>
      <c r="BJ2126"/>
      <c r="BK2126"/>
      <c r="BL2126"/>
      <c r="BM2126"/>
      <c r="BN2126"/>
      <c r="BO2126"/>
      <c r="BP2126"/>
      <c r="BQ2126"/>
      <c r="BR2126"/>
      <c r="BS2126"/>
      <c r="BT2126"/>
      <c r="BU2126"/>
      <c r="BV2126"/>
      <c r="BW2126"/>
      <c r="BX2126"/>
      <c r="BY2126"/>
      <c r="BZ2126"/>
      <c r="CA2126"/>
      <c r="CB2126"/>
      <c r="CC2126"/>
      <c r="CD2126"/>
      <c r="CE2126"/>
      <c r="CF2126"/>
      <c r="CG2126"/>
      <c r="CH2126"/>
      <c r="CI2126"/>
      <c r="CJ2126"/>
      <c r="CK2126"/>
      <c r="CL2126"/>
      <c r="CN2126"/>
    </row>
    <row r="2127" spans="1:116" x14ac:dyDescent="0.4">
      <c r="B2127" t="str">
        <f t="shared" si="3278"/>
        <v>2127 WCAR-IS</v>
      </c>
      <c r="D2127" t="s">
        <v>391</v>
      </c>
      <c r="E2127" s="8" t="str">
        <f t="shared" si="3273"/>
        <v>2127 WCAR-IS</v>
      </c>
      <c r="G2127" s="126"/>
      <c r="H2127" s="12"/>
      <c r="I2127" s="60"/>
      <c r="J2127" s="60"/>
      <c r="K2127" s="17">
        <v>30</v>
      </c>
      <c r="L2127" s="17">
        <v>30</v>
      </c>
      <c r="M2127" s="17">
        <v>30</v>
      </c>
      <c r="N2127" s="17">
        <v>30</v>
      </c>
      <c r="O2127" s="17">
        <v>30</v>
      </c>
      <c r="P2127" s="17">
        <v>30</v>
      </c>
      <c r="R2127" s="15"/>
      <c r="S2127" s="15" cm="1">
        <f t="array" ref="S2127">INDEX($K:$P,ROW(),MATCH(S$3,$K$2:$P$2,0))</f>
        <v>30</v>
      </c>
      <c r="T2127" s="15" cm="1">
        <f t="array" ref="T2127">INDEX($K:$P,ROW(),MATCH(T$3,$K$2:$P$2,0))</f>
        <v>30</v>
      </c>
      <c r="U2127" s="15" cm="1">
        <f t="array" ref="U2127">INDEX($K:$P,ROW(),MATCH(U$3,$K$2:$P$2,0))</f>
        <v>30</v>
      </c>
      <c r="V2127" s="15" cm="1">
        <f t="array" ref="V2127">INDEX($K:$P,ROW(),MATCH(V$3,$K$2:$P$2,0))</f>
        <v>30</v>
      </c>
      <c r="W2127" s="15" cm="1">
        <f t="array" ref="W2127">INDEX($K:$P,ROW(),MATCH(W$3,$K$2:$P$2,0))</f>
        <v>30</v>
      </c>
      <c r="X2127" s="15" cm="1">
        <f t="array" ref="X2127">INDEX($K:$P,ROW(),MATCH(X$3,$K$2:$P$2,0))</f>
        <v>30</v>
      </c>
      <c r="Y2127" s="15" cm="1">
        <f t="array" ref="Y2127">INDEX($K:$P,ROW(),MATCH(Y$3,$K$2:$P$2,0))</f>
        <v>30</v>
      </c>
      <c r="Z2127" s="15" cm="1">
        <f t="array" ref="Z2127">INDEX($K:$P,ROW(),MATCH(Z$3,$K$2:$P$2,0))</f>
        <v>30</v>
      </c>
      <c r="AA2127" s="15" cm="1">
        <f t="array" ref="AA2127">INDEX($K:$P,ROW(),MATCH(AA$3,$K$2:$P$2,0))</f>
        <v>30</v>
      </c>
      <c r="AB2127" s="15" cm="1">
        <f t="array" ref="AB2127">INDEX($K:$P,ROW(),MATCH(AB$3,$K$2:$P$2,0))</f>
        <v>30</v>
      </c>
      <c r="AC2127" s="15" cm="1">
        <f t="array" ref="AC2127">INDEX($K:$P,ROW(),MATCH(AC$3,$K$2:$P$2,0))</f>
        <v>30</v>
      </c>
      <c r="AD2127" s="15" cm="1">
        <f t="array" ref="AD2127">INDEX($K:$P,ROW(),MATCH(AD$3,$K$2:$P$2,0))</f>
        <v>30</v>
      </c>
      <c r="AE2127" s="15" cm="1">
        <f t="array" ref="AE2127">INDEX($K:$P,ROW(),MATCH(AE$3,$K$2:$P$2,0))</f>
        <v>30</v>
      </c>
      <c r="AF2127" s="15" cm="1">
        <f t="array" ref="AF2127">INDEX($K:$P,ROW(),MATCH(AF$3,$K$2:$P$2,0))</f>
        <v>30</v>
      </c>
      <c r="AG2127" s="15" cm="1">
        <f t="array" ref="AG2127">INDEX($K:$P,ROW(),MATCH(AG$3,$K$2:$P$2,0))</f>
        <v>30</v>
      </c>
      <c r="AH2127" s="15" cm="1">
        <f t="array" ref="AH2127">INDEX($K:$P,ROW(),MATCH(AH$3,$K$2:$P$2,0))</f>
        <v>30</v>
      </c>
      <c r="AI2127" s="15" cm="1">
        <f t="array" ref="AI2127">INDEX($K:$P,ROW(),MATCH(AI$3,$K$2:$P$2,0))</f>
        <v>30</v>
      </c>
      <c r="AJ2127" s="15" cm="1">
        <f t="array" ref="AJ2127">INDEX($K:$P,ROW(),MATCH(AJ$3,$K$2:$P$2,0))</f>
        <v>30</v>
      </c>
      <c r="AK2127" s="15" cm="1">
        <f t="array" ref="AK2127">INDEX($K:$P,ROW(),MATCH(AK$3,$K$2:$P$2,0))</f>
        <v>30</v>
      </c>
      <c r="AL2127" s="15" cm="1">
        <f t="array" ref="AL2127">INDEX($K:$P,ROW(),MATCH(AL$3,$K$2:$P$2,0))</f>
        <v>30</v>
      </c>
      <c r="AM2127" s="15" cm="1">
        <f t="array" ref="AM2127">INDEX($K:$P,ROW(),MATCH(AM$3,$K$2:$P$2,0))</f>
        <v>30</v>
      </c>
      <c r="AN2127" s="15" cm="1">
        <f t="array" ref="AN2127">INDEX($K:$P,ROW(),MATCH(AN$3,$K$2:$P$2,0))</f>
        <v>30</v>
      </c>
      <c r="AO2127" s="15" cm="1">
        <f t="array" ref="AO2127">INDEX($K:$P,ROW(),MATCH(AO$3,$K$2:$P$2,0))</f>
        <v>30</v>
      </c>
      <c r="AP2127" s="15" cm="1">
        <f t="array" ref="AP2127">INDEX($K:$P,ROW(),MATCH(AP$3,$K$2:$P$2,0))</f>
        <v>30</v>
      </c>
      <c r="AQ2127" s="15" cm="1">
        <f t="array" ref="AQ2127">INDEX($K:$P,ROW(),MATCH(AQ$3,$K$2:$P$2,0))</f>
        <v>30</v>
      </c>
      <c r="AR2127" s="15" cm="1">
        <f t="array" ref="AR2127">INDEX($K:$P,ROW(),MATCH(AR$3,$K$2:$P$2,0))</f>
        <v>30</v>
      </c>
      <c r="AS2127" s="15" cm="1">
        <f t="array" ref="AS2127">INDEX($K:$P,ROW(),MATCH(AS$3,$K$2:$P$2,0))</f>
        <v>30</v>
      </c>
      <c r="AT2127" s="15" cm="1">
        <f t="array" ref="AT2127">INDEX($K:$P,ROW(),MATCH(AT$3,$K$2:$P$2,0))</f>
        <v>30</v>
      </c>
      <c r="AU2127" s="15" cm="1">
        <f t="array" ref="AU2127">INDEX($K:$P,ROW(),MATCH(AU$3,$K$2:$P$2,0))</f>
        <v>30</v>
      </c>
      <c r="AV2127" s="15" cm="1">
        <f t="array" ref="AV2127">INDEX($K:$P,ROW(),MATCH(AV$3,$K$2:$P$2,0))</f>
        <v>30</v>
      </c>
      <c r="AW2127" s="15" cm="1">
        <f t="array" ref="AW2127">INDEX($K:$P,ROW(),MATCH(AW$3,$K$2:$P$2,0))</f>
        <v>30</v>
      </c>
      <c r="AX2127" s="15" cm="1">
        <f t="array" ref="AX2127">INDEX($K:$P,ROW(),MATCH(AX$3,$K$2:$P$2,0))</f>
        <v>30</v>
      </c>
      <c r="AY2127" s="15" cm="1">
        <f t="array" ref="AY2127">INDEX($K:$P,ROW(),MATCH(AY$3,$K$2:$P$2,0))</f>
        <v>30</v>
      </c>
      <c r="AZ2127" s="15" cm="1">
        <f t="array" ref="AZ2127">INDEX($K:$P,ROW(),MATCH(AZ$3,$K$2:$P$2,0))</f>
        <v>30</v>
      </c>
      <c r="BA2127" s="15" cm="1">
        <f t="array" ref="BA2127">INDEX($K:$P,ROW(),MATCH(BA$3,$K$2:$P$2,0))</f>
        <v>30</v>
      </c>
      <c r="BB2127" s="15" cm="1">
        <f t="array" ref="BB2127">INDEX($K:$P,ROW(),MATCH(BB$3,$K$2:$P$2,0))</f>
        <v>30</v>
      </c>
      <c r="BC2127" s="15" cm="1">
        <f t="array" ref="BC2127">INDEX($K:$P,ROW(),MATCH(BC$3,$K$2:$P$2,0))</f>
        <v>30</v>
      </c>
      <c r="BD2127" s="15" cm="1">
        <f t="array" ref="BD2127">INDEX($K:$P,ROW(),MATCH(BD$3,$K$2:$P$2,0))</f>
        <v>30</v>
      </c>
      <c r="BE2127" s="15" cm="1">
        <f t="array" ref="BE2127">INDEX($K:$P,ROW(),MATCH(BE$3,$K$2:$P$2,0))</f>
        <v>30</v>
      </c>
      <c r="BF2127" s="15" cm="1">
        <f t="array" ref="BF2127">INDEX($K:$P,ROW(),MATCH(BF$3,$K$2:$P$2,0))</f>
        <v>30</v>
      </c>
      <c r="BG2127" s="15" cm="1">
        <f t="array" ref="BG2127">INDEX($K:$P,ROW(),MATCH(BG$3,$K$2:$P$2,0))</f>
        <v>30</v>
      </c>
      <c r="BH2127" s="15" cm="1">
        <f t="array" ref="BH2127">INDEX($K:$P,ROW(),MATCH(BH$3,$K$2:$P$2,0))</f>
        <v>30</v>
      </c>
      <c r="BI2127" s="15" cm="1">
        <f t="array" ref="BI2127">INDEX($K:$P,ROW(),MATCH(BI$3,$K$2:$P$2,0))</f>
        <v>30</v>
      </c>
      <c r="BJ2127" s="15" cm="1">
        <f t="array" ref="BJ2127">INDEX($K:$P,ROW(),MATCH(BJ$3,$K$2:$P$2,0))</f>
        <v>30</v>
      </c>
      <c r="BK2127" s="15" cm="1">
        <f t="array" ref="BK2127">INDEX($K:$P,ROW(),MATCH(BK$3,$K$2:$P$2,0))</f>
        <v>30</v>
      </c>
      <c r="BL2127" s="15" cm="1">
        <f t="array" ref="BL2127">INDEX($K:$P,ROW(),MATCH(BL$3,$K$2:$P$2,0))</f>
        <v>30</v>
      </c>
      <c r="BM2127" s="15" cm="1">
        <f t="array" ref="BM2127">INDEX($K:$P,ROW(),MATCH(BM$3,$K$2:$P$2,0))</f>
        <v>30</v>
      </c>
      <c r="BN2127" s="15" cm="1">
        <f t="array" ref="BN2127">INDEX($K:$P,ROW(),MATCH(BN$3,$K$2:$P$2,0))</f>
        <v>30</v>
      </c>
      <c r="BO2127" s="15" cm="1">
        <f t="array" ref="BO2127">INDEX($K:$P,ROW(),MATCH(BO$3,$K$2:$P$2,0))</f>
        <v>30</v>
      </c>
      <c r="BP2127" s="15" cm="1">
        <f t="array" ref="BP2127">INDEX($K:$P,ROW(),MATCH(BP$3,$K$2:$P$2,0))</f>
        <v>30</v>
      </c>
      <c r="BQ2127" s="15" cm="1">
        <f t="array" ref="BQ2127">INDEX($K:$P,ROW(),MATCH(BQ$3,$K$2:$P$2,0))</f>
        <v>30</v>
      </c>
      <c r="BR2127" s="15" cm="1">
        <f t="array" ref="BR2127">INDEX($K:$P,ROW(),MATCH(BR$3,$K$2:$P$2,0))</f>
        <v>30</v>
      </c>
      <c r="BS2127" s="15" cm="1">
        <f t="array" ref="BS2127">INDEX($K:$P,ROW(),MATCH(BS$3,$K$2:$P$2,0))</f>
        <v>30</v>
      </c>
      <c r="BT2127" s="15" cm="1">
        <f t="array" ref="BT2127">INDEX($K:$P,ROW(),MATCH(BT$3,$K$2:$P$2,0))</f>
        <v>30</v>
      </c>
      <c r="BU2127" s="15" cm="1">
        <f t="array" ref="BU2127">INDEX($K:$P,ROW(),MATCH(BU$3,$K$2:$P$2,0))</f>
        <v>30</v>
      </c>
      <c r="BV2127" s="15" cm="1">
        <f t="array" ref="BV2127">INDEX($K:$P,ROW(),MATCH(BV$3,$K$2:$P$2,0))</f>
        <v>30</v>
      </c>
      <c r="BW2127" s="15" cm="1">
        <f t="array" ref="BW2127">INDEX($K:$P,ROW(),MATCH(BW$3,$K$2:$P$2,0))</f>
        <v>30</v>
      </c>
      <c r="BX2127" s="15" cm="1">
        <f t="array" ref="BX2127">INDEX($K:$P,ROW(),MATCH(BX$3,$K$2:$P$2,0))</f>
        <v>30</v>
      </c>
      <c r="BY2127" s="15" cm="1">
        <f t="array" ref="BY2127">INDEX($K:$P,ROW(),MATCH(BY$3,$K$2:$P$2,0))</f>
        <v>30</v>
      </c>
      <c r="BZ2127" s="15" cm="1">
        <f t="array" ref="BZ2127">INDEX($K:$P,ROW(),MATCH(BZ$3,$K$2:$P$2,0))</f>
        <v>30</v>
      </c>
      <c r="CA2127" s="15" cm="1">
        <f t="array" ref="CA2127">INDEX($K:$P,ROW(),MATCH(CA$3,$K$2:$P$2,0))</f>
        <v>30</v>
      </c>
      <c r="CB2127" s="15" cm="1">
        <f t="array" ref="CB2127">INDEX($K:$P,ROW(),MATCH(CB$3,$K$2:$P$2,0))</f>
        <v>30</v>
      </c>
      <c r="CC2127" s="15" cm="1">
        <f t="array" ref="CC2127">INDEX($K:$P,ROW(),MATCH(CC$3,$K$2:$P$2,0))</f>
        <v>30</v>
      </c>
      <c r="CD2127" s="15" cm="1">
        <f t="array" ref="CD2127">INDEX($K:$P,ROW(),MATCH(CD$3,$K$2:$P$2,0))</f>
        <v>30</v>
      </c>
      <c r="CE2127" s="15" cm="1">
        <f t="array" ref="CE2127">INDEX($K:$P,ROW(),MATCH(CE$3,$K$2:$P$2,0))</f>
        <v>30</v>
      </c>
      <c r="CF2127" s="15" cm="1">
        <f t="array" ref="CF2127">INDEX($K:$P,ROW(),MATCH(CF$3,$K$2:$P$2,0))</f>
        <v>30</v>
      </c>
      <c r="CG2127" s="15" cm="1">
        <f t="array" ref="CG2127">INDEX($K:$P,ROW(),MATCH(CG$3,$K$2:$P$2,0))</f>
        <v>30</v>
      </c>
      <c r="CH2127" s="15" cm="1">
        <f t="array" ref="CH2127">INDEX($K:$P,ROW(),MATCH(CH$3,$K$2:$P$2,0))</f>
        <v>30</v>
      </c>
      <c r="CI2127" s="15" cm="1">
        <f t="array" ref="CI2127">INDEX($K:$P,ROW(),MATCH(CI$3,$K$2:$P$2,0))</f>
        <v>30</v>
      </c>
      <c r="CJ2127" s="15" cm="1">
        <f t="array" ref="CJ2127">INDEX($K:$P,ROW(),MATCH(CJ$3,$K$2:$P$2,0))</f>
        <v>30</v>
      </c>
      <c r="CK2127" s="15" cm="1">
        <f t="array" ref="CK2127">INDEX($K:$P,ROW(),MATCH(CK$3,$K$2:$P$2,0))</f>
        <v>30</v>
      </c>
      <c r="CL2127" s="15" cm="1">
        <f t="array" ref="CL2127">INDEX($K:$P,ROW(),MATCH(CL$3,$K$2:$P$2,0))</f>
        <v>30</v>
      </c>
      <c r="CN2127" s="60"/>
      <c r="CO2127" s="15" t="e" cm="1">
        <f t="array" ref="CO2127">INDEX($K:$P,ROW(),MATCH(CO$3,$K$2:$P$2,0))</f>
        <v>#N/A</v>
      </c>
      <c r="CP2127" s="15" t="e" cm="1">
        <f t="array" ref="CP2127">INDEX($K:$P,ROW(),MATCH(CP$3,$K$2:$P$2,0))</f>
        <v>#N/A</v>
      </c>
      <c r="CQ2127" s="15" t="e" cm="1">
        <f t="array" ref="CQ2127">INDEX($K:$P,ROW(),MATCH(CQ$3,$K$2:$P$2,0))</f>
        <v>#N/A</v>
      </c>
      <c r="CR2127" s="15" t="e" cm="1">
        <f t="array" ref="CR2127">INDEX($K:$P,ROW(),MATCH(CR$3,$K$2:$P$2,0))</f>
        <v>#N/A</v>
      </c>
      <c r="CS2127" s="15" t="e" cm="1">
        <f t="array" ref="CS2127">INDEX($K:$P,ROW(),MATCH(CS$3,$K$2:$P$2,0))</f>
        <v>#N/A</v>
      </c>
      <c r="CT2127" s="15" t="e" cm="1">
        <f t="array" ref="CT2127">INDEX($K:$P,ROW(),MATCH(CT$3,$K$2:$P$2,0))</f>
        <v>#N/A</v>
      </c>
      <c r="CU2127" s="15" t="e" cm="1">
        <f t="array" ref="CU2127">INDEX($K:$P,ROW(),MATCH(CU$3,$K$2:$P$2,0))</f>
        <v>#N/A</v>
      </c>
      <c r="CV2127" s="15" t="e" cm="1">
        <f t="array" ref="CV2127">INDEX($K:$P,ROW(),MATCH(CV$3,$K$2:$P$2,0))</f>
        <v>#N/A</v>
      </c>
      <c r="CW2127" s="15" t="e" cm="1">
        <f t="array" ref="CW2127">INDEX($K:$P,ROW(),MATCH(CW$3,$K$2:$P$2,0))</f>
        <v>#N/A</v>
      </c>
      <c r="CX2127" s="15" t="e" cm="1">
        <f t="array" ref="CX2127">INDEX($K:$P,ROW(),MATCH(CX$3,$K$2:$P$2,0))</f>
        <v>#N/A</v>
      </c>
      <c r="CY2127" s="15" t="e" cm="1">
        <f t="array" ref="CY2127">INDEX($K:$P,ROW(),MATCH(CY$3,$K$2:$P$2,0))</f>
        <v>#N/A</v>
      </c>
      <c r="CZ2127" s="15" t="e" cm="1">
        <f t="array" ref="CZ2127">INDEX($K:$P,ROW(),MATCH(CZ$3,$K$2:$P$2,0))</f>
        <v>#N/A</v>
      </c>
      <c r="DA2127" s="15" t="e" cm="1">
        <f t="array" ref="DA2127">INDEX($K:$P,ROW(),MATCH(DA$3,$K$2:$P$2,0))</f>
        <v>#N/A</v>
      </c>
      <c r="DB2127" s="15" t="e" cm="1">
        <f t="array" ref="DB2127">INDEX($K:$P,ROW(),MATCH(DB$3,$K$2:$P$2,0))</f>
        <v>#N/A</v>
      </c>
      <c r="DC2127" s="15" t="e" cm="1">
        <f t="array" ref="DC2127">INDEX($K:$P,ROW(),MATCH(DC$3,$K$2:$P$2,0))</f>
        <v>#N/A</v>
      </c>
      <c r="DD2127" s="15" t="e" cm="1">
        <f t="array" ref="DD2127">INDEX($K:$P,ROW(),MATCH(DD$3,$K$2:$P$2,0))</f>
        <v>#N/A</v>
      </c>
      <c r="DE2127" s="15" t="e" cm="1">
        <f t="array" ref="DE2127">INDEX($K:$P,ROW(),MATCH(DE$3,$K$2:$P$2,0))</f>
        <v>#N/A</v>
      </c>
      <c r="DF2127" s="15" t="e" cm="1">
        <f t="array" ref="DF2127">INDEX($K:$P,ROW(),MATCH(DF$3,$K$2:$P$2,0))</f>
        <v>#N/A</v>
      </c>
      <c r="DG2127" s="15" t="e" cm="1">
        <f t="array" ref="DG2127">INDEX($K:$P,ROW(),MATCH(DG$3,$K$2:$P$2,0))</f>
        <v>#N/A</v>
      </c>
      <c r="DH2127" s="15" t="e" cm="1">
        <f t="array" ref="DH2127">INDEX($K:$P,ROW(),MATCH(DH$3,$K$2:$P$2,0))</f>
        <v>#N/A</v>
      </c>
      <c r="DI2127" s="15" t="e" cm="1">
        <f t="array" ref="DI2127">INDEX($K:$P,ROW(),MATCH(DI$3,$K$2:$P$2,0))</f>
        <v>#N/A</v>
      </c>
      <c r="DJ2127" s="15" t="e" cm="1">
        <f t="array" ref="DJ2127">INDEX($K:$P,ROW(),MATCH(DJ$3,$K$2:$P$2,0))</f>
        <v>#N/A</v>
      </c>
      <c r="DK2127" s="15" t="e" cm="1">
        <f t="array" ref="DK2127">INDEX($K:$P,ROW(),MATCH(DK$3,$K$2:$P$2,0))</f>
        <v>#N/A</v>
      </c>
      <c r="DL2127" s="15" t="e" cm="1">
        <f t="array" ref="DL2127">INDEX($K:$P,ROW(),MATCH(DL$3,$K$2:$P$2,0))</f>
        <v>#N/A</v>
      </c>
    </row>
    <row r="2128" spans="1:116" x14ac:dyDescent="0.4">
      <c r="B2128" t="str">
        <f t="shared" si="3278"/>
        <v>2128 WCAR-IS</v>
      </c>
      <c r="C2128" t="s">
        <v>234</v>
      </c>
      <c r="D2128" t="s">
        <v>391</v>
      </c>
      <c r="E2128" s="8" t="str">
        <f t="shared" si="3273"/>
        <v>2128 WCAR-IS</v>
      </c>
      <c r="G2128" s="126" t="str">
        <f>"Change in "&amp;G2126</f>
        <v>Change in Accounts receivable</v>
      </c>
      <c r="H2128" s="27"/>
      <c r="I2128" s="78"/>
      <c r="J2128" s="78"/>
      <c r="K2128" s="118">
        <f>SUMIF($3:$3,K$2,2124:2124)</f>
        <v>0</v>
      </c>
      <c r="L2128" s="118">
        <f>SUMIF($3:$3,L$2,2124:2124)</f>
        <v>0</v>
      </c>
      <c r="M2128" s="118">
        <f>SUMIF($3:$3,M$2,2124:2124)</f>
        <v>0</v>
      </c>
      <c r="N2128" s="118">
        <f>SUMIF($3:$3,N$2,2124:2124)</f>
        <v>0</v>
      </c>
      <c r="O2128" s="118">
        <f>SUMIF($3:$3,O$2,2124:2124)</f>
        <v>0</v>
      </c>
      <c r="P2128" s="118">
        <f>SUMIF($3:$3,P$2,2124:2124)</f>
        <v>0</v>
      </c>
      <c r="R2128" s="118"/>
      <c r="S2128" s="118">
        <f t="shared" ref="S2128:CD2128" si="3283">MIN(S2127/30*S2124,R2128+S2124)</f>
        <v>0</v>
      </c>
      <c r="T2128" s="118">
        <f t="shared" si="3283"/>
        <v>0</v>
      </c>
      <c r="U2128" s="118">
        <f t="shared" si="3283"/>
        <v>0</v>
      </c>
      <c r="V2128" s="118">
        <f t="shared" si="3283"/>
        <v>0</v>
      </c>
      <c r="W2128" s="118">
        <f t="shared" si="3283"/>
        <v>0</v>
      </c>
      <c r="X2128" s="118">
        <f t="shared" si="3283"/>
        <v>0</v>
      </c>
      <c r="Y2128" s="118">
        <f t="shared" si="3283"/>
        <v>0</v>
      </c>
      <c r="Z2128" s="118">
        <f t="shared" si="3283"/>
        <v>0</v>
      </c>
      <c r="AA2128" s="118">
        <f t="shared" si="3283"/>
        <v>0</v>
      </c>
      <c r="AB2128" s="118">
        <f t="shared" si="3283"/>
        <v>0</v>
      </c>
      <c r="AC2128" s="118">
        <f t="shared" si="3283"/>
        <v>0</v>
      </c>
      <c r="AD2128" s="118">
        <f t="shared" si="3283"/>
        <v>0</v>
      </c>
      <c r="AE2128" s="118">
        <f t="shared" si="3283"/>
        <v>0</v>
      </c>
      <c r="AF2128" s="118">
        <f t="shared" si="3283"/>
        <v>0</v>
      </c>
      <c r="AG2128" s="118">
        <f t="shared" si="3283"/>
        <v>0</v>
      </c>
      <c r="AH2128" s="118">
        <f t="shared" si="3283"/>
        <v>0</v>
      </c>
      <c r="AI2128" s="118">
        <f t="shared" si="3283"/>
        <v>0</v>
      </c>
      <c r="AJ2128" s="118">
        <f t="shared" si="3283"/>
        <v>0</v>
      </c>
      <c r="AK2128" s="118">
        <f t="shared" si="3283"/>
        <v>0</v>
      </c>
      <c r="AL2128" s="118">
        <f t="shared" si="3283"/>
        <v>0</v>
      </c>
      <c r="AM2128" s="118">
        <f t="shared" si="3283"/>
        <v>0</v>
      </c>
      <c r="AN2128" s="118">
        <f t="shared" si="3283"/>
        <v>0</v>
      </c>
      <c r="AO2128" s="118">
        <f t="shared" si="3283"/>
        <v>0</v>
      </c>
      <c r="AP2128" s="118">
        <f t="shared" si="3283"/>
        <v>0</v>
      </c>
      <c r="AQ2128" s="118">
        <f t="shared" si="3283"/>
        <v>0</v>
      </c>
      <c r="AR2128" s="118">
        <f t="shared" si="3283"/>
        <v>0</v>
      </c>
      <c r="AS2128" s="118">
        <f t="shared" si="3283"/>
        <v>0</v>
      </c>
      <c r="AT2128" s="118">
        <f t="shared" si="3283"/>
        <v>0</v>
      </c>
      <c r="AU2128" s="118">
        <f t="shared" si="3283"/>
        <v>0</v>
      </c>
      <c r="AV2128" s="118">
        <f t="shared" si="3283"/>
        <v>0</v>
      </c>
      <c r="AW2128" s="118">
        <f t="shared" si="3283"/>
        <v>0</v>
      </c>
      <c r="AX2128" s="118">
        <f t="shared" si="3283"/>
        <v>0</v>
      </c>
      <c r="AY2128" s="118">
        <f t="shared" si="3283"/>
        <v>0</v>
      </c>
      <c r="AZ2128" s="118">
        <f t="shared" si="3283"/>
        <v>0</v>
      </c>
      <c r="BA2128" s="118">
        <f t="shared" si="3283"/>
        <v>0</v>
      </c>
      <c r="BB2128" s="118">
        <f t="shared" si="3283"/>
        <v>0</v>
      </c>
      <c r="BC2128" s="118">
        <f t="shared" si="3283"/>
        <v>0</v>
      </c>
      <c r="BD2128" s="118">
        <f t="shared" si="3283"/>
        <v>0</v>
      </c>
      <c r="BE2128" s="118">
        <f t="shared" si="3283"/>
        <v>0</v>
      </c>
      <c r="BF2128" s="118">
        <f t="shared" si="3283"/>
        <v>0</v>
      </c>
      <c r="BG2128" s="118">
        <f t="shared" si="3283"/>
        <v>0</v>
      </c>
      <c r="BH2128" s="118">
        <f t="shared" si="3283"/>
        <v>0</v>
      </c>
      <c r="BI2128" s="118">
        <f t="shared" si="3283"/>
        <v>0</v>
      </c>
      <c r="BJ2128" s="118">
        <f t="shared" si="3283"/>
        <v>0</v>
      </c>
      <c r="BK2128" s="118">
        <f t="shared" si="3283"/>
        <v>0</v>
      </c>
      <c r="BL2128" s="118">
        <f t="shared" si="3283"/>
        <v>0</v>
      </c>
      <c r="BM2128" s="118">
        <f t="shared" si="3283"/>
        <v>0</v>
      </c>
      <c r="BN2128" s="118">
        <f t="shared" si="3283"/>
        <v>0</v>
      </c>
      <c r="BO2128" s="118">
        <f t="shared" si="3283"/>
        <v>0</v>
      </c>
      <c r="BP2128" s="118">
        <f t="shared" si="3283"/>
        <v>0</v>
      </c>
      <c r="BQ2128" s="118">
        <f t="shared" si="3283"/>
        <v>0</v>
      </c>
      <c r="BR2128" s="118">
        <f t="shared" si="3283"/>
        <v>0</v>
      </c>
      <c r="BS2128" s="118">
        <f t="shared" si="3283"/>
        <v>0</v>
      </c>
      <c r="BT2128" s="118">
        <f t="shared" si="3283"/>
        <v>0</v>
      </c>
      <c r="BU2128" s="118">
        <f t="shared" si="3283"/>
        <v>0</v>
      </c>
      <c r="BV2128" s="118">
        <f t="shared" si="3283"/>
        <v>0</v>
      </c>
      <c r="BW2128" s="118">
        <f t="shared" si="3283"/>
        <v>0</v>
      </c>
      <c r="BX2128" s="118">
        <f t="shared" si="3283"/>
        <v>0</v>
      </c>
      <c r="BY2128" s="118">
        <f t="shared" si="3283"/>
        <v>0</v>
      </c>
      <c r="BZ2128" s="118">
        <f t="shared" si="3283"/>
        <v>0</v>
      </c>
      <c r="CA2128" s="118">
        <f t="shared" si="3283"/>
        <v>0</v>
      </c>
      <c r="CB2128" s="118">
        <f t="shared" si="3283"/>
        <v>0</v>
      </c>
      <c r="CC2128" s="118">
        <f t="shared" si="3283"/>
        <v>0</v>
      </c>
      <c r="CD2128" s="118">
        <f t="shared" si="3283"/>
        <v>0</v>
      </c>
      <c r="CE2128" s="118">
        <f t="shared" ref="CE2128:CK2128" si="3284">MIN(CE2127/30*CE2124,CD2128+CE2124)</f>
        <v>0</v>
      </c>
      <c r="CF2128" s="118">
        <f t="shared" si="3284"/>
        <v>0</v>
      </c>
      <c r="CG2128" s="118">
        <f t="shared" si="3284"/>
        <v>0</v>
      </c>
      <c r="CH2128" s="118">
        <f t="shared" si="3284"/>
        <v>0</v>
      </c>
      <c r="CI2128" s="118">
        <f t="shared" si="3284"/>
        <v>0</v>
      </c>
      <c r="CJ2128" s="118">
        <f t="shared" si="3284"/>
        <v>0</v>
      </c>
      <c r="CK2128" s="118">
        <f t="shared" si="3284"/>
        <v>0</v>
      </c>
      <c r="CL2128" s="118">
        <f>MIN(CL2127/30*CL2124,CK2128+CL2124)</f>
        <v>0</v>
      </c>
      <c r="CN2128" s="33"/>
      <c r="CO2128" s="118" t="e">
        <f>MIN(CO2127/90*CO2124,CN2128+CO2124)</f>
        <v>#N/A</v>
      </c>
      <c r="CP2128" s="118" t="e">
        <f t="shared" ref="CP2128:DL2128" si="3285">MIN(CP2127/90*CP2124,CO2128+CP2124)</f>
        <v>#N/A</v>
      </c>
      <c r="CQ2128" s="118" t="e">
        <f t="shared" si="3285"/>
        <v>#N/A</v>
      </c>
      <c r="CR2128" s="118" t="e">
        <f t="shared" si="3285"/>
        <v>#N/A</v>
      </c>
      <c r="CS2128" s="118" t="e">
        <f t="shared" si="3285"/>
        <v>#N/A</v>
      </c>
      <c r="CT2128" s="118" t="e">
        <f t="shared" si="3285"/>
        <v>#N/A</v>
      </c>
      <c r="CU2128" s="118" t="e">
        <f t="shared" si="3285"/>
        <v>#N/A</v>
      </c>
      <c r="CV2128" s="118" t="e">
        <f t="shared" si="3285"/>
        <v>#N/A</v>
      </c>
      <c r="CW2128" s="118" t="e">
        <f t="shared" si="3285"/>
        <v>#N/A</v>
      </c>
      <c r="CX2128" s="118" t="e">
        <f t="shared" si="3285"/>
        <v>#N/A</v>
      </c>
      <c r="CY2128" s="118" t="e">
        <f t="shared" si="3285"/>
        <v>#N/A</v>
      </c>
      <c r="CZ2128" s="118" t="e">
        <f t="shared" si="3285"/>
        <v>#N/A</v>
      </c>
      <c r="DA2128" s="118" t="e">
        <f t="shared" si="3285"/>
        <v>#N/A</v>
      </c>
      <c r="DB2128" s="118" t="e">
        <f t="shared" si="3285"/>
        <v>#N/A</v>
      </c>
      <c r="DC2128" s="118" t="e">
        <f t="shared" si="3285"/>
        <v>#N/A</v>
      </c>
      <c r="DD2128" s="118" t="e">
        <f t="shared" si="3285"/>
        <v>#N/A</v>
      </c>
      <c r="DE2128" s="118" t="e">
        <f t="shared" si="3285"/>
        <v>#N/A</v>
      </c>
      <c r="DF2128" s="118" t="e">
        <f t="shared" si="3285"/>
        <v>#N/A</v>
      </c>
      <c r="DG2128" s="118" t="e">
        <f t="shared" si="3285"/>
        <v>#N/A</v>
      </c>
      <c r="DH2128" s="118" t="e">
        <f t="shared" si="3285"/>
        <v>#N/A</v>
      </c>
      <c r="DI2128" s="118" t="e">
        <f t="shared" si="3285"/>
        <v>#N/A</v>
      </c>
      <c r="DJ2128" s="118" t="e">
        <f t="shared" si="3285"/>
        <v>#N/A</v>
      </c>
      <c r="DK2128" s="118" t="e">
        <f t="shared" si="3285"/>
        <v>#N/A</v>
      </c>
      <c r="DL2128" s="118" t="e">
        <f t="shared" si="3285"/>
        <v>#N/A</v>
      </c>
    </row>
    <row r="2129" spans="1:116" x14ac:dyDescent="0.4">
      <c r="B2129" t="str">
        <f t="shared" si="3278"/>
        <v>2129 WCAR-IS</v>
      </c>
      <c r="D2129" t="s">
        <v>391</v>
      </c>
      <c r="E2129" s="8" t="str">
        <f t="shared" si="3273"/>
        <v>2129 WCAR-IS</v>
      </c>
      <c r="G2129" s="125"/>
      <c r="H2129" s="27"/>
      <c r="I2129" s="78"/>
      <c r="J2129" s="78"/>
      <c r="K2129" s="33"/>
      <c r="L2129" s="33"/>
      <c r="M2129" s="33"/>
      <c r="N2129" s="33"/>
      <c r="O2129" s="33"/>
      <c r="P2129" s="33"/>
      <c r="R2129" s="33"/>
      <c r="S2129" s="33"/>
      <c r="T2129" s="33"/>
      <c r="U2129" s="33"/>
      <c r="V2129" s="33"/>
      <c r="W2129" s="33"/>
      <c r="X2129" s="33"/>
      <c r="Y2129" s="33"/>
      <c r="Z2129" s="33"/>
      <c r="AA2129" s="33"/>
      <c r="AB2129" s="33"/>
      <c r="AC2129" s="33"/>
      <c r="AD2129" s="33"/>
      <c r="AE2129" s="33"/>
      <c r="AF2129" s="33"/>
      <c r="AG2129" s="33"/>
      <c r="AH2129" s="33"/>
      <c r="AI2129" s="33"/>
      <c r="AJ2129" s="33"/>
      <c r="AK2129" s="33"/>
      <c r="AL2129" s="33"/>
      <c r="AM2129" s="33"/>
      <c r="AN2129" s="33"/>
      <c r="AO2129" s="33"/>
      <c r="AP2129" s="33"/>
      <c r="AQ2129" s="33"/>
      <c r="AR2129" s="33"/>
      <c r="AS2129" s="33"/>
      <c r="AT2129" s="33"/>
      <c r="AU2129" s="33"/>
      <c r="AV2129" s="33"/>
      <c r="AW2129" s="33"/>
      <c r="AX2129" s="33"/>
      <c r="AY2129" s="33"/>
      <c r="AZ2129" s="33"/>
      <c r="BA2129" s="33"/>
      <c r="BB2129" s="33"/>
      <c r="BC2129" s="33"/>
      <c r="BD2129" s="33"/>
      <c r="BE2129" s="33"/>
      <c r="BF2129" s="33"/>
      <c r="BG2129" s="33"/>
      <c r="BH2129" s="33"/>
      <c r="BI2129" s="33"/>
      <c r="BJ2129" s="33"/>
      <c r="BK2129" s="33"/>
      <c r="BL2129" s="33"/>
      <c r="BM2129" s="33"/>
      <c r="BN2129" s="33"/>
      <c r="BO2129" s="33"/>
      <c r="BP2129" s="33"/>
      <c r="BQ2129" s="33"/>
      <c r="BR2129" s="33"/>
      <c r="BS2129" s="33"/>
      <c r="BT2129" s="33"/>
      <c r="BU2129" s="33"/>
      <c r="BV2129" s="33"/>
      <c r="BW2129" s="33"/>
      <c r="BX2129" s="33"/>
      <c r="BY2129" s="33"/>
      <c r="BZ2129" s="33"/>
      <c r="CA2129" s="33"/>
      <c r="CB2129" s="33"/>
      <c r="CC2129" s="33"/>
      <c r="CD2129" s="33"/>
      <c r="CE2129" s="33"/>
      <c r="CF2129" s="33"/>
      <c r="CG2129" s="33"/>
      <c r="CH2129" s="33"/>
      <c r="CI2129" s="33"/>
      <c r="CJ2129" s="33"/>
      <c r="CK2129" s="33"/>
      <c r="CL2129" s="33"/>
      <c r="CN2129" s="78"/>
      <c r="CO2129" s="33"/>
      <c r="CP2129" s="33"/>
      <c r="CQ2129" s="33"/>
      <c r="CR2129" s="33"/>
      <c r="CS2129" s="33"/>
      <c r="CT2129" s="33"/>
      <c r="CU2129" s="33"/>
      <c r="CV2129" s="33"/>
      <c r="CW2129" s="33"/>
      <c r="CX2129" s="33"/>
      <c r="CY2129" s="33"/>
      <c r="CZ2129" s="33"/>
      <c r="DA2129" s="33"/>
      <c r="DB2129" s="33"/>
      <c r="DC2129" s="33"/>
      <c r="DD2129" s="33"/>
      <c r="DE2129" s="33"/>
      <c r="DF2129" s="33"/>
      <c r="DG2129" s="33"/>
      <c r="DH2129" s="33"/>
      <c r="DI2129" s="33"/>
      <c r="DJ2129" s="33"/>
      <c r="DK2129" s="33"/>
      <c r="DL2129" s="33"/>
    </row>
    <row r="2130" spans="1:116" x14ac:dyDescent="0.4">
      <c r="B2130" t="s">
        <v>332</v>
      </c>
      <c r="D2130" t="s">
        <v>391</v>
      </c>
      <c r="E2130" s="8" t="str">
        <f t="shared" si="3273"/>
        <v>2130 WCAR-IS</v>
      </c>
      <c r="G2130" s="136" t="str">
        <f>G2113</f>
        <v>(Primary label)</v>
      </c>
      <c r="K2130" s="33">
        <f>SUMIF($3:$3,K$2,2126:2126)</f>
        <v>0</v>
      </c>
      <c r="L2130" s="33">
        <f>SUMIF($3:$3,L$2,2126:2126)</f>
        <v>0</v>
      </c>
      <c r="M2130" s="33">
        <f>SUMIF($3:$3,M$2,2126:2126)</f>
        <v>0</v>
      </c>
      <c r="N2130" s="33">
        <f>SUMIF($3:$3,N$2,2126:2126)</f>
        <v>0</v>
      </c>
      <c r="O2130" s="33">
        <f>SUMIF($3:$3,O$2,2126:2126)</f>
        <v>0</v>
      </c>
      <c r="P2130" s="33">
        <f>SUMIF($3:$3,P$2,2126:2126)</f>
        <v>0</v>
      </c>
      <c r="R2130" s="33"/>
      <c r="S2130" s="33">
        <f t="shared" ref="S2130:AX2130" si="3286">R2128-S2128</f>
        <v>0</v>
      </c>
      <c r="T2130" s="33">
        <f t="shared" si="3286"/>
        <v>0</v>
      </c>
      <c r="U2130" s="33">
        <f t="shared" si="3286"/>
        <v>0</v>
      </c>
      <c r="V2130" s="33">
        <f t="shared" si="3286"/>
        <v>0</v>
      </c>
      <c r="W2130" s="33">
        <f t="shared" si="3286"/>
        <v>0</v>
      </c>
      <c r="X2130" s="33">
        <f t="shared" si="3286"/>
        <v>0</v>
      </c>
      <c r="Y2130" s="33">
        <f t="shared" si="3286"/>
        <v>0</v>
      </c>
      <c r="Z2130" s="33">
        <f t="shared" si="3286"/>
        <v>0</v>
      </c>
      <c r="AA2130" s="33">
        <f t="shared" si="3286"/>
        <v>0</v>
      </c>
      <c r="AB2130" s="33">
        <f t="shared" si="3286"/>
        <v>0</v>
      </c>
      <c r="AC2130" s="33">
        <f t="shared" si="3286"/>
        <v>0</v>
      </c>
      <c r="AD2130" s="33">
        <f t="shared" si="3286"/>
        <v>0</v>
      </c>
      <c r="AE2130" s="33">
        <f t="shared" si="3286"/>
        <v>0</v>
      </c>
      <c r="AF2130" s="33">
        <f t="shared" si="3286"/>
        <v>0</v>
      </c>
      <c r="AG2130" s="33">
        <f t="shared" si="3286"/>
        <v>0</v>
      </c>
      <c r="AH2130" s="33">
        <f t="shared" si="3286"/>
        <v>0</v>
      </c>
      <c r="AI2130" s="33">
        <f t="shared" si="3286"/>
        <v>0</v>
      </c>
      <c r="AJ2130" s="33">
        <f t="shared" si="3286"/>
        <v>0</v>
      </c>
      <c r="AK2130" s="33">
        <f t="shared" si="3286"/>
        <v>0</v>
      </c>
      <c r="AL2130" s="33">
        <f t="shared" si="3286"/>
        <v>0</v>
      </c>
      <c r="AM2130" s="33">
        <f t="shared" si="3286"/>
        <v>0</v>
      </c>
      <c r="AN2130" s="33">
        <f t="shared" si="3286"/>
        <v>0</v>
      </c>
      <c r="AO2130" s="33">
        <f t="shared" si="3286"/>
        <v>0</v>
      </c>
      <c r="AP2130" s="33">
        <f t="shared" si="3286"/>
        <v>0</v>
      </c>
      <c r="AQ2130" s="33">
        <f t="shared" si="3286"/>
        <v>0</v>
      </c>
      <c r="AR2130" s="33">
        <f t="shared" si="3286"/>
        <v>0</v>
      </c>
      <c r="AS2130" s="33">
        <f t="shared" si="3286"/>
        <v>0</v>
      </c>
      <c r="AT2130" s="33">
        <f t="shared" si="3286"/>
        <v>0</v>
      </c>
      <c r="AU2130" s="33">
        <f t="shared" si="3286"/>
        <v>0</v>
      </c>
      <c r="AV2130" s="33">
        <f t="shared" si="3286"/>
        <v>0</v>
      </c>
      <c r="AW2130" s="33">
        <f t="shared" si="3286"/>
        <v>0</v>
      </c>
      <c r="AX2130" s="33">
        <f t="shared" si="3286"/>
        <v>0</v>
      </c>
      <c r="AY2130" s="33">
        <f t="shared" ref="AY2130:CD2130" si="3287">AX2128-AY2128</f>
        <v>0</v>
      </c>
      <c r="AZ2130" s="33">
        <f t="shared" si="3287"/>
        <v>0</v>
      </c>
      <c r="BA2130" s="33">
        <f t="shared" si="3287"/>
        <v>0</v>
      </c>
      <c r="BB2130" s="33">
        <f t="shared" si="3287"/>
        <v>0</v>
      </c>
      <c r="BC2130" s="33">
        <f t="shared" si="3287"/>
        <v>0</v>
      </c>
      <c r="BD2130" s="33">
        <f t="shared" si="3287"/>
        <v>0</v>
      </c>
      <c r="BE2130" s="33">
        <f t="shared" si="3287"/>
        <v>0</v>
      </c>
      <c r="BF2130" s="33">
        <f t="shared" si="3287"/>
        <v>0</v>
      </c>
      <c r="BG2130" s="33">
        <f t="shared" si="3287"/>
        <v>0</v>
      </c>
      <c r="BH2130" s="33">
        <f t="shared" si="3287"/>
        <v>0</v>
      </c>
      <c r="BI2130" s="33">
        <f t="shared" si="3287"/>
        <v>0</v>
      </c>
      <c r="BJ2130" s="33">
        <f t="shared" si="3287"/>
        <v>0</v>
      </c>
      <c r="BK2130" s="33">
        <f t="shared" si="3287"/>
        <v>0</v>
      </c>
      <c r="BL2130" s="33">
        <f t="shared" si="3287"/>
        <v>0</v>
      </c>
      <c r="BM2130" s="33">
        <f t="shared" si="3287"/>
        <v>0</v>
      </c>
      <c r="BN2130" s="33">
        <f t="shared" si="3287"/>
        <v>0</v>
      </c>
      <c r="BO2130" s="33">
        <f t="shared" si="3287"/>
        <v>0</v>
      </c>
      <c r="BP2130" s="33">
        <f t="shared" si="3287"/>
        <v>0</v>
      </c>
      <c r="BQ2130" s="33">
        <f t="shared" si="3287"/>
        <v>0</v>
      </c>
      <c r="BR2130" s="33">
        <f t="shared" si="3287"/>
        <v>0</v>
      </c>
      <c r="BS2130" s="33">
        <f t="shared" si="3287"/>
        <v>0</v>
      </c>
      <c r="BT2130" s="33">
        <f t="shared" si="3287"/>
        <v>0</v>
      </c>
      <c r="BU2130" s="33">
        <f t="shared" si="3287"/>
        <v>0</v>
      </c>
      <c r="BV2130" s="33">
        <f t="shared" si="3287"/>
        <v>0</v>
      </c>
      <c r="BW2130" s="33">
        <f t="shared" si="3287"/>
        <v>0</v>
      </c>
      <c r="BX2130" s="33">
        <f t="shared" si="3287"/>
        <v>0</v>
      </c>
      <c r="BY2130" s="33">
        <f t="shared" si="3287"/>
        <v>0</v>
      </c>
      <c r="BZ2130" s="33">
        <f t="shared" si="3287"/>
        <v>0</v>
      </c>
      <c r="CA2130" s="33">
        <f t="shared" si="3287"/>
        <v>0</v>
      </c>
      <c r="CB2130" s="33">
        <f t="shared" si="3287"/>
        <v>0</v>
      </c>
      <c r="CC2130" s="33">
        <f t="shared" si="3287"/>
        <v>0</v>
      </c>
      <c r="CD2130" s="33">
        <f t="shared" si="3287"/>
        <v>0</v>
      </c>
      <c r="CE2130" s="33">
        <f t="shared" ref="CE2130:CL2130" si="3288">CD2128-CE2128</f>
        <v>0</v>
      </c>
      <c r="CF2130" s="33">
        <f t="shared" si="3288"/>
        <v>0</v>
      </c>
      <c r="CG2130" s="33">
        <f t="shared" si="3288"/>
        <v>0</v>
      </c>
      <c r="CH2130" s="33">
        <f t="shared" si="3288"/>
        <v>0</v>
      </c>
      <c r="CI2130" s="33">
        <f t="shared" si="3288"/>
        <v>0</v>
      </c>
      <c r="CJ2130" s="33">
        <f t="shared" si="3288"/>
        <v>0</v>
      </c>
      <c r="CK2130" s="33">
        <f t="shared" si="3288"/>
        <v>0</v>
      </c>
      <c r="CL2130" s="33">
        <f t="shared" si="3288"/>
        <v>0</v>
      </c>
      <c r="CO2130" s="33" t="e">
        <f t="shared" ref="CO2130" si="3289">CN2128-CO2128</f>
        <v>#N/A</v>
      </c>
      <c r="CP2130" s="33" t="e">
        <f t="shared" ref="CP2130" si="3290">CO2128-CP2128</f>
        <v>#N/A</v>
      </c>
      <c r="CQ2130" s="33" t="e">
        <f t="shared" ref="CQ2130" si="3291">CP2128-CQ2128</f>
        <v>#N/A</v>
      </c>
      <c r="CR2130" s="33" t="e">
        <f t="shared" ref="CR2130" si="3292">CQ2128-CR2128</f>
        <v>#N/A</v>
      </c>
      <c r="CS2130" s="33" t="e">
        <f t="shared" ref="CS2130" si="3293">CR2128-CS2128</f>
        <v>#N/A</v>
      </c>
      <c r="CT2130" s="33" t="e">
        <f t="shared" ref="CT2130" si="3294">CS2128-CT2128</f>
        <v>#N/A</v>
      </c>
      <c r="CU2130" s="33" t="e">
        <f t="shared" ref="CU2130" si="3295">CT2128-CU2128</f>
        <v>#N/A</v>
      </c>
      <c r="CV2130" s="33" t="e">
        <f t="shared" ref="CV2130" si="3296">CU2128-CV2128</f>
        <v>#N/A</v>
      </c>
      <c r="CW2130" s="33" t="e">
        <f t="shared" ref="CW2130" si="3297">CV2128-CW2128</f>
        <v>#N/A</v>
      </c>
      <c r="CX2130" s="33" t="e">
        <f t="shared" ref="CX2130" si="3298">CW2128-CX2128</f>
        <v>#N/A</v>
      </c>
      <c r="CY2130" s="33" t="e">
        <f t="shared" ref="CY2130" si="3299">CX2128-CY2128</f>
        <v>#N/A</v>
      </c>
      <c r="CZ2130" s="33" t="e">
        <f t="shared" ref="CZ2130" si="3300">CY2128-CZ2128</f>
        <v>#N/A</v>
      </c>
      <c r="DA2130" s="33" t="e">
        <f t="shared" ref="DA2130" si="3301">CZ2128-DA2128</f>
        <v>#N/A</v>
      </c>
      <c r="DB2130" s="33" t="e">
        <f t="shared" ref="DB2130" si="3302">DA2128-DB2128</f>
        <v>#N/A</v>
      </c>
      <c r="DC2130" s="33" t="e">
        <f t="shared" ref="DC2130" si="3303">DB2128-DC2128</f>
        <v>#N/A</v>
      </c>
      <c r="DD2130" s="33" t="e">
        <f t="shared" ref="DD2130" si="3304">DC2128-DD2128</f>
        <v>#N/A</v>
      </c>
      <c r="DE2130" s="33" t="e">
        <f t="shared" ref="DE2130" si="3305">DD2128-DE2128</f>
        <v>#N/A</v>
      </c>
      <c r="DF2130" s="33" t="e">
        <f t="shared" ref="DF2130" si="3306">DE2128-DF2128</f>
        <v>#N/A</v>
      </c>
      <c r="DG2130" s="33" t="e">
        <f t="shared" ref="DG2130" si="3307">DF2128-DG2128</f>
        <v>#N/A</v>
      </c>
      <c r="DH2130" s="33" t="e">
        <f t="shared" ref="DH2130" si="3308">DG2128-DH2128</f>
        <v>#N/A</v>
      </c>
      <c r="DI2130" s="33" t="e">
        <f t="shared" ref="DI2130" si="3309">DH2128-DI2128</f>
        <v>#N/A</v>
      </c>
      <c r="DJ2130" s="33" t="e">
        <f t="shared" ref="DJ2130" si="3310">DI2128-DJ2128</f>
        <v>#N/A</v>
      </c>
      <c r="DK2130" s="33" t="e">
        <f t="shared" ref="DK2130" si="3311">DJ2128-DK2128</f>
        <v>#N/A</v>
      </c>
      <c r="DL2130" s="33" t="e">
        <f t="shared" ref="DL2130" si="3312">DK2128-DL2128</f>
        <v>#N/A</v>
      </c>
    </row>
    <row r="2131" spans="1:116" x14ac:dyDescent="0.4">
      <c r="B2131" t="s">
        <v>332</v>
      </c>
      <c r="D2131" t="s">
        <v>391</v>
      </c>
      <c r="E2131" s="8" t="str">
        <f t="shared" si="3273"/>
        <v>2131 WCAR-IS</v>
      </c>
      <c r="G2131" s="136" t="str">
        <f t="shared" ref="G2131:G2137" si="3313">G2114</f>
        <v>primary unit</v>
      </c>
      <c r="K2131" s="53"/>
      <c r="L2131" s="53"/>
      <c r="M2131" s="53"/>
      <c r="N2131" s="53"/>
      <c r="O2131" s="53"/>
      <c r="P2131" s="53"/>
      <c r="R2131" s="24"/>
      <c r="S2131" s="24"/>
      <c r="T2131" s="24"/>
      <c r="U2131" s="24"/>
      <c r="V2131" s="24"/>
      <c r="W2131" s="24"/>
      <c r="X2131" s="24"/>
      <c r="Y2131" s="24"/>
      <c r="Z2131" s="24"/>
      <c r="AA2131" s="24"/>
      <c r="AB2131" s="24"/>
      <c r="AC2131" s="24"/>
      <c r="AD2131" s="24"/>
      <c r="AE2131" s="24"/>
      <c r="AF2131" s="24"/>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24"/>
      <c r="BP2131" s="24"/>
      <c r="BQ2131" s="24"/>
      <c r="BR2131" s="24"/>
      <c r="BS2131" s="24"/>
      <c r="BT2131" s="24"/>
      <c r="BU2131" s="24"/>
      <c r="BV2131" s="24"/>
      <c r="BW2131" s="24"/>
      <c r="BX2131" s="24"/>
      <c r="BY2131" s="24"/>
      <c r="BZ2131" s="24"/>
      <c r="CA2131" s="24"/>
      <c r="CB2131" s="24"/>
      <c r="CC2131" s="24"/>
      <c r="CD2131" s="24"/>
      <c r="CE2131" s="24"/>
      <c r="CF2131" s="24"/>
      <c r="CG2131" s="24"/>
      <c r="CH2131" s="24"/>
      <c r="CI2131" s="24"/>
      <c r="CJ2131" s="24"/>
      <c r="CK2131" s="24"/>
      <c r="CL2131" s="24"/>
      <c r="CO2131" s="24"/>
      <c r="CP2131" s="24"/>
      <c r="CQ2131" s="24"/>
      <c r="CR2131" s="24"/>
      <c r="CS2131" s="24"/>
      <c r="CT2131" s="24"/>
      <c r="CU2131" s="24"/>
      <c r="CV2131" s="24"/>
      <c r="CW2131" s="24"/>
      <c r="CX2131" s="24"/>
      <c r="CY2131" s="24"/>
      <c r="CZ2131" s="24"/>
      <c r="DA2131" s="24"/>
      <c r="DB2131" s="24"/>
      <c r="DC2131" s="24"/>
      <c r="DD2131" s="24"/>
      <c r="DE2131" s="24"/>
      <c r="DF2131" s="24"/>
      <c r="DG2131" s="24"/>
      <c r="DH2131" s="24"/>
      <c r="DI2131" s="24"/>
      <c r="DJ2131" s="24"/>
      <c r="DK2131" s="24"/>
      <c r="DL2131" s="24"/>
    </row>
    <row r="2132" spans="1:116" x14ac:dyDescent="0.4">
      <c r="B2132" t="s">
        <v>332</v>
      </c>
      <c r="D2132" t="s">
        <v>391</v>
      </c>
      <c r="E2132" s="8" t="str">
        <f t="shared" si="3273"/>
        <v>2132 WCAR-IS</v>
      </c>
      <c r="G2132" s="136" t="str">
        <f t="shared" si="3313"/>
        <v>Primary revenue driver</v>
      </c>
      <c r="K2132" s="53"/>
      <c r="L2132" s="53"/>
      <c r="M2132" s="53"/>
      <c r="N2132" s="53"/>
      <c r="O2132" s="53"/>
      <c r="P2132" s="53"/>
      <c r="R2132" s="24"/>
      <c r="S2132" s="24"/>
      <c r="T2132" s="24"/>
      <c r="U2132" s="24"/>
      <c r="V2132" s="24"/>
      <c r="W2132" s="24"/>
      <c r="X2132" s="24"/>
      <c r="Y2132" s="24"/>
      <c r="Z2132" s="24"/>
      <c r="AA2132" s="24"/>
      <c r="AB2132" s="24"/>
      <c r="AC2132" s="24"/>
      <c r="AD2132" s="24"/>
      <c r="AE2132" s="24"/>
      <c r="AF2132" s="24"/>
      <c r="AG2132" s="24"/>
      <c r="AH2132" s="24"/>
      <c r="AI2132" s="24"/>
      <c r="AJ2132" s="24"/>
      <c r="AK2132" s="24"/>
      <c r="AL2132" s="24"/>
      <c r="AM2132" s="24"/>
      <c r="AN2132" s="24"/>
      <c r="AO2132" s="24"/>
      <c r="AP2132" s="24"/>
      <c r="AQ2132" s="24"/>
      <c r="AR2132" s="24"/>
      <c r="AS2132" s="24"/>
      <c r="AT2132" s="24"/>
      <c r="AU2132" s="24"/>
      <c r="AV2132" s="24"/>
      <c r="AW2132" s="24"/>
      <c r="AX2132" s="24"/>
      <c r="AY2132" s="24"/>
      <c r="AZ2132" s="24"/>
      <c r="BA2132" s="24"/>
      <c r="BB2132" s="24"/>
      <c r="BC2132" s="24"/>
      <c r="BD2132" s="24"/>
      <c r="BE2132" s="24"/>
      <c r="BF2132" s="24"/>
      <c r="BG2132" s="24"/>
      <c r="BH2132" s="24"/>
      <c r="BI2132" s="24"/>
      <c r="BJ2132" s="24"/>
      <c r="BK2132" s="24"/>
      <c r="BL2132" s="24"/>
      <c r="BM2132" s="24"/>
      <c r="BN2132" s="24"/>
      <c r="BO2132" s="24"/>
      <c r="BP2132" s="24"/>
      <c r="BQ2132" s="24"/>
      <c r="BR2132" s="24"/>
      <c r="BS2132" s="24"/>
      <c r="BT2132" s="24"/>
      <c r="BU2132" s="24"/>
      <c r="BV2132" s="24"/>
      <c r="BW2132" s="24"/>
      <c r="BX2132" s="24"/>
      <c r="BY2132" s="24"/>
      <c r="BZ2132" s="24"/>
      <c r="CA2132" s="24"/>
      <c r="CB2132" s="24"/>
      <c r="CC2132" s="24"/>
      <c r="CD2132" s="24"/>
      <c r="CE2132" s="24"/>
      <c r="CF2132" s="24"/>
      <c r="CG2132" s="24"/>
      <c r="CH2132" s="24"/>
      <c r="CI2132" s="24"/>
      <c r="CJ2132" s="24"/>
      <c r="CK2132" s="24"/>
      <c r="CL2132" s="24"/>
      <c r="CO2132" s="24"/>
      <c r="CP2132" s="24"/>
      <c r="CQ2132" s="24"/>
      <c r="CR2132" s="24"/>
      <c r="CS2132" s="24"/>
      <c r="CT2132" s="24"/>
      <c r="CU2132" s="24"/>
      <c r="CV2132" s="24"/>
      <c r="CW2132" s="24"/>
      <c r="CX2132" s="24"/>
      <c r="CY2132" s="24"/>
      <c r="CZ2132" s="24"/>
      <c r="DA2132" s="24"/>
      <c r="DB2132" s="24"/>
      <c r="DC2132" s="24"/>
      <c r="DD2132" s="24"/>
      <c r="DE2132" s="24"/>
      <c r="DF2132" s="24"/>
      <c r="DG2132" s="24"/>
      <c r="DH2132" s="24"/>
      <c r="DI2132" s="24"/>
      <c r="DJ2132" s="24"/>
      <c r="DK2132" s="24"/>
      <c r="DL2132" s="24"/>
    </row>
    <row r="2133" spans="1:116" x14ac:dyDescent="0.4">
      <c r="B2133" t="s">
        <v>332</v>
      </c>
      <c r="D2133" t="s">
        <v>391</v>
      </c>
      <c r="E2133" s="8" t="str">
        <f t="shared" si="3273"/>
        <v>2133 WCAR-IS</v>
      </c>
      <c r="G2133" s="136" t="str">
        <f t="shared" si="3313"/>
        <v>Primary volume driver</v>
      </c>
      <c r="K2133" s="53"/>
      <c r="L2133" s="53"/>
      <c r="M2133" s="53"/>
      <c r="N2133" s="53"/>
      <c r="O2133" s="53"/>
      <c r="P2133" s="53"/>
      <c r="R2133" s="24"/>
      <c r="S2133" s="24"/>
      <c r="T2133" s="24"/>
      <c r="U2133" s="24"/>
      <c r="V2133" s="24"/>
      <c r="W2133" s="24"/>
      <c r="X2133" s="24"/>
      <c r="Y2133" s="24"/>
      <c r="Z2133" s="24"/>
      <c r="AA2133" s="24"/>
      <c r="AB2133" s="24"/>
      <c r="AC2133" s="24"/>
      <c r="AD2133" s="24"/>
      <c r="AE2133" s="24"/>
      <c r="AF2133" s="24"/>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24"/>
      <c r="BQ2133" s="24"/>
      <c r="BR2133" s="24"/>
      <c r="BS2133" s="24"/>
      <c r="BT2133" s="24"/>
      <c r="BU2133" s="24"/>
      <c r="BV2133" s="24"/>
      <c r="BW2133" s="24"/>
      <c r="BX2133" s="24"/>
      <c r="BY2133" s="24"/>
      <c r="BZ2133" s="24"/>
      <c r="CA2133" s="24"/>
      <c r="CB2133" s="24"/>
      <c r="CC2133" s="24"/>
      <c r="CD2133" s="24"/>
      <c r="CE2133" s="24"/>
      <c r="CF2133" s="24"/>
      <c r="CG2133" s="24"/>
      <c r="CH2133" s="24"/>
      <c r="CI2133" s="24"/>
      <c r="CJ2133" s="24"/>
      <c r="CK2133" s="24"/>
      <c r="CL2133" s="24"/>
      <c r="CO2133" s="24"/>
      <c r="CP2133" s="24"/>
      <c r="CQ2133" s="24"/>
      <c r="CR2133" s="24"/>
      <c r="CS2133" s="24"/>
      <c r="CT2133" s="24"/>
      <c r="CU2133" s="24"/>
      <c r="CV2133" s="24"/>
      <c r="CW2133" s="24"/>
      <c r="CX2133" s="24"/>
      <c r="CY2133" s="24"/>
      <c r="CZ2133" s="24"/>
      <c r="DA2133" s="24"/>
      <c r="DB2133" s="24"/>
      <c r="DC2133" s="24"/>
      <c r="DD2133" s="24"/>
      <c r="DE2133" s="24"/>
      <c r="DF2133" s="24"/>
      <c r="DG2133" s="24"/>
      <c r="DH2133" s="24"/>
      <c r="DI2133" s="24"/>
      <c r="DJ2133" s="24"/>
      <c r="DK2133" s="24"/>
      <c r="DL2133" s="24"/>
    </row>
    <row r="2134" spans="1:116" x14ac:dyDescent="0.4">
      <c r="B2134" t="s">
        <v>332</v>
      </c>
      <c r="D2134" t="s">
        <v>391</v>
      </c>
      <c r="E2134" s="8" t="str">
        <f t="shared" si="3273"/>
        <v>2134 WCAR-IS</v>
      </c>
      <c r="G2134" s="191" t="str">
        <f>G2121</f>
        <v>Simple accounts receivable - IS driven:</v>
      </c>
      <c r="K2134" s="53"/>
      <c r="L2134" s="53"/>
      <c r="M2134" s="53"/>
      <c r="N2134" s="53"/>
      <c r="O2134" s="53"/>
      <c r="P2134" s="53"/>
      <c r="R2134" s="24"/>
      <c r="S2134" s="179" t="str">
        <f>S2117</f>
        <v>S$16</v>
      </c>
      <c r="T2134" s="179" t="str">
        <f t="shared" ref="T2134:CE2134" si="3314">T2117</f>
        <v>T$16</v>
      </c>
      <c r="U2134" s="179" t="str">
        <f t="shared" si="3314"/>
        <v>U$16</v>
      </c>
      <c r="V2134" s="179" t="str">
        <f t="shared" si="3314"/>
        <v>V$16</v>
      </c>
      <c r="W2134" s="179" t="str">
        <f t="shared" si="3314"/>
        <v>W$16</v>
      </c>
      <c r="X2134" s="179" t="str">
        <f t="shared" si="3314"/>
        <v>X$16</v>
      </c>
      <c r="Y2134" s="179" t="str">
        <f t="shared" si="3314"/>
        <v>Y$16</v>
      </c>
      <c r="Z2134" s="179" t="str">
        <f t="shared" si="3314"/>
        <v>Z$16</v>
      </c>
      <c r="AA2134" s="179" t="str">
        <f t="shared" si="3314"/>
        <v>AA$16</v>
      </c>
      <c r="AB2134" s="179" t="str">
        <f t="shared" si="3314"/>
        <v>AB$16</v>
      </c>
      <c r="AC2134" s="179" t="str">
        <f t="shared" si="3314"/>
        <v>AC$16</v>
      </c>
      <c r="AD2134" s="179" t="str">
        <f t="shared" si="3314"/>
        <v>AD$16</v>
      </c>
      <c r="AE2134" s="179" t="str">
        <f t="shared" si="3314"/>
        <v>AE$16</v>
      </c>
      <c r="AF2134" s="179" t="str">
        <f t="shared" si="3314"/>
        <v>AF$16</v>
      </c>
      <c r="AG2134" s="179" t="str">
        <f t="shared" si="3314"/>
        <v>AG$16</v>
      </c>
      <c r="AH2134" s="179" t="str">
        <f t="shared" si="3314"/>
        <v>AH$16</v>
      </c>
      <c r="AI2134" s="179" t="str">
        <f t="shared" si="3314"/>
        <v>AI$16</v>
      </c>
      <c r="AJ2134" s="179" t="str">
        <f t="shared" si="3314"/>
        <v>AJ$16</v>
      </c>
      <c r="AK2134" s="179" t="str">
        <f t="shared" si="3314"/>
        <v>AK$16</v>
      </c>
      <c r="AL2134" s="179" t="str">
        <f t="shared" si="3314"/>
        <v>AL$16</v>
      </c>
      <c r="AM2134" s="179" t="str">
        <f t="shared" si="3314"/>
        <v>AM$16</v>
      </c>
      <c r="AN2134" s="179" t="str">
        <f t="shared" si="3314"/>
        <v>AN$16</v>
      </c>
      <c r="AO2134" s="179" t="str">
        <f t="shared" si="3314"/>
        <v>AO$16</v>
      </c>
      <c r="AP2134" s="179" t="str">
        <f t="shared" si="3314"/>
        <v>AP$16</v>
      </c>
      <c r="AQ2134" s="179" t="str">
        <f t="shared" si="3314"/>
        <v>AQ$16</v>
      </c>
      <c r="AR2134" s="179" t="str">
        <f t="shared" si="3314"/>
        <v>AR$16</v>
      </c>
      <c r="AS2134" s="179" t="str">
        <f t="shared" si="3314"/>
        <v>AS$16</v>
      </c>
      <c r="AT2134" s="179" t="str">
        <f t="shared" si="3314"/>
        <v>AT$16</v>
      </c>
      <c r="AU2134" s="179" t="str">
        <f t="shared" si="3314"/>
        <v>AU$16</v>
      </c>
      <c r="AV2134" s="179" t="str">
        <f t="shared" si="3314"/>
        <v>AV$16</v>
      </c>
      <c r="AW2134" s="179" t="str">
        <f t="shared" si="3314"/>
        <v>AW$16</v>
      </c>
      <c r="AX2134" s="179" t="str">
        <f t="shared" si="3314"/>
        <v>AX$16</v>
      </c>
      <c r="AY2134" s="179" t="str">
        <f t="shared" si="3314"/>
        <v>AY$16</v>
      </c>
      <c r="AZ2134" s="179" t="str">
        <f t="shared" si="3314"/>
        <v>AZ$16</v>
      </c>
      <c r="BA2134" s="179" t="str">
        <f t="shared" si="3314"/>
        <v>BA$16</v>
      </c>
      <c r="BB2134" s="179" t="str">
        <f t="shared" si="3314"/>
        <v>BB$16</v>
      </c>
      <c r="BC2134" s="179" t="str">
        <f t="shared" si="3314"/>
        <v>BC$16</v>
      </c>
      <c r="BD2134" s="179" t="str">
        <f t="shared" si="3314"/>
        <v>BD$16</v>
      </c>
      <c r="BE2134" s="179" t="str">
        <f t="shared" si="3314"/>
        <v>BE$16</v>
      </c>
      <c r="BF2134" s="179" t="str">
        <f t="shared" si="3314"/>
        <v>BF$16</v>
      </c>
      <c r="BG2134" s="179" t="str">
        <f t="shared" si="3314"/>
        <v>BG$16</v>
      </c>
      <c r="BH2134" s="179" t="str">
        <f t="shared" si="3314"/>
        <v>BH$16</v>
      </c>
      <c r="BI2134" s="179" t="str">
        <f t="shared" si="3314"/>
        <v>BI$16</v>
      </c>
      <c r="BJ2134" s="179" t="str">
        <f t="shared" si="3314"/>
        <v>BJ$16</v>
      </c>
      <c r="BK2134" s="179" t="str">
        <f t="shared" si="3314"/>
        <v>BK$16</v>
      </c>
      <c r="BL2134" s="179" t="str">
        <f t="shared" si="3314"/>
        <v>BL$16</v>
      </c>
      <c r="BM2134" s="179" t="str">
        <f t="shared" si="3314"/>
        <v>BM$16</v>
      </c>
      <c r="BN2134" s="179" t="str">
        <f t="shared" si="3314"/>
        <v>BN$16</v>
      </c>
      <c r="BO2134" s="179" t="str">
        <f t="shared" si="3314"/>
        <v>BO$16</v>
      </c>
      <c r="BP2134" s="179" t="str">
        <f t="shared" si="3314"/>
        <v>BP$16</v>
      </c>
      <c r="BQ2134" s="179" t="str">
        <f t="shared" si="3314"/>
        <v>BQ$16</v>
      </c>
      <c r="BR2134" s="179" t="str">
        <f t="shared" si="3314"/>
        <v>BR$16</v>
      </c>
      <c r="BS2134" s="179" t="str">
        <f t="shared" si="3314"/>
        <v>BS$16</v>
      </c>
      <c r="BT2134" s="179" t="str">
        <f t="shared" si="3314"/>
        <v>BT$16</v>
      </c>
      <c r="BU2134" s="179" t="str">
        <f t="shared" si="3314"/>
        <v>BU$16</v>
      </c>
      <c r="BV2134" s="179" t="str">
        <f t="shared" si="3314"/>
        <v>BV$16</v>
      </c>
      <c r="BW2134" s="179" t="str">
        <f t="shared" si="3314"/>
        <v>BW$16</v>
      </c>
      <c r="BX2134" s="179" t="str">
        <f t="shared" si="3314"/>
        <v>BX$16</v>
      </c>
      <c r="BY2134" s="179" t="str">
        <f t="shared" si="3314"/>
        <v>BY$16</v>
      </c>
      <c r="BZ2134" s="179" t="str">
        <f t="shared" si="3314"/>
        <v>BZ$16</v>
      </c>
      <c r="CA2134" s="179" t="str">
        <f t="shared" si="3314"/>
        <v>CA$16</v>
      </c>
      <c r="CB2134" s="179" t="str">
        <f t="shared" si="3314"/>
        <v>CB$16</v>
      </c>
      <c r="CC2134" s="179" t="str">
        <f t="shared" si="3314"/>
        <v>CC$16</v>
      </c>
      <c r="CD2134" s="179" t="str">
        <f t="shared" si="3314"/>
        <v>CD$16</v>
      </c>
      <c r="CE2134" s="179" t="str">
        <f t="shared" si="3314"/>
        <v>CE$16</v>
      </c>
      <c r="CF2134" s="179" t="str">
        <f t="shared" ref="CF2134:CL2134" si="3315">CF2117</f>
        <v>CF$16</v>
      </c>
      <c r="CG2134" s="179" t="str">
        <f t="shared" si="3315"/>
        <v>CG$16</v>
      </c>
      <c r="CH2134" s="179" t="str">
        <f t="shared" si="3315"/>
        <v>CH$16</v>
      </c>
      <c r="CI2134" s="179" t="str">
        <f t="shared" si="3315"/>
        <v>CI$16</v>
      </c>
      <c r="CJ2134" s="179" t="str">
        <f t="shared" si="3315"/>
        <v>CJ$16</v>
      </c>
      <c r="CK2134" s="179" t="str">
        <f t="shared" si="3315"/>
        <v>CK$16</v>
      </c>
      <c r="CL2134" s="179" t="str">
        <f t="shared" si="3315"/>
        <v>CL$16</v>
      </c>
      <c r="CO2134" s="179" t="str">
        <f>CO44</f>
        <v>$CO$40</v>
      </c>
      <c r="CP2134" s="179" t="str">
        <f>CP44</f>
        <v>$CP$40</v>
      </c>
      <c r="CQ2134" s="179" t="str">
        <f>CQ44</f>
        <v>$CQ$40</v>
      </c>
      <c r="CR2134" s="179" t="str">
        <f>CR44</f>
        <v>$CR$40</v>
      </c>
      <c r="CS2134" s="179" t="str">
        <f>CS44</f>
        <v>$CS$40</v>
      </c>
      <c r="CT2134" s="179" t="str">
        <f>CT44</f>
        <v>$CT$40</v>
      </c>
      <c r="CU2134" s="179" t="str">
        <f>CU44</f>
        <v>$CU$40</v>
      </c>
      <c r="CV2134" s="179" t="str">
        <f>CV44</f>
        <v>$CV$40</v>
      </c>
      <c r="CW2134" s="179" t="str">
        <f>CW44</f>
        <v>$CW$40</v>
      </c>
      <c r="CX2134" s="179" t="str">
        <f>CX44</f>
        <v>$CX$40</v>
      </c>
      <c r="CY2134" s="179" t="str">
        <f>CY44</f>
        <v>$CY$40</v>
      </c>
      <c r="CZ2134" s="179" t="str">
        <f>CZ44</f>
        <v>$CZ$40</v>
      </c>
      <c r="DA2134" s="179" t="str">
        <f>DA44</f>
        <v>$DA$40</v>
      </c>
      <c r="DB2134" s="179" t="str">
        <f>DB44</f>
        <v>$DB$40</v>
      </c>
      <c r="DC2134" s="179" t="str">
        <f>DC44</f>
        <v>$DC$40</v>
      </c>
      <c r="DD2134" s="179" t="str">
        <f>DD44</f>
        <v>$DD$40</v>
      </c>
      <c r="DE2134" s="179" t="str">
        <f>DE44</f>
        <v>$DE$40</v>
      </c>
      <c r="DF2134" s="179" t="str">
        <f>DF44</f>
        <v>$DF$40</v>
      </c>
      <c r="DG2134" s="179" t="str">
        <f>DG44</f>
        <v>$DG$40</v>
      </c>
      <c r="DH2134" s="179" t="str">
        <f>DH44</f>
        <v>$DH$40</v>
      </c>
      <c r="DI2134" s="179" t="str">
        <f>DI44</f>
        <v>$DI$40</v>
      </c>
      <c r="DJ2134" s="179" t="str">
        <f>DJ44</f>
        <v>$DJ$40</v>
      </c>
      <c r="DK2134" s="179" t="str">
        <f>DK44</f>
        <v>$DK$40</v>
      </c>
      <c r="DL2134" s="179" t="str">
        <f>DL44</f>
        <v>$DL$40</v>
      </c>
    </row>
    <row r="2135" spans="1:116" x14ac:dyDescent="0.4">
      <c r="B2135" t="s">
        <v>332</v>
      </c>
      <c r="D2135" t="s">
        <v>391</v>
      </c>
      <c r="E2135" s="8" t="str">
        <f t="shared" si="3273"/>
        <v>2135 WCAR-IS</v>
      </c>
      <c r="G2135" s="191" t="str">
        <f>SUBSTITUTE(TRIM(MID(G2121, SEARCH("-", G2121) + 1, LEN(G2121))),":","")</f>
        <v>IS driven</v>
      </c>
      <c r="H2135" s="56"/>
      <c r="I2135" s="79"/>
      <c r="J2135" s="79"/>
      <c r="K2135" s="15"/>
      <c r="L2135" s="15"/>
      <c r="M2135" s="15"/>
      <c r="N2135" s="15"/>
      <c r="O2135" s="15"/>
      <c r="P2135" s="15"/>
      <c r="R2135" s="15"/>
      <c r="S2135" s="179" t="str">
        <f t="shared" ref="S2135:CD2135" si="3316">S2118</f>
        <v>S$17</v>
      </c>
      <c r="T2135" s="179" t="str">
        <f t="shared" si="3316"/>
        <v>T$17</v>
      </c>
      <c r="U2135" s="179" t="str">
        <f t="shared" si="3316"/>
        <v>U$17</v>
      </c>
      <c r="V2135" s="179" t="str">
        <f t="shared" si="3316"/>
        <v>V$17</v>
      </c>
      <c r="W2135" s="179" t="str">
        <f t="shared" si="3316"/>
        <v>W$17</v>
      </c>
      <c r="X2135" s="179" t="str">
        <f t="shared" si="3316"/>
        <v>X$17</v>
      </c>
      <c r="Y2135" s="179" t="str">
        <f t="shared" si="3316"/>
        <v>Y$17</v>
      </c>
      <c r="Z2135" s="179" t="str">
        <f t="shared" si="3316"/>
        <v>Z$17</v>
      </c>
      <c r="AA2135" s="179" t="str">
        <f t="shared" si="3316"/>
        <v>AA$17</v>
      </c>
      <c r="AB2135" s="179" t="str">
        <f t="shared" si="3316"/>
        <v>AB$17</v>
      </c>
      <c r="AC2135" s="179" t="str">
        <f t="shared" si="3316"/>
        <v>AC$17</v>
      </c>
      <c r="AD2135" s="179" t="str">
        <f t="shared" si="3316"/>
        <v>AD$17</v>
      </c>
      <c r="AE2135" s="179" t="str">
        <f t="shared" si="3316"/>
        <v>AE$17</v>
      </c>
      <c r="AF2135" s="179" t="str">
        <f t="shared" si="3316"/>
        <v>AF$17</v>
      </c>
      <c r="AG2135" s="179" t="str">
        <f t="shared" si="3316"/>
        <v>AG$17</v>
      </c>
      <c r="AH2135" s="179" t="str">
        <f t="shared" si="3316"/>
        <v>AH$17</v>
      </c>
      <c r="AI2135" s="179" t="str">
        <f t="shared" si="3316"/>
        <v>AI$17</v>
      </c>
      <c r="AJ2135" s="179" t="str">
        <f t="shared" si="3316"/>
        <v>AJ$17</v>
      </c>
      <c r="AK2135" s="179" t="str">
        <f t="shared" si="3316"/>
        <v>AK$17</v>
      </c>
      <c r="AL2135" s="179" t="str">
        <f t="shared" si="3316"/>
        <v>AL$17</v>
      </c>
      <c r="AM2135" s="179" t="str">
        <f t="shared" si="3316"/>
        <v>AM$17</v>
      </c>
      <c r="AN2135" s="179" t="str">
        <f t="shared" si="3316"/>
        <v>AN$17</v>
      </c>
      <c r="AO2135" s="179" t="str">
        <f t="shared" si="3316"/>
        <v>AO$17</v>
      </c>
      <c r="AP2135" s="179" t="str">
        <f t="shared" si="3316"/>
        <v>AP$17</v>
      </c>
      <c r="AQ2135" s="179" t="str">
        <f t="shared" si="3316"/>
        <v>AQ$17</v>
      </c>
      <c r="AR2135" s="179" t="str">
        <f t="shared" si="3316"/>
        <v>AR$17</v>
      </c>
      <c r="AS2135" s="179" t="str">
        <f t="shared" si="3316"/>
        <v>AS$17</v>
      </c>
      <c r="AT2135" s="179" t="str">
        <f t="shared" si="3316"/>
        <v>AT$17</v>
      </c>
      <c r="AU2135" s="179" t="str">
        <f t="shared" si="3316"/>
        <v>AU$17</v>
      </c>
      <c r="AV2135" s="179" t="str">
        <f t="shared" si="3316"/>
        <v>AV$17</v>
      </c>
      <c r="AW2135" s="179" t="str">
        <f t="shared" si="3316"/>
        <v>AW$17</v>
      </c>
      <c r="AX2135" s="179" t="str">
        <f t="shared" si="3316"/>
        <v>AX$17</v>
      </c>
      <c r="AY2135" s="179" t="str">
        <f t="shared" si="3316"/>
        <v>AY$17</v>
      </c>
      <c r="AZ2135" s="179" t="str">
        <f t="shared" si="3316"/>
        <v>AZ$17</v>
      </c>
      <c r="BA2135" s="179" t="str">
        <f t="shared" si="3316"/>
        <v>BA$17</v>
      </c>
      <c r="BB2135" s="179" t="str">
        <f t="shared" si="3316"/>
        <v>BB$17</v>
      </c>
      <c r="BC2135" s="179" t="str">
        <f t="shared" si="3316"/>
        <v>BC$17</v>
      </c>
      <c r="BD2135" s="179" t="str">
        <f t="shared" si="3316"/>
        <v>BD$17</v>
      </c>
      <c r="BE2135" s="179" t="str">
        <f t="shared" si="3316"/>
        <v>BE$17</v>
      </c>
      <c r="BF2135" s="179" t="str">
        <f t="shared" si="3316"/>
        <v>BF$17</v>
      </c>
      <c r="BG2135" s="179" t="str">
        <f t="shared" si="3316"/>
        <v>BG$17</v>
      </c>
      <c r="BH2135" s="179" t="str">
        <f t="shared" si="3316"/>
        <v>BH$17</v>
      </c>
      <c r="BI2135" s="179" t="str">
        <f t="shared" si="3316"/>
        <v>BI$17</v>
      </c>
      <c r="BJ2135" s="179" t="str">
        <f t="shared" si="3316"/>
        <v>BJ$17</v>
      </c>
      <c r="BK2135" s="179" t="str">
        <f t="shared" si="3316"/>
        <v>BK$17</v>
      </c>
      <c r="BL2135" s="179" t="str">
        <f t="shared" si="3316"/>
        <v>BL$17</v>
      </c>
      <c r="BM2135" s="179" t="str">
        <f t="shared" si="3316"/>
        <v>BM$17</v>
      </c>
      <c r="BN2135" s="179" t="str">
        <f t="shared" si="3316"/>
        <v>BN$17</v>
      </c>
      <c r="BO2135" s="179" t="str">
        <f t="shared" si="3316"/>
        <v>BO$17</v>
      </c>
      <c r="BP2135" s="179" t="str">
        <f t="shared" si="3316"/>
        <v>BP$17</v>
      </c>
      <c r="BQ2135" s="179" t="str">
        <f t="shared" si="3316"/>
        <v>BQ$17</v>
      </c>
      <c r="BR2135" s="179" t="str">
        <f t="shared" si="3316"/>
        <v>BR$17</v>
      </c>
      <c r="BS2135" s="179" t="str">
        <f t="shared" si="3316"/>
        <v>BS$17</v>
      </c>
      <c r="BT2135" s="179" t="str">
        <f t="shared" si="3316"/>
        <v>BT$17</v>
      </c>
      <c r="BU2135" s="179" t="str">
        <f t="shared" si="3316"/>
        <v>BU$17</v>
      </c>
      <c r="BV2135" s="179" t="str">
        <f t="shared" si="3316"/>
        <v>BV$17</v>
      </c>
      <c r="BW2135" s="179" t="str">
        <f t="shared" si="3316"/>
        <v>BW$17</v>
      </c>
      <c r="BX2135" s="179" t="str">
        <f t="shared" si="3316"/>
        <v>BX$17</v>
      </c>
      <c r="BY2135" s="179" t="str">
        <f t="shared" si="3316"/>
        <v>BY$17</v>
      </c>
      <c r="BZ2135" s="179" t="str">
        <f t="shared" si="3316"/>
        <v>BZ$17</v>
      </c>
      <c r="CA2135" s="179" t="str">
        <f t="shared" si="3316"/>
        <v>CA$17</v>
      </c>
      <c r="CB2135" s="179" t="str">
        <f t="shared" si="3316"/>
        <v>CB$17</v>
      </c>
      <c r="CC2135" s="179" t="str">
        <f t="shared" si="3316"/>
        <v>CC$17</v>
      </c>
      <c r="CD2135" s="179" t="str">
        <f t="shared" si="3316"/>
        <v>CD$17</v>
      </c>
      <c r="CE2135" s="179" t="str">
        <f t="shared" ref="CE2135:CL2135" si="3317">CE2118</f>
        <v>CE$17</v>
      </c>
      <c r="CF2135" s="179" t="str">
        <f t="shared" si="3317"/>
        <v>CF$17</v>
      </c>
      <c r="CG2135" s="179" t="str">
        <f t="shared" si="3317"/>
        <v>CG$17</v>
      </c>
      <c r="CH2135" s="179" t="str">
        <f t="shared" si="3317"/>
        <v>CH$17</v>
      </c>
      <c r="CI2135" s="179" t="str">
        <f t="shared" si="3317"/>
        <v>CI$17</v>
      </c>
      <c r="CJ2135" s="179" t="str">
        <f t="shared" si="3317"/>
        <v>CJ$17</v>
      </c>
      <c r="CK2135" s="179" t="str">
        <f t="shared" si="3317"/>
        <v>CK$17</v>
      </c>
      <c r="CL2135" s="179" t="str">
        <f t="shared" si="3317"/>
        <v>CL$17</v>
      </c>
      <c r="CN2135" s="79"/>
      <c r="CO2135" s="179">
        <f t="shared" ref="CO2135:DL2135" si="3318">CO806</f>
        <v>0</v>
      </c>
      <c r="CP2135" s="179">
        <f t="shared" si="3318"/>
        <v>0</v>
      </c>
      <c r="CQ2135" s="179">
        <f t="shared" si="3318"/>
        <v>0</v>
      </c>
      <c r="CR2135" s="179">
        <f t="shared" si="3318"/>
        <v>0</v>
      </c>
      <c r="CS2135" s="179">
        <f t="shared" si="3318"/>
        <v>0</v>
      </c>
      <c r="CT2135" s="179">
        <f t="shared" si="3318"/>
        <v>0</v>
      </c>
      <c r="CU2135" s="179">
        <f t="shared" si="3318"/>
        <v>0</v>
      </c>
      <c r="CV2135" s="179">
        <f t="shared" si="3318"/>
        <v>0</v>
      </c>
      <c r="CW2135" s="179">
        <f t="shared" si="3318"/>
        <v>0</v>
      </c>
      <c r="CX2135" s="179">
        <f t="shared" si="3318"/>
        <v>0</v>
      </c>
      <c r="CY2135" s="179">
        <f t="shared" si="3318"/>
        <v>0</v>
      </c>
      <c r="CZ2135" s="179">
        <f t="shared" si="3318"/>
        <v>0</v>
      </c>
      <c r="DA2135" s="179">
        <f t="shared" si="3318"/>
        <v>0</v>
      </c>
      <c r="DB2135" s="179">
        <f t="shared" si="3318"/>
        <v>0</v>
      </c>
      <c r="DC2135" s="179">
        <f t="shared" si="3318"/>
        <v>0</v>
      </c>
      <c r="DD2135" s="179">
        <f t="shared" si="3318"/>
        <v>0</v>
      </c>
      <c r="DE2135" s="179">
        <f t="shared" si="3318"/>
        <v>0</v>
      </c>
      <c r="DF2135" s="179">
        <f t="shared" si="3318"/>
        <v>0</v>
      </c>
      <c r="DG2135" s="179">
        <f t="shared" si="3318"/>
        <v>0</v>
      </c>
      <c r="DH2135" s="179">
        <f t="shared" si="3318"/>
        <v>0</v>
      </c>
      <c r="DI2135" s="179">
        <f t="shared" si="3318"/>
        <v>0</v>
      </c>
      <c r="DJ2135" s="179">
        <f t="shared" si="3318"/>
        <v>0</v>
      </c>
      <c r="DK2135" s="179">
        <f t="shared" si="3318"/>
        <v>0</v>
      </c>
      <c r="DL2135" s="179">
        <f t="shared" si="3318"/>
        <v>0</v>
      </c>
    </row>
    <row r="2136" spans="1:116" x14ac:dyDescent="0.4">
      <c r="B2136" t="s">
        <v>332</v>
      </c>
      <c r="D2136" t="s">
        <v>391</v>
      </c>
      <c r="E2136" s="8" t="str">
        <f t="shared" si="3273"/>
        <v>2136 WCAR-IS</v>
      </c>
      <c r="G2136" s="136" t="str">
        <f t="shared" si="3313"/>
        <v>Secondary revenue driver</v>
      </c>
      <c r="H2136" s="12"/>
      <c r="I2136" s="60"/>
      <c r="J2136" s="60"/>
      <c r="K2136" s="15"/>
      <c r="L2136" s="15"/>
      <c r="M2136" s="15"/>
      <c r="N2136" s="15"/>
      <c r="O2136" s="15"/>
      <c r="P2136" s="15"/>
      <c r="R2136" s="15"/>
      <c r="S2136" s="179">
        <f t="shared" ref="S2136:CD2136" si="3319">S2119</f>
        <v>0</v>
      </c>
      <c r="T2136" s="179">
        <f t="shared" si="3319"/>
        <v>0</v>
      </c>
      <c r="U2136" s="179">
        <f t="shared" si="3319"/>
        <v>0</v>
      </c>
      <c r="V2136" s="179">
        <f t="shared" si="3319"/>
        <v>0</v>
      </c>
      <c r="W2136" s="179">
        <f t="shared" si="3319"/>
        <v>0</v>
      </c>
      <c r="X2136" s="179">
        <f t="shared" si="3319"/>
        <v>0</v>
      </c>
      <c r="Y2136" s="179">
        <f t="shared" si="3319"/>
        <v>0</v>
      </c>
      <c r="Z2136" s="179">
        <f t="shared" si="3319"/>
        <v>0</v>
      </c>
      <c r="AA2136" s="179">
        <f t="shared" si="3319"/>
        <v>0</v>
      </c>
      <c r="AB2136" s="179">
        <f t="shared" si="3319"/>
        <v>0</v>
      </c>
      <c r="AC2136" s="179">
        <f t="shared" si="3319"/>
        <v>0</v>
      </c>
      <c r="AD2136" s="179">
        <f t="shared" si="3319"/>
        <v>0</v>
      </c>
      <c r="AE2136" s="179">
        <f t="shared" si="3319"/>
        <v>0</v>
      </c>
      <c r="AF2136" s="179">
        <f t="shared" si="3319"/>
        <v>0</v>
      </c>
      <c r="AG2136" s="179">
        <f t="shared" si="3319"/>
        <v>0</v>
      </c>
      <c r="AH2136" s="179">
        <f t="shared" si="3319"/>
        <v>0</v>
      </c>
      <c r="AI2136" s="179">
        <f t="shared" si="3319"/>
        <v>0</v>
      </c>
      <c r="AJ2136" s="179">
        <f t="shared" si="3319"/>
        <v>0</v>
      </c>
      <c r="AK2136" s="179">
        <f t="shared" si="3319"/>
        <v>0</v>
      </c>
      <c r="AL2136" s="179">
        <f t="shared" si="3319"/>
        <v>0</v>
      </c>
      <c r="AM2136" s="179">
        <f t="shared" si="3319"/>
        <v>0</v>
      </c>
      <c r="AN2136" s="179">
        <f t="shared" si="3319"/>
        <v>0</v>
      </c>
      <c r="AO2136" s="179">
        <f t="shared" si="3319"/>
        <v>0</v>
      </c>
      <c r="AP2136" s="179">
        <f t="shared" si="3319"/>
        <v>0</v>
      </c>
      <c r="AQ2136" s="179">
        <f t="shared" si="3319"/>
        <v>0</v>
      </c>
      <c r="AR2136" s="179">
        <f t="shared" si="3319"/>
        <v>0</v>
      </c>
      <c r="AS2136" s="179">
        <f t="shared" si="3319"/>
        <v>0</v>
      </c>
      <c r="AT2136" s="179">
        <f t="shared" si="3319"/>
        <v>0</v>
      </c>
      <c r="AU2136" s="179">
        <f t="shared" si="3319"/>
        <v>0</v>
      </c>
      <c r="AV2136" s="179">
        <f t="shared" si="3319"/>
        <v>0</v>
      </c>
      <c r="AW2136" s="179">
        <f t="shared" si="3319"/>
        <v>0</v>
      </c>
      <c r="AX2136" s="179">
        <f t="shared" si="3319"/>
        <v>0</v>
      </c>
      <c r="AY2136" s="179">
        <f t="shared" si="3319"/>
        <v>0</v>
      </c>
      <c r="AZ2136" s="179">
        <f t="shared" si="3319"/>
        <v>0</v>
      </c>
      <c r="BA2136" s="179">
        <f t="shared" si="3319"/>
        <v>0</v>
      </c>
      <c r="BB2136" s="179">
        <f t="shared" si="3319"/>
        <v>0</v>
      </c>
      <c r="BC2136" s="179">
        <f t="shared" si="3319"/>
        <v>0</v>
      </c>
      <c r="BD2136" s="179">
        <f t="shared" si="3319"/>
        <v>0</v>
      </c>
      <c r="BE2136" s="179">
        <f t="shared" si="3319"/>
        <v>0</v>
      </c>
      <c r="BF2136" s="179">
        <f t="shared" si="3319"/>
        <v>0</v>
      </c>
      <c r="BG2136" s="179">
        <f t="shared" si="3319"/>
        <v>0</v>
      </c>
      <c r="BH2136" s="179">
        <f t="shared" si="3319"/>
        <v>0</v>
      </c>
      <c r="BI2136" s="179">
        <f t="shared" si="3319"/>
        <v>0</v>
      </c>
      <c r="BJ2136" s="179">
        <f t="shared" si="3319"/>
        <v>0</v>
      </c>
      <c r="BK2136" s="179">
        <f t="shared" si="3319"/>
        <v>0</v>
      </c>
      <c r="BL2136" s="179">
        <f t="shared" si="3319"/>
        <v>0</v>
      </c>
      <c r="BM2136" s="179">
        <f t="shared" si="3319"/>
        <v>0</v>
      </c>
      <c r="BN2136" s="179">
        <f t="shared" si="3319"/>
        <v>0</v>
      </c>
      <c r="BO2136" s="179">
        <f t="shared" si="3319"/>
        <v>0</v>
      </c>
      <c r="BP2136" s="179">
        <f t="shared" si="3319"/>
        <v>0</v>
      </c>
      <c r="BQ2136" s="179">
        <f t="shared" si="3319"/>
        <v>0</v>
      </c>
      <c r="BR2136" s="179">
        <f t="shared" si="3319"/>
        <v>0</v>
      </c>
      <c r="BS2136" s="179">
        <f t="shared" si="3319"/>
        <v>0</v>
      </c>
      <c r="BT2136" s="179">
        <f t="shared" si="3319"/>
        <v>0</v>
      </c>
      <c r="BU2136" s="179">
        <f t="shared" si="3319"/>
        <v>0</v>
      </c>
      <c r="BV2136" s="179">
        <f t="shared" si="3319"/>
        <v>0</v>
      </c>
      <c r="BW2136" s="179">
        <f t="shared" si="3319"/>
        <v>0</v>
      </c>
      <c r="BX2136" s="179">
        <f t="shared" si="3319"/>
        <v>0</v>
      </c>
      <c r="BY2136" s="179">
        <f t="shared" si="3319"/>
        <v>0</v>
      </c>
      <c r="BZ2136" s="179">
        <f t="shared" si="3319"/>
        <v>0</v>
      </c>
      <c r="CA2136" s="179">
        <f t="shared" si="3319"/>
        <v>0</v>
      </c>
      <c r="CB2136" s="179">
        <f t="shared" si="3319"/>
        <v>0</v>
      </c>
      <c r="CC2136" s="179">
        <f t="shared" si="3319"/>
        <v>0</v>
      </c>
      <c r="CD2136" s="179">
        <f t="shared" si="3319"/>
        <v>0</v>
      </c>
      <c r="CE2136" s="179">
        <f t="shared" ref="CE2136:CL2136" si="3320">CE2119</f>
        <v>0</v>
      </c>
      <c r="CF2136" s="179">
        <f t="shared" si="3320"/>
        <v>0</v>
      </c>
      <c r="CG2136" s="179">
        <f t="shared" si="3320"/>
        <v>0</v>
      </c>
      <c r="CH2136" s="179">
        <f t="shared" si="3320"/>
        <v>0</v>
      </c>
      <c r="CI2136" s="179">
        <f t="shared" si="3320"/>
        <v>0</v>
      </c>
      <c r="CJ2136" s="179">
        <f t="shared" si="3320"/>
        <v>0</v>
      </c>
      <c r="CK2136" s="179">
        <f t="shared" si="3320"/>
        <v>0</v>
      </c>
      <c r="CL2136" s="179">
        <f t="shared" si="3320"/>
        <v>0</v>
      </c>
      <c r="CN2136" s="60"/>
      <c r="CO2136" s="179">
        <f t="shared" ref="CO2136:DL2136" si="3321">CO807</f>
        <v>0</v>
      </c>
      <c r="CP2136" s="179">
        <f t="shared" si="3321"/>
        <v>0</v>
      </c>
      <c r="CQ2136" s="179">
        <f t="shared" si="3321"/>
        <v>0</v>
      </c>
      <c r="CR2136" s="179">
        <f t="shared" si="3321"/>
        <v>0</v>
      </c>
      <c r="CS2136" s="179">
        <f t="shared" si="3321"/>
        <v>0</v>
      </c>
      <c r="CT2136" s="179">
        <f t="shared" si="3321"/>
        <v>0</v>
      </c>
      <c r="CU2136" s="179">
        <f t="shared" si="3321"/>
        <v>0</v>
      </c>
      <c r="CV2136" s="179">
        <f t="shared" si="3321"/>
        <v>0</v>
      </c>
      <c r="CW2136" s="179">
        <f t="shared" si="3321"/>
        <v>0</v>
      </c>
      <c r="CX2136" s="179">
        <f t="shared" si="3321"/>
        <v>0</v>
      </c>
      <c r="CY2136" s="179">
        <f t="shared" si="3321"/>
        <v>0</v>
      </c>
      <c r="CZ2136" s="179">
        <f t="shared" si="3321"/>
        <v>0</v>
      </c>
      <c r="DA2136" s="179">
        <f t="shared" si="3321"/>
        <v>0</v>
      </c>
      <c r="DB2136" s="179">
        <f t="shared" si="3321"/>
        <v>0</v>
      </c>
      <c r="DC2136" s="179">
        <f t="shared" si="3321"/>
        <v>0</v>
      </c>
      <c r="DD2136" s="179">
        <f t="shared" si="3321"/>
        <v>0</v>
      </c>
      <c r="DE2136" s="179">
        <f t="shared" si="3321"/>
        <v>0</v>
      </c>
      <c r="DF2136" s="179">
        <f t="shared" si="3321"/>
        <v>0</v>
      </c>
      <c r="DG2136" s="179">
        <f t="shared" si="3321"/>
        <v>0</v>
      </c>
      <c r="DH2136" s="179">
        <f t="shared" si="3321"/>
        <v>0</v>
      </c>
      <c r="DI2136" s="179">
        <f t="shared" si="3321"/>
        <v>0</v>
      </c>
      <c r="DJ2136" s="179">
        <f t="shared" si="3321"/>
        <v>0</v>
      </c>
      <c r="DK2136" s="179">
        <f t="shared" si="3321"/>
        <v>0</v>
      </c>
      <c r="DL2136" s="179">
        <f t="shared" si="3321"/>
        <v>0</v>
      </c>
    </row>
    <row r="2137" spans="1:116" x14ac:dyDescent="0.4">
      <c r="B2137" t="s">
        <v>332</v>
      </c>
      <c r="D2137" t="s">
        <v>391</v>
      </c>
      <c r="E2137" s="8" t="str">
        <f t="shared" ref="E2137" si="3322">ROW()&amp;" "&amp;D2137</f>
        <v>2137 WCAR-IS</v>
      </c>
      <c r="G2137" s="136" t="str">
        <f t="shared" si="3313"/>
        <v>Secondary volume driver</v>
      </c>
      <c r="H2137" s="12"/>
      <c r="I2137" s="60"/>
      <c r="J2137" s="60"/>
      <c r="K2137" s="15"/>
      <c r="L2137" s="15"/>
      <c r="M2137" s="15"/>
      <c r="N2137" s="15"/>
      <c r="O2137" s="15"/>
      <c r="P2137" s="15"/>
      <c r="R2137" s="15"/>
      <c r="CN2137" s="60"/>
      <c r="CO2137" s="8"/>
      <c r="CP2137" s="8"/>
      <c r="CQ2137" s="8"/>
      <c r="CR2137" s="8"/>
      <c r="CS2137" s="8"/>
      <c r="CT2137" s="8"/>
      <c r="CU2137" s="8"/>
      <c r="CV2137" s="8"/>
      <c r="CW2137" s="8"/>
      <c r="CX2137" s="8"/>
      <c r="CY2137" s="8"/>
      <c r="CZ2137" s="8"/>
      <c r="DA2137" s="8"/>
      <c r="DB2137" s="8"/>
      <c r="DC2137" s="8"/>
      <c r="DD2137" s="8"/>
      <c r="DE2137" s="8"/>
      <c r="DF2137" s="8"/>
      <c r="DG2137" s="8"/>
      <c r="DH2137" s="8"/>
      <c r="DI2137" s="8"/>
      <c r="DJ2137" s="8"/>
      <c r="DK2137" s="8"/>
      <c r="DL2137" s="8"/>
    </row>
    <row r="2138" spans="1:116" x14ac:dyDescent="0.4">
      <c r="E2138" s="8"/>
      <c r="H2138" s="12"/>
      <c r="I2138" s="60"/>
      <c r="J2138" s="60"/>
      <c r="K2138" s="15"/>
      <c r="L2138" s="15"/>
      <c r="M2138" s="15"/>
      <c r="N2138" s="15"/>
      <c r="O2138" s="15"/>
      <c r="P2138" s="15"/>
      <c r="R2138" s="15"/>
      <c r="S2138" s="212" t="str">
        <f>ADDRESS(ROW(S2128),COLUMN(S2128),2)</f>
        <v>S$2128</v>
      </c>
      <c r="T2138" s="212" t="str">
        <f t="shared" ref="T2138:CE2138" si="3323">ADDRESS(ROW(T2128),COLUMN(T2128),2)</f>
        <v>T$2128</v>
      </c>
      <c r="U2138" s="212" t="str">
        <f t="shared" si="3323"/>
        <v>U$2128</v>
      </c>
      <c r="V2138" s="212" t="str">
        <f t="shared" si="3323"/>
        <v>V$2128</v>
      </c>
      <c r="W2138" s="212" t="str">
        <f t="shared" si="3323"/>
        <v>W$2128</v>
      </c>
      <c r="X2138" s="212" t="str">
        <f t="shared" si="3323"/>
        <v>X$2128</v>
      </c>
      <c r="Y2138" s="212" t="str">
        <f t="shared" si="3323"/>
        <v>Y$2128</v>
      </c>
      <c r="Z2138" s="212" t="str">
        <f t="shared" si="3323"/>
        <v>Z$2128</v>
      </c>
      <c r="AA2138" s="212" t="str">
        <f t="shared" si="3323"/>
        <v>AA$2128</v>
      </c>
      <c r="AB2138" s="212" t="str">
        <f t="shared" si="3323"/>
        <v>AB$2128</v>
      </c>
      <c r="AC2138" s="212" t="str">
        <f t="shared" si="3323"/>
        <v>AC$2128</v>
      </c>
      <c r="AD2138" s="212" t="str">
        <f t="shared" si="3323"/>
        <v>AD$2128</v>
      </c>
      <c r="AE2138" s="212" t="str">
        <f t="shared" si="3323"/>
        <v>AE$2128</v>
      </c>
      <c r="AF2138" s="212" t="str">
        <f t="shared" si="3323"/>
        <v>AF$2128</v>
      </c>
      <c r="AG2138" s="212" t="str">
        <f t="shared" si="3323"/>
        <v>AG$2128</v>
      </c>
      <c r="AH2138" s="212" t="str">
        <f t="shared" si="3323"/>
        <v>AH$2128</v>
      </c>
      <c r="AI2138" s="212" t="str">
        <f t="shared" si="3323"/>
        <v>AI$2128</v>
      </c>
      <c r="AJ2138" s="212" t="str">
        <f t="shared" si="3323"/>
        <v>AJ$2128</v>
      </c>
      <c r="AK2138" s="212" t="str">
        <f t="shared" si="3323"/>
        <v>AK$2128</v>
      </c>
      <c r="AL2138" s="212" t="str">
        <f t="shared" si="3323"/>
        <v>AL$2128</v>
      </c>
      <c r="AM2138" s="212" t="str">
        <f t="shared" si="3323"/>
        <v>AM$2128</v>
      </c>
      <c r="AN2138" s="212" t="str">
        <f t="shared" si="3323"/>
        <v>AN$2128</v>
      </c>
      <c r="AO2138" s="212" t="str">
        <f t="shared" si="3323"/>
        <v>AO$2128</v>
      </c>
      <c r="AP2138" s="212" t="str">
        <f t="shared" si="3323"/>
        <v>AP$2128</v>
      </c>
      <c r="AQ2138" s="212" t="str">
        <f t="shared" si="3323"/>
        <v>AQ$2128</v>
      </c>
      <c r="AR2138" s="212" t="str">
        <f t="shared" si="3323"/>
        <v>AR$2128</v>
      </c>
      <c r="AS2138" s="212" t="str">
        <f t="shared" si="3323"/>
        <v>AS$2128</v>
      </c>
      <c r="AT2138" s="212" t="str">
        <f t="shared" si="3323"/>
        <v>AT$2128</v>
      </c>
      <c r="AU2138" s="212" t="str">
        <f t="shared" si="3323"/>
        <v>AU$2128</v>
      </c>
      <c r="AV2138" s="212" t="str">
        <f t="shared" si="3323"/>
        <v>AV$2128</v>
      </c>
      <c r="AW2138" s="212" t="str">
        <f t="shared" si="3323"/>
        <v>AW$2128</v>
      </c>
      <c r="AX2138" s="212" t="str">
        <f t="shared" si="3323"/>
        <v>AX$2128</v>
      </c>
      <c r="AY2138" s="212" t="str">
        <f t="shared" si="3323"/>
        <v>AY$2128</v>
      </c>
      <c r="AZ2138" s="212" t="str">
        <f t="shared" si="3323"/>
        <v>AZ$2128</v>
      </c>
      <c r="BA2138" s="212" t="str">
        <f t="shared" si="3323"/>
        <v>BA$2128</v>
      </c>
      <c r="BB2138" s="212" t="str">
        <f t="shared" si="3323"/>
        <v>BB$2128</v>
      </c>
      <c r="BC2138" s="212" t="str">
        <f t="shared" si="3323"/>
        <v>BC$2128</v>
      </c>
      <c r="BD2138" s="212" t="str">
        <f t="shared" si="3323"/>
        <v>BD$2128</v>
      </c>
      <c r="BE2138" s="212" t="str">
        <f t="shared" si="3323"/>
        <v>BE$2128</v>
      </c>
      <c r="BF2138" s="212" t="str">
        <f t="shared" si="3323"/>
        <v>BF$2128</v>
      </c>
      <c r="BG2138" s="212" t="str">
        <f t="shared" si="3323"/>
        <v>BG$2128</v>
      </c>
      <c r="BH2138" s="212" t="str">
        <f t="shared" si="3323"/>
        <v>BH$2128</v>
      </c>
      <c r="BI2138" s="212" t="str">
        <f t="shared" si="3323"/>
        <v>BI$2128</v>
      </c>
      <c r="BJ2138" s="212" t="str">
        <f t="shared" si="3323"/>
        <v>BJ$2128</v>
      </c>
      <c r="BK2138" s="212" t="str">
        <f t="shared" si="3323"/>
        <v>BK$2128</v>
      </c>
      <c r="BL2138" s="212" t="str">
        <f t="shared" si="3323"/>
        <v>BL$2128</v>
      </c>
      <c r="BM2138" s="212" t="str">
        <f t="shared" si="3323"/>
        <v>BM$2128</v>
      </c>
      <c r="BN2138" s="212" t="str">
        <f t="shared" si="3323"/>
        <v>BN$2128</v>
      </c>
      <c r="BO2138" s="212" t="str">
        <f t="shared" si="3323"/>
        <v>BO$2128</v>
      </c>
      <c r="BP2138" s="212" t="str">
        <f t="shared" si="3323"/>
        <v>BP$2128</v>
      </c>
      <c r="BQ2138" s="212" t="str">
        <f t="shared" si="3323"/>
        <v>BQ$2128</v>
      </c>
      <c r="BR2138" s="212" t="str">
        <f t="shared" si="3323"/>
        <v>BR$2128</v>
      </c>
      <c r="BS2138" s="212" t="str">
        <f t="shared" si="3323"/>
        <v>BS$2128</v>
      </c>
      <c r="BT2138" s="212" t="str">
        <f t="shared" si="3323"/>
        <v>BT$2128</v>
      </c>
      <c r="BU2138" s="212" t="str">
        <f t="shared" si="3323"/>
        <v>BU$2128</v>
      </c>
      <c r="BV2138" s="212" t="str">
        <f t="shared" si="3323"/>
        <v>BV$2128</v>
      </c>
      <c r="BW2138" s="212" t="str">
        <f t="shared" si="3323"/>
        <v>BW$2128</v>
      </c>
      <c r="BX2138" s="212" t="str">
        <f t="shared" si="3323"/>
        <v>BX$2128</v>
      </c>
      <c r="BY2138" s="212" t="str">
        <f t="shared" si="3323"/>
        <v>BY$2128</v>
      </c>
      <c r="BZ2138" s="212" t="str">
        <f t="shared" si="3323"/>
        <v>BZ$2128</v>
      </c>
      <c r="CA2138" s="212" t="str">
        <f t="shared" si="3323"/>
        <v>CA$2128</v>
      </c>
      <c r="CB2138" s="212" t="str">
        <f t="shared" si="3323"/>
        <v>CB$2128</v>
      </c>
      <c r="CC2138" s="212" t="str">
        <f t="shared" si="3323"/>
        <v>CC$2128</v>
      </c>
      <c r="CD2138" s="212" t="str">
        <f t="shared" si="3323"/>
        <v>CD$2128</v>
      </c>
      <c r="CE2138" s="212" t="str">
        <f t="shared" si="3323"/>
        <v>CE$2128</v>
      </c>
      <c r="CF2138" s="212" t="str">
        <f t="shared" ref="CF2138:CL2138" si="3324">ADDRESS(ROW(CF2128),COLUMN(CF2128),2)</f>
        <v>CF$2128</v>
      </c>
      <c r="CG2138" s="212" t="str">
        <f t="shared" si="3324"/>
        <v>CG$2128</v>
      </c>
      <c r="CH2138" s="212" t="str">
        <f t="shared" si="3324"/>
        <v>CH$2128</v>
      </c>
      <c r="CI2138" s="212" t="str">
        <f t="shared" si="3324"/>
        <v>CI$2128</v>
      </c>
      <c r="CJ2138" s="212" t="str">
        <f t="shared" si="3324"/>
        <v>CJ$2128</v>
      </c>
      <c r="CK2138" s="212" t="str">
        <f t="shared" si="3324"/>
        <v>CK$2128</v>
      </c>
      <c r="CL2138" s="212" t="str">
        <f t="shared" si="3324"/>
        <v>CL$2128</v>
      </c>
      <c r="CN2138" s="60"/>
      <c r="CO2138" s="212" t="str">
        <f t="shared" ref="CO2138:DL2138" si="3325">ADDRESS(ROW(CO816),COLUMN(CO816),2)</f>
        <v>CO$816</v>
      </c>
      <c r="CP2138" s="212" t="str">
        <f t="shared" si="3325"/>
        <v>CP$816</v>
      </c>
      <c r="CQ2138" s="212" t="str">
        <f t="shared" si="3325"/>
        <v>CQ$816</v>
      </c>
      <c r="CR2138" s="212" t="str">
        <f t="shared" si="3325"/>
        <v>CR$816</v>
      </c>
      <c r="CS2138" s="212" t="str">
        <f t="shared" si="3325"/>
        <v>CS$816</v>
      </c>
      <c r="CT2138" s="212" t="str">
        <f t="shared" si="3325"/>
        <v>CT$816</v>
      </c>
      <c r="CU2138" s="212" t="str">
        <f t="shared" si="3325"/>
        <v>CU$816</v>
      </c>
      <c r="CV2138" s="212" t="str">
        <f t="shared" si="3325"/>
        <v>CV$816</v>
      </c>
      <c r="CW2138" s="212" t="str">
        <f t="shared" si="3325"/>
        <v>CW$816</v>
      </c>
      <c r="CX2138" s="212" t="str">
        <f t="shared" si="3325"/>
        <v>CX$816</v>
      </c>
      <c r="CY2138" s="212" t="str">
        <f t="shared" si="3325"/>
        <v>CY$816</v>
      </c>
      <c r="CZ2138" s="212" t="str">
        <f t="shared" si="3325"/>
        <v>CZ$816</v>
      </c>
      <c r="DA2138" s="212" t="str">
        <f t="shared" si="3325"/>
        <v>DA$816</v>
      </c>
      <c r="DB2138" s="212" t="str">
        <f t="shared" si="3325"/>
        <v>DB$816</v>
      </c>
      <c r="DC2138" s="212" t="str">
        <f t="shared" si="3325"/>
        <v>DC$816</v>
      </c>
      <c r="DD2138" s="212" t="str">
        <f t="shared" si="3325"/>
        <v>DD$816</v>
      </c>
      <c r="DE2138" s="212" t="str">
        <f t="shared" si="3325"/>
        <v>DE$816</v>
      </c>
      <c r="DF2138" s="212" t="str">
        <f t="shared" si="3325"/>
        <v>DF$816</v>
      </c>
      <c r="DG2138" s="212" t="str">
        <f t="shared" si="3325"/>
        <v>DG$816</v>
      </c>
      <c r="DH2138" s="212" t="str">
        <f t="shared" si="3325"/>
        <v>DH$816</v>
      </c>
      <c r="DI2138" s="212" t="str">
        <f t="shared" si="3325"/>
        <v>DI$816</v>
      </c>
      <c r="DJ2138" s="212" t="str">
        <f t="shared" si="3325"/>
        <v>DJ$816</v>
      </c>
      <c r="DK2138" s="212" t="str">
        <f t="shared" si="3325"/>
        <v>DK$816</v>
      </c>
      <c r="DL2138" s="212" t="str">
        <f t="shared" si="3325"/>
        <v>DL$816</v>
      </c>
    </row>
    <row r="2139" spans="1:116" x14ac:dyDescent="0.4">
      <c r="A2139" s="174"/>
      <c r="E2139" s="8"/>
      <c r="G2139" s="175" t="s">
        <v>490</v>
      </c>
      <c r="H2139" s="12"/>
      <c r="I2139" s="60"/>
      <c r="J2139" s="60"/>
      <c r="K2139" s="15"/>
      <c r="L2139" s="15"/>
      <c r="M2139" s="15"/>
      <c r="N2139" s="15"/>
      <c r="O2139" s="15"/>
      <c r="P2139" s="15"/>
      <c r="R2139" s="15"/>
      <c r="S2139" s="179" t="str">
        <f t="shared" ref="S2139:AX2139" si="3326">S2122</f>
        <v>S$19</v>
      </c>
      <c r="T2139" s="179" t="str">
        <f t="shared" si="3326"/>
        <v>T$19</v>
      </c>
      <c r="U2139" s="179" t="str">
        <f t="shared" si="3326"/>
        <v>U$19</v>
      </c>
      <c r="V2139" s="179" t="str">
        <f t="shared" si="3326"/>
        <v>V$19</v>
      </c>
      <c r="W2139" s="179" t="str">
        <f t="shared" si="3326"/>
        <v>W$19</v>
      </c>
      <c r="X2139" s="179" t="str">
        <f t="shared" si="3326"/>
        <v>X$19</v>
      </c>
      <c r="Y2139" s="179" t="str">
        <f t="shared" si="3326"/>
        <v>Y$19</v>
      </c>
      <c r="Z2139" s="179" t="str">
        <f t="shared" si="3326"/>
        <v>Z$19</v>
      </c>
      <c r="AA2139" s="179" t="str">
        <f t="shared" si="3326"/>
        <v>AA$19</v>
      </c>
      <c r="AB2139" s="179" t="str">
        <f t="shared" si="3326"/>
        <v>AB$19</v>
      </c>
      <c r="AC2139" s="179" t="str">
        <f t="shared" si="3326"/>
        <v>AC$19</v>
      </c>
      <c r="AD2139" s="179" t="str">
        <f t="shared" si="3326"/>
        <v>AD$19</v>
      </c>
      <c r="AE2139" s="179" t="str">
        <f t="shared" si="3326"/>
        <v>AE$19</v>
      </c>
      <c r="AF2139" s="179" t="str">
        <f t="shared" si="3326"/>
        <v>AF$19</v>
      </c>
      <c r="AG2139" s="179" t="str">
        <f t="shared" si="3326"/>
        <v>AG$19</v>
      </c>
      <c r="AH2139" s="179" t="str">
        <f t="shared" si="3326"/>
        <v>AH$19</v>
      </c>
      <c r="AI2139" s="179" t="str">
        <f t="shared" si="3326"/>
        <v>AI$19</v>
      </c>
      <c r="AJ2139" s="179" t="str">
        <f t="shared" si="3326"/>
        <v>AJ$19</v>
      </c>
      <c r="AK2139" s="179" t="str">
        <f t="shared" si="3326"/>
        <v>AK$19</v>
      </c>
      <c r="AL2139" s="179" t="str">
        <f t="shared" si="3326"/>
        <v>AL$19</v>
      </c>
      <c r="AM2139" s="179" t="str">
        <f t="shared" si="3326"/>
        <v>AM$19</v>
      </c>
      <c r="AN2139" s="179" t="str">
        <f t="shared" si="3326"/>
        <v>AN$19</v>
      </c>
      <c r="AO2139" s="179" t="str">
        <f t="shared" si="3326"/>
        <v>AO$19</v>
      </c>
      <c r="AP2139" s="179" t="str">
        <f t="shared" si="3326"/>
        <v>AP$19</v>
      </c>
      <c r="AQ2139" s="179" t="str">
        <f t="shared" si="3326"/>
        <v>AQ$19</v>
      </c>
      <c r="AR2139" s="179" t="str">
        <f t="shared" si="3326"/>
        <v>AR$19</v>
      </c>
      <c r="AS2139" s="179" t="str">
        <f t="shared" si="3326"/>
        <v>AS$19</v>
      </c>
      <c r="AT2139" s="179" t="str">
        <f t="shared" si="3326"/>
        <v>AT$19</v>
      </c>
      <c r="AU2139" s="179" t="str">
        <f t="shared" si="3326"/>
        <v>AU$19</v>
      </c>
      <c r="AV2139" s="179" t="str">
        <f t="shared" si="3326"/>
        <v>AV$19</v>
      </c>
      <c r="AW2139" s="179" t="str">
        <f t="shared" si="3326"/>
        <v>AW$19</v>
      </c>
      <c r="AX2139" s="179" t="str">
        <f t="shared" si="3326"/>
        <v>AX$19</v>
      </c>
      <c r="AY2139" s="179" t="str">
        <f t="shared" ref="AY2139:CD2139" si="3327">AY2122</f>
        <v>AY$19</v>
      </c>
      <c r="AZ2139" s="179" t="str">
        <f t="shared" si="3327"/>
        <v>AZ$19</v>
      </c>
      <c r="BA2139" s="179" t="str">
        <f t="shared" si="3327"/>
        <v>BA$19</v>
      </c>
      <c r="BB2139" s="179" t="str">
        <f t="shared" si="3327"/>
        <v>BB$19</v>
      </c>
      <c r="BC2139" s="179" t="str">
        <f t="shared" si="3327"/>
        <v>BC$19</v>
      </c>
      <c r="BD2139" s="179" t="str">
        <f t="shared" si="3327"/>
        <v>BD$19</v>
      </c>
      <c r="BE2139" s="179" t="str">
        <f t="shared" si="3327"/>
        <v>BE$19</v>
      </c>
      <c r="BF2139" s="179" t="str">
        <f t="shared" si="3327"/>
        <v>BF$19</v>
      </c>
      <c r="BG2139" s="179" t="str">
        <f t="shared" si="3327"/>
        <v>BG$19</v>
      </c>
      <c r="BH2139" s="179" t="str">
        <f t="shared" si="3327"/>
        <v>BH$19</v>
      </c>
      <c r="BI2139" s="179" t="str">
        <f t="shared" si="3327"/>
        <v>BI$19</v>
      </c>
      <c r="BJ2139" s="179" t="str">
        <f t="shared" si="3327"/>
        <v>BJ$19</v>
      </c>
      <c r="BK2139" s="179" t="str">
        <f t="shared" si="3327"/>
        <v>BK$19</v>
      </c>
      <c r="BL2139" s="179" t="str">
        <f t="shared" si="3327"/>
        <v>BL$19</v>
      </c>
      <c r="BM2139" s="179" t="str">
        <f t="shared" si="3327"/>
        <v>BM$19</v>
      </c>
      <c r="BN2139" s="179" t="str">
        <f t="shared" si="3327"/>
        <v>BN$19</v>
      </c>
      <c r="BO2139" s="179" t="str">
        <f t="shared" si="3327"/>
        <v>BO$19</v>
      </c>
      <c r="BP2139" s="179" t="str">
        <f t="shared" si="3327"/>
        <v>BP$19</v>
      </c>
      <c r="BQ2139" s="179" t="str">
        <f t="shared" si="3327"/>
        <v>BQ$19</v>
      </c>
      <c r="BR2139" s="179" t="str">
        <f t="shared" si="3327"/>
        <v>BR$19</v>
      </c>
      <c r="BS2139" s="179" t="str">
        <f t="shared" si="3327"/>
        <v>BS$19</v>
      </c>
      <c r="BT2139" s="179" t="str">
        <f t="shared" si="3327"/>
        <v>BT$19</v>
      </c>
      <c r="BU2139" s="179" t="str">
        <f t="shared" si="3327"/>
        <v>BU$19</v>
      </c>
      <c r="BV2139" s="179" t="str">
        <f t="shared" si="3327"/>
        <v>BV$19</v>
      </c>
      <c r="BW2139" s="179" t="str">
        <f t="shared" si="3327"/>
        <v>BW$19</v>
      </c>
      <c r="BX2139" s="179" t="str">
        <f t="shared" si="3327"/>
        <v>BX$19</v>
      </c>
      <c r="BY2139" s="179" t="str">
        <f t="shared" si="3327"/>
        <v>BY$19</v>
      </c>
      <c r="BZ2139" s="179" t="str">
        <f t="shared" si="3327"/>
        <v>BZ$19</v>
      </c>
      <c r="CA2139" s="179" t="str">
        <f t="shared" si="3327"/>
        <v>CA$19</v>
      </c>
      <c r="CB2139" s="179" t="str">
        <f t="shared" si="3327"/>
        <v>CB$19</v>
      </c>
      <c r="CC2139" s="179" t="str">
        <f t="shared" si="3327"/>
        <v>CC$19</v>
      </c>
      <c r="CD2139" s="179" t="str">
        <f t="shared" si="3327"/>
        <v>CD$19</v>
      </c>
      <c r="CE2139" s="179" t="str">
        <f t="shared" ref="CE2139:CL2139" si="3328">CE2122</f>
        <v>CE$19</v>
      </c>
      <c r="CF2139" s="179" t="str">
        <f t="shared" si="3328"/>
        <v>CF$19</v>
      </c>
      <c r="CG2139" s="179" t="str">
        <f t="shared" si="3328"/>
        <v>CG$19</v>
      </c>
      <c r="CH2139" s="179" t="str">
        <f t="shared" si="3328"/>
        <v>CH$19</v>
      </c>
      <c r="CI2139" s="179" t="str">
        <f t="shared" si="3328"/>
        <v>CI$19</v>
      </c>
      <c r="CJ2139" s="179" t="str">
        <f t="shared" si="3328"/>
        <v>CJ$19</v>
      </c>
      <c r="CK2139" s="179" t="str">
        <f t="shared" si="3328"/>
        <v>CK$19</v>
      </c>
      <c r="CL2139" s="179" t="str">
        <f t="shared" si="3328"/>
        <v>CL$19</v>
      </c>
      <c r="CN2139" s="60"/>
      <c r="CO2139" s="179">
        <f t="shared" ref="CO2139:DL2139" si="3329">CO810</f>
        <v>0</v>
      </c>
      <c r="CP2139" s="179">
        <f t="shared" si="3329"/>
        <v>0</v>
      </c>
      <c r="CQ2139" s="179">
        <f t="shared" si="3329"/>
        <v>0</v>
      </c>
      <c r="CR2139" s="179">
        <f t="shared" si="3329"/>
        <v>0</v>
      </c>
      <c r="CS2139" s="179">
        <f t="shared" si="3329"/>
        <v>0</v>
      </c>
      <c r="CT2139" s="179">
        <f t="shared" si="3329"/>
        <v>0</v>
      </c>
      <c r="CU2139" s="179">
        <f t="shared" si="3329"/>
        <v>0</v>
      </c>
      <c r="CV2139" s="179">
        <f t="shared" si="3329"/>
        <v>0</v>
      </c>
      <c r="CW2139" s="179">
        <f t="shared" si="3329"/>
        <v>0</v>
      </c>
      <c r="CX2139" s="179">
        <f t="shared" si="3329"/>
        <v>0</v>
      </c>
      <c r="CY2139" s="179">
        <f t="shared" si="3329"/>
        <v>0</v>
      </c>
      <c r="CZ2139" s="179">
        <f t="shared" si="3329"/>
        <v>0</v>
      </c>
      <c r="DA2139" s="179">
        <f t="shared" si="3329"/>
        <v>0</v>
      </c>
      <c r="DB2139" s="179">
        <f t="shared" si="3329"/>
        <v>0</v>
      </c>
      <c r="DC2139" s="179">
        <f t="shared" si="3329"/>
        <v>0</v>
      </c>
      <c r="DD2139" s="179">
        <f t="shared" si="3329"/>
        <v>0</v>
      </c>
      <c r="DE2139" s="179">
        <f t="shared" si="3329"/>
        <v>0</v>
      </c>
      <c r="DF2139" s="179">
        <f t="shared" si="3329"/>
        <v>0</v>
      </c>
      <c r="DG2139" s="179">
        <f t="shared" si="3329"/>
        <v>0</v>
      </c>
      <c r="DH2139" s="179">
        <f t="shared" si="3329"/>
        <v>0</v>
      </c>
      <c r="DI2139" s="179">
        <f t="shared" si="3329"/>
        <v>0</v>
      </c>
      <c r="DJ2139" s="179">
        <f t="shared" si="3329"/>
        <v>0</v>
      </c>
      <c r="DK2139" s="179">
        <f t="shared" si="3329"/>
        <v>0</v>
      </c>
      <c r="DL2139" s="179">
        <f t="shared" si="3329"/>
        <v>0</v>
      </c>
    </row>
    <row r="2140" spans="1:116" x14ac:dyDescent="0.4">
      <c r="A2140" s="174"/>
      <c r="E2140" s="8"/>
      <c r="G2140" s="175" t="s">
        <v>492</v>
      </c>
      <c r="H2140" s="12"/>
      <c r="I2140" s="60"/>
      <c r="J2140" s="60"/>
      <c r="K2140" s="15"/>
      <c r="L2140" s="15"/>
      <c r="M2140" s="15"/>
      <c r="N2140" s="15"/>
      <c r="O2140" s="15"/>
      <c r="P2140" s="15"/>
      <c r="R2140" s="15"/>
      <c r="S2140" s="76"/>
      <c r="T2140" s="76"/>
      <c r="U2140" s="76"/>
      <c r="V2140" s="76"/>
      <c r="W2140" s="76"/>
      <c r="X2140" s="76"/>
      <c r="Y2140" s="76"/>
      <c r="Z2140" s="76"/>
      <c r="AA2140" s="76"/>
      <c r="AB2140" s="76"/>
      <c r="AC2140" s="76"/>
      <c r="AD2140" s="76"/>
      <c r="AE2140" s="76"/>
      <c r="AF2140" s="76"/>
      <c r="AG2140" s="76"/>
      <c r="AH2140" s="76"/>
      <c r="AI2140" s="76"/>
      <c r="AJ2140" s="76"/>
      <c r="AK2140" s="76"/>
      <c r="AL2140" s="76"/>
      <c r="AM2140" s="76"/>
      <c r="AN2140" s="76"/>
      <c r="AO2140" s="76"/>
      <c r="AP2140" s="76"/>
      <c r="AQ2140" s="76"/>
      <c r="AR2140" s="76"/>
      <c r="AS2140" s="76"/>
      <c r="AT2140" s="76"/>
      <c r="AU2140" s="76"/>
      <c r="AV2140" s="76"/>
      <c r="AW2140" s="76"/>
      <c r="AX2140" s="76"/>
      <c r="AY2140" s="76"/>
      <c r="AZ2140" s="76"/>
      <c r="BA2140" s="76"/>
      <c r="BB2140" s="76"/>
      <c r="BC2140" s="76"/>
      <c r="BD2140" s="76"/>
      <c r="BE2140" s="76"/>
      <c r="BF2140" s="76"/>
      <c r="BG2140" s="76"/>
      <c r="BH2140" s="76"/>
      <c r="BI2140" s="76"/>
      <c r="BJ2140" s="76"/>
      <c r="BK2140" s="76"/>
      <c r="BL2140" s="76"/>
      <c r="BM2140" s="76"/>
      <c r="BN2140" s="76"/>
      <c r="BO2140" s="76"/>
      <c r="BP2140" s="76"/>
      <c r="BQ2140" s="76"/>
      <c r="BR2140" s="76"/>
      <c r="BS2140" s="76"/>
      <c r="BT2140" s="76"/>
      <c r="BU2140" s="76"/>
      <c r="BV2140" s="76"/>
      <c r="BW2140" s="76"/>
      <c r="BX2140" s="76"/>
      <c r="BY2140" s="76"/>
      <c r="BZ2140" s="76"/>
      <c r="CA2140" s="76"/>
      <c r="CB2140" s="76"/>
      <c r="CC2140" s="76"/>
      <c r="CD2140" s="76"/>
      <c r="CE2140" s="76"/>
      <c r="CF2140" s="76"/>
      <c r="CG2140" s="76"/>
      <c r="CH2140" s="76"/>
      <c r="CI2140" s="76"/>
      <c r="CJ2140" s="76"/>
      <c r="CK2140" s="76"/>
      <c r="CL2140" s="76"/>
      <c r="CN2140" s="60"/>
      <c r="CO2140" s="76"/>
      <c r="CP2140" s="76"/>
      <c r="CQ2140" s="76"/>
      <c r="CR2140" s="76"/>
      <c r="CS2140" s="76"/>
      <c r="CT2140" s="76"/>
      <c r="CU2140" s="76"/>
      <c r="CV2140" s="76"/>
      <c r="CW2140" s="76"/>
      <c r="CX2140" s="76"/>
      <c r="CY2140" s="76"/>
      <c r="CZ2140" s="76"/>
      <c r="DA2140" s="76"/>
      <c r="DB2140" s="76"/>
      <c r="DC2140" s="76"/>
      <c r="DD2140" s="76"/>
      <c r="DE2140" s="76"/>
      <c r="DF2140" s="76"/>
      <c r="DG2140" s="76"/>
      <c r="DH2140" s="76"/>
      <c r="DI2140" s="76"/>
      <c r="DJ2140" s="76"/>
      <c r="DK2140" s="76"/>
      <c r="DL2140" s="76"/>
    </row>
    <row r="2141" spans="1:116" x14ac:dyDescent="0.4">
      <c r="A2141" s="174"/>
      <c r="E2141" s="8"/>
      <c r="G2141" s="175" t="s">
        <v>461</v>
      </c>
      <c r="H2141" s="174"/>
      <c r="I2141" s="176"/>
      <c r="J2141" s="176"/>
      <c r="K2141" s="197"/>
      <c r="L2141" s="197"/>
      <c r="M2141" s="197"/>
      <c r="N2141" s="197"/>
      <c r="O2141" s="197"/>
      <c r="P2141" s="197"/>
      <c r="R2141" s="198"/>
      <c r="S2141" s="174"/>
      <c r="T2141" s="174"/>
      <c r="U2141" s="174"/>
      <c r="V2141" s="174"/>
      <c r="W2141" s="174"/>
      <c r="X2141" s="174"/>
      <c r="Y2141" s="174"/>
      <c r="Z2141" s="174"/>
      <c r="AA2141" s="174"/>
      <c r="AB2141" s="174"/>
      <c r="AC2141" s="174"/>
      <c r="AD2141" s="174"/>
      <c r="AE2141" s="174"/>
      <c r="AF2141" s="174"/>
      <c r="AG2141" s="174"/>
      <c r="AH2141" s="174"/>
      <c r="AI2141" s="174"/>
      <c r="AJ2141" s="174"/>
      <c r="AK2141" s="174"/>
      <c r="AL2141" s="174"/>
      <c r="AM2141" s="174"/>
      <c r="AN2141" s="174"/>
      <c r="AO2141" s="174"/>
      <c r="AP2141" s="174"/>
      <c r="AQ2141" s="174"/>
      <c r="AR2141" s="174"/>
      <c r="AS2141" s="174"/>
      <c r="AT2141" s="174"/>
      <c r="AU2141" s="174"/>
      <c r="AV2141" s="174"/>
      <c r="AW2141" s="174"/>
      <c r="AX2141" s="174"/>
      <c r="AY2141" s="174"/>
      <c r="AZ2141" s="174"/>
      <c r="BA2141" s="174"/>
      <c r="BB2141" s="174"/>
      <c r="BC2141" s="174"/>
      <c r="BD2141" s="174"/>
      <c r="BE2141" s="174"/>
      <c r="BF2141" s="174"/>
      <c r="BG2141" s="174"/>
      <c r="BH2141" s="174"/>
      <c r="BI2141" s="174"/>
      <c r="BJ2141" s="174"/>
      <c r="BK2141" s="174"/>
      <c r="BL2141" s="174"/>
      <c r="BM2141" s="174"/>
      <c r="BN2141" s="174"/>
      <c r="BO2141" s="174"/>
      <c r="BP2141" s="174"/>
      <c r="BQ2141" s="174"/>
      <c r="BR2141" s="174"/>
      <c r="BS2141" s="174"/>
      <c r="BT2141" s="174"/>
      <c r="BU2141" s="174"/>
      <c r="BV2141" s="174"/>
      <c r="BW2141" s="174"/>
      <c r="BX2141" s="174"/>
      <c r="BY2141" s="174"/>
      <c r="BZ2141" s="174"/>
      <c r="CA2141" s="174"/>
      <c r="CB2141" s="174"/>
      <c r="CC2141" s="174"/>
      <c r="CD2141" s="174"/>
      <c r="CE2141" s="174"/>
      <c r="CF2141" s="174"/>
      <c r="CG2141" s="174"/>
      <c r="CH2141" s="174"/>
      <c r="CI2141" s="174"/>
      <c r="CJ2141" s="174"/>
      <c r="CK2141" s="174"/>
      <c r="CL2141" s="174"/>
      <c r="CN2141" s="176"/>
      <c r="CO2141" s="174"/>
      <c r="CP2141" s="174"/>
      <c r="CQ2141" s="174"/>
      <c r="CR2141" s="174"/>
      <c r="CS2141" s="174"/>
      <c r="CT2141" s="174"/>
      <c r="CU2141" s="174"/>
      <c r="CV2141" s="174"/>
      <c r="CW2141" s="174"/>
      <c r="CX2141" s="174"/>
      <c r="CY2141" s="174"/>
      <c r="CZ2141" s="174"/>
      <c r="DA2141" s="174"/>
      <c r="DB2141" s="174"/>
      <c r="DC2141" s="174"/>
      <c r="DD2141" s="174"/>
      <c r="DE2141" s="174"/>
      <c r="DF2141" s="174"/>
      <c r="DG2141" s="174"/>
      <c r="DH2141" s="174"/>
      <c r="DI2141" s="174"/>
      <c r="DJ2141" s="174"/>
      <c r="DK2141" s="174"/>
      <c r="DL2141" s="174"/>
    </row>
    <row r="2142" spans="1:116" x14ac:dyDescent="0.4">
      <c r="A2142" s="174"/>
      <c r="E2142" s="8"/>
      <c r="G2142" s="175" t="s">
        <v>462</v>
      </c>
      <c r="H2142" s="174"/>
      <c r="I2142" s="176"/>
      <c r="J2142" s="176"/>
      <c r="K2142" s="197"/>
      <c r="L2142" s="197"/>
      <c r="M2142" s="197"/>
      <c r="N2142" s="197"/>
      <c r="O2142" s="197"/>
      <c r="P2142" s="197"/>
      <c r="R2142" s="198"/>
      <c r="S2142" s="174"/>
      <c r="T2142" s="174"/>
      <c r="U2142" s="174"/>
      <c r="V2142" s="174"/>
      <c r="W2142" s="174"/>
      <c r="X2142" s="174"/>
      <c r="Y2142" s="174"/>
      <c r="Z2142" s="174"/>
      <c r="AA2142" s="174"/>
      <c r="AB2142" s="174"/>
      <c r="AC2142" s="174"/>
      <c r="AD2142" s="174"/>
      <c r="AE2142" s="174"/>
      <c r="AF2142" s="174"/>
      <c r="AG2142" s="174"/>
      <c r="AH2142" s="174"/>
      <c r="AI2142" s="174"/>
      <c r="AJ2142" s="174"/>
      <c r="AK2142" s="174"/>
      <c r="AL2142" s="174"/>
      <c r="AM2142" s="174"/>
      <c r="AN2142" s="174"/>
      <c r="AO2142" s="174"/>
      <c r="AP2142" s="174"/>
      <c r="AQ2142" s="174"/>
      <c r="AR2142" s="174"/>
      <c r="AS2142" s="174"/>
      <c r="AT2142" s="174"/>
      <c r="AU2142" s="174"/>
      <c r="AV2142" s="174"/>
      <c r="AW2142" s="174"/>
      <c r="AX2142" s="174"/>
      <c r="AY2142" s="174"/>
      <c r="AZ2142" s="174"/>
      <c r="BA2142" s="174"/>
      <c r="BB2142" s="174"/>
      <c r="BC2142" s="174"/>
      <c r="BD2142" s="174"/>
      <c r="BE2142" s="174"/>
      <c r="BF2142" s="174"/>
      <c r="BG2142" s="174"/>
      <c r="BH2142" s="174"/>
      <c r="BI2142" s="174"/>
      <c r="BJ2142" s="174"/>
      <c r="BK2142" s="174"/>
      <c r="BL2142" s="174"/>
      <c r="BM2142" s="174"/>
      <c r="BN2142" s="174"/>
      <c r="BO2142" s="174"/>
      <c r="BP2142" s="174"/>
      <c r="BQ2142" s="174"/>
      <c r="BR2142" s="174"/>
      <c r="BS2142" s="174"/>
      <c r="BT2142" s="174"/>
      <c r="BU2142" s="174"/>
      <c r="BV2142" s="174"/>
      <c r="BW2142" s="174"/>
      <c r="BX2142" s="174"/>
      <c r="BY2142" s="174"/>
      <c r="BZ2142" s="174"/>
      <c r="CA2142" s="174"/>
      <c r="CB2142" s="174"/>
      <c r="CC2142" s="174"/>
      <c r="CD2142" s="174"/>
      <c r="CE2142" s="174"/>
      <c r="CF2142" s="174"/>
      <c r="CG2142" s="174"/>
      <c r="CH2142" s="174"/>
      <c r="CI2142" s="174"/>
      <c r="CJ2142" s="174"/>
      <c r="CK2142" s="174"/>
      <c r="CL2142" s="174"/>
      <c r="CN2142" s="176"/>
      <c r="CO2142" s="174"/>
      <c r="CP2142" s="174"/>
      <c r="CQ2142" s="174"/>
      <c r="CR2142" s="174"/>
      <c r="CS2142" s="174"/>
      <c r="CT2142" s="174"/>
      <c r="CU2142" s="174"/>
      <c r="CV2142" s="174"/>
      <c r="CW2142" s="174"/>
      <c r="CX2142" s="174"/>
      <c r="CY2142" s="174"/>
      <c r="CZ2142" s="174"/>
      <c r="DA2142" s="174"/>
      <c r="DB2142" s="174"/>
      <c r="DC2142" s="174"/>
      <c r="DD2142" s="174"/>
      <c r="DE2142" s="174"/>
      <c r="DF2142" s="174"/>
      <c r="DG2142" s="174"/>
      <c r="DH2142" s="174"/>
      <c r="DI2142" s="174"/>
      <c r="DJ2142" s="174"/>
      <c r="DK2142" s="174"/>
      <c r="DL2142" s="174"/>
    </row>
    <row r="2143" spans="1:116" x14ac:dyDescent="0.4">
      <c r="A2143" s="174"/>
      <c r="E2143" s="8"/>
      <c r="G2143" s="175" t="s">
        <v>491</v>
      </c>
      <c r="H2143" s="174"/>
      <c r="I2143" s="176"/>
      <c r="J2143" s="176"/>
      <c r="K2143" s="197"/>
      <c r="L2143" s="197"/>
      <c r="M2143" s="197"/>
      <c r="N2143" s="197"/>
      <c r="O2143" s="197"/>
      <c r="P2143" s="197"/>
      <c r="R2143" s="198"/>
      <c r="S2143" s="199" t="str">
        <f t="shared" ref="S2143:AX2143" si="3330">S$20</f>
        <v>S$16</v>
      </c>
      <c r="T2143" s="199" t="str">
        <f t="shared" si="3330"/>
        <v>T$16</v>
      </c>
      <c r="U2143" s="199" t="str">
        <f t="shared" si="3330"/>
        <v>U$16</v>
      </c>
      <c r="V2143" s="199" t="str">
        <f t="shared" si="3330"/>
        <v>V$16</v>
      </c>
      <c r="W2143" s="199" t="str">
        <f t="shared" si="3330"/>
        <v>W$16</v>
      </c>
      <c r="X2143" s="199" t="str">
        <f t="shared" si="3330"/>
        <v>X$16</v>
      </c>
      <c r="Y2143" s="199" t="str">
        <f t="shared" si="3330"/>
        <v>Y$16</v>
      </c>
      <c r="Z2143" s="199" t="str">
        <f t="shared" si="3330"/>
        <v>Z$16</v>
      </c>
      <c r="AA2143" s="199" t="str">
        <f t="shared" si="3330"/>
        <v>AA$16</v>
      </c>
      <c r="AB2143" s="199" t="str">
        <f t="shared" si="3330"/>
        <v>AB$16</v>
      </c>
      <c r="AC2143" s="199" t="str">
        <f t="shared" si="3330"/>
        <v>AC$16</v>
      </c>
      <c r="AD2143" s="199" t="str">
        <f t="shared" si="3330"/>
        <v>AD$16</v>
      </c>
      <c r="AE2143" s="199" t="str">
        <f t="shared" si="3330"/>
        <v>AE$16</v>
      </c>
      <c r="AF2143" s="199" t="str">
        <f t="shared" si="3330"/>
        <v>AF$16</v>
      </c>
      <c r="AG2143" s="199" t="str">
        <f t="shared" si="3330"/>
        <v>AG$16</v>
      </c>
      <c r="AH2143" s="199" t="str">
        <f t="shared" si="3330"/>
        <v>AH$16</v>
      </c>
      <c r="AI2143" s="199" t="str">
        <f t="shared" si="3330"/>
        <v>AI$16</v>
      </c>
      <c r="AJ2143" s="199" t="str">
        <f t="shared" si="3330"/>
        <v>AJ$16</v>
      </c>
      <c r="AK2143" s="199" t="str">
        <f t="shared" si="3330"/>
        <v>AK$16</v>
      </c>
      <c r="AL2143" s="199" t="str">
        <f t="shared" si="3330"/>
        <v>AL$16</v>
      </c>
      <c r="AM2143" s="199" t="str">
        <f t="shared" si="3330"/>
        <v>AM$16</v>
      </c>
      <c r="AN2143" s="199" t="str">
        <f t="shared" si="3330"/>
        <v>AN$16</v>
      </c>
      <c r="AO2143" s="199" t="str">
        <f t="shared" si="3330"/>
        <v>AO$16</v>
      </c>
      <c r="AP2143" s="199" t="str">
        <f t="shared" si="3330"/>
        <v>AP$16</v>
      </c>
      <c r="AQ2143" s="199" t="str">
        <f t="shared" si="3330"/>
        <v>AQ$16</v>
      </c>
      <c r="AR2143" s="199" t="str">
        <f t="shared" si="3330"/>
        <v>AR$16</v>
      </c>
      <c r="AS2143" s="199" t="str">
        <f t="shared" si="3330"/>
        <v>AS$16</v>
      </c>
      <c r="AT2143" s="199" t="str">
        <f t="shared" si="3330"/>
        <v>AT$16</v>
      </c>
      <c r="AU2143" s="199" t="str">
        <f t="shared" si="3330"/>
        <v>AU$16</v>
      </c>
      <c r="AV2143" s="199" t="str">
        <f t="shared" si="3330"/>
        <v>AV$16</v>
      </c>
      <c r="AW2143" s="199" t="str">
        <f t="shared" si="3330"/>
        <v>AW$16</v>
      </c>
      <c r="AX2143" s="199" t="str">
        <f t="shared" si="3330"/>
        <v>AX$16</v>
      </c>
      <c r="AY2143" s="199" t="str">
        <f t="shared" ref="AY2143:CD2143" si="3331">AY$20</f>
        <v>AY$16</v>
      </c>
      <c r="AZ2143" s="199" t="str">
        <f t="shared" si="3331"/>
        <v>AZ$16</v>
      </c>
      <c r="BA2143" s="199" t="str">
        <f t="shared" si="3331"/>
        <v>BA$16</v>
      </c>
      <c r="BB2143" s="199" t="str">
        <f t="shared" si="3331"/>
        <v>BB$16</v>
      </c>
      <c r="BC2143" s="199" t="str">
        <f t="shared" si="3331"/>
        <v>BC$16</v>
      </c>
      <c r="BD2143" s="199" t="str">
        <f t="shared" si="3331"/>
        <v>BD$16</v>
      </c>
      <c r="BE2143" s="199" t="str">
        <f t="shared" si="3331"/>
        <v>BE$16</v>
      </c>
      <c r="BF2143" s="199" t="str">
        <f t="shared" si="3331"/>
        <v>BF$16</v>
      </c>
      <c r="BG2143" s="199" t="str">
        <f t="shared" si="3331"/>
        <v>BG$16</v>
      </c>
      <c r="BH2143" s="199" t="str">
        <f t="shared" si="3331"/>
        <v>BH$16</v>
      </c>
      <c r="BI2143" s="199" t="str">
        <f t="shared" si="3331"/>
        <v>BI$16</v>
      </c>
      <c r="BJ2143" s="199" t="str">
        <f t="shared" si="3331"/>
        <v>BJ$16</v>
      </c>
      <c r="BK2143" s="199" t="str">
        <f t="shared" si="3331"/>
        <v>BK$16</v>
      </c>
      <c r="BL2143" s="199" t="str">
        <f t="shared" si="3331"/>
        <v>BL$16</v>
      </c>
      <c r="BM2143" s="199" t="str">
        <f t="shared" si="3331"/>
        <v>BM$16</v>
      </c>
      <c r="BN2143" s="199" t="str">
        <f t="shared" si="3331"/>
        <v>BN$16</v>
      </c>
      <c r="BO2143" s="199" t="str">
        <f t="shared" si="3331"/>
        <v>BO$16</v>
      </c>
      <c r="BP2143" s="199" t="str">
        <f t="shared" si="3331"/>
        <v>BP$16</v>
      </c>
      <c r="BQ2143" s="199" t="str">
        <f t="shared" si="3331"/>
        <v>BQ$16</v>
      </c>
      <c r="BR2143" s="199" t="str">
        <f t="shared" si="3331"/>
        <v>BR$16</v>
      </c>
      <c r="BS2143" s="199" t="str">
        <f t="shared" si="3331"/>
        <v>BS$16</v>
      </c>
      <c r="BT2143" s="199" t="str">
        <f t="shared" si="3331"/>
        <v>BT$16</v>
      </c>
      <c r="BU2143" s="199" t="str">
        <f t="shared" si="3331"/>
        <v>BU$16</v>
      </c>
      <c r="BV2143" s="199" t="str">
        <f t="shared" si="3331"/>
        <v>BV$16</v>
      </c>
      <c r="BW2143" s="199" t="str">
        <f t="shared" si="3331"/>
        <v>BW$16</v>
      </c>
      <c r="BX2143" s="199" t="str">
        <f t="shared" si="3331"/>
        <v>BX$16</v>
      </c>
      <c r="BY2143" s="199" t="str">
        <f t="shared" si="3331"/>
        <v>BY$16</v>
      </c>
      <c r="BZ2143" s="199" t="str">
        <f t="shared" si="3331"/>
        <v>BZ$16</v>
      </c>
      <c r="CA2143" s="199" t="str">
        <f t="shared" si="3331"/>
        <v>CA$16</v>
      </c>
      <c r="CB2143" s="199" t="str">
        <f t="shared" si="3331"/>
        <v>CB$16</v>
      </c>
      <c r="CC2143" s="199" t="str">
        <f t="shared" si="3331"/>
        <v>CC$16</v>
      </c>
      <c r="CD2143" s="199" t="str">
        <f t="shared" si="3331"/>
        <v>CD$16</v>
      </c>
      <c r="CE2143" s="199" t="str">
        <f t="shared" ref="CE2143:CL2143" si="3332">CE$20</f>
        <v>CE$16</v>
      </c>
      <c r="CF2143" s="199" t="str">
        <f t="shared" si="3332"/>
        <v>CF$16</v>
      </c>
      <c r="CG2143" s="199" t="str">
        <f t="shared" si="3332"/>
        <v>CG$16</v>
      </c>
      <c r="CH2143" s="199" t="str">
        <f t="shared" si="3332"/>
        <v>CH$16</v>
      </c>
      <c r="CI2143" s="199" t="str">
        <f t="shared" si="3332"/>
        <v>CI$16</v>
      </c>
      <c r="CJ2143" s="199" t="str">
        <f t="shared" si="3332"/>
        <v>CJ$16</v>
      </c>
      <c r="CK2143" s="199" t="str">
        <f t="shared" si="3332"/>
        <v>CK$16</v>
      </c>
      <c r="CL2143" s="199" t="str">
        <f t="shared" si="3332"/>
        <v>CL$16</v>
      </c>
      <c r="CN2143" s="176"/>
      <c r="CO2143" s="199" t="str">
        <f t="shared" ref="CO2143:DL2143" si="3333">CO$20</f>
        <v>CO$16</v>
      </c>
      <c r="CP2143" s="199" t="str">
        <f t="shared" si="3333"/>
        <v>CP$16</v>
      </c>
      <c r="CQ2143" s="199" t="str">
        <f t="shared" si="3333"/>
        <v>CQ$16</v>
      </c>
      <c r="CR2143" s="199" t="str">
        <f t="shared" si="3333"/>
        <v>CR$16</v>
      </c>
      <c r="CS2143" s="199" t="str">
        <f t="shared" si="3333"/>
        <v>CS$16</v>
      </c>
      <c r="CT2143" s="199" t="str">
        <f t="shared" si="3333"/>
        <v>CT$16</v>
      </c>
      <c r="CU2143" s="199" t="str">
        <f t="shared" si="3333"/>
        <v>CU$16</v>
      </c>
      <c r="CV2143" s="199" t="str">
        <f t="shared" si="3333"/>
        <v>CV$16</v>
      </c>
      <c r="CW2143" s="199" t="str">
        <f t="shared" si="3333"/>
        <v>CW$16</v>
      </c>
      <c r="CX2143" s="199" t="str">
        <f t="shared" si="3333"/>
        <v>CX$16</v>
      </c>
      <c r="CY2143" s="199" t="str">
        <f t="shared" si="3333"/>
        <v>CY$16</v>
      </c>
      <c r="CZ2143" s="199" t="str">
        <f t="shared" si="3333"/>
        <v>CZ$16</v>
      </c>
      <c r="DA2143" s="199" t="str">
        <f t="shared" si="3333"/>
        <v>DA$16</v>
      </c>
      <c r="DB2143" s="199" t="str">
        <f t="shared" si="3333"/>
        <v>DB$16</v>
      </c>
      <c r="DC2143" s="199" t="str">
        <f t="shared" si="3333"/>
        <v>DC$16</v>
      </c>
      <c r="DD2143" s="199" t="str">
        <f t="shared" si="3333"/>
        <v>DD$16</v>
      </c>
      <c r="DE2143" s="199" t="str">
        <f t="shared" si="3333"/>
        <v>DE$16</v>
      </c>
      <c r="DF2143" s="199" t="str">
        <f t="shared" si="3333"/>
        <v>DF$16</v>
      </c>
      <c r="DG2143" s="199" t="str">
        <f t="shared" si="3333"/>
        <v>DG$16</v>
      </c>
      <c r="DH2143" s="199" t="str">
        <f t="shared" si="3333"/>
        <v>DH$16</v>
      </c>
      <c r="DI2143" s="199" t="str">
        <f t="shared" si="3333"/>
        <v>DI$16</v>
      </c>
      <c r="DJ2143" s="199" t="str">
        <f t="shared" si="3333"/>
        <v>DJ$16</v>
      </c>
      <c r="DK2143" s="199" t="str">
        <f t="shared" si="3333"/>
        <v>DK$16</v>
      </c>
      <c r="DL2143" s="199" t="str">
        <f t="shared" si="3333"/>
        <v>DL$16</v>
      </c>
    </row>
    <row r="2144" spans="1:116" x14ac:dyDescent="0.4">
      <c r="A2144" s="174"/>
      <c r="E2144" s="8"/>
      <c r="G2144" s="175" t="s">
        <v>505</v>
      </c>
      <c r="H2144" s="200"/>
      <c r="I2144" s="201"/>
      <c r="J2144" s="201"/>
      <c r="K2144" s="202"/>
      <c r="L2144" s="202"/>
      <c r="M2144" s="202"/>
      <c r="N2144" s="202"/>
      <c r="O2144" s="202"/>
      <c r="P2144" s="202"/>
      <c r="R2144" s="202"/>
      <c r="S2144" s="199" t="str">
        <f t="shared" ref="S2144:AX2144" si="3334">S$21</f>
        <v>S$17</v>
      </c>
      <c r="T2144" s="199" t="str">
        <f t="shared" si="3334"/>
        <v>T$17</v>
      </c>
      <c r="U2144" s="199" t="str">
        <f t="shared" si="3334"/>
        <v>U$17</v>
      </c>
      <c r="V2144" s="199" t="str">
        <f t="shared" si="3334"/>
        <v>V$17</v>
      </c>
      <c r="W2144" s="199" t="str">
        <f t="shared" si="3334"/>
        <v>W$17</v>
      </c>
      <c r="X2144" s="199" t="str">
        <f t="shared" si="3334"/>
        <v>X$17</v>
      </c>
      <c r="Y2144" s="199" t="str">
        <f t="shared" si="3334"/>
        <v>Y$17</v>
      </c>
      <c r="Z2144" s="199" t="str">
        <f t="shared" si="3334"/>
        <v>Z$17</v>
      </c>
      <c r="AA2144" s="199" t="str">
        <f t="shared" si="3334"/>
        <v>AA$17</v>
      </c>
      <c r="AB2144" s="199" t="str">
        <f t="shared" si="3334"/>
        <v>AB$17</v>
      </c>
      <c r="AC2144" s="199" t="str">
        <f t="shared" si="3334"/>
        <v>AC$17</v>
      </c>
      <c r="AD2144" s="199" t="str">
        <f t="shared" si="3334"/>
        <v>AD$17</v>
      </c>
      <c r="AE2144" s="199" t="str">
        <f t="shared" si="3334"/>
        <v>AE$17</v>
      </c>
      <c r="AF2144" s="199" t="str">
        <f t="shared" si="3334"/>
        <v>AF$17</v>
      </c>
      <c r="AG2144" s="199" t="str">
        <f t="shared" si="3334"/>
        <v>AG$17</v>
      </c>
      <c r="AH2144" s="199" t="str">
        <f t="shared" si="3334"/>
        <v>AH$17</v>
      </c>
      <c r="AI2144" s="199" t="str">
        <f t="shared" si="3334"/>
        <v>AI$17</v>
      </c>
      <c r="AJ2144" s="199" t="str">
        <f t="shared" si="3334"/>
        <v>AJ$17</v>
      </c>
      <c r="AK2144" s="199" t="str">
        <f t="shared" si="3334"/>
        <v>AK$17</v>
      </c>
      <c r="AL2144" s="199" t="str">
        <f t="shared" si="3334"/>
        <v>AL$17</v>
      </c>
      <c r="AM2144" s="199" t="str">
        <f t="shared" si="3334"/>
        <v>AM$17</v>
      </c>
      <c r="AN2144" s="199" t="str">
        <f t="shared" si="3334"/>
        <v>AN$17</v>
      </c>
      <c r="AO2144" s="199" t="str">
        <f t="shared" si="3334"/>
        <v>AO$17</v>
      </c>
      <c r="AP2144" s="199" t="str">
        <f t="shared" si="3334"/>
        <v>AP$17</v>
      </c>
      <c r="AQ2144" s="199" t="str">
        <f t="shared" si="3334"/>
        <v>AQ$17</v>
      </c>
      <c r="AR2144" s="199" t="str">
        <f t="shared" si="3334"/>
        <v>AR$17</v>
      </c>
      <c r="AS2144" s="199" t="str">
        <f t="shared" si="3334"/>
        <v>AS$17</v>
      </c>
      <c r="AT2144" s="199" t="str">
        <f t="shared" si="3334"/>
        <v>AT$17</v>
      </c>
      <c r="AU2144" s="199" t="str">
        <f t="shared" si="3334"/>
        <v>AU$17</v>
      </c>
      <c r="AV2144" s="199" t="str">
        <f t="shared" si="3334"/>
        <v>AV$17</v>
      </c>
      <c r="AW2144" s="199" t="str">
        <f t="shared" si="3334"/>
        <v>AW$17</v>
      </c>
      <c r="AX2144" s="199" t="str">
        <f t="shared" si="3334"/>
        <v>AX$17</v>
      </c>
      <c r="AY2144" s="199" t="str">
        <f t="shared" ref="AY2144:CD2144" si="3335">AY$21</f>
        <v>AY$17</v>
      </c>
      <c r="AZ2144" s="199" t="str">
        <f t="shared" si="3335"/>
        <v>AZ$17</v>
      </c>
      <c r="BA2144" s="199" t="str">
        <f t="shared" si="3335"/>
        <v>BA$17</v>
      </c>
      <c r="BB2144" s="199" t="str">
        <f t="shared" si="3335"/>
        <v>BB$17</v>
      </c>
      <c r="BC2144" s="199" t="str">
        <f t="shared" si="3335"/>
        <v>BC$17</v>
      </c>
      <c r="BD2144" s="199" t="str">
        <f t="shared" si="3335"/>
        <v>BD$17</v>
      </c>
      <c r="BE2144" s="199" t="str">
        <f t="shared" si="3335"/>
        <v>BE$17</v>
      </c>
      <c r="BF2144" s="199" t="str">
        <f t="shared" si="3335"/>
        <v>BF$17</v>
      </c>
      <c r="BG2144" s="199" t="str">
        <f t="shared" si="3335"/>
        <v>BG$17</v>
      </c>
      <c r="BH2144" s="199" t="str">
        <f t="shared" si="3335"/>
        <v>BH$17</v>
      </c>
      <c r="BI2144" s="199" t="str">
        <f t="shared" si="3335"/>
        <v>BI$17</v>
      </c>
      <c r="BJ2144" s="199" t="str">
        <f t="shared" si="3335"/>
        <v>BJ$17</v>
      </c>
      <c r="BK2144" s="199" t="str">
        <f t="shared" si="3335"/>
        <v>BK$17</v>
      </c>
      <c r="BL2144" s="199" t="str">
        <f t="shared" si="3335"/>
        <v>BL$17</v>
      </c>
      <c r="BM2144" s="199" t="str">
        <f t="shared" si="3335"/>
        <v>BM$17</v>
      </c>
      <c r="BN2144" s="199" t="str">
        <f t="shared" si="3335"/>
        <v>BN$17</v>
      </c>
      <c r="BO2144" s="199" t="str">
        <f t="shared" si="3335"/>
        <v>BO$17</v>
      </c>
      <c r="BP2144" s="199" t="str">
        <f t="shared" si="3335"/>
        <v>BP$17</v>
      </c>
      <c r="BQ2144" s="199" t="str">
        <f t="shared" si="3335"/>
        <v>BQ$17</v>
      </c>
      <c r="BR2144" s="199" t="str">
        <f t="shared" si="3335"/>
        <v>BR$17</v>
      </c>
      <c r="BS2144" s="199" t="str">
        <f t="shared" si="3335"/>
        <v>BS$17</v>
      </c>
      <c r="BT2144" s="199" t="str">
        <f t="shared" si="3335"/>
        <v>BT$17</v>
      </c>
      <c r="BU2144" s="199" t="str">
        <f t="shared" si="3335"/>
        <v>BU$17</v>
      </c>
      <c r="BV2144" s="199" t="str">
        <f t="shared" si="3335"/>
        <v>BV$17</v>
      </c>
      <c r="BW2144" s="199" t="str">
        <f t="shared" si="3335"/>
        <v>BW$17</v>
      </c>
      <c r="BX2144" s="199" t="str">
        <f t="shared" si="3335"/>
        <v>BX$17</v>
      </c>
      <c r="BY2144" s="199" t="str">
        <f t="shared" si="3335"/>
        <v>BY$17</v>
      </c>
      <c r="BZ2144" s="199" t="str">
        <f t="shared" si="3335"/>
        <v>BZ$17</v>
      </c>
      <c r="CA2144" s="199" t="str">
        <f t="shared" si="3335"/>
        <v>CA$17</v>
      </c>
      <c r="CB2144" s="199" t="str">
        <f t="shared" si="3335"/>
        <v>CB$17</v>
      </c>
      <c r="CC2144" s="199" t="str">
        <f t="shared" si="3335"/>
        <v>CC$17</v>
      </c>
      <c r="CD2144" s="199" t="str">
        <f t="shared" si="3335"/>
        <v>CD$17</v>
      </c>
      <c r="CE2144" s="199" t="str">
        <f t="shared" ref="CE2144:CL2144" si="3336">CE$21</f>
        <v>CE$17</v>
      </c>
      <c r="CF2144" s="199" t="str">
        <f t="shared" si="3336"/>
        <v>CF$17</v>
      </c>
      <c r="CG2144" s="199" t="str">
        <f t="shared" si="3336"/>
        <v>CG$17</v>
      </c>
      <c r="CH2144" s="199" t="str">
        <f t="shared" si="3336"/>
        <v>CH$17</v>
      </c>
      <c r="CI2144" s="199" t="str">
        <f t="shared" si="3336"/>
        <v>CI$17</v>
      </c>
      <c r="CJ2144" s="199" t="str">
        <f t="shared" si="3336"/>
        <v>CJ$17</v>
      </c>
      <c r="CK2144" s="199" t="str">
        <f t="shared" si="3336"/>
        <v>CK$17</v>
      </c>
      <c r="CL2144" s="199" t="str">
        <f t="shared" si="3336"/>
        <v>CL$17</v>
      </c>
      <c r="CN2144" s="201"/>
      <c r="CO2144" s="199" t="str">
        <f t="shared" ref="CO2144:DL2144" si="3337">CO$21</f>
        <v>CO$17</v>
      </c>
      <c r="CP2144" s="199" t="str">
        <f t="shared" si="3337"/>
        <v>CP$17</v>
      </c>
      <c r="CQ2144" s="199" t="str">
        <f t="shared" si="3337"/>
        <v>CQ$17</v>
      </c>
      <c r="CR2144" s="199" t="str">
        <f t="shared" si="3337"/>
        <v>CR$17</v>
      </c>
      <c r="CS2144" s="199" t="str">
        <f t="shared" si="3337"/>
        <v>CS$17</v>
      </c>
      <c r="CT2144" s="199" t="str">
        <f t="shared" si="3337"/>
        <v>CT$17</v>
      </c>
      <c r="CU2144" s="199" t="str">
        <f t="shared" si="3337"/>
        <v>CU$17</v>
      </c>
      <c r="CV2144" s="199" t="str">
        <f t="shared" si="3337"/>
        <v>CV$17</v>
      </c>
      <c r="CW2144" s="199" t="str">
        <f t="shared" si="3337"/>
        <v>CW$17</v>
      </c>
      <c r="CX2144" s="199" t="str">
        <f t="shared" si="3337"/>
        <v>CX$17</v>
      </c>
      <c r="CY2144" s="199" t="str">
        <f t="shared" si="3337"/>
        <v>CY$17</v>
      </c>
      <c r="CZ2144" s="199" t="str">
        <f t="shared" si="3337"/>
        <v>CZ$17</v>
      </c>
      <c r="DA2144" s="199" t="str">
        <f t="shared" si="3337"/>
        <v>DA$17</v>
      </c>
      <c r="DB2144" s="199" t="str">
        <f t="shared" si="3337"/>
        <v>DB$17</v>
      </c>
      <c r="DC2144" s="199" t="str">
        <f t="shared" si="3337"/>
        <v>DC$17</v>
      </c>
      <c r="DD2144" s="199" t="str">
        <f t="shared" si="3337"/>
        <v>DD$17</v>
      </c>
      <c r="DE2144" s="199" t="str">
        <f t="shared" si="3337"/>
        <v>DE$17</v>
      </c>
      <c r="DF2144" s="199" t="str">
        <f t="shared" si="3337"/>
        <v>DF$17</v>
      </c>
      <c r="DG2144" s="199" t="str">
        <f t="shared" si="3337"/>
        <v>DG$17</v>
      </c>
      <c r="DH2144" s="199" t="str">
        <f t="shared" si="3337"/>
        <v>DH$17</v>
      </c>
      <c r="DI2144" s="199" t="str">
        <f t="shared" si="3337"/>
        <v>DI$17</v>
      </c>
      <c r="DJ2144" s="199" t="str">
        <f t="shared" si="3337"/>
        <v>DJ$17</v>
      </c>
      <c r="DK2144" s="199" t="str">
        <f t="shared" si="3337"/>
        <v>DK$17</v>
      </c>
      <c r="DL2144" s="199" t="str">
        <f t="shared" si="3337"/>
        <v>DL$17</v>
      </c>
    </row>
    <row r="2145" spans="1:116" x14ac:dyDescent="0.4">
      <c r="A2145" s="174"/>
      <c r="E2145" s="8"/>
      <c r="G2145" s="175" t="s">
        <v>463</v>
      </c>
      <c r="H2145" s="200"/>
      <c r="I2145" s="201"/>
      <c r="J2145" s="201"/>
      <c r="K2145" s="202"/>
      <c r="L2145" s="202"/>
      <c r="M2145" s="202"/>
      <c r="N2145" s="202"/>
      <c r="O2145" s="202"/>
      <c r="P2145" s="202"/>
      <c r="R2145" s="202"/>
      <c r="S2145" s="190"/>
      <c r="T2145" s="190"/>
      <c r="U2145" s="190"/>
      <c r="V2145" s="190"/>
      <c r="W2145" s="190"/>
      <c r="X2145" s="190"/>
      <c r="Y2145" s="190"/>
      <c r="Z2145" s="190"/>
      <c r="AA2145" s="190"/>
      <c r="AB2145" s="190"/>
      <c r="AC2145" s="190"/>
      <c r="AD2145" s="190"/>
      <c r="AE2145" s="190"/>
      <c r="AF2145" s="190"/>
      <c r="AG2145" s="190"/>
      <c r="AH2145" s="190"/>
      <c r="AI2145" s="190"/>
      <c r="AJ2145" s="190"/>
      <c r="AK2145" s="190"/>
      <c r="AL2145" s="190"/>
      <c r="AM2145" s="190"/>
      <c r="AN2145" s="190"/>
      <c r="AO2145" s="190"/>
      <c r="AP2145" s="190"/>
      <c r="AQ2145" s="190"/>
      <c r="AR2145" s="190"/>
      <c r="AS2145" s="190"/>
      <c r="AT2145" s="190"/>
      <c r="AU2145" s="190"/>
      <c r="AV2145" s="190"/>
      <c r="AW2145" s="190"/>
      <c r="AX2145" s="190"/>
      <c r="AY2145" s="190"/>
      <c r="AZ2145" s="190"/>
      <c r="BA2145" s="190"/>
      <c r="BB2145" s="190"/>
      <c r="BC2145" s="190"/>
      <c r="BD2145" s="190"/>
      <c r="BE2145" s="190"/>
      <c r="BF2145" s="190"/>
      <c r="BG2145" s="190"/>
      <c r="BH2145" s="190"/>
      <c r="BI2145" s="190"/>
      <c r="BJ2145" s="190"/>
      <c r="BK2145" s="190"/>
      <c r="BL2145" s="190"/>
      <c r="BM2145" s="190"/>
      <c r="BN2145" s="190"/>
      <c r="BO2145" s="190"/>
      <c r="BP2145" s="190"/>
      <c r="BQ2145" s="190"/>
      <c r="BR2145" s="190"/>
      <c r="BS2145" s="190"/>
      <c r="BT2145" s="190"/>
      <c r="BU2145" s="190"/>
      <c r="BV2145" s="190"/>
      <c r="BW2145" s="190"/>
      <c r="BX2145" s="190"/>
      <c r="BY2145" s="190"/>
      <c r="BZ2145" s="190"/>
      <c r="CA2145" s="190"/>
      <c r="CB2145" s="190"/>
      <c r="CC2145" s="190"/>
      <c r="CD2145" s="190"/>
      <c r="CE2145" s="190"/>
      <c r="CF2145" s="190"/>
      <c r="CG2145" s="190"/>
      <c r="CH2145" s="190"/>
      <c r="CI2145" s="190"/>
      <c r="CJ2145" s="190"/>
      <c r="CK2145" s="190"/>
      <c r="CL2145" s="190"/>
      <c r="CN2145" s="201"/>
      <c r="CO2145" s="190"/>
      <c r="CP2145" s="190"/>
      <c r="CQ2145" s="190"/>
      <c r="CR2145" s="190"/>
      <c r="CS2145" s="190"/>
      <c r="CT2145" s="190"/>
      <c r="CU2145" s="190"/>
      <c r="CV2145" s="190"/>
      <c r="CW2145" s="190"/>
      <c r="CX2145" s="190"/>
      <c r="CY2145" s="190"/>
      <c r="CZ2145" s="190"/>
      <c r="DA2145" s="190"/>
      <c r="DB2145" s="190"/>
      <c r="DC2145" s="190"/>
      <c r="DD2145" s="190"/>
      <c r="DE2145" s="190"/>
      <c r="DF2145" s="190"/>
      <c r="DG2145" s="190"/>
      <c r="DH2145" s="190"/>
      <c r="DI2145" s="190"/>
      <c r="DJ2145" s="190"/>
      <c r="DK2145" s="190"/>
      <c r="DL2145" s="190"/>
    </row>
    <row r="2146" spans="1:116" x14ac:dyDescent="0.4">
      <c r="A2146" s="174"/>
      <c r="E2146" s="8"/>
      <c r="G2146" s="175" t="s">
        <v>464</v>
      </c>
      <c r="H2146" s="200"/>
      <c r="I2146" s="201"/>
      <c r="J2146" s="201"/>
      <c r="K2146" s="202"/>
      <c r="L2146" s="202"/>
      <c r="M2146" s="202"/>
      <c r="N2146" s="202"/>
      <c r="O2146" s="202"/>
      <c r="P2146" s="202"/>
      <c r="R2146" s="202"/>
      <c r="S2146" s="190"/>
      <c r="T2146" s="190"/>
      <c r="U2146" s="190"/>
      <c r="V2146" s="190"/>
      <c r="W2146" s="190"/>
      <c r="X2146" s="190"/>
      <c r="Y2146" s="190"/>
      <c r="Z2146" s="190"/>
      <c r="AA2146" s="190"/>
      <c r="AB2146" s="190"/>
      <c r="AC2146" s="190"/>
      <c r="AD2146" s="190"/>
      <c r="AE2146" s="190"/>
      <c r="AF2146" s="190"/>
      <c r="AG2146" s="190"/>
      <c r="AH2146" s="190"/>
      <c r="AI2146" s="190"/>
      <c r="AJ2146" s="190"/>
      <c r="AK2146" s="190"/>
      <c r="AL2146" s="190"/>
      <c r="AM2146" s="190"/>
      <c r="AN2146" s="190"/>
      <c r="AO2146" s="190"/>
      <c r="AP2146" s="190"/>
      <c r="AQ2146" s="190"/>
      <c r="AR2146" s="190"/>
      <c r="AS2146" s="190"/>
      <c r="AT2146" s="190"/>
      <c r="AU2146" s="190"/>
      <c r="AV2146" s="190"/>
      <c r="AW2146" s="190"/>
      <c r="AX2146" s="190"/>
      <c r="AY2146" s="190"/>
      <c r="AZ2146" s="190"/>
      <c r="BA2146" s="190"/>
      <c r="BB2146" s="190"/>
      <c r="BC2146" s="190"/>
      <c r="BD2146" s="190"/>
      <c r="BE2146" s="190"/>
      <c r="BF2146" s="190"/>
      <c r="BG2146" s="190"/>
      <c r="BH2146" s="190"/>
      <c r="BI2146" s="190"/>
      <c r="BJ2146" s="190"/>
      <c r="BK2146" s="190"/>
      <c r="BL2146" s="190"/>
      <c r="BM2146" s="190"/>
      <c r="BN2146" s="190"/>
      <c r="BO2146" s="190"/>
      <c r="BP2146" s="190"/>
      <c r="BQ2146" s="190"/>
      <c r="BR2146" s="190"/>
      <c r="BS2146" s="190"/>
      <c r="BT2146" s="190"/>
      <c r="BU2146" s="190"/>
      <c r="BV2146" s="190"/>
      <c r="BW2146" s="190"/>
      <c r="BX2146" s="190"/>
      <c r="BY2146" s="190"/>
      <c r="BZ2146" s="190"/>
      <c r="CA2146" s="190"/>
      <c r="CB2146" s="190"/>
      <c r="CC2146" s="190"/>
      <c r="CD2146" s="190"/>
      <c r="CE2146" s="190"/>
      <c r="CF2146" s="190"/>
      <c r="CG2146" s="190"/>
      <c r="CH2146" s="190"/>
      <c r="CI2146" s="190"/>
      <c r="CJ2146" s="190"/>
      <c r="CK2146" s="190"/>
      <c r="CL2146" s="190"/>
      <c r="CN2146" s="201"/>
      <c r="CO2146" s="190"/>
      <c r="CP2146" s="190"/>
      <c r="CQ2146" s="190"/>
      <c r="CR2146" s="190"/>
      <c r="CS2146" s="190"/>
      <c r="CT2146" s="190"/>
      <c r="CU2146" s="190"/>
      <c r="CV2146" s="190"/>
      <c r="CW2146" s="190"/>
      <c r="CX2146" s="190"/>
      <c r="CY2146" s="190"/>
      <c r="CZ2146" s="190"/>
      <c r="DA2146" s="190"/>
      <c r="DB2146" s="190"/>
      <c r="DC2146" s="190"/>
      <c r="DD2146" s="190"/>
      <c r="DE2146" s="190"/>
      <c r="DF2146" s="190"/>
      <c r="DG2146" s="190"/>
      <c r="DH2146" s="190"/>
      <c r="DI2146" s="190"/>
      <c r="DJ2146" s="190"/>
      <c r="DK2146" s="190"/>
      <c r="DL2146" s="190"/>
    </row>
    <row r="2147" spans="1:116" x14ac:dyDescent="0.4">
      <c r="A2147" s="31" t="s">
        <v>218</v>
      </c>
      <c r="B2147" s="31" t="s">
        <v>395</v>
      </c>
      <c r="C2147" s="31"/>
      <c r="D2147" t="s">
        <v>406</v>
      </c>
      <c r="E2147" s="8" t="str">
        <f t="shared" si="3273"/>
        <v>2147 WCINV-IS</v>
      </c>
      <c r="F2147" t="s">
        <v>434</v>
      </c>
      <c r="G2147" s="70" t="s">
        <v>397</v>
      </c>
      <c r="H2147" s="200"/>
      <c r="I2147" s="201"/>
      <c r="J2147" s="201"/>
      <c r="K2147" s="202"/>
      <c r="L2147" s="202"/>
      <c r="M2147" s="202"/>
      <c r="N2147" s="202"/>
      <c r="O2147" s="202"/>
      <c r="P2147" s="202"/>
      <c r="R2147" s="202"/>
      <c r="S2147" s="190" t="str">
        <f t="shared" ref="S2147:AX2147" si="3338">S$22</f>
        <v>S$18</v>
      </c>
      <c r="T2147" s="190" t="str">
        <f t="shared" si="3338"/>
        <v>T$18</v>
      </c>
      <c r="U2147" s="190" t="str">
        <f t="shared" si="3338"/>
        <v>U$18</v>
      </c>
      <c r="V2147" s="190" t="str">
        <f t="shared" si="3338"/>
        <v>V$18</v>
      </c>
      <c r="W2147" s="190" t="str">
        <f t="shared" si="3338"/>
        <v>W$18</v>
      </c>
      <c r="X2147" s="190" t="str">
        <f t="shared" si="3338"/>
        <v>X$18</v>
      </c>
      <c r="Y2147" s="190" t="str">
        <f t="shared" si="3338"/>
        <v>Y$18</v>
      </c>
      <c r="Z2147" s="190" t="str">
        <f t="shared" si="3338"/>
        <v>Z$18</v>
      </c>
      <c r="AA2147" s="190" t="str">
        <f t="shared" si="3338"/>
        <v>AA$18</v>
      </c>
      <c r="AB2147" s="190" t="str">
        <f t="shared" si="3338"/>
        <v>AB$18</v>
      </c>
      <c r="AC2147" s="190" t="str">
        <f t="shared" si="3338"/>
        <v>AC$18</v>
      </c>
      <c r="AD2147" s="190" t="str">
        <f t="shared" si="3338"/>
        <v>AD$18</v>
      </c>
      <c r="AE2147" s="190" t="str">
        <f t="shared" si="3338"/>
        <v>AE$18</v>
      </c>
      <c r="AF2147" s="190" t="str">
        <f t="shared" si="3338"/>
        <v>AF$18</v>
      </c>
      <c r="AG2147" s="190" t="str">
        <f t="shared" si="3338"/>
        <v>AG$18</v>
      </c>
      <c r="AH2147" s="190" t="str">
        <f t="shared" si="3338"/>
        <v>AH$18</v>
      </c>
      <c r="AI2147" s="190" t="str">
        <f t="shared" si="3338"/>
        <v>AI$18</v>
      </c>
      <c r="AJ2147" s="190" t="str">
        <f t="shared" si="3338"/>
        <v>AJ$18</v>
      </c>
      <c r="AK2147" s="190" t="str">
        <f t="shared" si="3338"/>
        <v>AK$18</v>
      </c>
      <c r="AL2147" s="190" t="str">
        <f t="shared" si="3338"/>
        <v>AL$18</v>
      </c>
      <c r="AM2147" s="190" t="str">
        <f t="shared" si="3338"/>
        <v>AM$18</v>
      </c>
      <c r="AN2147" s="190" t="str">
        <f t="shared" si="3338"/>
        <v>AN$18</v>
      </c>
      <c r="AO2147" s="190" t="str">
        <f t="shared" si="3338"/>
        <v>AO$18</v>
      </c>
      <c r="AP2147" s="190" t="str">
        <f t="shared" si="3338"/>
        <v>AP$18</v>
      </c>
      <c r="AQ2147" s="190" t="str">
        <f t="shared" si="3338"/>
        <v>AQ$18</v>
      </c>
      <c r="AR2147" s="190" t="str">
        <f t="shared" si="3338"/>
        <v>AR$18</v>
      </c>
      <c r="AS2147" s="190" t="str">
        <f t="shared" si="3338"/>
        <v>AS$18</v>
      </c>
      <c r="AT2147" s="190" t="str">
        <f t="shared" si="3338"/>
        <v>AT$18</v>
      </c>
      <c r="AU2147" s="190" t="str">
        <f t="shared" si="3338"/>
        <v>AU$18</v>
      </c>
      <c r="AV2147" s="190" t="str">
        <f t="shared" si="3338"/>
        <v>AV$18</v>
      </c>
      <c r="AW2147" s="190" t="str">
        <f t="shared" si="3338"/>
        <v>AW$18</v>
      </c>
      <c r="AX2147" s="190" t="str">
        <f t="shared" si="3338"/>
        <v>AX$18</v>
      </c>
      <c r="AY2147" s="190" t="str">
        <f t="shared" ref="AY2147:CD2147" si="3339">AY$22</f>
        <v>AY$18</v>
      </c>
      <c r="AZ2147" s="190" t="str">
        <f t="shared" si="3339"/>
        <v>AZ$18</v>
      </c>
      <c r="BA2147" s="190" t="str">
        <f t="shared" si="3339"/>
        <v>BA$18</v>
      </c>
      <c r="BB2147" s="190" t="str">
        <f t="shared" si="3339"/>
        <v>BB$18</v>
      </c>
      <c r="BC2147" s="190" t="str">
        <f t="shared" si="3339"/>
        <v>BC$18</v>
      </c>
      <c r="BD2147" s="190" t="str">
        <f t="shared" si="3339"/>
        <v>BD$18</v>
      </c>
      <c r="BE2147" s="190" t="str">
        <f t="shared" si="3339"/>
        <v>BE$18</v>
      </c>
      <c r="BF2147" s="190" t="str">
        <f t="shared" si="3339"/>
        <v>BF$18</v>
      </c>
      <c r="BG2147" s="190" t="str">
        <f t="shared" si="3339"/>
        <v>BG$18</v>
      </c>
      <c r="BH2147" s="190" t="str">
        <f t="shared" si="3339"/>
        <v>BH$18</v>
      </c>
      <c r="BI2147" s="190" t="str">
        <f t="shared" si="3339"/>
        <v>BI$18</v>
      </c>
      <c r="BJ2147" s="190" t="str">
        <f t="shared" si="3339"/>
        <v>BJ$18</v>
      </c>
      <c r="BK2147" s="190" t="str">
        <f t="shared" si="3339"/>
        <v>BK$18</v>
      </c>
      <c r="BL2147" s="190" t="str">
        <f t="shared" si="3339"/>
        <v>BL$18</v>
      </c>
      <c r="BM2147" s="190" t="str">
        <f t="shared" si="3339"/>
        <v>BM$18</v>
      </c>
      <c r="BN2147" s="190" t="str">
        <f t="shared" si="3339"/>
        <v>BN$18</v>
      </c>
      <c r="BO2147" s="190" t="str">
        <f t="shared" si="3339"/>
        <v>BO$18</v>
      </c>
      <c r="BP2147" s="190" t="str">
        <f t="shared" si="3339"/>
        <v>BP$18</v>
      </c>
      <c r="BQ2147" s="190" t="str">
        <f t="shared" si="3339"/>
        <v>BQ$18</v>
      </c>
      <c r="BR2147" s="190" t="str">
        <f t="shared" si="3339"/>
        <v>BR$18</v>
      </c>
      <c r="BS2147" s="190" t="str">
        <f t="shared" si="3339"/>
        <v>BS$18</v>
      </c>
      <c r="BT2147" s="190" t="str">
        <f t="shared" si="3339"/>
        <v>BT$18</v>
      </c>
      <c r="BU2147" s="190" t="str">
        <f t="shared" si="3339"/>
        <v>BU$18</v>
      </c>
      <c r="BV2147" s="190" t="str">
        <f t="shared" si="3339"/>
        <v>BV$18</v>
      </c>
      <c r="BW2147" s="190" t="str">
        <f t="shared" si="3339"/>
        <v>BW$18</v>
      </c>
      <c r="BX2147" s="190" t="str">
        <f t="shared" si="3339"/>
        <v>BX$18</v>
      </c>
      <c r="BY2147" s="190" t="str">
        <f t="shared" si="3339"/>
        <v>BY$18</v>
      </c>
      <c r="BZ2147" s="190" t="str">
        <f t="shared" si="3339"/>
        <v>BZ$18</v>
      </c>
      <c r="CA2147" s="190" t="str">
        <f t="shared" si="3339"/>
        <v>CA$18</v>
      </c>
      <c r="CB2147" s="190" t="str">
        <f t="shared" si="3339"/>
        <v>CB$18</v>
      </c>
      <c r="CC2147" s="190" t="str">
        <f t="shared" si="3339"/>
        <v>CC$18</v>
      </c>
      <c r="CD2147" s="190" t="str">
        <f t="shared" si="3339"/>
        <v>CD$18</v>
      </c>
      <c r="CE2147" s="190" t="str">
        <f t="shared" ref="CE2147:CL2147" si="3340">CE$22</f>
        <v>CE$18</v>
      </c>
      <c r="CF2147" s="190" t="str">
        <f t="shared" si="3340"/>
        <v>CF$18</v>
      </c>
      <c r="CG2147" s="190" t="str">
        <f t="shared" si="3340"/>
        <v>CG$18</v>
      </c>
      <c r="CH2147" s="190" t="str">
        <f t="shared" si="3340"/>
        <v>CH$18</v>
      </c>
      <c r="CI2147" s="190" t="str">
        <f t="shared" si="3340"/>
        <v>CI$18</v>
      </c>
      <c r="CJ2147" s="190" t="str">
        <f t="shared" si="3340"/>
        <v>CJ$18</v>
      </c>
      <c r="CK2147" s="190" t="str">
        <f t="shared" si="3340"/>
        <v>CK$18</v>
      </c>
      <c r="CL2147" s="190" t="str">
        <f t="shared" si="3340"/>
        <v>CL$18</v>
      </c>
      <c r="CN2147" s="201"/>
      <c r="CO2147" s="190" t="str">
        <f t="shared" ref="CO2147:DL2147" si="3341">CO$22</f>
        <v>CO$18</v>
      </c>
      <c r="CP2147" s="190" t="str">
        <f t="shared" si="3341"/>
        <v>CP$18</v>
      </c>
      <c r="CQ2147" s="190" t="str">
        <f t="shared" si="3341"/>
        <v>CQ$18</v>
      </c>
      <c r="CR2147" s="190" t="str">
        <f t="shared" si="3341"/>
        <v>CR$18</v>
      </c>
      <c r="CS2147" s="190" t="str">
        <f t="shared" si="3341"/>
        <v>CS$18</v>
      </c>
      <c r="CT2147" s="190" t="str">
        <f t="shared" si="3341"/>
        <v>CT$18</v>
      </c>
      <c r="CU2147" s="190" t="str">
        <f t="shared" si="3341"/>
        <v>CU$18</v>
      </c>
      <c r="CV2147" s="190" t="str">
        <f t="shared" si="3341"/>
        <v>CV$18</v>
      </c>
      <c r="CW2147" s="190" t="str">
        <f t="shared" si="3341"/>
        <v>CW$18</v>
      </c>
      <c r="CX2147" s="190" t="str">
        <f t="shared" si="3341"/>
        <v>CX$18</v>
      </c>
      <c r="CY2147" s="190" t="str">
        <f t="shared" si="3341"/>
        <v>CY$18</v>
      </c>
      <c r="CZ2147" s="190" t="str">
        <f t="shared" si="3341"/>
        <v>CZ$18</v>
      </c>
      <c r="DA2147" s="190" t="str">
        <f t="shared" si="3341"/>
        <v>DA$18</v>
      </c>
      <c r="DB2147" s="190" t="str">
        <f t="shared" si="3341"/>
        <v>DB$18</v>
      </c>
      <c r="DC2147" s="190" t="str">
        <f t="shared" si="3341"/>
        <v>DC$18</v>
      </c>
      <c r="DD2147" s="190" t="str">
        <f t="shared" si="3341"/>
        <v>DD$18</v>
      </c>
      <c r="DE2147" s="190" t="str">
        <f t="shared" si="3341"/>
        <v>DE$18</v>
      </c>
      <c r="DF2147" s="190" t="str">
        <f t="shared" si="3341"/>
        <v>DF$18</v>
      </c>
      <c r="DG2147" s="190" t="str">
        <f t="shared" si="3341"/>
        <v>DG$18</v>
      </c>
      <c r="DH2147" s="190" t="str">
        <f t="shared" si="3341"/>
        <v>DH$18</v>
      </c>
      <c r="DI2147" s="190" t="str">
        <f t="shared" si="3341"/>
        <v>DI$18</v>
      </c>
      <c r="DJ2147" s="190" t="str">
        <f t="shared" si="3341"/>
        <v>DJ$18</v>
      </c>
      <c r="DK2147" s="190" t="str">
        <f t="shared" si="3341"/>
        <v>DK$18</v>
      </c>
      <c r="DL2147" s="190" t="str">
        <f t="shared" si="3341"/>
        <v>DL$18</v>
      </c>
    </row>
    <row r="2148" spans="1:116" x14ac:dyDescent="0.4">
      <c r="A2148" s="31"/>
      <c r="B2148" t="str">
        <f t="shared" ref="B2148:B2155" si="3342">E2148</f>
        <v>2148 WCINV-IS</v>
      </c>
      <c r="D2148" t="s">
        <v>406</v>
      </c>
      <c r="E2148" s="8" t="str">
        <f t="shared" si="3273"/>
        <v>2148 WCINV-IS</v>
      </c>
      <c r="G2148" s="125" t="s">
        <v>405</v>
      </c>
      <c r="H2148" s="200"/>
      <c r="I2148" s="201"/>
      <c r="J2148" s="201"/>
      <c r="K2148" s="202"/>
      <c r="L2148" s="202"/>
      <c r="M2148" s="202"/>
      <c r="N2148" s="202"/>
      <c r="O2148" s="202"/>
      <c r="P2148" s="202"/>
      <c r="R2148" s="202"/>
      <c r="S2148" s="190" t="str">
        <f t="shared" ref="S2148:AX2148" si="3343">S$23</f>
        <v>S$19</v>
      </c>
      <c r="T2148" s="190" t="str">
        <f t="shared" si="3343"/>
        <v>T$19</v>
      </c>
      <c r="U2148" s="190" t="str">
        <f t="shared" si="3343"/>
        <v>U$19</v>
      </c>
      <c r="V2148" s="190" t="str">
        <f t="shared" si="3343"/>
        <v>V$19</v>
      </c>
      <c r="W2148" s="190" t="str">
        <f t="shared" si="3343"/>
        <v>W$19</v>
      </c>
      <c r="X2148" s="190" t="str">
        <f t="shared" si="3343"/>
        <v>X$19</v>
      </c>
      <c r="Y2148" s="190" t="str">
        <f t="shared" si="3343"/>
        <v>Y$19</v>
      </c>
      <c r="Z2148" s="190" t="str">
        <f t="shared" si="3343"/>
        <v>Z$19</v>
      </c>
      <c r="AA2148" s="190" t="str">
        <f t="shared" si="3343"/>
        <v>AA$19</v>
      </c>
      <c r="AB2148" s="190" t="str">
        <f t="shared" si="3343"/>
        <v>AB$19</v>
      </c>
      <c r="AC2148" s="190" t="str">
        <f t="shared" si="3343"/>
        <v>AC$19</v>
      </c>
      <c r="AD2148" s="190" t="str">
        <f t="shared" si="3343"/>
        <v>AD$19</v>
      </c>
      <c r="AE2148" s="190" t="str">
        <f t="shared" si="3343"/>
        <v>AE$19</v>
      </c>
      <c r="AF2148" s="190" t="str">
        <f t="shared" si="3343"/>
        <v>AF$19</v>
      </c>
      <c r="AG2148" s="190" t="str">
        <f t="shared" si="3343"/>
        <v>AG$19</v>
      </c>
      <c r="AH2148" s="190" t="str">
        <f t="shared" si="3343"/>
        <v>AH$19</v>
      </c>
      <c r="AI2148" s="190" t="str">
        <f t="shared" si="3343"/>
        <v>AI$19</v>
      </c>
      <c r="AJ2148" s="190" t="str">
        <f t="shared" si="3343"/>
        <v>AJ$19</v>
      </c>
      <c r="AK2148" s="190" t="str">
        <f t="shared" si="3343"/>
        <v>AK$19</v>
      </c>
      <c r="AL2148" s="190" t="str">
        <f t="shared" si="3343"/>
        <v>AL$19</v>
      </c>
      <c r="AM2148" s="190" t="str">
        <f t="shared" si="3343"/>
        <v>AM$19</v>
      </c>
      <c r="AN2148" s="190" t="str">
        <f t="shared" si="3343"/>
        <v>AN$19</v>
      </c>
      <c r="AO2148" s="190" t="str">
        <f t="shared" si="3343"/>
        <v>AO$19</v>
      </c>
      <c r="AP2148" s="190" t="str">
        <f t="shared" si="3343"/>
        <v>AP$19</v>
      </c>
      <c r="AQ2148" s="190" t="str">
        <f t="shared" si="3343"/>
        <v>AQ$19</v>
      </c>
      <c r="AR2148" s="190" t="str">
        <f t="shared" si="3343"/>
        <v>AR$19</v>
      </c>
      <c r="AS2148" s="190" t="str">
        <f t="shared" si="3343"/>
        <v>AS$19</v>
      </c>
      <c r="AT2148" s="190" t="str">
        <f t="shared" si="3343"/>
        <v>AT$19</v>
      </c>
      <c r="AU2148" s="190" t="str">
        <f t="shared" si="3343"/>
        <v>AU$19</v>
      </c>
      <c r="AV2148" s="190" t="str">
        <f t="shared" si="3343"/>
        <v>AV$19</v>
      </c>
      <c r="AW2148" s="190" t="str">
        <f t="shared" si="3343"/>
        <v>AW$19</v>
      </c>
      <c r="AX2148" s="190" t="str">
        <f t="shared" si="3343"/>
        <v>AX$19</v>
      </c>
      <c r="AY2148" s="190" t="str">
        <f t="shared" ref="AY2148:CD2148" si="3344">AY$23</f>
        <v>AY$19</v>
      </c>
      <c r="AZ2148" s="190" t="str">
        <f t="shared" si="3344"/>
        <v>AZ$19</v>
      </c>
      <c r="BA2148" s="190" t="str">
        <f t="shared" si="3344"/>
        <v>BA$19</v>
      </c>
      <c r="BB2148" s="190" t="str">
        <f t="shared" si="3344"/>
        <v>BB$19</v>
      </c>
      <c r="BC2148" s="190" t="str">
        <f t="shared" si="3344"/>
        <v>BC$19</v>
      </c>
      <c r="BD2148" s="190" t="str">
        <f t="shared" si="3344"/>
        <v>BD$19</v>
      </c>
      <c r="BE2148" s="190" t="str">
        <f t="shared" si="3344"/>
        <v>BE$19</v>
      </c>
      <c r="BF2148" s="190" t="str">
        <f t="shared" si="3344"/>
        <v>BF$19</v>
      </c>
      <c r="BG2148" s="190" t="str">
        <f t="shared" si="3344"/>
        <v>BG$19</v>
      </c>
      <c r="BH2148" s="190" t="str">
        <f t="shared" si="3344"/>
        <v>BH$19</v>
      </c>
      <c r="BI2148" s="190" t="str">
        <f t="shared" si="3344"/>
        <v>BI$19</v>
      </c>
      <c r="BJ2148" s="190" t="str">
        <f t="shared" si="3344"/>
        <v>BJ$19</v>
      </c>
      <c r="BK2148" s="190" t="str">
        <f t="shared" si="3344"/>
        <v>BK$19</v>
      </c>
      <c r="BL2148" s="190" t="str">
        <f t="shared" si="3344"/>
        <v>BL$19</v>
      </c>
      <c r="BM2148" s="190" t="str">
        <f t="shared" si="3344"/>
        <v>BM$19</v>
      </c>
      <c r="BN2148" s="190" t="str">
        <f t="shared" si="3344"/>
        <v>BN$19</v>
      </c>
      <c r="BO2148" s="190" t="str">
        <f t="shared" si="3344"/>
        <v>BO$19</v>
      </c>
      <c r="BP2148" s="190" t="str">
        <f t="shared" si="3344"/>
        <v>BP$19</v>
      </c>
      <c r="BQ2148" s="190" t="str">
        <f t="shared" si="3344"/>
        <v>BQ$19</v>
      </c>
      <c r="BR2148" s="190" t="str">
        <f t="shared" si="3344"/>
        <v>BR$19</v>
      </c>
      <c r="BS2148" s="190" t="str">
        <f t="shared" si="3344"/>
        <v>BS$19</v>
      </c>
      <c r="BT2148" s="190" t="str">
        <f t="shared" si="3344"/>
        <v>BT$19</v>
      </c>
      <c r="BU2148" s="190" t="str">
        <f t="shared" si="3344"/>
        <v>BU$19</v>
      </c>
      <c r="BV2148" s="190" t="str">
        <f t="shared" si="3344"/>
        <v>BV$19</v>
      </c>
      <c r="BW2148" s="190" t="str">
        <f t="shared" si="3344"/>
        <v>BW$19</v>
      </c>
      <c r="BX2148" s="190" t="str">
        <f t="shared" si="3344"/>
        <v>BX$19</v>
      </c>
      <c r="BY2148" s="190" t="str">
        <f t="shared" si="3344"/>
        <v>BY$19</v>
      </c>
      <c r="BZ2148" s="190" t="str">
        <f t="shared" si="3344"/>
        <v>BZ$19</v>
      </c>
      <c r="CA2148" s="190" t="str">
        <f t="shared" si="3344"/>
        <v>CA$19</v>
      </c>
      <c r="CB2148" s="190" t="str">
        <f t="shared" si="3344"/>
        <v>CB$19</v>
      </c>
      <c r="CC2148" s="190" t="str">
        <f t="shared" si="3344"/>
        <v>CC$19</v>
      </c>
      <c r="CD2148" s="190" t="str">
        <f t="shared" si="3344"/>
        <v>CD$19</v>
      </c>
      <c r="CE2148" s="190" t="str">
        <f t="shared" ref="CE2148:CL2148" si="3345">CE$23</f>
        <v>CE$19</v>
      </c>
      <c r="CF2148" s="190" t="str">
        <f t="shared" si="3345"/>
        <v>CF$19</v>
      </c>
      <c r="CG2148" s="190" t="str">
        <f t="shared" si="3345"/>
        <v>CG$19</v>
      </c>
      <c r="CH2148" s="190" t="str">
        <f t="shared" si="3345"/>
        <v>CH$19</v>
      </c>
      <c r="CI2148" s="190" t="str">
        <f t="shared" si="3345"/>
        <v>CI$19</v>
      </c>
      <c r="CJ2148" s="190" t="str">
        <f t="shared" si="3345"/>
        <v>CJ$19</v>
      </c>
      <c r="CK2148" s="190" t="str">
        <f t="shared" si="3345"/>
        <v>CK$19</v>
      </c>
      <c r="CL2148" s="190" t="str">
        <f t="shared" si="3345"/>
        <v>CL$19</v>
      </c>
      <c r="CN2148" s="201"/>
      <c r="CO2148" s="190" t="str">
        <f t="shared" ref="CO2148:DL2148" si="3346">CO$23</f>
        <v>CO$19</v>
      </c>
      <c r="CP2148" s="190" t="str">
        <f t="shared" si="3346"/>
        <v>CP$19</v>
      </c>
      <c r="CQ2148" s="190" t="str">
        <f t="shared" si="3346"/>
        <v>CQ$19</v>
      </c>
      <c r="CR2148" s="190" t="str">
        <f t="shared" si="3346"/>
        <v>CR$19</v>
      </c>
      <c r="CS2148" s="190" t="str">
        <f t="shared" si="3346"/>
        <v>CS$19</v>
      </c>
      <c r="CT2148" s="190" t="str">
        <f t="shared" si="3346"/>
        <v>CT$19</v>
      </c>
      <c r="CU2148" s="190" t="str">
        <f t="shared" si="3346"/>
        <v>CU$19</v>
      </c>
      <c r="CV2148" s="190" t="str">
        <f t="shared" si="3346"/>
        <v>CV$19</v>
      </c>
      <c r="CW2148" s="190" t="str">
        <f t="shared" si="3346"/>
        <v>CW$19</v>
      </c>
      <c r="CX2148" s="190" t="str">
        <f t="shared" si="3346"/>
        <v>CX$19</v>
      </c>
      <c r="CY2148" s="190" t="str">
        <f t="shared" si="3346"/>
        <v>CY$19</v>
      </c>
      <c r="CZ2148" s="190" t="str">
        <f t="shared" si="3346"/>
        <v>CZ$19</v>
      </c>
      <c r="DA2148" s="190" t="str">
        <f t="shared" si="3346"/>
        <v>DA$19</v>
      </c>
      <c r="DB2148" s="190" t="str">
        <f t="shared" si="3346"/>
        <v>DB$19</v>
      </c>
      <c r="DC2148" s="190" t="str">
        <f t="shared" si="3346"/>
        <v>DC$19</v>
      </c>
      <c r="DD2148" s="190" t="str">
        <f t="shared" si="3346"/>
        <v>DD$19</v>
      </c>
      <c r="DE2148" s="190" t="str">
        <f t="shared" si="3346"/>
        <v>DE$19</v>
      </c>
      <c r="DF2148" s="190" t="str">
        <f t="shared" si="3346"/>
        <v>DF$19</v>
      </c>
      <c r="DG2148" s="190" t="str">
        <f t="shared" si="3346"/>
        <v>DG$19</v>
      </c>
      <c r="DH2148" s="190" t="str">
        <f t="shared" si="3346"/>
        <v>DH$19</v>
      </c>
      <c r="DI2148" s="190" t="str">
        <f t="shared" si="3346"/>
        <v>DI$19</v>
      </c>
      <c r="DJ2148" s="190" t="str">
        <f t="shared" si="3346"/>
        <v>DJ$19</v>
      </c>
      <c r="DK2148" s="190" t="str">
        <f t="shared" si="3346"/>
        <v>DK$19</v>
      </c>
      <c r="DL2148" s="190" t="str">
        <f t="shared" si="3346"/>
        <v>DL$19</v>
      </c>
    </row>
    <row r="2149" spans="1:116" x14ac:dyDescent="0.4">
      <c r="A2149" s="31"/>
      <c r="B2149" t="str">
        <f t="shared" si="3342"/>
        <v>2149 WCINV-IS</v>
      </c>
      <c r="D2149" t="s">
        <v>406</v>
      </c>
      <c r="E2149" s="8" t="str">
        <f t="shared" si="3273"/>
        <v>2149 WCINV-IS</v>
      </c>
      <c r="G2149" s="67"/>
      <c r="H2149" s="48"/>
      <c r="I2149" s="304"/>
      <c r="J2149" s="304"/>
      <c r="K2149" s="48"/>
      <c r="L2149" s="48"/>
      <c r="M2149" s="48"/>
      <c r="N2149" s="48"/>
      <c r="O2149" s="48"/>
      <c r="P2149" s="48"/>
      <c r="R2149" s="70"/>
      <c r="S2149" s="305"/>
      <c r="T2149" s="305"/>
      <c r="U2149" s="305"/>
      <c r="V2149" s="305"/>
      <c r="W2149" s="305"/>
      <c r="X2149" s="305"/>
      <c r="Y2149" s="305"/>
      <c r="Z2149" s="305"/>
      <c r="AA2149" s="305"/>
      <c r="AB2149" s="305"/>
      <c r="AC2149" s="305"/>
      <c r="AD2149" s="305"/>
      <c r="AE2149" s="305"/>
      <c r="AF2149" s="305"/>
      <c r="AG2149" s="305"/>
      <c r="AH2149" s="305"/>
      <c r="AI2149" s="305"/>
      <c r="AJ2149" s="305"/>
      <c r="AK2149" s="305"/>
      <c r="AL2149" s="305"/>
      <c r="AM2149" s="305"/>
      <c r="AN2149" s="305"/>
      <c r="AO2149" s="305"/>
      <c r="AP2149" s="305"/>
      <c r="AQ2149" s="305"/>
      <c r="AR2149" s="305"/>
      <c r="AS2149" s="305"/>
      <c r="AT2149" s="305"/>
      <c r="AU2149" s="305"/>
      <c r="AV2149" s="305"/>
      <c r="AW2149" s="305"/>
      <c r="AX2149" s="305"/>
      <c r="AY2149" s="305"/>
      <c r="AZ2149" s="305"/>
      <c r="BA2149" s="305"/>
      <c r="BB2149" s="305"/>
      <c r="BC2149" s="305"/>
      <c r="BD2149" s="305"/>
      <c r="BE2149" s="305"/>
      <c r="BF2149" s="305"/>
      <c r="BG2149" s="305"/>
      <c r="BH2149" s="305"/>
      <c r="BI2149" s="305"/>
      <c r="BJ2149" s="305"/>
      <c r="BK2149" s="305"/>
      <c r="BL2149" s="305"/>
      <c r="BM2149" s="305"/>
      <c r="BN2149" s="305"/>
      <c r="BO2149" s="305"/>
      <c r="BP2149" s="305"/>
      <c r="BQ2149" s="305"/>
      <c r="BR2149" s="305"/>
      <c r="BS2149" s="305"/>
      <c r="BT2149" s="305"/>
      <c r="BU2149" s="305"/>
      <c r="BV2149" s="305"/>
      <c r="BW2149" s="305"/>
      <c r="BX2149" s="305"/>
      <c r="BY2149" s="305"/>
      <c r="BZ2149" s="305"/>
      <c r="CA2149" s="305"/>
      <c r="CB2149" s="305"/>
      <c r="CC2149" s="305"/>
      <c r="CD2149" s="305"/>
      <c r="CE2149" s="305"/>
      <c r="CF2149" s="305"/>
      <c r="CG2149" s="305"/>
      <c r="CH2149" s="305"/>
      <c r="CI2149" s="305"/>
      <c r="CJ2149" s="305"/>
      <c r="CK2149" s="305"/>
      <c r="CL2149" s="305"/>
      <c r="CN2149" s="304"/>
      <c r="CO2149" s="305"/>
      <c r="CP2149" s="305"/>
      <c r="CQ2149" s="305"/>
      <c r="CR2149" s="305"/>
      <c r="CS2149" s="305"/>
      <c r="CT2149" s="305"/>
      <c r="CU2149" s="305"/>
      <c r="CV2149" s="305"/>
      <c r="CW2149" s="305"/>
      <c r="CX2149" s="305"/>
      <c r="CY2149" s="305"/>
      <c r="CZ2149" s="305"/>
      <c r="DA2149" s="305"/>
      <c r="DB2149" s="305"/>
      <c r="DC2149" s="305"/>
      <c r="DD2149" s="305"/>
      <c r="DE2149" s="305"/>
      <c r="DF2149" s="305"/>
      <c r="DG2149" s="305"/>
      <c r="DH2149" s="305"/>
      <c r="DI2149" s="305"/>
      <c r="DJ2149" s="305"/>
      <c r="DK2149" s="305"/>
      <c r="DL2149" s="305"/>
    </row>
    <row r="2150" spans="1:116" x14ac:dyDescent="0.4">
      <c r="B2150" t="str">
        <f t="shared" si="3342"/>
        <v>2150 WCINV-IS</v>
      </c>
      <c r="D2150" t="s">
        <v>406</v>
      </c>
      <c r="E2150" s="8" t="str">
        <f t="shared" si="3273"/>
        <v>2150 WCINV-IS</v>
      </c>
      <c r="G2150" s="129" t="s">
        <v>398</v>
      </c>
      <c r="H2150" s="31"/>
      <c r="I2150" s="73"/>
      <c r="J2150" s="73"/>
      <c r="K2150" s="124">
        <f>'IS BS CF'!K$21</f>
        <v>0</v>
      </c>
      <c r="L2150" s="124">
        <f>'IS BS CF'!L$21</f>
        <v>0</v>
      </c>
      <c r="M2150" s="124">
        <f>'IS BS CF'!M$21</f>
        <v>0</v>
      </c>
      <c r="N2150" s="124">
        <f>'IS BS CF'!N$21</f>
        <v>0</v>
      </c>
      <c r="O2150" s="124">
        <f>'IS BS CF'!O$21</f>
        <v>0</v>
      </c>
      <c r="P2150" s="124">
        <f>'IS BS CF'!P$21</f>
        <v>0</v>
      </c>
      <c r="Q2150" s="124"/>
      <c r="R2150" s="124">
        <f>'IS BS CF'!R$21</f>
        <v>0</v>
      </c>
      <c r="S2150" s="124">
        <f>'IS BS CF'!S$21</f>
        <v>0</v>
      </c>
      <c r="T2150" s="124">
        <f>'IS BS CF'!T$21</f>
        <v>0</v>
      </c>
      <c r="U2150" s="124">
        <f>'IS BS CF'!U$21</f>
        <v>0</v>
      </c>
      <c r="V2150" s="124">
        <f>'IS BS CF'!V$21</f>
        <v>0</v>
      </c>
      <c r="W2150" s="124">
        <f>'IS BS CF'!W$21</f>
        <v>0</v>
      </c>
      <c r="X2150" s="124">
        <f>'IS BS CF'!X$21</f>
        <v>0</v>
      </c>
      <c r="Y2150" s="124">
        <f>'IS BS CF'!Y$21</f>
        <v>0</v>
      </c>
      <c r="Z2150" s="124">
        <f>'IS BS CF'!Z$21</f>
        <v>0</v>
      </c>
      <c r="AA2150" s="124">
        <f>'IS BS CF'!AA$21</f>
        <v>0</v>
      </c>
      <c r="AB2150" s="124">
        <f>'IS BS CF'!AB$21</f>
        <v>0</v>
      </c>
      <c r="AC2150" s="124">
        <f>'IS BS CF'!AC$21</f>
        <v>0</v>
      </c>
      <c r="AD2150" s="124">
        <f>'IS BS CF'!AD$21</f>
        <v>0</v>
      </c>
      <c r="AE2150" s="124">
        <f>'IS BS CF'!AE$21</f>
        <v>0</v>
      </c>
      <c r="AF2150" s="124">
        <f>'IS BS CF'!AF$21</f>
        <v>0</v>
      </c>
      <c r="AG2150" s="124">
        <f>'IS BS CF'!AG$21</f>
        <v>0</v>
      </c>
      <c r="AH2150" s="124">
        <f>'IS BS CF'!AH$21</f>
        <v>0</v>
      </c>
      <c r="AI2150" s="124">
        <f>'IS BS CF'!AI$21</f>
        <v>0</v>
      </c>
      <c r="AJ2150" s="124">
        <f>'IS BS CF'!AJ$21</f>
        <v>0</v>
      </c>
      <c r="AK2150" s="124">
        <f>'IS BS CF'!AK$21</f>
        <v>0</v>
      </c>
      <c r="AL2150" s="124">
        <f>'IS BS CF'!AL$21</f>
        <v>0</v>
      </c>
      <c r="AM2150" s="124">
        <f>'IS BS CF'!AM$21</f>
        <v>0</v>
      </c>
      <c r="AN2150" s="124">
        <f>'IS BS CF'!AN$21</f>
        <v>0</v>
      </c>
      <c r="AO2150" s="124">
        <f>'IS BS CF'!AO$21</f>
        <v>0</v>
      </c>
      <c r="AP2150" s="124">
        <f>'IS BS CF'!AP$21</f>
        <v>0</v>
      </c>
      <c r="AQ2150" s="124">
        <f>'IS BS CF'!AQ$21</f>
        <v>0</v>
      </c>
      <c r="AR2150" s="124">
        <f>'IS BS CF'!AR$21</f>
        <v>0</v>
      </c>
      <c r="AS2150" s="124">
        <f>'IS BS CF'!AS$21</f>
        <v>0</v>
      </c>
      <c r="AT2150" s="124">
        <f>'IS BS CF'!AT$21</f>
        <v>0</v>
      </c>
      <c r="AU2150" s="124">
        <f>'IS BS CF'!AU$21</f>
        <v>0</v>
      </c>
      <c r="AV2150" s="124">
        <f>'IS BS CF'!AV$21</f>
        <v>0</v>
      </c>
      <c r="AW2150" s="124">
        <f>'IS BS CF'!AW$21</f>
        <v>0</v>
      </c>
      <c r="AX2150" s="124">
        <f>'IS BS CF'!AX$21</f>
        <v>0</v>
      </c>
      <c r="AY2150" s="124">
        <f>'IS BS CF'!AY$21</f>
        <v>0</v>
      </c>
      <c r="AZ2150" s="124">
        <f>'IS BS CF'!AZ$21</f>
        <v>0</v>
      </c>
      <c r="BA2150" s="124">
        <f>'IS BS CF'!BA$21</f>
        <v>0</v>
      </c>
      <c r="BB2150" s="124">
        <f>'IS BS CF'!BB$21</f>
        <v>0</v>
      </c>
      <c r="BC2150" s="124">
        <f>'IS BS CF'!BC$21</f>
        <v>0</v>
      </c>
      <c r="BD2150" s="124">
        <f>'IS BS CF'!BD$21</f>
        <v>0</v>
      </c>
      <c r="BE2150" s="124">
        <f>'IS BS CF'!BE$21</f>
        <v>0</v>
      </c>
      <c r="BF2150" s="124">
        <f>'IS BS CF'!BF$21</f>
        <v>0</v>
      </c>
      <c r="BG2150" s="124">
        <f>'IS BS CF'!BG$21</f>
        <v>0</v>
      </c>
      <c r="BH2150" s="124">
        <f>'IS BS CF'!BH$21</f>
        <v>0</v>
      </c>
      <c r="BI2150" s="124">
        <f>'IS BS CF'!BI$21</f>
        <v>0</v>
      </c>
      <c r="BJ2150" s="124">
        <f>'IS BS CF'!BJ$21</f>
        <v>0</v>
      </c>
      <c r="BK2150" s="124">
        <f>'IS BS CF'!BK$21</f>
        <v>0</v>
      </c>
      <c r="BL2150" s="124">
        <f>'IS BS CF'!BL$21</f>
        <v>0</v>
      </c>
      <c r="BM2150" s="124">
        <f>'IS BS CF'!BM$21</f>
        <v>0</v>
      </c>
      <c r="BN2150" s="124">
        <f>'IS BS CF'!BN$21</f>
        <v>0</v>
      </c>
      <c r="BO2150" s="124">
        <f>'IS BS CF'!BO$21</f>
        <v>0</v>
      </c>
      <c r="BP2150" s="124">
        <f>'IS BS CF'!BP$21</f>
        <v>0</v>
      </c>
      <c r="BQ2150" s="124">
        <f>'IS BS CF'!BQ$21</f>
        <v>0</v>
      </c>
      <c r="BR2150" s="124">
        <f>'IS BS CF'!BR$21</f>
        <v>0</v>
      </c>
      <c r="BS2150" s="124">
        <f>'IS BS CF'!BS$21</f>
        <v>0</v>
      </c>
      <c r="BT2150" s="124">
        <f>'IS BS CF'!BT$21</f>
        <v>0</v>
      </c>
      <c r="BU2150" s="124">
        <f>'IS BS CF'!BU$21</f>
        <v>0</v>
      </c>
      <c r="BV2150" s="124">
        <f>'IS BS CF'!BV$21</f>
        <v>0</v>
      </c>
      <c r="BW2150" s="124">
        <f>'IS BS CF'!BW$21</f>
        <v>0</v>
      </c>
      <c r="BX2150" s="124">
        <f>'IS BS CF'!BX$21</f>
        <v>0</v>
      </c>
      <c r="BY2150" s="124">
        <f>'IS BS CF'!BY$21</f>
        <v>0</v>
      </c>
      <c r="BZ2150" s="124">
        <f>'IS BS CF'!BZ$21</f>
        <v>0</v>
      </c>
      <c r="CA2150" s="124">
        <f>'IS BS CF'!CA$21</f>
        <v>0</v>
      </c>
      <c r="CB2150" s="124">
        <f>'IS BS CF'!CB$21</f>
        <v>0</v>
      </c>
      <c r="CC2150" s="124">
        <f>'IS BS CF'!CC$21</f>
        <v>0</v>
      </c>
      <c r="CD2150" s="124">
        <f>'IS BS CF'!CD$21</f>
        <v>0</v>
      </c>
      <c r="CE2150" s="124">
        <f>'IS BS CF'!CE$21</f>
        <v>0</v>
      </c>
      <c r="CF2150" s="124">
        <f>'IS BS CF'!CF$21</f>
        <v>0</v>
      </c>
      <c r="CG2150" s="124">
        <f>'IS BS CF'!CG$21</f>
        <v>0</v>
      </c>
      <c r="CH2150" s="124">
        <f>'IS BS CF'!CH$21</f>
        <v>0</v>
      </c>
      <c r="CI2150" s="124">
        <f>'IS BS CF'!CI$21</f>
        <v>0</v>
      </c>
      <c r="CJ2150" s="124">
        <f>'IS BS CF'!CJ$21</f>
        <v>0</v>
      </c>
      <c r="CK2150" s="124">
        <f>'IS BS CF'!CK$21</f>
        <v>0</v>
      </c>
      <c r="CL2150" s="124">
        <f>'IS BS CF'!CL$21</f>
        <v>0</v>
      </c>
      <c r="CN2150" s="73"/>
      <c r="CO2150" s="124" t="e">
        <f>#REF!</f>
        <v>#REF!</v>
      </c>
      <c r="CP2150" s="124" t="e">
        <f>#REF!</f>
        <v>#REF!</v>
      </c>
      <c r="CQ2150" s="124" t="e">
        <f>#REF!</f>
        <v>#REF!</v>
      </c>
      <c r="CR2150" s="124" t="e">
        <f>#REF!</f>
        <v>#REF!</v>
      </c>
      <c r="CS2150" s="124" t="e">
        <f>#REF!</f>
        <v>#REF!</v>
      </c>
      <c r="CT2150" s="124" t="e">
        <f>#REF!</f>
        <v>#REF!</v>
      </c>
      <c r="CU2150" s="124" t="e">
        <f>#REF!</f>
        <v>#REF!</v>
      </c>
      <c r="CV2150" s="124" t="e">
        <f>#REF!</f>
        <v>#REF!</v>
      </c>
      <c r="CW2150" s="124" t="e">
        <f>#REF!</f>
        <v>#REF!</v>
      </c>
      <c r="CX2150" s="124" t="e">
        <f>#REF!</f>
        <v>#REF!</v>
      </c>
      <c r="CY2150" s="124" t="e">
        <f>#REF!</f>
        <v>#REF!</v>
      </c>
      <c r="CZ2150" s="124" t="e">
        <f>#REF!</f>
        <v>#REF!</v>
      </c>
      <c r="DA2150" s="124" t="e">
        <f>#REF!</f>
        <v>#REF!</v>
      </c>
      <c r="DB2150" s="124" t="e">
        <f>#REF!</f>
        <v>#REF!</v>
      </c>
      <c r="DC2150" s="124" t="e">
        <f>#REF!</f>
        <v>#REF!</v>
      </c>
      <c r="DD2150" s="124" t="e">
        <f>#REF!</f>
        <v>#REF!</v>
      </c>
      <c r="DE2150" s="124" t="e">
        <f>#REF!</f>
        <v>#REF!</v>
      </c>
      <c r="DF2150" s="124" t="e">
        <f>#REF!</f>
        <v>#REF!</v>
      </c>
      <c r="DG2150" s="124" t="e">
        <f>#REF!</f>
        <v>#REF!</v>
      </c>
      <c r="DH2150" s="124" t="e">
        <f>#REF!</f>
        <v>#REF!</v>
      </c>
      <c r="DI2150" s="124" t="e">
        <f>#REF!</f>
        <v>#REF!</v>
      </c>
      <c r="DJ2150" s="124" t="e">
        <f>#REF!</f>
        <v>#REF!</v>
      </c>
      <c r="DK2150" s="124" t="e">
        <f>#REF!</f>
        <v>#REF!</v>
      </c>
      <c r="DL2150" s="124" t="e">
        <f>#REF!</f>
        <v>#REF!</v>
      </c>
    </row>
    <row r="2151" spans="1:116" x14ac:dyDescent="0.4">
      <c r="B2151" t="str">
        <f t="shared" si="3342"/>
        <v>2151 WCINV-IS</v>
      </c>
      <c r="D2151" t="s">
        <v>406</v>
      </c>
      <c r="E2151" s="8" t="str">
        <f t="shared" si="3273"/>
        <v>2151 WCINV-IS</v>
      </c>
      <c r="G2151" s="145" t="s">
        <v>238</v>
      </c>
      <c r="H2151" s="31"/>
      <c r="I2151" s="73"/>
      <c r="J2151" s="73"/>
      <c r="K2151" s="31"/>
      <c r="L2151" s="31"/>
      <c r="M2151" s="31"/>
      <c r="N2151" s="31"/>
      <c r="O2151" s="31"/>
      <c r="P2151" s="31"/>
      <c r="R2151" s="67"/>
      <c r="S2151" s="67"/>
      <c r="T2151" s="67"/>
      <c r="U2151" s="67"/>
      <c r="V2151" s="67"/>
      <c r="W2151" s="67"/>
      <c r="X2151" s="67"/>
      <c r="Y2151" s="67"/>
      <c r="Z2151" s="67"/>
      <c r="AA2151" s="67"/>
      <c r="AB2151" s="67"/>
      <c r="AC2151" s="67"/>
      <c r="AD2151" s="67"/>
      <c r="AE2151" s="67"/>
      <c r="AF2151" s="67"/>
      <c r="AG2151" s="67"/>
      <c r="AH2151" s="67"/>
      <c r="AI2151" s="67"/>
      <c r="AJ2151" s="67"/>
      <c r="AK2151" s="67"/>
      <c r="AL2151" s="67"/>
      <c r="AM2151" s="67"/>
      <c r="AN2151" s="67"/>
      <c r="AO2151" s="67"/>
      <c r="AP2151" s="67"/>
      <c r="AQ2151" s="67"/>
      <c r="AR2151" s="67"/>
      <c r="AS2151" s="67"/>
      <c r="AT2151" s="67"/>
      <c r="AU2151" s="67"/>
      <c r="AV2151" s="67"/>
      <c r="AW2151" s="67"/>
      <c r="AX2151" s="67"/>
      <c r="AY2151" s="67"/>
      <c r="AZ2151" s="67"/>
      <c r="BA2151" s="67"/>
      <c r="BB2151" s="67"/>
      <c r="BC2151" s="67"/>
      <c r="BD2151" s="67"/>
      <c r="BE2151" s="67"/>
      <c r="BF2151" s="67"/>
      <c r="BG2151" s="67"/>
      <c r="BH2151" s="67"/>
      <c r="BI2151" s="67"/>
      <c r="BJ2151" s="67"/>
      <c r="BK2151" s="67"/>
      <c r="BL2151" s="67"/>
      <c r="BM2151" s="67"/>
      <c r="BN2151" s="67"/>
      <c r="BO2151" s="67"/>
      <c r="BP2151" s="67"/>
      <c r="BQ2151" s="67"/>
      <c r="BR2151" s="67"/>
      <c r="BS2151" s="67"/>
      <c r="BT2151" s="67"/>
      <c r="BU2151" s="67"/>
      <c r="BV2151" s="67"/>
      <c r="BW2151" s="67"/>
      <c r="BX2151" s="67"/>
      <c r="BY2151" s="67"/>
      <c r="BZ2151" s="67"/>
      <c r="CA2151" s="67"/>
      <c r="CB2151" s="67"/>
      <c r="CC2151" s="67"/>
      <c r="CD2151" s="67"/>
      <c r="CE2151" s="67"/>
      <c r="CF2151" s="67"/>
      <c r="CG2151" s="67"/>
      <c r="CH2151" s="67"/>
      <c r="CI2151" s="67"/>
      <c r="CJ2151" s="67"/>
      <c r="CK2151" s="67"/>
      <c r="CL2151" s="67"/>
      <c r="CN2151" s="73"/>
      <c r="CO2151" s="67"/>
      <c r="CP2151" s="67"/>
      <c r="CQ2151" s="67"/>
      <c r="CR2151" s="67"/>
      <c r="CS2151" s="67"/>
      <c r="CT2151" s="67"/>
      <c r="CU2151" s="67"/>
      <c r="CV2151" s="67"/>
      <c r="CW2151" s="67"/>
      <c r="CX2151" s="67"/>
      <c r="CY2151" s="67"/>
      <c r="CZ2151" s="67"/>
      <c r="DA2151" s="67"/>
      <c r="DB2151" s="67"/>
      <c r="DC2151" s="67"/>
      <c r="DD2151" s="67"/>
      <c r="DE2151" s="67"/>
      <c r="DF2151" s="67"/>
      <c r="DG2151" s="67"/>
      <c r="DH2151" s="67"/>
      <c r="DI2151" s="67"/>
      <c r="DJ2151" s="67"/>
      <c r="DK2151" s="67"/>
      <c r="DL2151" s="67"/>
    </row>
    <row r="2152" spans="1:116" x14ac:dyDescent="0.4">
      <c r="B2152" t="str">
        <f t="shared" si="3342"/>
        <v>2152 WCINV-IS</v>
      </c>
      <c r="C2152" t="s">
        <v>224</v>
      </c>
      <c r="D2152" t="s">
        <v>406</v>
      </c>
      <c r="E2152" s="8" t="str">
        <f t="shared" si="3273"/>
        <v>2152 WCINV-IS</v>
      </c>
      <c r="G2152" s="126" t="s">
        <v>36</v>
      </c>
      <c r="I2152"/>
      <c r="J2152"/>
      <c r="R2152"/>
      <c r="S2152"/>
      <c r="T2152"/>
      <c r="U2152"/>
      <c r="V2152"/>
      <c r="W2152"/>
      <c r="X2152"/>
      <c r="Y2152"/>
      <c r="Z2152"/>
      <c r="AA2152"/>
      <c r="AB2152"/>
      <c r="AC2152"/>
      <c r="AD2152"/>
      <c r="AE2152"/>
      <c r="AF2152"/>
      <c r="AG2152"/>
      <c r="AH2152"/>
      <c r="AI2152"/>
      <c r="AJ2152"/>
      <c r="AK2152"/>
      <c r="AL2152"/>
      <c r="AM2152"/>
      <c r="AN2152"/>
      <c r="AO2152"/>
      <c r="AP2152"/>
      <c r="AQ2152"/>
      <c r="AR2152"/>
      <c r="AS2152"/>
      <c r="AT2152"/>
      <c r="AU2152"/>
      <c r="AV2152"/>
      <c r="AW2152"/>
      <c r="AX2152"/>
      <c r="AY2152"/>
      <c r="AZ2152"/>
      <c r="BA2152"/>
      <c r="BB2152"/>
      <c r="BC2152"/>
      <c r="BD2152"/>
      <c r="BE2152"/>
      <c r="BF2152"/>
      <c r="BG2152"/>
      <c r="BH2152"/>
      <c r="BI2152"/>
      <c r="BJ2152"/>
      <c r="BK2152"/>
      <c r="BL2152"/>
      <c r="BM2152"/>
      <c r="BN2152"/>
      <c r="BO2152"/>
      <c r="BP2152"/>
      <c r="BQ2152"/>
      <c r="BR2152"/>
      <c r="BS2152"/>
      <c r="BT2152"/>
      <c r="BU2152"/>
      <c r="BV2152"/>
      <c r="BW2152"/>
      <c r="BX2152"/>
      <c r="BY2152"/>
      <c r="BZ2152"/>
      <c r="CA2152"/>
      <c r="CB2152"/>
      <c r="CC2152"/>
      <c r="CD2152"/>
      <c r="CE2152"/>
      <c r="CF2152"/>
      <c r="CG2152"/>
      <c r="CH2152"/>
      <c r="CI2152"/>
      <c r="CJ2152"/>
      <c r="CK2152"/>
      <c r="CL2152"/>
      <c r="CN2152"/>
    </row>
    <row r="2153" spans="1:116" x14ac:dyDescent="0.4">
      <c r="B2153" t="str">
        <f t="shared" si="3342"/>
        <v>2153 WCINV-IS</v>
      </c>
      <c r="D2153" t="s">
        <v>406</v>
      </c>
      <c r="E2153" s="8" t="str">
        <f t="shared" si="3273"/>
        <v>2153 WCINV-IS</v>
      </c>
      <c r="G2153" s="126"/>
      <c r="H2153" s="12"/>
      <c r="I2153" s="60"/>
      <c r="J2153" s="60"/>
      <c r="K2153" s="17">
        <v>30</v>
      </c>
      <c r="L2153" s="17">
        <v>30</v>
      </c>
      <c r="M2153" s="17">
        <v>30</v>
      </c>
      <c r="N2153" s="17">
        <v>30</v>
      </c>
      <c r="O2153" s="17">
        <v>30</v>
      </c>
      <c r="P2153" s="17">
        <v>30</v>
      </c>
      <c r="R2153" s="15"/>
      <c r="S2153" s="15" cm="1">
        <f t="array" ref="S2153">INDEX($K:$P,ROW(),MATCH(S$3,$K$2:$P$2,0))</f>
        <v>30</v>
      </c>
      <c r="T2153" s="15" cm="1">
        <f t="array" ref="T2153">INDEX($K:$P,ROW(),MATCH(T$3,$K$2:$P$2,0))</f>
        <v>30</v>
      </c>
      <c r="U2153" s="15" cm="1">
        <f t="array" ref="U2153">INDEX($K:$P,ROW(),MATCH(U$3,$K$2:$P$2,0))</f>
        <v>30</v>
      </c>
      <c r="V2153" s="15" cm="1">
        <f t="array" ref="V2153">INDEX($K:$P,ROW(),MATCH(V$3,$K$2:$P$2,0))</f>
        <v>30</v>
      </c>
      <c r="W2153" s="15" cm="1">
        <f t="array" ref="W2153">INDEX($K:$P,ROW(),MATCH(W$3,$K$2:$P$2,0))</f>
        <v>30</v>
      </c>
      <c r="X2153" s="15" cm="1">
        <f t="array" ref="X2153">INDEX($K:$P,ROW(),MATCH(X$3,$K$2:$P$2,0))</f>
        <v>30</v>
      </c>
      <c r="Y2153" s="15" cm="1">
        <f t="array" ref="Y2153">INDEX($K:$P,ROW(),MATCH(Y$3,$K$2:$P$2,0))</f>
        <v>30</v>
      </c>
      <c r="Z2153" s="15" cm="1">
        <f t="array" ref="Z2153">INDEX($K:$P,ROW(),MATCH(Z$3,$K$2:$P$2,0))</f>
        <v>30</v>
      </c>
      <c r="AA2153" s="15" cm="1">
        <f t="array" ref="AA2153">INDEX($K:$P,ROW(),MATCH(AA$3,$K$2:$P$2,0))</f>
        <v>30</v>
      </c>
      <c r="AB2153" s="15" cm="1">
        <f t="array" ref="AB2153">INDEX($K:$P,ROW(),MATCH(AB$3,$K$2:$P$2,0))</f>
        <v>30</v>
      </c>
      <c r="AC2153" s="15" cm="1">
        <f t="array" ref="AC2153">INDEX($K:$P,ROW(),MATCH(AC$3,$K$2:$P$2,0))</f>
        <v>30</v>
      </c>
      <c r="AD2153" s="15" cm="1">
        <f t="array" ref="AD2153">INDEX($K:$P,ROW(),MATCH(AD$3,$K$2:$P$2,0))</f>
        <v>30</v>
      </c>
      <c r="AE2153" s="15" cm="1">
        <f t="array" ref="AE2153">INDEX($K:$P,ROW(),MATCH(AE$3,$K$2:$P$2,0))</f>
        <v>30</v>
      </c>
      <c r="AF2153" s="15" cm="1">
        <f t="array" ref="AF2153">INDEX($K:$P,ROW(),MATCH(AF$3,$K$2:$P$2,0))</f>
        <v>30</v>
      </c>
      <c r="AG2153" s="15" cm="1">
        <f t="array" ref="AG2153">INDEX($K:$P,ROW(),MATCH(AG$3,$K$2:$P$2,0))</f>
        <v>30</v>
      </c>
      <c r="AH2153" s="15" cm="1">
        <f t="array" ref="AH2153">INDEX($K:$P,ROW(),MATCH(AH$3,$K$2:$P$2,0))</f>
        <v>30</v>
      </c>
      <c r="AI2153" s="15" cm="1">
        <f t="array" ref="AI2153">INDEX($K:$P,ROW(),MATCH(AI$3,$K$2:$P$2,0))</f>
        <v>30</v>
      </c>
      <c r="AJ2153" s="15" cm="1">
        <f t="array" ref="AJ2153">INDEX($K:$P,ROW(),MATCH(AJ$3,$K$2:$P$2,0))</f>
        <v>30</v>
      </c>
      <c r="AK2153" s="15" cm="1">
        <f t="array" ref="AK2153">INDEX($K:$P,ROW(),MATCH(AK$3,$K$2:$P$2,0))</f>
        <v>30</v>
      </c>
      <c r="AL2153" s="15" cm="1">
        <f t="array" ref="AL2153">INDEX($K:$P,ROW(),MATCH(AL$3,$K$2:$P$2,0))</f>
        <v>30</v>
      </c>
      <c r="AM2153" s="15" cm="1">
        <f t="array" ref="AM2153">INDEX($K:$P,ROW(),MATCH(AM$3,$K$2:$P$2,0))</f>
        <v>30</v>
      </c>
      <c r="AN2153" s="15" cm="1">
        <f t="array" ref="AN2153">INDEX($K:$P,ROW(),MATCH(AN$3,$K$2:$P$2,0))</f>
        <v>30</v>
      </c>
      <c r="AO2153" s="15" cm="1">
        <f t="array" ref="AO2153">INDEX($K:$P,ROW(),MATCH(AO$3,$K$2:$P$2,0))</f>
        <v>30</v>
      </c>
      <c r="AP2153" s="15" cm="1">
        <f t="array" ref="AP2153">INDEX($K:$P,ROW(),MATCH(AP$3,$K$2:$P$2,0))</f>
        <v>30</v>
      </c>
      <c r="AQ2153" s="15" cm="1">
        <f t="array" ref="AQ2153">INDEX($K:$P,ROW(),MATCH(AQ$3,$K$2:$P$2,0))</f>
        <v>30</v>
      </c>
      <c r="AR2153" s="15" cm="1">
        <f t="array" ref="AR2153">INDEX($K:$P,ROW(),MATCH(AR$3,$K$2:$P$2,0))</f>
        <v>30</v>
      </c>
      <c r="AS2153" s="15" cm="1">
        <f t="array" ref="AS2153">INDEX($K:$P,ROW(),MATCH(AS$3,$K$2:$P$2,0))</f>
        <v>30</v>
      </c>
      <c r="AT2153" s="15" cm="1">
        <f t="array" ref="AT2153">INDEX($K:$P,ROW(),MATCH(AT$3,$K$2:$P$2,0))</f>
        <v>30</v>
      </c>
      <c r="AU2153" s="15" cm="1">
        <f t="array" ref="AU2153">INDEX($K:$P,ROW(),MATCH(AU$3,$K$2:$P$2,0))</f>
        <v>30</v>
      </c>
      <c r="AV2153" s="15" cm="1">
        <f t="array" ref="AV2153">INDEX($K:$P,ROW(),MATCH(AV$3,$K$2:$P$2,0))</f>
        <v>30</v>
      </c>
      <c r="AW2153" s="15" cm="1">
        <f t="array" ref="AW2153">INDEX($K:$P,ROW(),MATCH(AW$3,$K$2:$P$2,0))</f>
        <v>30</v>
      </c>
      <c r="AX2153" s="15" cm="1">
        <f t="array" ref="AX2153">INDEX($K:$P,ROW(),MATCH(AX$3,$K$2:$P$2,0))</f>
        <v>30</v>
      </c>
      <c r="AY2153" s="15" cm="1">
        <f t="array" ref="AY2153">INDEX($K:$P,ROW(),MATCH(AY$3,$K$2:$P$2,0))</f>
        <v>30</v>
      </c>
      <c r="AZ2153" s="15" cm="1">
        <f t="array" ref="AZ2153">INDEX($K:$P,ROW(),MATCH(AZ$3,$K$2:$P$2,0))</f>
        <v>30</v>
      </c>
      <c r="BA2153" s="15" cm="1">
        <f t="array" ref="BA2153">INDEX($K:$P,ROW(),MATCH(BA$3,$K$2:$P$2,0))</f>
        <v>30</v>
      </c>
      <c r="BB2153" s="15" cm="1">
        <f t="array" ref="BB2153">INDEX($K:$P,ROW(),MATCH(BB$3,$K$2:$P$2,0))</f>
        <v>30</v>
      </c>
      <c r="BC2153" s="15" cm="1">
        <f t="array" ref="BC2153">INDEX($K:$P,ROW(),MATCH(BC$3,$K$2:$P$2,0))</f>
        <v>30</v>
      </c>
      <c r="BD2153" s="15" cm="1">
        <f t="array" ref="BD2153">INDEX($K:$P,ROW(),MATCH(BD$3,$K$2:$P$2,0))</f>
        <v>30</v>
      </c>
      <c r="BE2153" s="15" cm="1">
        <f t="array" ref="BE2153">INDEX($K:$P,ROW(),MATCH(BE$3,$K$2:$P$2,0))</f>
        <v>30</v>
      </c>
      <c r="BF2153" s="15" cm="1">
        <f t="array" ref="BF2153">INDEX($K:$P,ROW(),MATCH(BF$3,$K$2:$P$2,0))</f>
        <v>30</v>
      </c>
      <c r="BG2153" s="15" cm="1">
        <f t="array" ref="BG2153">INDEX($K:$P,ROW(),MATCH(BG$3,$K$2:$P$2,0))</f>
        <v>30</v>
      </c>
      <c r="BH2153" s="15" cm="1">
        <f t="array" ref="BH2153">INDEX($K:$P,ROW(),MATCH(BH$3,$K$2:$P$2,0))</f>
        <v>30</v>
      </c>
      <c r="BI2153" s="15" cm="1">
        <f t="array" ref="BI2153">INDEX($K:$P,ROW(),MATCH(BI$3,$K$2:$P$2,0))</f>
        <v>30</v>
      </c>
      <c r="BJ2153" s="15" cm="1">
        <f t="array" ref="BJ2153">INDEX($K:$P,ROW(),MATCH(BJ$3,$K$2:$P$2,0))</f>
        <v>30</v>
      </c>
      <c r="BK2153" s="15" cm="1">
        <f t="array" ref="BK2153">INDEX($K:$P,ROW(),MATCH(BK$3,$K$2:$P$2,0))</f>
        <v>30</v>
      </c>
      <c r="BL2153" s="15" cm="1">
        <f t="array" ref="BL2153">INDEX($K:$P,ROW(),MATCH(BL$3,$K$2:$P$2,0))</f>
        <v>30</v>
      </c>
      <c r="BM2153" s="15" cm="1">
        <f t="array" ref="BM2153">INDEX($K:$P,ROW(),MATCH(BM$3,$K$2:$P$2,0))</f>
        <v>30</v>
      </c>
      <c r="BN2153" s="15" cm="1">
        <f t="array" ref="BN2153">INDEX($K:$P,ROW(),MATCH(BN$3,$K$2:$P$2,0))</f>
        <v>30</v>
      </c>
      <c r="BO2153" s="15" cm="1">
        <f t="array" ref="BO2153">INDEX($K:$P,ROW(),MATCH(BO$3,$K$2:$P$2,0))</f>
        <v>30</v>
      </c>
      <c r="BP2153" s="15" cm="1">
        <f t="array" ref="BP2153">INDEX($K:$P,ROW(),MATCH(BP$3,$K$2:$P$2,0))</f>
        <v>30</v>
      </c>
      <c r="BQ2153" s="15" cm="1">
        <f t="array" ref="BQ2153">INDEX($K:$P,ROW(),MATCH(BQ$3,$K$2:$P$2,0))</f>
        <v>30</v>
      </c>
      <c r="BR2153" s="15" cm="1">
        <f t="array" ref="BR2153">INDEX($K:$P,ROW(),MATCH(BR$3,$K$2:$P$2,0))</f>
        <v>30</v>
      </c>
      <c r="BS2153" s="15" cm="1">
        <f t="array" ref="BS2153">INDEX($K:$P,ROW(),MATCH(BS$3,$K$2:$P$2,0))</f>
        <v>30</v>
      </c>
      <c r="BT2153" s="15" cm="1">
        <f t="array" ref="BT2153">INDEX($K:$P,ROW(),MATCH(BT$3,$K$2:$P$2,0))</f>
        <v>30</v>
      </c>
      <c r="BU2153" s="15" cm="1">
        <f t="array" ref="BU2153">INDEX($K:$P,ROW(),MATCH(BU$3,$K$2:$P$2,0))</f>
        <v>30</v>
      </c>
      <c r="BV2153" s="15" cm="1">
        <f t="array" ref="BV2153">INDEX($K:$P,ROW(),MATCH(BV$3,$K$2:$P$2,0))</f>
        <v>30</v>
      </c>
      <c r="BW2153" s="15" cm="1">
        <f t="array" ref="BW2153">INDEX($K:$P,ROW(),MATCH(BW$3,$K$2:$P$2,0))</f>
        <v>30</v>
      </c>
      <c r="BX2153" s="15" cm="1">
        <f t="array" ref="BX2153">INDEX($K:$P,ROW(),MATCH(BX$3,$K$2:$P$2,0))</f>
        <v>30</v>
      </c>
      <c r="BY2153" s="15" cm="1">
        <f t="array" ref="BY2153">INDEX($K:$P,ROW(),MATCH(BY$3,$K$2:$P$2,0))</f>
        <v>30</v>
      </c>
      <c r="BZ2153" s="15" cm="1">
        <f t="array" ref="BZ2153">INDEX($K:$P,ROW(),MATCH(BZ$3,$K$2:$P$2,0))</f>
        <v>30</v>
      </c>
      <c r="CA2153" s="15" cm="1">
        <f t="array" ref="CA2153">INDEX($K:$P,ROW(),MATCH(CA$3,$K$2:$P$2,0))</f>
        <v>30</v>
      </c>
      <c r="CB2153" s="15" cm="1">
        <f t="array" ref="CB2153">INDEX($K:$P,ROW(),MATCH(CB$3,$K$2:$P$2,0))</f>
        <v>30</v>
      </c>
      <c r="CC2153" s="15" cm="1">
        <f t="array" ref="CC2153">INDEX($K:$P,ROW(),MATCH(CC$3,$K$2:$P$2,0))</f>
        <v>30</v>
      </c>
      <c r="CD2153" s="15" cm="1">
        <f t="array" ref="CD2153">INDEX($K:$P,ROW(),MATCH(CD$3,$K$2:$P$2,0))</f>
        <v>30</v>
      </c>
      <c r="CE2153" s="15" cm="1">
        <f t="array" ref="CE2153">INDEX($K:$P,ROW(),MATCH(CE$3,$K$2:$P$2,0))</f>
        <v>30</v>
      </c>
      <c r="CF2153" s="15" cm="1">
        <f t="array" ref="CF2153">INDEX($K:$P,ROW(),MATCH(CF$3,$K$2:$P$2,0))</f>
        <v>30</v>
      </c>
      <c r="CG2153" s="15" cm="1">
        <f t="array" ref="CG2153">INDEX($K:$P,ROW(),MATCH(CG$3,$K$2:$P$2,0))</f>
        <v>30</v>
      </c>
      <c r="CH2153" s="15" cm="1">
        <f t="array" ref="CH2153">INDEX($K:$P,ROW(),MATCH(CH$3,$K$2:$P$2,0))</f>
        <v>30</v>
      </c>
      <c r="CI2153" s="15" cm="1">
        <f t="array" ref="CI2153">INDEX($K:$P,ROW(),MATCH(CI$3,$K$2:$P$2,0))</f>
        <v>30</v>
      </c>
      <c r="CJ2153" s="15" cm="1">
        <f t="array" ref="CJ2153">INDEX($K:$P,ROW(),MATCH(CJ$3,$K$2:$P$2,0))</f>
        <v>30</v>
      </c>
      <c r="CK2153" s="15" cm="1">
        <f t="array" ref="CK2153">INDEX($K:$P,ROW(),MATCH(CK$3,$K$2:$P$2,0))</f>
        <v>30</v>
      </c>
      <c r="CL2153" s="15" cm="1">
        <f t="array" ref="CL2153">INDEX($K:$P,ROW(),MATCH(CL$3,$K$2:$P$2,0))</f>
        <v>30</v>
      </c>
      <c r="CN2153" s="60"/>
      <c r="CO2153" s="15" t="e" cm="1">
        <f t="array" ref="CO2153">INDEX($K:$P,ROW(),MATCH(CO$3,$K$2:$P$2,0))</f>
        <v>#N/A</v>
      </c>
      <c r="CP2153" s="15" t="e" cm="1">
        <f t="array" ref="CP2153">INDEX($K:$P,ROW(),MATCH(CP$3,$K$2:$P$2,0))</f>
        <v>#N/A</v>
      </c>
      <c r="CQ2153" s="15" t="e" cm="1">
        <f t="array" ref="CQ2153">INDEX($K:$P,ROW(),MATCH(CQ$3,$K$2:$P$2,0))</f>
        <v>#N/A</v>
      </c>
      <c r="CR2153" s="15" t="e" cm="1">
        <f t="array" ref="CR2153">INDEX($K:$P,ROW(),MATCH(CR$3,$K$2:$P$2,0))</f>
        <v>#N/A</v>
      </c>
      <c r="CS2153" s="15" t="e" cm="1">
        <f t="array" ref="CS2153">INDEX($K:$P,ROW(),MATCH(CS$3,$K$2:$P$2,0))</f>
        <v>#N/A</v>
      </c>
      <c r="CT2153" s="15" t="e" cm="1">
        <f t="array" ref="CT2153">INDEX($K:$P,ROW(),MATCH(CT$3,$K$2:$P$2,0))</f>
        <v>#N/A</v>
      </c>
      <c r="CU2153" s="15" t="e" cm="1">
        <f t="array" ref="CU2153">INDEX($K:$P,ROW(),MATCH(CU$3,$K$2:$P$2,0))</f>
        <v>#N/A</v>
      </c>
      <c r="CV2153" s="15" t="e" cm="1">
        <f t="array" ref="CV2153">INDEX($K:$P,ROW(),MATCH(CV$3,$K$2:$P$2,0))</f>
        <v>#N/A</v>
      </c>
      <c r="CW2153" s="15" t="e" cm="1">
        <f t="array" ref="CW2153">INDEX($K:$P,ROW(),MATCH(CW$3,$K$2:$P$2,0))</f>
        <v>#N/A</v>
      </c>
      <c r="CX2153" s="15" t="e" cm="1">
        <f t="array" ref="CX2153">INDEX($K:$P,ROW(),MATCH(CX$3,$K$2:$P$2,0))</f>
        <v>#N/A</v>
      </c>
      <c r="CY2153" s="15" t="e" cm="1">
        <f t="array" ref="CY2153">INDEX($K:$P,ROW(),MATCH(CY$3,$K$2:$P$2,0))</f>
        <v>#N/A</v>
      </c>
      <c r="CZ2153" s="15" t="e" cm="1">
        <f t="array" ref="CZ2153">INDEX($K:$P,ROW(),MATCH(CZ$3,$K$2:$P$2,0))</f>
        <v>#N/A</v>
      </c>
      <c r="DA2153" s="15" t="e" cm="1">
        <f t="array" ref="DA2153">INDEX($K:$P,ROW(),MATCH(DA$3,$K$2:$P$2,0))</f>
        <v>#N/A</v>
      </c>
      <c r="DB2153" s="15" t="e" cm="1">
        <f t="array" ref="DB2153">INDEX($K:$P,ROW(),MATCH(DB$3,$K$2:$P$2,0))</f>
        <v>#N/A</v>
      </c>
      <c r="DC2153" s="15" t="e" cm="1">
        <f t="array" ref="DC2153">INDEX($K:$P,ROW(),MATCH(DC$3,$K$2:$P$2,0))</f>
        <v>#N/A</v>
      </c>
      <c r="DD2153" s="15" t="e" cm="1">
        <f t="array" ref="DD2153">INDEX($K:$P,ROW(),MATCH(DD$3,$K$2:$P$2,0))</f>
        <v>#N/A</v>
      </c>
      <c r="DE2153" s="15" t="e" cm="1">
        <f t="array" ref="DE2153">INDEX($K:$P,ROW(),MATCH(DE$3,$K$2:$P$2,0))</f>
        <v>#N/A</v>
      </c>
      <c r="DF2153" s="15" t="e" cm="1">
        <f t="array" ref="DF2153">INDEX($K:$P,ROW(),MATCH(DF$3,$K$2:$P$2,0))</f>
        <v>#N/A</v>
      </c>
      <c r="DG2153" s="15" t="e" cm="1">
        <f t="array" ref="DG2153">INDEX($K:$P,ROW(),MATCH(DG$3,$K$2:$P$2,0))</f>
        <v>#N/A</v>
      </c>
      <c r="DH2153" s="15" t="e" cm="1">
        <f t="array" ref="DH2153">INDEX($K:$P,ROW(),MATCH(DH$3,$K$2:$P$2,0))</f>
        <v>#N/A</v>
      </c>
      <c r="DI2153" s="15" t="e" cm="1">
        <f t="array" ref="DI2153">INDEX($K:$P,ROW(),MATCH(DI$3,$K$2:$P$2,0))</f>
        <v>#N/A</v>
      </c>
      <c r="DJ2153" s="15" t="e" cm="1">
        <f t="array" ref="DJ2153">INDEX($K:$P,ROW(),MATCH(DJ$3,$K$2:$P$2,0))</f>
        <v>#N/A</v>
      </c>
      <c r="DK2153" s="15" t="e" cm="1">
        <f t="array" ref="DK2153">INDEX($K:$P,ROW(),MATCH(DK$3,$K$2:$P$2,0))</f>
        <v>#N/A</v>
      </c>
      <c r="DL2153" s="15" t="e" cm="1">
        <f t="array" ref="DL2153">INDEX($K:$P,ROW(),MATCH(DL$3,$K$2:$P$2,0))</f>
        <v>#N/A</v>
      </c>
    </row>
    <row r="2154" spans="1:116" x14ac:dyDescent="0.4">
      <c r="B2154" t="str">
        <f t="shared" si="3342"/>
        <v>2154 WCINV-IS</v>
      </c>
      <c r="C2154" t="s">
        <v>234</v>
      </c>
      <c r="D2154" t="s">
        <v>406</v>
      </c>
      <c r="E2154" s="8" t="str">
        <f t="shared" si="3273"/>
        <v>2154 WCINV-IS</v>
      </c>
      <c r="G2154" s="126" t="str">
        <f>"Change in "&amp;G2152</f>
        <v>Change in Inventory</v>
      </c>
      <c r="H2154" s="27"/>
      <c r="I2154" s="78"/>
      <c r="J2154" s="78"/>
      <c r="K2154" s="118">
        <f>SUMIF($3:$3,K$2,2150:2150)</f>
        <v>0</v>
      </c>
      <c r="L2154" s="118">
        <f>SUMIF($3:$3,L$2,2150:2150)</f>
        <v>0</v>
      </c>
      <c r="M2154" s="118">
        <f>SUMIF($3:$3,M$2,2150:2150)</f>
        <v>0</v>
      </c>
      <c r="N2154" s="118">
        <f>SUMIF($3:$3,N$2,2150:2150)</f>
        <v>0</v>
      </c>
      <c r="O2154" s="118">
        <f>SUMIF($3:$3,O$2,2150:2150)</f>
        <v>0</v>
      </c>
      <c r="P2154" s="118">
        <f>SUMIF($3:$3,P$2,2150:2150)</f>
        <v>0</v>
      </c>
      <c r="R2154" s="118"/>
      <c r="S2154" s="118">
        <f t="shared" ref="S2154:CD2154" si="3347">MIN(-S2153/30*S2150,R2154-S2150)</f>
        <v>0</v>
      </c>
      <c r="T2154" s="118">
        <f t="shared" si="3347"/>
        <v>0</v>
      </c>
      <c r="U2154" s="118">
        <f t="shared" si="3347"/>
        <v>0</v>
      </c>
      <c r="V2154" s="118">
        <f t="shared" si="3347"/>
        <v>0</v>
      </c>
      <c r="W2154" s="118">
        <f t="shared" si="3347"/>
        <v>0</v>
      </c>
      <c r="X2154" s="118">
        <f t="shared" si="3347"/>
        <v>0</v>
      </c>
      <c r="Y2154" s="118">
        <f t="shared" si="3347"/>
        <v>0</v>
      </c>
      <c r="Z2154" s="118">
        <f t="shared" si="3347"/>
        <v>0</v>
      </c>
      <c r="AA2154" s="118">
        <f t="shared" si="3347"/>
        <v>0</v>
      </c>
      <c r="AB2154" s="118">
        <f t="shared" si="3347"/>
        <v>0</v>
      </c>
      <c r="AC2154" s="118">
        <f t="shared" si="3347"/>
        <v>0</v>
      </c>
      <c r="AD2154" s="118">
        <f t="shared" si="3347"/>
        <v>0</v>
      </c>
      <c r="AE2154" s="118">
        <f t="shared" si="3347"/>
        <v>0</v>
      </c>
      <c r="AF2154" s="118">
        <f t="shared" si="3347"/>
        <v>0</v>
      </c>
      <c r="AG2154" s="118">
        <f t="shared" si="3347"/>
        <v>0</v>
      </c>
      <c r="AH2154" s="118">
        <f t="shared" si="3347"/>
        <v>0</v>
      </c>
      <c r="AI2154" s="118">
        <f t="shared" si="3347"/>
        <v>0</v>
      </c>
      <c r="AJ2154" s="118">
        <f t="shared" si="3347"/>
        <v>0</v>
      </c>
      <c r="AK2154" s="118">
        <f t="shared" si="3347"/>
        <v>0</v>
      </c>
      <c r="AL2154" s="118">
        <f t="shared" si="3347"/>
        <v>0</v>
      </c>
      <c r="AM2154" s="118">
        <f t="shared" si="3347"/>
        <v>0</v>
      </c>
      <c r="AN2154" s="118">
        <f t="shared" si="3347"/>
        <v>0</v>
      </c>
      <c r="AO2154" s="118">
        <f t="shared" si="3347"/>
        <v>0</v>
      </c>
      <c r="AP2154" s="118">
        <f t="shared" si="3347"/>
        <v>0</v>
      </c>
      <c r="AQ2154" s="118">
        <f t="shared" si="3347"/>
        <v>0</v>
      </c>
      <c r="AR2154" s="118">
        <f t="shared" si="3347"/>
        <v>0</v>
      </c>
      <c r="AS2154" s="118">
        <f t="shared" si="3347"/>
        <v>0</v>
      </c>
      <c r="AT2154" s="118">
        <f t="shared" si="3347"/>
        <v>0</v>
      </c>
      <c r="AU2154" s="118">
        <f t="shared" si="3347"/>
        <v>0</v>
      </c>
      <c r="AV2154" s="118">
        <f t="shared" si="3347"/>
        <v>0</v>
      </c>
      <c r="AW2154" s="118">
        <f t="shared" si="3347"/>
        <v>0</v>
      </c>
      <c r="AX2154" s="118">
        <f t="shared" si="3347"/>
        <v>0</v>
      </c>
      <c r="AY2154" s="118">
        <f t="shared" si="3347"/>
        <v>0</v>
      </c>
      <c r="AZ2154" s="118">
        <f t="shared" si="3347"/>
        <v>0</v>
      </c>
      <c r="BA2154" s="118">
        <f t="shared" si="3347"/>
        <v>0</v>
      </c>
      <c r="BB2154" s="118">
        <f t="shared" si="3347"/>
        <v>0</v>
      </c>
      <c r="BC2154" s="118">
        <f t="shared" si="3347"/>
        <v>0</v>
      </c>
      <c r="BD2154" s="118">
        <f t="shared" si="3347"/>
        <v>0</v>
      </c>
      <c r="BE2154" s="118">
        <f t="shared" si="3347"/>
        <v>0</v>
      </c>
      <c r="BF2154" s="118">
        <f t="shared" si="3347"/>
        <v>0</v>
      </c>
      <c r="BG2154" s="118">
        <f t="shared" si="3347"/>
        <v>0</v>
      </c>
      <c r="BH2154" s="118">
        <f t="shared" si="3347"/>
        <v>0</v>
      </c>
      <c r="BI2154" s="118">
        <f t="shared" si="3347"/>
        <v>0</v>
      </c>
      <c r="BJ2154" s="118">
        <f t="shared" si="3347"/>
        <v>0</v>
      </c>
      <c r="BK2154" s="118">
        <f t="shared" si="3347"/>
        <v>0</v>
      </c>
      <c r="BL2154" s="118">
        <f t="shared" si="3347"/>
        <v>0</v>
      </c>
      <c r="BM2154" s="118">
        <f t="shared" si="3347"/>
        <v>0</v>
      </c>
      <c r="BN2154" s="118">
        <f t="shared" si="3347"/>
        <v>0</v>
      </c>
      <c r="BO2154" s="118">
        <f t="shared" si="3347"/>
        <v>0</v>
      </c>
      <c r="BP2154" s="118">
        <f t="shared" si="3347"/>
        <v>0</v>
      </c>
      <c r="BQ2154" s="118">
        <f t="shared" si="3347"/>
        <v>0</v>
      </c>
      <c r="BR2154" s="118">
        <f t="shared" si="3347"/>
        <v>0</v>
      </c>
      <c r="BS2154" s="118">
        <f t="shared" si="3347"/>
        <v>0</v>
      </c>
      <c r="BT2154" s="118">
        <f t="shared" si="3347"/>
        <v>0</v>
      </c>
      <c r="BU2154" s="118">
        <f t="shared" si="3347"/>
        <v>0</v>
      </c>
      <c r="BV2154" s="118">
        <f t="shared" si="3347"/>
        <v>0</v>
      </c>
      <c r="BW2154" s="118">
        <f t="shared" si="3347"/>
        <v>0</v>
      </c>
      <c r="BX2154" s="118">
        <f t="shared" si="3347"/>
        <v>0</v>
      </c>
      <c r="BY2154" s="118">
        <f t="shared" si="3347"/>
        <v>0</v>
      </c>
      <c r="BZ2154" s="118">
        <f t="shared" si="3347"/>
        <v>0</v>
      </c>
      <c r="CA2154" s="118">
        <f t="shared" si="3347"/>
        <v>0</v>
      </c>
      <c r="CB2154" s="118">
        <f t="shared" si="3347"/>
        <v>0</v>
      </c>
      <c r="CC2154" s="118">
        <f t="shared" si="3347"/>
        <v>0</v>
      </c>
      <c r="CD2154" s="118">
        <f t="shared" si="3347"/>
        <v>0</v>
      </c>
      <c r="CE2154" s="118">
        <f t="shared" ref="CE2154:CJ2154" si="3348">MIN(-CE2153/30*CE2150,CD2154-CE2150)</f>
        <v>0</v>
      </c>
      <c r="CF2154" s="118">
        <f t="shared" si="3348"/>
        <v>0</v>
      </c>
      <c r="CG2154" s="118">
        <f t="shared" si="3348"/>
        <v>0</v>
      </c>
      <c r="CH2154" s="118">
        <f t="shared" si="3348"/>
        <v>0</v>
      </c>
      <c r="CI2154" s="118">
        <f t="shared" si="3348"/>
        <v>0</v>
      </c>
      <c r="CJ2154" s="118">
        <f t="shared" si="3348"/>
        <v>0</v>
      </c>
      <c r="CK2154" s="118">
        <f>MIN(-CK2153/30*CK2150,CJ2154-CK2150)</f>
        <v>0</v>
      </c>
      <c r="CL2154" s="118">
        <f>MIN(-CL2153/30*CL2150,CK2154-CL2150)</f>
        <v>0</v>
      </c>
      <c r="CN2154" s="33"/>
      <c r="CO2154" s="118" t="e">
        <f>MIN(-CO2153/90*CO2150,CN2154-CO2150)</f>
        <v>#N/A</v>
      </c>
      <c r="CP2154" s="118" t="e">
        <f t="shared" ref="CP2154:DL2154" si="3349">MIN(-CP2153/90*CP2150,CO2154-CP2150)</f>
        <v>#N/A</v>
      </c>
      <c r="CQ2154" s="118" t="e">
        <f t="shared" si="3349"/>
        <v>#N/A</v>
      </c>
      <c r="CR2154" s="118" t="e">
        <f t="shared" si="3349"/>
        <v>#N/A</v>
      </c>
      <c r="CS2154" s="118" t="e">
        <f t="shared" si="3349"/>
        <v>#N/A</v>
      </c>
      <c r="CT2154" s="118" t="e">
        <f t="shared" si="3349"/>
        <v>#N/A</v>
      </c>
      <c r="CU2154" s="118" t="e">
        <f t="shared" si="3349"/>
        <v>#N/A</v>
      </c>
      <c r="CV2154" s="118" t="e">
        <f t="shared" si="3349"/>
        <v>#N/A</v>
      </c>
      <c r="CW2154" s="118" t="e">
        <f t="shared" si="3349"/>
        <v>#N/A</v>
      </c>
      <c r="CX2154" s="118" t="e">
        <f t="shared" si="3349"/>
        <v>#N/A</v>
      </c>
      <c r="CY2154" s="118" t="e">
        <f t="shared" si="3349"/>
        <v>#N/A</v>
      </c>
      <c r="CZ2154" s="118" t="e">
        <f t="shared" si="3349"/>
        <v>#N/A</v>
      </c>
      <c r="DA2154" s="118" t="e">
        <f t="shared" si="3349"/>
        <v>#N/A</v>
      </c>
      <c r="DB2154" s="118" t="e">
        <f t="shared" si="3349"/>
        <v>#N/A</v>
      </c>
      <c r="DC2154" s="118" t="e">
        <f t="shared" si="3349"/>
        <v>#N/A</v>
      </c>
      <c r="DD2154" s="118" t="e">
        <f t="shared" si="3349"/>
        <v>#N/A</v>
      </c>
      <c r="DE2154" s="118" t="e">
        <f t="shared" si="3349"/>
        <v>#N/A</v>
      </c>
      <c r="DF2154" s="118" t="e">
        <f t="shared" si="3349"/>
        <v>#N/A</v>
      </c>
      <c r="DG2154" s="118" t="e">
        <f t="shared" si="3349"/>
        <v>#N/A</v>
      </c>
      <c r="DH2154" s="118" t="e">
        <f t="shared" si="3349"/>
        <v>#N/A</v>
      </c>
      <c r="DI2154" s="118" t="e">
        <f t="shared" si="3349"/>
        <v>#N/A</v>
      </c>
      <c r="DJ2154" s="118" t="e">
        <f t="shared" si="3349"/>
        <v>#N/A</v>
      </c>
      <c r="DK2154" s="118" t="e">
        <f t="shared" si="3349"/>
        <v>#N/A</v>
      </c>
      <c r="DL2154" s="118" t="e">
        <f t="shared" si="3349"/>
        <v>#N/A</v>
      </c>
    </row>
    <row r="2155" spans="1:116" x14ac:dyDescent="0.4">
      <c r="B2155" t="str">
        <f t="shared" si="3342"/>
        <v>2155 WCINV-IS</v>
      </c>
      <c r="D2155" t="s">
        <v>406</v>
      </c>
      <c r="E2155" s="8" t="str">
        <f t="shared" si="3273"/>
        <v>2155 WCINV-IS</v>
      </c>
      <c r="G2155" s="125"/>
      <c r="H2155" s="27"/>
      <c r="I2155" s="78"/>
      <c r="J2155" s="78"/>
      <c r="K2155" s="33"/>
      <c r="L2155" s="33"/>
      <c r="M2155" s="33"/>
      <c r="N2155" s="33"/>
      <c r="O2155" s="33"/>
      <c r="P2155" s="33"/>
      <c r="R2155" s="33"/>
      <c r="S2155" s="33"/>
      <c r="T2155" s="33"/>
      <c r="U2155" s="33"/>
      <c r="V2155" s="33"/>
      <c r="W2155" s="33"/>
      <c r="X2155" s="33"/>
      <c r="Y2155" s="33"/>
      <c r="Z2155" s="33"/>
      <c r="AA2155" s="33"/>
      <c r="AB2155" s="33"/>
      <c r="AC2155" s="33"/>
      <c r="AD2155" s="33"/>
      <c r="AE2155" s="33"/>
      <c r="AF2155" s="33"/>
      <c r="AG2155" s="33"/>
      <c r="AH2155" s="33"/>
      <c r="AI2155" s="33"/>
      <c r="AJ2155" s="33"/>
      <c r="AK2155" s="33"/>
      <c r="AL2155" s="33"/>
      <c r="AM2155" s="33"/>
      <c r="AN2155" s="33"/>
      <c r="AO2155" s="33"/>
      <c r="AP2155" s="33"/>
      <c r="AQ2155" s="33"/>
      <c r="AR2155" s="33"/>
      <c r="AS2155" s="33"/>
      <c r="AT2155" s="33"/>
      <c r="AU2155" s="33"/>
      <c r="AV2155" s="33"/>
      <c r="AW2155" s="33"/>
      <c r="AX2155" s="33"/>
      <c r="AY2155" s="33"/>
      <c r="AZ2155" s="33"/>
      <c r="BA2155" s="33"/>
      <c r="BB2155" s="33"/>
      <c r="BC2155" s="33"/>
      <c r="BD2155" s="33"/>
      <c r="BE2155" s="33"/>
      <c r="BF2155" s="33"/>
      <c r="BG2155" s="33"/>
      <c r="BH2155" s="33"/>
      <c r="BI2155" s="33"/>
      <c r="BJ2155" s="33"/>
      <c r="BK2155" s="33"/>
      <c r="BL2155" s="33"/>
      <c r="BM2155" s="33"/>
      <c r="BN2155" s="33"/>
      <c r="BO2155" s="33"/>
      <c r="BP2155" s="33"/>
      <c r="BQ2155" s="33"/>
      <c r="BR2155" s="33"/>
      <c r="BS2155" s="33"/>
      <c r="BT2155" s="33"/>
      <c r="BU2155" s="33"/>
      <c r="BV2155" s="33"/>
      <c r="BW2155" s="33"/>
      <c r="BX2155" s="33"/>
      <c r="BY2155" s="33"/>
      <c r="BZ2155" s="33"/>
      <c r="CA2155" s="33"/>
      <c r="CB2155" s="33"/>
      <c r="CC2155" s="33"/>
      <c r="CD2155" s="33"/>
      <c r="CE2155" s="33"/>
      <c r="CF2155" s="33"/>
      <c r="CG2155" s="33"/>
      <c r="CH2155" s="33"/>
      <c r="CI2155" s="33"/>
      <c r="CJ2155" s="33"/>
      <c r="CK2155" s="33"/>
      <c r="CL2155" s="33"/>
      <c r="CN2155" s="78"/>
      <c r="CO2155" s="33"/>
      <c r="CP2155" s="33"/>
      <c r="CQ2155" s="33"/>
      <c r="CR2155" s="33"/>
      <c r="CS2155" s="33"/>
      <c r="CT2155" s="33"/>
      <c r="CU2155" s="33"/>
      <c r="CV2155" s="33"/>
      <c r="CW2155" s="33"/>
      <c r="CX2155" s="33"/>
      <c r="CY2155" s="33"/>
      <c r="CZ2155" s="33"/>
      <c r="DA2155" s="33"/>
      <c r="DB2155" s="33"/>
      <c r="DC2155" s="33"/>
      <c r="DD2155" s="33"/>
      <c r="DE2155" s="33"/>
      <c r="DF2155" s="33"/>
      <c r="DG2155" s="33"/>
      <c r="DH2155" s="33"/>
      <c r="DI2155" s="33"/>
      <c r="DJ2155" s="33"/>
      <c r="DK2155" s="33"/>
      <c r="DL2155" s="33"/>
    </row>
    <row r="2156" spans="1:116" x14ac:dyDescent="0.4">
      <c r="B2156" t="s">
        <v>332</v>
      </c>
      <c r="D2156" t="s">
        <v>406</v>
      </c>
      <c r="E2156" s="8" t="str">
        <f t="shared" si="3273"/>
        <v>2156 WCINV-IS</v>
      </c>
      <c r="G2156" s="136" t="str">
        <f>Codes!G2139</f>
        <v>(Primary label)</v>
      </c>
      <c r="K2156" s="33">
        <f>SUMIF($3:$3,K$2,2152:2152)</f>
        <v>0</v>
      </c>
      <c r="L2156" s="33">
        <f>SUMIF($3:$3,L$2,2152:2152)</f>
        <v>0</v>
      </c>
      <c r="M2156" s="33">
        <f>SUMIF($3:$3,M$2,2152:2152)</f>
        <v>0</v>
      </c>
      <c r="N2156" s="33">
        <f>SUMIF($3:$3,N$2,2152:2152)</f>
        <v>0</v>
      </c>
      <c r="O2156" s="33">
        <f>SUMIF($3:$3,O$2,2152:2152)</f>
        <v>0</v>
      </c>
      <c r="P2156" s="33">
        <f>SUMIF($3:$3,P$2,2152:2152)</f>
        <v>0</v>
      </c>
      <c r="R2156" s="33"/>
      <c r="S2156" s="33">
        <f t="shared" ref="S2156:AX2156" si="3350">R2154-S2154</f>
        <v>0</v>
      </c>
      <c r="T2156" s="33">
        <f t="shared" si="3350"/>
        <v>0</v>
      </c>
      <c r="U2156" s="33">
        <f t="shared" si="3350"/>
        <v>0</v>
      </c>
      <c r="V2156" s="33">
        <f t="shared" si="3350"/>
        <v>0</v>
      </c>
      <c r="W2156" s="33">
        <f t="shared" si="3350"/>
        <v>0</v>
      </c>
      <c r="X2156" s="33">
        <f t="shared" si="3350"/>
        <v>0</v>
      </c>
      <c r="Y2156" s="33">
        <f t="shared" si="3350"/>
        <v>0</v>
      </c>
      <c r="Z2156" s="33">
        <f t="shared" si="3350"/>
        <v>0</v>
      </c>
      <c r="AA2156" s="33">
        <f t="shared" si="3350"/>
        <v>0</v>
      </c>
      <c r="AB2156" s="33">
        <f t="shared" si="3350"/>
        <v>0</v>
      </c>
      <c r="AC2156" s="33">
        <f t="shared" si="3350"/>
        <v>0</v>
      </c>
      <c r="AD2156" s="33">
        <f t="shared" si="3350"/>
        <v>0</v>
      </c>
      <c r="AE2156" s="33">
        <f t="shared" si="3350"/>
        <v>0</v>
      </c>
      <c r="AF2156" s="33">
        <f t="shared" si="3350"/>
        <v>0</v>
      </c>
      <c r="AG2156" s="33">
        <f t="shared" si="3350"/>
        <v>0</v>
      </c>
      <c r="AH2156" s="33">
        <f t="shared" si="3350"/>
        <v>0</v>
      </c>
      <c r="AI2156" s="33">
        <f t="shared" si="3350"/>
        <v>0</v>
      </c>
      <c r="AJ2156" s="33">
        <f t="shared" si="3350"/>
        <v>0</v>
      </c>
      <c r="AK2156" s="33">
        <f t="shared" si="3350"/>
        <v>0</v>
      </c>
      <c r="AL2156" s="33">
        <f t="shared" si="3350"/>
        <v>0</v>
      </c>
      <c r="AM2156" s="33">
        <f t="shared" si="3350"/>
        <v>0</v>
      </c>
      <c r="AN2156" s="33">
        <f t="shared" si="3350"/>
        <v>0</v>
      </c>
      <c r="AO2156" s="33">
        <f t="shared" si="3350"/>
        <v>0</v>
      </c>
      <c r="AP2156" s="33">
        <f t="shared" si="3350"/>
        <v>0</v>
      </c>
      <c r="AQ2156" s="33">
        <f t="shared" si="3350"/>
        <v>0</v>
      </c>
      <c r="AR2156" s="33">
        <f t="shared" si="3350"/>
        <v>0</v>
      </c>
      <c r="AS2156" s="33">
        <f t="shared" si="3350"/>
        <v>0</v>
      </c>
      <c r="AT2156" s="33">
        <f t="shared" si="3350"/>
        <v>0</v>
      </c>
      <c r="AU2156" s="33">
        <f t="shared" si="3350"/>
        <v>0</v>
      </c>
      <c r="AV2156" s="33">
        <f t="shared" si="3350"/>
        <v>0</v>
      </c>
      <c r="AW2156" s="33">
        <f t="shared" si="3350"/>
        <v>0</v>
      </c>
      <c r="AX2156" s="33">
        <f t="shared" si="3350"/>
        <v>0</v>
      </c>
      <c r="AY2156" s="33">
        <f t="shared" ref="AY2156:CD2156" si="3351">AX2154-AY2154</f>
        <v>0</v>
      </c>
      <c r="AZ2156" s="33">
        <f t="shared" si="3351"/>
        <v>0</v>
      </c>
      <c r="BA2156" s="33">
        <f t="shared" si="3351"/>
        <v>0</v>
      </c>
      <c r="BB2156" s="33">
        <f t="shared" si="3351"/>
        <v>0</v>
      </c>
      <c r="BC2156" s="33">
        <f t="shared" si="3351"/>
        <v>0</v>
      </c>
      <c r="BD2156" s="33">
        <f t="shared" si="3351"/>
        <v>0</v>
      </c>
      <c r="BE2156" s="33">
        <f t="shared" si="3351"/>
        <v>0</v>
      </c>
      <c r="BF2156" s="33">
        <f t="shared" si="3351"/>
        <v>0</v>
      </c>
      <c r="BG2156" s="33">
        <f t="shared" si="3351"/>
        <v>0</v>
      </c>
      <c r="BH2156" s="33">
        <f t="shared" si="3351"/>
        <v>0</v>
      </c>
      <c r="BI2156" s="33">
        <f t="shared" si="3351"/>
        <v>0</v>
      </c>
      <c r="BJ2156" s="33">
        <f t="shared" si="3351"/>
        <v>0</v>
      </c>
      <c r="BK2156" s="33">
        <f t="shared" si="3351"/>
        <v>0</v>
      </c>
      <c r="BL2156" s="33">
        <f t="shared" si="3351"/>
        <v>0</v>
      </c>
      <c r="BM2156" s="33">
        <f t="shared" si="3351"/>
        <v>0</v>
      </c>
      <c r="BN2156" s="33">
        <f t="shared" si="3351"/>
        <v>0</v>
      </c>
      <c r="BO2156" s="33">
        <f t="shared" si="3351"/>
        <v>0</v>
      </c>
      <c r="BP2156" s="33">
        <f t="shared" si="3351"/>
        <v>0</v>
      </c>
      <c r="BQ2156" s="33">
        <f t="shared" si="3351"/>
        <v>0</v>
      </c>
      <c r="BR2156" s="33">
        <f t="shared" si="3351"/>
        <v>0</v>
      </c>
      <c r="BS2156" s="33">
        <f t="shared" si="3351"/>
        <v>0</v>
      </c>
      <c r="BT2156" s="33">
        <f t="shared" si="3351"/>
        <v>0</v>
      </c>
      <c r="BU2156" s="33">
        <f t="shared" si="3351"/>
        <v>0</v>
      </c>
      <c r="BV2156" s="33">
        <f t="shared" si="3351"/>
        <v>0</v>
      </c>
      <c r="BW2156" s="33">
        <f t="shared" si="3351"/>
        <v>0</v>
      </c>
      <c r="BX2156" s="33">
        <f t="shared" si="3351"/>
        <v>0</v>
      </c>
      <c r="BY2156" s="33">
        <f t="shared" si="3351"/>
        <v>0</v>
      </c>
      <c r="BZ2156" s="33">
        <f t="shared" si="3351"/>
        <v>0</v>
      </c>
      <c r="CA2156" s="33">
        <f t="shared" si="3351"/>
        <v>0</v>
      </c>
      <c r="CB2156" s="33">
        <f t="shared" si="3351"/>
        <v>0</v>
      </c>
      <c r="CC2156" s="33">
        <f t="shared" si="3351"/>
        <v>0</v>
      </c>
      <c r="CD2156" s="33">
        <f t="shared" si="3351"/>
        <v>0</v>
      </c>
      <c r="CE2156" s="33">
        <f t="shared" ref="CE2156:CL2156" si="3352">CD2154-CE2154</f>
        <v>0</v>
      </c>
      <c r="CF2156" s="33">
        <f t="shared" si="3352"/>
        <v>0</v>
      </c>
      <c r="CG2156" s="33">
        <f t="shared" si="3352"/>
        <v>0</v>
      </c>
      <c r="CH2156" s="33">
        <f t="shared" si="3352"/>
        <v>0</v>
      </c>
      <c r="CI2156" s="33">
        <f t="shared" si="3352"/>
        <v>0</v>
      </c>
      <c r="CJ2156" s="33">
        <f t="shared" si="3352"/>
        <v>0</v>
      </c>
      <c r="CK2156" s="33">
        <f t="shared" si="3352"/>
        <v>0</v>
      </c>
      <c r="CL2156" s="33">
        <f t="shared" si="3352"/>
        <v>0</v>
      </c>
      <c r="CO2156" s="33" t="e">
        <f t="shared" ref="CO2156" si="3353">CN2154-CO2154</f>
        <v>#N/A</v>
      </c>
      <c r="CP2156" s="33" t="e">
        <f t="shared" ref="CP2156" si="3354">CO2154-CP2154</f>
        <v>#N/A</v>
      </c>
      <c r="CQ2156" s="33" t="e">
        <f t="shared" ref="CQ2156" si="3355">CP2154-CQ2154</f>
        <v>#N/A</v>
      </c>
      <c r="CR2156" s="33" t="e">
        <f t="shared" ref="CR2156" si="3356">CQ2154-CR2154</f>
        <v>#N/A</v>
      </c>
      <c r="CS2156" s="33" t="e">
        <f t="shared" ref="CS2156" si="3357">CR2154-CS2154</f>
        <v>#N/A</v>
      </c>
      <c r="CT2156" s="33" t="e">
        <f t="shared" ref="CT2156" si="3358">CS2154-CT2154</f>
        <v>#N/A</v>
      </c>
      <c r="CU2156" s="33" t="e">
        <f t="shared" ref="CU2156" si="3359">CT2154-CU2154</f>
        <v>#N/A</v>
      </c>
      <c r="CV2156" s="33" t="e">
        <f t="shared" ref="CV2156" si="3360">CU2154-CV2154</f>
        <v>#N/A</v>
      </c>
      <c r="CW2156" s="33" t="e">
        <f t="shared" ref="CW2156" si="3361">CV2154-CW2154</f>
        <v>#N/A</v>
      </c>
      <c r="CX2156" s="33" t="e">
        <f t="shared" ref="CX2156" si="3362">CW2154-CX2154</f>
        <v>#N/A</v>
      </c>
      <c r="CY2156" s="33" t="e">
        <f t="shared" ref="CY2156" si="3363">CX2154-CY2154</f>
        <v>#N/A</v>
      </c>
      <c r="CZ2156" s="33" t="e">
        <f t="shared" ref="CZ2156" si="3364">CY2154-CZ2154</f>
        <v>#N/A</v>
      </c>
      <c r="DA2156" s="33" t="e">
        <f t="shared" ref="DA2156" si="3365">CZ2154-DA2154</f>
        <v>#N/A</v>
      </c>
      <c r="DB2156" s="33" t="e">
        <f t="shared" ref="DB2156" si="3366">DA2154-DB2154</f>
        <v>#N/A</v>
      </c>
      <c r="DC2156" s="33" t="e">
        <f t="shared" ref="DC2156" si="3367">DB2154-DC2154</f>
        <v>#N/A</v>
      </c>
      <c r="DD2156" s="33" t="e">
        <f t="shared" ref="DD2156" si="3368">DC2154-DD2154</f>
        <v>#N/A</v>
      </c>
      <c r="DE2156" s="33" t="e">
        <f t="shared" ref="DE2156" si="3369">DD2154-DE2154</f>
        <v>#N/A</v>
      </c>
      <c r="DF2156" s="33" t="e">
        <f t="shared" ref="DF2156" si="3370">DE2154-DF2154</f>
        <v>#N/A</v>
      </c>
      <c r="DG2156" s="33" t="e">
        <f t="shared" ref="DG2156" si="3371">DF2154-DG2154</f>
        <v>#N/A</v>
      </c>
      <c r="DH2156" s="33" t="e">
        <f t="shared" ref="DH2156" si="3372">DG2154-DH2154</f>
        <v>#N/A</v>
      </c>
      <c r="DI2156" s="33" t="e">
        <f t="shared" ref="DI2156" si="3373">DH2154-DI2154</f>
        <v>#N/A</v>
      </c>
      <c r="DJ2156" s="33" t="e">
        <f t="shared" ref="DJ2156" si="3374">DI2154-DJ2154</f>
        <v>#N/A</v>
      </c>
      <c r="DK2156" s="33" t="e">
        <f t="shared" ref="DK2156" si="3375">DJ2154-DK2154</f>
        <v>#N/A</v>
      </c>
      <c r="DL2156" s="33" t="e">
        <f t="shared" ref="DL2156" si="3376">DK2154-DL2154</f>
        <v>#N/A</v>
      </c>
    </row>
    <row r="2157" spans="1:116" x14ac:dyDescent="0.4">
      <c r="B2157" t="s">
        <v>332</v>
      </c>
      <c r="D2157" t="s">
        <v>406</v>
      </c>
      <c r="E2157" s="8" t="str">
        <f t="shared" si="3273"/>
        <v>2157 WCINV-IS</v>
      </c>
      <c r="G2157" s="136" t="str">
        <f>Codes!G2140</f>
        <v>primary unit</v>
      </c>
      <c r="K2157" s="53"/>
      <c r="L2157" s="53"/>
      <c r="M2157" s="53"/>
      <c r="N2157" s="53"/>
      <c r="O2157" s="53"/>
      <c r="P2157" s="53"/>
      <c r="R2157" s="24"/>
      <c r="S2157" s="24"/>
      <c r="T2157" s="24"/>
      <c r="U2157" s="24"/>
      <c r="V2157" s="24"/>
      <c r="W2157" s="24"/>
      <c r="X2157" s="24"/>
      <c r="Y2157" s="24"/>
      <c r="Z2157" s="24"/>
      <c r="AA2157" s="24"/>
      <c r="AB2157" s="24"/>
      <c r="AC2157" s="24"/>
      <c r="AD2157" s="24"/>
      <c r="AE2157" s="24"/>
      <c r="AF2157" s="24"/>
      <c r="AG2157" s="24"/>
      <c r="AH2157" s="24"/>
      <c r="AI2157" s="24"/>
      <c r="AJ2157" s="24"/>
      <c r="AK2157" s="24"/>
      <c r="AL2157" s="24"/>
      <c r="AM2157" s="24"/>
      <c r="AN2157" s="24"/>
      <c r="AO2157" s="24"/>
      <c r="AP2157" s="24"/>
      <c r="AQ2157" s="24"/>
      <c r="AR2157" s="24"/>
      <c r="AS2157" s="24"/>
      <c r="AT2157" s="24"/>
      <c r="AU2157" s="24"/>
      <c r="AV2157" s="24"/>
      <c r="AW2157" s="24"/>
      <c r="AX2157" s="24"/>
      <c r="AY2157" s="24"/>
      <c r="AZ2157" s="24"/>
      <c r="BA2157" s="24"/>
      <c r="BB2157" s="24"/>
      <c r="BC2157" s="24"/>
      <c r="BD2157" s="24"/>
      <c r="BE2157" s="24"/>
      <c r="BF2157" s="24"/>
      <c r="BG2157" s="24"/>
      <c r="BH2157" s="24"/>
      <c r="BI2157" s="24"/>
      <c r="BJ2157" s="24"/>
      <c r="BK2157" s="24"/>
      <c r="BL2157" s="24"/>
      <c r="BM2157" s="24"/>
      <c r="BN2157" s="24"/>
      <c r="BO2157" s="24"/>
      <c r="BP2157" s="24"/>
      <c r="BQ2157" s="24"/>
      <c r="BR2157" s="24"/>
      <c r="BS2157" s="24"/>
      <c r="BT2157" s="24"/>
      <c r="BU2157" s="24"/>
      <c r="BV2157" s="24"/>
      <c r="BW2157" s="24"/>
      <c r="BX2157" s="24"/>
      <c r="BY2157" s="24"/>
      <c r="BZ2157" s="24"/>
      <c r="CA2157" s="24"/>
      <c r="CB2157" s="24"/>
      <c r="CC2157" s="24"/>
      <c r="CD2157" s="24"/>
      <c r="CE2157" s="24"/>
      <c r="CF2157" s="24"/>
      <c r="CG2157" s="24"/>
      <c r="CH2157" s="24"/>
      <c r="CI2157" s="24"/>
      <c r="CJ2157" s="24"/>
      <c r="CK2157" s="24"/>
      <c r="CL2157" s="24"/>
      <c r="CO2157" s="24"/>
      <c r="CP2157" s="24"/>
      <c r="CQ2157" s="24"/>
      <c r="CR2157" s="24"/>
      <c r="CS2157" s="24"/>
      <c r="CT2157" s="24"/>
      <c r="CU2157" s="24"/>
      <c r="CV2157" s="24"/>
      <c r="CW2157" s="24"/>
      <c r="CX2157" s="24"/>
      <c r="CY2157" s="24"/>
      <c r="CZ2157" s="24"/>
      <c r="DA2157" s="24"/>
      <c r="DB2157" s="24"/>
      <c r="DC2157" s="24"/>
      <c r="DD2157" s="24"/>
      <c r="DE2157" s="24"/>
      <c r="DF2157" s="24"/>
      <c r="DG2157" s="24"/>
      <c r="DH2157" s="24"/>
      <c r="DI2157" s="24"/>
      <c r="DJ2157" s="24"/>
      <c r="DK2157" s="24"/>
      <c r="DL2157" s="24"/>
    </row>
    <row r="2158" spans="1:116" x14ac:dyDescent="0.4">
      <c r="B2158" t="s">
        <v>332</v>
      </c>
      <c r="D2158" t="s">
        <v>406</v>
      </c>
      <c r="E2158" s="8" t="str">
        <f t="shared" si="3273"/>
        <v>2158 WCINV-IS</v>
      </c>
      <c r="G2158" s="136" t="str">
        <f>Codes!G2141</f>
        <v>Primary revenue driver</v>
      </c>
      <c r="K2158" s="53"/>
      <c r="L2158" s="53"/>
      <c r="M2158" s="53"/>
      <c r="N2158" s="53"/>
      <c r="O2158" s="53"/>
      <c r="P2158" s="53"/>
      <c r="R2158" s="24"/>
      <c r="S2158" s="24"/>
      <c r="T2158" s="24"/>
      <c r="U2158" s="24"/>
      <c r="V2158" s="24"/>
      <c r="W2158" s="24"/>
      <c r="X2158" s="24"/>
      <c r="Y2158" s="24"/>
      <c r="Z2158" s="24"/>
      <c r="AA2158" s="24"/>
      <c r="AB2158" s="24"/>
      <c r="AC2158" s="24"/>
      <c r="AD2158" s="24"/>
      <c r="AE2158" s="24"/>
      <c r="AF2158" s="24"/>
      <c r="AG2158" s="24"/>
      <c r="AH2158" s="24"/>
      <c r="AI2158" s="24"/>
      <c r="AJ2158" s="24"/>
      <c r="AK2158" s="24"/>
      <c r="AL2158" s="24"/>
      <c r="AM2158" s="24"/>
      <c r="AN2158" s="24"/>
      <c r="AO2158" s="24"/>
      <c r="AP2158" s="24"/>
      <c r="AQ2158" s="24"/>
      <c r="AR2158" s="24"/>
      <c r="AS2158" s="24"/>
      <c r="AT2158" s="24"/>
      <c r="AU2158" s="24"/>
      <c r="AV2158" s="24"/>
      <c r="AW2158" s="24"/>
      <c r="AX2158" s="24"/>
      <c r="AY2158" s="24"/>
      <c r="AZ2158" s="24"/>
      <c r="BA2158" s="24"/>
      <c r="BB2158" s="24"/>
      <c r="BC2158" s="24"/>
      <c r="BD2158" s="24"/>
      <c r="BE2158" s="24"/>
      <c r="BF2158" s="24"/>
      <c r="BG2158" s="24"/>
      <c r="BH2158" s="24"/>
      <c r="BI2158" s="24"/>
      <c r="BJ2158" s="24"/>
      <c r="BK2158" s="24"/>
      <c r="BL2158" s="24"/>
      <c r="BM2158" s="24"/>
      <c r="BN2158" s="24"/>
      <c r="BO2158" s="24"/>
      <c r="BP2158" s="24"/>
      <c r="BQ2158" s="24"/>
      <c r="BR2158" s="24"/>
      <c r="BS2158" s="24"/>
      <c r="BT2158" s="24"/>
      <c r="BU2158" s="24"/>
      <c r="BV2158" s="24"/>
      <c r="BW2158" s="24"/>
      <c r="BX2158" s="24"/>
      <c r="BY2158" s="24"/>
      <c r="BZ2158" s="24"/>
      <c r="CA2158" s="24"/>
      <c r="CB2158" s="24"/>
      <c r="CC2158" s="24"/>
      <c r="CD2158" s="24"/>
      <c r="CE2158" s="24"/>
      <c r="CF2158" s="24"/>
      <c r="CG2158" s="24"/>
      <c r="CH2158" s="24"/>
      <c r="CI2158" s="24"/>
      <c r="CJ2158" s="24"/>
      <c r="CK2158" s="24"/>
      <c r="CL2158" s="24"/>
      <c r="CO2158" s="24"/>
      <c r="CP2158" s="24"/>
      <c r="CQ2158" s="24"/>
      <c r="CR2158" s="24"/>
      <c r="CS2158" s="24"/>
      <c r="CT2158" s="24"/>
      <c r="CU2158" s="24"/>
      <c r="CV2158" s="24"/>
      <c r="CW2158" s="24"/>
      <c r="CX2158" s="24"/>
      <c r="CY2158" s="24"/>
      <c r="CZ2158" s="24"/>
      <c r="DA2158" s="24"/>
      <c r="DB2158" s="24"/>
      <c r="DC2158" s="24"/>
      <c r="DD2158" s="24"/>
      <c r="DE2158" s="24"/>
      <c r="DF2158" s="24"/>
      <c r="DG2158" s="24"/>
      <c r="DH2158" s="24"/>
      <c r="DI2158" s="24"/>
      <c r="DJ2158" s="24"/>
      <c r="DK2158" s="24"/>
      <c r="DL2158" s="24"/>
    </row>
    <row r="2159" spans="1:116" x14ac:dyDescent="0.4">
      <c r="B2159" t="s">
        <v>332</v>
      </c>
      <c r="D2159" t="s">
        <v>406</v>
      </c>
      <c r="E2159" s="8" t="str">
        <f t="shared" si="3273"/>
        <v>2159 WCINV-IS</v>
      </c>
      <c r="G2159" s="136" t="str">
        <f>Codes!G2142</f>
        <v>Primary volume driver</v>
      </c>
      <c r="K2159" s="53"/>
      <c r="L2159" s="53"/>
      <c r="M2159" s="53"/>
      <c r="N2159" s="53"/>
      <c r="O2159" s="53"/>
      <c r="P2159" s="53"/>
      <c r="R2159" s="24"/>
      <c r="S2159" s="24"/>
      <c r="T2159" s="24"/>
      <c r="U2159" s="24"/>
      <c r="V2159" s="24"/>
      <c r="W2159" s="24"/>
      <c r="X2159" s="24"/>
      <c r="Y2159" s="24"/>
      <c r="Z2159" s="24"/>
      <c r="AA2159" s="24"/>
      <c r="AB2159" s="24"/>
      <c r="AC2159" s="24"/>
      <c r="AD2159" s="24"/>
      <c r="AE2159" s="24"/>
      <c r="AF2159" s="24"/>
      <c r="AG2159" s="24"/>
      <c r="AH2159" s="24"/>
      <c r="AI2159" s="24"/>
      <c r="AJ2159" s="24"/>
      <c r="AK2159" s="24"/>
      <c r="AL2159" s="24"/>
      <c r="AM2159" s="24"/>
      <c r="AN2159" s="24"/>
      <c r="AO2159" s="24"/>
      <c r="AP2159" s="24"/>
      <c r="AQ2159" s="24"/>
      <c r="AR2159" s="24"/>
      <c r="AS2159" s="24"/>
      <c r="AT2159" s="24"/>
      <c r="AU2159" s="24"/>
      <c r="AV2159" s="24"/>
      <c r="AW2159" s="24"/>
      <c r="AX2159" s="24"/>
      <c r="AY2159" s="24"/>
      <c r="AZ2159" s="24"/>
      <c r="BA2159" s="24"/>
      <c r="BB2159" s="24"/>
      <c r="BC2159" s="24"/>
      <c r="BD2159" s="24"/>
      <c r="BE2159" s="24"/>
      <c r="BF2159" s="24"/>
      <c r="BG2159" s="24"/>
      <c r="BH2159" s="24"/>
      <c r="BI2159" s="24"/>
      <c r="BJ2159" s="24"/>
      <c r="BK2159" s="24"/>
      <c r="BL2159" s="24"/>
      <c r="BM2159" s="24"/>
      <c r="BN2159" s="24"/>
      <c r="BO2159" s="24"/>
      <c r="BP2159" s="24"/>
      <c r="BQ2159" s="24"/>
      <c r="BR2159" s="24"/>
      <c r="BS2159" s="24"/>
      <c r="BT2159" s="24"/>
      <c r="BU2159" s="24"/>
      <c r="BV2159" s="24"/>
      <c r="BW2159" s="24"/>
      <c r="BX2159" s="24"/>
      <c r="BY2159" s="24"/>
      <c r="BZ2159" s="24"/>
      <c r="CA2159" s="24"/>
      <c r="CB2159" s="24"/>
      <c r="CC2159" s="24"/>
      <c r="CD2159" s="24"/>
      <c r="CE2159" s="24"/>
      <c r="CF2159" s="24"/>
      <c r="CG2159" s="24"/>
      <c r="CH2159" s="24"/>
      <c r="CI2159" s="24"/>
      <c r="CJ2159" s="24"/>
      <c r="CK2159" s="24"/>
      <c r="CL2159" s="24"/>
      <c r="CO2159" s="24"/>
      <c r="CP2159" s="24"/>
      <c r="CQ2159" s="24"/>
      <c r="CR2159" s="24"/>
      <c r="CS2159" s="24"/>
      <c r="CT2159" s="24"/>
      <c r="CU2159" s="24"/>
      <c r="CV2159" s="24"/>
      <c r="CW2159" s="24"/>
      <c r="CX2159" s="24"/>
      <c r="CY2159" s="24"/>
      <c r="CZ2159" s="24"/>
      <c r="DA2159" s="24"/>
      <c r="DB2159" s="24"/>
      <c r="DC2159" s="24"/>
      <c r="DD2159" s="24"/>
      <c r="DE2159" s="24"/>
      <c r="DF2159" s="24"/>
      <c r="DG2159" s="24"/>
      <c r="DH2159" s="24"/>
      <c r="DI2159" s="24"/>
      <c r="DJ2159" s="24"/>
      <c r="DK2159" s="24"/>
      <c r="DL2159" s="24"/>
    </row>
    <row r="2160" spans="1:116" x14ac:dyDescent="0.4">
      <c r="B2160" t="s">
        <v>332</v>
      </c>
      <c r="D2160" t="s">
        <v>406</v>
      </c>
      <c r="E2160" s="8" t="str">
        <f t="shared" si="3273"/>
        <v>2160 WCINV-IS</v>
      </c>
      <c r="G2160" s="191" t="str">
        <f>G2147</f>
        <v>Simple inventory- IS driven:</v>
      </c>
      <c r="K2160" s="53"/>
      <c r="L2160" s="53"/>
      <c r="M2160" s="53"/>
      <c r="N2160" s="53"/>
      <c r="O2160" s="53"/>
      <c r="P2160" s="53"/>
      <c r="R2160" s="24"/>
      <c r="S2160" s="179" t="str">
        <f>S2143</f>
        <v>S$16</v>
      </c>
      <c r="T2160" s="179" t="str">
        <f t="shared" ref="T2160:CE2160" si="3377">T2143</f>
        <v>T$16</v>
      </c>
      <c r="U2160" s="179" t="str">
        <f t="shared" si="3377"/>
        <v>U$16</v>
      </c>
      <c r="V2160" s="179" t="str">
        <f t="shared" si="3377"/>
        <v>V$16</v>
      </c>
      <c r="W2160" s="179" t="str">
        <f t="shared" si="3377"/>
        <v>W$16</v>
      </c>
      <c r="X2160" s="179" t="str">
        <f t="shared" si="3377"/>
        <v>X$16</v>
      </c>
      <c r="Y2160" s="179" t="str">
        <f t="shared" si="3377"/>
        <v>Y$16</v>
      </c>
      <c r="Z2160" s="179" t="str">
        <f t="shared" si="3377"/>
        <v>Z$16</v>
      </c>
      <c r="AA2160" s="179" t="str">
        <f t="shared" si="3377"/>
        <v>AA$16</v>
      </c>
      <c r="AB2160" s="179" t="str">
        <f t="shared" si="3377"/>
        <v>AB$16</v>
      </c>
      <c r="AC2160" s="179" t="str">
        <f t="shared" si="3377"/>
        <v>AC$16</v>
      </c>
      <c r="AD2160" s="179" t="str">
        <f t="shared" si="3377"/>
        <v>AD$16</v>
      </c>
      <c r="AE2160" s="179" t="str">
        <f t="shared" si="3377"/>
        <v>AE$16</v>
      </c>
      <c r="AF2160" s="179" t="str">
        <f t="shared" si="3377"/>
        <v>AF$16</v>
      </c>
      <c r="AG2160" s="179" t="str">
        <f t="shared" si="3377"/>
        <v>AG$16</v>
      </c>
      <c r="AH2160" s="179" t="str">
        <f t="shared" si="3377"/>
        <v>AH$16</v>
      </c>
      <c r="AI2160" s="179" t="str">
        <f t="shared" si="3377"/>
        <v>AI$16</v>
      </c>
      <c r="AJ2160" s="179" t="str">
        <f t="shared" si="3377"/>
        <v>AJ$16</v>
      </c>
      <c r="AK2160" s="179" t="str">
        <f t="shared" si="3377"/>
        <v>AK$16</v>
      </c>
      <c r="AL2160" s="179" t="str">
        <f t="shared" si="3377"/>
        <v>AL$16</v>
      </c>
      <c r="AM2160" s="179" t="str">
        <f t="shared" si="3377"/>
        <v>AM$16</v>
      </c>
      <c r="AN2160" s="179" t="str">
        <f t="shared" si="3377"/>
        <v>AN$16</v>
      </c>
      <c r="AO2160" s="179" t="str">
        <f t="shared" si="3377"/>
        <v>AO$16</v>
      </c>
      <c r="AP2160" s="179" t="str">
        <f t="shared" si="3377"/>
        <v>AP$16</v>
      </c>
      <c r="AQ2160" s="179" t="str">
        <f t="shared" si="3377"/>
        <v>AQ$16</v>
      </c>
      <c r="AR2160" s="179" t="str">
        <f t="shared" si="3377"/>
        <v>AR$16</v>
      </c>
      <c r="AS2160" s="179" t="str">
        <f t="shared" si="3377"/>
        <v>AS$16</v>
      </c>
      <c r="AT2160" s="179" t="str">
        <f t="shared" si="3377"/>
        <v>AT$16</v>
      </c>
      <c r="AU2160" s="179" t="str">
        <f t="shared" si="3377"/>
        <v>AU$16</v>
      </c>
      <c r="AV2160" s="179" t="str">
        <f t="shared" si="3377"/>
        <v>AV$16</v>
      </c>
      <c r="AW2160" s="179" t="str">
        <f t="shared" si="3377"/>
        <v>AW$16</v>
      </c>
      <c r="AX2160" s="179" t="str">
        <f t="shared" si="3377"/>
        <v>AX$16</v>
      </c>
      <c r="AY2160" s="179" t="str">
        <f t="shared" si="3377"/>
        <v>AY$16</v>
      </c>
      <c r="AZ2160" s="179" t="str">
        <f t="shared" si="3377"/>
        <v>AZ$16</v>
      </c>
      <c r="BA2160" s="179" t="str">
        <f t="shared" si="3377"/>
        <v>BA$16</v>
      </c>
      <c r="BB2160" s="179" t="str">
        <f t="shared" si="3377"/>
        <v>BB$16</v>
      </c>
      <c r="BC2160" s="179" t="str">
        <f t="shared" si="3377"/>
        <v>BC$16</v>
      </c>
      <c r="BD2160" s="179" t="str">
        <f t="shared" si="3377"/>
        <v>BD$16</v>
      </c>
      <c r="BE2160" s="179" t="str">
        <f t="shared" si="3377"/>
        <v>BE$16</v>
      </c>
      <c r="BF2160" s="179" t="str">
        <f t="shared" si="3377"/>
        <v>BF$16</v>
      </c>
      <c r="BG2160" s="179" t="str">
        <f t="shared" si="3377"/>
        <v>BG$16</v>
      </c>
      <c r="BH2160" s="179" t="str">
        <f t="shared" si="3377"/>
        <v>BH$16</v>
      </c>
      <c r="BI2160" s="179" t="str">
        <f t="shared" si="3377"/>
        <v>BI$16</v>
      </c>
      <c r="BJ2160" s="179" t="str">
        <f t="shared" si="3377"/>
        <v>BJ$16</v>
      </c>
      <c r="BK2160" s="179" t="str">
        <f t="shared" si="3377"/>
        <v>BK$16</v>
      </c>
      <c r="BL2160" s="179" t="str">
        <f t="shared" si="3377"/>
        <v>BL$16</v>
      </c>
      <c r="BM2160" s="179" t="str">
        <f t="shared" si="3377"/>
        <v>BM$16</v>
      </c>
      <c r="BN2160" s="179" t="str">
        <f t="shared" si="3377"/>
        <v>BN$16</v>
      </c>
      <c r="BO2160" s="179" t="str">
        <f t="shared" si="3377"/>
        <v>BO$16</v>
      </c>
      <c r="BP2160" s="179" t="str">
        <f t="shared" si="3377"/>
        <v>BP$16</v>
      </c>
      <c r="BQ2160" s="179" t="str">
        <f t="shared" si="3377"/>
        <v>BQ$16</v>
      </c>
      <c r="BR2160" s="179" t="str">
        <f t="shared" si="3377"/>
        <v>BR$16</v>
      </c>
      <c r="BS2160" s="179" t="str">
        <f t="shared" si="3377"/>
        <v>BS$16</v>
      </c>
      <c r="BT2160" s="179" t="str">
        <f t="shared" si="3377"/>
        <v>BT$16</v>
      </c>
      <c r="BU2160" s="179" t="str">
        <f t="shared" si="3377"/>
        <v>BU$16</v>
      </c>
      <c r="BV2160" s="179" t="str">
        <f t="shared" si="3377"/>
        <v>BV$16</v>
      </c>
      <c r="BW2160" s="179" t="str">
        <f t="shared" si="3377"/>
        <v>BW$16</v>
      </c>
      <c r="BX2160" s="179" t="str">
        <f t="shared" si="3377"/>
        <v>BX$16</v>
      </c>
      <c r="BY2160" s="179" t="str">
        <f t="shared" si="3377"/>
        <v>BY$16</v>
      </c>
      <c r="BZ2160" s="179" t="str">
        <f t="shared" si="3377"/>
        <v>BZ$16</v>
      </c>
      <c r="CA2160" s="179" t="str">
        <f t="shared" si="3377"/>
        <v>CA$16</v>
      </c>
      <c r="CB2160" s="179" t="str">
        <f t="shared" si="3377"/>
        <v>CB$16</v>
      </c>
      <c r="CC2160" s="179" t="str">
        <f t="shared" si="3377"/>
        <v>CC$16</v>
      </c>
      <c r="CD2160" s="179" t="str">
        <f t="shared" si="3377"/>
        <v>CD$16</v>
      </c>
      <c r="CE2160" s="179" t="str">
        <f t="shared" si="3377"/>
        <v>CE$16</v>
      </c>
      <c r="CF2160" s="179" t="str">
        <f t="shared" ref="CF2160:CL2160" si="3378">CF2143</f>
        <v>CF$16</v>
      </c>
      <c r="CG2160" s="179" t="str">
        <f t="shared" si="3378"/>
        <v>CG$16</v>
      </c>
      <c r="CH2160" s="179" t="str">
        <f t="shared" si="3378"/>
        <v>CH$16</v>
      </c>
      <c r="CI2160" s="179" t="str">
        <f t="shared" si="3378"/>
        <v>CI$16</v>
      </c>
      <c r="CJ2160" s="179" t="str">
        <f t="shared" si="3378"/>
        <v>CJ$16</v>
      </c>
      <c r="CK2160" s="179" t="str">
        <f t="shared" si="3378"/>
        <v>CK$16</v>
      </c>
      <c r="CL2160" s="179" t="str">
        <f t="shared" si="3378"/>
        <v>CL$16</v>
      </c>
      <c r="CO2160" s="179">
        <f t="shared" ref="CO2160:DL2160" si="3379">CO831</f>
        <v>0</v>
      </c>
      <c r="CP2160" s="179">
        <f t="shared" si="3379"/>
        <v>0</v>
      </c>
      <c r="CQ2160" s="179">
        <f t="shared" si="3379"/>
        <v>0</v>
      </c>
      <c r="CR2160" s="179">
        <f t="shared" si="3379"/>
        <v>0</v>
      </c>
      <c r="CS2160" s="179">
        <f t="shared" si="3379"/>
        <v>0</v>
      </c>
      <c r="CT2160" s="179">
        <f t="shared" si="3379"/>
        <v>0</v>
      </c>
      <c r="CU2160" s="179">
        <f t="shared" si="3379"/>
        <v>0</v>
      </c>
      <c r="CV2160" s="179">
        <f t="shared" si="3379"/>
        <v>0</v>
      </c>
      <c r="CW2160" s="179">
        <f t="shared" si="3379"/>
        <v>0</v>
      </c>
      <c r="CX2160" s="179">
        <f t="shared" si="3379"/>
        <v>0</v>
      </c>
      <c r="CY2160" s="179">
        <f t="shared" si="3379"/>
        <v>0</v>
      </c>
      <c r="CZ2160" s="179">
        <f t="shared" si="3379"/>
        <v>0</v>
      </c>
      <c r="DA2160" s="179">
        <f t="shared" si="3379"/>
        <v>0</v>
      </c>
      <c r="DB2160" s="179">
        <f t="shared" si="3379"/>
        <v>0</v>
      </c>
      <c r="DC2160" s="179">
        <f t="shared" si="3379"/>
        <v>0</v>
      </c>
      <c r="DD2160" s="179">
        <f t="shared" si="3379"/>
        <v>0</v>
      </c>
      <c r="DE2160" s="179">
        <f t="shared" si="3379"/>
        <v>0</v>
      </c>
      <c r="DF2160" s="179">
        <f t="shared" si="3379"/>
        <v>0</v>
      </c>
      <c r="DG2160" s="179">
        <f t="shared" si="3379"/>
        <v>0</v>
      </c>
      <c r="DH2160" s="179">
        <f t="shared" si="3379"/>
        <v>0</v>
      </c>
      <c r="DI2160" s="179">
        <f t="shared" si="3379"/>
        <v>0</v>
      </c>
      <c r="DJ2160" s="179">
        <f t="shared" si="3379"/>
        <v>0</v>
      </c>
      <c r="DK2160" s="179">
        <f t="shared" si="3379"/>
        <v>0</v>
      </c>
      <c r="DL2160" s="179">
        <f t="shared" si="3379"/>
        <v>0</v>
      </c>
    </row>
    <row r="2161" spans="1:116" x14ac:dyDescent="0.4">
      <c r="B2161" t="s">
        <v>332</v>
      </c>
      <c r="D2161" t="s">
        <v>406</v>
      </c>
      <c r="E2161" s="8" t="str">
        <f t="shared" si="3273"/>
        <v>2161 WCINV-IS</v>
      </c>
      <c r="G2161" s="191" t="str">
        <f>SUBSTITUTE(TRIM(MID(G2147, SEARCH("-", G2147) + 1, LEN(G2147))),":","")</f>
        <v>IS driven</v>
      </c>
      <c r="H2161" s="56"/>
      <c r="I2161" s="79"/>
      <c r="J2161" s="79"/>
      <c r="K2161" s="15"/>
      <c r="L2161" s="15"/>
      <c r="M2161" s="15"/>
      <c r="N2161" s="15"/>
      <c r="O2161" s="15"/>
      <c r="P2161" s="15"/>
      <c r="R2161" s="15"/>
      <c r="S2161" s="179" t="str">
        <f t="shared" ref="S2161:CD2161" si="3380">S2144</f>
        <v>S$17</v>
      </c>
      <c r="T2161" s="179" t="str">
        <f t="shared" si="3380"/>
        <v>T$17</v>
      </c>
      <c r="U2161" s="179" t="str">
        <f t="shared" si="3380"/>
        <v>U$17</v>
      </c>
      <c r="V2161" s="179" t="str">
        <f t="shared" si="3380"/>
        <v>V$17</v>
      </c>
      <c r="W2161" s="179" t="str">
        <f t="shared" si="3380"/>
        <v>W$17</v>
      </c>
      <c r="X2161" s="179" t="str">
        <f t="shared" si="3380"/>
        <v>X$17</v>
      </c>
      <c r="Y2161" s="179" t="str">
        <f t="shared" si="3380"/>
        <v>Y$17</v>
      </c>
      <c r="Z2161" s="179" t="str">
        <f t="shared" si="3380"/>
        <v>Z$17</v>
      </c>
      <c r="AA2161" s="179" t="str">
        <f t="shared" si="3380"/>
        <v>AA$17</v>
      </c>
      <c r="AB2161" s="179" t="str">
        <f t="shared" si="3380"/>
        <v>AB$17</v>
      </c>
      <c r="AC2161" s="179" t="str">
        <f t="shared" si="3380"/>
        <v>AC$17</v>
      </c>
      <c r="AD2161" s="179" t="str">
        <f t="shared" si="3380"/>
        <v>AD$17</v>
      </c>
      <c r="AE2161" s="179" t="str">
        <f t="shared" si="3380"/>
        <v>AE$17</v>
      </c>
      <c r="AF2161" s="179" t="str">
        <f t="shared" si="3380"/>
        <v>AF$17</v>
      </c>
      <c r="AG2161" s="179" t="str">
        <f t="shared" si="3380"/>
        <v>AG$17</v>
      </c>
      <c r="AH2161" s="179" t="str">
        <f t="shared" si="3380"/>
        <v>AH$17</v>
      </c>
      <c r="AI2161" s="179" t="str">
        <f t="shared" si="3380"/>
        <v>AI$17</v>
      </c>
      <c r="AJ2161" s="179" t="str">
        <f t="shared" si="3380"/>
        <v>AJ$17</v>
      </c>
      <c r="AK2161" s="179" t="str">
        <f t="shared" si="3380"/>
        <v>AK$17</v>
      </c>
      <c r="AL2161" s="179" t="str">
        <f t="shared" si="3380"/>
        <v>AL$17</v>
      </c>
      <c r="AM2161" s="179" t="str">
        <f t="shared" si="3380"/>
        <v>AM$17</v>
      </c>
      <c r="AN2161" s="179" t="str">
        <f t="shared" si="3380"/>
        <v>AN$17</v>
      </c>
      <c r="AO2161" s="179" t="str">
        <f t="shared" si="3380"/>
        <v>AO$17</v>
      </c>
      <c r="AP2161" s="179" t="str">
        <f t="shared" si="3380"/>
        <v>AP$17</v>
      </c>
      <c r="AQ2161" s="179" t="str">
        <f t="shared" si="3380"/>
        <v>AQ$17</v>
      </c>
      <c r="AR2161" s="179" t="str">
        <f t="shared" si="3380"/>
        <v>AR$17</v>
      </c>
      <c r="AS2161" s="179" t="str">
        <f t="shared" si="3380"/>
        <v>AS$17</v>
      </c>
      <c r="AT2161" s="179" t="str">
        <f t="shared" si="3380"/>
        <v>AT$17</v>
      </c>
      <c r="AU2161" s="179" t="str">
        <f t="shared" si="3380"/>
        <v>AU$17</v>
      </c>
      <c r="AV2161" s="179" t="str">
        <f t="shared" si="3380"/>
        <v>AV$17</v>
      </c>
      <c r="AW2161" s="179" t="str">
        <f t="shared" si="3380"/>
        <v>AW$17</v>
      </c>
      <c r="AX2161" s="179" t="str">
        <f t="shared" si="3380"/>
        <v>AX$17</v>
      </c>
      <c r="AY2161" s="179" t="str">
        <f t="shared" si="3380"/>
        <v>AY$17</v>
      </c>
      <c r="AZ2161" s="179" t="str">
        <f t="shared" si="3380"/>
        <v>AZ$17</v>
      </c>
      <c r="BA2161" s="179" t="str">
        <f t="shared" si="3380"/>
        <v>BA$17</v>
      </c>
      <c r="BB2161" s="179" t="str">
        <f t="shared" si="3380"/>
        <v>BB$17</v>
      </c>
      <c r="BC2161" s="179" t="str">
        <f t="shared" si="3380"/>
        <v>BC$17</v>
      </c>
      <c r="BD2161" s="179" t="str">
        <f t="shared" si="3380"/>
        <v>BD$17</v>
      </c>
      <c r="BE2161" s="179" t="str">
        <f t="shared" si="3380"/>
        <v>BE$17</v>
      </c>
      <c r="BF2161" s="179" t="str">
        <f t="shared" si="3380"/>
        <v>BF$17</v>
      </c>
      <c r="BG2161" s="179" t="str">
        <f t="shared" si="3380"/>
        <v>BG$17</v>
      </c>
      <c r="BH2161" s="179" t="str">
        <f t="shared" si="3380"/>
        <v>BH$17</v>
      </c>
      <c r="BI2161" s="179" t="str">
        <f t="shared" si="3380"/>
        <v>BI$17</v>
      </c>
      <c r="BJ2161" s="179" t="str">
        <f t="shared" si="3380"/>
        <v>BJ$17</v>
      </c>
      <c r="BK2161" s="179" t="str">
        <f t="shared" si="3380"/>
        <v>BK$17</v>
      </c>
      <c r="BL2161" s="179" t="str">
        <f t="shared" si="3380"/>
        <v>BL$17</v>
      </c>
      <c r="BM2161" s="179" t="str">
        <f t="shared" si="3380"/>
        <v>BM$17</v>
      </c>
      <c r="BN2161" s="179" t="str">
        <f t="shared" si="3380"/>
        <v>BN$17</v>
      </c>
      <c r="BO2161" s="179" t="str">
        <f t="shared" si="3380"/>
        <v>BO$17</v>
      </c>
      <c r="BP2161" s="179" t="str">
        <f t="shared" si="3380"/>
        <v>BP$17</v>
      </c>
      <c r="BQ2161" s="179" t="str">
        <f t="shared" si="3380"/>
        <v>BQ$17</v>
      </c>
      <c r="BR2161" s="179" t="str">
        <f t="shared" si="3380"/>
        <v>BR$17</v>
      </c>
      <c r="BS2161" s="179" t="str">
        <f t="shared" si="3380"/>
        <v>BS$17</v>
      </c>
      <c r="BT2161" s="179" t="str">
        <f t="shared" si="3380"/>
        <v>BT$17</v>
      </c>
      <c r="BU2161" s="179" t="str">
        <f t="shared" si="3380"/>
        <v>BU$17</v>
      </c>
      <c r="BV2161" s="179" t="str">
        <f t="shared" si="3380"/>
        <v>BV$17</v>
      </c>
      <c r="BW2161" s="179" t="str">
        <f t="shared" si="3380"/>
        <v>BW$17</v>
      </c>
      <c r="BX2161" s="179" t="str">
        <f t="shared" si="3380"/>
        <v>BX$17</v>
      </c>
      <c r="BY2161" s="179" t="str">
        <f t="shared" si="3380"/>
        <v>BY$17</v>
      </c>
      <c r="BZ2161" s="179" t="str">
        <f t="shared" si="3380"/>
        <v>BZ$17</v>
      </c>
      <c r="CA2161" s="179" t="str">
        <f t="shared" si="3380"/>
        <v>CA$17</v>
      </c>
      <c r="CB2161" s="179" t="str">
        <f t="shared" si="3380"/>
        <v>CB$17</v>
      </c>
      <c r="CC2161" s="179" t="str">
        <f t="shared" si="3380"/>
        <v>CC$17</v>
      </c>
      <c r="CD2161" s="179" t="str">
        <f t="shared" si="3380"/>
        <v>CD$17</v>
      </c>
      <c r="CE2161" s="179" t="str">
        <f t="shared" ref="CE2161:CL2161" si="3381">CE2144</f>
        <v>CE$17</v>
      </c>
      <c r="CF2161" s="179" t="str">
        <f t="shared" si="3381"/>
        <v>CF$17</v>
      </c>
      <c r="CG2161" s="179" t="str">
        <f t="shared" si="3381"/>
        <v>CG$17</v>
      </c>
      <c r="CH2161" s="179" t="str">
        <f t="shared" si="3381"/>
        <v>CH$17</v>
      </c>
      <c r="CI2161" s="179" t="str">
        <f t="shared" si="3381"/>
        <v>CI$17</v>
      </c>
      <c r="CJ2161" s="179" t="str">
        <f t="shared" si="3381"/>
        <v>CJ$17</v>
      </c>
      <c r="CK2161" s="179" t="str">
        <f t="shared" si="3381"/>
        <v>CK$17</v>
      </c>
      <c r="CL2161" s="179" t="str">
        <f t="shared" si="3381"/>
        <v>CL$17</v>
      </c>
      <c r="CN2161" s="79"/>
      <c r="CO2161" s="179">
        <f t="shared" ref="CO2161:DL2161" si="3382">CO832</f>
        <v>0</v>
      </c>
      <c r="CP2161" s="179">
        <f t="shared" si="3382"/>
        <v>0</v>
      </c>
      <c r="CQ2161" s="179">
        <f t="shared" si="3382"/>
        <v>0</v>
      </c>
      <c r="CR2161" s="179">
        <f t="shared" si="3382"/>
        <v>0</v>
      </c>
      <c r="CS2161" s="179">
        <f t="shared" si="3382"/>
        <v>0</v>
      </c>
      <c r="CT2161" s="179">
        <f t="shared" si="3382"/>
        <v>0</v>
      </c>
      <c r="CU2161" s="179">
        <f t="shared" si="3382"/>
        <v>0</v>
      </c>
      <c r="CV2161" s="179">
        <f t="shared" si="3382"/>
        <v>0</v>
      </c>
      <c r="CW2161" s="179">
        <f t="shared" si="3382"/>
        <v>0</v>
      </c>
      <c r="CX2161" s="179">
        <f t="shared" si="3382"/>
        <v>0</v>
      </c>
      <c r="CY2161" s="179">
        <f t="shared" si="3382"/>
        <v>0</v>
      </c>
      <c r="CZ2161" s="179">
        <f t="shared" si="3382"/>
        <v>0</v>
      </c>
      <c r="DA2161" s="179">
        <f t="shared" si="3382"/>
        <v>0</v>
      </c>
      <c r="DB2161" s="179">
        <f t="shared" si="3382"/>
        <v>0</v>
      </c>
      <c r="DC2161" s="179">
        <f t="shared" si="3382"/>
        <v>0</v>
      </c>
      <c r="DD2161" s="179">
        <f t="shared" si="3382"/>
        <v>0</v>
      </c>
      <c r="DE2161" s="179">
        <f t="shared" si="3382"/>
        <v>0</v>
      </c>
      <c r="DF2161" s="179">
        <f t="shared" si="3382"/>
        <v>0</v>
      </c>
      <c r="DG2161" s="179">
        <f t="shared" si="3382"/>
        <v>0</v>
      </c>
      <c r="DH2161" s="179">
        <f t="shared" si="3382"/>
        <v>0</v>
      </c>
      <c r="DI2161" s="179">
        <f t="shared" si="3382"/>
        <v>0</v>
      </c>
      <c r="DJ2161" s="179">
        <f t="shared" si="3382"/>
        <v>0</v>
      </c>
      <c r="DK2161" s="179">
        <f t="shared" si="3382"/>
        <v>0</v>
      </c>
      <c r="DL2161" s="179">
        <f t="shared" si="3382"/>
        <v>0</v>
      </c>
    </row>
    <row r="2162" spans="1:116" x14ac:dyDescent="0.4">
      <c r="B2162" t="s">
        <v>332</v>
      </c>
      <c r="D2162" t="s">
        <v>406</v>
      </c>
      <c r="E2162" s="8" t="str">
        <f t="shared" si="3273"/>
        <v>2162 WCINV-IS</v>
      </c>
      <c r="G2162" s="136" t="str">
        <f>Codes!G2145</f>
        <v>Secondary revenue driver</v>
      </c>
      <c r="H2162" s="12"/>
      <c r="I2162" s="60"/>
      <c r="J2162" s="60"/>
      <c r="K2162" s="15"/>
      <c r="L2162" s="15"/>
      <c r="M2162" s="15"/>
      <c r="N2162" s="15"/>
      <c r="O2162" s="15"/>
      <c r="P2162" s="15"/>
      <c r="R2162" s="15"/>
      <c r="S2162" s="179">
        <f t="shared" ref="S2162:CD2162" si="3383">S2145</f>
        <v>0</v>
      </c>
      <c r="T2162" s="179">
        <f t="shared" si="3383"/>
        <v>0</v>
      </c>
      <c r="U2162" s="179">
        <f t="shared" si="3383"/>
        <v>0</v>
      </c>
      <c r="V2162" s="179">
        <f t="shared" si="3383"/>
        <v>0</v>
      </c>
      <c r="W2162" s="179">
        <f t="shared" si="3383"/>
        <v>0</v>
      </c>
      <c r="X2162" s="179">
        <f t="shared" si="3383"/>
        <v>0</v>
      </c>
      <c r="Y2162" s="179">
        <f t="shared" si="3383"/>
        <v>0</v>
      </c>
      <c r="Z2162" s="179">
        <f t="shared" si="3383"/>
        <v>0</v>
      </c>
      <c r="AA2162" s="179">
        <f t="shared" si="3383"/>
        <v>0</v>
      </c>
      <c r="AB2162" s="179">
        <f t="shared" si="3383"/>
        <v>0</v>
      </c>
      <c r="AC2162" s="179">
        <f t="shared" si="3383"/>
        <v>0</v>
      </c>
      <c r="AD2162" s="179">
        <f t="shared" si="3383"/>
        <v>0</v>
      </c>
      <c r="AE2162" s="179">
        <f t="shared" si="3383"/>
        <v>0</v>
      </c>
      <c r="AF2162" s="179">
        <f t="shared" si="3383"/>
        <v>0</v>
      </c>
      <c r="AG2162" s="179">
        <f t="shared" si="3383"/>
        <v>0</v>
      </c>
      <c r="AH2162" s="179">
        <f t="shared" si="3383"/>
        <v>0</v>
      </c>
      <c r="AI2162" s="179">
        <f t="shared" si="3383"/>
        <v>0</v>
      </c>
      <c r="AJ2162" s="179">
        <f t="shared" si="3383"/>
        <v>0</v>
      </c>
      <c r="AK2162" s="179">
        <f t="shared" si="3383"/>
        <v>0</v>
      </c>
      <c r="AL2162" s="179">
        <f t="shared" si="3383"/>
        <v>0</v>
      </c>
      <c r="AM2162" s="179">
        <f t="shared" si="3383"/>
        <v>0</v>
      </c>
      <c r="AN2162" s="179">
        <f t="shared" si="3383"/>
        <v>0</v>
      </c>
      <c r="AO2162" s="179">
        <f t="shared" si="3383"/>
        <v>0</v>
      </c>
      <c r="AP2162" s="179">
        <f t="shared" si="3383"/>
        <v>0</v>
      </c>
      <c r="AQ2162" s="179">
        <f t="shared" si="3383"/>
        <v>0</v>
      </c>
      <c r="AR2162" s="179">
        <f t="shared" si="3383"/>
        <v>0</v>
      </c>
      <c r="AS2162" s="179">
        <f t="shared" si="3383"/>
        <v>0</v>
      </c>
      <c r="AT2162" s="179">
        <f t="shared" si="3383"/>
        <v>0</v>
      </c>
      <c r="AU2162" s="179">
        <f t="shared" si="3383"/>
        <v>0</v>
      </c>
      <c r="AV2162" s="179">
        <f t="shared" si="3383"/>
        <v>0</v>
      </c>
      <c r="AW2162" s="179">
        <f t="shared" si="3383"/>
        <v>0</v>
      </c>
      <c r="AX2162" s="179">
        <f t="shared" si="3383"/>
        <v>0</v>
      </c>
      <c r="AY2162" s="179">
        <f t="shared" si="3383"/>
        <v>0</v>
      </c>
      <c r="AZ2162" s="179">
        <f t="shared" si="3383"/>
        <v>0</v>
      </c>
      <c r="BA2162" s="179">
        <f t="shared" si="3383"/>
        <v>0</v>
      </c>
      <c r="BB2162" s="179">
        <f t="shared" si="3383"/>
        <v>0</v>
      </c>
      <c r="BC2162" s="179">
        <f t="shared" si="3383"/>
        <v>0</v>
      </c>
      <c r="BD2162" s="179">
        <f t="shared" si="3383"/>
        <v>0</v>
      </c>
      <c r="BE2162" s="179">
        <f t="shared" si="3383"/>
        <v>0</v>
      </c>
      <c r="BF2162" s="179">
        <f t="shared" si="3383"/>
        <v>0</v>
      </c>
      <c r="BG2162" s="179">
        <f t="shared" si="3383"/>
        <v>0</v>
      </c>
      <c r="BH2162" s="179">
        <f t="shared" si="3383"/>
        <v>0</v>
      </c>
      <c r="BI2162" s="179">
        <f t="shared" si="3383"/>
        <v>0</v>
      </c>
      <c r="BJ2162" s="179">
        <f t="shared" si="3383"/>
        <v>0</v>
      </c>
      <c r="BK2162" s="179">
        <f t="shared" si="3383"/>
        <v>0</v>
      </c>
      <c r="BL2162" s="179">
        <f t="shared" si="3383"/>
        <v>0</v>
      </c>
      <c r="BM2162" s="179">
        <f t="shared" si="3383"/>
        <v>0</v>
      </c>
      <c r="BN2162" s="179">
        <f t="shared" si="3383"/>
        <v>0</v>
      </c>
      <c r="BO2162" s="179">
        <f t="shared" si="3383"/>
        <v>0</v>
      </c>
      <c r="BP2162" s="179">
        <f t="shared" si="3383"/>
        <v>0</v>
      </c>
      <c r="BQ2162" s="179">
        <f t="shared" si="3383"/>
        <v>0</v>
      </c>
      <c r="BR2162" s="179">
        <f t="shared" si="3383"/>
        <v>0</v>
      </c>
      <c r="BS2162" s="179">
        <f t="shared" si="3383"/>
        <v>0</v>
      </c>
      <c r="BT2162" s="179">
        <f t="shared" si="3383"/>
        <v>0</v>
      </c>
      <c r="BU2162" s="179">
        <f t="shared" si="3383"/>
        <v>0</v>
      </c>
      <c r="BV2162" s="179">
        <f t="shared" si="3383"/>
        <v>0</v>
      </c>
      <c r="BW2162" s="179">
        <f t="shared" si="3383"/>
        <v>0</v>
      </c>
      <c r="BX2162" s="179">
        <f t="shared" si="3383"/>
        <v>0</v>
      </c>
      <c r="BY2162" s="179">
        <f t="shared" si="3383"/>
        <v>0</v>
      </c>
      <c r="BZ2162" s="179">
        <f t="shared" si="3383"/>
        <v>0</v>
      </c>
      <c r="CA2162" s="179">
        <f t="shared" si="3383"/>
        <v>0</v>
      </c>
      <c r="CB2162" s="179">
        <f t="shared" si="3383"/>
        <v>0</v>
      </c>
      <c r="CC2162" s="179">
        <f t="shared" si="3383"/>
        <v>0</v>
      </c>
      <c r="CD2162" s="179">
        <f t="shared" si="3383"/>
        <v>0</v>
      </c>
      <c r="CE2162" s="179">
        <f t="shared" ref="CE2162:CL2162" si="3384">CE2145</f>
        <v>0</v>
      </c>
      <c r="CF2162" s="179">
        <f t="shared" si="3384"/>
        <v>0</v>
      </c>
      <c r="CG2162" s="179">
        <f t="shared" si="3384"/>
        <v>0</v>
      </c>
      <c r="CH2162" s="179">
        <f t="shared" si="3384"/>
        <v>0</v>
      </c>
      <c r="CI2162" s="179">
        <f t="shared" si="3384"/>
        <v>0</v>
      </c>
      <c r="CJ2162" s="179">
        <f t="shared" si="3384"/>
        <v>0</v>
      </c>
      <c r="CK2162" s="179">
        <f t="shared" si="3384"/>
        <v>0</v>
      </c>
      <c r="CL2162" s="179">
        <f t="shared" si="3384"/>
        <v>0</v>
      </c>
      <c r="CN2162" s="60"/>
      <c r="CO2162" s="179" t="str">
        <f t="shared" ref="CO2162:DL2162" si="3385">CO833</f>
        <v>CO$16</v>
      </c>
      <c r="CP2162" s="179" t="str">
        <f t="shared" si="3385"/>
        <v>CP$16</v>
      </c>
      <c r="CQ2162" s="179" t="str">
        <f t="shared" si="3385"/>
        <v>CQ$16</v>
      </c>
      <c r="CR2162" s="179" t="str">
        <f t="shared" si="3385"/>
        <v>CR$16</v>
      </c>
      <c r="CS2162" s="179" t="str">
        <f t="shared" si="3385"/>
        <v>CS$16</v>
      </c>
      <c r="CT2162" s="179" t="str">
        <f t="shared" si="3385"/>
        <v>CT$16</v>
      </c>
      <c r="CU2162" s="179" t="str">
        <f t="shared" si="3385"/>
        <v>CU$16</v>
      </c>
      <c r="CV2162" s="179" t="str">
        <f t="shared" si="3385"/>
        <v>CV$16</v>
      </c>
      <c r="CW2162" s="179" t="str">
        <f t="shared" si="3385"/>
        <v>CW$16</v>
      </c>
      <c r="CX2162" s="179" t="str">
        <f t="shared" si="3385"/>
        <v>CX$16</v>
      </c>
      <c r="CY2162" s="179" t="str">
        <f t="shared" si="3385"/>
        <v>CY$16</v>
      </c>
      <c r="CZ2162" s="179" t="str">
        <f t="shared" si="3385"/>
        <v>CZ$16</v>
      </c>
      <c r="DA2162" s="179" t="str">
        <f t="shared" si="3385"/>
        <v>DA$16</v>
      </c>
      <c r="DB2162" s="179" t="str">
        <f t="shared" si="3385"/>
        <v>DB$16</v>
      </c>
      <c r="DC2162" s="179" t="str">
        <f t="shared" si="3385"/>
        <v>DC$16</v>
      </c>
      <c r="DD2162" s="179" t="str">
        <f t="shared" si="3385"/>
        <v>DD$16</v>
      </c>
      <c r="DE2162" s="179" t="str">
        <f t="shared" si="3385"/>
        <v>DE$16</v>
      </c>
      <c r="DF2162" s="179" t="str">
        <f t="shared" si="3385"/>
        <v>DF$16</v>
      </c>
      <c r="DG2162" s="179" t="str">
        <f t="shared" si="3385"/>
        <v>DG$16</v>
      </c>
      <c r="DH2162" s="179" t="str">
        <f t="shared" si="3385"/>
        <v>DH$16</v>
      </c>
      <c r="DI2162" s="179" t="str">
        <f t="shared" si="3385"/>
        <v>DI$16</v>
      </c>
      <c r="DJ2162" s="179" t="str">
        <f t="shared" si="3385"/>
        <v>DJ$16</v>
      </c>
      <c r="DK2162" s="179" t="str">
        <f t="shared" si="3385"/>
        <v>DK$16</v>
      </c>
      <c r="DL2162" s="179" t="str">
        <f t="shared" si="3385"/>
        <v>DL$16</v>
      </c>
    </row>
    <row r="2163" spans="1:116" x14ac:dyDescent="0.4">
      <c r="E2163" s="8"/>
      <c r="H2163" s="12"/>
      <c r="I2163" s="60"/>
      <c r="J2163" s="60"/>
      <c r="K2163" s="15"/>
      <c r="L2163" s="15"/>
      <c r="M2163" s="15"/>
      <c r="N2163" s="15"/>
      <c r="O2163" s="15"/>
      <c r="P2163" s="15"/>
      <c r="R2163" s="15"/>
      <c r="S2163" s="212" t="str">
        <f>ADDRESS(ROW(S2154),COLUMN(S2154),2)</f>
        <v>S$2154</v>
      </c>
      <c r="T2163" s="212" t="str">
        <f t="shared" ref="T2163:CE2163" si="3386">ADDRESS(ROW(T2154),COLUMN(T2154),2)</f>
        <v>T$2154</v>
      </c>
      <c r="U2163" s="212" t="str">
        <f t="shared" si="3386"/>
        <v>U$2154</v>
      </c>
      <c r="V2163" s="212" t="str">
        <f t="shared" si="3386"/>
        <v>V$2154</v>
      </c>
      <c r="W2163" s="212" t="str">
        <f t="shared" si="3386"/>
        <v>W$2154</v>
      </c>
      <c r="X2163" s="212" t="str">
        <f t="shared" si="3386"/>
        <v>X$2154</v>
      </c>
      <c r="Y2163" s="212" t="str">
        <f t="shared" si="3386"/>
        <v>Y$2154</v>
      </c>
      <c r="Z2163" s="212" t="str">
        <f t="shared" si="3386"/>
        <v>Z$2154</v>
      </c>
      <c r="AA2163" s="212" t="str">
        <f t="shared" si="3386"/>
        <v>AA$2154</v>
      </c>
      <c r="AB2163" s="212" t="str">
        <f t="shared" si="3386"/>
        <v>AB$2154</v>
      </c>
      <c r="AC2163" s="212" t="str">
        <f t="shared" si="3386"/>
        <v>AC$2154</v>
      </c>
      <c r="AD2163" s="212" t="str">
        <f t="shared" si="3386"/>
        <v>AD$2154</v>
      </c>
      <c r="AE2163" s="212" t="str">
        <f t="shared" si="3386"/>
        <v>AE$2154</v>
      </c>
      <c r="AF2163" s="212" t="str">
        <f t="shared" si="3386"/>
        <v>AF$2154</v>
      </c>
      <c r="AG2163" s="212" t="str">
        <f t="shared" si="3386"/>
        <v>AG$2154</v>
      </c>
      <c r="AH2163" s="212" t="str">
        <f t="shared" si="3386"/>
        <v>AH$2154</v>
      </c>
      <c r="AI2163" s="212" t="str">
        <f t="shared" si="3386"/>
        <v>AI$2154</v>
      </c>
      <c r="AJ2163" s="212" t="str">
        <f t="shared" si="3386"/>
        <v>AJ$2154</v>
      </c>
      <c r="AK2163" s="212" t="str">
        <f t="shared" si="3386"/>
        <v>AK$2154</v>
      </c>
      <c r="AL2163" s="212" t="str">
        <f t="shared" si="3386"/>
        <v>AL$2154</v>
      </c>
      <c r="AM2163" s="212" t="str">
        <f t="shared" si="3386"/>
        <v>AM$2154</v>
      </c>
      <c r="AN2163" s="212" t="str">
        <f t="shared" si="3386"/>
        <v>AN$2154</v>
      </c>
      <c r="AO2163" s="212" t="str">
        <f t="shared" si="3386"/>
        <v>AO$2154</v>
      </c>
      <c r="AP2163" s="212" t="str">
        <f t="shared" si="3386"/>
        <v>AP$2154</v>
      </c>
      <c r="AQ2163" s="212" t="str">
        <f t="shared" si="3386"/>
        <v>AQ$2154</v>
      </c>
      <c r="AR2163" s="212" t="str">
        <f t="shared" si="3386"/>
        <v>AR$2154</v>
      </c>
      <c r="AS2163" s="212" t="str">
        <f t="shared" si="3386"/>
        <v>AS$2154</v>
      </c>
      <c r="AT2163" s="212" t="str">
        <f t="shared" si="3386"/>
        <v>AT$2154</v>
      </c>
      <c r="AU2163" s="212" t="str">
        <f t="shared" si="3386"/>
        <v>AU$2154</v>
      </c>
      <c r="AV2163" s="212" t="str">
        <f t="shared" si="3386"/>
        <v>AV$2154</v>
      </c>
      <c r="AW2163" s="212" t="str">
        <f t="shared" si="3386"/>
        <v>AW$2154</v>
      </c>
      <c r="AX2163" s="212" t="str">
        <f t="shared" si="3386"/>
        <v>AX$2154</v>
      </c>
      <c r="AY2163" s="212" t="str">
        <f t="shared" si="3386"/>
        <v>AY$2154</v>
      </c>
      <c r="AZ2163" s="212" t="str">
        <f t="shared" si="3386"/>
        <v>AZ$2154</v>
      </c>
      <c r="BA2163" s="212" t="str">
        <f t="shared" si="3386"/>
        <v>BA$2154</v>
      </c>
      <c r="BB2163" s="212" t="str">
        <f t="shared" si="3386"/>
        <v>BB$2154</v>
      </c>
      <c r="BC2163" s="212" t="str">
        <f t="shared" si="3386"/>
        <v>BC$2154</v>
      </c>
      <c r="BD2163" s="212" t="str">
        <f t="shared" si="3386"/>
        <v>BD$2154</v>
      </c>
      <c r="BE2163" s="212" t="str">
        <f t="shared" si="3386"/>
        <v>BE$2154</v>
      </c>
      <c r="BF2163" s="212" t="str">
        <f t="shared" si="3386"/>
        <v>BF$2154</v>
      </c>
      <c r="BG2163" s="212" t="str">
        <f t="shared" si="3386"/>
        <v>BG$2154</v>
      </c>
      <c r="BH2163" s="212" t="str">
        <f t="shared" si="3386"/>
        <v>BH$2154</v>
      </c>
      <c r="BI2163" s="212" t="str">
        <f t="shared" si="3386"/>
        <v>BI$2154</v>
      </c>
      <c r="BJ2163" s="212" t="str">
        <f t="shared" si="3386"/>
        <v>BJ$2154</v>
      </c>
      <c r="BK2163" s="212" t="str">
        <f t="shared" si="3386"/>
        <v>BK$2154</v>
      </c>
      <c r="BL2163" s="212" t="str">
        <f t="shared" si="3386"/>
        <v>BL$2154</v>
      </c>
      <c r="BM2163" s="212" t="str">
        <f t="shared" si="3386"/>
        <v>BM$2154</v>
      </c>
      <c r="BN2163" s="212" t="str">
        <f t="shared" si="3386"/>
        <v>BN$2154</v>
      </c>
      <c r="BO2163" s="212" t="str">
        <f t="shared" si="3386"/>
        <v>BO$2154</v>
      </c>
      <c r="BP2163" s="212" t="str">
        <f t="shared" si="3386"/>
        <v>BP$2154</v>
      </c>
      <c r="BQ2163" s="212" t="str">
        <f t="shared" si="3386"/>
        <v>BQ$2154</v>
      </c>
      <c r="BR2163" s="212" t="str">
        <f t="shared" si="3386"/>
        <v>BR$2154</v>
      </c>
      <c r="BS2163" s="212" t="str">
        <f t="shared" si="3386"/>
        <v>BS$2154</v>
      </c>
      <c r="BT2163" s="212" t="str">
        <f t="shared" si="3386"/>
        <v>BT$2154</v>
      </c>
      <c r="BU2163" s="212" t="str">
        <f t="shared" si="3386"/>
        <v>BU$2154</v>
      </c>
      <c r="BV2163" s="212" t="str">
        <f t="shared" si="3386"/>
        <v>BV$2154</v>
      </c>
      <c r="BW2163" s="212" t="str">
        <f t="shared" si="3386"/>
        <v>BW$2154</v>
      </c>
      <c r="BX2163" s="212" t="str">
        <f t="shared" si="3386"/>
        <v>BX$2154</v>
      </c>
      <c r="BY2163" s="212" t="str">
        <f t="shared" si="3386"/>
        <v>BY$2154</v>
      </c>
      <c r="BZ2163" s="212" t="str">
        <f t="shared" si="3386"/>
        <v>BZ$2154</v>
      </c>
      <c r="CA2163" s="212" t="str">
        <f t="shared" si="3386"/>
        <v>CA$2154</v>
      </c>
      <c r="CB2163" s="212" t="str">
        <f t="shared" si="3386"/>
        <v>CB$2154</v>
      </c>
      <c r="CC2163" s="212" t="str">
        <f t="shared" si="3386"/>
        <v>CC$2154</v>
      </c>
      <c r="CD2163" s="212" t="str">
        <f t="shared" si="3386"/>
        <v>CD$2154</v>
      </c>
      <c r="CE2163" s="212" t="str">
        <f t="shared" si="3386"/>
        <v>CE$2154</v>
      </c>
      <c r="CF2163" s="212" t="str">
        <f t="shared" ref="CF2163:CL2163" si="3387">ADDRESS(ROW(CF2154),COLUMN(CF2154),2)</f>
        <v>CF$2154</v>
      </c>
      <c r="CG2163" s="212" t="str">
        <f t="shared" si="3387"/>
        <v>CG$2154</v>
      </c>
      <c r="CH2163" s="212" t="str">
        <f t="shared" si="3387"/>
        <v>CH$2154</v>
      </c>
      <c r="CI2163" s="212" t="str">
        <f t="shared" si="3387"/>
        <v>CI$2154</v>
      </c>
      <c r="CJ2163" s="212" t="str">
        <f t="shared" si="3387"/>
        <v>CJ$2154</v>
      </c>
      <c r="CK2163" s="212" t="str">
        <f t="shared" si="3387"/>
        <v>CK$2154</v>
      </c>
      <c r="CL2163" s="212" t="str">
        <f t="shared" si="3387"/>
        <v>CL$2154</v>
      </c>
      <c r="CN2163" s="60"/>
      <c r="CO2163" s="212" t="str">
        <f t="shared" ref="CO2163:DL2163" si="3388">ADDRESS(ROW(CO908),COLUMN(CO908),2)</f>
        <v>CO$908</v>
      </c>
      <c r="CP2163" s="212" t="str">
        <f t="shared" si="3388"/>
        <v>CP$908</v>
      </c>
      <c r="CQ2163" s="212" t="str">
        <f t="shared" si="3388"/>
        <v>CQ$908</v>
      </c>
      <c r="CR2163" s="212" t="str">
        <f t="shared" si="3388"/>
        <v>CR$908</v>
      </c>
      <c r="CS2163" s="212" t="str">
        <f t="shared" si="3388"/>
        <v>CS$908</v>
      </c>
      <c r="CT2163" s="212" t="str">
        <f t="shared" si="3388"/>
        <v>CT$908</v>
      </c>
      <c r="CU2163" s="212" t="str">
        <f t="shared" si="3388"/>
        <v>CU$908</v>
      </c>
      <c r="CV2163" s="212" t="str">
        <f t="shared" si="3388"/>
        <v>CV$908</v>
      </c>
      <c r="CW2163" s="212" t="str">
        <f t="shared" si="3388"/>
        <v>CW$908</v>
      </c>
      <c r="CX2163" s="212" t="str">
        <f t="shared" si="3388"/>
        <v>CX$908</v>
      </c>
      <c r="CY2163" s="212" t="str">
        <f t="shared" si="3388"/>
        <v>CY$908</v>
      </c>
      <c r="CZ2163" s="212" t="str">
        <f t="shared" si="3388"/>
        <v>CZ$908</v>
      </c>
      <c r="DA2163" s="212" t="str">
        <f t="shared" si="3388"/>
        <v>DA$908</v>
      </c>
      <c r="DB2163" s="212" t="str">
        <f t="shared" si="3388"/>
        <v>DB$908</v>
      </c>
      <c r="DC2163" s="212" t="str">
        <f t="shared" si="3388"/>
        <v>DC$908</v>
      </c>
      <c r="DD2163" s="212" t="str">
        <f t="shared" si="3388"/>
        <v>DD$908</v>
      </c>
      <c r="DE2163" s="212" t="str">
        <f t="shared" si="3388"/>
        <v>DE$908</v>
      </c>
      <c r="DF2163" s="212" t="str">
        <f t="shared" si="3388"/>
        <v>DF$908</v>
      </c>
      <c r="DG2163" s="212" t="str">
        <f t="shared" si="3388"/>
        <v>DG$908</v>
      </c>
      <c r="DH2163" s="212" t="str">
        <f t="shared" si="3388"/>
        <v>DH$908</v>
      </c>
      <c r="DI2163" s="212" t="str">
        <f t="shared" si="3388"/>
        <v>DI$908</v>
      </c>
      <c r="DJ2163" s="212" t="str">
        <f t="shared" si="3388"/>
        <v>DJ$908</v>
      </c>
      <c r="DK2163" s="212" t="str">
        <f t="shared" si="3388"/>
        <v>DK$908</v>
      </c>
      <c r="DL2163" s="212" t="str">
        <f t="shared" si="3388"/>
        <v>DL$908</v>
      </c>
    </row>
    <row r="2164" spans="1:116" x14ac:dyDescent="0.4">
      <c r="A2164" s="174"/>
      <c r="E2164" s="8"/>
      <c r="G2164" s="175" t="s">
        <v>490</v>
      </c>
      <c r="H2164" s="12"/>
      <c r="I2164" s="60"/>
      <c r="J2164" s="60"/>
      <c r="K2164" s="15"/>
      <c r="L2164" s="15"/>
      <c r="M2164" s="15"/>
      <c r="N2164" s="15"/>
      <c r="O2164" s="15"/>
      <c r="P2164" s="15"/>
      <c r="R2164" s="15"/>
      <c r="S2164" s="212" t="str">
        <f>ADDRESS(ROW(S2153),COLUMN(S2153),2)</f>
        <v>S$2153</v>
      </c>
      <c r="T2164" s="212" t="str">
        <f t="shared" ref="T2164:CE2164" si="3389">ADDRESS(ROW(T2153),COLUMN(T2153),2)</f>
        <v>T$2153</v>
      </c>
      <c r="U2164" s="212" t="str">
        <f t="shared" si="3389"/>
        <v>U$2153</v>
      </c>
      <c r="V2164" s="212" t="str">
        <f t="shared" si="3389"/>
        <v>V$2153</v>
      </c>
      <c r="W2164" s="212" t="str">
        <f t="shared" si="3389"/>
        <v>W$2153</v>
      </c>
      <c r="X2164" s="212" t="str">
        <f t="shared" si="3389"/>
        <v>X$2153</v>
      </c>
      <c r="Y2164" s="212" t="str">
        <f t="shared" si="3389"/>
        <v>Y$2153</v>
      </c>
      <c r="Z2164" s="212" t="str">
        <f t="shared" si="3389"/>
        <v>Z$2153</v>
      </c>
      <c r="AA2164" s="212" t="str">
        <f t="shared" si="3389"/>
        <v>AA$2153</v>
      </c>
      <c r="AB2164" s="212" t="str">
        <f t="shared" si="3389"/>
        <v>AB$2153</v>
      </c>
      <c r="AC2164" s="212" t="str">
        <f t="shared" si="3389"/>
        <v>AC$2153</v>
      </c>
      <c r="AD2164" s="212" t="str">
        <f t="shared" si="3389"/>
        <v>AD$2153</v>
      </c>
      <c r="AE2164" s="212" t="str">
        <f t="shared" si="3389"/>
        <v>AE$2153</v>
      </c>
      <c r="AF2164" s="212" t="str">
        <f t="shared" si="3389"/>
        <v>AF$2153</v>
      </c>
      <c r="AG2164" s="212" t="str">
        <f t="shared" si="3389"/>
        <v>AG$2153</v>
      </c>
      <c r="AH2164" s="212" t="str">
        <f t="shared" si="3389"/>
        <v>AH$2153</v>
      </c>
      <c r="AI2164" s="212" t="str">
        <f t="shared" si="3389"/>
        <v>AI$2153</v>
      </c>
      <c r="AJ2164" s="212" t="str">
        <f t="shared" si="3389"/>
        <v>AJ$2153</v>
      </c>
      <c r="AK2164" s="212" t="str">
        <f t="shared" si="3389"/>
        <v>AK$2153</v>
      </c>
      <c r="AL2164" s="212" t="str">
        <f t="shared" si="3389"/>
        <v>AL$2153</v>
      </c>
      <c r="AM2164" s="212" t="str">
        <f t="shared" si="3389"/>
        <v>AM$2153</v>
      </c>
      <c r="AN2164" s="212" t="str">
        <f t="shared" si="3389"/>
        <v>AN$2153</v>
      </c>
      <c r="AO2164" s="212" t="str">
        <f t="shared" si="3389"/>
        <v>AO$2153</v>
      </c>
      <c r="AP2164" s="212" t="str">
        <f t="shared" si="3389"/>
        <v>AP$2153</v>
      </c>
      <c r="AQ2164" s="212" t="str">
        <f t="shared" si="3389"/>
        <v>AQ$2153</v>
      </c>
      <c r="AR2164" s="212" t="str">
        <f t="shared" si="3389"/>
        <v>AR$2153</v>
      </c>
      <c r="AS2164" s="212" t="str">
        <f t="shared" si="3389"/>
        <v>AS$2153</v>
      </c>
      <c r="AT2164" s="212" t="str">
        <f t="shared" si="3389"/>
        <v>AT$2153</v>
      </c>
      <c r="AU2164" s="212" t="str">
        <f t="shared" si="3389"/>
        <v>AU$2153</v>
      </c>
      <c r="AV2164" s="212" t="str">
        <f t="shared" si="3389"/>
        <v>AV$2153</v>
      </c>
      <c r="AW2164" s="212" t="str">
        <f t="shared" si="3389"/>
        <v>AW$2153</v>
      </c>
      <c r="AX2164" s="212" t="str">
        <f t="shared" si="3389"/>
        <v>AX$2153</v>
      </c>
      <c r="AY2164" s="212" t="str">
        <f t="shared" si="3389"/>
        <v>AY$2153</v>
      </c>
      <c r="AZ2164" s="212" t="str">
        <f t="shared" si="3389"/>
        <v>AZ$2153</v>
      </c>
      <c r="BA2164" s="212" t="str">
        <f t="shared" si="3389"/>
        <v>BA$2153</v>
      </c>
      <c r="BB2164" s="212" t="str">
        <f t="shared" si="3389"/>
        <v>BB$2153</v>
      </c>
      <c r="BC2164" s="212" t="str">
        <f t="shared" si="3389"/>
        <v>BC$2153</v>
      </c>
      <c r="BD2164" s="212" t="str">
        <f t="shared" si="3389"/>
        <v>BD$2153</v>
      </c>
      <c r="BE2164" s="212" t="str">
        <f t="shared" si="3389"/>
        <v>BE$2153</v>
      </c>
      <c r="BF2164" s="212" t="str">
        <f t="shared" si="3389"/>
        <v>BF$2153</v>
      </c>
      <c r="BG2164" s="212" t="str">
        <f t="shared" si="3389"/>
        <v>BG$2153</v>
      </c>
      <c r="BH2164" s="212" t="str">
        <f t="shared" si="3389"/>
        <v>BH$2153</v>
      </c>
      <c r="BI2164" s="212" t="str">
        <f t="shared" si="3389"/>
        <v>BI$2153</v>
      </c>
      <c r="BJ2164" s="212" t="str">
        <f t="shared" si="3389"/>
        <v>BJ$2153</v>
      </c>
      <c r="BK2164" s="212" t="str">
        <f t="shared" si="3389"/>
        <v>BK$2153</v>
      </c>
      <c r="BL2164" s="212" t="str">
        <f t="shared" si="3389"/>
        <v>BL$2153</v>
      </c>
      <c r="BM2164" s="212" t="str">
        <f t="shared" si="3389"/>
        <v>BM$2153</v>
      </c>
      <c r="BN2164" s="212" t="str">
        <f t="shared" si="3389"/>
        <v>BN$2153</v>
      </c>
      <c r="BO2164" s="212" t="str">
        <f t="shared" si="3389"/>
        <v>BO$2153</v>
      </c>
      <c r="BP2164" s="212" t="str">
        <f t="shared" si="3389"/>
        <v>BP$2153</v>
      </c>
      <c r="BQ2164" s="212" t="str">
        <f t="shared" si="3389"/>
        <v>BQ$2153</v>
      </c>
      <c r="BR2164" s="212" t="str">
        <f t="shared" si="3389"/>
        <v>BR$2153</v>
      </c>
      <c r="BS2164" s="212" t="str">
        <f t="shared" si="3389"/>
        <v>BS$2153</v>
      </c>
      <c r="BT2164" s="212" t="str">
        <f t="shared" si="3389"/>
        <v>BT$2153</v>
      </c>
      <c r="BU2164" s="212" t="str">
        <f t="shared" si="3389"/>
        <v>BU$2153</v>
      </c>
      <c r="BV2164" s="212" t="str">
        <f t="shared" si="3389"/>
        <v>BV$2153</v>
      </c>
      <c r="BW2164" s="212" t="str">
        <f t="shared" si="3389"/>
        <v>BW$2153</v>
      </c>
      <c r="BX2164" s="212" t="str">
        <f t="shared" si="3389"/>
        <v>BX$2153</v>
      </c>
      <c r="BY2164" s="212" t="str">
        <f t="shared" si="3389"/>
        <v>BY$2153</v>
      </c>
      <c r="BZ2164" s="212" t="str">
        <f t="shared" si="3389"/>
        <v>BZ$2153</v>
      </c>
      <c r="CA2164" s="212" t="str">
        <f t="shared" si="3389"/>
        <v>CA$2153</v>
      </c>
      <c r="CB2164" s="212" t="str">
        <f t="shared" si="3389"/>
        <v>CB$2153</v>
      </c>
      <c r="CC2164" s="212" t="str">
        <f t="shared" si="3389"/>
        <v>CC$2153</v>
      </c>
      <c r="CD2164" s="212" t="str">
        <f t="shared" si="3389"/>
        <v>CD$2153</v>
      </c>
      <c r="CE2164" s="212" t="str">
        <f t="shared" si="3389"/>
        <v>CE$2153</v>
      </c>
      <c r="CF2164" s="212" t="str">
        <f t="shared" ref="CF2164:CL2164" si="3390">ADDRESS(ROW(CF2153),COLUMN(CF2153),2)</f>
        <v>CF$2153</v>
      </c>
      <c r="CG2164" s="212" t="str">
        <f t="shared" si="3390"/>
        <v>CG$2153</v>
      </c>
      <c r="CH2164" s="212" t="str">
        <f t="shared" si="3390"/>
        <v>CH$2153</v>
      </c>
      <c r="CI2164" s="212" t="str">
        <f t="shared" si="3390"/>
        <v>CI$2153</v>
      </c>
      <c r="CJ2164" s="212" t="str">
        <f t="shared" si="3390"/>
        <v>CJ$2153</v>
      </c>
      <c r="CK2164" s="212" t="str">
        <f t="shared" si="3390"/>
        <v>CK$2153</v>
      </c>
      <c r="CL2164" s="212" t="str">
        <f t="shared" si="3390"/>
        <v>CL$2153</v>
      </c>
      <c r="CN2164" s="60"/>
      <c r="CO2164" s="212" t="str">
        <f t="shared" ref="CO2164:DL2164" si="3391">ADDRESS(ROW(CO907),COLUMN(CO907),2)</f>
        <v>CO$907</v>
      </c>
      <c r="CP2164" s="212" t="str">
        <f t="shared" si="3391"/>
        <v>CP$907</v>
      </c>
      <c r="CQ2164" s="212" t="str">
        <f t="shared" si="3391"/>
        <v>CQ$907</v>
      </c>
      <c r="CR2164" s="212" t="str">
        <f t="shared" si="3391"/>
        <v>CR$907</v>
      </c>
      <c r="CS2164" s="212" t="str">
        <f t="shared" si="3391"/>
        <v>CS$907</v>
      </c>
      <c r="CT2164" s="212" t="str">
        <f t="shared" si="3391"/>
        <v>CT$907</v>
      </c>
      <c r="CU2164" s="212" t="str">
        <f t="shared" si="3391"/>
        <v>CU$907</v>
      </c>
      <c r="CV2164" s="212" t="str">
        <f t="shared" si="3391"/>
        <v>CV$907</v>
      </c>
      <c r="CW2164" s="212" t="str">
        <f t="shared" si="3391"/>
        <v>CW$907</v>
      </c>
      <c r="CX2164" s="212" t="str">
        <f t="shared" si="3391"/>
        <v>CX$907</v>
      </c>
      <c r="CY2164" s="212" t="str">
        <f t="shared" si="3391"/>
        <v>CY$907</v>
      </c>
      <c r="CZ2164" s="212" t="str">
        <f t="shared" si="3391"/>
        <v>CZ$907</v>
      </c>
      <c r="DA2164" s="212" t="str">
        <f t="shared" si="3391"/>
        <v>DA$907</v>
      </c>
      <c r="DB2164" s="212" t="str">
        <f t="shared" si="3391"/>
        <v>DB$907</v>
      </c>
      <c r="DC2164" s="212" t="str">
        <f t="shared" si="3391"/>
        <v>DC$907</v>
      </c>
      <c r="DD2164" s="212" t="str">
        <f t="shared" si="3391"/>
        <v>DD$907</v>
      </c>
      <c r="DE2164" s="212" t="str">
        <f t="shared" si="3391"/>
        <v>DE$907</v>
      </c>
      <c r="DF2164" s="212" t="str">
        <f t="shared" si="3391"/>
        <v>DF$907</v>
      </c>
      <c r="DG2164" s="212" t="str">
        <f t="shared" si="3391"/>
        <v>DG$907</v>
      </c>
      <c r="DH2164" s="212" t="str">
        <f t="shared" si="3391"/>
        <v>DH$907</v>
      </c>
      <c r="DI2164" s="212" t="str">
        <f t="shared" si="3391"/>
        <v>DI$907</v>
      </c>
      <c r="DJ2164" s="212" t="str">
        <f t="shared" si="3391"/>
        <v>DJ$907</v>
      </c>
      <c r="DK2164" s="212" t="str">
        <f t="shared" si="3391"/>
        <v>DK$907</v>
      </c>
      <c r="DL2164" s="212" t="str">
        <f t="shared" si="3391"/>
        <v>DL$907</v>
      </c>
    </row>
    <row r="2165" spans="1:116" x14ac:dyDescent="0.4">
      <c r="A2165" s="174"/>
      <c r="E2165" s="8"/>
      <c r="G2165" s="175" t="s">
        <v>492</v>
      </c>
      <c r="H2165" s="12"/>
      <c r="I2165" s="60"/>
      <c r="J2165" s="60"/>
      <c r="K2165" s="15"/>
      <c r="L2165" s="15"/>
      <c r="M2165" s="15"/>
      <c r="N2165" s="15"/>
      <c r="O2165" s="15"/>
      <c r="P2165" s="15"/>
      <c r="R2165" s="15"/>
      <c r="S2165" s="76"/>
      <c r="T2165" s="76"/>
      <c r="U2165" s="76"/>
      <c r="V2165" s="76"/>
      <c r="W2165" s="76"/>
      <c r="X2165" s="76"/>
      <c r="Y2165" s="76"/>
      <c r="Z2165" s="76"/>
      <c r="AA2165" s="76"/>
      <c r="AB2165" s="76"/>
      <c r="AC2165" s="76"/>
      <c r="AD2165" s="76"/>
      <c r="AE2165" s="76"/>
      <c r="AF2165" s="76"/>
      <c r="AG2165" s="76"/>
      <c r="AH2165" s="76"/>
      <c r="AI2165" s="76"/>
      <c r="AJ2165" s="76"/>
      <c r="AK2165" s="76"/>
      <c r="AL2165" s="76"/>
      <c r="AM2165" s="76"/>
      <c r="AN2165" s="76"/>
      <c r="AO2165" s="76"/>
      <c r="AP2165" s="76"/>
      <c r="AQ2165" s="76"/>
      <c r="AR2165" s="76"/>
      <c r="AS2165" s="76"/>
      <c r="AT2165" s="76"/>
      <c r="AU2165" s="76"/>
      <c r="AV2165" s="76"/>
      <c r="AW2165" s="76"/>
      <c r="AX2165" s="76"/>
      <c r="AY2165" s="76"/>
      <c r="AZ2165" s="76"/>
      <c r="BA2165" s="76"/>
      <c r="BB2165" s="76"/>
      <c r="BC2165" s="76"/>
      <c r="BD2165" s="76"/>
      <c r="BE2165" s="76"/>
      <c r="BF2165" s="76"/>
      <c r="BG2165" s="76"/>
      <c r="BH2165" s="76"/>
      <c r="BI2165" s="76"/>
      <c r="BJ2165" s="76"/>
      <c r="BK2165" s="76"/>
      <c r="BL2165" s="76"/>
      <c r="BM2165" s="76"/>
      <c r="BN2165" s="76"/>
      <c r="BO2165" s="76"/>
      <c r="BP2165" s="76"/>
      <c r="BQ2165" s="76"/>
      <c r="BR2165" s="76"/>
      <c r="BS2165" s="76"/>
      <c r="BT2165" s="76"/>
      <c r="BU2165" s="76"/>
      <c r="BV2165" s="76"/>
      <c r="BW2165" s="76"/>
      <c r="BX2165" s="76"/>
      <c r="BY2165" s="76"/>
      <c r="BZ2165" s="76"/>
      <c r="CA2165" s="76"/>
      <c r="CB2165" s="76"/>
      <c r="CC2165" s="76"/>
      <c r="CD2165" s="76"/>
      <c r="CE2165" s="76"/>
      <c r="CF2165" s="76"/>
      <c r="CG2165" s="76"/>
      <c r="CH2165" s="76"/>
      <c r="CI2165" s="76"/>
      <c r="CJ2165" s="76"/>
      <c r="CK2165" s="76"/>
      <c r="CL2165" s="76"/>
      <c r="CN2165" s="60"/>
      <c r="CO2165" s="76"/>
      <c r="CP2165" s="76"/>
      <c r="CQ2165" s="76"/>
      <c r="CR2165" s="76"/>
      <c r="CS2165" s="76"/>
      <c r="CT2165" s="76"/>
      <c r="CU2165" s="76"/>
      <c r="CV2165" s="76"/>
      <c r="CW2165" s="76"/>
      <c r="CX2165" s="76"/>
      <c r="CY2165" s="76"/>
      <c r="CZ2165" s="76"/>
      <c r="DA2165" s="76"/>
      <c r="DB2165" s="76"/>
      <c r="DC2165" s="76"/>
      <c r="DD2165" s="76"/>
      <c r="DE2165" s="76"/>
      <c r="DF2165" s="76"/>
      <c r="DG2165" s="76"/>
      <c r="DH2165" s="76"/>
      <c r="DI2165" s="76"/>
      <c r="DJ2165" s="76"/>
      <c r="DK2165" s="76"/>
      <c r="DL2165" s="76"/>
    </row>
    <row r="2166" spans="1:116" x14ac:dyDescent="0.4">
      <c r="A2166" s="174"/>
      <c r="E2166" s="8"/>
      <c r="G2166" s="175" t="s">
        <v>461</v>
      </c>
      <c r="H2166" s="174"/>
      <c r="I2166" s="176"/>
      <c r="J2166" s="176"/>
      <c r="K2166" s="197"/>
      <c r="L2166" s="197"/>
      <c r="M2166" s="197"/>
      <c r="N2166" s="197"/>
      <c r="O2166" s="197"/>
      <c r="P2166" s="197"/>
      <c r="R2166" s="198"/>
      <c r="S2166" s="174"/>
      <c r="T2166" s="174"/>
      <c r="U2166" s="174"/>
      <c r="V2166" s="174"/>
      <c r="W2166" s="174"/>
      <c r="X2166" s="174"/>
      <c r="Y2166" s="174"/>
      <c r="Z2166" s="174"/>
      <c r="AA2166" s="174"/>
      <c r="AB2166" s="174"/>
      <c r="AC2166" s="174"/>
      <c r="AD2166" s="174"/>
      <c r="AE2166" s="174"/>
      <c r="AF2166" s="174"/>
      <c r="AG2166" s="174"/>
      <c r="AH2166" s="174"/>
      <c r="AI2166" s="174"/>
      <c r="AJ2166" s="174"/>
      <c r="AK2166" s="174"/>
      <c r="AL2166" s="174"/>
      <c r="AM2166" s="174"/>
      <c r="AN2166" s="174"/>
      <c r="AO2166" s="174"/>
      <c r="AP2166" s="174"/>
      <c r="AQ2166" s="174"/>
      <c r="AR2166" s="174"/>
      <c r="AS2166" s="174"/>
      <c r="AT2166" s="174"/>
      <c r="AU2166" s="174"/>
      <c r="AV2166" s="174"/>
      <c r="AW2166" s="174"/>
      <c r="AX2166" s="174"/>
      <c r="AY2166" s="174"/>
      <c r="AZ2166" s="174"/>
      <c r="BA2166" s="174"/>
      <c r="BB2166" s="174"/>
      <c r="BC2166" s="174"/>
      <c r="BD2166" s="174"/>
      <c r="BE2166" s="174"/>
      <c r="BF2166" s="174"/>
      <c r="BG2166" s="174"/>
      <c r="BH2166" s="174"/>
      <c r="BI2166" s="174"/>
      <c r="BJ2166" s="174"/>
      <c r="BK2166" s="174"/>
      <c r="BL2166" s="174"/>
      <c r="BM2166" s="174"/>
      <c r="BN2166" s="174"/>
      <c r="BO2166" s="174"/>
      <c r="BP2166" s="174"/>
      <c r="BQ2166" s="174"/>
      <c r="BR2166" s="174"/>
      <c r="BS2166" s="174"/>
      <c r="BT2166" s="174"/>
      <c r="BU2166" s="174"/>
      <c r="BV2166" s="174"/>
      <c r="BW2166" s="174"/>
      <c r="BX2166" s="174"/>
      <c r="BY2166" s="174"/>
      <c r="BZ2166" s="174"/>
      <c r="CA2166" s="174"/>
      <c r="CB2166" s="174"/>
      <c r="CC2166" s="174"/>
      <c r="CD2166" s="174"/>
      <c r="CE2166" s="174"/>
      <c r="CF2166" s="174"/>
      <c r="CG2166" s="174"/>
      <c r="CH2166" s="174"/>
      <c r="CI2166" s="174"/>
      <c r="CJ2166" s="174"/>
      <c r="CK2166" s="174"/>
      <c r="CL2166" s="174"/>
      <c r="CN2166" s="176"/>
      <c r="CO2166" s="174"/>
      <c r="CP2166" s="174"/>
      <c r="CQ2166" s="174"/>
      <c r="CR2166" s="174"/>
      <c r="CS2166" s="174"/>
      <c r="CT2166" s="174"/>
      <c r="CU2166" s="174"/>
      <c r="CV2166" s="174"/>
      <c r="CW2166" s="174"/>
      <c r="CX2166" s="174"/>
      <c r="CY2166" s="174"/>
      <c r="CZ2166" s="174"/>
      <c r="DA2166" s="174"/>
      <c r="DB2166" s="174"/>
      <c r="DC2166" s="174"/>
      <c r="DD2166" s="174"/>
      <c r="DE2166" s="174"/>
      <c r="DF2166" s="174"/>
      <c r="DG2166" s="174"/>
      <c r="DH2166" s="174"/>
      <c r="DI2166" s="174"/>
      <c r="DJ2166" s="174"/>
      <c r="DK2166" s="174"/>
      <c r="DL2166" s="174"/>
    </row>
    <row r="2167" spans="1:116" x14ac:dyDescent="0.4">
      <c r="A2167" s="174"/>
      <c r="E2167" s="8"/>
      <c r="G2167" s="175" t="s">
        <v>462</v>
      </c>
      <c r="H2167" s="174"/>
      <c r="I2167" s="176"/>
      <c r="J2167" s="176"/>
      <c r="K2167" s="197"/>
      <c r="L2167" s="197"/>
      <c r="M2167" s="197"/>
      <c r="N2167" s="197"/>
      <c r="O2167" s="197"/>
      <c r="P2167" s="197"/>
      <c r="R2167" s="198"/>
      <c r="S2167" s="174"/>
      <c r="T2167" s="174"/>
      <c r="U2167" s="174"/>
      <c r="V2167" s="174"/>
      <c r="W2167" s="174"/>
      <c r="X2167" s="174"/>
      <c r="Y2167" s="174"/>
      <c r="Z2167" s="174"/>
      <c r="AA2167" s="174"/>
      <c r="AB2167" s="174"/>
      <c r="AC2167" s="174"/>
      <c r="AD2167" s="174"/>
      <c r="AE2167" s="174"/>
      <c r="AF2167" s="174"/>
      <c r="AG2167" s="174"/>
      <c r="AH2167" s="174"/>
      <c r="AI2167" s="174"/>
      <c r="AJ2167" s="174"/>
      <c r="AK2167" s="174"/>
      <c r="AL2167" s="174"/>
      <c r="AM2167" s="174"/>
      <c r="AN2167" s="174"/>
      <c r="AO2167" s="174"/>
      <c r="AP2167" s="174"/>
      <c r="AQ2167" s="174"/>
      <c r="AR2167" s="174"/>
      <c r="AS2167" s="174"/>
      <c r="AT2167" s="174"/>
      <c r="AU2167" s="174"/>
      <c r="AV2167" s="174"/>
      <c r="AW2167" s="174"/>
      <c r="AX2167" s="174"/>
      <c r="AY2167" s="174"/>
      <c r="AZ2167" s="174"/>
      <c r="BA2167" s="174"/>
      <c r="BB2167" s="174"/>
      <c r="BC2167" s="174"/>
      <c r="BD2167" s="174"/>
      <c r="BE2167" s="174"/>
      <c r="BF2167" s="174"/>
      <c r="BG2167" s="174"/>
      <c r="BH2167" s="174"/>
      <c r="BI2167" s="174"/>
      <c r="BJ2167" s="174"/>
      <c r="BK2167" s="174"/>
      <c r="BL2167" s="174"/>
      <c r="BM2167" s="174"/>
      <c r="BN2167" s="174"/>
      <c r="BO2167" s="174"/>
      <c r="BP2167" s="174"/>
      <c r="BQ2167" s="174"/>
      <c r="BR2167" s="174"/>
      <c r="BS2167" s="174"/>
      <c r="BT2167" s="174"/>
      <c r="BU2167" s="174"/>
      <c r="BV2167" s="174"/>
      <c r="BW2167" s="174"/>
      <c r="BX2167" s="174"/>
      <c r="BY2167" s="174"/>
      <c r="BZ2167" s="174"/>
      <c r="CA2167" s="174"/>
      <c r="CB2167" s="174"/>
      <c r="CC2167" s="174"/>
      <c r="CD2167" s="174"/>
      <c r="CE2167" s="174"/>
      <c r="CF2167" s="174"/>
      <c r="CG2167" s="174"/>
      <c r="CH2167" s="174"/>
      <c r="CI2167" s="174"/>
      <c r="CJ2167" s="174"/>
      <c r="CK2167" s="174"/>
      <c r="CL2167" s="174"/>
      <c r="CN2167" s="176"/>
      <c r="CO2167" s="174"/>
      <c r="CP2167" s="174"/>
      <c r="CQ2167" s="174"/>
      <c r="CR2167" s="174"/>
      <c r="CS2167" s="174"/>
      <c r="CT2167" s="174"/>
      <c r="CU2167" s="174"/>
      <c r="CV2167" s="174"/>
      <c r="CW2167" s="174"/>
      <c r="CX2167" s="174"/>
      <c r="CY2167" s="174"/>
      <c r="CZ2167" s="174"/>
      <c r="DA2167" s="174"/>
      <c r="DB2167" s="174"/>
      <c r="DC2167" s="174"/>
      <c r="DD2167" s="174"/>
      <c r="DE2167" s="174"/>
      <c r="DF2167" s="174"/>
      <c r="DG2167" s="174"/>
      <c r="DH2167" s="174"/>
      <c r="DI2167" s="174"/>
      <c r="DJ2167" s="174"/>
      <c r="DK2167" s="174"/>
      <c r="DL2167" s="174"/>
    </row>
    <row r="2168" spans="1:116" x14ac:dyDescent="0.4">
      <c r="A2168" s="174"/>
      <c r="E2168" s="8"/>
      <c r="G2168" s="175" t="s">
        <v>491</v>
      </c>
      <c r="H2168" s="174"/>
      <c r="I2168" s="176"/>
      <c r="J2168" s="176"/>
      <c r="K2168" s="197"/>
      <c r="L2168" s="197"/>
      <c r="M2168" s="197"/>
      <c r="N2168" s="197"/>
      <c r="O2168" s="197"/>
      <c r="P2168" s="197"/>
      <c r="R2168" s="198"/>
      <c r="S2168" s="199" t="str">
        <f t="shared" ref="S2168:AX2168" si="3392">S$20</f>
        <v>S$16</v>
      </c>
      <c r="T2168" s="199" t="str">
        <f t="shared" si="3392"/>
        <v>T$16</v>
      </c>
      <c r="U2168" s="199" t="str">
        <f t="shared" si="3392"/>
        <v>U$16</v>
      </c>
      <c r="V2168" s="199" t="str">
        <f t="shared" si="3392"/>
        <v>V$16</v>
      </c>
      <c r="W2168" s="199" t="str">
        <f t="shared" si="3392"/>
        <v>W$16</v>
      </c>
      <c r="X2168" s="199" t="str">
        <f t="shared" si="3392"/>
        <v>X$16</v>
      </c>
      <c r="Y2168" s="199" t="str">
        <f t="shared" si="3392"/>
        <v>Y$16</v>
      </c>
      <c r="Z2168" s="199" t="str">
        <f t="shared" si="3392"/>
        <v>Z$16</v>
      </c>
      <c r="AA2168" s="199" t="str">
        <f t="shared" si="3392"/>
        <v>AA$16</v>
      </c>
      <c r="AB2168" s="199" t="str">
        <f t="shared" si="3392"/>
        <v>AB$16</v>
      </c>
      <c r="AC2168" s="199" t="str">
        <f t="shared" si="3392"/>
        <v>AC$16</v>
      </c>
      <c r="AD2168" s="199" t="str">
        <f t="shared" si="3392"/>
        <v>AD$16</v>
      </c>
      <c r="AE2168" s="199" t="str">
        <f t="shared" si="3392"/>
        <v>AE$16</v>
      </c>
      <c r="AF2168" s="199" t="str">
        <f t="shared" si="3392"/>
        <v>AF$16</v>
      </c>
      <c r="AG2168" s="199" t="str">
        <f t="shared" si="3392"/>
        <v>AG$16</v>
      </c>
      <c r="AH2168" s="199" t="str">
        <f t="shared" si="3392"/>
        <v>AH$16</v>
      </c>
      <c r="AI2168" s="199" t="str">
        <f t="shared" si="3392"/>
        <v>AI$16</v>
      </c>
      <c r="AJ2168" s="199" t="str">
        <f t="shared" si="3392"/>
        <v>AJ$16</v>
      </c>
      <c r="AK2168" s="199" t="str">
        <f t="shared" si="3392"/>
        <v>AK$16</v>
      </c>
      <c r="AL2168" s="199" t="str">
        <f t="shared" si="3392"/>
        <v>AL$16</v>
      </c>
      <c r="AM2168" s="199" t="str">
        <f t="shared" si="3392"/>
        <v>AM$16</v>
      </c>
      <c r="AN2168" s="199" t="str">
        <f t="shared" si="3392"/>
        <v>AN$16</v>
      </c>
      <c r="AO2168" s="199" t="str">
        <f t="shared" si="3392"/>
        <v>AO$16</v>
      </c>
      <c r="AP2168" s="199" t="str">
        <f t="shared" si="3392"/>
        <v>AP$16</v>
      </c>
      <c r="AQ2168" s="199" t="str">
        <f t="shared" si="3392"/>
        <v>AQ$16</v>
      </c>
      <c r="AR2168" s="199" t="str">
        <f t="shared" si="3392"/>
        <v>AR$16</v>
      </c>
      <c r="AS2168" s="199" t="str">
        <f t="shared" si="3392"/>
        <v>AS$16</v>
      </c>
      <c r="AT2168" s="199" t="str">
        <f t="shared" si="3392"/>
        <v>AT$16</v>
      </c>
      <c r="AU2168" s="199" t="str">
        <f t="shared" si="3392"/>
        <v>AU$16</v>
      </c>
      <c r="AV2168" s="199" t="str">
        <f t="shared" si="3392"/>
        <v>AV$16</v>
      </c>
      <c r="AW2168" s="199" t="str">
        <f t="shared" si="3392"/>
        <v>AW$16</v>
      </c>
      <c r="AX2168" s="199" t="str">
        <f t="shared" si="3392"/>
        <v>AX$16</v>
      </c>
      <c r="AY2168" s="199" t="str">
        <f t="shared" ref="AY2168:CD2168" si="3393">AY$20</f>
        <v>AY$16</v>
      </c>
      <c r="AZ2168" s="199" t="str">
        <f t="shared" si="3393"/>
        <v>AZ$16</v>
      </c>
      <c r="BA2168" s="199" t="str">
        <f t="shared" si="3393"/>
        <v>BA$16</v>
      </c>
      <c r="BB2168" s="199" t="str">
        <f t="shared" si="3393"/>
        <v>BB$16</v>
      </c>
      <c r="BC2168" s="199" t="str">
        <f t="shared" si="3393"/>
        <v>BC$16</v>
      </c>
      <c r="BD2168" s="199" t="str">
        <f t="shared" si="3393"/>
        <v>BD$16</v>
      </c>
      <c r="BE2168" s="199" t="str">
        <f t="shared" si="3393"/>
        <v>BE$16</v>
      </c>
      <c r="BF2168" s="199" t="str">
        <f t="shared" si="3393"/>
        <v>BF$16</v>
      </c>
      <c r="BG2168" s="199" t="str">
        <f t="shared" si="3393"/>
        <v>BG$16</v>
      </c>
      <c r="BH2168" s="199" t="str">
        <f t="shared" si="3393"/>
        <v>BH$16</v>
      </c>
      <c r="BI2168" s="199" t="str">
        <f t="shared" si="3393"/>
        <v>BI$16</v>
      </c>
      <c r="BJ2168" s="199" t="str">
        <f t="shared" si="3393"/>
        <v>BJ$16</v>
      </c>
      <c r="BK2168" s="199" t="str">
        <f t="shared" si="3393"/>
        <v>BK$16</v>
      </c>
      <c r="BL2168" s="199" t="str">
        <f t="shared" si="3393"/>
        <v>BL$16</v>
      </c>
      <c r="BM2168" s="199" t="str">
        <f t="shared" si="3393"/>
        <v>BM$16</v>
      </c>
      <c r="BN2168" s="199" t="str">
        <f t="shared" si="3393"/>
        <v>BN$16</v>
      </c>
      <c r="BO2168" s="199" t="str">
        <f t="shared" si="3393"/>
        <v>BO$16</v>
      </c>
      <c r="BP2168" s="199" t="str">
        <f t="shared" si="3393"/>
        <v>BP$16</v>
      </c>
      <c r="BQ2168" s="199" t="str">
        <f t="shared" si="3393"/>
        <v>BQ$16</v>
      </c>
      <c r="BR2168" s="199" t="str">
        <f t="shared" si="3393"/>
        <v>BR$16</v>
      </c>
      <c r="BS2168" s="199" t="str">
        <f t="shared" si="3393"/>
        <v>BS$16</v>
      </c>
      <c r="BT2168" s="199" t="str">
        <f t="shared" si="3393"/>
        <v>BT$16</v>
      </c>
      <c r="BU2168" s="199" t="str">
        <f t="shared" si="3393"/>
        <v>BU$16</v>
      </c>
      <c r="BV2168" s="199" t="str">
        <f t="shared" si="3393"/>
        <v>BV$16</v>
      </c>
      <c r="BW2168" s="199" t="str">
        <f t="shared" si="3393"/>
        <v>BW$16</v>
      </c>
      <c r="BX2168" s="199" t="str">
        <f t="shared" si="3393"/>
        <v>BX$16</v>
      </c>
      <c r="BY2168" s="199" t="str">
        <f t="shared" si="3393"/>
        <v>BY$16</v>
      </c>
      <c r="BZ2168" s="199" t="str">
        <f t="shared" si="3393"/>
        <v>BZ$16</v>
      </c>
      <c r="CA2168" s="199" t="str">
        <f t="shared" si="3393"/>
        <v>CA$16</v>
      </c>
      <c r="CB2168" s="199" t="str">
        <f t="shared" si="3393"/>
        <v>CB$16</v>
      </c>
      <c r="CC2168" s="199" t="str">
        <f t="shared" si="3393"/>
        <v>CC$16</v>
      </c>
      <c r="CD2168" s="199" t="str">
        <f t="shared" si="3393"/>
        <v>CD$16</v>
      </c>
      <c r="CE2168" s="199" t="str">
        <f t="shared" ref="CE2168:CL2168" si="3394">CE$20</f>
        <v>CE$16</v>
      </c>
      <c r="CF2168" s="199" t="str">
        <f t="shared" si="3394"/>
        <v>CF$16</v>
      </c>
      <c r="CG2168" s="199" t="str">
        <f t="shared" si="3394"/>
        <v>CG$16</v>
      </c>
      <c r="CH2168" s="199" t="str">
        <f t="shared" si="3394"/>
        <v>CH$16</v>
      </c>
      <c r="CI2168" s="199" t="str">
        <f t="shared" si="3394"/>
        <v>CI$16</v>
      </c>
      <c r="CJ2168" s="199" t="str">
        <f t="shared" si="3394"/>
        <v>CJ$16</v>
      </c>
      <c r="CK2168" s="199" t="str">
        <f t="shared" si="3394"/>
        <v>CK$16</v>
      </c>
      <c r="CL2168" s="199" t="str">
        <f t="shared" si="3394"/>
        <v>CL$16</v>
      </c>
      <c r="CN2168" s="176"/>
      <c r="CO2168" s="199" t="str">
        <f t="shared" ref="CO2168:DL2168" si="3395">CO$20</f>
        <v>CO$16</v>
      </c>
      <c r="CP2168" s="199" t="str">
        <f t="shared" si="3395"/>
        <v>CP$16</v>
      </c>
      <c r="CQ2168" s="199" t="str">
        <f t="shared" si="3395"/>
        <v>CQ$16</v>
      </c>
      <c r="CR2168" s="199" t="str">
        <f t="shared" si="3395"/>
        <v>CR$16</v>
      </c>
      <c r="CS2168" s="199" t="str">
        <f t="shared" si="3395"/>
        <v>CS$16</v>
      </c>
      <c r="CT2168" s="199" t="str">
        <f t="shared" si="3395"/>
        <v>CT$16</v>
      </c>
      <c r="CU2168" s="199" t="str">
        <f t="shared" si="3395"/>
        <v>CU$16</v>
      </c>
      <c r="CV2168" s="199" t="str">
        <f t="shared" si="3395"/>
        <v>CV$16</v>
      </c>
      <c r="CW2168" s="199" t="str">
        <f t="shared" si="3395"/>
        <v>CW$16</v>
      </c>
      <c r="CX2168" s="199" t="str">
        <f t="shared" si="3395"/>
        <v>CX$16</v>
      </c>
      <c r="CY2168" s="199" t="str">
        <f t="shared" si="3395"/>
        <v>CY$16</v>
      </c>
      <c r="CZ2168" s="199" t="str">
        <f t="shared" si="3395"/>
        <v>CZ$16</v>
      </c>
      <c r="DA2168" s="199" t="str">
        <f t="shared" si="3395"/>
        <v>DA$16</v>
      </c>
      <c r="DB2168" s="199" t="str">
        <f t="shared" si="3395"/>
        <v>DB$16</v>
      </c>
      <c r="DC2168" s="199" t="str">
        <f t="shared" si="3395"/>
        <v>DC$16</v>
      </c>
      <c r="DD2168" s="199" t="str">
        <f t="shared" si="3395"/>
        <v>DD$16</v>
      </c>
      <c r="DE2168" s="199" t="str">
        <f t="shared" si="3395"/>
        <v>DE$16</v>
      </c>
      <c r="DF2168" s="199" t="str">
        <f t="shared" si="3395"/>
        <v>DF$16</v>
      </c>
      <c r="DG2168" s="199" t="str">
        <f t="shared" si="3395"/>
        <v>DG$16</v>
      </c>
      <c r="DH2168" s="199" t="str">
        <f t="shared" si="3395"/>
        <v>DH$16</v>
      </c>
      <c r="DI2168" s="199" t="str">
        <f t="shared" si="3395"/>
        <v>DI$16</v>
      </c>
      <c r="DJ2168" s="199" t="str">
        <f t="shared" si="3395"/>
        <v>DJ$16</v>
      </c>
      <c r="DK2168" s="199" t="str">
        <f t="shared" si="3395"/>
        <v>DK$16</v>
      </c>
      <c r="DL2168" s="199" t="str">
        <f t="shared" si="3395"/>
        <v>DL$16</v>
      </c>
    </row>
    <row r="2169" spans="1:116" x14ac:dyDescent="0.4">
      <c r="A2169" s="174"/>
      <c r="E2169" s="8"/>
      <c r="G2169" s="175" t="s">
        <v>505</v>
      </c>
      <c r="H2169" s="200"/>
      <c r="I2169" s="201"/>
      <c r="J2169" s="201"/>
      <c r="K2169" s="202"/>
      <c r="L2169" s="202"/>
      <c r="M2169" s="202"/>
      <c r="N2169" s="202"/>
      <c r="O2169" s="202"/>
      <c r="P2169" s="202"/>
      <c r="R2169" s="202"/>
      <c r="S2169" s="199" t="str">
        <f t="shared" ref="S2169:AX2169" si="3396">S$21</f>
        <v>S$17</v>
      </c>
      <c r="T2169" s="199" t="str">
        <f t="shared" si="3396"/>
        <v>T$17</v>
      </c>
      <c r="U2169" s="199" t="str">
        <f t="shared" si="3396"/>
        <v>U$17</v>
      </c>
      <c r="V2169" s="199" t="str">
        <f t="shared" si="3396"/>
        <v>V$17</v>
      </c>
      <c r="W2169" s="199" t="str">
        <f t="shared" si="3396"/>
        <v>W$17</v>
      </c>
      <c r="X2169" s="199" t="str">
        <f t="shared" si="3396"/>
        <v>X$17</v>
      </c>
      <c r="Y2169" s="199" t="str">
        <f t="shared" si="3396"/>
        <v>Y$17</v>
      </c>
      <c r="Z2169" s="199" t="str">
        <f t="shared" si="3396"/>
        <v>Z$17</v>
      </c>
      <c r="AA2169" s="199" t="str">
        <f t="shared" si="3396"/>
        <v>AA$17</v>
      </c>
      <c r="AB2169" s="199" t="str">
        <f t="shared" si="3396"/>
        <v>AB$17</v>
      </c>
      <c r="AC2169" s="199" t="str">
        <f t="shared" si="3396"/>
        <v>AC$17</v>
      </c>
      <c r="AD2169" s="199" t="str">
        <f t="shared" si="3396"/>
        <v>AD$17</v>
      </c>
      <c r="AE2169" s="199" t="str">
        <f t="shared" si="3396"/>
        <v>AE$17</v>
      </c>
      <c r="AF2169" s="199" t="str">
        <f t="shared" si="3396"/>
        <v>AF$17</v>
      </c>
      <c r="AG2169" s="199" t="str">
        <f t="shared" si="3396"/>
        <v>AG$17</v>
      </c>
      <c r="AH2169" s="199" t="str">
        <f t="shared" si="3396"/>
        <v>AH$17</v>
      </c>
      <c r="AI2169" s="199" t="str">
        <f t="shared" si="3396"/>
        <v>AI$17</v>
      </c>
      <c r="AJ2169" s="199" t="str">
        <f t="shared" si="3396"/>
        <v>AJ$17</v>
      </c>
      <c r="AK2169" s="199" t="str">
        <f t="shared" si="3396"/>
        <v>AK$17</v>
      </c>
      <c r="AL2169" s="199" t="str">
        <f t="shared" si="3396"/>
        <v>AL$17</v>
      </c>
      <c r="AM2169" s="199" t="str">
        <f t="shared" si="3396"/>
        <v>AM$17</v>
      </c>
      <c r="AN2169" s="199" t="str">
        <f t="shared" si="3396"/>
        <v>AN$17</v>
      </c>
      <c r="AO2169" s="199" t="str">
        <f t="shared" si="3396"/>
        <v>AO$17</v>
      </c>
      <c r="AP2169" s="199" t="str">
        <f t="shared" si="3396"/>
        <v>AP$17</v>
      </c>
      <c r="AQ2169" s="199" t="str">
        <f t="shared" si="3396"/>
        <v>AQ$17</v>
      </c>
      <c r="AR2169" s="199" t="str">
        <f t="shared" si="3396"/>
        <v>AR$17</v>
      </c>
      <c r="AS2169" s="199" t="str">
        <f t="shared" si="3396"/>
        <v>AS$17</v>
      </c>
      <c r="AT2169" s="199" t="str">
        <f t="shared" si="3396"/>
        <v>AT$17</v>
      </c>
      <c r="AU2169" s="199" t="str">
        <f t="shared" si="3396"/>
        <v>AU$17</v>
      </c>
      <c r="AV2169" s="199" t="str">
        <f t="shared" si="3396"/>
        <v>AV$17</v>
      </c>
      <c r="AW2169" s="199" t="str">
        <f t="shared" si="3396"/>
        <v>AW$17</v>
      </c>
      <c r="AX2169" s="199" t="str">
        <f t="shared" si="3396"/>
        <v>AX$17</v>
      </c>
      <c r="AY2169" s="199" t="str">
        <f t="shared" ref="AY2169:CD2169" si="3397">AY$21</f>
        <v>AY$17</v>
      </c>
      <c r="AZ2169" s="199" t="str">
        <f t="shared" si="3397"/>
        <v>AZ$17</v>
      </c>
      <c r="BA2169" s="199" t="str">
        <f t="shared" si="3397"/>
        <v>BA$17</v>
      </c>
      <c r="BB2169" s="199" t="str">
        <f t="shared" si="3397"/>
        <v>BB$17</v>
      </c>
      <c r="BC2169" s="199" t="str">
        <f t="shared" si="3397"/>
        <v>BC$17</v>
      </c>
      <c r="BD2169" s="199" t="str">
        <f t="shared" si="3397"/>
        <v>BD$17</v>
      </c>
      <c r="BE2169" s="199" t="str">
        <f t="shared" si="3397"/>
        <v>BE$17</v>
      </c>
      <c r="BF2169" s="199" t="str">
        <f t="shared" si="3397"/>
        <v>BF$17</v>
      </c>
      <c r="BG2169" s="199" t="str">
        <f t="shared" si="3397"/>
        <v>BG$17</v>
      </c>
      <c r="BH2169" s="199" t="str">
        <f t="shared" si="3397"/>
        <v>BH$17</v>
      </c>
      <c r="BI2169" s="199" t="str">
        <f t="shared" si="3397"/>
        <v>BI$17</v>
      </c>
      <c r="BJ2169" s="199" t="str">
        <f t="shared" si="3397"/>
        <v>BJ$17</v>
      </c>
      <c r="BK2169" s="199" t="str">
        <f t="shared" si="3397"/>
        <v>BK$17</v>
      </c>
      <c r="BL2169" s="199" t="str">
        <f t="shared" si="3397"/>
        <v>BL$17</v>
      </c>
      <c r="BM2169" s="199" t="str">
        <f t="shared" si="3397"/>
        <v>BM$17</v>
      </c>
      <c r="BN2169" s="199" t="str">
        <f t="shared" si="3397"/>
        <v>BN$17</v>
      </c>
      <c r="BO2169" s="199" t="str">
        <f t="shared" si="3397"/>
        <v>BO$17</v>
      </c>
      <c r="BP2169" s="199" t="str">
        <f t="shared" si="3397"/>
        <v>BP$17</v>
      </c>
      <c r="BQ2169" s="199" t="str">
        <f t="shared" si="3397"/>
        <v>BQ$17</v>
      </c>
      <c r="BR2169" s="199" t="str">
        <f t="shared" si="3397"/>
        <v>BR$17</v>
      </c>
      <c r="BS2169" s="199" t="str">
        <f t="shared" si="3397"/>
        <v>BS$17</v>
      </c>
      <c r="BT2169" s="199" t="str">
        <f t="shared" si="3397"/>
        <v>BT$17</v>
      </c>
      <c r="BU2169" s="199" t="str">
        <f t="shared" si="3397"/>
        <v>BU$17</v>
      </c>
      <c r="BV2169" s="199" t="str">
        <f t="shared" si="3397"/>
        <v>BV$17</v>
      </c>
      <c r="BW2169" s="199" t="str">
        <f t="shared" si="3397"/>
        <v>BW$17</v>
      </c>
      <c r="BX2169" s="199" t="str">
        <f t="shared" si="3397"/>
        <v>BX$17</v>
      </c>
      <c r="BY2169" s="199" t="str">
        <f t="shared" si="3397"/>
        <v>BY$17</v>
      </c>
      <c r="BZ2169" s="199" t="str">
        <f t="shared" si="3397"/>
        <v>BZ$17</v>
      </c>
      <c r="CA2169" s="199" t="str">
        <f t="shared" si="3397"/>
        <v>CA$17</v>
      </c>
      <c r="CB2169" s="199" t="str">
        <f t="shared" si="3397"/>
        <v>CB$17</v>
      </c>
      <c r="CC2169" s="199" t="str">
        <f t="shared" si="3397"/>
        <v>CC$17</v>
      </c>
      <c r="CD2169" s="199" t="str">
        <f t="shared" si="3397"/>
        <v>CD$17</v>
      </c>
      <c r="CE2169" s="199" t="str">
        <f t="shared" ref="CE2169:CL2169" si="3398">CE$21</f>
        <v>CE$17</v>
      </c>
      <c r="CF2169" s="199" t="str">
        <f t="shared" si="3398"/>
        <v>CF$17</v>
      </c>
      <c r="CG2169" s="199" t="str">
        <f t="shared" si="3398"/>
        <v>CG$17</v>
      </c>
      <c r="CH2169" s="199" t="str">
        <f t="shared" si="3398"/>
        <v>CH$17</v>
      </c>
      <c r="CI2169" s="199" t="str">
        <f t="shared" si="3398"/>
        <v>CI$17</v>
      </c>
      <c r="CJ2169" s="199" t="str">
        <f t="shared" si="3398"/>
        <v>CJ$17</v>
      </c>
      <c r="CK2169" s="199" t="str">
        <f t="shared" si="3398"/>
        <v>CK$17</v>
      </c>
      <c r="CL2169" s="199" t="str">
        <f t="shared" si="3398"/>
        <v>CL$17</v>
      </c>
      <c r="CN2169" s="201"/>
      <c r="CO2169" s="199" t="str">
        <f t="shared" ref="CO2169:DL2169" si="3399">CO$21</f>
        <v>CO$17</v>
      </c>
      <c r="CP2169" s="199" t="str">
        <f t="shared" si="3399"/>
        <v>CP$17</v>
      </c>
      <c r="CQ2169" s="199" t="str">
        <f t="shared" si="3399"/>
        <v>CQ$17</v>
      </c>
      <c r="CR2169" s="199" t="str">
        <f t="shared" si="3399"/>
        <v>CR$17</v>
      </c>
      <c r="CS2169" s="199" t="str">
        <f t="shared" si="3399"/>
        <v>CS$17</v>
      </c>
      <c r="CT2169" s="199" t="str">
        <f t="shared" si="3399"/>
        <v>CT$17</v>
      </c>
      <c r="CU2169" s="199" t="str">
        <f t="shared" si="3399"/>
        <v>CU$17</v>
      </c>
      <c r="CV2169" s="199" t="str">
        <f t="shared" si="3399"/>
        <v>CV$17</v>
      </c>
      <c r="CW2169" s="199" t="str">
        <f t="shared" si="3399"/>
        <v>CW$17</v>
      </c>
      <c r="CX2169" s="199" t="str">
        <f t="shared" si="3399"/>
        <v>CX$17</v>
      </c>
      <c r="CY2169" s="199" t="str">
        <f t="shared" si="3399"/>
        <v>CY$17</v>
      </c>
      <c r="CZ2169" s="199" t="str">
        <f t="shared" si="3399"/>
        <v>CZ$17</v>
      </c>
      <c r="DA2169" s="199" t="str">
        <f t="shared" si="3399"/>
        <v>DA$17</v>
      </c>
      <c r="DB2169" s="199" t="str">
        <f t="shared" si="3399"/>
        <v>DB$17</v>
      </c>
      <c r="DC2169" s="199" t="str">
        <f t="shared" si="3399"/>
        <v>DC$17</v>
      </c>
      <c r="DD2169" s="199" t="str">
        <f t="shared" si="3399"/>
        <v>DD$17</v>
      </c>
      <c r="DE2169" s="199" t="str">
        <f t="shared" si="3399"/>
        <v>DE$17</v>
      </c>
      <c r="DF2169" s="199" t="str">
        <f t="shared" si="3399"/>
        <v>DF$17</v>
      </c>
      <c r="DG2169" s="199" t="str">
        <f t="shared" si="3399"/>
        <v>DG$17</v>
      </c>
      <c r="DH2169" s="199" t="str">
        <f t="shared" si="3399"/>
        <v>DH$17</v>
      </c>
      <c r="DI2169" s="199" t="str">
        <f t="shared" si="3399"/>
        <v>DI$17</v>
      </c>
      <c r="DJ2169" s="199" t="str">
        <f t="shared" si="3399"/>
        <v>DJ$17</v>
      </c>
      <c r="DK2169" s="199" t="str">
        <f t="shared" si="3399"/>
        <v>DK$17</v>
      </c>
      <c r="DL2169" s="199" t="str">
        <f t="shared" si="3399"/>
        <v>DL$17</v>
      </c>
    </row>
    <row r="2170" spans="1:116" x14ac:dyDescent="0.4">
      <c r="A2170" s="174"/>
      <c r="E2170" s="8"/>
      <c r="G2170" s="175" t="s">
        <v>463</v>
      </c>
      <c r="H2170" s="200"/>
      <c r="I2170" s="201"/>
      <c r="J2170" s="201"/>
      <c r="K2170" s="202"/>
      <c r="L2170" s="202"/>
      <c r="M2170" s="202"/>
      <c r="N2170" s="202"/>
      <c r="O2170" s="202"/>
      <c r="P2170" s="202"/>
      <c r="R2170" s="202"/>
      <c r="S2170" s="190"/>
      <c r="T2170" s="190"/>
      <c r="U2170" s="190"/>
      <c r="V2170" s="190"/>
      <c r="W2170" s="190"/>
      <c r="X2170" s="190"/>
      <c r="Y2170" s="190"/>
      <c r="Z2170" s="190"/>
      <c r="AA2170" s="190"/>
      <c r="AB2170" s="190"/>
      <c r="AC2170" s="190"/>
      <c r="AD2170" s="190"/>
      <c r="AE2170" s="190"/>
      <c r="AF2170" s="190"/>
      <c r="AG2170" s="190"/>
      <c r="AH2170" s="190"/>
      <c r="AI2170" s="190"/>
      <c r="AJ2170" s="190"/>
      <c r="AK2170" s="190"/>
      <c r="AL2170" s="190"/>
      <c r="AM2170" s="190"/>
      <c r="AN2170" s="190"/>
      <c r="AO2170" s="190"/>
      <c r="AP2170" s="190"/>
      <c r="AQ2170" s="190"/>
      <c r="AR2170" s="190"/>
      <c r="AS2170" s="190"/>
      <c r="AT2170" s="190"/>
      <c r="AU2170" s="190"/>
      <c r="AV2170" s="190"/>
      <c r="AW2170" s="190"/>
      <c r="AX2170" s="190"/>
      <c r="AY2170" s="190"/>
      <c r="AZ2170" s="190"/>
      <c r="BA2170" s="190"/>
      <c r="BB2170" s="190"/>
      <c r="BC2170" s="190"/>
      <c r="BD2170" s="190"/>
      <c r="BE2170" s="190"/>
      <c r="BF2170" s="190"/>
      <c r="BG2170" s="190"/>
      <c r="BH2170" s="190"/>
      <c r="BI2170" s="190"/>
      <c r="BJ2170" s="190"/>
      <c r="BK2170" s="190"/>
      <c r="BL2170" s="190"/>
      <c r="BM2170" s="190"/>
      <c r="BN2170" s="190"/>
      <c r="BO2170" s="190"/>
      <c r="BP2170" s="190"/>
      <c r="BQ2170" s="190"/>
      <c r="BR2170" s="190"/>
      <c r="BS2170" s="190"/>
      <c r="BT2170" s="190"/>
      <c r="BU2170" s="190"/>
      <c r="BV2170" s="190"/>
      <c r="BW2170" s="190"/>
      <c r="BX2170" s="190"/>
      <c r="BY2170" s="190"/>
      <c r="BZ2170" s="190"/>
      <c r="CA2170" s="190"/>
      <c r="CB2170" s="190"/>
      <c r="CC2170" s="190"/>
      <c r="CD2170" s="190"/>
      <c r="CE2170" s="190"/>
      <c r="CF2170" s="190"/>
      <c r="CG2170" s="190"/>
      <c r="CH2170" s="190"/>
      <c r="CI2170" s="190"/>
      <c r="CJ2170" s="190"/>
      <c r="CK2170" s="190"/>
      <c r="CL2170" s="190"/>
      <c r="CN2170" s="201"/>
      <c r="CO2170" s="190"/>
      <c r="CP2170" s="190"/>
      <c r="CQ2170" s="190"/>
      <c r="CR2170" s="190"/>
      <c r="CS2170" s="190"/>
      <c r="CT2170" s="190"/>
      <c r="CU2170" s="190"/>
      <c r="CV2170" s="190"/>
      <c r="CW2170" s="190"/>
      <c r="CX2170" s="190"/>
      <c r="CY2170" s="190"/>
      <c r="CZ2170" s="190"/>
      <c r="DA2170" s="190"/>
      <c r="DB2170" s="190"/>
      <c r="DC2170" s="190"/>
      <c r="DD2170" s="190"/>
      <c r="DE2170" s="190"/>
      <c r="DF2170" s="190"/>
      <c r="DG2170" s="190"/>
      <c r="DH2170" s="190"/>
      <c r="DI2170" s="190"/>
      <c r="DJ2170" s="190"/>
      <c r="DK2170" s="190"/>
      <c r="DL2170" s="190"/>
    </row>
    <row r="2171" spans="1:116" x14ac:dyDescent="0.4">
      <c r="A2171" s="174"/>
      <c r="E2171" s="8"/>
      <c r="G2171" s="175" t="s">
        <v>464</v>
      </c>
      <c r="H2171" s="200"/>
      <c r="I2171" s="201"/>
      <c r="J2171" s="201"/>
      <c r="K2171" s="202"/>
      <c r="L2171" s="202"/>
      <c r="M2171" s="202"/>
      <c r="N2171" s="202"/>
      <c r="O2171" s="202"/>
      <c r="P2171" s="202"/>
      <c r="R2171" s="202"/>
      <c r="S2171" s="190"/>
      <c r="T2171" s="190"/>
      <c r="U2171" s="190"/>
      <c r="V2171" s="190"/>
      <c r="W2171" s="190"/>
      <c r="X2171" s="190"/>
      <c r="Y2171" s="190"/>
      <c r="Z2171" s="190"/>
      <c r="AA2171" s="190"/>
      <c r="AB2171" s="190"/>
      <c r="AC2171" s="190"/>
      <c r="AD2171" s="190"/>
      <c r="AE2171" s="190"/>
      <c r="AF2171" s="190"/>
      <c r="AG2171" s="190"/>
      <c r="AH2171" s="190"/>
      <c r="AI2171" s="190"/>
      <c r="AJ2171" s="190"/>
      <c r="AK2171" s="190"/>
      <c r="AL2171" s="190"/>
      <c r="AM2171" s="190"/>
      <c r="AN2171" s="190"/>
      <c r="AO2171" s="190"/>
      <c r="AP2171" s="190"/>
      <c r="AQ2171" s="190"/>
      <c r="AR2171" s="190"/>
      <c r="AS2171" s="190"/>
      <c r="AT2171" s="190"/>
      <c r="AU2171" s="190"/>
      <c r="AV2171" s="190"/>
      <c r="AW2171" s="190"/>
      <c r="AX2171" s="190"/>
      <c r="AY2171" s="190"/>
      <c r="AZ2171" s="190"/>
      <c r="BA2171" s="190"/>
      <c r="BB2171" s="190"/>
      <c r="BC2171" s="190"/>
      <c r="BD2171" s="190"/>
      <c r="BE2171" s="190"/>
      <c r="BF2171" s="190"/>
      <c r="BG2171" s="190"/>
      <c r="BH2171" s="190"/>
      <c r="BI2171" s="190"/>
      <c r="BJ2171" s="190"/>
      <c r="BK2171" s="190"/>
      <c r="BL2171" s="190"/>
      <c r="BM2171" s="190"/>
      <c r="BN2171" s="190"/>
      <c r="BO2171" s="190"/>
      <c r="BP2171" s="190"/>
      <c r="BQ2171" s="190"/>
      <c r="BR2171" s="190"/>
      <c r="BS2171" s="190"/>
      <c r="BT2171" s="190"/>
      <c r="BU2171" s="190"/>
      <c r="BV2171" s="190"/>
      <c r="BW2171" s="190"/>
      <c r="BX2171" s="190"/>
      <c r="BY2171" s="190"/>
      <c r="BZ2171" s="190"/>
      <c r="CA2171" s="190"/>
      <c r="CB2171" s="190"/>
      <c r="CC2171" s="190"/>
      <c r="CD2171" s="190"/>
      <c r="CE2171" s="190"/>
      <c r="CF2171" s="190"/>
      <c r="CG2171" s="190"/>
      <c r="CH2171" s="190"/>
      <c r="CI2171" s="190"/>
      <c r="CJ2171" s="190"/>
      <c r="CK2171" s="190"/>
      <c r="CL2171" s="190"/>
      <c r="CN2171" s="201"/>
      <c r="CO2171" s="190"/>
      <c r="CP2171" s="190"/>
      <c r="CQ2171" s="190"/>
      <c r="CR2171" s="190"/>
      <c r="CS2171" s="190"/>
      <c r="CT2171" s="190"/>
      <c r="CU2171" s="190"/>
      <c r="CV2171" s="190"/>
      <c r="CW2171" s="190"/>
      <c r="CX2171" s="190"/>
      <c r="CY2171" s="190"/>
      <c r="CZ2171" s="190"/>
      <c r="DA2171" s="190"/>
      <c r="DB2171" s="190"/>
      <c r="DC2171" s="190"/>
      <c r="DD2171" s="190"/>
      <c r="DE2171" s="190"/>
      <c r="DF2171" s="190"/>
      <c r="DG2171" s="190"/>
      <c r="DH2171" s="190"/>
      <c r="DI2171" s="190"/>
      <c r="DJ2171" s="190"/>
      <c r="DK2171" s="190"/>
      <c r="DL2171" s="190"/>
    </row>
    <row r="2172" spans="1:116" x14ac:dyDescent="0.4">
      <c r="A2172" s="31" t="s">
        <v>218</v>
      </c>
      <c r="B2172" s="31" t="s">
        <v>395</v>
      </c>
      <c r="C2172" s="31"/>
      <c r="D2172" t="s">
        <v>407</v>
      </c>
      <c r="E2172" s="8" t="str">
        <f t="shared" si="3273"/>
        <v>2172 WCAP-IS</v>
      </c>
      <c r="F2172" t="s">
        <v>435</v>
      </c>
      <c r="G2172" s="70" t="s">
        <v>399</v>
      </c>
      <c r="H2172" s="200"/>
      <c r="I2172" s="201"/>
      <c r="J2172" s="201"/>
      <c r="K2172" s="202"/>
      <c r="L2172" s="202"/>
      <c r="M2172" s="202"/>
      <c r="N2172" s="202"/>
      <c r="O2172" s="202"/>
      <c r="P2172" s="202"/>
      <c r="R2172" s="202"/>
      <c r="S2172" s="190" t="str">
        <f t="shared" ref="S2172:AX2172" si="3400">S$22</f>
        <v>S$18</v>
      </c>
      <c r="T2172" s="190" t="str">
        <f t="shared" si="3400"/>
        <v>T$18</v>
      </c>
      <c r="U2172" s="190" t="str">
        <f t="shared" si="3400"/>
        <v>U$18</v>
      </c>
      <c r="V2172" s="190" t="str">
        <f t="shared" si="3400"/>
        <v>V$18</v>
      </c>
      <c r="W2172" s="190" t="str">
        <f t="shared" si="3400"/>
        <v>W$18</v>
      </c>
      <c r="X2172" s="190" t="str">
        <f t="shared" si="3400"/>
        <v>X$18</v>
      </c>
      <c r="Y2172" s="190" t="str">
        <f t="shared" si="3400"/>
        <v>Y$18</v>
      </c>
      <c r="Z2172" s="190" t="str">
        <f t="shared" si="3400"/>
        <v>Z$18</v>
      </c>
      <c r="AA2172" s="190" t="str">
        <f t="shared" si="3400"/>
        <v>AA$18</v>
      </c>
      <c r="AB2172" s="190" t="str">
        <f t="shared" si="3400"/>
        <v>AB$18</v>
      </c>
      <c r="AC2172" s="190" t="str">
        <f t="shared" si="3400"/>
        <v>AC$18</v>
      </c>
      <c r="AD2172" s="190" t="str">
        <f t="shared" si="3400"/>
        <v>AD$18</v>
      </c>
      <c r="AE2172" s="190" t="str">
        <f t="shared" si="3400"/>
        <v>AE$18</v>
      </c>
      <c r="AF2172" s="190" t="str">
        <f t="shared" si="3400"/>
        <v>AF$18</v>
      </c>
      <c r="AG2172" s="190" t="str">
        <f t="shared" si="3400"/>
        <v>AG$18</v>
      </c>
      <c r="AH2172" s="190" t="str">
        <f t="shared" si="3400"/>
        <v>AH$18</v>
      </c>
      <c r="AI2172" s="190" t="str">
        <f t="shared" si="3400"/>
        <v>AI$18</v>
      </c>
      <c r="AJ2172" s="190" t="str">
        <f t="shared" si="3400"/>
        <v>AJ$18</v>
      </c>
      <c r="AK2172" s="190" t="str">
        <f t="shared" si="3400"/>
        <v>AK$18</v>
      </c>
      <c r="AL2172" s="190" t="str">
        <f t="shared" si="3400"/>
        <v>AL$18</v>
      </c>
      <c r="AM2172" s="190" t="str">
        <f t="shared" si="3400"/>
        <v>AM$18</v>
      </c>
      <c r="AN2172" s="190" t="str">
        <f t="shared" si="3400"/>
        <v>AN$18</v>
      </c>
      <c r="AO2172" s="190" t="str">
        <f t="shared" si="3400"/>
        <v>AO$18</v>
      </c>
      <c r="AP2172" s="190" t="str">
        <f t="shared" si="3400"/>
        <v>AP$18</v>
      </c>
      <c r="AQ2172" s="190" t="str">
        <f t="shared" si="3400"/>
        <v>AQ$18</v>
      </c>
      <c r="AR2172" s="190" t="str">
        <f t="shared" si="3400"/>
        <v>AR$18</v>
      </c>
      <c r="AS2172" s="190" t="str">
        <f t="shared" si="3400"/>
        <v>AS$18</v>
      </c>
      <c r="AT2172" s="190" t="str">
        <f t="shared" si="3400"/>
        <v>AT$18</v>
      </c>
      <c r="AU2172" s="190" t="str">
        <f t="shared" si="3400"/>
        <v>AU$18</v>
      </c>
      <c r="AV2172" s="190" t="str">
        <f t="shared" si="3400"/>
        <v>AV$18</v>
      </c>
      <c r="AW2172" s="190" t="str">
        <f t="shared" si="3400"/>
        <v>AW$18</v>
      </c>
      <c r="AX2172" s="190" t="str">
        <f t="shared" si="3400"/>
        <v>AX$18</v>
      </c>
      <c r="AY2172" s="190" t="str">
        <f t="shared" ref="AY2172:CD2172" si="3401">AY$22</f>
        <v>AY$18</v>
      </c>
      <c r="AZ2172" s="190" t="str">
        <f t="shared" si="3401"/>
        <v>AZ$18</v>
      </c>
      <c r="BA2172" s="190" t="str">
        <f t="shared" si="3401"/>
        <v>BA$18</v>
      </c>
      <c r="BB2172" s="190" t="str">
        <f t="shared" si="3401"/>
        <v>BB$18</v>
      </c>
      <c r="BC2172" s="190" t="str">
        <f t="shared" si="3401"/>
        <v>BC$18</v>
      </c>
      <c r="BD2172" s="190" t="str">
        <f t="shared" si="3401"/>
        <v>BD$18</v>
      </c>
      <c r="BE2172" s="190" t="str">
        <f t="shared" si="3401"/>
        <v>BE$18</v>
      </c>
      <c r="BF2172" s="190" t="str">
        <f t="shared" si="3401"/>
        <v>BF$18</v>
      </c>
      <c r="BG2172" s="190" t="str">
        <f t="shared" si="3401"/>
        <v>BG$18</v>
      </c>
      <c r="BH2172" s="190" t="str">
        <f t="shared" si="3401"/>
        <v>BH$18</v>
      </c>
      <c r="BI2172" s="190" t="str">
        <f t="shared" si="3401"/>
        <v>BI$18</v>
      </c>
      <c r="BJ2172" s="190" t="str">
        <f t="shared" si="3401"/>
        <v>BJ$18</v>
      </c>
      <c r="BK2172" s="190" t="str">
        <f t="shared" si="3401"/>
        <v>BK$18</v>
      </c>
      <c r="BL2172" s="190" t="str">
        <f t="shared" si="3401"/>
        <v>BL$18</v>
      </c>
      <c r="BM2172" s="190" t="str">
        <f t="shared" si="3401"/>
        <v>BM$18</v>
      </c>
      <c r="BN2172" s="190" t="str">
        <f t="shared" si="3401"/>
        <v>BN$18</v>
      </c>
      <c r="BO2172" s="190" t="str">
        <f t="shared" si="3401"/>
        <v>BO$18</v>
      </c>
      <c r="BP2172" s="190" t="str">
        <f t="shared" si="3401"/>
        <v>BP$18</v>
      </c>
      <c r="BQ2172" s="190" t="str">
        <f t="shared" si="3401"/>
        <v>BQ$18</v>
      </c>
      <c r="BR2172" s="190" t="str">
        <f t="shared" si="3401"/>
        <v>BR$18</v>
      </c>
      <c r="BS2172" s="190" t="str">
        <f t="shared" si="3401"/>
        <v>BS$18</v>
      </c>
      <c r="BT2172" s="190" t="str">
        <f t="shared" si="3401"/>
        <v>BT$18</v>
      </c>
      <c r="BU2172" s="190" t="str">
        <f t="shared" si="3401"/>
        <v>BU$18</v>
      </c>
      <c r="BV2172" s="190" t="str">
        <f t="shared" si="3401"/>
        <v>BV$18</v>
      </c>
      <c r="BW2172" s="190" t="str">
        <f t="shared" si="3401"/>
        <v>BW$18</v>
      </c>
      <c r="BX2172" s="190" t="str">
        <f t="shared" si="3401"/>
        <v>BX$18</v>
      </c>
      <c r="BY2172" s="190" t="str">
        <f t="shared" si="3401"/>
        <v>BY$18</v>
      </c>
      <c r="BZ2172" s="190" t="str">
        <f t="shared" si="3401"/>
        <v>BZ$18</v>
      </c>
      <c r="CA2172" s="190" t="str">
        <f t="shared" si="3401"/>
        <v>CA$18</v>
      </c>
      <c r="CB2172" s="190" t="str">
        <f t="shared" si="3401"/>
        <v>CB$18</v>
      </c>
      <c r="CC2172" s="190" t="str">
        <f t="shared" si="3401"/>
        <v>CC$18</v>
      </c>
      <c r="CD2172" s="190" t="str">
        <f t="shared" si="3401"/>
        <v>CD$18</v>
      </c>
      <c r="CE2172" s="190" t="str">
        <f t="shared" ref="CE2172:CL2172" si="3402">CE$22</f>
        <v>CE$18</v>
      </c>
      <c r="CF2172" s="190" t="str">
        <f t="shared" si="3402"/>
        <v>CF$18</v>
      </c>
      <c r="CG2172" s="190" t="str">
        <f t="shared" si="3402"/>
        <v>CG$18</v>
      </c>
      <c r="CH2172" s="190" t="str">
        <f t="shared" si="3402"/>
        <v>CH$18</v>
      </c>
      <c r="CI2172" s="190" t="str">
        <f t="shared" si="3402"/>
        <v>CI$18</v>
      </c>
      <c r="CJ2172" s="190" t="str">
        <f t="shared" si="3402"/>
        <v>CJ$18</v>
      </c>
      <c r="CK2172" s="190" t="str">
        <f t="shared" si="3402"/>
        <v>CK$18</v>
      </c>
      <c r="CL2172" s="190" t="str">
        <f t="shared" si="3402"/>
        <v>CL$18</v>
      </c>
      <c r="CN2172" s="201"/>
      <c r="CO2172" s="190" t="str">
        <f t="shared" ref="CO2172:DL2172" si="3403">CO$22</f>
        <v>CO$18</v>
      </c>
      <c r="CP2172" s="190" t="str">
        <f t="shared" si="3403"/>
        <v>CP$18</v>
      </c>
      <c r="CQ2172" s="190" t="str">
        <f t="shared" si="3403"/>
        <v>CQ$18</v>
      </c>
      <c r="CR2172" s="190" t="str">
        <f t="shared" si="3403"/>
        <v>CR$18</v>
      </c>
      <c r="CS2172" s="190" t="str">
        <f t="shared" si="3403"/>
        <v>CS$18</v>
      </c>
      <c r="CT2172" s="190" t="str">
        <f t="shared" si="3403"/>
        <v>CT$18</v>
      </c>
      <c r="CU2172" s="190" t="str">
        <f t="shared" si="3403"/>
        <v>CU$18</v>
      </c>
      <c r="CV2172" s="190" t="str">
        <f t="shared" si="3403"/>
        <v>CV$18</v>
      </c>
      <c r="CW2172" s="190" t="str">
        <f t="shared" si="3403"/>
        <v>CW$18</v>
      </c>
      <c r="CX2172" s="190" t="str">
        <f t="shared" si="3403"/>
        <v>CX$18</v>
      </c>
      <c r="CY2172" s="190" t="str">
        <f t="shared" si="3403"/>
        <v>CY$18</v>
      </c>
      <c r="CZ2172" s="190" t="str">
        <f t="shared" si="3403"/>
        <v>CZ$18</v>
      </c>
      <c r="DA2172" s="190" t="str">
        <f t="shared" si="3403"/>
        <v>DA$18</v>
      </c>
      <c r="DB2172" s="190" t="str">
        <f t="shared" si="3403"/>
        <v>DB$18</v>
      </c>
      <c r="DC2172" s="190" t="str">
        <f t="shared" si="3403"/>
        <v>DC$18</v>
      </c>
      <c r="DD2172" s="190" t="str">
        <f t="shared" si="3403"/>
        <v>DD$18</v>
      </c>
      <c r="DE2172" s="190" t="str">
        <f t="shared" si="3403"/>
        <v>DE$18</v>
      </c>
      <c r="DF2172" s="190" t="str">
        <f t="shared" si="3403"/>
        <v>DF$18</v>
      </c>
      <c r="DG2172" s="190" t="str">
        <f t="shared" si="3403"/>
        <v>DG$18</v>
      </c>
      <c r="DH2172" s="190" t="str">
        <f t="shared" si="3403"/>
        <v>DH$18</v>
      </c>
      <c r="DI2172" s="190" t="str">
        <f t="shared" si="3403"/>
        <v>DI$18</v>
      </c>
      <c r="DJ2172" s="190" t="str">
        <f t="shared" si="3403"/>
        <v>DJ$18</v>
      </c>
      <c r="DK2172" s="190" t="str">
        <f t="shared" si="3403"/>
        <v>DK$18</v>
      </c>
      <c r="DL2172" s="190" t="str">
        <f t="shared" si="3403"/>
        <v>DL$18</v>
      </c>
    </row>
    <row r="2173" spans="1:116" x14ac:dyDescent="0.4">
      <c r="A2173" s="31"/>
      <c r="B2173" t="str">
        <f t="shared" ref="B2173:B2180" si="3404">E2173</f>
        <v>2173 WCAP-IS</v>
      </c>
      <c r="D2173" t="s">
        <v>407</v>
      </c>
      <c r="E2173" s="8" t="str">
        <f t="shared" si="3273"/>
        <v>2173 WCAP-IS</v>
      </c>
      <c r="G2173" s="125" t="s">
        <v>404</v>
      </c>
      <c r="H2173" s="200"/>
      <c r="I2173" s="201"/>
      <c r="J2173" s="201"/>
      <c r="K2173" s="202"/>
      <c r="L2173" s="202"/>
      <c r="M2173" s="202"/>
      <c r="N2173" s="202"/>
      <c r="O2173" s="202"/>
      <c r="P2173" s="202"/>
      <c r="R2173" s="202"/>
      <c r="S2173" s="190" t="str">
        <f t="shared" ref="S2173:AX2173" si="3405">S$23</f>
        <v>S$19</v>
      </c>
      <c r="T2173" s="190" t="str">
        <f t="shared" si="3405"/>
        <v>T$19</v>
      </c>
      <c r="U2173" s="190" t="str">
        <f t="shared" si="3405"/>
        <v>U$19</v>
      </c>
      <c r="V2173" s="190" t="str">
        <f t="shared" si="3405"/>
        <v>V$19</v>
      </c>
      <c r="W2173" s="190" t="str">
        <f t="shared" si="3405"/>
        <v>W$19</v>
      </c>
      <c r="X2173" s="190" t="str">
        <f t="shared" si="3405"/>
        <v>X$19</v>
      </c>
      <c r="Y2173" s="190" t="str">
        <f t="shared" si="3405"/>
        <v>Y$19</v>
      </c>
      <c r="Z2173" s="190" t="str">
        <f t="shared" si="3405"/>
        <v>Z$19</v>
      </c>
      <c r="AA2173" s="190" t="str">
        <f t="shared" si="3405"/>
        <v>AA$19</v>
      </c>
      <c r="AB2173" s="190" t="str">
        <f t="shared" si="3405"/>
        <v>AB$19</v>
      </c>
      <c r="AC2173" s="190" t="str">
        <f t="shared" si="3405"/>
        <v>AC$19</v>
      </c>
      <c r="AD2173" s="190" t="str">
        <f t="shared" si="3405"/>
        <v>AD$19</v>
      </c>
      <c r="AE2173" s="190" t="str">
        <f t="shared" si="3405"/>
        <v>AE$19</v>
      </c>
      <c r="AF2173" s="190" t="str">
        <f t="shared" si="3405"/>
        <v>AF$19</v>
      </c>
      <c r="AG2173" s="190" t="str">
        <f t="shared" si="3405"/>
        <v>AG$19</v>
      </c>
      <c r="AH2173" s="190" t="str">
        <f t="shared" si="3405"/>
        <v>AH$19</v>
      </c>
      <c r="AI2173" s="190" t="str">
        <f t="shared" si="3405"/>
        <v>AI$19</v>
      </c>
      <c r="AJ2173" s="190" t="str">
        <f t="shared" si="3405"/>
        <v>AJ$19</v>
      </c>
      <c r="AK2173" s="190" t="str">
        <f t="shared" si="3405"/>
        <v>AK$19</v>
      </c>
      <c r="AL2173" s="190" t="str">
        <f t="shared" si="3405"/>
        <v>AL$19</v>
      </c>
      <c r="AM2173" s="190" t="str">
        <f t="shared" si="3405"/>
        <v>AM$19</v>
      </c>
      <c r="AN2173" s="190" t="str">
        <f t="shared" si="3405"/>
        <v>AN$19</v>
      </c>
      <c r="AO2173" s="190" t="str">
        <f t="shared" si="3405"/>
        <v>AO$19</v>
      </c>
      <c r="AP2173" s="190" t="str">
        <f t="shared" si="3405"/>
        <v>AP$19</v>
      </c>
      <c r="AQ2173" s="190" t="str">
        <f t="shared" si="3405"/>
        <v>AQ$19</v>
      </c>
      <c r="AR2173" s="190" t="str">
        <f t="shared" si="3405"/>
        <v>AR$19</v>
      </c>
      <c r="AS2173" s="190" t="str">
        <f t="shared" si="3405"/>
        <v>AS$19</v>
      </c>
      <c r="AT2173" s="190" t="str">
        <f t="shared" si="3405"/>
        <v>AT$19</v>
      </c>
      <c r="AU2173" s="190" t="str">
        <f t="shared" si="3405"/>
        <v>AU$19</v>
      </c>
      <c r="AV2173" s="190" t="str">
        <f t="shared" si="3405"/>
        <v>AV$19</v>
      </c>
      <c r="AW2173" s="190" t="str">
        <f t="shared" si="3405"/>
        <v>AW$19</v>
      </c>
      <c r="AX2173" s="190" t="str">
        <f t="shared" si="3405"/>
        <v>AX$19</v>
      </c>
      <c r="AY2173" s="190" t="str">
        <f t="shared" ref="AY2173:CD2173" si="3406">AY$23</f>
        <v>AY$19</v>
      </c>
      <c r="AZ2173" s="190" t="str">
        <f t="shared" si="3406"/>
        <v>AZ$19</v>
      </c>
      <c r="BA2173" s="190" t="str">
        <f t="shared" si="3406"/>
        <v>BA$19</v>
      </c>
      <c r="BB2173" s="190" t="str">
        <f t="shared" si="3406"/>
        <v>BB$19</v>
      </c>
      <c r="BC2173" s="190" t="str">
        <f t="shared" si="3406"/>
        <v>BC$19</v>
      </c>
      <c r="BD2173" s="190" t="str">
        <f t="shared" si="3406"/>
        <v>BD$19</v>
      </c>
      <c r="BE2173" s="190" t="str">
        <f t="shared" si="3406"/>
        <v>BE$19</v>
      </c>
      <c r="BF2173" s="190" t="str">
        <f t="shared" si="3406"/>
        <v>BF$19</v>
      </c>
      <c r="BG2173" s="190" t="str">
        <f t="shared" si="3406"/>
        <v>BG$19</v>
      </c>
      <c r="BH2173" s="190" t="str">
        <f t="shared" si="3406"/>
        <v>BH$19</v>
      </c>
      <c r="BI2173" s="190" t="str">
        <f t="shared" si="3406"/>
        <v>BI$19</v>
      </c>
      <c r="BJ2173" s="190" t="str">
        <f t="shared" si="3406"/>
        <v>BJ$19</v>
      </c>
      <c r="BK2173" s="190" t="str">
        <f t="shared" si="3406"/>
        <v>BK$19</v>
      </c>
      <c r="BL2173" s="190" t="str">
        <f t="shared" si="3406"/>
        <v>BL$19</v>
      </c>
      <c r="BM2173" s="190" t="str">
        <f t="shared" si="3406"/>
        <v>BM$19</v>
      </c>
      <c r="BN2173" s="190" t="str">
        <f t="shared" si="3406"/>
        <v>BN$19</v>
      </c>
      <c r="BO2173" s="190" t="str">
        <f t="shared" si="3406"/>
        <v>BO$19</v>
      </c>
      <c r="BP2173" s="190" t="str">
        <f t="shared" si="3406"/>
        <v>BP$19</v>
      </c>
      <c r="BQ2173" s="190" t="str">
        <f t="shared" si="3406"/>
        <v>BQ$19</v>
      </c>
      <c r="BR2173" s="190" t="str">
        <f t="shared" si="3406"/>
        <v>BR$19</v>
      </c>
      <c r="BS2173" s="190" t="str">
        <f t="shared" si="3406"/>
        <v>BS$19</v>
      </c>
      <c r="BT2173" s="190" t="str">
        <f t="shared" si="3406"/>
        <v>BT$19</v>
      </c>
      <c r="BU2173" s="190" t="str">
        <f t="shared" si="3406"/>
        <v>BU$19</v>
      </c>
      <c r="BV2173" s="190" t="str">
        <f t="shared" si="3406"/>
        <v>BV$19</v>
      </c>
      <c r="BW2173" s="190" t="str">
        <f t="shared" si="3406"/>
        <v>BW$19</v>
      </c>
      <c r="BX2173" s="190" t="str">
        <f t="shared" si="3406"/>
        <v>BX$19</v>
      </c>
      <c r="BY2173" s="190" t="str">
        <f t="shared" si="3406"/>
        <v>BY$19</v>
      </c>
      <c r="BZ2173" s="190" t="str">
        <f t="shared" si="3406"/>
        <v>BZ$19</v>
      </c>
      <c r="CA2173" s="190" t="str">
        <f t="shared" si="3406"/>
        <v>CA$19</v>
      </c>
      <c r="CB2173" s="190" t="str">
        <f t="shared" si="3406"/>
        <v>CB$19</v>
      </c>
      <c r="CC2173" s="190" t="str">
        <f t="shared" si="3406"/>
        <v>CC$19</v>
      </c>
      <c r="CD2173" s="190" t="str">
        <f t="shared" si="3406"/>
        <v>CD$19</v>
      </c>
      <c r="CE2173" s="190" t="str">
        <f t="shared" ref="CE2173:CL2173" si="3407">CE$23</f>
        <v>CE$19</v>
      </c>
      <c r="CF2173" s="190" t="str">
        <f t="shared" si="3407"/>
        <v>CF$19</v>
      </c>
      <c r="CG2173" s="190" t="str">
        <f t="shared" si="3407"/>
        <v>CG$19</v>
      </c>
      <c r="CH2173" s="190" t="str">
        <f t="shared" si="3407"/>
        <v>CH$19</v>
      </c>
      <c r="CI2173" s="190" t="str">
        <f t="shared" si="3407"/>
        <v>CI$19</v>
      </c>
      <c r="CJ2173" s="190" t="str">
        <f t="shared" si="3407"/>
        <v>CJ$19</v>
      </c>
      <c r="CK2173" s="190" t="str">
        <f t="shared" si="3407"/>
        <v>CK$19</v>
      </c>
      <c r="CL2173" s="190" t="str">
        <f t="shared" si="3407"/>
        <v>CL$19</v>
      </c>
      <c r="CN2173" s="201"/>
      <c r="CO2173" s="190" t="str">
        <f t="shared" ref="CO2173:DL2173" si="3408">CO$23</f>
        <v>CO$19</v>
      </c>
      <c r="CP2173" s="190" t="str">
        <f t="shared" si="3408"/>
        <v>CP$19</v>
      </c>
      <c r="CQ2173" s="190" t="str">
        <f t="shared" si="3408"/>
        <v>CQ$19</v>
      </c>
      <c r="CR2173" s="190" t="str">
        <f t="shared" si="3408"/>
        <v>CR$19</v>
      </c>
      <c r="CS2173" s="190" t="str">
        <f t="shared" si="3408"/>
        <v>CS$19</v>
      </c>
      <c r="CT2173" s="190" t="str">
        <f t="shared" si="3408"/>
        <v>CT$19</v>
      </c>
      <c r="CU2173" s="190" t="str">
        <f t="shared" si="3408"/>
        <v>CU$19</v>
      </c>
      <c r="CV2173" s="190" t="str">
        <f t="shared" si="3408"/>
        <v>CV$19</v>
      </c>
      <c r="CW2173" s="190" t="str">
        <f t="shared" si="3408"/>
        <v>CW$19</v>
      </c>
      <c r="CX2173" s="190" t="str">
        <f t="shared" si="3408"/>
        <v>CX$19</v>
      </c>
      <c r="CY2173" s="190" t="str">
        <f t="shared" si="3408"/>
        <v>CY$19</v>
      </c>
      <c r="CZ2173" s="190" t="str">
        <f t="shared" si="3408"/>
        <v>CZ$19</v>
      </c>
      <c r="DA2173" s="190" t="str">
        <f t="shared" si="3408"/>
        <v>DA$19</v>
      </c>
      <c r="DB2173" s="190" t="str">
        <f t="shared" si="3408"/>
        <v>DB$19</v>
      </c>
      <c r="DC2173" s="190" t="str">
        <f t="shared" si="3408"/>
        <v>DC$19</v>
      </c>
      <c r="DD2173" s="190" t="str">
        <f t="shared" si="3408"/>
        <v>DD$19</v>
      </c>
      <c r="DE2173" s="190" t="str">
        <f t="shared" si="3408"/>
        <v>DE$19</v>
      </c>
      <c r="DF2173" s="190" t="str">
        <f t="shared" si="3408"/>
        <v>DF$19</v>
      </c>
      <c r="DG2173" s="190" t="str">
        <f t="shared" si="3408"/>
        <v>DG$19</v>
      </c>
      <c r="DH2173" s="190" t="str">
        <f t="shared" si="3408"/>
        <v>DH$19</v>
      </c>
      <c r="DI2173" s="190" t="str">
        <f t="shared" si="3408"/>
        <v>DI$19</v>
      </c>
      <c r="DJ2173" s="190" t="str">
        <f t="shared" si="3408"/>
        <v>DJ$19</v>
      </c>
      <c r="DK2173" s="190" t="str">
        <f t="shared" si="3408"/>
        <v>DK$19</v>
      </c>
      <c r="DL2173" s="190" t="str">
        <f t="shared" si="3408"/>
        <v>DL$19</v>
      </c>
    </row>
    <row r="2174" spans="1:116" x14ac:dyDescent="0.4">
      <c r="A2174" s="31"/>
      <c r="B2174" t="str">
        <f t="shared" si="3404"/>
        <v>2174 WCAP-IS</v>
      </c>
      <c r="D2174" t="s">
        <v>407</v>
      </c>
      <c r="E2174" s="8" t="str">
        <f t="shared" si="3273"/>
        <v>2174 WCAP-IS</v>
      </c>
      <c r="G2174" s="67"/>
      <c r="H2174" s="48"/>
      <c r="I2174" s="304"/>
      <c r="J2174" s="304"/>
      <c r="K2174" s="48"/>
      <c r="L2174" s="48"/>
      <c r="M2174" s="48"/>
      <c r="N2174" s="48"/>
      <c r="O2174" s="48"/>
      <c r="P2174" s="48"/>
      <c r="R2174" s="70"/>
      <c r="S2174" s="305"/>
      <c r="T2174" s="305"/>
      <c r="U2174" s="305"/>
      <c r="V2174" s="305"/>
      <c r="W2174" s="305"/>
      <c r="X2174" s="305"/>
      <c r="Y2174" s="305"/>
      <c r="Z2174" s="305"/>
      <c r="AA2174" s="305"/>
      <c r="AB2174" s="305"/>
      <c r="AC2174" s="305"/>
      <c r="AD2174" s="305"/>
      <c r="AE2174" s="305"/>
      <c r="AF2174" s="305"/>
      <c r="AG2174" s="305"/>
      <c r="AH2174" s="305"/>
      <c r="AI2174" s="305"/>
      <c r="AJ2174" s="305"/>
      <c r="AK2174" s="305"/>
      <c r="AL2174" s="305"/>
      <c r="AM2174" s="305"/>
      <c r="AN2174" s="305"/>
      <c r="AO2174" s="305"/>
      <c r="AP2174" s="305"/>
      <c r="AQ2174" s="305"/>
      <c r="AR2174" s="305"/>
      <c r="AS2174" s="305"/>
      <c r="AT2174" s="305"/>
      <c r="AU2174" s="305"/>
      <c r="AV2174" s="305"/>
      <c r="AW2174" s="305"/>
      <c r="AX2174" s="305"/>
      <c r="AY2174" s="305"/>
      <c r="AZ2174" s="305"/>
      <c r="BA2174" s="305"/>
      <c r="BB2174" s="305"/>
      <c r="BC2174" s="305"/>
      <c r="BD2174" s="305"/>
      <c r="BE2174" s="305"/>
      <c r="BF2174" s="305"/>
      <c r="BG2174" s="305"/>
      <c r="BH2174" s="305"/>
      <c r="BI2174" s="305"/>
      <c r="BJ2174" s="305"/>
      <c r="BK2174" s="305"/>
      <c r="BL2174" s="305"/>
      <c r="BM2174" s="305"/>
      <c r="BN2174" s="305"/>
      <c r="BO2174" s="305"/>
      <c r="BP2174" s="305"/>
      <c r="BQ2174" s="305"/>
      <c r="BR2174" s="305"/>
      <c r="BS2174" s="305"/>
      <c r="BT2174" s="305"/>
      <c r="BU2174" s="305"/>
      <c r="BV2174" s="305"/>
      <c r="BW2174" s="305"/>
      <c r="BX2174" s="305"/>
      <c r="BY2174" s="305"/>
      <c r="BZ2174" s="305"/>
      <c r="CA2174" s="305"/>
      <c r="CB2174" s="305"/>
      <c r="CC2174" s="305"/>
      <c r="CD2174" s="305"/>
      <c r="CE2174" s="305"/>
      <c r="CF2174" s="305"/>
      <c r="CG2174" s="305"/>
      <c r="CH2174" s="305"/>
      <c r="CI2174" s="305"/>
      <c r="CJ2174" s="305"/>
      <c r="CK2174" s="305"/>
      <c r="CL2174" s="305"/>
      <c r="CN2174" s="304"/>
      <c r="CO2174" s="305"/>
      <c r="CP2174" s="305"/>
      <c r="CQ2174" s="305"/>
      <c r="CR2174" s="305"/>
      <c r="CS2174" s="305"/>
      <c r="CT2174" s="305"/>
      <c r="CU2174" s="305"/>
      <c r="CV2174" s="305"/>
      <c r="CW2174" s="305"/>
      <c r="CX2174" s="305"/>
      <c r="CY2174" s="305"/>
      <c r="CZ2174" s="305"/>
      <c r="DA2174" s="305"/>
      <c r="DB2174" s="305"/>
      <c r="DC2174" s="305"/>
      <c r="DD2174" s="305"/>
      <c r="DE2174" s="305"/>
      <c r="DF2174" s="305"/>
      <c r="DG2174" s="305"/>
      <c r="DH2174" s="305"/>
      <c r="DI2174" s="305"/>
      <c r="DJ2174" s="305"/>
      <c r="DK2174" s="305"/>
      <c r="DL2174" s="305"/>
    </row>
    <row r="2175" spans="1:116" x14ac:dyDescent="0.4">
      <c r="B2175" t="str">
        <f t="shared" si="3404"/>
        <v>2175 WCAP-IS</v>
      </c>
      <c r="D2175" t="s">
        <v>407</v>
      </c>
      <c r="E2175" s="8" t="str">
        <f t="shared" si="3273"/>
        <v>2175 WCAP-IS</v>
      </c>
      <c r="G2175" s="129" t="s">
        <v>400</v>
      </c>
      <c r="H2175" s="31"/>
      <c r="I2175" s="73"/>
      <c r="J2175" s="73"/>
      <c r="K2175" s="124">
        <f>'IS BS CF'!K$21+'IS BS CF'!K$35</f>
        <v>-407350.40000000014</v>
      </c>
      <c r="L2175" s="124">
        <f>'IS BS CF'!L$21+'IS BS CF'!L$35</f>
        <v>-427467.92</v>
      </c>
      <c r="M2175" s="124">
        <f>'IS BS CF'!M$21+'IS BS CF'!M$35</f>
        <v>-448591.31599999993</v>
      </c>
      <c r="N2175" s="124">
        <f>'IS BS CF'!N$21+'IS BS CF'!N$35</f>
        <v>-470770.88179999992</v>
      </c>
      <c r="O2175" s="124">
        <f>'IS BS CF'!O$21+'IS BS CF'!O$35</f>
        <v>-494059.42589000001</v>
      </c>
      <c r="P2175" s="124">
        <f>'IS BS CF'!P$21+'IS BS CF'!P$35</f>
        <v>-518512.39718450018</v>
      </c>
      <c r="Q2175" s="124"/>
      <c r="R2175" s="124">
        <f>'IS BS CF'!R$21+'IS BS CF'!R$35</f>
        <v>0</v>
      </c>
      <c r="S2175" s="124">
        <f>'IS BS CF'!S$21+'IS BS CF'!S$35</f>
        <v>-33945.866666666669</v>
      </c>
      <c r="T2175" s="124">
        <f>'IS BS CF'!T$21+'IS BS CF'!T$35</f>
        <v>-33945.866666666669</v>
      </c>
      <c r="U2175" s="124">
        <f>'IS BS CF'!U$21+'IS BS CF'!U$35</f>
        <v>-33945.866666666669</v>
      </c>
      <c r="V2175" s="124">
        <f>'IS BS CF'!V$21+'IS BS CF'!V$35</f>
        <v>-33945.866666666669</v>
      </c>
      <c r="W2175" s="124">
        <f>'IS BS CF'!W$21+'IS BS CF'!W$35</f>
        <v>-33945.866666666669</v>
      </c>
      <c r="X2175" s="124">
        <f>'IS BS CF'!X$21+'IS BS CF'!X$35</f>
        <v>-33945.866666666669</v>
      </c>
      <c r="Y2175" s="124">
        <f>'IS BS CF'!Y$21+'IS BS CF'!Y$35</f>
        <v>-33945.866666666669</v>
      </c>
      <c r="Z2175" s="124">
        <f>'IS BS CF'!Z$21+'IS BS CF'!Z$35</f>
        <v>-33945.866666666669</v>
      </c>
      <c r="AA2175" s="124">
        <f>'IS BS CF'!AA$21+'IS BS CF'!AA$35</f>
        <v>-33945.866666666669</v>
      </c>
      <c r="AB2175" s="124">
        <f>'IS BS CF'!AB$21+'IS BS CF'!AB$35</f>
        <v>-33945.866666666669</v>
      </c>
      <c r="AC2175" s="124">
        <f>'IS BS CF'!AC$21+'IS BS CF'!AC$35</f>
        <v>-33945.866666666669</v>
      </c>
      <c r="AD2175" s="124">
        <f>'IS BS CF'!AD$21+'IS BS CF'!AD$35</f>
        <v>-33945.866666666669</v>
      </c>
      <c r="AE2175" s="124">
        <f>'IS BS CF'!AE$21+'IS BS CF'!AE$35</f>
        <v>-35622.326666666675</v>
      </c>
      <c r="AF2175" s="124">
        <f>'IS BS CF'!AF$21+'IS BS CF'!AF$35</f>
        <v>-35622.326666666675</v>
      </c>
      <c r="AG2175" s="124">
        <f>'IS BS CF'!AG$21+'IS BS CF'!AG$35</f>
        <v>-35622.326666666675</v>
      </c>
      <c r="AH2175" s="124">
        <f>'IS BS CF'!AH$21+'IS BS CF'!AH$35</f>
        <v>-35622.326666666675</v>
      </c>
      <c r="AI2175" s="124">
        <f>'IS BS CF'!AI$21+'IS BS CF'!AI$35</f>
        <v>-35622.326666666675</v>
      </c>
      <c r="AJ2175" s="124">
        <f>'IS BS CF'!AJ$21+'IS BS CF'!AJ$35</f>
        <v>-35622.326666666675</v>
      </c>
      <c r="AK2175" s="124">
        <f>'IS BS CF'!AK$21+'IS BS CF'!AK$35</f>
        <v>-35622.326666666675</v>
      </c>
      <c r="AL2175" s="124">
        <f>'IS BS CF'!AL$21+'IS BS CF'!AL$35</f>
        <v>-35622.326666666675</v>
      </c>
      <c r="AM2175" s="124">
        <f>'IS BS CF'!AM$21+'IS BS CF'!AM$35</f>
        <v>-35622.326666666675</v>
      </c>
      <c r="AN2175" s="124">
        <f>'IS BS CF'!AN$21+'IS BS CF'!AN$35</f>
        <v>-35622.326666666675</v>
      </c>
      <c r="AO2175" s="124">
        <f>'IS BS CF'!AO$21+'IS BS CF'!AO$35</f>
        <v>-35622.326666666675</v>
      </c>
      <c r="AP2175" s="124">
        <f>'IS BS CF'!AP$21+'IS BS CF'!AP$35</f>
        <v>-35622.326666666675</v>
      </c>
      <c r="AQ2175" s="124">
        <f>'IS BS CF'!AQ$21+'IS BS CF'!AQ$35</f>
        <v>-37382.609666666671</v>
      </c>
      <c r="AR2175" s="124">
        <f>'IS BS CF'!AR$21+'IS BS CF'!AR$35</f>
        <v>-37382.609666666671</v>
      </c>
      <c r="AS2175" s="124">
        <f>'IS BS CF'!AS$21+'IS BS CF'!AS$35</f>
        <v>-37382.609666666671</v>
      </c>
      <c r="AT2175" s="124">
        <f>'IS BS CF'!AT$21+'IS BS CF'!AT$35</f>
        <v>-37382.609666666671</v>
      </c>
      <c r="AU2175" s="124">
        <f>'IS BS CF'!AU$21+'IS BS CF'!AU$35</f>
        <v>-37382.609666666671</v>
      </c>
      <c r="AV2175" s="124">
        <f>'IS BS CF'!AV$21+'IS BS CF'!AV$35</f>
        <v>-37382.609666666671</v>
      </c>
      <c r="AW2175" s="124">
        <f>'IS BS CF'!AW$21+'IS BS CF'!AW$35</f>
        <v>-37382.609666666671</v>
      </c>
      <c r="AX2175" s="124">
        <f>'IS BS CF'!AX$21+'IS BS CF'!AX$35</f>
        <v>-37382.609666666671</v>
      </c>
      <c r="AY2175" s="124">
        <f>'IS BS CF'!AY$21+'IS BS CF'!AY$35</f>
        <v>-37382.609666666671</v>
      </c>
      <c r="AZ2175" s="124">
        <f>'IS BS CF'!AZ$21+'IS BS CF'!AZ$35</f>
        <v>-37382.609666666671</v>
      </c>
      <c r="BA2175" s="124">
        <f>'IS BS CF'!BA$21+'IS BS CF'!BA$35</f>
        <v>-37382.609666666671</v>
      </c>
      <c r="BB2175" s="124">
        <f>'IS BS CF'!BB$21+'IS BS CF'!BB$35</f>
        <v>-37382.609666666671</v>
      </c>
      <c r="BC2175" s="124">
        <f>'IS BS CF'!BC$21+'IS BS CF'!BC$35</f>
        <v>-39230.906816666669</v>
      </c>
      <c r="BD2175" s="124">
        <f>'IS BS CF'!BD$21+'IS BS CF'!BD$35</f>
        <v>-39230.906816666669</v>
      </c>
      <c r="BE2175" s="124">
        <f>'IS BS CF'!BE$21+'IS BS CF'!BE$35</f>
        <v>-39230.906816666669</v>
      </c>
      <c r="BF2175" s="124">
        <f>'IS BS CF'!BF$21+'IS BS CF'!BF$35</f>
        <v>-39230.906816666669</v>
      </c>
      <c r="BG2175" s="124">
        <f>'IS BS CF'!BG$21+'IS BS CF'!BG$35</f>
        <v>-39230.906816666669</v>
      </c>
      <c r="BH2175" s="124">
        <f>'IS BS CF'!BH$21+'IS BS CF'!BH$35</f>
        <v>-39230.906816666669</v>
      </c>
      <c r="BI2175" s="124">
        <f>'IS BS CF'!BI$21+'IS BS CF'!BI$35</f>
        <v>-39230.906816666669</v>
      </c>
      <c r="BJ2175" s="124">
        <f>'IS BS CF'!BJ$21+'IS BS CF'!BJ$35</f>
        <v>-39230.906816666669</v>
      </c>
      <c r="BK2175" s="124">
        <f>'IS BS CF'!BK$21+'IS BS CF'!BK$35</f>
        <v>-39230.906816666669</v>
      </c>
      <c r="BL2175" s="124">
        <f>'IS BS CF'!BL$21+'IS BS CF'!BL$35</f>
        <v>-39230.906816666669</v>
      </c>
      <c r="BM2175" s="124">
        <f>'IS BS CF'!BM$21+'IS BS CF'!BM$35</f>
        <v>-39230.906816666669</v>
      </c>
      <c r="BN2175" s="124">
        <f>'IS BS CF'!BN$21+'IS BS CF'!BN$35</f>
        <v>-39230.906816666669</v>
      </c>
      <c r="BO2175" s="124">
        <f>'IS BS CF'!BO$21+'IS BS CF'!BO$35</f>
        <v>-41171.618824166675</v>
      </c>
      <c r="BP2175" s="124">
        <f>'IS BS CF'!BP$21+'IS BS CF'!BP$35</f>
        <v>-41171.618824166675</v>
      </c>
      <c r="BQ2175" s="124">
        <f>'IS BS CF'!BQ$21+'IS BS CF'!BQ$35</f>
        <v>-41171.618824166675</v>
      </c>
      <c r="BR2175" s="124">
        <f>'IS BS CF'!BR$21+'IS BS CF'!BR$35</f>
        <v>-41171.618824166675</v>
      </c>
      <c r="BS2175" s="124">
        <f>'IS BS CF'!BS$21+'IS BS CF'!BS$35</f>
        <v>-41171.618824166675</v>
      </c>
      <c r="BT2175" s="124">
        <f>'IS BS CF'!BT$21+'IS BS CF'!BT$35</f>
        <v>-41171.618824166675</v>
      </c>
      <c r="BU2175" s="124">
        <f>'IS BS CF'!BU$21+'IS BS CF'!BU$35</f>
        <v>-41171.618824166675</v>
      </c>
      <c r="BV2175" s="124">
        <f>'IS BS CF'!BV$21+'IS BS CF'!BV$35</f>
        <v>-41171.618824166675</v>
      </c>
      <c r="BW2175" s="124">
        <f>'IS BS CF'!BW$21+'IS BS CF'!BW$35</f>
        <v>-41171.618824166675</v>
      </c>
      <c r="BX2175" s="124">
        <f>'IS BS CF'!BX$21+'IS BS CF'!BX$35</f>
        <v>-41171.618824166675</v>
      </c>
      <c r="BY2175" s="124">
        <f>'IS BS CF'!BY$21+'IS BS CF'!BY$35</f>
        <v>-41171.618824166675</v>
      </c>
      <c r="BZ2175" s="124">
        <f>'IS BS CF'!BZ$21+'IS BS CF'!BZ$35</f>
        <v>-41171.618824166675</v>
      </c>
      <c r="CA2175" s="124">
        <f>'IS BS CF'!CA$21+'IS BS CF'!CA$35</f>
        <v>-43209.366432041672</v>
      </c>
      <c r="CB2175" s="124">
        <f>'IS BS CF'!CB$21+'IS BS CF'!CB$35</f>
        <v>-43209.366432041672</v>
      </c>
      <c r="CC2175" s="124">
        <f>'IS BS CF'!CC$21+'IS BS CF'!CC$35</f>
        <v>-43209.366432041672</v>
      </c>
      <c r="CD2175" s="124">
        <f>'IS BS CF'!CD$21+'IS BS CF'!CD$35</f>
        <v>-43209.366432041672</v>
      </c>
      <c r="CE2175" s="124">
        <f>'IS BS CF'!CE$21+'IS BS CF'!CE$35</f>
        <v>-43209.366432041672</v>
      </c>
      <c r="CF2175" s="124">
        <f>'IS BS CF'!CF$21+'IS BS CF'!CF$35</f>
        <v>-43209.366432041672</v>
      </c>
      <c r="CG2175" s="124">
        <f>'IS BS CF'!CG$21+'IS BS CF'!CG$35</f>
        <v>-43209.366432041672</v>
      </c>
      <c r="CH2175" s="124">
        <f>'IS BS CF'!CH$21+'IS BS CF'!CH$35</f>
        <v>-43209.366432041672</v>
      </c>
      <c r="CI2175" s="124">
        <f>'IS BS CF'!CI$21+'IS BS CF'!CI$35</f>
        <v>-43209.366432041672</v>
      </c>
      <c r="CJ2175" s="124">
        <f>'IS BS CF'!CJ$21+'IS BS CF'!CJ$35</f>
        <v>-43209.366432041672</v>
      </c>
      <c r="CK2175" s="124">
        <f>'IS BS CF'!CK$21+'IS BS CF'!CK$35</f>
        <v>-43209.366432041672</v>
      </c>
      <c r="CL2175" s="124">
        <f>'IS BS CF'!CL$21+'IS BS CF'!CL$35</f>
        <v>-43209.366432041672</v>
      </c>
      <c r="CN2175" s="73"/>
      <c r="CO2175" s="124" t="e">
        <f>#REF!+#REF!</f>
        <v>#REF!</v>
      </c>
      <c r="CP2175" s="124" t="e">
        <f>#REF!+#REF!</f>
        <v>#REF!</v>
      </c>
      <c r="CQ2175" s="124" t="e">
        <f>#REF!+#REF!</f>
        <v>#REF!</v>
      </c>
      <c r="CR2175" s="124" t="e">
        <f>#REF!+#REF!</f>
        <v>#REF!</v>
      </c>
      <c r="CS2175" s="124" t="e">
        <f>#REF!+#REF!</f>
        <v>#REF!</v>
      </c>
      <c r="CT2175" s="124" t="e">
        <f>#REF!+#REF!</f>
        <v>#REF!</v>
      </c>
      <c r="CU2175" s="124" t="e">
        <f>#REF!+#REF!</f>
        <v>#REF!</v>
      </c>
      <c r="CV2175" s="124" t="e">
        <f>#REF!+#REF!</f>
        <v>#REF!</v>
      </c>
      <c r="CW2175" s="124" t="e">
        <f>#REF!+#REF!</f>
        <v>#REF!</v>
      </c>
      <c r="CX2175" s="124" t="e">
        <f>#REF!+#REF!</f>
        <v>#REF!</v>
      </c>
      <c r="CY2175" s="124" t="e">
        <f>#REF!+#REF!</f>
        <v>#REF!</v>
      </c>
      <c r="CZ2175" s="124" t="e">
        <f>#REF!+#REF!</f>
        <v>#REF!</v>
      </c>
      <c r="DA2175" s="124" t="e">
        <f>#REF!+#REF!</f>
        <v>#REF!</v>
      </c>
      <c r="DB2175" s="124" t="e">
        <f>#REF!+#REF!</f>
        <v>#REF!</v>
      </c>
      <c r="DC2175" s="124" t="e">
        <f>#REF!+#REF!</f>
        <v>#REF!</v>
      </c>
      <c r="DD2175" s="124" t="e">
        <f>#REF!+#REF!</f>
        <v>#REF!</v>
      </c>
      <c r="DE2175" s="124" t="e">
        <f>#REF!+#REF!</f>
        <v>#REF!</v>
      </c>
      <c r="DF2175" s="124" t="e">
        <f>#REF!+#REF!</f>
        <v>#REF!</v>
      </c>
      <c r="DG2175" s="124" t="e">
        <f>#REF!+#REF!</f>
        <v>#REF!</v>
      </c>
      <c r="DH2175" s="124" t="e">
        <f>#REF!+#REF!</f>
        <v>#REF!</v>
      </c>
      <c r="DI2175" s="124" t="e">
        <f>#REF!+#REF!</f>
        <v>#REF!</v>
      </c>
      <c r="DJ2175" s="124" t="e">
        <f>#REF!+#REF!</f>
        <v>#REF!</v>
      </c>
      <c r="DK2175" s="124" t="e">
        <f>#REF!+#REF!</f>
        <v>#REF!</v>
      </c>
      <c r="DL2175" s="124" t="e">
        <f>#REF!+#REF!</f>
        <v>#REF!</v>
      </c>
    </row>
    <row r="2176" spans="1:116" x14ac:dyDescent="0.4">
      <c r="B2176" t="str">
        <f t="shared" si="3404"/>
        <v>2176 WCAP-IS</v>
      </c>
      <c r="D2176" t="s">
        <v>407</v>
      </c>
      <c r="E2176" s="8" t="str">
        <f t="shared" si="3273"/>
        <v>2176 WCAP-IS</v>
      </c>
      <c r="G2176" s="145" t="s">
        <v>401</v>
      </c>
      <c r="H2176" s="31"/>
      <c r="I2176" s="73"/>
      <c r="J2176" s="73"/>
      <c r="K2176" s="31"/>
      <c r="L2176" s="31"/>
      <c r="M2176" s="31"/>
      <c r="N2176" s="31"/>
      <c r="O2176" s="31"/>
      <c r="P2176" s="31"/>
      <c r="R2176" s="67"/>
      <c r="S2176" s="67"/>
      <c r="T2176" s="67"/>
      <c r="U2176" s="67"/>
      <c r="V2176" s="67"/>
      <c r="W2176" s="67"/>
      <c r="X2176" s="67"/>
      <c r="Y2176" s="67"/>
      <c r="Z2176" s="67"/>
      <c r="AA2176" s="67"/>
      <c r="AB2176" s="67"/>
      <c r="AC2176" s="67"/>
      <c r="AD2176" s="67"/>
      <c r="AE2176" s="67"/>
      <c r="AF2176" s="67"/>
      <c r="AG2176" s="67"/>
      <c r="AH2176" s="67"/>
      <c r="AI2176" s="67"/>
      <c r="AJ2176" s="67"/>
      <c r="AK2176" s="67"/>
      <c r="AL2176" s="67"/>
      <c r="AM2176" s="67"/>
      <c r="AN2176" s="67"/>
      <c r="AO2176" s="67"/>
      <c r="AP2176" s="67"/>
      <c r="AQ2176" s="67"/>
      <c r="AR2176" s="67"/>
      <c r="AS2176" s="67"/>
      <c r="AT2176" s="67"/>
      <c r="AU2176" s="67"/>
      <c r="AV2176" s="67"/>
      <c r="AW2176" s="67"/>
      <c r="AX2176" s="67"/>
      <c r="AY2176" s="67"/>
      <c r="AZ2176" s="67"/>
      <c r="BA2176" s="67"/>
      <c r="BB2176" s="67"/>
      <c r="BC2176" s="67"/>
      <c r="BD2176" s="67"/>
      <c r="BE2176" s="67"/>
      <c r="BF2176" s="67"/>
      <c r="BG2176" s="67"/>
      <c r="BH2176" s="67"/>
      <c r="BI2176" s="67"/>
      <c r="BJ2176" s="67"/>
      <c r="BK2176" s="67"/>
      <c r="BL2176" s="67"/>
      <c r="BM2176" s="67"/>
      <c r="BN2176" s="67"/>
      <c r="BO2176" s="67"/>
      <c r="BP2176" s="67"/>
      <c r="BQ2176" s="67"/>
      <c r="BR2176" s="67"/>
      <c r="BS2176" s="67"/>
      <c r="BT2176" s="67"/>
      <c r="BU2176" s="67"/>
      <c r="BV2176" s="67"/>
      <c r="BW2176" s="67"/>
      <c r="BX2176" s="67"/>
      <c r="BY2176" s="67"/>
      <c r="BZ2176" s="67"/>
      <c r="CA2176" s="67"/>
      <c r="CB2176" s="67"/>
      <c r="CC2176" s="67"/>
      <c r="CD2176" s="67"/>
      <c r="CE2176" s="67"/>
      <c r="CF2176" s="67"/>
      <c r="CG2176" s="67"/>
      <c r="CH2176" s="67"/>
      <c r="CI2176" s="67"/>
      <c r="CJ2176" s="67"/>
      <c r="CK2176" s="67"/>
      <c r="CL2176" s="67"/>
      <c r="CN2176" s="73"/>
      <c r="CO2176" s="67"/>
      <c r="CP2176" s="67"/>
      <c r="CQ2176" s="67"/>
      <c r="CR2176" s="67"/>
      <c r="CS2176" s="67"/>
      <c r="CT2176" s="67"/>
      <c r="CU2176" s="67"/>
      <c r="CV2176" s="67"/>
      <c r="CW2176" s="67"/>
      <c r="CX2176" s="67"/>
      <c r="CY2176" s="67"/>
      <c r="CZ2176" s="67"/>
      <c r="DA2176" s="67"/>
      <c r="DB2176" s="67"/>
      <c r="DC2176" s="67"/>
      <c r="DD2176" s="67"/>
      <c r="DE2176" s="67"/>
      <c r="DF2176" s="67"/>
      <c r="DG2176" s="67"/>
      <c r="DH2176" s="67"/>
      <c r="DI2176" s="67"/>
      <c r="DJ2176" s="67"/>
      <c r="DK2176" s="67"/>
      <c r="DL2176" s="67"/>
    </row>
    <row r="2177" spans="1:116" x14ac:dyDescent="0.4">
      <c r="B2177" t="str">
        <f t="shared" si="3404"/>
        <v>2177 WCAP-IS</v>
      </c>
      <c r="C2177" t="s">
        <v>232</v>
      </c>
      <c r="D2177" t="s">
        <v>407</v>
      </c>
      <c r="E2177" s="8" t="str">
        <f t="shared" si="3273"/>
        <v>2177 WCAP-IS</v>
      </c>
      <c r="G2177" s="126" t="str">
        <f>"Accounts payable"</f>
        <v>Accounts payable</v>
      </c>
      <c r="I2177"/>
      <c r="J2177"/>
      <c r="R2177"/>
      <c r="S2177"/>
      <c r="T2177"/>
      <c r="U2177"/>
      <c r="V2177"/>
      <c r="W2177"/>
      <c r="X2177"/>
      <c r="Y2177"/>
      <c r="Z2177"/>
      <c r="AA2177"/>
      <c r="AB2177"/>
      <c r="AC2177"/>
      <c r="AD2177"/>
      <c r="AE2177"/>
      <c r="AF2177"/>
      <c r="AG2177"/>
      <c r="AH2177"/>
      <c r="AI2177"/>
      <c r="AJ2177"/>
      <c r="AK2177"/>
      <c r="AL2177"/>
      <c r="AM2177"/>
      <c r="AN2177"/>
      <c r="AO2177"/>
      <c r="AP2177"/>
      <c r="AQ2177"/>
      <c r="AR2177"/>
      <c r="AS2177"/>
      <c r="AT2177"/>
      <c r="AU2177"/>
      <c r="AV2177"/>
      <c r="AW2177"/>
      <c r="AX2177"/>
      <c r="AY2177"/>
      <c r="AZ2177"/>
      <c r="BA2177"/>
      <c r="BB2177"/>
      <c r="BC2177"/>
      <c r="BD2177"/>
      <c r="BE2177"/>
      <c r="BF2177"/>
      <c r="BG2177"/>
      <c r="BH2177"/>
      <c r="BI2177"/>
      <c r="BJ2177"/>
      <c r="BK2177"/>
      <c r="BL2177"/>
      <c r="BM2177"/>
      <c r="BN2177"/>
      <c r="BO2177"/>
      <c r="BP2177"/>
      <c r="BQ2177"/>
      <c r="BR2177"/>
      <c r="BS2177"/>
      <c r="BT2177"/>
      <c r="BU2177"/>
      <c r="BV2177"/>
      <c r="BW2177"/>
      <c r="BX2177"/>
      <c r="BY2177"/>
      <c r="BZ2177"/>
      <c r="CA2177"/>
      <c r="CB2177"/>
      <c r="CC2177"/>
      <c r="CD2177"/>
      <c r="CE2177"/>
      <c r="CF2177"/>
      <c r="CG2177"/>
      <c r="CH2177"/>
      <c r="CI2177"/>
      <c r="CJ2177"/>
      <c r="CK2177"/>
      <c r="CL2177"/>
      <c r="CN2177"/>
    </row>
    <row r="2178" spans="1:116" x14ac:dyDescent="0.4">
      <c r="B2178" t="str">
        <f t="shared" si="3404"/>
        <v>2178 WCAP-IS</v>
      </c>
      <c r="D2178" t="s">
        <v>407</v>
      </c>
      <c r="E2178" s="8" t="str">
        <f t="shared" ref="E2178:E2213" si="3409">ROW()&amp;" "&amp;D2178</f>
        <v>2178 WCAP-IS</v>
      </c>
      <c r="G2178" s="126"/>
      <c r="H2178" s="12"/>
      <c r="I2178" s="60"/>
      <c r="J2178" s="60"/>
      <c r="K2178" s="17">
        <v>30</v>
      </c>
      <c r="L2178" s="17">
        <v>30</v>
      </c>
      <c r="M2178" s="17">
        <v>30</v>
      </c>
      <c r="N2178" s="17">
        <v>30</v>
      </c>
      <c r="O2178" s="17">
        <v>30</v>
      </c>
      <c r="P2178" s="17">
        <v>30</v>
      </c>
      <c r="R2178" s="15"/>
      <c r="S2178" s="15" cm="1">
        <f t="array" ref="S2178">INDEX($K:$P,ROW(),MATCH(S$3,$K$2:$P$2,0))</f>
        <v>30</v>
      </c>
      <c r="T2178" s="15" cm="1">
        <f t="array" ref="T2178">INDEX($K:$P,ROW(),MATCH(T$3,$K$2:$P$2,0))</f>
        <v>30</v>
      </c>
      <c r="U2178" s="15" cm="1">
        <f t="array" ref="U2178">INDEX($K:$P,ROW(),MATCH(U$3,$K$2:$P$2,0))</f>
        <v>30</v>
      </c>
      <c r="V2178" s="15" cm="1">
        <f t="array" ref="V2178">INDEX($K:$P,ROW(),MATCH(V$3,$K$2:$P$2,0))</f>
        <v>30</v>
      </c>
      <c r="W2178" s="15" cm="1">
        <f t="array" ref="W2178">INDEX($K:$P,ROW(),MATCH(W$3,$K$2:$P$2,0))</f>
        <v>30</v>
      </c>
      <c r="X2178" s="15" cm="1">
        <f t="array" ref="X2178">INDEX($K:$P,ROW(),MATCH(X$3,$K$2:$P$2,0))</f>
        <v>30</v>
      </c>
      <c r="Y2178" s="15" cm="1">
        <f t="array" ref="Y2178">INDEX($K:$P,ROW(),MATCH(Y$3,$K$2:$P$2,0))</f>
        <v>30</v>
      </c>
      <c r="Z2178" s="15" cm="1">
        <f t="array" ref="Z2178">INDEX($K:$P,ROW(),MATCH(Z$3,$K$2:$P$2,0))</f>
        <v>30</v>
      </c>
      <c r="AA2178" s="15" cm="1">
        <f t="array" ref="AA2178">INDEX($K:$P,ROW(),MATCH(AA$3,$K$2:$P$2,0))</f>
        <v>30</v>
      </c>
      <c r="AB2178" s="15" cm="1">
        <f t="array" ref="AB2178">INDEX($K:$P,ROW(),MATCH(AB$3,$K$2:$P$2,0))</f>
        <v>30</v>
      </c>
      <c r="AC2178" s="15" cm="1">
        <f t="array" ref="AC2178">INDEX($K:$P,ROW(),MATCH(AC$3,$K$2:$P$2,0))</f>
        <v>30</v>
      </c>
      <c r="AD2178" s="15" cm="1">
        <f t="array" ref="AD2178">INDEX($K:$P,ROW(),MATCH(AD$3,$K$2:$P$2,0))</f>
        <v>30</v>
      </c>
      <c r="AE2178" s="15" cm="1">
        <f t="array" ref="AE2178">INDEX($K:$P,ROW(),MATCH(AE$3,$K$2:$P$2,0))</f>
        <v>30</v>
      </c>
      <c r="AF2178" s="15" cm="1">
        <f t="array" ref="AF2178">INDEX($K:$P,ROW(),MATCH(AF$3,$K$2:$P$2,0))</f>
        <v>30</v>
      </c>
      <c r="AG2178" s="15" cm="1">
        <f t="array" ref="AG2178">INDEX($K:$P,ROW(),MATCH(AG$3,$K$2:$P$2,0))</f>
        <v>30</v>
      </c>
      <c r="AH2178" s="15" cm="1">
        <f t="array" ref="AH2178">INDEX($K:$P,ROW(),MATCH(AH$3,$K$2:$P$2,0))</f>
        <v>30</v>
      </c>
      <c r="AI2178" s="15" cm="1">
        <f t="array" ref="AI2178">INDEX($K:$P,ROW(),MATCH(AI$3,$K$2:$P$2,0))</f>
        <v>30</v>
      </c>
      <c r="AJ2178" s="15" cm="1">
        <f t="array" ref="AJ2178">INDEX($K:$P,ROW(),MATCH(AJ$3,$K$2:$P$2,0))</f>
        <v>30</v>
      </c>
      <c r="AK2178" s="15" cm="1">
        <f t="array" ref="AK2178">INDEX($K:$P,ROW(),MATCH(AK$3,$K$2:$P$2,0))</f>
        <v>30</v>
      </c>
      <c r="AL2178" s="15" cm="1">
        <f t="array" ref="AL2178">INDEX($K:$P,ROW(),MATCH(AL$3,$K$2:$P$2,0))</f>
        <v>30</v>
      </c>
      <c r="AM2178" s="15" cm="1">
        <f t="array" ref="AM2178">INDEX($K:$P,ROW(),MATCH(AM$3,$K$2:$P$2,0))</f>
        <v>30</v>
      </c>
      <c r="AN2178" s="15" cm="1">
        <f t="array" ref="AN2178">INDEX($K:$P,ROW(),MATCH(AN$3,$K$2:$P$2,0))</f>
        <v>30</v>
      </c>
      <c r="AO2178" s="15" cm="1">
        <f t="array" ref="AO2178">INDEX($K:$P,ROW(),MATCH(AO$3,$K$2:$P$2,0))</f>
        <v>30</v>
      </c>
      <c r="AP2178" s="15" cm="1">
        <f t="array" ref="AP2178">INDEX($K:$P,ROW(),MATCH(AP$3,$K$2:$P$2,0))</f>
        <v>30</v>
      </c>
      <c r="AQ2178" s="15" cm="1">
        <f t="array" ref="AQ2178">INDEX($K:$P,ROW(),MATCH(AQ$3,$K$2:$P$2,0))</f>
        <v>30</v>
      </c>
      <c r="AR2178" s="15" cm="1">
        <f t="array" ref="AR2178">INDEX($K:$P,ROW(),MATCH(AR$3,$K$2:$P$2,0))</f>
        <v>30</v>
      </c>
      <c r="AS2178" s="15" cm="1">
        <f t="array" ref="AS2178">INDEX($K:$P,ROW(),MATCH(AS$3,$K$2:$P$2,0))</f>
        <v>30</v>
      </c>
      <c r="AT2178" s="15" cm="1">
        <f t="array" ref="AT2178">INDEX($K:$P,ROW(),MATCH(AT$3,$K$2:$P$2,0))</f>
        <v>30</v>
      </c>
      <c r="AU2178" s="15" cm="1">
        <f t="array" ref="AU2178">INDEX($K:$P,ROW(),MATCH(AU$3,$K$2:$P$2,0))</f>
        <v>30</v>
      </c>
      <c r="AV2178" s="15" cm="1">
        <f t="array" ref="AV2178">INDEX($K:$P,ROW(),MATCH(AV$3,$K$2:$P$2,0))</f>
        <v>30</v>
      </c>
      <c r="AW2178" s="15" cm="1">
        <f t="array" ref="AW2178">INDEX($K:$P,ROW(),MATCH(AW$3,$K$2:$P$2,0))</f>
        <v>30</v>
      </c>
      <c r="AX2178" s="15" cm="1">
        <f t="array" ref="AX2178">INDEX($K:$P,ROW(),MATCH(AX$3,$K$2:$P$2,0))</f>
        <v>30</v>
      </c>
      <c r="AY2178" s="15" cm="1">
        <f t="array" ref="AY2178">INDEX($K:$P,ROW(),MATCH(AY$3,$K$2:$P$2,0))</f>
        <v>30</v>
      </c>
      <c r="AZ2178" s="15" cm="1">
        <f t="array" ref="AZ2178">INDEX($K:$P,ROW(),MATCH(AZ$3,$K$2:$P$2,0))</f>
        <v>30</v>
      </c>
      <c r="BA2178" s="15" cm="1">
        <f t="array" ref="BA2178">INDEX($K:$P,ROW(),MATCH(BA$3,$K$2:$P$2,0))</f>
        <v>30</v>
      </c>
      <c r="BB2178" s="15" cm="1">
        <f t="array" ref="BB2178">INDEX($K:$P,ROW(),MATCH(BB$3,$K$2:$P$2,0))</f>
        <v>30</v>
      </c>
      <c r="BC2178" s="15" cm="1">
        <f t="array" ref="BC2178">INDEX($K:$P,ROW(),MATCH(BC$3,$K$2:$P$2,0))</f>
        <v>30</v>
      </c>
      <c r="BD2178" s="15" cm="1">
        <f t="array" ref="BD2178">INDEX($K:$P,ROW(),MATCH(BD$3,$K$2:$P$2,0))</f>
        <v>30</v>
      </c>
      <c r="BE2178" s="15" cm="1">
        <f t="array" ref="BE2178">INDEX($K:$P,ROW(),MATCH(BE$3,$K$2:$P$2,0))</f>
        <v>30</v>
      </c>
      <c r="BF2178" s="15" cm="1">
        <f t="array" ref="BF2178">INDEX($K:$P,ROW(),MATCH(BF$3,$K$2:$P$2,0))</f>
        <v>30</v>
      </c>
      <c r="BG2178" s="15" cm="1">
        <f t="array" ref="BG2178">INDEX($K:$P,ROW(),MATCH(BG$3,$K$2:$P$2,0))</f>
        <v>30</v>
      </c>
      <c r="BH2178" s="15" cm="1">
        <f t="array" ref="BH2178">INDEX($K:$P,ROW(),MATCH(BH$3,$K$2:$P$2,0))</f>
        <v>30</v>
      </c>
      <c r="BI2178" s="15" cm="1">
        <f t="array" ref="BI2178">INDEX($K:$P,ROW(),MATCH(BI$3,$K$2:$P$2,0))</f>
        <v>30</v>
      </c>
      <c r="BJ2178" s="15" cm="1">
        <f t="array" ref="BJ2178">INDEX($K:$P,ROW(),MATCH(BJ$3,$K$2:$P$2,0))</f>
        <v>30</v>
      </c>
      <c r="BK2178" s="15" cm="1">
        <f t="array" ref="BK2178">INDEX($K:$P,ROW(),MATCH(BK$3,$K$2:$P$2,0))</f>
        <v>30</v>
      </c>
      <c r="BL2178" s="15" cm="1">
        <f t="array" ref="BL2178">INDEX($K:$P,ROW(),MATCH(BL$3,$K$2:$P$2,0))</f>
        <v>30</v>
      </c>
      <c r="BM2178" s="15" cm="1">
        <f t="array" ref="BM2178">INDEX($K:$P,ROW(),MATCH(BM$3,$K$2:$P$2,0))</f>
        <v>30</v>
      </c>
      <c r="BN2178" s="15" cm="1">
        <f t="array" ref="BN2178">INDEX($K:$P,ROW(),MATCH(BN$3,$K$2:$P$2,0))</f>
        <v>30</v>
      </c>
      <c r="BO2178" s="15" cm="1">
        <f t="array" ref="BO2178">INDEX($K:$P,ROW(),MATCH(BO$3,$K$2:$P$2,0))</f>
        <v>30</v>
      </c>
      <c r="BP2178" s="15" cm="1">
        <f t="array" ref="BP2178">INDEX($K:$P,ROW(),MATCH(BP$3,$K$2:$P$2,0))</f>
        <v>30</v>
      </c>
      <c r="BQ2178" s="15" cm="1">
        <f t="array" ref="BQ2178">INDEX($K:$P,ROW(),MATCH(BQ$3,$K$2:$P$2,0))</f>
        <v>30</v>
      </c>
      <c r="BR2178" s="15" cm="1">
        <f t="array" ref="BR2178">INDEX($K:$P,ROW(),MATCH(BR$3,$K$2:$P$2,0))</f>
        <v>30</v>
      </c>
      <c r="BS2178" s="15" cm="1">
        <f t="array" ref="BS2178">INDEX($K:$P,ROW(),MATCH(BS$3,$K$2:$P$2,0))</f>
        <v>30</v>
      </c>
      <c r="BT2178" s="15" cm="1">
        <f t="array" ref="BT2178">INDEX($K:$P,ROW(),MATCH(BT$3,$K$2:$P$2,0))</f>
        <v>30</v>
      </c>
      <c r="BU2178" s="15" cm="1">
        <f t="array" ref="BU2178">INDEX($K:$P,ROW(),MATCH(BU$3,$K$2:$P$2,0))</f>
        <v>30</v>
      </c>
      <c r="BV2178" s="15" cm="1">
        <f t="array" ref="BV2178">INDEX($K:$P,ROW(),MATCH(BV$3,$K$2:$P$2,0))</f>
        <v>30</v>
      </c>
      <c r="BW2178" s="15" cm="1">
        <f t="array" ref="BW2178">INDEX($K:$P,ROW(),MATCH(BW$3,$K$2:$P$2,0))</f>
        <v>30</v>
      </c>
      <c r="BX2178" s="15" cm="1">
        <f t="array" ref="BX2178">INDEX($K:$P,ROW(),MATCH(BX$3,$K$2:$P$2,0))</f>
        <v>30</v>
      </c>
      <c r="BY2178" s="15" cm="1">
        <f t="array" ref="BY2178">INDEX($K:$P,ROW(),MATCH(BY$3,$K$2:$P$2,0))</f>
        <v>30</v>
      </c>
      <c r="BZ2178" s="15" cm="1">
        <f t="array" ref="BZ2178">INDEX($K:$P,ROW(),MATCH(BZ$3,$K$2:$P$2,0))</f>
        <v>30</v>
      </c>
      <c r="CA2178" s="15" cm="1">
        <f t="array" ref="CA2178">INDEX($K:$P,ROW(),MATCH(CA$3,$K$2:$P$2,0))</f>
        <v>30</v>
      </c>
      <c r="CB2178" s="15" cm="1">
        <f t="array" ref="CB2178">INDEX($K:$P,ROW(),MATCH(CB$3,$K$2:$P$2,0))</f>
        <v>30</v>
      </c>
      <c r="CC2178" s="15" cm="1">
        <f t="array" ref="CC2178">INDEX($K:$P,ROW(),MATCH(CC$3,$K$2:$P$2,0))</f>
        <v>30</v>
      </c>
      <c r="CD2178" s="15" cm="1">
        <f t="array" ref="CD2178">INDEX($K:$P,ROW(),MATCH(CD$3,$K$2:$P$2,0))</f>
        <v>30</v>
      </c>
      <c r="CE2178" s="15" cm="1">
        <f t="array" ref="CE2178">INDEX($K:$P,ROW(),MATCH(CE$3,$K$2:$P$2,0))</f>
        <v>30</v>
      </c>
      <c r="CF2178" s="15" cm="1">
        <f t="array" ref="CF2178">INDEX($K:$P,ROW(),MATCH(CF$3,$K$2:$P$2,0))</f>
        <v>30</v>
      </c>
      <c r="CG2178" s="15" cm="1">
        <f t="array" ref="CG2178">INDEX($K:$P,ROW(),MATCH(CG$3,$K$2:$P$2,0))</f>
        <v>30</v>
      </c>
      <c r="CH2178" s="15" cm="1">
        <f t="array" ref="CH2178">INDEX($K:$P,ROW(),MATCH(CH$3,$K$2:$P$2,0))</f>
        <v>30</v>
      </c>
      <c r="CI2178" s="15" cm="1">
        <f t="array" ref="CI2178">INDEX($K:$P,ROW(),MATCH(CI$3,$K$2:$P$2,0))</f>
        <v>30</v>
      </c>
      <c r="CJ2178" s="15" cm="1">
        <f t="array" ref="CJ2178">INDEX($K:$P,ROW(),MATCH(CJ$3,$K$2:$P$2,0))</f>
        <v>30</v>
      </c>
      <c r="CK2178" s="15" cm="1">
        <f t="array" ref="CK2178">INDEX($K:$P,ROW(),MATCH(CK$3,$K$2:$P$2,0))</f>
        <v>30</v>
      </c>
      <c r="CL2178" s="15" cm="1">
        <f t="array" ref="CL2178">INDEX($K:$P,ROW(),MATCH(CL$3,$K$2:$P$2,0))</f>
        <v>30</v>
      </c>
      <c r="CN2178" s="60"/>
      <c r="CO2178" s="15" t="e" cm="1">
        <f t="array" ref="CO2178">INDEX($K:$P,ROW(),MATCH(CO$3,$K$2:$P$2,0))</f>
        <v>#N/A</v>
      </c>
      <c r="CP2178" s="15" t="e" cm="1">
        <f t="array" ref="CP2178">INDEX($K:$P,ROW(),MATCH(CP$3,$K$2:$P$2,0))</f>
        <v>#N/A</v>
      </c>
      <c r="CQ2178" s="15" t="e" cm="1">
        <f t="array" ref="CQ2178">INDEX($K:$P,ROW(),MATCH(CQ$3,$K$2:$P$2,0))</f>
        <v>#N/A</v>
      </c>
      <c r="CR2178" s="15" t="e" cm="1">
        <f t="array" ref="CR2178">INDEX($K:$P,ROW(),MATCH(CR$3,$K$2:$P$2,0))</f>
        <v>#N/A</v>
      </c>
      <c r="CS2178" s="15" t="e" cm="1">
        <f t="array" ref="CS2178">INDEX($K:$P,ROW(),MATCH(CS$3,$K$2:$P$2,0))</f>
        <v>#N/A</v>
      </c>
      <c r="CT2178" s="15" t="e" cm="1">
        <f t="array" ref="CT2178">INDEX($K:$P,ROW(),MATCH(CT$3,$K$2:$P$2,0))</f>
        <v>#N/A</v>
      </c>
      <c r="CU2178" s="15" t="e" cm="1">
        <f t="array" ref="CU2178">INDEX($K:$P,ROW(),MATCH(CU$3,$K$2:$P$2,0))</f>
        <v>#N/A</v>
      </c>
      <c r="CV2178" s="15" t="e" cm="1">
        <f t="array" ref="CV2178">INDEX($K:$P,ROW(),MATCH(CV$3,$K$2:$P$2,0))</f>
        <v>#N/A</v>
      </c>
      <c r="CW2178" s="15" t="e" cm="1">
        <f t="array" ref="CW2178">INDEX($K:$P,ROW(),MATCH(CW$3,$K$2:$P$2,0))</f>
        <v>#N/A</v>
      </c>
      <c r="CX2178" s="15" t="e" cm="1">
        <f t="array" ref="CX2178">INDEX($K:$P,ROW(),MATCH(CX$3,$K$2:$P$2,0))</f>
        <v>#N/A</v>
      </c>
      <c r="CY2178" s="15" t="e" cm="1">
        <f t="array" ref="CY2178">INDEX($K:$P,ROW(),MATCH(CY$3,$K$2:$P$2,0))</f>
        <v>#N/A</v>
      </c>
      <c r="CZ2178" s="15" t="e" cm="1">
        <f t="array" ref="CZ2178">INDEX($K:$P,ROW(),MATCH(CZ$3,$K$2:$P$2,0))</f>
        <v>#N/A</v>
      </c>
      <c r="DA2178" s="15" t="e" cm="1">
        <f t="array" ref="DA2178">INDEX($K:$P,ROW(),MATCH(DA$3,$K$2:$P$2,0))</f>
        <v>#N/A</v>
      </c>
      <c r="DB2178" s="15" t="e" cm="1">
        <f t="array" ref="DB2178">INDEX($K:$P,ROW(),MATCH(DB$3,$K$2:$P$2,0))</f>
        <v>#N/A</v>
      </c>
      <c r="DC2178" s="15" t="e" cm="1">
        <f t="array" ref="DC2178">INDEX($K:$P,ROW(),MATCH(DC$3,$K$2:$P$2,0))</f>
        <v>#N/A</v>
      </c>
      <c r="DD2178" s="15" t="e" cm="1">
        <f t="array" ref="DD2178">INDEX($K:$P,ROW(),MATCH(DD$3,$K$2:$P$2,0))</f>
        <v>#N/A</v>
      </c>
      <c r="DE2178" s="15" t="e" cm="1">
        <f t="array" ref="DE2178">INDEX($K:$P,ROW(),MATCH(DE$3,$K$2:$P$2,0))</f>
        <v>#N/A</v>
      </c>
      <c r="DF2178" s="15" t="e" cm="1">
        <f t="array" ref="DF2178">INDEX($K:$P,ROW(),MATCH(DF$3,$K$2:$P$2,0))</f>
        <v>#N/A</v>
      </c>
      <c r="DG2178" s="15" t="e" cm="1">
        <f t="array" ref="DG2178">INDEX($K:$P,ROW(),MATCH(DG$3,$K$2:$P$2,0))</f>
        <v>#N/A</v>
      </c>
      <c r="DH2178" s="15" t="e" cm="1">
        <f t="array" ref="DH2178">INDEX($K:$P,ROW(),MATCH(DH$3,$K$2:$P$2,0))</f>
        <v>#N/A</v>
      </c>
      <c r="DI2178" s="15" t="e" cm="1">
        <f t="array" ref="DI2178">INDEX($K:$P,ROW(),MATCH(DI$3,$K$2:$P$2,0))</f>
        <v>#N/A</v>
      </c>
      <c r="DJ2178" s="15" t="e" cm="1">
        <f t="array" ref="DJ2178">INDEX($K:$P,ROW(),MATCH(DJ$3,$K$2:$P$2,0))</f>
        <v>#N/A</v>
      </c>
      <c r="DK2178" s="15" t="e" cm="1">
        <f t="array" ref="DK2178">INDEX($K:$P,ROW(),MATCH(DK$3,$K$2:$P$2,0))</f>
        <v>#N/A</v>
      </c>
      <c r="DL2178" s="15" t="e" cm="1">
        <f t="array" ref="DL2178">INDEX($K:$P,ROW(),MATCH(DL$3,$K$2:$P$2,0))</f>
        <v>#N/A</v>
      </c>
    </row>
    <row r="2179" spans="1:116" x14ac:dyDescent="0.4">
      <c r="B2179" t="str">
        <f t="shared" si="3404"/>
        <v>2179 WCAP-IS</v>
      </c>
      <c r="C2179" t="s">
        <v>234</v>
      </c>
      <c r="D2179" t="s">
        <v>407</v>
      </c>
      <c r="E2179" s="8" t="str">
        <f t="shared" si="3409"/>
        <v>2179 WCAP-IS</v>
      </c>
      <c r="G2179" s="126" t="str">
        <f>"Change in "&amp;G2177</f>
        <v>Change in Accounts payable</v>
      </c>
      <c r="H2179" s="27"/>
      <c r="I2179" s="78"/>
      <c r="J2179" s="78"/>
      <c r="K2179" s="118">
        <f>SUMIF($3:$3,K$2,2175:2175)</f>
        <v>-407350.40000000014</v>
      </c>
      <c r="L2179" s="118">
        <f>SUMIF($3:$3,L$2,2175:2175)</f>
        <v>-427467.92</v>
      </c>
      <c r="M2179" s="118">
        <f>SUMIF($3:$3,M$2,2175:2175)</f>
        <v>-448591.31599999993</v>
      </c>
      <c r="N2179" s="118">
        <f>SUMIF($3:$3,N$2,2175:2175)</f>
        <v>-470770.88179999992</v>
      </c>
      <c r="O2179" s="118">
        <f>SUMIF($3:$3,O$2,2175:2175)</f>
        <v>-494059.42589000001</v>
      </c>
      <c r="P2179" s="118">
        <f>SUMIF($3:$3,P$2,2175:2175)</f>
        <v>-518512.39718450018</v>
      </c>
      <c r="R2179" s="118"/>
      <c r="S2179" s="118">
        <f t="shared" ref="S2179:CD2179" si="3410">MIN(-S2178/30*S2175,R2179-S2175)</f>
        <v>33945.866666666669</v>
      </c>
      <c r="T2179" s="118">
        <f t="shared" si="3410"/>
        <v>33945.866666666669</v>
      </c>
      <c r="U2179" s="118">
        <f t="shared" si="3410"/>
        <v>33945.866666666669</v>
      </c>
      <c r="V2179" s="118">
        <f t="shared" si="3410"/>
        <v>33945.866666666669</v>
      </c>
      <c r="W2179" s="118">
        <f t="shared" si="3410"/>
        <v>33945.866666666669</v>
      </c>
      <c r="X2179" s="118">
        <f t="shared" si="3410"/>
        <v>33945.866666666669</v>
      </c>
      <c r="Y2179" s="118">
        <f t="shared" si="3410"/>
        <v>33945.866666666669</v>
      </c>
      <c r="Z2179" s="118">
        <f t="shared" si="3410"/>
        <v>33945.866666666669</v>
      </c>
      <c r="AA2179" s="118">
        <f t="shared" si="3410"/>
        <v>33945.866666666669</v>
      </c>
      <c r="AB2179" s="118">
        <f t="shared" si="3410"/>
        <v>33945.866666666669</v>
      </c>
      <c r="AC2179" s="118">
        <f t="shared" si="3410"/>
        <v>33945.866666666669</v>
      </c>
      <c r="AD2179" s="118">
        <f t="shared" si="3410"/>
        <v>33945.866666666669</v>
      </c>
      <c r="AE2179" s="118">
        <f t="shared" si="3410"/>
        <v>35622.326666666675</v>
      </c>
      <c r="AF2179" s="118">
        <f t="shared" si="3410"/>
        <v>35622.326666666675</v>
      </c>
      <c r="AG2179" s="118">
        <f t="shared" si="3410"/>
        <v>35622.326666666675</v>
      </c>
      <c r="AH2179" s="118">
        <f t="shared" si="3410"/>
        <v>35622.326666666675</v>
      </c>
      <c r="AI2179" s="118">
        <f t="shared" si="3410"/>
        <v>35622.326666666675</v>
      </c>
      <c r="AJ2179" s="118">
        <f t="shared" si="3410"/>
        <v>35622.326666666675</v>
      </c>
      <c r="AK2179" s="118">
        <f t="shared" si="3410"/>
        <v>35622.326666666675</v>
      </c>
      <c r="AL2179" s="118">
        <f t="shared" si="3410"/>
        <v>35622.326666666675</v>
      </c>
      <c r="AM2179" s="118">
        <f t="shared" si="3410"/>
        <v>35622.326666666675</v>
      </c>
      <c r="AN2179" s="118">
        <f t="shared" si="3410"/>
        <v>35622.326666666675</v>
      </c>
      <c r="AO2179" s="118">
        <f t="shared" si="3410"/>
        <v>35622.326666666675</v>
      </c>
      <c r="AP2179" s="118">
        <f t="shared" si="3410"/>
        <v>35622.326666666675</v>
      </c>
      <c r="AQ2179" s="118">
        <f t="shared" si="3410"/>
        <v>37382.609666666671</v>
      </c>
      <c r="AR2179" s="118">
        <f t="shared" si="3410"/>
        <v>37382.609666666671</v>
      </c>
      <c r="AS2179" s="118">
        <f t="shared" si="3410"/>
        <v>37382.609666666671</v>
      </c>
      <c r="AT2179" s="118">
        <f t="shared" si="3410"/>
        <v>37382.609666666671</v>
      </c>
      <c r="AU2179" s="118">
        <f t="shared" si="3410"/>
        <v>37382.609666666671</v>
      </c>
      <c r="AV2179" s="118">
        <f t="shared" si="3410"/>
        <v>37382.609666666671</v>
      </c>
      <c r="AW2179" s="118">
        <f t="shared" si="3410"/>
        <v>37382.609666666671</v>
      </c>
      <c r="AX2179" s="118">
        <f t="shared" si="3410"/>
        <v>37382.609666666671</v>
      </c>
      <c r="AY2179" s="118">
        <f t="shared" si="3410"/>
        <v>37382.609666666671</v>
      </c>
      <c r="AZ2179" s="118">
        <f t="shared" si="3410"/>
        <v>37382.609666666671</v>
      </c>
      <c r="BA2179" s="118">
        <f t="shared" si="3410"/>
        <v>37382.609666666671</v>
      </c>
      <c r="BB2179" s="118">
        <f t="shared" si="3410"/>
        <v>37382.609666666671</v>
      </c>
      <c r="BC2179" s="118">
        <f t="shared" si="3410"/>
        <v>39230.906816666669</v>
      </c>
      <c r="BD2179" s="118">
        <f t="shared" si="3410"/>
        <v>39230.906816666669</v>
      </c>
      <c r="BE2179" s="118">
        <f t="shared" si="3410"/>
        <v>39230.906816666669</v>
      </c>
      <c r="BF2179" s="118">
        <f t="shared" si="3410"/>
        <v>39230.906816666669</v>
      </c>
      <c r="BG2179" s="118">
        <f t="shared" si="3410"/>
        <v>39230.906816666669</v>
      </c>
      <c r="BH2179" s="118">
        <f t="shared" si="3410"/>
        <v>39230.906816666669</v>
      </c>
      <c r="BI2179" s="118">
        <f t="shared" si="3410"/>
        <v>39230.906816666669</v>
      </c>
      <c r="BJ2179" s="118">
        <f t="shared" si="3410"/>
        <v>39230.906816666669</v>
      </c>
      <c r="BK2179" s="118">
        <f t="shared" si="3410"/>
        <v>39230.906816666669</v>
      </c>
      <c r="BL2179" s="118">
        <f t="shared" si="3410"/>
        <v>39230.906816666669</v>
      </c>
      <c r="BM2179" s="118">
        <f t="shared" si="3410"/>
        <v>39230.906816666669</v>
      </c>
      <c r="BN2179" s="118">
        <f t="shared" si="3410"/>
        <v>39230.906816666669</v>
      </c>
      <c r="BO2179" s="118">
        <f t="shared" si="3410"/>
        <v>41171.618824166675</v>
      </c>
      <c r="BP2179" s="118">
        <f t="shared" si="3410"/>
        <v>41171.618824166675</v>
      </c>
      <c r="BQ2179" s="118">
        <f t="shared" si="3410"/>
        <v>41171.618824166675</v>
      </c>
      <c r="BR2179" s="118">
        <f t="shared" si="3410"/>
        <v>41171.618824166675</v>
      </c>
      <c r="BS2179" s="118">
        <f t="shared" si="3410"/>
        <v>41171.618824166675</v>
      </c>
      <c r="BT2179" s="118">
        <f t="shared" si="3410"/>
        <v>41171.618824166675</v>
      </c>
      <c r="BU2179" s="118">
        <f t="shared" si="3410"/>
        <v>41171.618824166675</v>
      </c>
      <c r="BV2179" s="118">
        <f t="shared" si="3410"/>
        <v>41171.618824166675</v>
      </c>
      <c r="BW2179" s="118">
        <f t="shared" si="3410"/>
        <v>41171.618824166675</v>
      </c>
      <c r="BX2179" s="118">
        <f t="shared" si="3410"/>
        <v>41171.618824166675</v>
      </c>
      <c r="BY2179" s="118">
        <f t="shared" si="3410"/>
        <v>41171.618824166675</v>
      </c>
      <c r="BZ2179" s="118">
        <f t="shared" si="3410"/>
        <v>41171.618824166675</v>
      </c>
      <c r="CA2179" s="118">
        <f t="shared" si="3410"/>
        <v>43209.366432041672</v>
      </c>
      <c r="CB2179" s="118">
        <f t="shared" si="3410"/>
        <v>43209.366432041672</v>
      </c>
      <c r="CC2179" s="118">
        <f t="shared" si="3410"/>
        <v>43209.366432041672</v>
      </c>
      <c r="CD2179" s="118">
        <f t="shared" si="3410"/>
        <v>43209.366432041672</v>
      </c>
      <c r="CE2179" s="118">
        <f t="shared" ref="CE2179:CK2179" si="3411">MIN(-CE2178/30*CE2175,CD2179-CE2175)</f>
        <v>43209.366432041672</v>
      </c>
      <c r="CF2179" s="118">
        <f t="shared" si="3411"/>
        <v>43209.366432041672</v>
      </c>
      <c r="CG2179" s="118">
        <f t="shared" si="3411"/>
        <v>43209.366432041672</v>
      </c>
      <c r="CH2179" s="118">
        <f t="shared" si="3411"/>
        <v>43209.366432041672</v>
      </c>
      <c r="CI2179" s="118">
        <f t="shared" si="3411"/>
        <v>43209.366432041672</v>
      </c>
      <c r="CJ2179" s="118">
        <f t="shared" si="3411"/>
        <v>43209.366432041672</v>
      </c>
      <c r="CK2179" s="118">
        <f t="shared" si="3411"/>
        <v>43209.366432041672</v>
      </c>
      <c r="CL2179" s="118">
        <f>MIN(-CL2178/30*CL2175,CK2179-CL2175)</f>
        <v>43209.366432041672</v>
      </c>
      <c r="CN2179" s="33"/>
      <c r="CO2179" s="118" t="e">
        <f>MIN(-CO2178/90*CO2175,CN2179-CO2175)</f>
        <v>#N/A</v>
      </c>
      <c r="CP2179" s="118" t="e">
        <f t="shared" ref="CP2179:DL2179" si="3412">MIN(-CP2178/90*CP2175,CO2179-CP2175)</f>
        <v>#N/A</v>
      </c>
      <c r="CQ2179" s="118" t="e">
        <f t="shared" si="3412"/>
        <v>#N/A</v>
      </c>
      <c r="CR2179" s="118" t="e">
        <f t="shared" si="3412"/>
        <v>#N/A</v>
      </c>
      <c r="CS2179" s="118" t="e">
        <f t="shared" si="3412"/>
        <v>#N/A</v>
      </c>
      <c r="CT2179" s="118" t="e">
        <f t="shared" si="3412"/>
        <v>#N/A</v>
      </c>
      <c r="CU2179" s="118" t="e">
        <f t="shared" si="3412"/>
        <v>#N/A</v>
      </c>
      <c r="CV2179" s="118" t="e">
        <f t="shared" si="3412"/>
        <v>#N/A</v>
      </c>
      <c r="CW2179" s="118" t="e">
        <f t="shared" si="3412"/>
        <v>#N/A</v>
      </c>
      <c r="CX2179" s="118" t="e">
        <f t="shared" si="3412"/>
        <v>#N/A</v>
      </c>
      <c r="CY2179" s="118" t="e">
        <f t="shared" si="3412"/>
        <v>#N/A</v>
      </c>
      <c r="CZ2179" s="118" t="e">
        <f t="shared" si="3412"/>
        <v>#N/A</v>
      </c>
      <c r="DA2179" s="118" t="e">
        <f t="shared" si="3412"/>
        <v>#N/A</v>
      </c>
      <c r="DB2179" s="118" t="e">
        <f t="shared" si="3412"/>
        <v>#N/A</v>
      </c>
      <c r="DC2179" s="118" t="e">
        <f t="shared" si="3412"/>
        <v>#N/A</v>
      </c>
      <c r="DD2179" s="118" t="e">
        <f t="shared" si="3412"/>
        <v>#N/A</v>
      </c>
      <c r="DE2179" s="118" t="e">
        <f t="shared" si="3412"/>
        <v>#N/A</v>
      </c>
      <c r="DF2179" s="118" t="e">
        <f t="shared" si="3412"/>
        <v>#N/A</v>
      </c>
      <c r="DG2179" s="118" t="e">
        <f t="shared" si="3412"/>
        <v>#N/A</v>
      </c>
      <c r="DH2179" s="118" t="e">
        <f t="shared" si="3412"/>
        <v>#N/A</v>
      </c>
      <c r="DI2179" s="118" t="e">
        <f t="shared" si="3412"/>
        <v>#N/A</v>
      </c>
      <c r="DJ2179" s="118" t="e">
        <f t="shared" si="3412"/>
        <v>#N/A</v>
      </c>
      <c r="DK2179" s="118" t="e">
        <f t="shared" si="3412"/>
        <v>#N/A</v>
      </c>
      <c r="DL2179" s="118" t="e">
        <f t="shared" si="3412"/>
        <v>#N/A</v>
      </c>
    </row>
    <row r="2180" spans="1:116" x14ac:dyDescent="0.4">
      <c r="B2180" t="str">
        <f t="shared" si="3404"/>
        <v>2180 WCAP-IS</v>
      </c>
      <c r="D2180" t="s">
        <v>407</v>
      </c>
      <c r="E2180" s="8" t="str">
        <f t="shared" si="3409"/>
        <v>2180 WCAP-IS</v>
      </c>
      <c r="G2180" s="125"/>
      <c r="H2180" s="27"/>
      <c r="I2180" s="78"/>
      <c r="J2180" s="78"/>
      <c r="K2180" s="33"/>
      <c r="L2180" s="33"/>
      <c r="M2180" s="33"/>
      <c r="N2180" s="33"/>
      <c r="O2180" s="33"/>
      <c r="P2180" s="33"/>
      <c r="R2180" s="33"/>
      <c r="S2180" s="33"/>
      <c r="T2180" s="33"/>
      <c r="U2180" s="33"/>
      <c r="V2180" s="33"/>
      <c r="W2180" s="33"/>
      <c r="X2180" s="33"/>
      <c r="Y2180" s="33"/>
      <c r="Z2180" s="33"/>
      <c r="AA2180" s="33"/>
      <c r="AB2180" s="33"/>
      <c r="AC2180" s="33"/>
      <c r="AD2180" s="33"/>
      <c r="AE2180" s="33"/>
      <c r="AF2180" s="33"/>
      <c r="AG2180" s="33"/>
      <c r="AH2180" s="33"/>
      <c r="AI2180" s="33"/>
      <c r="AJ2180" s="33"/>
      <c r="AK2180" s="33"/>
      <c r="AL2180" s="33"/>
      <c r="AM2180" s="33"/>
      <c r="AN2180" s="33"/>
      <c r="AO2180" s="33"/>
      <c r="AP2180" s="33"/>
      <c r="AQ2180" s="33"/>
      <c r="AR2180" s="33"/>
      <c r="AS2180" s="33"/>
      <c r="AT2180" s="33"/>
      <c r="AU2180" s="33"/>
      <c r="AV2180" s="33"/>
      <c r="AW2180" s="33"/>
      <c r="AX2180" s="33"/>
      <c r="AY2180" s="33"/>
      <c r="AZ2180" s="33"/>
      <c r="BA2180" s="33"/>
      <c r="BB2180" s="33"/>
      <c r="BC2180" s="33"/>
      <c r="BD2180" s="33"/>
      <c r="BE2180" s="33"/>
      <c r="BF2180" s="33"/>
      <c r="BG2180" s="33"/>
      <c r="BH2180" s="33"/>
      <c r="BI2180" s="33"/>
      <c r="BJ2180" s="33"/>
      <c r="BK2180" s="33"/>
      <c r="BL2180" s="33"/>
      <c r="BM2180" s="33"/>
      <c r="BN2180" s="33"/>
      <c r="BO2180" s="33"/>
      <c r="BP2180" s="33"/>
      <c r="BQ2180" s="33"/>
      <c r="BR2180" s="33"/>
      <c r="BS2180" s="33"/>
      <c r="BT2180" s="33"/>
      <c r="BU2180" s="33"/>
      <c r="BV2180" s="33"/>
      <c r="BW2180" s="33"/>
      <c r="BX2180" s="33"/>
      <c r="BY2180" s="33"/>
      <c r="BZ2180" s="33"/>
      <c r="CA2180" s="33"/>
      <c r="CB2180" s="33"/>
      <c r="CC2180" s="33"/>
      <c r="CD2180" s="33"/>
      <c r="CE2180" s="33"/>
      <c r="CF2180" s="33"/>
      <c r="CG2180" s="33"/>
      <c r="CH2180" s="33"/>
      <c r="CI2180" s="33"/>
      <c r="CJ2180" s="33"/>
      <c r="CK2180" s="33"/>
      <c r="CL2180" s="33"/>
      <c r="CN2180" s="78"/>
      <c r="CO2180" s="33"/>
      <c r="CP2180" s="33"/>
      <c r="CQ2180" s="33"/>
      <c r="CR2180" s="33"/>
      <c r="CS2180" s="33"/>
      <c r="CT2180" s="33"/>
      <c r="CU2180" s="33"/>
      <c r="CV2180" s="33"/>
      <c r="CW2180" s="33"/>
      <c r="CX2180" s="33"/>
      <c r="CY2180" s="33"/>
      <c r="CZ2180" s="33"/>
      <c r="DA2180" s="33"/>
      <c r="DB2180" s="33"/>
      <c r="DC2180" s="33"/>
      <c r="DD2180" s="33"/>
      <c r="DE2180" s="33"/>
      <c r="DF2180" s="33"/>
      <c r="DG2180" s="33"/>
      <c r="DH2180" s="33"/>
      <c r="DI2180" s="33"/>
      <c r="DJ2180" s="33"/>
      <c r="DK2180" s="33"/>
      <c r="DL2180" s="33"/>
    </row>
    <row r="2181" spans="1:116" x14ac:dyDescent="0.4">
      <c r="B2181" t="s">
        <v>332</v>
      </c>
      <c r="D2181" t="s">
        <v>407</v>
      </c>
      <c r="E2181" s="8" t="str">
        <f t="shared" si="3409"/>
        <v>2181 WCAP-IS</v>
      </c>
      <c r="G2181" s="136" t="str">
        <f>G2164</f>
        <v>(Primary label)</v>
      </c>
      <c r="K2181" s="33">
        <f>SUMIF($3:$3,K$2,2177:2177)</f>
        <v>0</v>
      </c>
      <c r="L2181" s="33">
        <f>SUMIF($3:$3,L$2,2177:2177)</f>
        <v>0</v>
      </c>
      <c r="M2181" s="33">
        <f>SUMIF($3:$3,M$2,2177:2177)</f>
        <v>0</v>
      </c>
      <c r="N2181" s="33">
        <f>SUMIF($3:$3,N$2,2177:2177)</f>
        <v>0</v>
      </c>
      <c r="O2181" s="33">
        <f>SUMIF($3:$3,O$2,2177:2177)</f>
        <v>0</v>
      </c>
      <c r="P2181" s="33">
        <f>SUMIF($3:$3,P$2,2177:2177)</f>
        <v>0</v>
      </c>
      <c r="R2181" s="33"/>
      <c r="S2181" s="33">
        <f>S2179-R2179</f>
        <v>33945.866666666669</v>
      </c>
      <c r="T2181" s="33">
        <f t="shared" ref="T2181:CE2181" si="3413">T2179-S2179</f>
        <v>0</v>
      </c>
      <c r="U2181" s="33">
        <f t="shared" si="3413"/>
        <v>0</v>
      </c>
      <c r="V2181" s="33">
        <f t="shared" si="3413"/>
        <v>0</v>
      </c>
      <c r="W2181" s="33">
        <f t="shared" si="3413"/>
        <v>0</v>
      </c>
      <c r="X2181" s="33">
        <f t="shared" si="3413"/>
        <v>0</v>
      </c>
      <c r="Y2181" s="33">
        <f t="shared" si="3413"/>
        <v>0</v>
      </c>
      <c r="Z2181" s="33">
        <f t="shared" si="3413"/>
        <v>0</v>
      </c>
      <c r="AA2181" s="33">
        <f t="shared" si="3413"/>
        <v>0</v>
      </c>
      <c r="AB2181" s="33">
        <f t="shared" si="3413"/>
        <v>0</v>
      </c>
      <c r="AC2181" s="33">
        <f t="shared" si="3413"/>
        <v>0</v>
      </c>
      <c r="AD2181" s="33">
        <f t="shared" si="3413"/>
        <v>0</v>
      </c>
      <c r="AE2181" s="33">
        <f t="shared" si="3413"/>
        <v>1676.4600000000064</v>
      </c>
      <c r="AF2181" s="33">
        <f t="shared" si="3413"/>
        <v>0</v>
      </c>
      <c r="AG2181" s="33">
        <f t="shared" si="3413"/>
        <v>0</v>
      </c>
      <c r="AH2181" s="33">
        <f t="shared" si="3413"/>
        <v>0</v>
      </c>
      <c r="AI2181" s="33">
        <f t="shared" si="3413"/>
        <v>0</v>
      </c>
      <c r="AJ2181" s="33">
        <f t="shared" si="3413"/>
        <v>0</v>
      </c>
      <c r="AK2181" s="33">
        <f t="shared" si="3413"/>
        <v>0</v>
      </c>
      <c r="AL2181" s="33">
        <f t="shared" si="3413"/>
        <v>0</v>
      </c>
      <c r="AM2181" s="33">
        <f t="shared" si="3413"/>
        <v>0</v>
      </c>
      <c r="AN2181" s="33">
        <f t="shared" si="3413"/>
        <v>0</v>
      </c>
      <c r="AO2181" s="33">
        <f t="shared" si="3413"/>
        <v>0</v>
      </c>
      <c r="AP2181" s="33">
        <f t="shared" si="3413"/>
        <v>0</v>
      </c>
      <c r="AQ2181" s="33">
        <f t="shared" si="3413"/>
        <v>1760.2829999999958</v>
      </c>
      <c r="AR2181" s="33">
        <f t="shared" si="3413"/>
        <v>0</v>
      </c>
      <c r="AS2181" s="33">
        <f t="shared" si="3413"/>
        <v>0</v>
      </c>
      <c r="AT2181" s="33">
        <f t="shared" si="3413"/>
        <v>0</v>
      </c>
      <c r="AU2181" s="33">
        <f t="shared" si="3413"/>
        <v>0</v>
      </c>
      <c r="AV2181" s="33">
        <f t="shared" si="3413"/>
        <v>0</v>
      </c>
      <c r="AW2181" s="33">
        <f t="shared" si="3413"/>
        <v>0</v>
      </c>
      <c r="AX2181" s="33">
        <f t="shared" si="3413"/>
        <v>0</v>
      </c>
      <c r="AY2181" s="33">
        <f t="shared" si="3413"/>
        <v>0</v>
      </c>
      <c r="AZ2181" s="33">
        <f t="shared" si="3413"/>
        <v>0</v>
      </c>
      <c r="BA2181" s="33">
        <f t="shared" si="3413"/>
        <v>0</v>
      </c>
      <c r="BB2181" s="33">
        <f t="shared" si="3413"/>
        <v>0</v>
      </c>
      <c r="BC2181" s="33">
        <f t="shared" si="3413"/>
        <v>1848.2971499999985</v>
      </c>
      <c r="BD2181" s="33">
        <f t="shared" si="3413"/>
        <v>0</v>
      </c>
      <c r="BE2181" s="33">
        <f t="shared" si="3413"/>
        <v>0</v>
      </c>
      <c r="BF2181" s="33">
        <f t="shared" si="3413"/>
        <v>0</v>
      </c>
      <c r="BG2181" s="33">
        <f t="shared" si="3413"/>
        <v>0</v>
      </c>
      <c r="BH2181" s="33">
        <f t="shared" si="3413"/>
        <v>0</v>
      </c>
      <c r="BI2181" s="33">
        <f t="shared" si="3413"/>
        <v>0</v>
      </c>
      <c r="BJ2181" s="33">
        <f t="shared" si="3413"/>
        <v>0</v>
      </c>
      <c r="BK2181" s="33">
        <f t="shared" si="3413"/>
        <v>0</v>
      </c>
      <c r="BL2181" s="33">
        <f t="shared" si="3413"/>
        <v>0</v>
      </c>
      <c r="BM2181" s="33">
        <f t="shared" si="3413"/>
        <v>0</v>
      </c>
      <c r="BN2181" s="33">
        <f t="shared" si="3413"/>
        <v>0</v>
      </c>
      <c r="BO2181" s="33">
        <f t="shared" si="3413"/>
        <v>1940.7120075000057</v>
      </c>
      <c r="BP2181" s="33">
        <f t="shared" si="3413"/>
        <v>0</v>
      </c>
      <c r="BQ2181" s="33">
        <f t="shared" si="3413"/>
        <v>0</v>
      </c>
      <c r="BR2181" s="33">
        <f t="shared" si="3413"/>
        <v>0</v>
      </c>
      <c r="BS2181" s="33">
        <f t="shared" si="3413"/>
        <v>0</v>
      </c>
      <c r="BT2181" s="33">
        <f t="shared" si="3413"/>
        <v>0</v>
      </c>
      <c r="BU2181" s="33">
        <f t="shared" si="3413"/>
        <v>0</v>
      </c>
      <c r="BV2181" s="33">
        <f t="shared" si="3413"/>
        <v>0</v>
      </c>
      <c r="BW2181" s="33">
        <f t="shared" si="3413"/>
        <v>0</v>
      </c>
      <c r="BX2181" s="33">
        <f t="shared" si="3413"/>
        <v>0</v>
      </c>
      <c r="BY2181" s="33">
        <f t="shared" si="3413"/>
        <v>0</v>
      </c>
      <c r="BZ2181" s="33">
        <f t="shared" si="3413"/>
        <v>0</v>
      </c>
      <c r="CA2181" s="33">
        <f t="shared" si="3413"/>
        <v>2037.7476078749969</v>
      </c>
      <c r="CB2181" s="33">
        <f t="shared" si="3413"/>
        <v>0</v>
      </c>
      <c r="CC2181" s="33">
        <f t="shared" si="3413"/>
        <v>0</v>
      </c>
      <c r="CD2181" s="33">
        <f t="shared" si="3413"/>
        <v>0</v>
      </c>
      <c r="CE2181" s="33">
        <f t="shared" si="3413"/>
        <v>0</v>
      </c>
      <c r="CF2181" s="33">
        <f t="shared" ref="CF2181:CL2181" si="3414">CF2179-CE2179</f>
        <v>0</v>
      </c>
      <c r="CG2181" s="33">
        <f t="shared" si="3414"/>
        <v>0</v>
      </c>
      <c r="CH2181" s="33">
        <f t="shared" si="3414"/>
        <v>0</v>
      </c>
      <c r="CI2181" s="33">
        <f t="shared" si="3414"/>
        <v>0</v>
      </c>
      <c r="CJ2181" s="33">
        <f t="shared" si="3414"/>
        <v>0</v>
      </c>
      <c r="CK2181" s="33">
        <f t="shared" si="3414"/>
        <v>0</v>
      </c>
      <c r="CL2181" s="33">
        <f t="shared" si="3414"/>
        <v>0</v>
      </c>
      <c r="CO2181" s="33" t="e">
        <f t="shared" ref="CO2181" si="3415">CO2179-CN2179</f>
        <v>#N/A</v>
      </c>
      <c r="CP2181" s="33" t="e">
        <f t="shared" ref="CP2181" si="3416">CP2179-CO2179</f>
        <v>#N/A</v>
      </c>
      <c r="CQ2181" s="33" t="e">
        <f t="shared" ref="CQ2181" si="3417">CQ2179-CP2179</f>
        <v>#N/A</v>
      </c>
      <c r="CR2181" s="33" t="e">
        <f t="shared" ref="CR2181" si="3418">CR2179-CQ2179</f>
        <v>#N/A</v>
      </c>
      <c r="CS2181" s="33" t="e">
        <f t="shared" ref="CS2181" si="3419">CS2179-CR2179</f>
        <v>#N/A</v>
      </c>
      <c r="CT2181" s="33" t="e">
        <f t="shared" ref="CT2181" si="3420">CT2179-CS2179</f>
        <v>#N/A</v>
      </c>
      <c r="CU2181" s="33" t="e">
        <f t="shared" ref="CU2181" si="3421">CU2179-CT2179</f>
        <v>#N/A</v>
      </c>
      <c r="CV2181" s="33" t="e">
        <f t="shared" ref="CV2181" si="3422">CV2179-CU2179</f>
        <v>#N/A</v>
      </c>
      <c r="CW2181" s="33" t="e">
        <f t="shared" ref="CW2181" si="3423">CW2179-CV2179</f>
        <v>#N/A</v>
      </c>
      <c r="CX2181" s="33" t="e">
        <f t="shared" ref="CX2181" si="3424">CX2179-CW2179</f>
        <v>#N/A</v>
      </c>
      <c r="CY2181" s="33" t="e">
        <f t="shared" ref="CY2181" si="3425">CY2179-CX2179</f>
        <v>#N/A</v>
      </c>
      <c r="CZ2181" s="33" t="e">
        <f t="shared" ref="CZ2181" si="3426">CZ2179-CY2179</f>
        <v>#N/A</v>
      </c>
      <c r="DA2181" s="33" t="e">
        <f t="shared" ref="DA2181" si="3427">DA2179-CZ2179</f>
        <v>#N/A</v>
      </c>
      <c r="DB2181" s="33" t="e">
        <f t="shared" ref="DB2181" si="3428">DB2179-DA2179</f>
        <v>#N/A</v>
      </c>
      <c r="DC2181" s="33" t="e">
        <f t="shared" ref="DC2181" si="3429">DC2179-DB2179</f>
        <v>#N/A</v>
      </c>
      <c r="DD2181" s="33" t="e">
        <f t="shared" ref="DD2181" si="3430">DD2179-DC2179</f>
        <v>#N/A</v>
      </c>
      <c r="DE2181" s="33" t="e">
        <f t="shared" ref="DE2181" si="3431">DE2179-DD2179</f>
        <v>#N/A</v>
      </c>
      <c r="DF2181" s="33" t="e">
        <f t="shared" ref="DF2181" si="3432">DF2179-DE2179</f>
        <v>#N/A</v>
      </c>
      <c r="DG2181" s="33" t="e">
        <f t="shared" ref="DG2181" si="3433">DG2179-DF2179</f>
        <v>#N/A</v>
      </c>
      <c r="DH2181" s="33" t="e">
        <f t="shared" ref="DH2181" si="3434">DH2179-DG2179</f>
        <v>#N/A</v>
      </c>
      <c r="DI2181" s="33" t="e">
        <f t="shared" ref="DI2181" si="3435">DI2179-DH2179</f>
        <v>#N/A</v>
      </c>
      <c r="DJ2181" s="33" t="e">
        <f t="shared" ref="DJ2181" si="3436">DJ2179-DI2179</f>
        <v>#N/A</v>
      </c>
      <c r="DK2181" s="33" t="e">
        <f t="shared" ref="DK2181" si="3437">DK2179-DJ2179</f>
        <v>#N/A</v>
      </c>
      <c r="DL2181" s="33" t="e">
        <f t="shared" ref="DL2181" si="3438">DL2179-DK2179</f>
        <v>#N/A</v>
      </c>
    </row>
    <row r="2182" spans="1:116" x14ac:dyDescent="0.4">
      <c r="B2182" t="s">
        <v>332</v>
      </c>
      <c r="D2182" t="s">
        <v>407</v>
      </c>
      <c r="E2182" s="8" t="str">
        <f t="shared" si="3409"/>
        <v>2182 WCAP-IS</v>
      </c>
      <c r="G2182" s="136" t="str">
        <f t="shared" ref="G2182:G2188" si="3439">G2165</f>
        <v>primary unit</v>
      </c>
      <c r="K2182" s="53"/>
      <c r="L2182" s="53"/>
      <c r="M2182" s="53"/>
      <c r="N2182" s="53"/>
      <c r="O2182" s="53"/>
      <c r="P2182" s="53"/>
      <c r="R2182" s="24"/>
      <c r="S2182" s="24"/>
      <c r="T2182" s="24"/>
      <c r="U2182" s="24"/>
      <c r="V2182" s="24"/>
      <c r="W2182" s="24"/>
      <c r="X2182" s="24"/>
      <c r="Y2182" s="24"/>
      <c r="Z2182" s="24"/>
      <c r="AA2182" s="24"/>
      <c r="AB2182" s="24"/>
      <c r="AC2182" s="24"/>
      <c r="AD2182" s="24"/>
      <c r="AE2182" s="24"/>
      <c r="AF2182" s="24"/>
      <c r="AG2182" s="24"/>
      <c r="AH2182" s="24"/>
      <c r="AI2182" s="24"/>
      <c r="AJ2182" s="24"/>
      <c r="AK2182" s="24"/>
      <c r="AL2182" s="24"/>
      <c r="AM2182" s="24"/>
      <c r="AN2182" s="24"/>
      <c r="AO2182" s="24"/>
      <c r="AP2182" s="24"/>
      <c r="AQ2182" s="24"/>
      <c r="AR2182" s="24"/>
      <c r="AS2182" s="24"/>
      <c r="AT2182" s="24"/>
      <c r="AU2182" s="24"/>
      <c r="AV2182" s="24"/>
      <c r="AW2182" s="24"/>
      <c r="AX2182" s="24"/>
      <c r="AY2182" s="24"/>
      <c r="AZ2182" s="24"/>
      <c r="BA2182" s="24"/>
      <c r="BB2182" s="24"/>
      <c r="BC2182" s="24"/>
      <c r="BD2182" s="24"/>
      <c r="BE2182" s="24"/>
      <c r="BF2182" s="24"/>
      <c r="BG2182" s="24"/>
      <c r="BH2182" s="24"/>
      <c r="BI2182" s="24"/>
      <c r="BJ2182" s="24"/>
      <c r="BK2182" s="24"/>
      <c r="BL2182" s="24"/>
      <c r="BM2182" s="24"/>
      <c r="BN2182" s="24"/>
      <c r="BO2182" s="24"/>
      <c r="BP2182" s="24"/>
      <c r="BQ2182" s="24"/>
      <c r="BR2182" s="24"/>
      <c r="BS2182" s="24"/>
      <c r="BT2182" s="24"/>
      <c r="BU2182" s="24"/>
      <c r="BV2182" s="24"/>
      <c r="BW2182" s="24"/>
      <c r="BX2182" s="24"/>
      <c r="BY2182" s="24"/>
      <c r="BZ2182" s="24"/>
      <c r="CA2182" s="24"/>
      <c r="CB2182" s="24"/>
      <c r="CC2182" s="24"/>
      <c r="CD2182" s="24"/>
      <c r="CE2182" s="24"/>
      <c r="CF2182" s="24"/>
      <c r="CG2182" s="24"/>
      <c r="CH2182" s="24"/>
      <c r="CI2182" s="24"/>
      <c r="CJ2182" s="24"/>
      <c r="CK2182" s="24"/>
      <c r="CL2182" s="24"/>
      <c r="CO2182" s="24"/>
      <c r="CP2182" s="24"/>
      <c r="CQ2182" s="24"/>
      <c r="CR2182" s="24"/>
      <c r="CS2182" s="24"/>
      <c r="CT2182" s="24"/>
      <c r="CU2182" s="24"/>
      <c r="CV2182" s="24"/>
      <c r="CW2182" s="24"/>
      <c r="CX2182" s="24"/>
      <c r="CY2182" s="24"/>
      <c r="CZ2182" s="24"/>
      <c r="DA2182" s="24"/>
      <c r="DB2182" s="24"/>
      <c r="DC2182" s="24"/>
      <c r="DD2182" s="24"/>
      <c r="DE2182" s="24"/>
      <c r="DF2182" s="24"/>
      <c r="DG2182" s="24"/>
      <c r="DH2182" s="24"/>
      <c r="DI2182" s="24"/>
      <c r="DJ2182" s="24"/>
      <c r="DK2182" s="24"/>
      <c r="DL2182" s="24"/>
    </row>
    <row r="2183" spans="1:116" x14ac:dyDescent="0.4">
      <c r="B2183" t="s">
        <v>332</v>
      </c>
      <c r="D2183" t="s">
        <v>407</v>
      </c>
      <c r="E2183" s="8" t="str">
        <f t="shared" si="3409"/>
        <v>2183 WCAP-IS</v>
      </c>
      <c r="G2183" s="136" t="str">
        <f t="shared" si="3439"/>
        <v>Primary revenue driver</v>
      </c>
      <c r="K2183" s="53"/>
      <c r="L2183" s="53"/>
      <c r="M2183" s="53"/>
      <c r="N2183" s="53"/>
      <c r="O2183" s="53"/>
      <c r="P2183" s="53"/>
      <c r="R2183" s="24"/>
      <c r="S2183" s="24"/>
      <c r="T2183" s="24"/>
      <c r="U2183" s="24"/>
      <c r="V2183" s="24"/>
      <c r="W2183" s="24"/>
      <c r="X2183" s="24"/>
      <c r="Y2183" s="24"/>
      <c r="Z2183" s="24"/>
      <c r="AA2183" s="24"/>
      <c r="AB2183" s="24"/>
      <c r="AC2183" s="24"/>
      <c r="AD2183" s="24"/>
      <c r="AE2183" s="24"/>
      <c r="AF2183" s="24"/>
      <c r="AG2183" s="24"/>
      <c r="AH2183" s="24"/>
      <c r="AI2183" s="24"/>
      <c r="AJ2183" s="24"/>
      <c r="AK2183" s="24"/>
      <c r="AL2183" s="24"/>
      <c r="AM2183" s="24"/>
      <c r="AN2183" s="24"/>
      <c r="AO2183" s="24"/>
      <c r="AP2183" s="24"/>
      <c r="AQ2183" s="24"/>
      <c r="AR2183" s="24"/>
      <c r="AS2183" s="24"/>
      <c r="AT2183" s="24"/>
      <c r="AU2183" s="24"/>
      <c r="AV2183" s="24"/>
      <c r="AW2183" s="24"/>
      <c r="AX2183" s="24"/>
      <c r="AY2183" s="24"/>
      <c r="AZ2183" s="24"/>
      <c r="BA2183" s="24"/>
      <c r="BB2183" s="24"/>
      <c r="BC2183" s="24"/>
      <c r="BD2183" s="24"/>
      <c r="BE2183" s="24"/>
      <c r="BF2183" s="24"/>
      <c r="BG2183" s="24"/>
      <c r="BH2183" s="24"/>
      <c r="BI2183" s="24"/>
      <c r="BJ2183" s="24"/>
      <c r="BK2183" s="24"/>
      <c r="BL2183" s="24"/>
      <c r="BM2183" s="24"/>
      <c r="BN2183" s="24"/>
      <c r="BO2183" s="24"/>
      <c r="BP2183" s="24"/>
      <c r="BQ2183" s="24"/>
      <c r="BR2183" s="24"/>
      <c r="BS2183" s="24"/>
      <c r="BT2183" s="24"/>
      <c r="BU2183" s="24"/>
      <c r="BV2183" s="24"/>
      <c r="BW2183" s="24"/>
      <c r="BX2183" s="24"/>
      <c r="BY2183" s="24"/>
      <c r="BZ2183" s="24"/>
      <c r="CA2183" s="24"/>
      <c r="CB2183" s="24"/>
      <c r="CC2183" s="24"/>
      <c r="CD2183" s="24"/>
      <c r="CE2183" s="24"/>
      <c r="CF2183" s="24"/>
      <c r="CG2183" s="24"/>
      <c r="CH2183" s="24"/>
      <c r="CI2183" s="24"/>
      <c r="CJ2183" s="24"/>
      <c r="CK2183" s="24"/>
      <c r="CL2183" s="24"/>
      <c r="CO2183" s="24"/>
      <c r="CP2183" s="24"/>
      <c r="CQ2183" s="24"/>
      <c r="CR2183" s="24"/>
      <c r="CS2183" s="24"/>
      <c r="CT2183" s="24"/>
      <c r="CU2183" s="24"/>
      <c r="CV2183" s="24"/>
      <c r="CW2183" s="24"/>
      <c r="CX2183" s="24"/>
      <c r="CY2183" s="24"/>
      <c r="CZ2183" s="24"/>
      <c r="DA2183" s="24"/>
      <c r="DB2183" s="24"/>
      <c r="DC2183" s="24"/>
      <c r="DD2183" s="24"/>
      <c r="DE2183" s="24"/>
      <c r="DF2183" s="24"/>
      <c r="DG2183" s="24"/>
      <c r="DH2183" s="24"/>
      <c r="DI2183" s="24"/>
      <c r="DJ2183" s="24"/>
      <c r="DK2183" s="24"/>
      <c r="DL2183" s="24"/>
    </row>
    <row r="2184" spans="1:116" x14ac:dyDescent="0.4">
      <c r="B2184" t="s">
        <v>332</v>
      </c>
      <c r="D2184" t="s">
        <v>407</v>
      </c>
      <c r="E2184" s="8" t="str">
        <f t="shared" si="3409"/>
        <v>2184 WCAP-IS</v>
      </c>
      <c r="G2184" s="136" t="str">
        <f t="shared" si="3439"/>
        <v>Primary volume driver</v>
      </c>
      <c r="K2184" s="53"/>
      <c r="L2184" s="53"/>
      <c r="M2184" s="53"/>
      <c r="N2184" s="53"/>
      <c r="O2184" s="53"/>
      <c r="P2184" s="53"/>
      <c r="R2184" s="24"/>
      <c r="S2184" s="24"/>
      <c r="T2184" s="24"/>
      <c r="U2184" s="24"/>
      <c r="V2184" s="24"/>
      <c r="W2184" s="24"/>
      <c r="X2184" s="24"/>
      <c r="Y2184" s="24"/>
      <c r="Z2184" s="24"/>
      <c r="AA2184" s="24"/>
      <c r="AB2184" s="24"/>
      <c r="AC2184" s="24"/>
      <c r="AD2184" s="24"/>
      <c r="AE2184" s="24"/>
      <c r="AF2184" s="24"/>
      <c r="AG2184" s="24"/>
      <c r="AH2184" s="24"/>
      <c r="AI2184" s="24"/>
      <c r="AJ2184" s="24"/>
      <c r="AK2184" s="24"/>
      <c r="AL2184" s="24"/>
      <c r="AM2184" s="24"/>
      <c r="AN2184" s="24"/>
      <c r="AO2184" s="24"/>
      <c r="AP2184" s="24"/>
      <c r="AQ2184" s="24"/>
      <c r="AR2184" s="24"/>
      <c r="AS2184" s="24"/>
      <c r="AT2184" s="24"/>
      <c r="AU2184" s="24"/>
      <c r="AV2184" s="24"/>
      <c r="AW2184" s="24"/>
      <c r="AX2184" s="24"/>
      <c r="AY2184" s="24"/>
      <c r="AZ2184" s="24"/>
      <c r="BA2184" s="24"/>
      <c r="BB2184" s="24"/>
      <c r="BC2184" s="24"/>
      <c r="BD2184" s="24"/>
      <c r="BE2184" s="24"/>
      <c r="BF2184" s="24"/>
      <c r="BG2184" s="24"/>
      <c r="BH2184" s="24"/>
      <c r="BI2184" s="24"/>
      <c r="BJ2184" s="24"/>
      <c r="BK2184" s="24"/>
      <c r="BL2184" s="24"/>
      <c r="BM2184" s="24"/>
      <c r="BN2184" s="24"/>
      <c r="BO2184" s="24"/>
      <c r="BP2184" s="24"/>
      <c r="BQ2184" s="24"/>
      <c r="BR2184" s="24"/>
      <c r="BS2184" s="24"/>
      <c r="BT2184" s="24"/>
      <c r="BU2184" s="24"/>
      <c r="BV2184" s="24"/>
      <c r="BW2184" s="24"/>
      <c r="BX2184" s="24"/>
      <c r="BY2184" s="24"/>
      <c r="BZ2184" s="24"/>
      <c r="CA2184" s="24"/>
      <c r="CB2184" s="24"/>
      <c r="CC2184" s="24"/>
      <c r="CD2184" s="24"/>
      <c r="CE2184" s="24"/>
      <c r="CF2184" s="24"/>
      <c r="CG2184" s="24"/>
      <c r="CH2184" s="24"/>
      <c r="CI2184" s="24"/>
      <c r="CJ2184" s="24"/>
      <c r="CK2184" s="24"/>
      <c r="CL2184" s="24"/>
      <c r="CO2184" s="24"/>
      <c r="CP2184" s="24"/>
      <c r="CQ2184" s="24"/>
      <c r="CR2184" s="24"/>
      <c r="CS2184" s="24"/>
      <c r="CT2184" s="24"/>
      <c r="CU2184" s="24"/>
      <c r="CV2184" s="24"/>
      <c r="CW2184" s="24"/>
      <c r="CX2184" s="24"/>
      <c r="CY2184" s="24"/>
      <c r="CZ2184" s="24"/>
      <c r="DA2184" s="24"/>
      <c r="DB2184" s="24"/>
      <c r="DC2184" s="24"/>
      <c r="DD2184" s="24"/>
      <c r="DE2184" s="24"/>
      <c r="DF2184" s="24"/>
      <c r="DG2184" s="24"/>
      <c r="DH2184" s="24"/>
      <c r="DI2184" s="24"/>
      <c r="DJ2184" s="24"/>
      <c r="DK2184" s="24"/>
      <c r="DL2184" s="24"/>
    </row>
    <row r="2185" spans="1:116" x14ac:dyDescent="0.4">
      <c r="B2185" t="s">
        <v>332</v>
      </c>
      <c r="D2185" t="s">
        <v>407</v>
      </c>
      <c r="E2185" s="8" t="str">
        <f t="shared" si="3409"/>
        <v>2185 WCAP-IS</v>
      </c>
      <c r="G2185" s="191" t="str">
        <f>G2172</f>
        <v>Simple accounts payble - IS driven:</v>
      </c>
      <c r="K2185" s="53"/>
      <c r="L2185" s="53"/>
      <c r="M2185" s="53"/>
      <c r="N2185" s="53"/>
      <c r="O2185" s="53"/>
      <c r="P2185" s="53"/>
      <c r="R2185" s="24"/>
      <c r="S2185" s="179" t="str">
        <f>S2168</f>
        <v>S$16</v>
      </c>
      <c r="T2185" s="179" t="str">
        <f t="shared" ref="T2185:CE2185" si="3440">T2168</f>
        <v>T$16</v>
      </c>
      <c r="U2185" s="179" t="str">
        <f t="shared" si="3440"/>
        <v>U$16</v>
      </c>
      <c r="V2185" s="179" t="str">
        <f t="shared" si="3440"/>
        <v>V$16</v>
      </c>
      <c r="W2185" s="179" t="str">
        <f t="shared" si="3440"/>
        <v>W$16</v>
      </c>
      <c r="X2185" s="179" t="str">
        <f t="shared" si="3440"/>
        <v>X$16</v>
      </c>
      <c r="Y2185" s="179" t="str">
        <f t="shared" si="3440"/>
        <v>Y$16</v>
      </c>
      <c r="Z2185" s="179" t="str">
        <f t="shared" si="3440"/>
        <v>Z$16</v>
      </c>
      <c r="AA2185" s="179" t="str">
        <f t="shared" si="3440"/>
        <v>AA$16</v>
      </c>
      <c r="AB2185" s="179" t="str">
        <f t="shared" si="3440"/>
        <v>AB$16</v>
      </c>
      <c r="AC2185" s="179" t="str">
        <f t="shared" si="3440"/>
        <v>AC$16</v>
      </c>
      <c r="AD2185" s="179" t="str">
        <f t="shared" si="3440"/>
        <v>AD$16</v>
      </c>
      <c r="AE2185" s="179" t="str">
        <f t="shared" si="3440"/>
        <v>AE$16</v>
      </c>
      <c r="AF2185" s="179" t="str">
        <f t="shared" si="3440"/>
        <v>AF$16</v>
      </c>
      <c r="AG2185" s="179" t="str">
        <f t="shared" si="3440"/>
        <v>AG$16</v>
      </c>
      <c r="AH2185" s="179" t="str">
        <f t="shared" si="3440"/>
        <v>AH$16</v>
      </c>
      <c r="AI2185" s="179" t="str">
        <f t="shared" si="3440"/>
        <v>AI$16</v>
      </c>
      <c r="AJ2185" s="179" t="str">
        <f t="shared" si="3440"/>
        <v>AJ$16</v>
      </c>
      <c r="AK2185" s="179" t="str">
        <f t="shared" si="3440"/>
        <v>AK$16</v>
      </c>
      <c r="AL2185" s="179" t="str">
        <f t="shared" si="3440"/>
        <v>AL$16</v>
      </c>
      <c r="AM2185" s="179" t="str">
        <f t="shared" si="3440"/>
        <v>AM$16</v>
      </c>
      <c r="AN2185" s="179" t="str">
        <f t="shared" si="3440"/>
        <v>AN$16</v>
      </c>
      <c r="AO2185" s="179" t="str">
        <f t="shared" si="3440"/>
        <v>AO$16</v>
      </c>
      <c r="AP2185" s="179" t="str">
        <f t="shared" si="3440"/>
        <v>AP$16</v>
      </c>
      <c r="AQ2185" s="179" t="str">
        <f t="shared" si="3440"/>
        <v>AQ$16</v>
      </c>
      <c r="AR2185" s="179" t="str">
        <f t="shared" si="3440"/>
        <v>AR$16</v>
      </c>
      <c r="AS2185" s="179" t="str">
        <f t="shared" si="3440"/>
        <v>AS$16</v>
      </c>
      <c r="AT2185" s="179" t="str">
        <f t="shared" si="3440"/>
        <v>AT$16</v>
      </c>
      <c r="AU2185" s="179" t="str">
        <f t="shared" si="3440"/>
        <v>AU$16</v>
      </c>
      <c r="AV2185" s="179" t="str">
        <f t="shared" si="3440"/>
        <v>AV$16</v>
      </c>
      <c r="AW2185" s="179" t="str">
        <f t="shared" si="3440"/>
        <v>AW$16</v>
      </c>
      <c r="AX2185" s="179" t="str">
        <f t="shared" si="3440"/>
        <v>AX$16</v>
      </c>
      <c r="AY2185" s="179" t="str">
        <f t="shared" si="3440"/>
        <v>AY$16</v>
      </c>
      <c r="AZ2185" s="179" t="str">
        <f t="shared" si="3440"/>
        <v>AZ$16</v>
      </c>
      <c r="BA2185" s="179" t="str">
        <f t="shared" si="3440"/>
        <v>BA$16</v>
      </c>
      <c r="BB2185" s="179" t="str">
        <f t="shared" si="3440"/>
        <v>BB$16</v>
      </c>
      <c r="BC2185" s="179" t="str">
        <f t="shared" si="3440"/>
        <v>BC$16</v>
      </c>
      <c r="BD2185" s="179" t="str">
        <f t="shared" si="3440"/>
        <v>BD$16</v>
      </c>
      <c r="BE2185" s="179" t="str">
        <f t="shared" si="3440"/>
        <v>BE$16</v>
      </c>
      <c r="BF2185" s="179" t="str">
        <f t="shared" si="3440"/>
        <v>BF$16</v>
      </c>
      <c r="BG2185" s="179" t="str">
        <f t="shared" si="3440"/>
        <v>BG$16</v>
      </c>
      <c r="BH2185" s="179" t="str">
        <f t="shared" si="3440"/>
        <v>BH$16</v>
      </c>
      <c r="BI2185" s="179" t="str">
        <f t="shared" si="3440"/>
        <v>BI$16</v>
      </c>
      <c r="BJ2185" s="179" t="str">
        <f t="shared" si="3440"/>
        <v>BJ$16</v>
      </c>
      <c r="BK2185" s="179" t="str">
        <f t="shared" si="3440"/>
        <v>BK$16</v>
      </c>
      <c r="BL2185" s="179" t="str">
        <f t="shared" si="3440"/>
        <v>BL$16</v>
      </c>
      <c r="BM2185" s="179" t="str">
        <f t="shared" si="3440"/>
        <v>BM$16</v>
      </c>
      <c r="BN2185" s="179" t="str">
        <f t="shared" si="3440"/>
        <v>BN$16</v>
      </c>
      <c r="BO2185" s="179" t="str">
        <f t="shared" si="3440"/>
        <v>BO$16</v>
      </c>
      <c r="BP2185" s="179" t="str">
        <f t="shared" si="3440"/>
        <v>BP$16</v>
      </c>
      <c r="BQ2185" s="179" t="str">
        <f t="shared" si="3440"/>
        <v>BQ$16</v>
      </c>
      <c r="BR2185" s="179" t="str">
        <f t="shared" si="3440"/>
        <v>BR$16</v>
      </c>
      <c r="BS2185" s="179" t="str">
        <f t="shared" si="3440"/>
        <v>BS$16</v>
      </c>
      <c r="BT2185" s="179" t="str">
        <f t="shared" si="3440"/>
        <v>BT$16</v>
      </c>
      <c r="BU2185" s="179" t="str">
        <f t="shared" si="3440"/>
        <v>BU$16</v>
      </c>
      <c r="BV2185" s="179" t="str">
        <f t="shared" si="3440"/>
        <v>BV$16</v>
      </c>
      <c r="BW2185" s="179" t="str">
        <f t="shared" si="3440"/>
        <v>BW$16</v>
      </c>
      <c r="BX2185" s="179" t="str">
        <f t="shared" si="3440"/>
        <v>BX$16</v>
      </c>
      <c r="BY2185" s="179" t="str">
        <f t="shared" si="3440"/>
        <v>BY$16</v>
      </c>
      <c r="BZ2185" s="179" t="str">
        <f t="shared" si="3440"/>
        <v>BZ$16</v>
      </c>
      <c r="CA2185" s="179" t="str">
        <f t="shared" si="3440"/>
        <v>CA$16</v>
      </c>
      <c r="CB2185" s="179" t="str">
        <f t="shared" si="3440"/>
        <v>CB$16</v>
      </c>
      <c r="CC2185" s="179" t="str">
        <f t="shared" si="3440"/>
        <v>CC$16</v>
      </c>
      <c r="CD2185" s="179" t="str">
        <f t="shared" si="3440"/>
        <v>CD$16</v>
      </c>
      <c r="CE2185" s="179" t="str">
        <f t="shared" si="3440"/>
        <v>CE$16</v>
      </c>
      <c r="CF2185" s="179" t="str">
        <f t="shared" ref="CF2185:CL2185" si="3441">CF2168</f>
        <v>CF$16</v>
      </c>
      <c r="CG2185" s="179" t="str">
        <f t="shared" si="3441"/>
        <v>CG$16</v>
      </c>
      <c r="CH2185" s="179" t="str">
        <f t="shared" si="3441"/>
        <v>CH$16</v>
      </c>
      <c r="CI2185" s="179" t="str">
        <f t="shared" si="3441"/>
        <v>CI$16</v>
      </c>
      <c r="CJ2185" s="179" t="str">
        <f t="shared" si="3441"/>
        <v>CJ$16</v>
      </c>
      <c r="CK2185" s="179" t="str">
        <f t="shared" si="3441"/>
        <v>CK$16</v>
      </c>
      <c r="CL2185" s="179" t="str">
        <f t="shared" si="3441"/>
        <v>CL$16</v>
      </c>
      <c r="CO2185" s="179">
        <f t="shared" ref="CO2185:DL2185" si="3442">CO922</f>
        <v>0</v>
      </c>
      <c r="CP2185" s="179">
        <f t="shared" si="3442"/>
        <v>0</v>
      </c>
      <c r="CQ2185" s="179">
        <f t="shared" si="3442"/>
        <v>0</v>
      </c>
      <c r="CR2185" s="179">
        <f t="shared" si="3442"/>
        <v>0</v>
      </c>
      <c r="CS2185" s="179">
        <f t="shared" si="3442"/>
        <v>0</v>
      </c>
      <c r="CT2185" s="179">
        <f t="shared" si="3442"/>
        <v>0</v>
      </c>
      <c r="CU2185" s="179">
        <f t="shared" si="3442"/>
        <v>0</v>
      </c>
      <c r="CV2185" s="179">
        <f t="shared" si="3442"/>
        <v>0</v>
      </c>
      <c r="CW2185" s="179">
        <f t="shared" si="3442"/>
        <v>0</v>
      </c>
      <c r="CX2185" s="179">
        <f t="shared" si="3442"/>
        <v>0</v>
      </c>
      <c r="CY2185" s="179">
        <f t="shared" si="3442"/>
        <v>0</v>
      </c>
      <c r="CZ2185" s="179">
        <f t="shared" si="3442"/>
        <v>0</v>
      </c>
      <c r="DA2185" s="179">
        <f t="shared" si="3442"/>
        <v>0</v>
      </c>
      <c r="DB2185" s="179">
        <f t="shared" si="3442"/>
        <v>0</v>
      </c>
      <c r="DC2185" s="179">
        <f t="shared" si="3442"/>
        <v>0</v>
      </c>
      <c r="DD2185" s="179">
        <f t="shared" si="3442"/>
        <v>0</v>
      </c>
      <c r="DE2185" s="179">
        <f t="shared" si="3442"/>
        <v>0</v>
      </c>
      <c r="DF2185" s="179">
        <f t="shared" si="3442"/>
        <v>0</v>
      </c>
      <c r="DG2185" s="179">
        <f t="shared" si="3442"/>
        <v>0</v>
      </c>
      <c r="DH2185" s="179">
        <f t="shared" si="3442"/>
        <v>0</v>
      </c>
      <c r="DI2185" s="179">
        <f t="shared" si="3442"/>
        <v>0</v>
      </c>
      <c r="DJ2185" s="179">
        <f t="shared" si="3442"/>
        <v>0</v>
      </c>
      <c r="DK2185" s="179">
        <f t="shared" si="3442"/>
        <v>0</v>
      </c>
      <c r="DL2185" s="179">
        <f t="shared" si="3442"/>
        <v>0</v>
      </c>
    </row>
    <row r="2186" spans="1:116" x14ac:dyDescent="0.4">
      <c r="B2186" t="s">
        <v>332</v>
      </c>
      <c r="D2186" t="s">
        <v>407</v>
      </c>
      <c r="E2186" s="8" t="str">
        <f t="shared" si="3409"/>
        <v>2186 WCAP-IS</v>
      </c>
      <c r="G2186" s="191" t="str">
        <f>SUBSTITUTE(TRIM(MID(G2172, SEARCH("-", G2172) + 1, LEN(G2172))),":","")</f>
        <v>IS driven</v>
      </c>
      <c r="H2186" s="56"/>
      <c r="I2186" s="79"/>
      <c r="J2186" s="79"/>
      <c r="K2186" s="15"/>
      <c r="L2186" s="15"/>
      <c r="M2186" s="15"/>
      <c r="N2186" s="15"/>
      <c r="O2186" s="15"/>
      <c r="P2186" s="15"/>
      <c r="R2186" s="15"/>
      <c r="S2186" s="179" t="str">
        <f t="shared" ref="S2186:CD2186" si="3443">S2169</f>
        <v>S$17</v>
      </c>
      <c r="T2186" s="179" t="str">
        <f t="shared" si="3443"/>
        <v>T$17</v>
      </c>
      <c r="U2186" s="179" t="str">
        <f t="shared" si="3443"/>
        <v>U$17</v>
      </c>
      <c r="V2186" s="179" t="str">
        <f t="shared" si="3443"/>
        <v>V$17</v>
      </c>
      <c r="W2186" s="179" t="str">
        <f t="shared" si="3443"/>
        <v>W$17</v>
      </c>
      <c r="X2186" s="179" t="str">
        <f t="shared" si="3443"/>
        <v>X$17</v>
      </c>
      <c r="Y2186" s="179" t="str">
        <f t="shared" si="3443"/>
        <v>Y$17</v>
      </c>
      <c r="Z2186" s="179" t="str">
        <f t="shared" si="3443"/>
        <v>Z$17</v>
      </c>
      <c r="AA2186" s="179" t="str">
        <f t="shared" si="3443"/>
        <v>AA$17</v>
      </c>
      <c r="AB2186" s="179" t="str">
        <f t="shared" si="3443"/>
        <v>AB$17</v>
      </c>
      <c r="AC2186" s="179" t="str">
        <f t="shared" si="3443"/>
        <v>AC$17</v>
      </c>
      <c r="AD2186" s="179" t="str">
        <f t="shared" si="3443"/>
        <v>AD$17</v>
      </c>
      <c r="AE2186" s="179" t="str">
        <f t="shared" si="3443"/>
        <v>AE$17</v>
      </c>
      <c r="AF2186" s="179" t="str">
        <f t="shared" si="3443"/>
        <v>AF$17</v>
      </c>
      <c r="AG2186" s="179" t="str">
        <f t="shared" si="3443"/>
        <v>AG$17</v>
      </c>
      <c r="AH2186" s="179" t="str">
        <f t="shared" si="3443"/>
        <v>AH$17</v>
      </c>
      <c r="AI2186" s="179" t="str">
        <f t="shared" si="3443"/>
        <v>AI$17</v>
      </c>
      <c r="AJ2186" s="179" t="str">
        <f t="shared" si="3443"/>
        <v>AJ$17</v>
      </c>
      <c r="AK2186" s="179" t="str">
        <f t="shared" si="3443"/>
        <v>AK$17</v>
      </c>
      <c r="AL2186" s="179" t="str">
        <f t="shared" si="3443"/>
        <v>AL$17</v>
      </c>
      <c r="AM2186" s="179" t="str">
        <f t="shared" si="3443"/>
        <v>AM$17</v>
      </c>
      <c r="AN2186" s="179" t="str">
        <f t="shared" si="3443"/>
        <v>AN$17</v>
      </c>
      <c r="AO2186" s="179" t="str">
        <f t="shared" si="3443"/>
        <v>AO$17</v>
      </c>
      <c r="AP2186" s="179" t="str">
        <f t="shared" si="3443"/>
        <v>AP$17</v>
      </c>
      <c r="AQ2186" s="179" t="str">
        <f t="shared" si="3443"/>
        <v>AQ$17</v>
      </c>
      <c r="AR2186" s="179" t="str">
        <f t="shared" si="3443"/>
        <v>AR$17</v>
      </c>
      <c r="AS2186" s="179" t="str">
        <f t="shared" si="3443"/>
        <v>AS$17</v>
      </c>
      <c r="AT2186" s="179" t="str">
        <f t="shared" si="3443"/>
        <v>AT$17</v>
      </c>
      <c r="AU2186" s="179" t="str">
        <f t="shared" si="3443"/>
        <v>AU$17</v>
      </c>
      <c r="AV2186" s="179" t="str">
        <f t="shared" si="3443"/>
        <v>AV$17</v>
      </c>
      <c r="AW2186" s="179" t="str">
        <f t="shared" si="3443"/>
        <v>AW$17</v>
      </c>
      <c r="AX2186" s="179" t="str">
        <f t="shared" si="3443"/>
        <v>AX$17</v>
      </c>
      <c r="AY2186" s="179" t="str">
        <f t="shared" si="3443"/>
        <v>AY$17</v>
      </c>
      <c r="AZ2186" s="179" t="str">
        <f t="shared" si="3443"/>
        <v>AZ$17</v>
      </c>
      <c r="BA2186" s="179" t="str">
        <f t="shared" si="3443"/>
        <v>BA$17</v>
      </c>
      <c r="BB2186" s="179" t="str">
        <f t="shared" si="3443"/>
        <v>BB$17</v>
      </c>
      <c r="BC2186" s="179" t="str">
        <f t="shared" si="3443"/>
        <v>BC$17</v>
      </c>
      <c r="BD2186" s="179" t="str">
        <f t="shared" si="3443"/>
        <v>BD$17</v>
      </c>
      <c r="BE2186" s="179" t="str">
        <f t="shared" si="3443"/>
        <v>BE$17</v>
      </c>
      <c r="BF2186" s="179" t="str">
        <f t="shared" si="3443"/>
        <v>BF$17</v>
      </c>
      <c r="BG2186" s="179" t="str">
        <f t="shared" si="3443"/>
        <v>BG$17</v>
      </c>
      <c r="BH2186" s="179" t="str">
        <f t="shared" si="3443"/>
        <v>BH$17</v>
      </c>
      <c r="BI2186" s="179" t="str">
        <f t="shared" si="3443"/>
        <v>BI$17</v>
      </c>
      <c r="BJ2186" s="179" t="str">
        <f t="shared" si="3443"/>
        <v>BJ$17</v>
      </c>
      <c r="BK2186" s="179" t="str">
        <f t="shared" si="3443"/>
        <v>BK$17</v>
      </c>
      <c r="BL2186" s="179" t="str">
        <f t="shared" si="3443"/>
        <v>BL$17</v>
      </c>
      <c r="BM2186" s="179" t="str">
        <f t="shared" si="3443"/>
        <v>BM$17</v>
      </c>
      <c r="BN2186" s="179" t="str">
        <f t="shared" si="3443"/>
        <v>BN$17</v>
      </c>
      <c r="BO2186" s="179" t="str">
        <f t="shared" si="3443"/>
        <v>BO$17</v>
      </c>
      <c r="BP2186" s="179" t="str">
        <f t="shared" si="3443"/>
        <v>BP$17</v>
      </c>
      <c r="BQ2186" s="179" t="str">
        <f t="shared" si="3443"/>
        <v>BQ$17</v>
      </c>
      <c r="BR2186" s="179" t="str">
        <f t="shared" si="3443"/>
        <v>BR$17</v>
      </c>
      <c r="BS2186" s="179" t="str">
        <f t="shared" si="3443"/>
        <v>BS$17</v>
      </c>
      <c r="BT2186" s="179" t="str">
        <f t="shared" si="3443"/>
        <v>BT$17</v>
      </c>
      <c r="BU2186" s="179" t="str">
        <f t="shared" si="3443"/>
        <v>BU$17</v>
      </c>
      <c r="BV2186" s="179" t="str">
        <f t="shared" si="3443"/>
        <v>BV$17</v>
      </c>
      <c r="BW2186" s="179" t="str">
        <f t="shared" si="3443"/>
        <v>BW$17</v>
      </c>
      <c r="BX2186" s="179" t="str">
        <f t="shared" si="3443"/>
        <v>BX$17</v>
      </c>
      <c r="BY2186" s="179" t="str">
        <f t="shared" si="3443"/>
        <v>BY$17</v>
      </c>
      <c r="BZ2186" s="179" t="str">
        <f t="shared" si="3443"/>
        <v>BZ$17</v>
      </c>
      <c r="CA2186" s="179" t="str">
        <f t="shared" si="3443"/>
        <v>CA$17</v>
      </c>
      <c r="CB2186" s="179" t="str">
        <f t="shared" si="3443"/>
        <v>CB$17</v>
      </c>
      <c r="CC2186" s="179" t="str">
        <f t="shared" si="3443"/>
        <v>CC$17</v>
      </c>
      <c r="CD2186" s="179" t="str">
        <f t="shared" si="3443"/>
        <v>CD$17</v>
      </c>
      <c r="CE2186" s="179" t="str">
        <f t="shared" ref="CE2186:CL2186" si="3444">CE2169</f>
        <v>CE$17</v>
      </c>
      <c r="CF2186" s="179" t="str">
        <f t="shared" si="3444"/>
        <v>CF$17</v>
      </c>
      <c r="CG2186" s="179" t="str">
        <f t="shared" si="3444"/>
        <v>CG$17</v>
      </c>
      <c r="CH2186" s="179" t="str">
        <f t="shared" si="3444"/>
        <v>CH$17</v>
      </c>
      <c r="CI2186" s="179" t="str">
        <f t="shared" si="3444"/>
        <v>CI$17</v>
      </c>
      <c r="CJ2186" s="179" t="str">
        <f t="shared" si="3444"/>
        <v>CJ$17</v>
      </c>
      <c r="CK2186" s="179" t="str">
        <f t="shared" si="3444"/>
        <v>CK$17</v>
      </c>
      <c r="CL2186" s="179" t="str">
        <f t="shared" si="3444"/>
        <v>CL$17</v>
      </c>
      <c r="CN2186" s="79"/>
      <c r="CO2186" s="179" t="e">
        <f t="shared" ref="CO2186:DL2186" ca="1" si="3445">CO923</f>
        <v>#N/A</v>
      </c>
      <c r="CP2186" s="179" t="e">
        <f t="shared" ca="1" si="3445"/>
        <v>#N/A</v>
      </c>
      <c r="CQ2186" s="179" t="e">
        <f t="shared" ca="1" si="3445"/>
        <v>#N/A</v>
      </c>
      <c r="CR2186" s="179" t="e">
        <f t="shared" ca="1" si="3445"/>
        <v>#N/A</v>
      </c>
      <c r="CS2186" s="179" t="e">
        <f t="shared" ca="1" si="3445"/>
        <v>#N/A</v>
      </c>
      <c r="CT2186" s="179" t="e">
        <f t="shared" ca="1" si="3445"/>
        <v>#N/A</v>
      </c>
      <c r="CU2186" s="179" t="e">
        <f t="shared" ca="1" si="3445"/>
        <v>#N/A</v>
      </c>
      <c r="CV2186" s="179" t="e">
        <f t="shared" ca="1" si="3445"/>
        <v>#N/A</v>
      </c>
      <c r="CW2186" s="179" t="e">
        <f t="shared" ca="1" si="3445"/>
        <v>#N/A</v>
      </c>
      <c r="CX2186" s="179" t="e">
        <f t="shared" ca="1" si="3445"/>
        <v>#N/A</v>
      </c>
      <c r="CY2186" s="179" t="e">
        <f t="shared" ca="1" si="3445"/>
        <v>#N/A</v>
      </c>
      <c r="CZ2186" s="179" t="e">
        <f t="shared" ca="1" si="3445"/>
        <v>#N/A</v>
      </c>
      <c r="DA2186" s="179" t="e">
        <f t="shared" ca="1" si="3445"/>
        <v>#N/A</v>
      </c>
      <c r="DB2186" s="179" t="e">
        <f t="shared" ca="1" si="3445"/>
        <v>#N/A</v>
      </c>
      <c r="DC2186" s="179" t="e">
        <f t="shared" ca="1" si="3445"/>
        <v>#N/A</v>
      </c>
      <c r="DD2186" s="179" t="e">
        <f t="shared" ca="1" si="3445"/>
        <v>#N/A</v>
      </c>
      <c r="DE2186" s="179" t="e">
        <f t="shared" ca="1" si="3445"/>
        <v>#N/A</v>
      </c>
      <c r="DF2186" s="179" t="e">
        <f t="shared" ca="1" si="3445"/>
        <v>#N/A</v>
      </c>
      <c r="DG2186" s="179" t="e">
        <f t="shared" ca="1" si="3445"/>
        <v>#N/A</v>
      </c>
      <c r="DH2186" s="179" t="e">
        <f t="shared" ca="1" si="3445"/>
        <v>#N/A</v>
      </c>
      <c r="DI2186" s="179" t="e">
        <f t="shared" ca="1" si="3445"/>
        <v>#N/A</v>
      </c>
      <c r="DJ2186" s="179" t="e">
        <f t="shared" ca="1" si="3445"/>
        <v>#N/A</v>
      </c>
      <c r="DK2186" s="179" t="e">
        <f t="shared" ca="1" si="3445"/>
        <v>#N/A</v>
      </c>
      <c r="DL2186" s="179" t="e">
        <f t="shared" ca="1" si="3445"/>
        <v>#N/A</v>
      </c>
    </row>
    <row r="2187" spans="1:116" x14ac:dyDescent="0.4">
      <c r="B2187" t="s">
        <v>332</v>
      </c>
      <c r="D2187" t="s">
        <v>407</v>
      </c>
      <c r="E2187" s="8" t="str">
        <f t="shared" si="3409"/>
        <v>2187 WCAP-IS</v>
      </c>
      <c r="G2187" s="136" t="str">
        <f t="shared" si="3439"/>
        <v>Secondary revenue driver</v>
      </c>
      <c r="H2187" s="12"/>
      <c r="I2187" s="60"/>
      <c r="J2187" s="60"/>
      <c r="K2187" s="15"/>
      <c r="L2187" s="15"/>
      <c r="M2187" s="15"/>
      <c r="N2187" s="15"/>
      <c r="O2187" s="15"/>
      <c r="P2187" s="15"/>
      <c r="R2187" s="15"/>
      <c r="S2187" s="179">
        <f t="shared" ref="S2187:CD2187" si="3446">S2170</f>
        <v>0</v>
      </c>
      <c r="T2187" s="179">
        <f t="shared" si="3446"/>
        <v>0</v>
      </c>
      <c r="U2187" s="179">
        <f t="shared" si="3446"/>
        <v>0</v>
      </c>
      <c r="V2187" s="179">
        <f t="shared" si="3446"/>
        <v>0</v>
      </c>
      <c r="W2187" s="179">
        <f t="shared" si="3446"/>
        <v>0</v>
      </c>
      <c r="X2187" s="179">
        <f t="shared" si="3446"/>
        <v>0</v>
      </c>
      <c r="Y2187" s="179">
        <f t="shared" si="3446"/>
        <v>0</v>
      </c>
      <c r="Z2187" s="179">
        <f t="shared" si="3446"/>
        <v>0</v>
      </c>
      <c r="AA2187" s="179">
        <f t="shared" si="3446"/>
        <v>0</v>
      </c>
      <c r="AB2187" s="179">
        <f t="shared" si="3446"/>
        <v>0</v>
      </c>
      <c r="AC2187" s="179">
        <f t="shared" si="3446"/>
        <v>0</v>
      </c>
      <c r="AD2187" s="179">
        <f t="shared" si="3446"/>
        <v>0</v>
      </c>
      <c r="AE2187" s="179">
        <f t="shared" si="3446"/>
        <v>0</v>
      </c>
      <c r="AF2187" s="179">
        <f t="shared" si="3446"/>
        <v>0</v>
      </c>
      <c r="AG2187" s="179">
        <f t="shared" si="3446"/>
        <v>0</v>
      </c>
      <c r="AH2187" s="179">
        <f t="shared" si="3446"/>
        <v>0</v>
      </c>
      <c r="AI2187" s="179">
        <f t="shared" si="3446"/>
        <v>0</v>
      </c>
      <c r="AJ2187" s="179">
        <f t="shared" si="3446"/>
        <v>0</v>
      </c>
      <c r="AK2187" s="179">
        <f t="shared" si="3446"/>
        <v>0</v>
      </c>
      <c r="AL2187" s="179">
        <f t="shared" si="3446"/>
        <v>0</v>
      </c>
      <c r="AM2187" s="179">
        <f t="shared" si="3446"/>
        <v>0</v>
      </c>
      <c r="AN2187" s="179">
        <f t="shared" si="3446"/>
        <v>0</v>
      </c>
      <c r="AO2187" s="179">
        <f t="shared" si="3446"/>
        <v>0</v>
      </c>
      <c r="AP2187" s="179">
        <f t="shared" si="3446"/>
        <v>0</v>
      </c>
      <c r="AQ2187" s="179">
        <f t="shared" si="3446"/>
        <v>0</v>
      </c>
      <c r="AR2187" s="179">
        <f t="shared" si="3446"/>
        <v>0</v>
      </c>
      <c r="AS2187" s="179">
        <f t="shared" si="3446"/>
        <v>0</v>
      </c>
      <c r="AT2187" s="179">
        <f t="shared" si="3446"/>
        <v>0</v>
      </c>
      <c r="AU2187" s="179">
        <f t="shared" si="3446"/>
        <v>0</v>
      </c>
      <c r="AV2187" s="179">
        <f t="shared" si="3446"/>
        <v>0</v>
      </c>
      <c r="AW2187" s="179">
        <f t="shared" si="3446"/>
        <v>0</v>
      </c>
      <c r="AX2187" s="179">
        <f t="shared" si="3446"/>
        <v>0</v>
      </c>
      <c r="AY2187" s="179">
        <f t="shared" si="3446"/>
        <v>0</v>
      </c>
      <c r="AZ2187" s="179">
        <f t="shared" si="3446"/>
        <v>0</v>
      </c>
      <c r="BA2187" s="179">
        <f t="shared" si="3446"/>
        <v>0</v>
      </c>
      <c r="BB2187" s="179">
        <f t="shared" si="3446"/>
        <v>0</v>
      </c>
      <c r="BC2187" s="179">
        <f t="shared" si="3446"/>
        <v>0</v>
      </c>
      <c r="BD2187" s="179">
        <f t="shared" si="3446"/>
        <v>0</v>
      </c>
      <c r="BE2187" s="179">
        <f t="shared" si="3446"/>
        <v>0</v>
      </c>
      <c r="BF2187" s="179">
        <f t="shared" si="3446"/>
        <v>0</v>
      </c>
      <c r="BG2187" s="179">
        <f t="shared" si="3446"/>
        <v>0</v>
      </c>
      <c r="BH2187" s="179">
        <f t="shared" si="3446"/>
        <v>0</v>
      </c>
      <c r="BI2187" s="179">
        <f t="shared" si="3446"/>
        <v>0</v>
      </c>
      <c r="BJ2187" s="179">
        <f t="shared" si="3446"/>
        <v>0</v>
      </c>
      <c r="BK2187" s="179">
        <f t="shared" si="3446"/>
        <v>0</v>
      </c>
      <c r="BL2187" s="179">
        <f t="shared" si="3446"/>
        <v>0</v>
      </c>
      <c r="BM2187" s="179">
        <f t="shared" si="3446"/>
        <v>0</v>
      </c>
      <c r="BN2187" s="179">
        <f t="shared" si="3446"/>
        <v>0</v>
      </c>
      <c r="BO2187" s="179">
        <f t="shared" si="3446"/>
        <v>0</v>
      </c>
      <c r="BP2187" s="179">
        <f t="shared" si="3446"/>
        <v>0</v>
      </c>
      <c r="BQ2187" s="179">
        <f t="shared" si="3446"/>
        <v>0</v>
      </c>
      <c r="BR2187" s="179">
        <f t="shared" si="3446"/>
        <v>0</v>
      </c>
      <c r="BS2187" s="179">
        <f t="shared" si="3446"/>
        <v>0</v>
      </c>
      <c r="BT2187" s="179">
        <f t="shared" si="3446"/>
        <v>0</v>
      </c>
      <c r="BU2187" s="179">
        <f t="shared" si="3446"/>
        <v>0</v>
      </c>
      <c r="BV2187" s="179">
        <f t="shared" si="3446"/>
        <v>0</v>
      </c>
      <c r="BW2187" s="179">
        <f t="shared" si="3446"/>
        <v>0</v>
      </c>
      <c r="BX2187" s="179">
        <f t="shared" si="3446"/>
        <v>0</v>
      </c>
      <c r="BY2187" s="179">
        <f t="shared" si="3446"/>
        <v>0</v>
      </c>
      <c r="BZ2187" s="179">
        <f t="shared" si="3446"/>
        <v>0</v>
      </c>
      <c r="CA2187" s="179">
        <f t="shared" si="3446"/>
        <v>0</v>
      </c>
      <c r="CB2187" s="179">
        <f t="shared" si="3446"/>
        <v>0</v>
      </c>
      <c r="CC2187" s="179">
        <f t="shared" si="3446"/>
        <v>0</v>
      </c>
      <c r="CD2187" s="179">
        <f t="shared" si="3446"/>
        <v>0</v>
      </c>
      <c r="CE2187" s="179">
        <f t="shared" ref="CE2187:CL2187" si="3447">CE2170</f>
        <v>0</v>
      </c>
      <c r="CF2187" s="179">
        <f t="shared" si="3447"/>
        <v>0</v>
      </c>
      <c r="CG2187" s="179">
        <f t="shared" si="3447"/>
        <v>0</v>
      </c>
      <c r="CH2187" s="179">
        <f t="shared" si="3447"/>
        <v>0</v>
      </c>
      <c r="CI2187" s="179">
        <f t="shared" si="3447"/>
        <v>0</v>
      </c>
      <c r="CJ2187" s="179">
        <f t="shared" si="3447"/>
        <v>0</v>
      </c>
      <c r="CK2187" s="179">
        <f t="shared" si="3447"/>
        <v>0</v>
      </c>
      <c r="CL2187" s="179">
        <f t="shared" si="3447"/>
        <v>0</v>
      </c>
      <c r="CN2187" s="60"/>
      <c r="CO2187" s="179" t="e">
        <f>#REF!</f>
        <v>#REF!</v>
      </c>
      <c r="CP2187" s="179" t="e">
        <f>#REF!</f>
        <v>#REF!</v>
      </c>
      <c r="CQ2187" s="179" t="e">
        <f>#REF!</f>
        <v>#REF!</v>
      </c>
      <c r="CR2187" s="179" t="e">
        <f>#REF!</f>
        <v>#REF!</v>
      </c>
      <c r="CS2187" s="179" t="e">
        <f>#REF!</f>
        <v>#REF!</v>
      </c>
      <c r="CT2187" s="179" t="e">
        <f>#REF!</f>
        <v>#REF!</v>
      </c>
      <c r="CU2187" s="179" t="e">
        <f>#REF!</f>
        <v>#REF!</v>
      </c>
      <c r="CV2187" s="179" t="e">
        <f>#REF!</f>
        <v>#REF!</v>
      </c>
      <c r="CW2187" s="179" t="e">
        <f>#REF!</f>
        <v>#REF!</v>
      </c>
      <c r="CX2187" s="179" t="e">
        <f>#REF!</f>
        <v>#REF!</v>
      </c>
      <c r="CY2187" s="179" t="e">
        <f>#REF!</f>
        <v>#REF!</v>
      </c>
      <c r="CZ2187" s="179" t="e">
        <f>#REF!</f>
        <v>#REF!</v>
      </c>
      <c r="DA2187" s="179" t="e">
        <f>#REF!</f>
        <v>#REF!</v>
      </c>
      <c r="DB2187" s="179" t="e">
        <f>#REF!</f>
        <v>#REF!</v>
      </c>
      <c r="DC2187" s="179" t="e">
        <f>#REF!</f>
        <v>#REF!</v>
      </c>
      <c r="DD2187" s="179" t="e">
        <f>#REF!</f>
        <v>#REF!</v>
      </c>
      <c r="DE2187" s="179" t="e">
        <f>#REF!</f>
        <v>#REF!</v>
      </c>
      <c r="DF2187" s="179" t="e">
        <f>#REF!</f>
        <v>#REF!</v>
      </c>
      <c r="DG2187" s="179" t="e">
        <f>#REF!</f>
        <v>#REF!</v>
      </c>
      <c r="DH2187" s="179" t="e">
        <f>#REF!</f>
        <v>#REF!</v>
      </c>
      <c r="DI2187" s="179" t="e">
        <f>#REF!</f>
        <v>#REF!</v>
      </c>
      <c r="DJ2187" s="179" t="e">
        <f>#REF!</f>
        <v>#REF!</v>
      </c>
      <c r="DK2187" s="179" t="e">
        <f>#REF!</f>
        <v>#REF!</v>
      </c>
      <c r="DL2187" s="179" t="e">
        <f>#REF!</f>
        <v>#REF!</v>
      </c>
    </row>
    <row r="2188" spans="1:116" x14ac:dyDescent="0.4">
      <c r="B2188" t="s">
        <v>332</v>
      </c>
      <c r="D2188" t="s">
        <v>407</v>
      </c>
      <c r="E2188" s="8" t="str">
        <f t="shared" ref="E2188" si="3448">ROW()&amp;" "&amp;D2188</f>
        <v>2188 WCAP-IS</v>
      </c>
      <c r="G2188" s="136" t="str">
        <f t="shared" si="3439"/>
        <v>Secondary volume driver</v>
      </c>
      <c r="H2188" s="12"/>
      <c r="I2188" s="60"/>
      <c r="J2188" s="60"/>
      <c r="K2188" s="15"/>
      <c r="L2188" s="15"/>
      <c r="M2188" s="15"/>
      <c r="N2188" s="15"/>
      <c r="O2188" s="15"/>
      <c r="P2188" s="15"/>
      <c r="R2188" s="15"/>
      <c r="CN2188" s="60"/>
      <c r="CO2188" s="8"/>
      <c r="CP2188" s="8"/>
      <c r="CQ2188" s="8"/>
      <c r="CR2188" s="8"/>
      <c r="CS2188" s="8"/>
      <c r="CT2188" s="8"/>
      <c r="CU2188" s="8"/>
      <c r="CV2188" s="8"/>
      <c r="CW2188" s="8"/>
      <c r="CX2188" s="8"/>
      <c r="CY2188" s="8"/>
      <c r="CZ2188" s="8"/>
      <c r="DA2188" s="8"/>
      <c r="DB2188" s="8"/>
      <c r="DC2188" s="8"/>
      <c r="DD2188" s="8"/>
      <c r="DE2188" s="8"/>
      <c r="DF2188" s="8"/>
      <c r="DG2188" s="8"/>
      <c r="DH2188" s="8"/>
      <c r="DI2188" s="8"/>
      <c r="DJ2188" s="8"/>
      <c r="DK2188" s="8"/>
      <c r="DL2188" s="8"/>
    </row>
    <row r="2189" spans="1:116" x14ac:dyDescent="0.4">
      <c r="E2189" s="8"/>
      <c r="H2189" s="12"/>
      <c r="I2189" s="60"/>
      <c r="J2189" s="60"/>
      <c r="K2189" s="15"/>
      <c r="L2189" s="15"/>
      <c r="M2189" s="15"/>
      <c r="N2189" s="15"/>
      <c r="O2189" s="15"/>
      <c r="P2189" s="15"/>
      <c r="R2189" s="15"/>
      <c r="S2189" s="212" t="str">
        <f>ADDRESS(ROW(S2179),COLUMN(S2179),2)</f>
        <v>S$2179</v>
      </c>
      <c r="T2189" s="212" t="str">
        <f t="shared" ref="T2189:CE2189" si="3449">ADDRESS(ROW(T2179),COLUMN(T2179),2)</f>
        <v>T$2179</v>
      </c>
      <c r="U2189" s="212" t="str">
        <f t="shared" si="3449"/>
        <v>U$2179</v>
      </c>
      <c r="V2189" s="212" t="str">
        <f t="shared" si="3449"/>
        <v>V$2179</v>
      </c>
      <c r="W2189" s="212" t="str">
        <f t="shared" si="3449"/>
        <v>W$2179</v>
      </c>
      <c r="X2189" s="212" t="str">
        <f t="shared" si="3449"/>
        <v>X$2179</v>
      </c>
      <c r="Y2189" s="212" t="str">
        <f t="shared" si="3449"/>
        <v>Y$2179</v>
      </c>
      <c r="Z2189" s="212" t="str">
        <f t="shared" si="3449"/>
        <v>Z$2179</v>
      </c>
      <c r="AA2189" s="212" t="str">
        <f t="shared" si="3449"/>
        <v>AA$2179</v>
      </c>
      <c r="AB2189" s="212" t="str">
        <f t="shared" si="3449"/>
        <v>AB$2179</v>
      </c>
      <c r="AC2189" s="212" t="str">
        <f t="shared" si="3449"/>
        <v>AC$2179</v>
      </c>
      <c r="AD2189" s="212" t="str">
        <f t="shared" si="3449"/>
        <v>AD$2179</v>
      </c>
      <c r="AE2189" s="212" t="str">
        <f t="shared" si="3449"/>
        <v>AE$2179</v>
      </c>
      <c r="AF2189" s="212" t="str">
        <f t="shared" si="3449"/>
        <v>AF$2179</v>
      </c>
      <c r="AG2189" s="212" t="str">
        <f t="shared" si="3449"/>
        <v>AG$2179</v>
      </c>
      <c r="AH2189" s="212" t="str">
        <f t="shared" si="3449"/>
        <v>AH$2179</v>
      </c>
      <c r="AI2189" s="212" t="str">
        <f t="shared" si="3449"/>
        <v>AI$2179</v>
      </c>
      <c r="AJ2189" s="212" t="str">
        <f t="shared" si="3449"/>
        <v>AJ$2179</v>
      </c>
      <c r="AK2189" s="212" t="str">
        <f t="shared" si="3449"/>
        <v>AK$2179</v>
      </c>
      <c r="AL2189" s="212" t="str">
        <f t="shared" si="3449"/>
        <v>AL$2179</v>
      </c>
      <c r="AM2189" s="212" t="str">
        <f t="shared" si="3449"/>
        <v>AM$2179</v>
      </c>
      <c r="AN2189" s="212" t="str">
        <f t="shared" si="3449"/>
        <v>AN$2179</v>
      </c>
      <c r="AO2189" s="212" t="str">
        <f t="shared" si="3449"/>
        <v>AO$2179</v>
      </c>
      <c r="AP2189" s="212" t="str">
        <f t="shared" si="3449"/>
        <v>AP$2179</v>
      </c>
      <c r="AQ2189" s="212" t="str">
        <f t="shared" si="3449"/>
        <v>AQ$2179</v>
      </c>
      <c r="AR2189" s="212" t="str">
        <f t="shared" si="3449"/>
        <v>AR$2179</v>
      </c>
      <c r="AS2189" s="212" t="str">
        <f t="shared" si="3449"/>
        <v>AS$2179</v>
      </c>
      <c r="AT2189" s="212" t="str">
        <f t="shared" si="3449"/>
        <v>AT$2179</v>
      </c>
      <c r="AU2189" s="212" t="str">
        <f t="shared" si="3449"/>
        <v>AU$2179</v>
      </c>
      <c r="AV2189" s="212" t="str">
        <f t="shared" si="3449"/>
        <v>AV$2179</v>
      </c>
      <c r="AW2189" s="212" t="str">
        <f t="shared" si="3449"/>
        <v>AW$2179</v>
      </c>
      <c r="AX2189" s="212" t="str">
        <f t="shared" si="3449"/>
        <v>AX$2179</v>
      </c>
      <c r="AY2189" s="212" t="str">
        <f t="shared" si="3449"/>
        <v>AY$2179</v>
      </c>
      <c r="AZ2189" s="212" t="str">
        <f t="shared" si="3449"/>
        <v>AZ$2179</v>
      </c>
      <c r="BA2189" s="212" t="str">
        <f t="shared" si="3449"/>
        <v>BA$2179</v>
      </c>
      <c r="BB2189" s="212" t="str">
        <f t="shared" si="3449"/>
        <v>BB$2179</v>
      </c>
      <c r="BC2189" s="212" t="str">
        <f t="shared" si="3449"/>
        <v>BC$2179</v>
      </c>
      <c r="BD2189" s="212" t="str">
        <f t="shared" si="3449"/>
        <v>BD$2179</v>
      </c>
      <c r="BE2189" s="212" t="str">
        <f t="shared" si="3449"/>
        <v>BE$2179</v>
      </c>
      <c r="BF2189" s="212" t="str">
        <f t="shared" si="3449"/>
        <v>BF$2179</v>
      </c>
      <c r="BG2189" s="212" t="str">
        <f t="shared" si="3449"/>
        <v>BG$2179</v>
      </c>
      <c r="BH2189" s="212" t="str">
        <f t="shared" si="3449"/>
        <v>BH$2179</v>
      </c>
      <c r="BI2189" s="212" t="str">
        <f t="shared" si="3449"/>
        <v>BI$2179</v>
      </c>
      <c r="BJ2189" s="212" t="str">
        <f t="shared" si="3449"/>
        <v>BJ$2179</v>
      </c>
      <c r="BK2189" s="212" t="str">
        <f t="shared" si="3449"/>
        <v>BK$2179</v>
      </c>
      <c r="BL2189" s="212" t="str">
        <f t="shared" si="3449"/>
        <v>BL$2179</v>
      </c>
      <c r="BM2189" s="212" t="str">
        <f t="shared" si="3449"/>
        <v>BM$2179</v>
      </c>
      <c r="BN2189" s="212" t="str">
        <f t="shared" si="3449"/>
        <v>BN$2179</v>
      </c>
      <c r="BO2189" s="212" t="str">
        <f t="shared" si="3449"/>
        <v>BO$2179</v>
      </c>
      <c r="BP2189" s="212" t="str">
        <f t="shared" si="3449"/>
        <v>BP$2179</v>
      </c>
      <c r="BQ2189" s="212" t="str">
        <f t="shared" si="3449"/>
        <v>BQ$2179</v>
      </c>
      <c r="BR2189" s="212" t="str">
        <f t="shared" si="3449"/>
        <v>BR$2179</v>
      </c>
      <c r="BS2189" s="212" t="str">
        <f t="shared" si="3449"/>
        <v>BS$2179</v>
      </c>
      <c r="BT2189" s="212" t="str">
        <f t="shared" si="3449"/>
        <v>BT$2179</v>
      </c>
      <c r="BU2189" s="212" t="str">
        <f t="shared" si="3449"/>
        <v>BU$2179</v>
      </c>
      <c r="BV2189" s="212" t="str">
        <f t="shared" si="3449"/>
        <v>BV$2179</v>
      </c>
      <c r="BW2189" s="212" t="str">
        <f t="shared" si="3449"/>
        <v>BW$2179</v>
      </c>
      <c r="BX2189" s="212" t="str">
        <f t="shared" si="3449"/>
        <v>BX$2179</v>
      </c>
      <c r="BY2189" s="212" t="str">
        <f t="shared" si="3449"/>
        <v>BY$2179</v>
      </c>
      <c r="BZ2189" s="212" t="str">
        <f t="shared" si="3449"/>
        <v>BZ$2179</v>
      </c>
      <c r="CA2189" s="212" t="str">
        <f t="shared" si="3449"/>
        <v>CA$2179</v>
      </c>
      <c r="CB2189" s="212" t="str">
        <f t="shared" si="3449"/>
        <v>CB$2179</v>
      </c>
      <c r="CC2189" s="212" t="str">
        <f t="shared" si="3449"/>
        <v>CC$2179</v>
      </c>
      <c r="CD2189" s="212" t="str">
        <f t="shared" si="3449"/>
        <v>CD$2179</v>
      </c>
      <c r="CE2189" s="212" t="str">
        <f t="shared" si="3449"/>
        <v>CE$2179</v>
      </c>
      <c r="CF2189" s="212" t="str">
        <f t="shared" ref="CF2189:CL2189" si="3450">ADDRESS(ROW(CF2179),COLUMN(CF2179),2)</f>
        <v>CF$2179</v>
      </c>
      <c r="CG2189" s="212" t="str">
        <f t="shared" si="3450"/>
        <v>CG$2179</v>
      </c>
      <c r="CH2189" s="212" t="str">
        <f t="shared" si="3450"/>
        <v>CH$2179</v>
      </c>
      <c r="CI2189" s="212" t="str">
        <f t="shared" si="3450"/>
        <v>CI$2179</v>
      </c>
      <c r="CJ2189" s="212" t="str">
        <f t="shared" si="3450"/>
        <v>CJ$2179</v>
      </c>
      <c r="CK2189" s="212" t="str">
        <f t="shared" si="3450"/>
        <v>CK$2179</v>
      </c>
      <c r="CL2189" s="212" t="str">
        <f t="shared" si="3450"/>
        <v>CL$2179</v>
      </c>
      <c r="CN2189" s="60"/>
      <c r="CO2189" s="212" t="str">
        <f t="shared" ref="CO2189:DL2189" si="3451">ADDRESS(ROW(CO933),COLUMN(CO933),2)</f>
        <v>CO$933</v>
      </c>
      <c r="CP2189" s="212" t="str">
        <f t="shared" si="3451"/>
        <v>CP$933</v>
      </c>
      <c r="CQ2189" s="212" t="str">
        <f t="shared" si="3451"/>
        <v>CQ$933</v>
      </c>
      <c r="CR2189" s="212" t="str">
        <f t="shared" si="3451"/>
        <v>CR$933</v>
      </c>
      <c r="CS2189" s="212" t="str">
        <f t="shared" si="3451"/>
        <v>CS$933</v>
      </c>
      <c r="CT2189" s="212" t="str">
        <f t="shared" si="3451"/>
        <v>CT$933</v>
      </c>
      <c r="CU2189" s="212" t="str">
        <f t="shared" si="3451"/>
        <v>CU$933</v>
      </c>
      <c r="CV2189" s="212" t="str">
        <f t="shared" si="3451"/>
        <v>CV$933</v>
      </c>
      <c r="CW2189" s="212" t="str">
        <f t="shared" si="3451"/>
        <v>CW$933</v>
      </c>
      <c r="CX2189" s="212" t="str">
        <f t="shared" si="3451"/>
        <v>CX$933</v>
      </c>
      <c r="CY2189" s="212" t="str">
        <f t="shared" si="3451"/>
        <v>CY$933</v>
      </c>
      <c r="CZ2189" s="212" t="str">
        <f t="shared" si="3451"/>
        <v>CZ$933</v>
      </c>
      <c r="DA2189" s="212" t="str">
        <f t="shared" si="3451"/>
        <v>DA$933</v>
      </c>
      <c r="DB2189" s="212" t="str">
        <f t="shared" si="3451"/>
        <v>DB$933</v>
      </c>
      <c r="DC2189" s="212" t="str">
        <f t="shared" si="3451"/>
        <v>DC$933</v>
      </c>
      <c r="DD2189" s="212" t="str">
        <f t="shared" si="3451"/>
        <v>DD$933</v>
      </c>
      <c r="DE2189" s="212" t="str">
        <f t="shared" si="3451"/>
        <v>DE$933</v>
      </c>
      <c r="DF2189" s="212" t="str">
        <f t="shared" si="3451"/>
        <v>DF$933</v>
      </c>
      <c r="DG2189" s="212" t="str">
        <f t="shared" si="3451"/>
        <v>DG$933</v>
      </c>
      <c r="DH2189" s="212" t="str">
        <f t="shared" si="3451"/>
        <v>DH$933</v>
      </c>
      <c r="DI2189" s="212" t="str">
        <f t="shared" si="3451"/>
        <v>DI$933</v>
      </c>
      <c r="DJ2189" s="212" t="str">
        <f t="shared" si="3451"/>
        <v>DJ$933</v>
      </c>
      <c r="DK2189" s="212" t="str">
        <f t="shared" si="3451"/>
        <v>DK$933</v>
      </c>
      <c r="DL2189" s="212" t="str">
        <f t="shared" si="3451"/>
        <v>DL$933</v>
      </c>
    </row>
    <row r="2190" spans="1:116" x14ac:dyDescent="0.4">
      <c r="A2190" s="174"/>
      <c r="E2190" s="8"/>
      <c r="G2190" s="175" t="s">
        <v>490</v>
      </c>
      <c r="H2190" s="12"/>
      <c r="I2190" s="60"/>
      <c r="J2190" s="60"/>
      <c r="K2190" s="15"/>
      <c r="L2190" s="15"/>
      <c r="M2190" s="15"/>
      <c r="N2190" s="15"/>
      <c r="O2190" s="15"/>
      <c r="P2190" s="15"/>
      <c r="R2190" s="15"/>
      <c r="S2190" s="212" t="str">
        <f>ADDRESS(ROW(S2178),COLUMN(S2178),2)</f>
        <v>S$2178</v>
      </c>
      <c r="T2190" s="212" t="str">
        <f t="shared" ref="T2190:CE2190" si="3452">ADDRESS(ROW(T2178),COLUMN(T2178),2)</f>
        <v>T$2178</v>
      </c>
      <c r="U2190" s="212" t="str">
        <f t="shared" si="3452"/>
        <v>U$2178</v>
      </c>
      <c r="V2190" s="212" t="str">
        <f t="shared" si="3452"/>
        <v>V$2178</v>
      </c>
      <c r="W2190" s="212" t="str">
        <f t="shared" si="3452"/>
        <v>W$2178</v>
      </c>
      <c r="X2190" s="212" t="str">
        <f t="shared" si="3452"/>
        <v>X$2178</v>
      </c>
      <c r="Y2190" s="212" t="str">
        <f t="shared" si="3452"/>
        <v>Y$2178</v>
      </c>
      <c r="Z2190" s="212" t="str">
        <f t="shared" si="3452"/>
        <v>Z$2178</v>
      </c>
      <c r="AA2190" s="212" t="str">
        <f t="shared" si="3452"/>
        <v>AA$2178</v>
      </c>
      <c r="AB2190" s="212" t="str">
        <f t="shared" si="3452"/>
        <v>AB$2178</v>
      </c>
      <c r="AC2190" s="212" t="str">
        <f t="shared" si="3452"/>
        <v>AC$2178</v>
      </c>
      <c r="AD2190" s="212" t="str">
        <f t="shared" si="3452"/>
        <v>AD$2178</v>
      </c>
      <c r="AE2190" s="212" t="str">
        <f t="shared" si="3452"/>
        <v>AE$2178</v>
      </c>
      <c r="AF2190" s="212" t="str">
        <f t="shared" si="3452"/>
        <v>AF$2178</v>
      </c>
      <c r="AG2190" s="212" t="str">
        <f t="shared" si="3452"/>
        <v>AG$2178</v>
      </c>
      <c r="AH2190" s="212" t="str">
        <f t="shared" si="3452"/>
        <v>AH$2178</v>
      </c>
      <c r="AI2190" s="212" t="str">
        <f t="shared" si="3452"/>
        <v>AI$2178</v>
      </c>
      <c r="AJ2190" s="212" t="str">
        <f t="shared" si="3452"/>
        <v>AJ$2178</v>
      </c>
      <c r="AK2190" s="212" t="str">
        <f t="shared" si="3452"/>
        <v>AK$2178</v>
      </c>
      <c r="AL2190" s="212" t="str">
        <f t="shared" si="3452"/>
        <v>AL$2178</v>
      </c>
      <c r="AM2190" s="212" t="str">
        <f t="shared" si="3452"/>
        <v>AM$2178</v>
      </c>
      <c r="AN2190" s="212" t="str">
        <f t="shared" si="3452"/>
        <v>AN$2178</v>
      </c>
      <c r="AO2190" s="212" t="str">
        <f t="shared" si="3452"/>
        <v>AO$2178</v>
      </c>
      <c r="AP2190" s="212" t="str">
        <f t="shared" si="3452"/>
        <v>AP$2178</v>
      </c>
      <c r="AQ2190" s="212" t="str">
        <f t="shared" si="3452"/>
        <v>AQ$2178</v>
      </c>
      <c r="AR2190" s="212" t="str">
        <f t="shared" si="3452"/>
        <v>AR$2178</v>
      </c>
      <c r="AS2190" s="212" t="str">
        <f t="shared" si="3452"/>
        <v>AS$2178</v>
      </c>
      <c r="AT2190" s="212" t="str">
        <f t="shared" si="3452"/>
        <v>AT$2178</v>
      </c>
      <c r="AU2190" s="212" t="str">
        <f t="shared" si="3452"/>
        <v>AU$2178</v>
      </c>
      <c r="AV2190" s="212" t="str">
        <f t="shared" si="3452"/>
        <v>AV$2178</v>
      </c>
      <c r="AW2190" s="212" t="str">
        <f t="shared" si="3452"/>
        <v>AW$2178</v>
      </c>
      <c r="AX2190" s="212" t="str">
        <f t="shared" si="3452"/>
        <v>AX$2178</v>
      </c>
      <c r="AY2190" s="212" t="str">
        <f t="shared" si="3452"/>
        <v>AY$2178</v>
      </c>
      <c r="AZ2190" s="212" t="str">
        <f t="shared" si="3452"/>
        <v>AZ$2178</v>
      </c>
      <c r="BA2190" s="212" t="str">
        <f t="shared" si="3452"/>
        <v>BA$2178</v>
      </c>
      <c r="BB2190" s="212" t="str">
        <f t="shared" si="3452"/>
        <v>BB$2178</v>
      </c>
      <c r="BC2190" s="212" t="str">
        <f t="shared" si="3452"/>
        <v>BC$2178</v>
      </c>
      <c r="BD2190" s="212" t="str">
        <f t="shared" si="3452"/>
        <v>BD$2178</v>
      </c>
      <c r="BE2190" s="212" t="str">
        <f t="shared" si="3452"/>
        <v>BE$2178</v>
      </c>
      <c r="BF2190" s="212" t="str">
        <f t="shared" si="3452"/>
        <v>BF$2178</v>
      </c>
      <c r="BG2190" s="212" t="str">
        <f t="shared" si="3452"/>
        <v>BG$2178</v>
      </c>
      <c r="BH2190" s="212" t="str">
        <f t="shared" si="3452"/>
        <v>BH$2178</v>
      </c>
      <c r="BI2190" s="212" t="str">
        <f t="shared" si="3452"/>
        <v>BI$2178</v>
      </c>
      <c r="BJ2190" s="212" t="str">
        <f t="shared" si="3452"/>
        <v>BJ$2178</v>
      </c>
      <c r="BK2190" s="212" t="str">
        <f t="shared" si="3452"/>
        <v>BK$2178</v>
      </c>
      <c r="BL2190" s="212" t="str">
        <f t="shared" si="3452"/>
        <v>BL$2178</v>
      </c>
      <c r="BM2190" s="212" t="str">
        <f t="shared" si="3452"/>
        <v>BM$2178</v>
      </c>
      <c r="BN2190" s="212" t="str">
        <f t="shared" si="3452"/>
        <v>BN$2178</v>
      </c>
      <c r="BO2190" s="212" t="str">
        <f t="shared" si="3452"/>
        <v>BO$2178</v>
      </c>
      <c r="BP2190" s="212" t="str">
        <f t="shared" si="3452"/>
        <v>BP$2178</v>
      </c>
      <c r="BQ2190" s="212" t="str">
        <f t="shared" si="3452"/>
        <v>BQ$2178</v>
      </c>
      <c r="BR2190" s="212" t="str">
        <f t="shared" si="3452"/>
        <v>BR$2178</v>
      </c>
      <c r="BS2190" s="212" t="str">
        <f t="shared" si="3452"/>
        <v>BS$2178</v>
      </c>
      <c r="BT2190" s="212" t="str">
        <f t="shared" si="3452"/>
        <v>BT$2178</v>
      </c>
      <c r="BU2190" s="212" t="str">
        <f t="shared" si="3452"/>
        <v>BU$2178</v>
      </c>
      <c r="BV2190" s="212" t="str">
        <f t="shared" si="3452"/>
        <v>BV$2178</v>
      </c>
      <c r="BW2190" s="212" t="str">
        <f t="shared" si="3452"/>
        <v>BW$2178</v>
      </c>
      <c r="BX2190" s="212" t="str">
        <f t="shared" si="3452"/>
        <v>BX$2178</v>
      </c>
      <c r="BY2190" s="212" t="str">
        <f t="shared" si="3452"/>
        <v>BY$2178</v>
      </c>
      <c r="BZ2190" s="212" t="str">
        <f t="shared" si="3452"/>
        <v>BZ$2178</v>
      </c>
      <c r="CA2190" s="212" t="str">
        <f t="shared" si="3452"/>
        <v>CA$2178</v>
      </c>
      <c r="CB2190" s="212" t="str">
        <f t="shared" si="3452"/>
        <v>CB$2178</v>
      </c>
      <c r="CC2190" s="212" t="str">
        <f t="shared" si="3452"/>
        <v>CC$2178</v>
      </c>
      <c r="CD2190" s="212" t="str">
        <f t="shared" si="3452"/>
        <v>CD$2178</v>
      </c>
      <c r="CE2190" s="212" t="str">
        <f t="shared" si="3452"/>
        <v>CE$2178</v>
      </c>
      <c r="CF2190" s="212" t="str">
        <f t="shared" ref="CF2190:CL2190" si="3453">ADDRESS(ROW(CF2178),COLUMN(CF2178),2)</f>
        <v>CF$2178</v>
      </c>
      <c r="CG2190" s="212" t="str">
        <f t="shared" si="3453"/>
        <v>CG$2178</v>
      </c>
      <c r="CH2190" s="212" t="str">
        <f t="shared" si="3453"/>
        <v>CH$2178</v>
      </c>
      <c r="CI2190" s="212" t="str">
        <f t="shared" si="3453"/>
        <v>CI$2178</v>
      </c>
      <c r="CJ2190" s="212" t="str">
        <f t="shared" si="3453"/>
        <v>CJ$2178</v>
      </c>
      <c r="CK2190" s="212" t="str">
        <f t="shared" si="3453"/>
        <v>CK$2178</v>
      </c>
      <c r="CL2190" s="212" t="str">
        <f t="shared" si="3453"/>
        <v>CL$2178</v>
      </c>
      <c r="CN2190" s="60"/>
      <c r="CO2190" s="212" t="str">
        <f t="shared" ref="CO2190:DL2190" si="3454">ADDRESS(ROW(CO932),COLUMN(CO932),2)</f>
        <v>CO$932</v>
      </c>
      <c r="CP2190" s="212" t="str">
        <f t="shared" si="3454"/>
        <v>CP$932</v>
      </c>
      <c r="CQ2190" s="212" t="str">
        <f t="shared" si="3454"/>
        <v>CQ$932</v>
      </c>
      <c r="CR2190" s="212" t="str">
        <f t="shared" si="3454"/>
        <v>CR$932</v>
      </c>
      <c r="CS2190" s="212" t="str">
        <f t="shared" si="3454"/>
        <v>CS$932</v>
      </c>
      <c r="CT2190" s="212" t="str">
        <f t="shared" si="3454"/>
        <v>CT$932</v>
      </c>
      <c r="CU2190" s="212" t="str">
        <f t="shared" si="3454"/>
        <v>CU$932</v>
      </c>
      <c r="CV2190" s="212" t="str">
        <f t="shared" si="3454"/>
        <v>CV$932</v>
      </c>
      <c r="CW2190" s="212" t="str">
        <f t="shared" si="3454"/>
        <v>CW$932</v>
      </c>
      <c r="CX2190" s="212" t="str">
        <f t="shared" si="3454"/>
        <v>CX$932</v>
      </c>
      <c r="CY2190" s="212" t="str">
        <f t="shared" si="3454"/>
        <v>CY$932</v>
      </c>
      <c r="CZ2190" s="212" t="str">
        <f t="shared" si="3454"/>
        <v>CZ$932</v>
      </c>
      <c r="DA2190" s="212" t="str">
        <f t="shared" si="3454"/>
        <v>DA$932</v>
      </c>
      <c r="DB2190" s="212" t="str">
        <f t="shared" si="3454"/>
        <v>DB$932</v>
      </c>
      <c r="DC2190" s="212" t="str">
        <f t="shared" si="3454"/>
        <v>DC$932</v>
      </c>
      <c r="DD2190" s="212" t="str">
        <f t="shared" si="3454"/>
        <v>DD$932</v>
      </c>
      <c r="DE2190" s="212" t="str">
        <f t="shared" si="3454"/>
        <v>DE$932</v>
      </c>
      <c r="DF2190" s="212" t="str">
        <f t="shared" si="3454"/>
        <v>DF$932</v>
      </c>
      <c r="DG2190" s="212" t="str">
        <f t="shared" si="3454"/>
        <v>DG$932</v>
      </c>
      <c r="DH2190" s="212" t="str">
        <f t="shared" si="3454"/>
        <v>DH$932</v>
      </c>
      <c r="DI2190" s="212" t="str">
        <f t="shared" si="3454"/>
        <v>DI$932</v>
      </c>
      <c r="DJ2190" s="212" t="str">
        <f t="shared" si="3454"/>
        <v>DJ$932</v>
      </c>
      <c r="DK2190" s="212" t="str">
        <f t="shared" si="3454"/>
        <v>DK$932</v>
      </c>
      <c r="DL2190" s="212" t="str">
        <f t="shared" si="3454"/>
        <v>DL$932</v>
      </c>
    </row>
    <row r="2191" spans="1:116" x14ac:dyDescent="0.4">
      <c r="A2191" s="174"/>
      <c r="E2191" s="8"/>
      <c r="G2191" s="175" t="s">
        <v>492</v>
      </c>
      <c r="H2191" s="12"/>
      <c r="I2191" s="60"/>
      <c r="J2191" s="60"/>
      <c r="K2191" s="15"/>
      <c r="L2191" s="15"/>
      <c r="M2191" s="15"/>
      <c r="N2191" s="15"/>
      <c r="O2191" s="15"/>
      <c r="P2191" s="15"/>
      <c r="R2191" s="15"/>
      <c r="S2191" s="76"/>
      <c r="T2191" s="76"/>
      <c r="U2191" s="76"/>
      <c r="V2191" s="76"/>
      <c r="W2191" s="76"/>
      <c r="X2191" s="76"/>
      <c r="Y2191" s="76"/>
      <c r="Z2191" s="76"/>
      <c r="AA2191" s="76"/>
      <c r="AB2191" s="76"/>
      <c r="AC2191" s="76"/>
      <c r="AD2191" s="76"/>
      <c r="AE2191" s="76"/>
      <c r="AF2191" s="76"/>
      <c r="AG2191" s="76"/>
      <c r="AH2191" s="76"/>
      <c r="AI2191" s="76"/>
      <c r="AJ2191" s="76"/>
      <c r="AK2191" s="76"/>
      <c r="AL2191" s="76"/>
      <c r="AM2191" s="76"/>
      <c r="AN2191" s="76"/>
      <c r="AO2191" s="76"/>
      <c r="AP2191" s="76"/>
      <c r="AQ2191" s="76"/>
      <c r="AR2191" s="76"/>
      <c r="AS2191" s="76"/>
      <c r="AT2191" s="76"/>
      <c r="AU2191" s="76"/>
      <c r="AV2191" s="76"/>
      <c r="AW2191" s="76"/>
      <c r="AX2191" s="76"/>
      <c r="AY2191" s="76"/>
      <c r="AZ2191" s="76"/>
      <c r="BA2191" s="76"/>
      <c r="BB2191" s="76"/>
      <c r="BC2191" s="76"/>
      <c r="BD2191" s="76"/>
      <c r="BE2191" s="76"/>
      <c r="BF2191" s="76"/>
      <c r="BG2191" s="76"/>
      <c r="BH2191" s="76"/>
      <c r="BI2191" s="76"/>
      <c r="BJ2191" s="76"/>
      <c r="BK2191" s="76"/>
      <c r="BL2191" s="76"/>
      <c r="BM2191" s="76"/>
      <c r="BN2191" s="76"/>
      <c r="BO2191" s="76"/>
      <c r="BP2191" s="76"/>
      <c r="BQ2191" s="76"/>
      <c r="BR2191" s="76"/>
      <c r="BS2191" s="76"/>
      <c r="BT2191" s="76"/>
      <c r="BU2191" s="76"/>
      <c r="BV2191" s="76"/>
      <c r="BW2191" s="76"/>
      <c r="BX2191" s="76"/>
      <c r="BY2191" s="76"/>
      <c r="BZ2191" s="76"/>
      <c r="CA2191" s="76"/>
      <c r="CB2191" s="76"/>
      <c r="CC2191" s="76"/>
      <c r="CD2191" s="76"/>
      <c r="CE2191" s="76"/>
      <c r="CF2191" s="76"/>
      <c r="CG2191" s="76"/>
      <c r="CH2191" s="76"/>
      <c r="CI2191" s="76"/>
      <c r="CJ2191" s="76"/>
      <c r="CK2191" s="76"/>
      <c r="CL2191" s="76"/>
      <c r="CN2191" s="60"/>
      <c r="CO2191" s="76"/>
      <c r="CP2191" s="76"/>
      <c r="CQ2191" s="76"/>
      <c r="CR2191" s="76"/>
      <c r="CS2191" s="76"/>
      <c r="CT2191" s="76"/>
      <c r="CU2191" s="76"/>
      <c r="CV2191" s="76"/>
      <c r="CW2191" s="76"/>
      <c r="CX2191" s="76"/>
      <c r="CY2191" s="76"/>
      <c r="CZ2191" s="76"/>
      <c r="DA2191" s="76"/>
      <c r="DB2191" s="76"/>
      <c r="DC2191" s="76"/>
      <c r="DD2191" s="76"/>
      <c r="DE2191" s="76"/>
      <c r="DF2191" s="76"/>
      <c r="DG2191" s="76"/>
      <c r="DH2191" s="76"/>
      <c r="DI2191" s="76"/>
      <c r="DJ2191" s="76"/>
      <c r="DK2191" s="76"/>
      <c r="DL2191" s="76"/>
    </row>
    <row r="2192" spans="1:116" x14ac:dyDescent="0.4">
      <c r="A2192" s="174"/>
      <c r="E2192" s="8"/>
      <c r="G2192" s="175" t="s">
        <v>461</v>
      </c>
      <c r="H2192" s="174"/>
      <c r="I2192" s="176"/>
      <c r="J2192" s="176"/>
      <c r="K2192" s="197"/>
      <c r="L2192" s="197"/>
      <c r="M2192" s="197"/>
      <c r="N2192" s="197"/>
      <c r="O2192" s="197"/>
      <c r="P2192" s="197"/>
      <c r="R2192" s="198"/>
      <c r="S2192" s="174"/>
      <c r="T2192" s="174"/>
      <c r="U2192" s="174"/>
      <c r="V2192" s="174"/>
      <c r="W2192" s="174"/>
      <c r="X2192" s="174"/>
      <c r="Y2192" s="174"/>
      <c r="Z2192" s="174"/>
      <c r="AA2192" s="174"/>
      <c r="AB2192" s="174"/>
      <c r="AC2192" s="174"/>
      <c r="AD2192" s="174"/>
      <c r="AE2192" s="174"/>
      <c r="AF2192" s="174"/>
      <c r="AG2192" s="174"/>
      <c r="AH2192" s="174"/>
      <c r="AI2192" s="174"/>
      <c r="AJ2192" s="174"/>
      <c r="AK2192" s="174"/>
      <c r="AL2192" s="174"/>
      <c r="AM2192" s="174"/>
      <c r="AN2192" s="174"/>
      <c r="AO2192" s="174"/>
      <c r="AP2192" s="174"/>
      <c r="AQ2192" s="174"/>
      <c r="AR2192" s="174"/>
      <c r="AS2192" s="174"/>
      <c r="AT2192" s="174"/>
      <c r="AU2192" s="174"/>
      <c r="AV2192" s="174"/>
      <c r="AW2192" s="174"/>
      <c r="AX2192" s="174"/>
      <c r="AY2192" s="174"/>
      <c r="AZ2192" s="174"/>
      <c r="BA2192" s="174"/>
      <c r="BB2192" s="174"/>
      <c r="BC2192" s="174"/>
      <c r="BD2192" s="174"/>
      <c r="BE2192" s="174"/>
      <c r="BF2192" s="174"/>
      <c r="BG2192" s="174"/>
      <c r="BH2192" s="174"/>
      <c r="BI2192" s="174"/>
      <c r="BJ2192" s="174"/>
      <c r="BK2192" s="174"/>
      <c r="BL2192" s="174"/>
      <c r="BM2192" s="174"/>
      <c r="BN2192" s="174"/>
      <c r="BO2192" s="174"/>
      <c r="BP2192" s="174"/>
      <c r="BQ2192" s="174"/>
      <c r="BR2192" s="174"/>
      <c r="BS2192" s="174"/>
      <c r="BT2192" s="174"/>
      <c r="BU2192" s="174"/>
      <c r="BV2192" s="174"/>
      <c r="BW2192" s="174"/>
      <c r="BX2192" s="174"/>
      <c r="BY2192" s="174"/>
      <c r="BZ2192" s="174"/>
      <c r="CA2192" s="174"/>
      <c r="CB2192" s="174"/>
      <c r="CC2192" s="174"/>
      <c r="CD2192" s="174"/>
      <c r="CE2192" s="174"/>
      <c r="CF2192" s="174"/>
      <c r="CG2192" s="174"/>
      <c r="CH2192" s="174"/>
      <c r="CI2192" s="174"/>
      <c r="CJ2192" s="174"/>
      <c r="CK2192" s="174"/>
      <c r="CL2192" s="174"/>
      <c r="CN2192" s="176"/>
      <c r="CO2192" s="174"/>
      <c r="CP2192" s="174"/>
      <c r="CQ2192" s="174"/>
      <c r="CR2192" s="174"/>
      <c r="CS2192" s="174"/>
      <c r="CT2192" s="174"/>
      <c r="CU2192" s="174"/>
      <c r="CV2192" s="174"/>
      <c r="CW2192" s="174"/>
      <c r="CX2192" s="174"/>
      <c r="CY2192" s="174"/>
      <c r="CZ2192" s="174"/>
      <c r="DA2192" s="174"/>
      <c r="DB2192" s="174"/>
      <c r="DC2192" s="174"/>
      <c r="DD2192" s="174"/>
      <c r="DE2192" s="174"/>
      <c r="DF2192" s="174"/>
      <c r="DG2192" s="174"/>
      <c r="DH2192" s="174"/>
      <c r="DI2192" s="174"/>
      <c r="DJ2192" s="174"/>
      <c r="DK2192" s="174"/>
      <c r="DL2192" s="174"/>
    </row>
    <row r="2193" spans="1:116" x14ac:dyDescent="0.4">
      <c r="A2193" s="174"/>
      <c r="E2193" s="8"/>
      <c r="G2193" s="175" t="s">
        <v>462</v>
      </c>
      <c r="H2193" s="174"/>
      <c r="I2193" s="176"/>
      <c r="J2193" s="176"/>
      <c r="K2193" s="197"/>
      <c r="L2193" s="197"/>
      <c r="M2193" s="197"/>
      <c r="N2193" s="197"/>
      <c r="O2193" s="197"/>
      <c r="P2193" s="197"/>
      <c r="R2193" s="198"/>
      <c r="S2193" s="174"/>
      <c r="T2193" s="174"/>
      <c r="U2193" s="174"/>
      <c r="V2193" s="174"/>
      <c r="W2193" s="174"/>
      <c r="X2193" s="174"/>
      <c r="Y2193" s="174"/>
      <c r="Z2193" s="174"/>
      <c r="AA2193" s="174"/>
      <c r="AB2193" s="174"/>
      <c r="AC2193" s="174"/>
      <c r="AD2193" s="174"/>
      <c r="AE2193" s="174"/>
      <c r="AF2193" s="174"/>
      <c r="AG2193" s="174"/>
      <c r="AH2193" s="174"/>
      <c r="AI2193" s="174"/>
      <c r="AJ2193" s="174"/>
      <c r="AK2193" s="174"/>
      <c r="AL2193" s="174"/>
      <c r="AM2193" s="174"/>
      <c r="AN2193" s="174"/>
      <c r="AO2193" s="174"/>
      <c r="AP2193" s="174"/>
      <c r="AQ2193" s="174"/>
      <c r="AR2193" s="174"/>
      <c r="AS2193" s="174"/>
      <c r="AT2193" s="174"/>
      <c r="AU2193" s="174"/>
      <c r="AV2193" s="174"/>
      <c r="AW2193" s="174"/>
      <c r="AX2193" s="174"/>
      <c r="AY2193" s="174"/>
      <c r="AZ2193" s="174"/>
      <c r="BA2193" s="174"/>
      <c r="BB2193" s="174"/>
      <c r="BC2193" s="174"/>
      <c r="BD2193" s="174"/>
      <c r="BE2193" s="174"/>
      <c r="BF2193" s="174"/>
      <c r="BG2193" s="174"/>
      <c r="BH2193" s="174"/>
      <c r="BI2193" s="174"/>
      <c r="BJ2193" s="174"/>
      <c r="BK2193" s="174"/>
      <c r="BL2193" s="174"/>
      <c r="BM2193" s="174"/>
      <c r="BN2193" s="174"/>
      <c r="BO2193" s="174"/>
      <c r="BP2193" s="174"/>
      <c r="BQ2193" s="174"/>
      <c r="BR2193" s="174"/>
      <c r="BS2193" s="174"/>
      <c r="BT2193" s="174"/>
      <c r="BU2193" s="174"/>
      <c r="BV2193" s="174"/>
      <c r="BW2193" s="174"/>
      <c r="BX2193" s="174"/>
      <c r="BY2193" s="174"/>
      <c r="BZ2193" s="174"/>
      <c r="CA2193" s="174"/>
      <c r="CB2193" s="174"/>
      <c r="CC2193" s="174"/>
      <c r="CD2193" s="174"/>
      <c r="CE2193" s="174"/>
      <c r="CF2193" s="174"/>
      <c r="CG2193" s="174"/>
      <c r="CH2193" s="174"/>
      <c r="CI2193" s="174"/>
      <c r="CJ2193" s="174"/>
      <c r="CK2193" s="174"/>
      <c r="CL2193" s="174"/>
      <c r="CN2193" s="176"/>
      <c r="CO2193" s="174"/>
      <c r="CP2193" s="174"/>
      <c r="CQ2193" s="174"/>
      <c r="CR2193" s="174"/>
      <c r="CS2193" s="174"/>
      <c r="CT2193" s="174"/>
      <c r="CU2193" s="174"/>
      <c r="CV2193" s="174"/>
      <c r="CW2193" s="174"/>
      <c r="CX2193" s="174"/>
      <c r="CY2193" s="174"/>
      <c r="CZ2193" s="174"/>
      <c r="DA2193" s="174"/>
      <c r="DB2193" s="174"/>
      <c r="DC2193" s="174"/>
      <c r="DD2193" s="174"/>
      <c r="DE2193" s="174"/>
      <c r="DF2193" s="174"/>
      <c r="DG2193" s="174"/>
      <c r="DH2193" s="174"/>
      <c r="DI2193" s="174"/>
      <c r="DJ2193" s="174"/>
      <c r="DK2193" s="174"/>
      <c r="DL2193" s="174"/>
    </row>
    <row r="2194" spans="1:116" x14ac:dyDescent="0.4">
      <c r="A2194" s="174"/>
      <c r="E2194" s="8"/>
      <c r="G2194" s="175" t="s">
        <v>491</v>
      </c>
      <c r="H2194" s="174"/>
      <c r="I2194" s="176"/>
      <c r="J2194" s="176"/>
      <c r="K2194" s="197"/>
      <c r="L2194" s="197"/>
      <c r="M2194" s="197"/>
      <c r="N2194" s="197"/>
      <c r="O2194" s="197"/>
      <c r="P2194" s="197"/>
      <c r="R2194" s="198"/>
      <c r="S2194" s="199" t="str">
        <f t="shared" ref="S2194:AX2194" si="3455">S$20</f>
        <v>S$16</v>
      </c>
      <c r="T2194" s="199" t="str">
        <f t="shared" si="3455"/>
        <v>T$16</v>
      </c>
      <c r="U2194" s="199" t="str">
        <f t="shared" si="3455"/>
        <v>U$16</v>
      </c>
      <c r="V2194" s="199" t="str">
        <f t="shared" si="3455"/>
        <v>V$16</v>
      </c>
      <c r="W2194" s="199" t="str">
        <f t="shared" si="3455"/>
        <v>W$16</v>
      </c>
      <c r="X2194" s="199" t="str">
        <f t="shared" si="3455"/>
        <v>X$16</v>
      </c>
      <c r="Y2194" s="199" t="str">
        <f t="shared" si="3455"/>
        <v>Y$16</v>
      </c>
      <c r="Z2194" s="199" t="str">
        <f t="shared" si="3455"/>
        <v>Z$16</v>
      </c>
      <c r="AA2194" s="199" t="str">
        <f t="shared" si="3455"/>
        <v>AA$16</v>
      </c>
      <c r="AB2194" s="199" t="str">
        <f t="shared" si="3455"/>
        <v>AB$16</v>
      </c>
      <c r="AC2194" s="199" t="str">
        <f t="shared" si="3455"/>
        <v>AC$16</v>
      </c>
      <c r="AD2194" s="199" t="str">
        <f t="shared" si="3455"/>
        <v>AD$16</v>
      </c>
      <c r="AE2194" s="199" t="str">
        <f t="shared" si="3455"/>
        <v>AE$16</v>
      </c>
      <c r="AF2194" s="199" t="str">
        <f t="shared" si="3455"/>
        <v>AF$16</v>
      </c>
      <c r="AG2194" s="199" t="str">
        <f t="shared" si="3455"/>
        <v>AG$16</v>
      </c>
      <c r="AH2194" s="199" t="str">
        <f t="shared" si="3455"/>
        <v>AH$16</v>
      </c>
      <c r="AI2194" s="199" t="str">
        <f t="shared" si="3455"/>
        <v>AI$16</v>
      </c>
      <c r="AJ2194" s="199" t="str">
        <f t="shared" si="3455"/>
        <v>AJ$16</v>
      </c>
      <c r="AK2194" s="199" t="str">
        <f t="shared" si="3455"/>
        <v>AK$16</v>
      </c>
      <c r="AL2194" s="199" t="str">
        <f t="shared" si="3455"/>
        <v>AL$16</v>
      </c>
      <c r="AM2194" s="199" t="str">
        <f t="shared" si="3455"/>
        <v>AM$16</v>
      </c>
      <c r="AN2194" s="199" t="str">
        <f t="shared" si="3455"/>
        <v>AN$16</v>
      </c>
      <c r="AO2194" s="199" t="str">
        <f t="shared" si="3455"/>
        <v>AO$16</v>
      </c>
      <c r="AP2194" s="199" t="str">
        <f t="shared" si="3455"/>
        <v>AP$16</v>
      </c>
      <c r="AQ2194" s="199" t="str">
        <f t="shared" si="3455"/>
        <v>AQ$16</v>
      </c>
      <c r="AR2194" s="199" t="str">
        <f t="shared" si="3455"/>
        <v>AR$16</v>
      </c>
      <c r="AS2194" s="199" t="str">
        <f t="shared" si="3455"/>
        <v>AS$16</v>
      </c>
      <c r="AT2194" s="199" t="str">
        <f t="shared" si="3455"/>
        <v>AT$16</v>
      </c>
      <c r="AU2194" s="199" t="str">
        <f t="shared" si="3455"/>
        <v>AU$16</v>
      </c>
      <c r="AV2194" s="199" t="str">
        <f t="shared" si="3455"/>
        <v>AV$16</v>
      </c>
      <c r="AW2194" s="199" t="str">
        <f t="shared" si="3455"/>
        <v>AW$16</v>
      </c>
      <c r="AX2194" s="199" t="str">
        <f t="shared" si="3455"/>
        <v>AX$16</v>
      </c>
      <c r="AY2194" s="199" t="str">
        <f t="shared" ref="AY2194:CD2194" si="3456">AY$20</f>
        <v>AY$16</v>
      </c>
      <c r="AZ2194" s="199" t="str">
        <f t="shared" si="3456"/>
        <v>AZ$16</v>
      </c>
      <c r="BA2194" s="199" t="str">
        <f t="shared" si="3456"/>
        <v>BA$16</v>
      </c>
      <c r="BB2194" s="199" t="str">
        <f t="shared" si="3456"/>
        <v>BB$16</v>
      </c>
      <c r="BC2194" s="199" t="str">
        <f t="shared" si="3456"/>
        <v>BC$16</v>
      </c>
      <c r="BD2194" s="199" t="str">
        <f t="shared" si="3456"/>
        <v>BD$16</v>
      </c>
      <c r="BE2194" s="199" t="str">
        <f t="shared" si="3456"/>
        <v>BE$16</v>
      </c>
      <c r="BF2194" s="199" t="str">
        <f t="shared" si="3456"/>
        <v>BF$16</v>
      </c>
      <c r="BG2194" s="199" t="str">
        <f t="shared" si="3456"/>
        <v>BG$16</v>
      </c>
      <c r="BH2194" s="199" t="str">
        <f t="shared" si="3456"/>
        <v>BH$16</v>
      </c>
      <c r="BI2194" s="199" t="str">
        <f t="shared" si="3456"/>
        <v>BI$16</v>
      </c>
      <c r="BJ2194" s="199" t="str">
        <f t="shared" si="3456"/>
        <v>BJ$16</v>
      </c>
      <c r="BK2194" s="199" t="str">
        <f t="shared" si="3456"/>
        <v>BK$16</v>
      </c>
      <c r="BL2194" s="199" t="str">
        <f t="shared" si="3456"/>
        <v>BL$16</v>
      </c>
      <c r="BM2194" s="199" t="str">
        <f t="shared" si="3456"/>
        <v>BM$16</v>
      </c>
      <c r="BN2194" s="199" t="str">
        <f t="shared" si="3456"/>
        <v>BN$16</v>
      </c>
      <c r="BO2194" s="199" t="str">
        <f t="shared" si="3456"/>
        <v>BO$16</v>
      </c>
      <c r="BP2194" s="199" t="str">
        <f t="shared" si="3456"/>
        <v>BP$16</v>
      </c>
      <c r="BQ2194" s="199" t="str">
        <f t="shared" si="3456"/>
        <v>BQ$16</v>
      </c>
      <c r="BR2194" s="199" t="str">
        <f t="shared" si="3456"/>
        <v>BR$16</v>
      </c>
      <c r="BS2194" s="199" t="str">
        <f t="shared" si="3456"/>
        <v>BS$16</v>
      </c>
      <c r="BT2194" s="199" t="str">
        <f t="shared" si="3456"/>
        <v>BT$16</v>
      </c>
      <c r="BU2194" s="199" t="str">
        <f t="shared" si="3456"/>
        <v>BU$16</v>
      </c>
      <c r="BV2194" s="199" t="str">
        <f t="shared" si="3456"/>
        <v>BV$16</v>
      </c>
      <c r="BW2194" s="199" t="str">
        <f t="shared" si="3456"/>
        <v>BW$16</v>
      </c>
      <c r="BX2194" s="199" t="str">
        <f t="shared" si="3456"/>
        <v>BX$16</v>
      </c>
      <c r="BY2194" s="199" t="str">
        <f t="shared" si="3456"/>
        <v>BY$16</v>
      </c>
      <c r="BZ2194" s="199" t="str">
        <f t="shared" si="3456"/>
        <v>BZ$16</v>
      </c>
      <c r="CA2194" s="199" t="str">
        <f t="shared" si="3456"/>
        <v>CA$16</v>
      </c>
      <c r="CB2194" s="199" t="str">
        <f t="shared" si="3456"/>
        <v>CB$16</v>
      </c>
      <c r="CC2194" s="199" t="str">
        <f t="shared" si="3456"/>
        <v>CC$16</v>
      </c>
      <c r="CD2194" s="199" t="str">
        <f t="shared" si="3456"/>
        <v>CD$16</v>
      </c>
      <c r="CE2194" s="199" t="str">
        <f t="shared" ref="CE2194:CL2194" si="3457">CE$20</f>
        <v>CE$16</v>
      </c>
      <c r="CF2194" s="199" t="str">
        <f t="shared" si="3457"/>
        <v>CF$16</v>
      </c>
      <c r="CG2194" s="199" t="str">
        <f t="shared" si="3457"/>
        <v>CG$16</v>
      </c>
      <c r="CH2194" s="199" t="str">
        <f t="shared" si="3457"/>
        <v>CH$16</v>
      </c>
      <c r="CI2194" s="199" t="str">
        <f t="shared" si="3457"/>
        <v>CI$16</v>
      </c>
      <c r="CJ2194" s="199" t="str">
        <f t="shared" si="3457"/>
        <v>CJ$16</v>
      </c>
      <c r="CK2194" s="199" t="str">
        <f t="shared" si="3457"/>
        <v>CK$16</v>
      </c>
      <c r="CL2194" s="199" t="str">
        <f t="shared" si="3457"/>
        <v>CL$16</v>
      </c>
      <c r="CN2194" s="176"/>
      <c r="CO2194" s="199" t="str">
        <f t="shared" ref="CO2194:DL2194" si="3458">CO$20</f>
        <v>CO$16</v>
      </c>
      <c r="CP2194" s="199" t="str">
        <f t="shared" si="3458"/>
        <v>CP$16</v>
      </c>
      <c r="CQ2194" s="199" t="str">
        <f t="shared" si="3458"/>
        <v>CQ$16</v>
      </c>
      <c r="CR2194" s="199" t="str">
        <f t="shared" si="3458"/>
        <v>CR$16</v>
      </c>
      <c r="CS2194" s="199" t="str">
        <f t="shared" si="3458"/>
        <v>CS$16</v>
      </c>
      <c r="CT2194" s="199" t="str">
        <f t="shared" si="3458"/>
        <v>CT$16</v>
      </c>
      <c r="CU2194" s="199" t="str">
        <f t="shared" si="3458"/>
        <v>CU$16</v>
      </c>
      <c r="CV2194" s="199" t="str">
        <f t="shared" si="3458"/>
        <v>CV$16</v>
      </c>
      <c r="CW2194" s="199" t="str">
        <f t="shared" si="3458"/>
        <v>CW$16</v>
      </c>
      <c r="CX2194" s="199" t="str">
        <f t="shared" si="3458"/>
        <v>CX$16</v>
      </c>
      <c r="CY2194" s="199" t="str">
        <f t="shared" si="3458"/>
        <v>CY$16</v>
      </c>
      <c r="CZ2194" s="199" t="str">
        <f t="shared" si="3458"/>
        <v>CZ$16</v>
      </c>
      <c r="DA2194" s="199" t="str">
        <f t="shared" si="3458"/>
        <v>DA$16</v>
      </c>
      <c r="DB2194" s="199" t="str">
        <f t="shared" si="3458"/>
        <v>DB$16</v>
      </c>
      <c r="DC2194" s="199" t="str">
        <f t="shared" si="3458"/>
        <v>DC$16</v>
      </c>
      <c r="DD2194" s="199" t="str">
        <f t="shared" si="3458"/>
        <v>DD$16</v>
      </c>
      <c r="DE2194" s="199" t="str">
        <f t="shared" si="3458"/>
        <v>DE$16</v>
      </c>
      <c r="DF2194" s="199" t="str">
        <f t="shared" si="3458"/>
        <v>DF$16</v>
      </c>
      <c r="DG2194" s="199" t="str">
        <f t="shared" si="3458"/>
        <v>DG$16</v>
      </c>
      <c r="DH2194" s="199" t="str">
        <f t="shared" si="3458"/>
        <v>DH$16</v>
      </c>
      <c r="DI2194" s="199" t="str">
        <f t="shared" si="3458"/>
        <v>DI$16</v>
      </c>
      <c r="DJ2194" s="199" t="str">
        <f t="shared" si="3458"/>
        <v>DJ$16</v>
      </c>
      <c r="DK2194" s="199" t="str">
        <f t="shared" si="3458"/>
        <v>DK$16</v>
      </c>
      <c r="DL2194" s="199" t="str">
        <f t="shared" si="3458"/>
        <v>DL$16</v>
      </c>
    </row>
    <row r="2195" spans="1:116" x14ac:dyDescent="0.4">
      <c r="A2195" s="174"/>
      <c r="E2195" s="8"/>
      <c r="G2195" s="175" t="s">
        <v>505</v>
      </c>
      <c r="H2195" s="200"/>
      <c r="I2195" s="201"/>
      <c r="J2195" s="201"/>
      <c r="K2195" s="202"/>
      <c r="L2195" s="202"/>
      <c r="M2195" s="202"/>
      <c r="N2195" s="202"/>
      <c r="O2195" s="202"/>
      <c r="P2195" s="202"/>
      <c r="R2195" s="202"/>
      <c r="S2195" s="199" t="str">
        <f t="shared" ref="S2195:AX2195" si="3459">S$21</f>
        <v>S$17</v>
      </c>
      <c r="T2195" s="199" t="str">
        <f t="shared" si="3459"/>
        <v>T$17</v>
      </c>
      <c r="U2195" s="199" t="str">
        <f t="shared" si="3459"/>
        <v>U$17</v>
      </c>
      <c r="V2195" s="199" t="str">
        <f t="shared" si="3459"/>
        <v>V$17</v>
      </c>
      <c r="W2195" s="199" t="str">
        <f t="shared" si="3459"/>
        <v>W$17</v>
      </c>
      <c r="X2195" s="199" t="str">
        <f t="shared" si="3459"/>
        <v>X$17</v>
      </c>
      <c r="Y2195" s="199" t="str">
        <f t="shared" si="3459"/>
        <v>Y$17</v>
      </c>
      <c r="Z2195" s="199" t="str">
        <f t="shared" si="3459"/>
        <v>Z$17</v>
      </c>
      <c r="AA2195" s="199" t="str">
        <f t="shared" si="3459"/>
        <v>AA$17</v>
      </c>
      <c r="AB2195" s="199" t="str">
        <f t="shared" si="3459"/>
        <v>AB$17</v>
      </c>
      <c r="AC2195" s="199" t="str">
        <f t="shared" si="3459"/>
        <v>AC$17</v>
      </c>
      <c r="AD2195" s="199" t="str">
        <f t="shared" si="3459"/>
        <v>AD$17</v>
      </c>
      <c r="AE2195" s="199" t="str">
        <f t="shared" si="3459"/>
        <v>AE$17</v>
      </c>
      <c r="AF2195" s="199" t="str">
        <f t="shared" si="3459"/>
        <v>AF$17</v>
      </c>
      <c r="AG2195" s="199" t="str">
        <f t="shared" si="3459"/>
        <v>AG$17</v>
      </c>
      <c r="AH2195" s="199" t="str">
        <f t="shared" si="3459"/>
        <v>AH$17</v>
      </c>
      <c r="AI2195" s="199" t="str">
        <f t="shared" si="3459"/>
        <v>AI$17</v>
      </c>
      <c r="AJ2195" s="199" t="str">
        <f t="shared" si="3459"/>
        <v>AJ$17</v>
      </c>
      <c r="AK2195" s="199" t="str">
        <f t="shared" si="3459"/>
        <v>AK$17</v>
      </c>
      <c r="AL2195" s="199" t="str">
        <f t="shared" si="3459"/>
        <v>AL$17</v>
      </c>
      <c r="AM2195" s="199" t="str">
        <f t="shared" si="3459"/>
        <v>AM$17</v>
      </c>
      <c r="AN2195" s="199" t="str">
        <f t="shared" si="3459"/>
        <v>AN$17</v>
      </c>
      <c r="AO2195" s="199" t="str">
        <f t="shared" si="3459"/>
        <v>AO$17</v>
      </c>
      <c r="AP2195" s="199" t="str">
        <f t="shared" si="3459"/>
        <v>AP$17</v>
      </c>
      <c r="AQ2195" s="199" t="str">
        <f t="shared" si="3459"/>
        <v>AQ$17</v>
      </c>
      <c r="AR2195" s="199" t="str">
        <f t="shared" si="3459"/>
        <v>AR$17</v>
      </c>
      <c r="AS2195" s="199" t="str">
        <f t="shared" si="3459"/>
        <v>AS$17</v>
      </c>
      <c r="AT2195" s="199" t="str">
        <f t="shared" si="3459"/>
        <v>AT$17</v>
      </c>
      <c r="AU2195" s="199" t="str">
        <f t="shared" si="3459"/>
        <v>AU$17</v>
      </c>
      <c r="AV2195" s="199" t="str">
        <f t="shared" si="3459"/>
        <v>AV$17</v>
      </c>
      <c r="AW2195" s="199" t="str">
        <f t="shared" si="3459"/>
        <v>AW$17</v>
      </c>
      <c r="AX2195" s="199" t="str">
        <f t="shared" si="3459"/>
        <v>AX$17</v>
      </c>
      <c r="AY2195" s="199" t="str">
        <f t="shared" ref="AY2195:CD2195" si="3460">AY$21</f>
        <v>AY$17</v>
      </c>
      <c r="AZ2195" s="199" t="str">
        <f t="shared" si="3460"/>
        <v>AZ$17</v>
      </c>
      <c r="BA2195" s="199" t="str">
        <f t="shared" si="3460"/>
        <v>BA$17</v>
      </c>
      <c r="BB2195" s="199" t="str">
        <f t="shared" si="3460"/>
        <v>BB$17</v>
      </c>
      <c r="BC2195" s="199" t="str">
        <f t="shared" si="3460"/>
        <v>BC$17</v>
      </c>
      <c r="BD2195" s="199" t="str">
        <f t="shared" si="3460"/>
        <v>BD$17</v>
      </c>
      <c r="BE2195" s="199" t="str">
        <f t="shared" si="3460"/>
        <v>BE$17</v>
      </c>
      <c r="BF2195" s="199" t="str">
        <f t="shared" si="3460"/>
        <v>BF$17</v>
      </c>
      <c r="BG2195" s="199" t="str">
        <f t="shared" si="3460"/>
        <v>BG$17</v>
      </c>
      <c r="BH2195" s="199" t="str">
        <f t="shared" si="3460"/>
        <v>BH$17</v>
      </c>
      <c r="BI2195" s="199" t="str">
        <f t="shared" si="3460"/>
        <v>BI$17</v>
      </c>
      <c r="BJ2195" s="199" t="str">
        <f t="shared" si="3460"/>
        <v>BJ$17</v>
      </c>
      <c r="BK2195" s="199" t="str">
        <f t="shared" si="3460"/>
        <v>BK$17</v>
      </c>
      <c r="BL2195" s="199" t="str">
        <f t="shared" si="3460"/>
        <v>BL$17</v>
      </c>
      <c r="BM2195" s="199" t="str">
        <f t="shared" si="3460"/>
        <v>BM$17</v>
      </c>
      <c r="BN2195" s="199" t="str">
        <f t="shared" si="3460"/>
        <v>BN$17</v>
      </c>
      <c r="BO2195" s="199" t="str">
        <f t="shared" si="3460"/>
        <v>BO$17</v>
      </c>
      <c r="BP2195" s="199" t="str">
        <f t="shared" si="3460"/>
        <v>BP$17</v>
      </c>
      <c r="BQ2195" s="199" t="str">
        <f t="shared" si="3460"/>
        <v>BQ$17</v>
      </c>
      <c r="BR2195" s="199" t="str">
        <f t="shared" si="3460"/>
        <v>BR$17</v>
      </c>
      <c r="BS2195" s="199" t="str">
        <f t="shared" si="3460"/>
        <v>BS$17</v>
      </c>
      <c r="BT2195" s="199" t="str">
        <f t="shared" si="3460"/>
        <v>BT$17</v>
      </c>
      <c r="BU2195" s="199" t="str">
        <f t="shared" si="3460"/>
        <v>BU$17</v>
      </c>
      <c r="BV2195" s="199" t="str">
        <f t="shared" si="3460"/>
        <v>BV$17</v>
      </c>
      <c r="BW2195" s="199" t="str">
        <f t="shared" si="3460"/>
        <v>BW$17</v>
      </c>
      <c r="BX2195" s="199" t="str">
        <f t="shared" si="3460"/>
        <v>BX$17</v>
      </c>
      <c r="BY2195" s="199" t="str">
        <f t="shared" si="3460"/>
        <v>BY$17</v>
      </c>
      <c r="BZ2195" s="199" t="str">
        <f t="shared" si="3460"/>
        <v>BZ$17</v>
      </c>
      <c r="CA2195" s="199" t="str">
        <f t="shared" si="3460"/>
        <v>CA$17</v>
      </c>
      <c r="CB2195" s="199" t="str">
        <f t="shared" si="3460"/>
        <v>CB$17</v>
      </c>
      <c r="CC2195" s="199" t="str">
        <f t="shared" si="3460"/>
        <v>CC$17</v>
      </c>
      <c r="CD2195" s="199" t="str">
        <f t="shared" si="3460"/>
        <v>CD$17</v>
      </c>
      <c r="CE2195" s="199" t="str">
        <f t="shared" ref="CE2195:CL2195" si="3461">CE$21</f>
        <v>CE$17</v>
      </c>
      <c r="CF2195" s="199" t="str">
        <f t="shared" si="3461"/>
        <v>CF$17</v>
      </c>
      <c r="CG2195" s="199" t="str">
        <f t="shared" si="3461"/>
        <v>CG$17</v>
      </c>
      <c r="CH2195" s="199" t="str">
        <f t="shared" si="3461"/>
        <v>CH$17</v>
      </c>
      <c r="CI2195" s="199" t="str">
        <f t="shared" si="3461"/>
        <v>CI$17</v>
      </c>
      <c r="CJ2195" s="199" t="str">
        <f t="shared" si="3461"/>
        <v>CJ$17</v>
      </c>
      <c r="CK2195" s="199" t="str">
        <f t="shared" si="3461"/>
        <v>CK$17</v>
      </c>
      <c r="CL2195" s="199" t="str">
        <f t="shared" si="3461"/>
        <v>CL$17</v>
      </c>
      <c r="CN2195" s="201"/>
      <c r="CO2195" s="199" t="str">
        <f t="shared" ref="CO2195:DL2195" si="3462">CO$21</f>
        <v>CO$17</v>
      </c>
      <c r="CP2195" s="199" t="str">
        <f t="shared" si="3462"/>
        <v>CP$17</v>
      </c>
      <c r="CQ2195" s="199" t="str">
        <f t="shared" si="3462"/>
        <v>CQ$17</v>
      </c>
      <c r="CR2195" s="199" t="str">
        <f t="shared" si="3462"/>
        <v>CR$17</v>
      </c>
      <c r="CS2195" s="199" t="str">
        <f t="shared" si="3462"/>
        <v>CS$17</v>
      </c>
      <c r="CT2195" s="199" t="str">
        <f t="shared" si="3462"/>
        <v>CT$17</v>
      </c>
      <c r="CU2195" s="199" t="str">
        <f t="shared" si="3462"/>
        <v>CU$17</v>
      </c>
      <c r="CV2195" s="199" t="str">
        <f t="shared" si="3462"/>
        <v>CV$17</v>
      </c>
      <c r="CW2195" s="199" t="str">
        <f t="shared" si="3462"/>
        <v>CW$17</v>
      </c>
      <c r="CX2195" s="199" t="str">
        <f t="shared" si="3462"/>
        <v>CX$17</v>
      </c>
      <c r="CY2195" s="199" t="str">
        <f t="shared" si="3462"/>
        <v>CY$17</v>
      </c>
      <c r="CZ2195" s="199" t="str">
        <f t="shared" si="3462"/>
        <v>CZ$17</v>
      </c>
      <c r="DA2195" s="199" t="str">
        <f t="shared" si="3462"/>
        <v>DA$17</v>
      </c>
      <c r="DB2195" s="199" t="str">
        <f t="shared" si="3462"/>
        <v>DB$17</v>
      </c>
      <c r="DC2195" s="199" t="str">
        <f t="shared" si="3462"/>
        <v>DC$17</v>
      </c>
      <c r="DD2195" s="199" t="str">
        <f t="shared" si="3462"/>
        <v>DD$17</v>
      </c>
      <c r="DE2195" s="199" t="str">
        <f t="shared" si="3462"/>
        <v>DE$17</v>
      </c>
      <c r="DF2195" s="199" t="str">
        <f t="shared" si="3462"/>
        <v>DF$17</v>
      </c>
      <c r="DG2195" s="199" t="str">
        <f t="shared" si="3462"/>
        <v>DG$17</v>
      </c>
      <c r="DH2195" s="199" t="str">
        <f t="shared" si="3462"/>
        <v>DH$17</v>
      </c>
      <c r="DI2195" s="199" t="str">
        <f t="shared" si="3462"/>
        <v>DI$17</v>
      </c>
      <c r="DJ2195" s="199" t="str">
        <f t="shared" si="3462"/>
        <v>DJ$17</v>
      </c>
      <c r="DK2195" s="199" t="str">
        <f t="shared" si="3462"/>
        <v>DK$17</v>
      </c>
      <c r="DL2195" s="199" t="str">
        <f t="shared" si="3462"/>
        <v>DL$17</v>
      </c>
    </row>
    <row r="2196" spans="1:116" x14ac:dyDescent="0.4">
      <c r="A2196" s="174"/>
      <c r="E2196" s="8"/>
      <c r="G2196" s="175" t="s">
        <v>463</v>
      </c>
      <c r="H2196" s="200"/>
      <c r="I2196" s="201"/>
      <c r="J2196" s="201"/>
      <c r="K2196" s="202"/>
      <c r="L2196" s="202"/>
      <c r="M2196" s="202"/>
      <c r="N2196" s="202"/>
      <c r="O2196" s="202"/>
      <c r="P2196" s="202"/>
      <c r="R2196" s="202"/>
      <c r="S2196" s="190"/>
      <c r="T2196" s="190"/>
      <c r="U2196" s="190"/>
      <c r="V2196" s="190"/>
      <c r="W2196" s="190"/>
      <c r="X2196" s="190"/>
      <c r="Y2196" s="190"/>
      <c r="Z2196" s="190"/>
      <c r="AA2196" s="190"/>
      <c r="AB2196" s="190"/>
      <c r="AC2196" s="190"/>
      <c r="AD2196" s="190"/>
      <c r="AE2196" s="190"/>
      <c r="AF2196" s="190"/>
      <c r="AG2196" s="190"/>
      <c r="AH2196" s="190"/>
      <c r="AI2196" s="190"/>
      <c r="AJ2196" s="190"/>
      <c r="AK2196" s="190"/>
      <c r="AL2196" s="190"/>
      <c r="AM2196" s="190"/>
      <c r="AN2196" s="190"/>
      <c r="AO2196" s="190"/>
      <c r="AP2196" s="190"/>
      <c r="AQ2196" s="190"/>
      <c r="AR2196" s="190"/>
      <c r="AS2196" s="190"/>
      <c r="AT2196" s="190"/>
      <c r="AU2196" s="190"/>
      <c r="AV2196" s="190"/>
      <c r="AW2196" s="190"/>
      <c r="AX2196" s="190"/>
      <c r="AY2196" s="190"/>
      <c r="AZ2196" s="190"/>
      <c r="BA2196" s="190"/>
      <c r="BB2196" s="190"/>
      <c r="BC2196" s="190"/>
      <c r="BD2196" s="190"/>
      <c r="BE2196" s="190"/>
      <c r="BF2196" s="190"/>
      <c r="BG2196" s="190"/>
      <c r="BH2196" s="190"/>
      <c r="BI2196" s="190"/>
      <c r="BJ2196" s="190"/>
      <c r="BK2196" s="190"/>
      <c r="BL2196" s="190"/>
      <c r="BM2196" s="190"/>
      <c r="BN2196" s="190"/>
      <c r="BO2196" s="190"/>
      <c r="BP2196" s="190"/>
      <c r="BQ2196" s="190"/>
      <c r="BR2196" s="190"/>
      <c r="BS2196" s="190"/>
      <c r="BT2196" s="190"/>
      <c r="BU2196" s="190"/>
      <c r="BV2196" s="190"/>
      <c r="BW2196" s="190"/>
      <c r="BX2196" s="190"/>
      <c r="BY2196" s="190"/>
      <c r="BZ2196" s="190"/>
      <c r="CA2196" s="190"/>
      <c r="CB2196" s="190"/>
      <c r="CC2196" s="190"/>
      <c r="CD2196" s="190"/>
      <c r="CE2196" s="190"/>
      <c r="CF2196" s="190"/>
      <c r="CG2196" s="190"/>
      <c r="CH2196" s="190"/>
      <c r="CI2196" s="190"/>
      <c r="CJ2196" s="190"/>
      <c r="CK2196" s="190"/>
      <c r="CL2196" s="190"/>
      <c r="CN2196" s="201"/>
      <c r="CO2196" s="190"/>
      <c r="CP2196" s="190"/>
      <c r="CQ2196" s="190"/>
      <c r="CR2196" s="190"/>
      <c r="CS2196" s="190"/>
      <c r="CT2196" s="190"/>
      <c r="CU2196" s="190"/>
      <c r="CV2196" s="190"/>
      <c r="CW2196" s="190"/>
      <c r="CX2196" s="190"/>
      <c r="CY2196" s="190"/>
      <c r="CZ2196" s="190"/>
      <c r="DA2196" s="190"/>
      <c r="DB2196" s="190"/>
      <c r="DC2196" s="190"/>
      <c r="DD2196" s="190"/>
      <c r="DE2196" s="190"/>
      <c r="DF2196" s="190"/>
      <c r="DG2196" s="190"/>
      <c r="DH2196" s="190"/>
      <c r="DI2196" s="190"/>
      <c r="DJ2196" s="190"/>
      <c r="DK2196" s="190"/>
      <c r="DL2196" s="190"/>
    </row>
    <row r="2197" spans="1:116" x14ac:dyDescent="0.4">
      <c r="A2197" s="174"/>
      <c r="E2197" s="8"/>
      <c r="G2197" s="175" t="s">
        <v>464</v>
      </c>
      <c r="H2197" s="200"/>
      <c r="I2197" s="201"/>
      <c r="J2197" s="201"/>
      <c r="K2197" s="202"/>
      <c r="L2197" s="202"/>
      <c r="M2197" s="202"/>
      <c r="N2197" s="202"/>
      <c r="O2197" s="202"/>
      <c r="P2197" s="202"/>
      <c r="R2197" s="202"/>
      <c r="S2197" s="190"/>
      <c r="T2197" s="190"/>
      <c r="U2197" s="190"/>
      <c r="V2197" s="190"/>
      <c r="W2197" s="190"/>
      <c r="X2197" s="190"/>
      <c r="Y2197" s="190"/>
      <c r="Z2197" s="190"/>
      <c r="AA2197" s="190"/>
      <c r="AB2197" s="190"/>
      <c r="AC2197" s="190"/>
      <c r="AD2197" s="190"/>
      <c r="AE2197" s="190"/>
      <c r="AF2197" s="190"/>
      <c r="AG2197" s="190"/>
      <c r="AH2197" s="190"/>
      <c r="AI2197" s="190"/>
      <c r="AJ2197" s="190"/>
      <c r="AK2197" s="190"/>
      <c r="AL2197" s="190"/>
      <c r="AM2197" s="190"/>
      <c r="AN2197" s="190"/>
      <c r="AO2197" s="190"/>
      <c r="AP2197" s="190"/>
      <c r="AQ2197" s="190"/>
      <c r="AR2197" s="190"/>
      <c r="AS2197" s="190"/>
      <c r="AT2197" s="190"/>
      <c r="AU2197" s="190"/>
      <c r="AV2197" s="190"/>
      <c r="AW2197" s="190"/>
      <c r="AX2197" s="190"/>
      <c r="AY2197" s="190"/>
      <c r="AZ2197" s="190"/>
      <c r="BA2197" s="190"/>
      <c r="BB2197" s="190"/>
      <c r="BC2197" s="190"/>
      <c r="BD2197" s="190"/>
      <c r="BE2197" s="190"/>
      <c r="BF2197" s="190"/>
      <c r="BG2197" s="190"/>
      <c r="BH2197" s="190"/>
      <c r="BI2197" s="190"/>
      <c r="BJ2197" s="190"/>
      <c r="BK2197" s="190"/>
      <c r="BL2197" s="190"/>
      <c r="BM2197" s="190"/>
      <c r="BN2197" s="190"/>
      <c r="BO2197" s="190"/>
      <c r="BP2197" s="190"/>
      <c r="BQ2197" s="190"/>
      <c r="BR2197" s="190"/>
      <c r="BS2197" s="190"/>
      <c r="BT2197" s="190"/>
      <c r="BU2197" s="190"/>
      <c r="BV2197" s="190"/>
      <c r="BW2197" s="190"/>
      <c r="BX2197" s="190"/>
      <c r="BY2197" s="190"/>
      <c r="BZ2197" s="190"/>
      <c r="CA2197" s="190"/>
      <c r="CB2197" s="190"/>
      <c r="CC2197" s="190"/>
      <c r="CD2197" s="190"/>
      <c r="CE2197" s="190"/>
      <c r="CF2197" s="190"/>
      <c r="CG2197" s="190"/>
      <c r="CH2197" s="190"/>
      <c r="CI2197" s="190"/>
      <c r="CJ2197" s="190"/>
      <c r="CK2197" s="190"/>
      <c r="CL2197" s="190"/>
      <c r="CN2197" s="201"/>
      <c r="CO2197" s="190"/>
      <c r="CP2197" s="190"/>
      <c r="CQ2197" s="190"/>
      <c r="CR2197" s="190"/>
      <c r="CS2197" s="190"/>
      <c r="CT2197" s="190"/>
      <c r="CU2197" s="190"/>
      <c r="CV2197" s="190"/>
      <c r="CW2197" s="190"/>
      <c r="CX2197" s="190"/>
      <c r="CY2197" s="190"/>
      <c r="CZ2197" s="190"/>
      <c r="DA2197" s="190"/>
      <c r="DB2197" s="190"/>
      <c r="DC2197" s="190"/>
      <c r="DD2197" s="190"/>
      <c r="DE2197" s="190"/>
      <c r="DF2197" s="190"/>
      <c r="DG2197" s="190"/>
      <c r="DH2197" s="190"/>
      <c r="DI2197" s="190"/>
      <c r="DJ2197" s="190"/>
      <c r="DK2197" s="190"/>
      <c r="DL2197" s="190"/>
    </row>
    <row r="2198" spans="1:116" x14ac:dyDescent="0.4">
      <c r="A2198" s="31" t="s">
        <v>218</v>
      </c>
      <c r="B2198" s="31" t="s">
        <v>395</v>
      </c>
      <c r="C2198" s="31"/>
      <c r="D2198" t="s">
        <v>408</v>
      </c>
      <c r="E2198" s="8" t="str">
        <f t="shared" si="3409"/>
        <v>2198 WCUR-IS</v>
      </c>
      <c r="F2198" t="s">
        <v>436</v>
      </c>
      <c r="G2198" s="70" t="s">
        <v>402</v>
      </c>
      <c r="H2198" s="200"/>
      <c r="I2198" s="201"/>
      <c r="J2198" s="201"/>
      <c r="K2198" s="202"/>
      <c r="L2198" s="202"/>
      <c r="M2198" s="202"/>
      <c r="N2198" s="202"/>
      <c r="O2198" s="202"/>
      <c r="P2198" s="202"/>
      <c r="R2198" s="202"/>
      <c r="S2198" s="190" t="str">
        <f t="shared" ref="S2198:AX2198" si="3463">S$22</f>
        <v>S$18</v>
      </c>
      <c r="T2198" s="190" t="str">
        <f t="shared" si="3463"/>
        <v>T$18</v>
      </c>
      <c r="U2198" s="190" t="str">
        <f t="shared" si="3463"/>
        <v>U$18</v>
      </c>
      <c r="V2198" s="190" t="str">
        <f t="shared" si="3463"/>
        <v>V$18</v>
      </c>
      <c r="W2198" s="190" t="str">
        <f t="shared" si="3463"/>
        <v>W$18</v>
      </c>
      <c r="X2198" s="190" t="str">
        <f t="shared" si="3463"/>
        <v>X$18</v>
      </c>
      <c r="Y2198" s="190" t="str">
        <f t="shared" si="3463"/>
        <v>Y$18</v>
      </c>
      <c r="Z2198" s="190" t="str">
        <f t="shared" si="3463"/>
        <v>Z$18</v>
      </c>
      <c r="AA2198" s="190" t="str">
        <f t="shared" si="3463"/>
        <v>AA$18</v>
      </c>
      <c r="AB2198" s="190" t="str">
        <f t="shared" si="3463"/>
        <v>AB$18</v>
      </c>
      <c r="AC2198" s="190" t="str">
        <f t="shared" si="3463"/>
        <v>AC$18</v>
      </c>
      <c r="AD2198" s="190" t="str">
        <f t="shared" si="3463"/>
        <v>AD$18</v>
      </c>
      <c r="AE2198" s="190" t="str">
        <f t="shared" si="3463"/>
        <v>AE$18</v>
      </c>
      <c r="AF2198" s="190" t="str">
        <f t="shared" si="3463"/>
        <v>AF$18</v>
      </c>
      <c r="AG2198" s="190" t="str">
        <f t="shared" si="3463"/>
        <v>AG$18</v>
      </c>
      <c r="AH2198" s="190" t="str">
        <f t="shared" si="3463"/>
        <v>AH$18</v>
      </c>
      <c r="AI2198" s="190" t="str">
        <f t="shared" si="3463"/>
        <v>AI$18</v>
      </c>
      <c r="AJ2198" s="190" t="str">
        <f t="shared" si="3463"/>
        <v>AJ$18</v>
      </c>
      <c r="AK2198" s="190" t="str">
        <f t="shared" si="3463"/>
        <v>AK$18</v>
      </c>
      <c r="AL2198" s="190" t="str">
        <f t="shared" si="3463"/>
        <v>AL$18</v>
      </c>
      <c r="AM2198" s="190" t="str">
        <f t="shared" si="3463"/>
        <v>AM$18</v>
      </c>
      <c r="AN2198" s="190" t="str">
        <f t="shared" si="3463"/>
        <v>AN$18</v>
      </c>
      <c r="AO2198" s="190" t="str">
        <f t="shared" si="3463"/>
        <v>AO$18</v>
      </c>
      <c r="AP2198" s="190" t="str">
        <f t="shared" si="3463"/>
        <v>AP$18</v>
      </c>
      <c r="AQ2198" s="190" t="str">
        <f t="shared" si="3463"/>
        <v>AQ$18</v>
      </c>
      <c r="AR2198" s="190" t="str">
        <f t="shared" si="3463"/>
        <v>AR$18</v>
      </c>
      <c r="AS2198" s="190" t="str">
        <f t="shared" si="3463"/>
        <v>AS$18</v>
      </c>
      <c r="AT2198" s="190" t="str">
        <f t="shared" si="3463"/>
        <v>AT$18</v>
      </c>
      <c r="AU2198" s="190" t="str">
        <f t="shared" si="3463"/>
        <v>AU$18</v>
      </c>
      <c r="AV2198" s="190" t="str">
        <f t="shared" si="3463"/>
        <v>AV$18</v>
      </c>
      <c r="AW2198" s="190" t="str">
        <f t="shared" si="3463"/>
        <v>AW$18</v>
      </c>
      <c r="AX2198" s="190" t="str">
        <f t="shared" si="3463"/>
        <v>AX$18</v>
      </c>
      <c r="AY2198" s="190" t="str">
        <f t="shared" ref="AY2198:CD2198" si="3464">AY$22</f>
        <v>AY$18</v>
      </c>
      <c r="AZ2198" s="190" t="str">
        <f t="shared" si="3464"/>
        <v>AZ$18</v>
      </c>
      <c r="BA2198" s="190" t="str">
        <f t="shared" si="3464"/>
        <v>BA$18</v>
      </c>
      <c r="BB2198" s="190" t="str">
        <f t="shared" si="3464"/>
        <v>BB$18</v>
      </c>
      <c r="BC2198" s="190" t="str">
        <f t="shared" si="3464"/>
        <v>BC$18</v>
      </c>
      <c r="BD2198" s="190" t="str">
        <f t="shared" si="3464"/>
        <v>BD$18</v>
      </c>
      <c r="BE2198" s="190" t="str">
        <f t="shared" si="3464"/>
        <v>BE$18</v>
      </c>
      <c r="BF2198" s="190" t="str">
        <f t="shared" si="3464"/>
        <v>BF$18</v>
      </c>
      <c r="BG2198" s="190" t="str">
        <f t="shared" si="3464"/>
        <v>BG$18</v>
      </c>
      <c r="BH2198" s="190" t="str">
        <f t="shared" si="3464"/>
        <v>BH$18</v>
      </c>
      <c r="BI2198" s="190" t="str">
        <f t="shared" si="3464"/>
        <v>BI$18</v>
      </c>
      <c r="BJ2198" s="190" t="str">
        <f t="shared" si="3464"/>
        <v>BJ$18</v>
      </c>
      <c r="BK2198" s="190" t="str">
        <f t="shared" si="3464"/>
        <v>BK$18</v>
      </c>
      <c r="BL2198" s="190" t="str">
        <f t="shared" si="3464"/>
        <v>BL$18</v>
      </c>
      <c r="BM2198" s="190" t="str">
        <f t="shared" si="3464"/>
        <v>BM$18</v>
      </c>
      <c r="BN2198" s="190" t="str">
        <f t="shared" si="3464"/>
        <v>BN$18</v>
      </c>
      <c r="BO2198" s="190" t="str">
        <f t="shared" si="3464"/>
        <v>BO$18</v>
      </c>
      <c r="BP2198" s="190" t="str">
        <f t="shared" si="3464"/>
        <v>BP$18</v>
      </c>
      <c r="BQ2198" s="190" t="str">
        <f t="shared" si="3464"/>
        <v>BQ$18</v>
      </c>
      <c r="BR2198" s="190" t="str">
        <f t="shared" si="3464"/>
        <v>BR$18</v>
      </c>
      <c r="BS2198" s="190" t="str">
        <f t="shared" si="3464"/>
        <v>BS$18</v>
      </c>
      <c r="BT2198" s="190" t="str">
        <f t="shared" si="3464"/>
        <v>BT$18</v>
      </c>
      <c r="BU2198" s="190" t="str">
        <f t="shared" si="3464"/>
        <v>BU$18</v>
      </c>
      <c r="BV2198" s="190" t="str">
        <f t="shared" si="3464"/>
        <v>BV$18</v>
      </c>
      <c r="BW2198" s="190" t="str">
        <f t="shared" si="3464"/>
        <v>BW$18</v>
      </c>
      <c r="BX2198" s="190" t="str">
        <f t="shared" si="3464"/>
        <v>BX$18</v>
      </c>
      <c r="BY2198" s="190" t="str">
        <f t="shared" si="3464"/>
        <v>BY$18</v>
      </c>
      <c r="BZ2198" s="190" t="str">
        <f t="shared" si="3464"/>
        <v>BZ$18</v>
      </c>
      <c r="CA2198" s="190" t="str">
        <f t="shared" si="3464"/>
        <v>CA$18</v>
      </c>
      <c r="CB2198" s="190" t="str">
        <f t="shared" si="3464"/>
        <v>CB$18</v>
      </c>
      <c r="CC2198" s="190" t="str">
        <f t="shared" si="3464"/>
        <v>CC$18</v>
      </c>
      <c r="CD2198" s="190" t="str">
        <f t="shared" si="3464"/>
        <v>CD$18</v>
      </c>
      <c r="CE2198" s="190" t="str">
        <f t="shared" ref="CE2198:CL2198" si="3465">CE$22</f>
        <v>CE$18</v>
      </c>
      <c r="CF2198" s="190" t="str">
        <f t="shared" si="3465"/>
        <v>CF$18</v>
      </c>
      <c r="CG2198" s="190" t="str">
        <f t="shared" si="3465"/>
        <v>CG$18</v>
      </c>
      <c r="CH2198" s="190" t="str">
        <f t="shared" si="3465"/>
        <v>CH$18</v>
      </c>
      <c r="CI2198" s="190" t="str">
        <f t="shared" si="3465"/>
        <v>CI$18</v>
      </c>
      <c r="CJ2198" s="190" t="str">
        <f t="shared" si="3465"/>
        <v>CJ$18</v>
      </c>
      <c r="CK2198" s="190" t="str">
        <f t="shared" si="3465"/>
        <v>CK$18</v>
      </c>
      <c r="CL2198" s="190" t="str">
        <f t="shared" si="3465"/>
        <v>CL$18</v>
      </c>
      <c r="CN2198" s="201"/>
      <c r="CO2198" s="190" t="str">
        <f t="shared" ref="CO2198:DL2198" si="3466">CO$22</f>
        <v>CO$18</v>
      </c>
      <c r="CP2198" s="190" t="str">
        <f t="shared" si="3466"/>
        <v>CP$18</v>
      </c>
      <c r="CQ2198" s="190" t="str">
        <f t="shared" si="3466"/>
        <v>CQ$18</v>
      </c>
      <c r="CR2198" s="190" t="str">
        <f t="shared" si="3466"/>
        <v>CR$18</v>
      </c>
      <c r="CS2198" s="190" t="str">
        <f t="shared" si="3466"/>
        <v>CS$18</v>
      </c>
      <c r="CT2198" s="190" t="str">
        <f t="shared" si="3466"/>
        <v>CT$18</v>
      </c>
      <c r="CU2198" s="190" t="str">
        <f t="shared" si="3466"/>
        <v>CU$18</v>
      </c>
      <c r="CV2198" s="190" t="str">
        <f t="shared" si="3466"/>
        <v>CV$18</v>
      </c>
      <c r="CW2198" s="190" t="str">
        <f t="shared" si="3466"/>
        <v>CW$18</v>
      </c>
      <c r="CX2198" s="190" t="str">
        <f t="shared" si="3466"/>
        <v>CX$18</v>
      </c>
      <c r="CY2198" s="190" t="str">
        <f t="shared" si="3466"/>
        <v>CY$18</v>
      </c>
      <c r="CZ2198" s="190" t="str">
        <f t="shared" si="3466"/>
        <v>CZ$18</v>
      </c>
      <c r="DA2198" s="190" t="str">
        <f t="shared" si="3466"/>
        <v>DA$18</v>
      </c>
      <c r="DB2198" s="190" t="str">
        <f t="shared" si="3466"/>
        <v>DB$18</v>
      </c>
      <c r="DC2198" s="190" t="str">
        <f t="shared" si="3466"/>
        <v>DC$18</v>
      </c>
      <c r="DD2198" s="190" t="str">
        <f t="shared" si="3466"/>
        <v>DD$18</v>
      </c>
      <c r="DE2198" s="190" t="str">
        <f t="shared" si="3466"/>
        <v>DE$18</v>
      </c>
      <c r="DF2198" s="190" t="str">
        <f t="shared" si="3466"/>
        <v>DF$18</v>
      </c>
      <c r="DG2198" s="190" t="str">
        <f t="shared" si="3466"/>
        <v>DG$18</v>
      </c>
      <c r="DH2198" s="190" t="str">
        <f t="shared" si="3466"/>
        <v>DH$18</v>
      </c>
      <c r="DI2198" s="190" t="str">
        <f t="shared" si="3466"/>
        <v>DI$18</v>
      </c>
      <c r="DJ2198" s="190" t="str">
        <f t="shared" si="3466"/>
        <v>DJ$18</v>
      </c>
      <c r="DK2198" s="190" t="str">
        <f t="shared" si="3466"/>
        <v>DK$18</v>
      </c>
      <c r="DL2198" s="190" t="str">
        <f t="shared" si="3466"/>
        <v>DL$18</v>
      </c>
    </row>
    <row r="2199" spans="1:116" x14ac:dyDescent="0.4">
      <c r="A2199" s="31"/>
      <c r="B2199" t="str">
        <f t="shared" ref="B2199:B2206" si="3467">E2199</f>
        <v>2199 WCUR-IS</v>
      </c>
      <c r="D2199" t="s">
        <v>408</v>
      </c>
      <c r="E2199" s="8" t="str">
        <f t="shared" si="3409"/>
        <v>2199 WCUR-IS</v>
      </c>
      <c r="G2199" s="125" t="s">
        <v>392</v>
      </c>
      <c r="H2199" s="200"/>
      <c r="I2199" s="201"/>
      <c r="J2199" s="201"/>
      <c r="K2199" s="202"/>
      <c r="L2199" s="202"/>
      <c r="M2199" s="202"/>
      <c r="N2199" s="202"/>
      <c r="O2199" s="202"/>
      <c r="P2199" s="202"/>
      <c r="R2199" s="202"/>
      <c r="S2199" s="190" t="str">
        <f t="shared" ref="S2199:AX2199" si="3468">S$23</f>
        <v>S$19</v>
      </c>
      <c r="T2199" s="190" t="str">
        <f t="shared" si="3468"/>
        <v>T$19</v>
      </c>
      <c r="U2199" s="190" t="str">
        <f t="shared" si="3468"/>
        <v>U$19</v>
      </c>
      <c r="V2199" s="190" t="str">
        <f t="shared" si="3468"/>
        <v>V$19</v>
      </c>
      <c r="W2199" s="190" t="str">
        <f t="shared" si="3468"/>
        <v>W$19</v>
      </c>
      <c r="X2199" s="190" t="str">
        <f t="shared" si="3468"/>
        <v>X$19</v>
      </c>
      <c r="Y2199" s="190" t="str">
        <f t="shared" si="3468"/>
        <v>Y$19</v>
      </c>
      <c r="Z2199" s="190" t="str">
        <f t="shared" si="3468"/>
        <v>Z$19</v>
      </c>
      <c r="AA2199" s="190" t="str">
        <f t="shared" si="3468"/>
        <v>AA$19</v>
      </c>
      <c r="AB2199" s="190" t="str">
        <f t="shared" si="3468"/>
        <v>AB$19</v>
      </c>
      <c r="AC2199" s="190" t="str">
        <f t="shared" si="3468"/>
        <v>AC$19</v>
      </c>
      <c r="AD2199" s="190" t="str">
        <f t="shared" si="3468"/>
        <v>AD$19</v>
      </c>
      <c r="AE2199" s="190" t="str">
        <f t="shared" si="3468"/>
        <v>AE$19</v>
      </c>
      <c r="AF2199" s="190" t="str">
        <f t="shared" si="3468"/>
        <v>AF$19</v>
      </c>
      <c r="AG2199" s="190" t="str">
        <f t="shared" si="3468"/>
        <v>AG$19</v>
      </c>
      <c r="AH2199" s="190" t="str">
        <f t="shared" si="3468"/>
        <v>AH$19</v>
      </c>
      <c r="AI2199" s="190" t="str">
        <f t="shared" si="3468"/>
        <v>AI$19</v>
      </c>
      <c r="AJ2199" s="190" t="str">
        <f t="shared" si="3468"/>
        <v>AJ$19</v>
      </c>
      <c r="AK2199" s="190" t="str">
        <f t="shared" si="3468"/>
        <v>AK$19</v>
      </c>
      <c r="AL2199" s="190" t="str">
        <f t="shared" si="3468"/>
        <v>AL$19</v>
      </c>
      <c r="AM2199" s="190" t="str">
        <f t="shared" si="3468"/>
        <v>AM$19</v>
      </c>
      <c r="AN2199" s="190" t="str">
        <f t="shared" si="3468"/>
        <v>AN$19</v>
      </c>
      <c r="AO2199" s="190" t="str">
        <f t="shared" si="3468"/>
        <v>AO$19</v>
      </c>
      <c r="AP2199" s="190" t="str">
        <f t="shared" si="3468"/>
        <v>AP$19</v>
      </c>
      <c r="AQ2199" s="190" t="str">
        <f t="shared" si="3468"/>
        <v>AQ$19</v>
      </c>
      <c r="AR2199" s="190" t="str">
        <f t="shared" si="3468"/>
        <v>AR$19</v>
      </c>
      <c r="AS2199" s="190" t="str">
        <f t="shared" si="3468"/>
        <v>AS$19</v>
      </c>
      <c r="AT2199" s="190" t="str">
        <f t="shared" si="3468"/>
        <v>AT$19</v>
      </c>
      <c r="AU2199" s="190" t="str">
        <f t="shared" si="3468"/>
        <v>AU$19</v>
      </c>
      <c r="AV2199" s="190" t="str">
        <f t="shared" si="3468"/>
        <v>AV$19</v>
      </c>
      <c r="AW2199" s="190" t="str">
        <f t="shared" si="3468"/>
        <v>AW$19</v>
      </c>
      <c r="AX2199" s="190" t="str">
        <f t="shared" si="3468"/>
        <v>AX$19</v>
      </c>
      <c r="AY2199" s="190" t="str">
        <f t="shared" ref="AY2199:CD2199" si="3469">AY$23</f>
        <v>AY$19</v>
      </c>
      <c r="AZ2199" s="190" t="str">
        <f t="shared" si="3469"/>
        <v>AZ$19</v>
      </c>
      <c r="BA2199" s="190" t="str">
        <f t="shared" si="3469"/>
        <v>BA$19</v>
      </c>
      <c r="BB2199" s="190" t="str">
        <f t="shared" si="3469"/>
        <v>BB$19</v>
      </c>
      <c r="BC2199" s="190" t="str">
        <f t="shared" si="3469"/>
        <v>BC$19</v>
      </c>
      <c r="BD2199" s="190" t="str">
        <f t="shared" si="3469"/>
        <v>BD$19</v>
      </c>
      <c r="BE2199" s="190" t="str">
        <f t="shared" si="3469"/>
        <v>BE$19</v>
      </c>
      <c r="BF2199" s="190" t="str">
        <f t="shared" si="3469"/>
        <v>BF$19</v>
      </c>
      <c r="BG2199" s="190" t="str">
        <f t="shared" si="3469"/>
        <v>BG$19</v>
      </c>
      <c r="BH2199" s="190" t="str">
        <f t="shared" si="3469"/>
        <v>BH$19</v>
      </c>
      <c r="BI2199" s="190" t="str">
        <f t="shared" si="3469"/>
        <v>BI$19</v>
      </c>
      <c r="BJ2199" s="190" t="str">
        <f t="shared" si="3469"/>
        <v>BJ$19</v>
      </c>
      <c r="BK2199" s="190" t="str">
        <f t="shared" si="3469"/>
        <v>BK$19</v>
      </c>
      <c r="BL2199" s="190" t="str">
        <f t="shared" si="3469"/>
        <v>BL$19</v>
      </c>
      <c r="BM2199" s="190" t="str">
        <f t="shared" si="3469"/>
        <v>BM$19</v>
      </c>
      <c r="BN2199" s="190" t="str">
        <f t="shared" si="3469"/>
        <v>BN$19</v>
      </c>
      <c r="BO2199" s="190" t="str">
        <f t="shared" si="3469"/>
        <v>BO$19</v>
      </c>
      <c r="BP2199" s="190" t="str">
        <f t="shared" si="3469"/>
        <v>BP$19</v>
      </c>
      <c r="BQ2199" s="190" t="str">
        <f t="shared" si="3469"/>
        <v>BQ$19</v>
      </c>
      <c r="BR2199" s="190" t="str">
        <f t="shared" si="3469"/>
        <v>BR$19</v>
      </c>
      <c r="BS2199" s="190" t="str">
        <f t="shared" si="3469"/>
        <v>BS$19</v>
      </c>
      <c r="BT2199" s="190" t="str">
        <f t="shared" si="3469"/>
        <v>BT$19</v>
      </c>
      <c r="BU2199" s="190" t="str">
        <f t="shared" si="3469"/>
        <v>BU$19</v>
      </c>
      <c r="BV2199" s="190" t="str">
        <f t="shared" si="3469"/>
        <v>BV$19</v>
      </c>
      <c r="BW2199" s="190" t="str">
        <f t="shared" si="3469"/>
        <v>BW$19</v>
      </c>
      <c r="BX2199" s="190" t="str">
        <f t="shared" si="3469"/>
        <v>BX$19</v>
      </c>
      <c r="BY2199" s="190" t="str">
        <f t="shared" si="3469"/>
        <v>BY$19</v>
      </c>
      <c r="BZ2199" s="190" t="str">
        <f t="shared" si="3469"/>
        <v>BZ$19</v>
      </c>
      <c r="CA2199" s="190" t="str">
        <f t="shared" si="3469"/>
        <v>CA$19</v>
      </c>
      <c r="CB2199" s="190" t="str">
        <f t="shared" si="3469"/>
        <v>CB$19</v>
      </c>
      <c r="CC2199" s="190" t="str">
        <f t="shared" si="3469"/>
        <v>CC$19</v>
      </c>
      <c r="CD2199" s="190" t="str">
        <f t="shared" si="3469"/>
        <v>CD$19</v>
      </c>
      <c r="CE2199" s="190" t="str">
        <f t="shared" ref="CE2199:CL2199" si="3470">CE$23</f>
        <v>CE$19</v>
      </c>
      <c r="CF2199" s="190" t="str">
        <f t="shared" si="3470"/>
        <v>CF$19</v>
      </c>
      <c r="CG2199" s="190" t="str">
        <f t="shared" si="3470"/>
        <v>CG$19</v>
      </c>
      <c r="CH2199" s="190" t="str">
        <f t="shared" si="3470"/>
        <v>CH$19</v>
      </c>
      <c r="CI2199" s="190" t="str">
        <f t="shared" si="3470"/>
        <v>CI$19</v>
      </c>
      <c r="CJ2199" s="190" t="str">
        <f t="shared" si="3470"/>
        <v>CJ$19</v>
      </c>
      <c r="CK2199" s="190" t="str">
        <f t="shared" si="3470"/>
        <v>CK$19</v>
      </c>
      <c r="CL2199" s="190" t="str">
        <f t="shared" si="3470"/>
        <v>CL$19</v>
      </c>
      <c r="CN2199" s="201"/>
      <c r="CO2199" s="190" t="str">
        <f t="shared" ref="CO2199:DL2199" si="3471">CO$23</f>
        <v>CO$19</v>
      </c>
      <c r="CP2199" s="190" t="str">
        <f t="shared" si="3471"/>
        <v>CP$19</v>
      </c>
      <c r="CQ2199" s="190" t="str">
        <f t="shared" si="3471"/>
        <v>CQ$19</v>
      </c>
      <c r="CR2199" s="190" t="str">
        <f t="shared" si="3471"/>
        <v>CR$19</v>
      </c>
      <c r="CS2199" s="190" t="str">
        <f t="shared" si="3471"/>
        <v>CS$19</v>
      </c>
      <c r="CT2199" s="190" t="str">
        <f t="shared" si="3471"/>
        <v>CT$19</v>
      </c>
      <c r="CU2199" s="190" t="str">
        <f t="shared" si="3471"/>
        <v>CU$19</v>
      </c>
      <c r="CV2199" s="190" t="str">
        <f t="shared" si="3471"/>
        <v>CV$19</v>
      </c>
      <c r="CW2199" s="190" t="str">
        <f t="shared" si="3471"/>
        <v>CW$19</v>
      </c>
      <c r="CX2199" s="190" t="str">
        <f t="shared" si="3471"/>
        <v>CX$19</v>
      </c>
      <c r="CY2199" s="190" t="str">
        <f t="shared" si="3471"/>
        <v>CY$19</v>
      </c>
      <c r="CZ2199" s="190" t="str">
        <f t="shared" si="3471"/>
        <v>CZ$19</v>
      </c>
      <c r="DA2199" s="190" t="str">
        <f t="shared" si="3471"/>
        <v>DA$19</v>
      </c>
      <c r="DB2199" s="190" t="str">
        <f t="shared" si="3471"/>
        <v>DB$19</v>
      </c>
      <c r="DC2199" s="190" t="str">
        <f t="shared" si="3471"/>
        <v>DC$19</v>
      </c>
      <c r="DD2199" s="190" t="str">
        <f t="shared" si="3471"/>
        <v>DD$19</v>
      </c>
      <c r="DE2199" s="190" t="str">
        <f t="shared" si="3471"/>
        <v>DE$19</v>
      </c>
      <c r="DF2199" s="190" t="str">
        <f t="shared" si="3471"/>
        <v>DF$19</v>
      </c>
      <c r="DG2199" s="190" t="str">
        <f t="shared" si="3471"/>
        <v>DG$19</v>
      </c>
      <c r="DH2199" s="190" t="str">
        <f t="shared" si="3471"/>
        <v>DH$19</v>
      </c>
      <c r="DI2199" s="190" t="str">
        <f t="shared" si="3471"/>
        <v>DI$19</v>
      </c>
      <c r="DJ2199" s="190" t="str">
        <f t="shared" si="3471"/>
        <v>DJ$19</v>
      </c>
      <c r="DK2199" s="190" t="str">
        <f t="shared" si="3471"/>
        <v>DK$19</v>
      </c>
      <c r="DL2199" s="190" t="str">
        <f t="shared" si="3471"/>
        <v>DL$19</v>
      </c>
    </row>
    <row r="2200" spans="1:116" x14ac:dyDescent="0.4">
      <c r="A2200" s="31"/>
      <c r="B2200" t="str">
        <f t="shared" si="3467"/>
        <v>2200 WCUR-IS</v>
      </c>
      <c r="D2200" t="s">
        <v>408</v>
      </c>
      <c r="E2200" s="8" t="str">
        <f t="shared" si="3409"/>
        <v>2200 WCUR-IS</v>
      </c>
      <c r="G2200" s="67"/>
      <c r="H2200" s="48"/>
      <c r="I2200" s="304"/>
      <c r="J2200" s="304"/>
      <c r="K2200" s="48"/>
      <c r="L2200" s="48"/>
      <c r="M2200" s="48"/>
      <c r="N2200" s="48"/>
      <c r="O2200" s="48"/>
      <c r="P2200" s="48"/>
      <c r="R2200" s="70"/>
      <c r="S2200" s="305"/>
      <c r="T2200" s="305"/>
      <c r="U2200" s="305"/>
      <c r="V2200" s="305"/>
      <c r="W2200" s="305"/>
      <c r="X2200" s="305"/>
      <c r="Y2200" s="305"/>
      <c r="Z2200" s="305"/>
      <c r="AA2200" s="305"/>
      <c r="AB2200" s="305"/>
      <c r="AC2200" s="305"/>
      <c r="AD2200" s="305"/>
      <c r="AE2200" s="305"/>
      <c r="AF2200" s="305"/>
      <c r="AG2200" s="305"/>
      <c r="AH2200" s="305"/>
      <c r="AI2200" s="305"/>
      <c r="AJ2200" s="305"/>
      <c r="AK2200" s="305"/>
      <c r="AL2200" s="305"/>
      <c r="AM2200" s="305"/>
      <c r="AN2200" s="305"/>
      <c r="AO2200" s="305"/>
      <c r="AP2200" s="305"/>
      <c r="AQ2200" s="305"/>
      <c r="AR2200" s="305"/>
      <c r="AS2200" s="305"/>
      <c r="AT2200" s="305"/>
      <c r="AU2200" s="305"/>
      <c r="AV2200" s="305"/>
      <c r="AW2200" s="305"/>
      <c r="AX2200" s="305"/>
      <c r="AY2200" s="305"/>
      <c r="AZ2200" s="305"/>
      <c r="BA2200" s="305"/>
      <c r="BB2200" s="305"/>
      <c r="BC2200" s="305"/>
      <c r="BD2200" s="305"/>
      <c r="BE2200" s="305"/>
      <c r="BF2200" s="305"/>
      <c r="BG2200" s="305"/>
      <c r="BH2200" s="305"/>
      <c r="BI2200" s="305"/>
      <c r="BJ2200" s="305"/>
      <c r="BK2200" s="305"/>
      <c r="BL2200" s="305"/>
      <c r="BM2200" s="305"/>
      <c r="BN2200" s="305"/>
      <c r="BO2200" s="305"/>
      <c r="BP2200" s="305"/>
      <c r="BQ2200" s="305"/>
      <c r="BR2200" s="305"/>
      <c r="BS2200" s="305"/>
      <c r="BT2200" s="305"/>
      <c r="BU2200" s="305"/>
      <c r="BV2200" s="305"/>
      <c r="BW2200" s="305"/>
      <c r="BX2200" s="305"/>
      <c r="BY2200" s="305"/>
      <c r="BZ2200" s="305"/>
      <c r="CA2200" s="305"/>
      <c r="CB2200" s="305"/>
      <c r="CC2200" s="305"/>
      <c r="CD2200" s="305"/>
      <c r="CE2200" s="305"/>
      <c r="CF2200" s="305"/>
      <c r="CG2200" s="305"/>
      <c r="CH2200" s="305"/>
      <c r="CI2200" s="305"/>
      <c r="CJ2200" s="305"/>
      <c r="CK2200" s="305"/>
      <c r="CL2200" s="305"/>
      <c r="CN2200" s="304"/>
      <c r="CO2200" s="305"/>
      <c r="CP2200" s="305"/>
      <c r="CQ2200" s="305"/>
      <c r="CR2200" s="305"/>
      <c r="CS2200" s="305"/>
      <c r="CT2200" s="305"/>
      <c r="CU2200" s="305"/>
      <c r="CV2200" s="305"/>
      <c r="CW2200" s="305"/>
      <c r="CX2200" s="305"/>
      <c r="CY2200" s="305"/>
      <c r="CZ2200" s="305"/>
      <c r="DA2200" s="305"/>
      <c r="DB2200" s="305"/>
      <c r="DC2200" s="305"/>
      <c r="DD2200" s="305"/>
      <c r="DE2200" s="305"/>
      <c r="DF2200" s="305"/>
      <c r="DG2200" s="305"/>
      <c r="DH2200" s="305"/>
      <c r="DI2200" s="305"/>
      <c r="DJ2200" s="305"/>
      <c r="DK2200" s="305"/>
      <c r="DL2200" s="305"/>
    </row>
    <row r="2201" spans="1:116" x14ac:dyDescent="0.4">
      <c r="B2201" t="str">
        <f t="shared" si="3467"/>
        <v>2201 WCUR-IS</v>
      </c>
      <c r="D2201" t="s">
        <v>408</v>
      </c>
      <c r="E2201" s="8" t="str">
        <f t="shared" si="3409"/>
        <v>2201 WCUR-IS</v>
      </c>
      <c r="G2201" s="129" t="str">
        <f>G2203&amp;":"</f>
        <v>Unearned revenue:</v>
      </c>
      <c r="H2201" s="31"/>
      <c r="I2201" s="73"/>
      <c r="J2201" s="73"/>
      <c r="K2201" s="124">
        <f>'IS BS CF'!K$17</f>
        <v>0</v>
      </c>
      <c r="L2201" s="124">
        <f>'IS BS CF'!L$17</f>
        <v>0</v>
      </c>
      <c r="M2201" s="124">
        <f>'IS BS CF'!M$17</f>
        <v>0</v>
      </c>
      <c r="N2201" s="124">
        <f>'IS BS CF'!N$17</f>
        <v>0</v>
      </c>
      <c r="O2201" s="124">
        <f>'IS BS CF'!O$17</f>
        <v>0</v>
      </c>
      <c r="P2201" s="124">
        <f>'IS BS CF'!P$17</f>
        <v>0</v>
      </c>
      <c r="Q2201" s="124"/>
      <c r="R2201" s="124">
        <f>'IS BS CF'!R$17</f>
        <v>0</v>
      </c>
      <c r="S2201" s="124">
        <f>'IS BS CF'!S$17</f>
        <v>0</v>
      </c>
      <c r="T2201" s="124">
        <f>'IS BS CF'!T$17</f>
        <v>0</v>
      </c>
      <c r="U2201" s="124">
        <f>'IS BS CF'!U$17</f>
        <v>0</v>
      </c>
      <c r="V2201" s="124">
        <f>'IS BS CF'!V$17</f>
        <v>0</v>
      </c>
      <c r="W2201" s="124">
        <f>'IS BS CF'!W$17</f>
        <v>0</v>
      </c>
      <c r="X2201" s="124">
        <f>'IS BS CF'!X$17</f>
        <v>0</v>
      </c>
      <c r="Y2201" s="124">
        <f>'IS BS CF'!Y$17</f>
        <v>0</v>
      </c>
      <c r="Z2201" s="124">
        <f>'IS BS CF'!Z$17</f>
        <v>0</v>
      </c>
      <c r="AA2201" s="124">
        <f>'IS BS CF'!AA$17</f>
        <v>0</v>
      </c>
      <c r="AB2201" s="124">
        <f>'IS BS CF'!AB$17</f>
        <v>0</v>
      </c>
      <c r="AC2201" s="124">
        <f>'IS BS CF'!AC$17</f>
        <v>0</v>
      </c>
      <c r="AD2201" s="124">
        <f>'IS BS CF'!AD$17</f>
        <v>0</v>
      </c>
      <c r="AE2201" s="124">
        <f>'IS BS CF'!AE$17</f>
        <v>0</v>
      </c>
      <c r="AF2201" s="124">
        <f>'IS BS CF'!AF$17</f>
        <v>0</v>
      </c>
      <c r="AG2201" s="124">
        <f>'IS BS CF'!AG$17</f>
        <v>0</v>
      </c>
      <c r="AH2201" s="124">
        <f>'IS BS CF'!AH$17</f>
        <v>0</v>
      </c>
      <c r="AI2201" s="124">
        <f>'IS BS CF'!AI$17</f>
        <v>0</v>
      </c>
      <c r="AJ2201" s="124">
        <f>'IS BS CF'!AJ$17</f>
        <v>0</v>
      </c>
      <c r="AK2201" s="124">
        <f>'IS BS CF'!AK$17</f>
        <v>0</v>
      </c>
      <c r="AL2201" s="124">
        <f>'IS BS CF'!AL$17</f>
        <v>0</v>
      </c>
      <c r="AM2201" s="124">
        <f>'IS BS CF'!AM$17</f>
        <v>0</v>
      </c>
      <c r="AN2201" s="124">
        <f>'IS BS CF'!AN$17</f>
        <v>0</v>
      </c>
      <c r="AO2201" s="124">
        <f>'IS BS CF'!AO$17</f>
        <v>0</v>
      </c>
      <c r="AP2201" s="124">
        <f>'IS BS CF'!AP$17</f>
        <v>0</v>
      </c>
      <c r="AQ2201" s="124">
        <f>'IS BS CF'!AQ$17</f>
        <v>0</v>
      </c>
      <c r="AR2201" s="124">
        <f>'IS BS CF'!AR$17</f>
        <v>0</v>
      </c>
      <c r="AS2201" s="124">
        <f>'IS BS CF'!AS$17</f>
        <v>0</v>
      </c>
      <c r="AT2201" s="124">
        <f>'IS BS CF'!AT$17</f>
        <v>0</v>
      </c>
      <c r="AU2201" s="124">
        <f>'IS BS CF'!AU$17</f>
        <v>0</v>
      </c>
      <c r="AV2201" s="124">
        <f>'IS BS CF'!AV$17</f>
        <v>0</v>
      </c>
      <c r="AW2201" s="124">
        <f>'IS BS CF'!AW$17</f>
        <v>0</v>
      </c>
      <c r="AX2201" s="124">
        <f>'IS BS CF'!AX$17</f>
        <v>0</v>
      </c>
      <c r="AY2201" s="124">
        <f>'IS BS CF'!AY$17</f>
        <v>0</v>
      </c>
      <c r="AZ2201" s="124">
        <f>'IS BS CF'!AZ$17</f>
        <v>0</v>
      </c>
      <c r="BA2201" s="124">
        <f>'IS BS CF'!BA$17</f>
        <v>0</v>
      </c>
      <c r="BB2201" s="124">
        <f>'IS BS CF'!BB$17</f>
        <v>0</v>
      </c>
      <c r="BC2201" s="124">
        <f>'IS BS CF'!BC$17</f>
        <v>0</v>
      </c>
      <c r="BD2201" s="124">
        <f>'IS BS CF'!BD$17</f>
        <v>0</v>
      </c>
      <c r="BE2201" s="124">
        <f>'IS BS CF'!BE$17</f>
        <v>0</v>
      </c>
      <c r="BF2201" s="124">
        <f>'IS BS CF'!BF$17</f>
        <v>0</v>
      </c>
      <c r="BG2201" s="124">
        <f>'IS BS CF'!BG$17</f>
        <v>0</v>
      </c>
      <c r="BH2201" s="124">
        <f>'IS BS CF'!BH$17</f>
        <v>0</v>
      </c>
      <c r="BI2201" s="124">
        <f>'IS BS CF'!BI$17</f>
        <v>0</v>
      </c>
      <c r="BJ2201" s="124">
        <f>'IS BS CF'!BJ$17</f>
        <v>0</v>
      </c>
      <c r="BK2201" s="124">
        <f>'IS BS CF'!BK$17</f>
        <v>0</v>
      </c>
      <c r="BL2201" s="124">
        <f>'IS BS CF'!BL$17</f>
        <v>0</v>
      </c>
      <c r="BM2201" s="124">
        <f>'IS BS CF'!BM$17</f>
        <v>0</v>
      </c>
      <c r="BN2201" s="124">
        <f>'IS BS CF'!BN$17</f>
        <v>0</v>
      </c>
      <c r="BO2201" s="124">
        <f>'IS BS CF'!BO$17</f>
        <v>0</v>
      </c>
      <c r="BP2201" s="124">
        <f>'IS BS CF'!BP$17</f>
        <v>0</v>
      </c>
      <c r="BQ2201" s="124">
        <f>'IS BS CF'!BQ$17</f>
        <v>0</v>
      </c>
      <c r="BR2201" s="124">
        <f>'IS BS CF'!BR$17</f>
        <v>0</v>
      </c>
      <c r="BS2201" s="124">
        <f>'IS BS CF'!BS$17</f>
        <v>0</v>
      </c>
      <c r="BT2201" s="124">
        <f>'IS BS CF'!BT$17</f>
        <v>0</v>
      </c>
      <c r="BU2201" s="124">
        <f>'IS BS CF'!BU$17</f>
        <v>0</v>
      </c>
      <c r="BV2201" s="124">
        <f>'IS BS CF'!BV$17</f>
        <v>0</v>
      </c>
      <c r="BW2201" s="124">
        <f>'IS BS CF'!BW$17</f>
        <v>0</v>
      </c>
      <c r="BX2201" s="124">
        <f>'IS BS CF'!BX$17</f>
        <v>0</v>
      </c>
      <c r="BY2201" s="124">
        <f>'IS BS CF'!BY$17</f>
        <v>0</v>
      </c>
      <c r="BZ2201" s="124">
        <f>'IS BS CF'!BZ$17</f>
        <v>0</v>
      </c>
      <c r="CA2201" s="124">
        <f>'IS BS CF'!CA$17</f>
        <v>0</v>
      </c>
      <c r="CB2201" s="124">
        <f>'IS BS CF'!CB$17</f>
        <v>0</v>
      </c>
      <c r="CC2201" s="124">
        <f>'IS BS CF'!CC$17</f>
        <v>0</v>
      </c>
      <c r="CD2201" s="124">
        <f>'IS BS CF'!CD$17</f>
        <v>0</v>
      </c>
      <c r="CE2201" s="124">
        <f>'IS BS CF'!CE$17</f>
        <v>0</v>
      </c>
      <c r="CF2201" s="124">
        <f>'IS BS CF'!CF$17</f>
        <v>0</v>
      </c>
      <c r="CG2201" s="124">
        <f>'IS BS CF'!CG$17</f>
        <v>0</v>
      </c>
      <c r="CH2201" s="124">
        <f>'IS BS CF'!CH$17</f>
        <v>0</v>
      </c>
      <c r="CI2201" s="124">
        <f>'IS BS CF'!CI$17</f>
        <v>0</v>
      </c>
      <c r="CJ2201" s="124">
        <f>'IS BS CF'!CJ$17</f>
        <v>0</v>
      </c>
      <c r="CK2201" s="124">
        <f>'IS BS CF'!CK$17</f>
        <v>0</v>
      </c>
      <c r="CL2201" s="124">
        <f>'IS BS CF'!CL$17</f>
        <v>0</v>
      </c>
      <c r="CN2201" s="73"/>
      <c r="CO2201" s="124" t="e">
        <f>#REF!</f>
        <v>#REF!</v>
      </c>
      <c r="CP2201" s="124" t="e">
        <f>#REF!</f>
        <v>#REF!</v>
      </c>
      <c r="CQ2201" s="124" t="e">
        <f>#REF!</f>
        <v>#REF!</v>
      </c>
      <c r="CR2201" s="124" t="e">
        <f>#REF!</f>
        <v>#REF!</v>
      </c>
      <c r="CS2201" s="124" t="e">
        <f>#REF!</f>
        <v>#REF!</v>
      </c>
      <c r="CT2201" s="124" t="e">
        <f>#REF!</f>
        <v>#REF!</v>
      </c>
      <c r="CU2201" s="124" t="e">
        <f>#REF!</f>
        <v>#REF!</v>
      </c>
      <c r="CV2201" s="124" t="e">
        <f>#REF!</f>
        <v>#REF!</v>
      </c>
      <c r="CW2201" s="124" t="e">
        <f>#REF!</f>
        <v>#REF!</v>
      </c>
      <c r="CX2201" s="124" t="e">
        <f>#REF!</f>
        <v>#REF!</v>
      </c>
      <c r="CY2201" s="124" t="e">
        <f>#REF!</f>
        <v>#REF!</v>
      </c>
      <c r="CZ2201" s="124" t="e">
        <f>#REF!</f>
        <v>#REF!</v>
      </c>
      <c r="DA2201" s="124" t="e">
        <f>#REF!</f>
        <v>#REF!</v>
      </c>
      <c r="DB2201" s="124" t="e">
        <f>#REF!</f>
        <v>#REF!</v>
      </c>
      <c r="DC2201" s="124" t="e">
        <f>#REF!</f>
        <v>#REF!</v>
      </c>
      <c r="DD2201" s="124" t="e">
        <f>#REF!</f>
        <v>#REF!</v>
      </c>
      <c r="DE2201" s="124" t="e">
        <f>#REF!</f>
        <v>#REF!</v>
      </c>
      <c r="DF2201" s="124" t="e">
        <f>#REF!</f>
        <v>#REF!</v>
      </c>
      <c r="DG2201" s="124" t="e">
        <f>#REF!</f>
        <v>#REF!</v>
      </c>
      <c r="DH2201" s="124" t="e">
        <f>#REF!</f>
        <v>#REF!</v>
      </c>
      <c r="DI2201" s="124" t="e">
        <f>#REF!</f>
        <v>#REF!</v>
      </c>
      <c r="DJ2201" s="124" t="e">
        <f>#REF!</f>
        <v>#REF!</v>
      </c>
      <c r="DK2201" s="124" t="e">
        <f>#REF!</f>
        <v>#REF!</v>
      </c>
      <c r="DL2201" s="124" t="e">
        <f>#REF!</f>
        <v>#REF!</v>
      </c>
    </row>
    <row r="2202" spans="1:116" x14ac:dyDescent="0.4">
      <c r="B2202" t="str">
        <f t="shared" si="3467"/>
        <v>2202 WCUR-IS</v>
      </c>
      <c r="D2202" t="s">
        <v>408</v>
      </c>
      <c r="E2202" s="8" t="str">
        <f t="shared" si="3409"/>
        <v>2202 WCUR-IS</v>
      </c>
      <c r="G2202" s="145" t="s">
        <v>403</v>
      </c>
      <c r="H2202" s="31"/>
      <c r="I2202" s="73"/>
      <c r="J2202" s="73"/>
      <c r="K2202" s="31"/>
      <c r="L2202" s="31"/>
      <c r="M2202" s="31"/>
      <c r="N2202" s="31"/>
      <c r="O2202" s="31"/>
      <c r="P2202" s="31"/>
      <c r="R2202" s="67"/>
      <c r="S2202" s="67"/>
      <c r="T2202" s="67"/>
      <c r="U2202" s="67"/>
      <c r="V2202" s="67"/>
      <c r="W2202" s="67"/>
      <c r="X2202" s="67"/>
      <c r="Y2202" s="67"/>
      <c r="Z2202" s="67"/>
      <c r="AA2202" s="67"/>
      <c r="AB2202" s="67"/>
      <c r="AC2202" s="67"/>
      <c r="AD2202" s="67"/>
      <c r="AE2202" s="67"/>
      <c r="AF2202" s="67"/>
      <c r="AG2202" s="67"/>
      <c r="AH2202" s="67"/>
      <c r="AI2202" s="67"/>
      <c r="AJ2202" s="67"/>
      <c r="AK2202" s="67"/>
      <c r="AL2202" s="67"/>
      <c r="AM2202" s="67"/>
      <c r="AN2202" s="67"/>
      <c r="AO2202" s="67"/>
      <c r="AP2202" s="67"/>
      <c r="AQ2202" s="67"/>
      <c r="AR2202" s="67"/>
      <c r="AS2202" s="67"/>
      <c r="AT2202" s="67"/>
      <c r="AU2202" s="67"/>
      <c r="AV2202" s="67"/>
      <c r="AW2202" s="67"/>
      <c r="AX2202" s="67"/>
      <c r="AY2202" s="67"/>
      <c r="AZ2202" s="67"/>
      <c r="BA2202" s="67"/>
      <c r="BB2202" s="67"/>
      <c r="BC2202" s="67"/>
      <c r="BD2202" s="67"/>
      <c r="BE2202" s="67"/>
      <c r="BF2202" s="67"/>
      <c r="BG2202" s="67"/>
      <c r="BH2202" s="67"/>
      <c r="BI2202" s="67"/>
      <c r="BJ2202" s="67"/>
      <c r="BK2202" s="67"/>
      <c r="BL2202" s="67"/>
      <c r="BM2202" s="67"/>
      <c r="BN2202" s="67"/>
      <c r="BO2202" s="67"/>
      <c r="BP2202" s="67"/>
      <c r="BQ2202" s="67"/>
      <c r="BR2202" s="67"/>
      <c r="BS2202" s="67"/>
      <c r="BT2202" s="67"/>
      <c r="BU2202" s="67"/>
      <c r="BV2202" s="67"/>
      <c r="BW2202" s="67"/>
      <c r="BX2202" s="67"/>
      <c r="BY2202" s="67"/>
      <c r="BZ2202" s="67"/>
      <c r="CA2202" s="67"/>
      <c r="CB2202" s="67"/>
      <c r="CC2202" s="67"/>
      <c r="CD2202" s="67"/>
      <c r="CE2202" s="67"/>
      <c r="CF2202" s="67"/>
      <c r="CG2202" s="67"/>
      <c r="CH2202" s="67"/>
      <c r="CI2202" s="67"/>
      <c r="CJ2202" s="67"/>
      <c r="CK2202" s="67"/>
      <c r="CL2202" s="67"/>
      <c r="CN2202" s="73"/>
      <c r="CO2202" s="67"/>
      <c r="CP2202" s="67"/>
      <c r="CQ2202" s="67"/>
      <c r="CR2202" s="67"/>
      <c r="CS2202" s="67"/>
      <c r="CT2202" s="67"/>
      <c r="CU2202" s="67"/>
      <c r="CV2202" s="67"/>
      <c r="CW2202" s="67"/>
      <c r="CX2202" s="67"/>
      <c r="CY2202" s="67"/>
      <c r="CZ2202" s="67"/>
      <c r="DA2202" s="67"/>
      <c r="DB2202" s="67"/>
      <c r="DC2202" s="67"/>
      <c r="DD2202" s="67"/>
      <c r="DE2202" s="67"/>
      <c r="DF2202" s="67"/>
      <c r="DG2202" s="67"/>
      <c r="DH2202" s="67"/>
      <c r="DI2202" s="67"/>
      <c r="DJ2202" s="67"/>
      <c r="DK2202" s="67"/>
      <c r="DL2202" s="67"/>
    </row>
    <row r="2203" spans="1:116" x14ac:dyDescent="0.4">
      <c r="B2203" t="str">
        <f t="shared" si="3467"/>
        <v>2203 WCUR-IS</v>
      </c>
      <c r="C2203" t="s">
        <v>232</v>
      </c>
      <c r="D2203" t="s">
        <v>408</v>
      </c>
      <c r="E2203" s="8" t="str">
        <f t="shared" si="3409"/>
        <v>2203 WCUR-IS</v>
      </c>
      <c r="G2203" s="126" t="s">
        <v>43</v>
      </c>
      <c r="I2203"/>
      <c r="J2203"/>
      <c r="R2203"/>
      <c r="S2203"/>
      <c r="T2203"/>
      <c r="U2203"/>
      <c r="V2203"/>
      <c r="W2203"/>
      <c r="X2203"/>
      <c r="Y2203"/>
      <c r="Z2203"/>
      <c r="AA2203"/>
      <c r="AB2203"/>
      <c r="AC2203"/>
      <c r="AD2203"/>
      <c r="AE2203"/>
      <c r="AF2203"/>
      <c r="AG2203"/>
      <c r="AH2203"/>
      <c r="AI2203"/>
      <c r="AJ2203"/>
      <c r="AK2203"/>
      <c r="AL2203"/>
      <c r="AM2203"/>
      <c r="AN2203"/>
      <c r="AO2203"/>
      <c r="AP2203"/>
      <c r="AQ2203"/>
      <c r="AR2203"/>
      <c r="AS2203"/>
      <c r="AT2203"/>
      <c r="AU2203"/>
      <c r="AV2203"/>
      <c r="AW2203"/>
      <c r="AX2203"/>
      <c r="AY2203"/>
      <c r="AZ2203"/>
      <c r="BA2203"/>
      <c r="BB2203"/>
      <c r="BC2203"/>
      <c r="BD2203"/>
      <c r="BE2203"/>
      <c r="BF2203"/>
      <c r="BG2203"/>
      <c r="BH2203"/>
      <c r="BI2203"/>
      <c r="BJ2203"/>
      <c r="BK2203"/>
      <c r="BL2203"/>
      <c r="BM2203"/>
      <c r="BN2203"/>
      <c r="BO2203"/>
      <c r="BP2203"/>
      <c r="BQ2203"/>
      <c r="BR2203"/>
      <c r="BS2203"/>
      <c r="BT2203"/>
      <c r="BU2203"/>
      <c r="BV2203"/>
      <c r="BW2203"/>
      <c r="BX2203"/>
      <c r="BY2203"/>
      <c r="BZ2203"/>
      <c r="CA2203"/>
      <c r="CB2203"/>
      <c r="CC2203"/>
      <c r="CD2203"/>
      <c r="CE2203"/>
      <c r="CF2203"/>
      <c r="CG2203"/>
      <c r="CH2203"/>
      <c r="CI2203"/>
      <c r="CJ2203"/>
      <c r="CK2203"/>
      <c r="CL2203"/>
      <c r="CN2203"/>
    </row>
    <row r="2204" spans="1:116" x14ac:dyDescent="0.4">
      <c r="B2204" t="str">
        <f t="shared" si="3467"/>
        <v>2204 WCUR-IS</v>
      </c>
      <c r="D2204" t="s">
        <v>408</v>
      </c>
      <c r="E2204" s="8" t="str">
        <f t="shared" si="3409"/>
        <v>2204 WCUR-IS</v>
      </c>
      <c r="G2204" s="126"/>
      <c r="H2204" s="12"/>
      <c r="I2204" s="60"/>
      <c r="J2204" s="60"/>
      <c r="K2204" s="17">
        <v>30</v>
      </c>
      <c r="L2204" s="17">
        <v>30</v>
      </c>
      <c r="M2204" s="17">
        <v>30</v>
      </c>
      <c r="N2204" s="17">
        <v>30</v>
      </c>
      <c r="O2204" s="17">
        <v>30</v>
      </c>
      <c r="P2204" s="17">
        <v>30</v>
      </c>
      <c r="R2204" s="15"/>
      <c r="S2204" s="15" cm="1">
        <f t="array" ref="S2204">INDEX($K:$P,ROW(),MATCH(S$3,$K$2:$P$2,0))</f>
        <v>30</v>
      </c>
      <c r="T2204" s="15" cm="1">
        <f t="array" ref="T2204">INDEX($K:$P,ROW(),MATCH(T$3,$K$2:$P$2,0))</f>
        <v>30</v>
      </c>
      <c r="U2204" s="15" cm="1">
        <f t="array" ref="U2204">INDEX($K:$P,ROW(),MATCH(U$3,$K$2:$P$2,0))</f>
        <v>30</v>
      </c>
      <c r="V2204" s="15" cm="1">
        <f t="array" ref="V2204">INDEX($K:$P,ROW(),MATCH(V$3,$K$2:$P$2,0))</f>
        <v>30</v>
      </c>
      <c r="W2204" s="15" cm="1">
        <f t="array" ref="W2204">INDEX($K:$P,ROW(),MATCH(W$3,$K$2:$P$2,0))</f>
        <v>30</v>
      </c>
      <c r="X2204" s="15" cm="1">
        <f t="array" ref="X2204">INDEX($K:$P,ROW(),MATCH(X$3,$K$2:$P$2,0))</f>
        <v>30</v>
      </c>
      <c r="Y2204" s="15" cm="1">
        <f t="array" ref="Y2204">INDEX($K:$P,ROW(),MATCH(Y$3,$K$2:$P$2,0))</f>
        <v>30</v>
      </c>
      <c r="Z2204" s="15" cm="1">
        <f t="array" ref="Z2204">INDEX($K:$P,ROW(),MATCH(Z$3,$K$2:$P$2,0))</f>
        <v>30</v>
      </c>
      <c r="AA2204" s="15" cm="1">
        <f t="array" ref="AA2204">INDEX($K:$P,ROW(),MATCH(AA$3,$K$2:$P$2,0))</f>
        <v>30</v>
      </c>
      <c r="AB2204" s="15" cm="1">
        <f t="array" ref="AB2204">INDEX($K:$P,ROW(),MATCH(AB$3,$K$2:$P$2,0))</f>
        <v>30</v>
      </c>
      <c r="AC2204" s="15" cm="1">
        <f t="array" ref="AC2204">INDEX($K:$P,ROW(),MATCH(AC$3,$K$2:$P$2,0))</f>
        <v>30</v>
      </c>
      <c r="AD2204" s="15" cm="1">
        <f t="array" ref="AD2204">INDEX($K:$P,ROW(),MATCH(AD$3,$K$2:$P$2,0))</f>
        <v>30</v>
      </c>
      <c r="AE2204" s="15" cm="1">
        <f t="array" ref="AE2204">INDEX($K:$P,ROW(),MATCH(AE$3,$K$2:$P$2,0))</f>
        <v>30</v>
      </c>
      <c r="AF2204" s="15" cm="1">
        <f t="array" ref="AF2204">INDEX($K:$P,ROW(),MATCH(AF$3,$K$2:$P$2,0))</f>
        <v>30</v>
      </c>
      <c r="AG2204" s="15" cm="1">
        <f t="array" ref="AG2204">INDEX($K:$P,ROW(),MATCH(AG$3,$K$2:$P$2,0))</f>
        <v>30</v>
      </c>
      <c r="AH2204" s="15" cm="1">
        <f t="array" ref="AH2204">INDEX($K:$P,ROW(),MATCH(AH$3,$K$2:$P$2,0))</f>
        <v>30</v>
      </c>
      <c r="AI2204" s="15" cm="1">
        <f t="array" ref="AI2204">INDEX($K:$P,ROW(),MATCH(AI$3,$K$2:$P$2,0))</f>
        <v>30</v>
      </c>
      <c r="AJ2204" s="15" cm="1">
        <f t="array" ref="AJ2204">INDEX($K:$P,ROW(),MATCH(AJ$3,$K$2:$P$2,0))</f>
        <v>30</v>
      </c>
      <c r="AK2204" s="15" cm="1">
        <f t="array" ref="AK2204">INDEX($K:$P,ROW(),MATCH(AK$3,$K$2:$P$2,0))</f>
        <v>30</v>
      </c>
      <c r="AL2204" s="15" cm="1">
        <f t="array" ref="AL2204">INDEX($K:$P,ROW(),MATCH(AL$3,$K$2:$P$2,0))</f>
        <v>30</v>
      </c>
      <c r="AM2204" s="15" cm="1">
        <f t="array" ref="AM2204">INDEX($K:$P,ROW(),MATCH(AM$3,$K$2:$P$2,0))</f>
        <v>30</v>
      </c>
      <c r="AN2204" s="15" cm="1">
        <f t="array" ref="AN2204">INDEX($K:$P,ROW(),MATCH(AN$3,$K$2:$P$2,0))</f>
        <v>30</v>
      </c>
      <c r="AO2204" s="15" cm="1">
        <f t="array" ref="AO2204">INDEX($K:$P,ROW(),MATCH(AO$3,$K$2:$P$2,0))</f>
        <v>30</v>
      </c>
      <c r="AP2204" s="15" cm="1">
        <f t="array" ref="AP2204">INDEX($K:$P,ROW(),MATCH(AP$3,$K$2:$P$2,0))</f>
        <v>30</v>
      </c>
      <c r="AQ2204" s="15" cm="1">
        <f t="array" ref="AQ2204">INDEX($K:$P,ROW(),MATCH(AQ$3,$K$2:$P$2,0))</f>
        <v>30</v>
      </c>
      <c r="AR2204" s="15" cm="1">
        <f t="array" ref="AR2204">INDEX($K:$P,ROW(),MATCH(AR$3,$K$2:$P$2,0))</f>
        <v>30</v>
      </c>
      <c r="AS2204" s="15" cm="1">
        <f t="array" ref="AS2204">INDEX($K:$P,ROW(),MATCH(AS$3,$K$2:$P$2,0))</f>
        <v>30</v>
      </c>
      <c r="AT2204" s="15" cm="1">
        <f t="array" ref="AT2204">INDEX($K:$P,ROW(),MATCH(AT$3,$K$2:$P$2,0))</f>
        <v>30</v>
      </c>
      <c r="AU2204" s="15" cm="1">
        <f t="array" ref="AU2204">INDEX($K:$P,ROW(),MATCH(AU$3,$K$2:$P$2,0))</f>
        <v>30</v>
      </c>
      <c r="AV2204" s="15" cm="1">
        <f t="array" ref="AV2204">INDEX($K:$P,ROW(),MATCH(AV$3,$K$2:$P$2,0))</f>
        <v>30</v>
      </c>
      <c r="AW2204" s="15" cm="1">
        <f t="array" ref="AW2204">INDEX($K:$P,ROW(),MATCH(AW$3,$K$2:$P$2,0))</f>
        <v>30</v>
      </c>
      <c r="AX2204" s="15" cm="1">
        <f t="array" ref="AX2204">INDEX($K:$P,ROW(),MATCH(AX$3,$K$2:$P$2,0))</f>
        <v>30</v>
      </c>
      <c r="AY2204" s="15" cm="1">
        <f t="array" ref="AY2204">INDEX($K:$P,ROW(),MATCH(AY$3,$K$2:$P$2,0))</f>
        <v>30</v>
      </c>
      <c r="AZ2204" s="15" cm="1">
        <f t="array" ref="AZ2204">INDEX($K:$P,ROW(),MATCH(AZ$3,$K$2:$P$2,0))</f>
        <v>30</v>
      </c>
      <c r="BA2204" s="15" cm="1">
        <f t="array" ref="BA2204">INDEX($K:$P,ROW(),MATCH(BA$3,$K$2:$P$2,0))</f>
        <v>30</v>
      </c>
      <c r="BB2204" s="15" cm="1">
        <f t="array" ref="BB2204">INDEX($K:$P,ROW(),MATCH(BB$3,$K$2:$P$2,0))</f>
        <v>30</v>
      </c>
      <c r="BC2204" s="15" cm="1">
        <f t="array" ref="BC2204">INDEX($K:$P,ROW(),MATCH(BC$3,$K$2:$P$2,0))</f>
        <v>30</v>
      </c>
      <c r="BD2204" s="15" cm="1">
        <f t="array" ref="BD2204">INDEX($K:$P,ROW(),MATCH(BD$3,$K$2:$P$2,0))</f>
        <v>30</v>
      </c>
      <c r="BE2204" s="15" cm="1">
        <f t="array" ref="BE2204">INDEX($K:$P,ROW(),MATCH(BE$3,$K$2:$P$2,0))</f>
        <v>30</v>
      </c>
      <c r="BF2204" s="15" cm="1">
        <f t="array" ref="BF2204">INDEX($K:$P,ROW(),MATCH(BF$3,$K$2:$P$2,0))</f>
        <v>30</v>
      </c>
      <c r="BG2204" s="15" cm="1">
        <f t="array" ref="BG2204">INDEX($K:$P,ROW(),MATCH(BG$3,$K$2:$P$2,0))</f>
        <v>30</v>
      </c>
      <c r="BH2204" s="15" cm="1">
        <f t="array" ref="BH2204">INDEX($K:$P,ROW(),MATCH(BH$3,$K$2:$P$2,0))</f>
        <v>30</v>
      </c>
      <c r="BI2204" s="15" cm="1">
        <f t="array" ref="BI2204">INDEX($K:$P,ROW(),MATCH(BI$3,$K$2:$P$2,0))</f>
        <v>30</v>
      </c>
      <c r="BJ2204" s="15" cm="1">
        <f t="array" ref="BJ2204">INDEX($K:$P,ROW(),MATCH(BJ$3,$K$2:$P$2,0))</f>
        <v>30</v>
      </c>
      <c r="BK2204" s="15" cm="1">
        <f t="array" ref="BK2204">INDEX($K:$P,ROW(),MATCH(BK$3,$K$2:$P$2,0))</f>
        <v>30</v>
      </c>
      <c r="BL2204" s="15" cm="1">
        <f t="array" ref="BL2204">INDEX($K:$P,ROW(),MATCH(BL$3,$K$2:$P$2,0))</f>
        <v>30</v>
      </c>
      <c r="BM2204" s="15" cm="1">
        <f t="array" ref="BM2204">INDEX($K:$P,ROW(),MATCH(BM$3,$K$2:$P$2,0))</f>
        <v>30</v>
      </c>
      <c r="BN2204" s="15" cm="1">
        <f t="array" ref="BN2204">INDEX($K:$P,ROW(),MATCH(BN$3,$K$2:$P$2,0))</f>
        <v>30</v>
      </c>
      <c r="BO2204" s="15" cm="1">
        <f t="array" ref="BO2204">INDEX($K:$P,ROW(),MATCH(BO$3,$K$2:$P$2,0))</f>
        <v>30</v>
      </c>
      <c r="BP2204" s="15" cm="1">
        <f t="array" ref="BP2204">INDEX($K:$P,ROW(),MATCH(BP$3,$K$2:$P$2,0))</f>
        <v>30</v>
      </c>
      <c r="BQ2204" s="15" cm="1">
        <f t="array" ref="BQ2204">INDEX($K:$P,ROW(),MATCH(BQ$3,$K$2:$P$2,0))</f>
        <v>30</v>
      </c>
      <c r="BR2204" s="15" cm="1">
        <f t="array" ref="BR2204">INDEX($K:$P,ROW(),MATCH(BR$3,$K$2:$P$2,0))</f>
        <v>30</v>
      </c>
      <c r="BS2204" s="15" cm="1">
        <f t="array" ref="BS2204">INDEX($K:$P,ROW(),MATCH(BS$3,$K$2:$P$2,0))</f>
        <v>30</v>
      </c>
      <c r="BT2204" s="15" cm="1">
        <f t="array" ref="BT2204">INDEX($K:$P,ROW(),MATCH(BT$3,$K$2:$P$2,0))</f>
        <v>30</v>
      </c>
      <c r="BU2204" s="15" cm="1">
        <f t="array" ref="BU2204">INDEX($K:$P,ROW(),MATCH(BU$3,$K$2:$P$2,0))</f>
        <v>30</v>
      </c>
      <c r="BV2204" s="15" cm="1">
        <f t="array" ref="BV2204">INDEX($K:$P,ROW(),MATCH(BV$3,$K$2:$P$2,0))</f>
        <v>30</v>
      </c>
      <c r="BW2204" s="15" cm="1">
        <f t="array" ref="BW2204">INDEX($K:$P,ROW(),MATCH(BW$3,$K$2:$P$2,0))</f>
        <v>30</v>
      </c>
      <c r="BX2204" s="15" cm="1">
        <f t="array" ref="BX2204">INDEX($K:$P,ROW(),MATCH(BX$3,$K$2:$P$2,0))</f>
        <v>30</v>
      </c>
      <c r="BY2204" s="15" cm="1">
        <f t="array" ref="BY2204">INDEX($K:$P,ROW(),MATCH(BY$3,$K$2:$P$2,0))</f>
        <v>30</v>
      </c>
      <c r="BZ2204" s="15" cm="1">
        <f t="array" ref="BZ2204">INDEX($K:$P,ROW(),MATCH(BZ$3,$K$2:$P$2,0))</f>
        <v>30</v>
      </c>
      <c r="CA2204" s="15" cm="1">
        <f t="array" ref="CA2204">INDEX($K:$P,ROW(),MATCH(CA$3,$K$2:$P$2,0))</f>
        <v>30</v>
      </c>
      <c r="CB2204" s="15" cm="1">
        <f t="array" ref="CB2204">INDEX($K:$P,ROW(),MATCH(CB$3,$K$2:$P$2,0))</f>
        <v>30</v>
      </c>
      <c r="CC2204" s="15" cm="1">
        <f t="array" ref="CC2204">INDEX($K:$P,ROW(),MATCH(CC$3,$K$2:$P$2,0))</f>
        <v>30</v>
      </c>
      <c r="CD2204" s="15" cm="1">
        <f t="array" ref="CD2204">INDEX($K:$P,ROW(),MATCH(CD$3,$K$2:$P$2,0))</f>
        <v>30</v>
      </c>
      <c r="CE2204" s="15" cm="1">
        <f t="array" ref="CE2204">INDEX($K:$P,ROW(),MATCH(CE$3,$K$2:$P$2,0))</f>
        <v>30</v>
      </c>
      <c r="CF2204" s="15" cm="1">
        <f t="array" ref="CF2204">INDEX($K:$P,ROW(),MATCH(CF$3,$K$2:$P$2,0))</f>
        <v>30</v>
      </c>
      <c r="CG2204" s="15" cm="1">
        <f t="array" ref="CG2204">INDEX($K:$P,ROW(),MATCH(CG$3,$K$2:$P$2,0))</f>
        <v>30</v>
      </c>
      <c r="CH2204" s="15" cm="1">
        <f t="array" ref="CH2204">INDEX($K:$P,ROW(),MATCH(CH$3,$K$2:$P$2,0))</f>
        <v>30</v>
      </c>
      <c r="CI2204" s="15" cm="1">
        <f t="array" ref="CI2204">INDEX($K:$P,ROW(),MATCH(CI$3,$K$2:$P$2,0))</f>
        <v>30</v>
      </c>
      <c r="CJ2204" s="15" cm="1">
        <f t="array" ref="CJ2204">INDEX($K:$P,ROW(),MATCH(CJ$3,$K$2:$P$2,0))</f>
        <v>30</v>
      </c>
      <c r="CK2204" s="15" cm="1">
        <f t="array" ref="CK2204">INDEX($K:$P,ROW(),MATCH(CK$3,$K$2:$P$2,0))</f>
        <v>30</v>
      </c>
      <c r="CL2204" s="15" cm="1">
        <f t="array" ref="CL2204">INDEX($K:$P,ROW(),MATCH(CL$3,$K$2:$P$2,0))</f>
        <v>30</v>
      </c>
      <c r="CN2204"/>
      <c r="CO2204" s="15" t="e" cm="1">
        <f t="array" ref="CO2204">INDEX($K:$P,ROW(),MATCH(CO$3,$K$2:$P$2,0))</f>
        <v>#N/A</v>
      </c>
      <c r="CP2204" s="15" t="e" cm="1">
        <f t="array" ref="CP2204">INDEX($K:$P,ROW(),MATCH(CP$3,$K$2:$P$2,0))</f>
        <v>#N/A</v>
      </c>
      <c r="CQ2204" s="15" t="e" cm="1">
        <f t="array" ref="CQ2204">INDEX($K:$P,ROW(),MATCH(CQ$3,$K$2:$P$2,0))</f>
        <v>#N/A</v>
      </c>
      <c r="CR2204" s="15" t="e" cm="1">
        <f t="array" ref="CR2204">INDEX($K:$P,ROW(),MATCH(CR$3,$K$2:$P$2,0))</f>
        <v>#N/A</v>
      </c>
      <c r="CS2204" s="15" t="e" cm="1">
        <f t="array" ref="CS2204">INDEX($K:$P,ROW(),MATCH(CS$3,$K$2:$P$2,0))</f>
        <v>#N/A</v>
      </c>
      <c r="CT2204" s="15" t="e" cm="1">
        <f t="array" ref="CT2204">INDEX($K:$P,ROW(),MATCH(CT$3,$K$2:$P$2,0))</f>
        <v>#N/A</v>
      </c>
      <c r="CU2204" s="15" t="e" cm="1">
        <f t="array" ref="CU2204">INDEX($K:$P,ROW(),MATCH(CU$3,$K$2:$P$2,0))</f>
        <v>#N/A</v>
      </c>
      <c r="CV2204" s="15" t="e" cm="1">
        <f t="array" ref="CV2204">INDEX($K:$P,ROW(),MATCH(CV$3,$K$2:$P$2,0))</f>
        <v>#N/A</v>
      </c>
      <c r="CW2204" s="15" t="e" cm="1">
        <f t="array" ref="CW2204">INDEX($K:$P,ROW(),MATCH(CW$3,$K$2:$P$2,0))</f>
        <v>#N/A</v>
      </c>
      <c r="CX2204" s="15" t="e" cm="1">
        <f t="array" ref="CX2204">INDEX($K:$P,ROW(),MATCH(CX$3,$K$2:$P$2,0))</f>
        <v>#N/A</v>
      </c>
      <c r="CY2204" s="15" t="e" cm="1">
        <f t="array" ref="CY2204">INDEX($K:$P,ROW(),MATCH(CY$3,$K$2:$P$2,0))</f>
        <v>#N/A</v>
      </c>
      <c r="CZ2204" s="15" t="e" cm="1">
        <f t="array" ref="CZ2204">INDEX($K:$P,ROW(),MATCH(CZ$3,$K$2:$P$2,0))</f>
        <v>#N/A</v>
      </c>
      <c r="DA2204" s="15" t="e" cm="1">
        <f t="array" ref="DA2204">INDEX($K:$P,ROW(),MATCH(DA$3,$K$2:$P$2,0))</f>
        <v>#N/A</v>
      </c>
      <c r="DB2204" s="15" t="e" cm="1">
        <f t="array" ref="DB2204">INDEX($K:$P,ROW(),MATCH(DB$3,$K$2:$P$2,0))</f>
        <v>#N/A</v>
      </c>
      <c r="DC2204" s="15" t="e" cm="1">
        <f t="array" ref="DC2204">INDEX($K:$P,ROW(),MATCH(DC$3,$K$2:$P$2,0))</f>
        <v>#N/A</v>
      </c>
      <c r="DD2204" s="15" t="e" cm="1">
        <f t="array" ref="DD2204">INDEX($K:$P,ROW(),MATCH(DD$3,$K$2:$P$2,0))</f>
        <v>#N/A</v>
      </c>
      <c r="DE2204" s="15" t="e" cm="1">
        <f t="array" ref="DE2204">INDEX($K:$P,ROW(),MATCH(DE$3,$K$2:$P$2,0))</f>
        <v>#N/A</v>
      </c>
      <c r="DF2204" s="15" t="e" cm="1">
        <f t="array" ref="DF2204">INDEX($K:$P,ROW(),MATCH(DF$3,$K$2:$P$2,0))</f>
        <v>#N/A</v>
      </c>
      <c r="DG2204" s="15" t="e" cm="1">
        <f t="array" ref="DG2204">INDEX($K:$P,ROW(),MATCH(DG$3,$K$2:$P$2,0))</f>
        <v>#N/A</v>
      </c>
      <c r="DH2204" s="15" t="e" cm="1">
        <f t="array" ref="DH2204">INDEX($K:$P,ROW(),MATCH(DH$3,$K$2:$P$2,0))</f>
        <v>#N/A</v>
      </c>
      <c r="DI2204" s="15" t="e" cm="1">
        <f t="array" ref="DI2204">INDEX($K:$P,ROW(),MATCH(DI$3,$K$2:$P$2,0))</f>
        <v>#N/A</v>
      </c>
      <c r="DJ2204" s="15" t="e" cm="1">
        <f t="array" ref="DJ2204">INDEX($K:$P,ROW(),MATCH(DJ$3,$K$2:$P$2,0))</f>
        <v>#N/A</v>
      </c>
      <c r="DK2204" s="15" t="e" cm="1">
        <f t="array" ref="DK2204">INDEX($K:$P,ROW(),MATCH(DK$3,$K$2:$P$2,0))</f>
        <v>#N/A</v>
      </c>
      <c r="DL2204" s="15" t="e" cm="1">
        <f t="array" ref="DL2204">INDEX($K:$P,ROW(),MATCH(DL$3,$K$2:$P$2,0))</f>
        <v>#N/A</v>
      </c>
    </row>
    <row r="2205" spans="1:116" x14ac:dyDescent="0.4">
      <c r="B2205" t="str">
        <f t="shared" si="3467"/>
        <v>2205 WCUR-IS</v>
      </c>
      <c r="C2205" t="s">
        <v>234</v>
      </c>
      <c r="D2205" t="s">
        <v>408</v>
      </c>
      <c r="E2205" s="8" t="str">
        <f t="shared" si="3409"/>
        <v>2205 WCUR-IS</v>
      </c>
      <c r="G2205" s="126" t="str">
        <f>"Change in "&amp;G2203</f>
        <v>Change in Unearned revenue</v>
      </c>
      <c r="H2205" s="27"/>
      <c r="I2205" s="78"/>
      <c r="J2205" s="78"/>
      <c r="K2205" s="118">
        <f>SUMIF($3:$3,K$2,2201:2201)</f>
        <v>0</v>
      </c>
      <c r="L2205" s="118">
        <f>SUMIF($3:$3,L$2,2201:2201)</f>
        <v>0</v>
      </c>
      <c r="M2205" s="118">
        <f>SUMIF($3:$3,M$2,2201:2201)</f>
        <v>0</v>
      </c>
      <c r="N2205" s="118">
        <f>SUMIF($3:$3,N$2,2201:2201)</f>
        <v>0</v>
      </c>
      <c r="O2205" s="118">
        <f>SUMIF($3:$3,O$2,2201:2201)</f>
        <v>0</v>
      </c>
      <c r="P2205" s="118">
        <f>SUMIF($3:$3,P$2,2201:2201)</f>
        <v>0</v>
      </c>
      <c r="R2205" s="118"/>
      <c r="S2205" s="118">
        <f t="shared" ref="S2205:CD2205" si="3472">MIN(S2204/30*S2201,R2205+S2201)</f>
        <v>0</v>
      </c>
      <c r="T2205" s="118">
        <f t="shared" si="3472"/>
        <v>0</v>
      </c>
      <c r="U2205" s="118">
        <f t="shared" si="3472"/>
        <v>0</v>
      </c>
      <c r="V2205" s="118">
        <f t="shared" si="3472"/>
        <v>0</v>
      </c>
      <c r="W2205" s="118">
        <f t="shared" si="3472"/>
        <v>0</v>
      </c>
      <c r="X2205" s="118">
        <f t="shared" si="3472"/>
        <v>0</v>
      </c>
      <c r="Y2205" s="118">
        <f t="shared" si="3472"/>
        <v>0</v>
      </c>
      <c r="Z2205" s="118">
        <f t="shared" si="3472"/>
        <v>0</v>
      </c>
      <c r="AA2205" s="118">
        <f t="shared" si="3472"/>
        <v>0</v>
      </c>
      <c r="AB2205" s="118">
        <f t="shared" si="3472"/>
        <v>0</v>
      </c>
      <c r="AC2205" s="118">
        <f t="shared" si="3472"/>
        <v>0</v>
      </c>
      <c r="AD2205" s="118">
        <f t="shared" si="3472"/>
        <v>0</v>
      </c>
      <c r="AE2205" s="118">
        <f t="shared" si="3472"/>
        <v>0</v>
      </c>
      <c r="AF2205" s="118">
        <f t="shared" si="3472"/>
        <v>0</v>
      </c>
      <c r="AG2205" s="118">
        <f t="shared" si="3472"/>
        <v>0</v>
      </c>
      <c r="AH2205" s="118">
        <f t="shared" si="3472"/>
        <v>0</v>
      </c>
      <c r="AI2205" s="118">
        <f t="shared" si="3472"/>
        <v>0</v>
      </c>
      <c r="AJ2205" s="118">
        <f t="shared" si="3472"/>
        <v>0</v>
      </c>
      <c r="AK2205" s="118">
        <f t="shared" si="3472"/>
        <v>0</v>
      </c>
      <c r="AL2205" s="118">
        <f t="shared" si="3472"/>
        <v>0</v>
      </c>
      <c r="AM2205" s="118">
        <f t="shared" si="3472"/>
        <v>0</v>
      </c>
      <c r="AN2205" s="118">
        <f t="shared" si="3472"/>
        <v>0</v>
      </c>
      <c r="AO2205" s="118">
        <f t="shared" si="3472"/>
        <v>0</v>
      </c>
      <c r="AP2205" s="118">
        <f t="shared" si="3472"/>
        <v>0</v>
      </c>
      <c r="AQ2205" s="118">
        <f t="shared" si="3472"/>
        <v>0</v>
      </c>
      <c r="AR2205" s="118">
        <f t="shared" si="3472"/>
        <v>0</v>
      </c>
      <c r="AS2205" s="118">
        <f t="shared" si="3472"/>
        <v>0</v>
      </c>
      <c r="AT2205" s="118">
        <f t="shared" si="3472"/>
        <v>0</v>
      </c>
      <c r="AU2205" s="118">
        <f t="shared" si="3472"/>
        <v>0</v>
      </c>
      <c r="AV2205" s="118">
        <f t="shared" si="3472"/>
        <v>0</v>
      </c>
      <c r="AW2205" s="118">
        <f t="shared" si="3472"/>
        <v>0</v>
      </c>
      <c r="AX2205" s="118">
        <f t="shared" si="3472"/>
        <v>0</v>
      </c>
      <c r="AY2205" s="118">
        <f t="shared" si="3472"/>
        <v>0</v>
      </c>
      <c r="AZ2205" s="118">
        <f t="shared" si="3472"/>
        <v>0</v>
      </c>
      <c r="BA2205" s="118">
        <f t="shared" si="3472"/>
        <v>0</v>
      </c>
      <c r="BB2205" s="118">
        <f t="shared" si="3472"/>
        <v>0</v>
      </c>
      <c r="BC2205" s="118">
        <f t="shared" si="3472"/>
        <v>0</v>
      </c>
      <c r="BD2205" s="118">
        <f t="shared" si="3472"/>
        <v>0</v>
      </c>
      <c r="BE2205" s="118">
        <f t="shared" si="3472"/>
        <v>0</v>
      </c>
      <c r="BF2205" s="118">
        <f t="shared" si="3472"/>
        <v>0</v>
      </c>
      <c r="BG2205" s="118">
        <f t="shared" si="3472"/>
        <v>0</v>
      </c>
      <c r="BH2205" s="118">
        <f t="shared" si="3472"/>
        <v>0</v>
      </c>
      <c r="BI2205" s="118">
        <f t="shared" si="3472"/>
        <v>0</v>
      </c>
      <c r="BJ2205" s="118">
        <f t="shared" si="3472"/>
        <v>0</v>
      </c>
      <c r="BK2205" s="118">
        <f t="shared" si="3472"/>
        <v>0</v>
      </c>
      <c r="BL2205" s="118">
        <f t="shared" si="3472"/>
        <v>0</v>
      </c>
      <c r="BM2205" s="118">
        <f t="shared" si="3472"/>
        <v>0</v>
      </c>
      <c r="BN2205" s="118">
        <f t="shared" si="3472"/>
        <v>0</v>
      </c>
      <c r="BO2205" s="118">
        <f t="shared" si="3472"/>
        <v>0</v>
      </c>
      <c r="BP2205" s="118">
        <f t="shared" si="3472"/>
        <v>0</v>
      </c>
      <c r="BQ2205" s="118">
        <f t="shared" si="3472"/>
        <v>0</v>
      </c>
      <c r="BR2205" s="118">
        <f t="shared" si="3472"/>
        <v>0</v>
      </c>
      <c r="BS2205" s="118">
        <f t="shared" si="3472"/>
        <v>0</v>
      </c>
      <c r="BT2205" s="118">
        <f t="shared" si="3472"/>
        <v>0</v>
      </c>
      <c r="BU2205" s="118">
        <f t="shared" si="3472"/>
        <v>0</v>
      </c>
      <c r="BV2205" s="118">
        <f t="shared" si="3472"/>
        <v>0</v>
      </c>
      <c r="BW2205" s="118">
        <f t="shared" si="3472"/>
        <v>0</v>
      </c>
      <c r="BX2205" s="118">
        <f t="shared" si="3472"/>
        <v>0</v>
      </c>
      <c r="BY2205" s="118">
        <f t="shared" si="3472"/>
        <v>0</v>
      </c>
      <c r="BZ2205" s="118">
        <f t="shared" si="3472"/>
        <v>0</v>
      </c>
      <c r="CA2205" s="118">
        <f t="shared" si="3472"/>
        <v>0</v>
      </c>
      <c r="CB2205" s="118">
        <f t="shared" si="3472"/>
        <v>0</v>
      </c>
      <c r="CC2205" s="118">
        <f t="shared" si="3472"/>
        <v>0</v>
      </c>
      <c r="CD2205" s="118">
        <f t="shared" si="3472"/>
        <v>0</v>
      </c>
      <c r="CE2205" s="118">
        <f t="shared" ref="CE2205:CK2205" si="3473">MIN(CE2204/30*CE2201,CD2205+CE2201)</f>
        <v>0</v>
      </c>
      <c r="CF2205" s="118">
        <f t="shared" si="3473"/>
        <v>0</v>
      </c>
      <c r="CG2205" s="118">
        <f t="shared" si="3473"/>
        <v>0</v>
      </c>
      <c r="CH2205" s="118">
        <f t="shared" si="3473"/>
        <v>0</v>
      </c>
      <c r="CI2205" s="118">
        <f t="shared" si="3473"/>
        <v>0</v>
      </c>
      <c r="CJ2205" s="118">
        <f t="shared" si="3473"/>
        <v>0</v>
      </c>
      <c r="CK2205" s="118">
        <f t="shared" si="3473"/>
        <v>0</v>
      </c>
      <c r="CL2205" s="118">
        <f>MIN(CL2204/30*CL2201,CK2205+CL2201)</f>
        <v>0</v>
      </c>
      <c r="CN2205"/>
      <c r="CO2205" s="118" t="e">
        <f>MIN(CO2204/90*CO2201,CN2205+CO2201)</f>
        <v>#N/A</v>
      </c>
      <c r="CP2205" s="118" t="e">
        <f t="shared" ref="CP2205:DL2205" si="3474">MIN(CP2204/90*CP2201,CO2205+CP2201)</f>
        <v>#N/A</v>
      </c>
      <c r="CQ2205" s="118" t="e">
        <f t="shared" si="3474"/>
        <v>#N/A</v>
      </c>
      <c r="CR2205" s="118" t="e">
        <f t="shared" si="3474"/>
        <v>#N/A</v>
      </c>
      <c r="CS2205" s="118" t="e">
        <f t="shared" si="3474"/>
        <v>#N/A</v>
      </c>
      <c r="CT2205" s="118" t="e">
        <f t="shared" si="3474"/>
        <v>#N/A</v>
      </c>
      <c r="CU2205" s="118" t="e">
        <f t="shared" si="3474"/>
        <v>#N/A</v>
      </c>
      <c r="CV2205" s="118" t="e">
        <f t="shared" si="3474"/>
        <v>#N/A</v>
      </c>
      <c r="CW2205" s="118" t="e">
        <f t="shared" si="3474"/>
        <v>#N/A</v>
      </c>
      <c r="CX2205" s="118" t="e">
        <f t="shared" si="3474"/>
        <v>#N/A</v>
      </c>
      <c r="CY2205" s="118" t="e">
        <f t="shared" si="3474"/>
        <v>#N/A</v>
      </c>
      <c r="CZ2205" s="118" t="e">
        <f t="shared" si="3474"/>
        <v>#N/A</v>
      </c>
      <c r="DA2205" s="118" t="e">
        <f t="shared" si="3474"/>
        <v>#N/A</v>
      </c>
      <c r="DB2205" s="118" t="e">
        <f t="shared" si="3474"/>
        <v>#N/A</v>
      </c>
      <c r="DC2205" s="118" t="e">
        <f t="shared" si="3474"/>
        <v>#N/A</v>
      </c>
      <c r="DD2205" s="118" t="e">
        <f t="shared" si="3474"/>
        <v>#N/A</v>
      </c>
      <c r="DE2205" s="118" t="e">
        <f t="shared" si="3474"/>
        <v>#N/A</v>
      </c>
      <c r="DF2205" s="118" t="e">
        <f t="shared" si="3474"/>
        <v>#N/A</v>
      </c>
      <c r="DG2205" s="118" t="e">
        <f t="shared" si="3474"/>
        <v>#N/A</v>
      </c>
      <c r="DH2205" s="118" t="e">
        <f t="shared" si="3474"/>
        <v>#N/A</v>
      </c>
      <c r="DI2205" s="118" t="e">
        <f t="shared" si="3474"/>
        <v>#N/A</v>
      </c>
      <c r="DJ2205" s="118" t="e">
        <f t="shared" si="3474"/>
        <v>#N/A</v>
      </c>
      <c r="DK2205" s="118" t="e">
        <f t="shared" si="3474"/>
        <v>#N/A</v>
      </c>
      <c r="DL2205" s="118" t="e">
        <f t="shared" si="3474"/>
        <v>#N/A</v>
      </c>
    </row>
    <row r="2206" spans="1:116" x14ac:dyDescent="0.4">
      <c r="B2206" t="str">
        <f t="shared" si="3467"/>
        <v>2206 WCUR-IS</v>
      </c>
      <c r="D2206" t="s">
        <v>408</v>
      </c>
      <c r="E2206" s="8" t="str">
        <f t="shared" si="3409"/>
        <v>2206 WCUR-IS</v>
      </c>
      <c r="G2206" s="125"/>
      <c r="H2206" s="27"/>
      <c r="I2206" s="78"/>
      <c r="J2206" s="78"/>
      <c r="K2206" s="33"/>
      <c r="L2206" s="33"/>
      <c r="M2206" s="33"/>
      <c r="N2206" s="33"/>
      <c r="O2206" s="33"/>
      <c r="P2206" s="33"/>
      <c r="R2206" s="33"/>
      <c r="S2206" s="33"/>
      <c r="T2206" s="33"/>
      <c r="U2206" s="33"/>
      <c r="V2206" s="33"/>
      <c r="W2206" s="33"/>
      <c r="X2206" s="33"/>
      <c r="Y2206" s="33"/>
      <c r="Z2206" s="33"/>
      <c r="AA2206" s="33"/>
      <c r="AB2206" s="33"/>
      <c r="AC2206" s="33"/>
      <c r="AD2206" s="33"/>
      <c r="AE2206" s="33"/>
      <c r="AF2206" s="33"/>
      <c r="AG2206" s="33"/>
      <c r="AH2206" s="33"/>
      <c r="AI2206" s="33"/>
      <c r="AJ2206" s="33"/>
      <c r="AK2206" s="33"/>
      <c r="AL2206" s="33"/>
      <c r="AM2206" s="33"/>
      <c r="AN2206" s="33"/>
      <c r="AO2206" s="33"/>
      <c r="AP2206" s="33"/>
      <c r="AQ2206" s="33"/>
      <c r="AR2206" s="33"/>
      <c r="AS2206" s="33"/>
      <c r="AT2206" s="33"/>
      <c r="AU2206" s="33"/>
      <c r="AV2206" s="33"/>
      <c r="AW2206" s="33"/>
      <c r="AX2206" s="33"/>
      <c r="AY2206" s="33"/>
      <c r="AZ2206" s="33"/>
      <c r="BA2206" s="33"/>
      <c r="BB2206" s="33"/>
      <c r="BC2206" s="33"/>
      <c r="BD2206" s="33"/>
      <c r="BE2206" s="33"/>
      <c r="BF2206" s="33"/>
      <c r="BG2206" s="33"/>
      <c r="BH2206" s="33"/>
      <c r="BI2206" s="33"/>
      <c r="BJ2206" s="33"/>
      <c r="BK2206" s="33"/>
      <c r="BL2206" s="33"/>
      <c r="BM2206" s="33"/>
      <c r="BN2206" s="33"/>
      <c r="BO2206" s="33"/>
      <c r="BP2206" s="33"/>
      <c r="BQ2206" s="33"/>
      <c r="BR2206" s="33"/>
      <c r="BS2206" s="33"/>
      <c r="BT2206" s="33"/>
      <c r="BU2206" s="33"/>
      <c r="BV2206" s="33"/>
      <c r="BW2206" s="33"/>
      <c r="BX2206" s="33"/>
      <c r="BY2206" s="33"/>
      <c r="BZ2206" s="33"/>
      <c r="CA2206" s="33"/>
      <c r="CB2206" s="33"/>
      <c r="CC2206" s="33"/>
      <c r="CD2206" s="33"/>
      <c r="CE2206" s="33"/>
      <c r="CF2206" s="33"/>
      <c r="CG2206" s="33"/>
      <c r="CH2206" s="33"/>
      <c r="CI2206" s="33"/>
      <c r="CJ2206" s="33"/>
      <c r="CK2206" s="33"/>
      <c r="CL2206" s="33"/>
      <c r="CN2206"/>
      <c r="CO2206" s="33"/>
      <c r="CP2206" s="33"/>
      <c r="CQ2206" s="33"/>
      <c r="CR2206" s="33"/>
      <c r="CS2206" s="33"/>
      <c r="CT2206" s="33"/>
      <c r="CU2206" s="33"/>
      <c r="CV2206" s="33"/>
      <c r="CW2206" s="33"/>
      <c r="CX2206" s="33"/>
      <c r="CY2206" s="33"/>
      <c r="CZ2206" s="33"/>
      <c r="DA2206" s="33"/>
      <c r="DB2206" s="33"/>
      <c r="DC2206" s="33"/>
      <c r="DD2206" s="33"/>
      <c r="DE2206" s="33"/>
      <c r="DF2206" s="33"/>
      <c r="DG2206" s="33"/>
      <c r="DH2206" s="33"/>
      <c r="DI2206" s="33"/>
      <c r="DJ2206" s="33"/>
      <c r="DK2206" s="33"/>
      <c r="DL2206" s="33"/>
    </row>
    <row r="2207" spans="1:116" x14ac:dyDescent="0.4">
      <c r="B2207" t="s">
        <v>332</v>
      </c>
      <c r="D2207" t="s">
        <v>408</v>
      </c>
      <c r="E2207" s="8" t="str">
        <f t="shared" si="3409"/>
        <v>2207 WCUR-IS</v>
      </c>
      <c r="G2207" s="136" t="str">
        <f>G2181</f>
        <v>(Primary label)</v>
      </c>
      <c r="K2207" s="33">
        <f>SUMIF($3:$3,K$2,2203:2203)</f>
        <v>0</v>
      </c>
      <c r="L2207" s="33">
        <f>SUMIF($3:$3,L$2,2203:2203)</f>
        <v>0</v>
      </c>
      <c r="M2207" s="33">
        <f>SUMIF($3:$3,M$2,2203:2203)</f>
        <v>0</v>
      </c>
      <c r="N2207" s="33">
        <f>SUMIF($3:$3,N$2,2203:2203)</f>
        <v>0</v>
      </c>
      <c r="O2207" s="33">
        <f>SUMIF($3:$3,O$2,2203:2203)</f>
        <v>0</v>
      </c>
      <c r="P2207" s="33">
        <f>SUMIF($3:$3,P$2,2203:2203)</f>
        <v>0</v>
      </c>
      <c r="R2207" s="33"/>
      <c r="S2207" s="33">
        <f>S2205-R2205</f>
        <v>0</v>
      </c>
      <c r="T2207" s="33">
        <f t="shared" ref="T2207:CE2207" si="3475">T2205-S2205</f>
        <v>0</v>
      </c>
      <c r="U2207" s="33">
        <f t="shared" si="3475"/>
        <v>0</v>
      </c>
      <c r="V2207" s="33">
        <f t="shared" si="3475"/>
        <v>0</v>
      </c>
      <c r="W2207" s="33">
        <f t="shared" si="3475"/>
        <v>0</v>
      </c>
      <c r="X2207" s="33">
        <f t="shared" si="3475"/>
        <v>0</v>
      </c>
      <c r="Y2207" s="33">
        <f t="shared" si="3475"/>
        <v>0</v>
      </c>
      <c r="Z2207" s="33">
        <f t="shared" si="3475"/>
        <v>0</v>
      </c>
      <c r="AA2207" s="33">
        <f t="shared" si="3475"/>
        <v>0</v>
      </c>
      <c r="AB2207" s="33">
        <f t="shared" si="3475"/>
        <v>0</v>
      </c>
      <c r="AC2207" s="33">
        <f t="shared" si="3475"/>
        <v>0</v>
      </c>
      <c r="AD2207" s="33">
        <f t="shared" si="3475"/>
        <v>0</v>
      </c>
      <c r="AE2207" s="33">
        <f t="shared" si="3475"/>
        <v>0</v>
      </c>
      <c r="AF2207" s="33">
        <f t="shared" si="3475"/>
        <v>0</v>
      </c>
      <c r="AG2207" s="33">
        <f t="shared" si="3475"/>
        <v>0</v>
      </c>
      <c r="AH2207" s="33">
        <f t="shared" si="3475"/>
        <v>0</v>
      </c>
      <c r="AI2207" s="33">
        <f t="shared" si="3475"/>
        <v>0</v>
      </c>
      <c r="AJ2207" s="33">
        <f t="shared" si="3475"/>
        <v>0</v>
      </c>
      <c r="AK2207" s="33">
        <f t="shared" si="3475"/>
        <v>0</v>
      </c>
      <c r="AL2207" s="33">
        <f t="shared" si="3475"/>
        <v>0</v>
      </c>
      <c r="AM2207" s="33">
        <f t="shared" si="3475"/>
        <v>0</v>
      </c>
      <c r="AN2207" s="33">
        <f t="shared" si="3475"/>
        <v>0</v>
      </c>
      <c r="AO2207" s="33">
        <f t="shared" si="3475"/>
        <v>0</v>
      </c>
      <c r="AP2207" s="33">
        <f t="shared" si="3475"/>
        <v>0</v>
      </c>
      <c r="AQ2207" s="33">
        <f t="shared" si="3475"/>
        <v>0</v>
      </c>
      <c r="AR2207" s="33">
        <f t="shared" si="3475"/>
        <v>0</v>
      </c>
      <c r="AS2207" s="33">
        <f t="shared" si="3475"/>
        <v>0</v>
      </c>
      <c r="AT2207" s="33">
        <f t="shared" si="3475"/>
        <v>0</v>
      </c>
      <c r="AU2207" s="33">
        <f t="shared" si="3475"/>
        <v>0</v>
      </c>
      <c r="AV2207" s="33">
        <f t="shared" si="3475"/>
        <v>0</v>
      </c>
      <c r="AW2207" s="33">
        <f t="shared" si="3475"/>
        <v>0</v>
      </c>
      <c r="AX2207" s="33">
        <f t="shared" si="3475"/>
        <v>0</v>
      </c>
      <c r="AY2207" s="33">
        <f t="shared" si="3475"/>
        <v>0</v>
      </c>
      <c r="AZ2207" s="33">
        <f t="shared" si="3475"/>
        <v>0</v>
      </c>
      <c r="BA2207" s="33">
        <f t="shared" si="3475"/>
        <v>0</v>
      </c>
      <c r="BB2207" s="33">
        <f t="shared" si="3475"/>
        <v>0</v>
      </c>
      <c r="BC2207" s="33">
        <f t="shared" si="3475"/>
        <v>0</v>
      </c>
      <c r="BD2207" s="33">
        <f t="shared" si="3475"/>
        <v>0</v>
      </c>
      <c r="BE2207" s="33">
        <f t="shared" si="3475"/>
        <v>0</v>
      </c>
      <c r="BF2207" s="33">
        <f t="shared" si="3475"/>
        <v>0</v>
      </c>
      <c r="BG2207" s="33">
        <f t="shared" si="3475"/>
        <v>0</v>
      </c>
      <c r="BH2207" s="33">
        <f t="shared" si="3475"/>
        <v>0</v>
      </c>
      <c r="BI2207" s="33">
        <f t="shared" si="3475"/>
        <v>0</v>
      </c>
      <c r="BJ2207" s="33">
        <f t="shared" si="3475"/>
        <v>0</v>
      </c>
      <c r="BK2207" s="33">
        <f t="shared" si="3475"/>
        <v>0</v>
      </c>
      <c r="BL2207" s="33">
        <f t="shared" si="3475"/>
        <v>0</v>
      </c>
      <c r="BM2207" s="33">
        <f t="shared" si="3475"/>
        <v>0</v>
      </c>
      <c r="BN2207" s="33">
        <f t="shared" si="3475"/>
        <v>0</v>
      </c>
      <c r="BO2207" s="33">
        <f t="shared" si="3475"/>
        <v>0</v>
      </c>
      <c r="BP2207" s="33">
        <f t="shared" si="3475"/>
        <v>0</v>
      </c>
      <c r="BQ2207" s="33">
        <f t="shared" si="3475"/>
        <v>0</v>
      </c>
      <c r="BR2207" s="33">
        <f t="shared" si="3475"/>
        <v>0</v>
      </c>
      <c r="BS2207" s="33">
        <f t="shared" si="3475"/>
        <v>0</v>
      </c>
      <c r="BT2207" s="33">
        <f t="shared" si="3475"/>
        <v>0</v>
      </c>
      <c r="BU2207" s="33">
        <f t="shared" si="3475"/>
        <v>0</v>
      </c>
      <c r="BV2207" s="33">
        <f t="shared" si="3475"/>
        <v>0</v>
      </c>
      <c r="BW2207" s="33">
        <f t="shared" si="3475"/>
        <v>0</v>
      </c>
      <c r="BX2207" s="33">
        <f t="shared" si="3475"/>
        <v>0</v>
      </c>
      <c r="BY2207" s="33">
        <f t="shared" si="3475"/>
        <v>0</v>
      </c>
      <c r="BZ2207" s="33">
        <f t="shared" si="3475"/>
        <v>0</v>
      </c>
      <c r="CA2207" s="33">
        <f t="shared" si="3475"/>
        <v>0</v>
      </c>
      <c r="CB2207" s="33">
        <f t="shared" si="3475"/>
        <v>0</v>
      </c>
      <c r="CC2207" s="33">
        <f t="shared" si="3475"/>
        <v>0</v>
      </c>
      <c r="CD2207" s="33">
        <f t="shared" si="3475"/>
        <v>0</v>
      </c>
      <c r="CE2207" s="33">
        <f t="shared" si="3475"/>
        <v>0</v>
      </c>
      <c r="CF2207" s="33">
        <f t="shared" ref="CF2207:CL2207" si="3476">CF2205-CE2205</f>
        <v>0</v>
      </c>
      <c r="CG2207" s="33">
        <f t="shared" si="3476"/>
        <v>0</v>
      </c>
      <c r="CH2207" s="33">
        <f t="shared" si="3476"/>
        <v>0</v>
      </c>
      <c r="CI2207" s="33">
        <f t="shared" si="3476"/>
        <v>0</v>
      </c>
      <c r="CJ2207" s="33">
        <f t="shared" si="3476"/>
        <v>0</v>
      </c>
      <c r="CK2207" s="33">
        <f t="shared" si="3476"/>
        <v>0</v>
      </c>
      <c r="CL2207" s="33">
        <f t="shared" si="3476"/>
        <v>0</v>
      </c>
      <c r="CO2207" s="33" t="e">
        <f t="shared" ref="CO2207" si="3477">CO2205-CN2205</f>
        <v>#N/A</v>
      </c>
      <c r="CP2207" s="33" t="e">
        <f t="shared" ref="CP2207" si="3478">CP2205-CO2205</f>
        <v>#N/A</v>
      </c>
      <c r="CQ2207" s="33" t="e">
        <f t="shared" ref="CQ2207" si="3479">CQ2205-CP2205</f>
        <v>#N/A</v>
      </c>
      <c r="CR2207" s="33" t="e">
        <f t="shared" ref="CR2207" si="3480">CR2205-CQ2205</f>
        <v>#N/A</v>
      </c>
      <c r="CS2207" s="33" t="e">
        <f t="shared" ref="CS2207" si="3481">CS2205-CR2205</f>
        <v>#N/A</v>
      </c>
      <c r="CT2207" s="33" t="e">
        <f t="shared" ref="CT2207" si="3482">CT2205-CS2205</f>
        <v>#N/A</v>
      </c>
      <c r="CU2207" s="33" t="e">
        <f t="shared" ref="CU2207" si="3483">CU2205-CT2205</f>
        <v>#N/A</v>
      </c>
      <c r="CV2207" s="33" t="e">
        <f t="shared" ref="CV2207" si="3484">CV2205-CU2205</f>
        <v>#N/A</v>
      </c>
      <c r="CW2207" s="33" t="e">
        <f t="shared" ref="CW2207" si="3485">CW2205-CV2205</f>
        <v>#N/A</v>
      </c>
      <c r="CX2207" s="33" t="e">
        <f t="shared" ref="CX2207" si="3486">CX2205-CW2205</f>
        <v>#N/A</v>
      </c>
      <c r="CY2207" s="33" t="e">
        <f t="shared" ref="CY2207" si="3487">CY2205-CX2205</f>
        <v>#N/A</v>
      </c>
      <c r="CZ2207" s="33" t="e">
        <f t="shared" ref="CZ2207" si="3488">CZ2205-CY2205</f>
        <v>#N/A</v>
      </c>
      <c r="DA2207" s="33" t="e">
        <f t="shared" ref="DA2207" si="3489">DA2205-CZ2205</f>
        <v>#N/A</v>
      </c>
      <c r="DB2207" s="33" t="e">
        <f t="shared" ref="DB2207" si="3490">DB2205-DA2205</f>
        <v>#N/A</v>
      </c>
      <c r="DC2207" s="33" t="e">
        <f t="shared" ref="DC2207" si="3491">DC2205-DB2205</f>
        <v>#N/A</v>
      </c>
      <c r="DD2207" s="33" t="e">
        <f t="shared" ref="DD2207" si="3492">DD2205-DC2205</f>
        <v>#N/A</v>
      </c>
      <c r="DE2207" s="33" t="e">
        <f t="shared" ref="DE2207" si="3493">DE2205-DD2205</f>
        <v>#N/A</v>
      </c>
      <c r="DF2207" s="33" t="e">
        <f t="shared" ref="DF2207" si="3494">DF2205-DE2205</f>
        <v>#N/A</v>
      </c>
      <c r="DG2207" s="33" t="e">
        <f t="shared" ref="DG2207" si="3495">DG2205-DF2205</f>
        <v>#N/A</v>
      </c>
      <c r="DH2207" s="33" t="e">
        <f t="shared" ref="DH2207" si="3496">DH2205-DG2205</f>
        <v>#N/A</v>
      </c>
      <c r="DI2207" s="33" t="e">
        <f t="shared" ref="DI2207" si="3497">DI2205-DH2205</f>
        <v>#N/A</v>
      </c>
      <c r="DJ2207" s="33" t="e">
        <f t="shared" ref="DJ2207" si="3498">DJ2205-DI2205</f>
        <v>#N/A</v>
      </c>
      <c r="DK2207" s="33" t="e">
        <f t="shared" ref="DK2207:DL2207" si="3499">DK2205-DJ2205</f>
        <v>#N/A</v>
      </c>
      <c r="DL2207" s="33" t="e">
        <f t="shared" si="3499"/>
        <v>#N/A</v>
      </c>
    </row>
    <row r="2208" spans="1:116" x14ac:dyDescent="0.4">
      <c r="B2208" t="s">
        <v>332</v>
      </c>
      <c r="D2208" t="s">
        <v>408</v>
      </c>
      <c r="E2208" s="8" t="str">
        <f t="shared" si="3409"/>
        <v>2208 WCUR-IS</v>
      </c>
      <c r="G2208" s="136" t="str">
        <f t="shared" ref="G2208:G2214" si="3500">G2182</f>
        <v>primary unit</v>
      </c>
      <c r="K2208" s="53"/>
      <c r="L2208" s="53"/>
      <c r="M2208" s="53"/>
      <c r="N2208" s="53"/>
      <c r="O2208" s="53"/>
      <c r="P2208" s="53"/>
      <c r="R2208" s="24"/>
      <c r="S2208" s="24"/>
      <c r="T2208" s="24"/>
      <c r="U2208" s="24"/>
      <c r="V2208" s="24"/>
      <c r="W2208" s="24"/>
      <c r="X2208" s="24"/>
      <c r="Y2208" s="24"/>
      <c r="Z2208" s="24"/>
      <c r="AA2208" s="24"/>
      <c r="AB2208" s="24"/>
      <c r="AC2208" s="24"/>
      <c r="AD2208" s="24"/>
      <c r="AE2208" s="24"/>
      <c r="AF2208" s="24"/>
      <c r="AG2208" s="24"/>
      <c r="AH2208" s="24"/>
      <c r="AI2208" s="24"/>
      <c r="AJ2208" s="24"/>
      <c r="AK2208" s="24"/>
      <c r="AL2208" s="24"/>
      <c r="AM2208" s="24"/>
      <c r="AN2208" s="24"/>
      <c r="AO2208" s="24"/>
      <c r="AP2208" s="24"/>
      <c r="AQ2208" s="24"/>
      <c r="AR2208" s="24"/>
      <c r="AS2208" s="24"/>
      <c r="AT2208" s="24"/>
      <c r="AU2208" s="24"/>
      <c r="AV2208" s="24"/>
      <c r="AW2208" s="24"/>
      <c r="AX2208" s="24"/>
      <c r="AY2208" s="24"/>
      <c r="AZ2208" s="24"/>
      <c r="BA2208" s="24"/>
      <c r="BB2208" s="24"/>
      <c r="BC2208" s="24"/>
      <c r="BD2208" s="24"/>
      <c r="BE2208" s="24"/>
      <c r="BF2208" s="24"/>
      <c r="BG2208" s="24"/>
      <c r="BH2208" s="24"/>
      <c r="BI2208" s="24"/>
      <c r="BJ2208" s="24"/>
      <c r="BK2208" s="24"/>
      <c r="BL2208" s="24"/>
      <c r="BM2208" s="24"/>
      <c r="BN2208" s="24"/>
      <c r="BO2208" s="24"/>
      <c r="BP2208" s="24"/>
      <c r="BQ2208" s="24"/>
      <c r="BR2208" s="24"/>
      <c r="BS2208" s="24"/>
      <c r="BT2208" s="24"/>
      <c r="BU2208" s="24"/>
      <c r="BV2208" s="24"/>
      <c r="BW2208" s="24"/>
      <c r="BX2208" s="24"/>
      <c r="BY2208" s="24"/>
      <c r="BZ2208" s="24"/>
      <c r="CA2208" s="24"/>
      <c r="CB2208" s="24"/>
      <c r="CC2208" s="24"/>
      <c r="CD2208" s="24"/>
      <c r="CE2208" s="24"/>
      <c r="CF2208" s="24"/>
      <c r="CG2208" s="24"/>
      <c r="CH2208" s="24"/>
      <c r="CI2208" s="24"/>
      <c r="CJ2208" s="24"/>
      <c r="CK2208" s="24"/>
      <c r="CL2208" s="24"/>
      <c r="CO2208" s="24"/>
      <c r="CP2208" s="24"/>
      <c r="CQ2208" s="24"/>
      <c r="CR2208" s="24"/>
      <c r="CS2208" s="24"/>
      <c r="CT2208" s="24"/>
      <c r="CU2208" s="24"/>
      <c r="CV2208" s="24"/>
      <c r="CW2208" s="24"/>
      <c r="CX2208" s="24"/>
      <c r="CY2208" s="24"/>
      <c r="CZ2208" s="24"/>
      <c r="DA2208" s="24"/>
      <c r="DB2208" s="24"/>
      <c r="DC2208" s="24"/>
      <c r="DD2208" s="24"/>
      <c r="DE2208" s="24"/>
      <c r="DF2208" s="24"/>
      <c r="DG2208" s="24"/>
      <c r="DH2208" s="24"/>
      <c r="DI2208" s="24"/>
      <c r="DJ2208" s="24"/>
      <c r="DK2208" s="24"/>
      <c r="DL2208" s="24"/>
    </row>
    <row r="2209" spans="1:116" x14ac:dyDescent="0.4">
      <c r="B2209" t="s">
        <v>332</v>
      </c>
      <c r="D2209" t="s">
        <v>408</v>
      </c>
      <c r="E2209" s="8" t="str">
        <f t="shared" si="3409"/>
        <v>2209 WCUR-IS</v>
      </c>
      <c r="G2209" s="136" t="str">
        <f t="shared" si="3500"/>
        <v>Primary revenue driver</v>
      </c>
      <c r="K2209" s="53"/>
      <c r="L2209" s="53"/>
      <c r="M2209" s="53"/>
      <c r="N2209" s="53"/>
      <c r="O2209" s="53"/>
      <c r="P2209" s="53"/>
      <c r="R2209" s="24"/>
      <c r="S2209" s="24"/>
      <c r="T2209" s="24"/>
      <c r="U2209" s="24"/>
      <c r="V2209" s="24"/>
      <c r="W2209" s="24"/>
      <c r="X2209" s="24"/>
      <c r="Y2209" s="24"/>
      <c r="Z2209" s="24"/>
      <c r="AA2209" s="24"/>
      <c r="AB2209" s="24"/>
      <c r="AC2209" s="24"/>
      <c r="AD2209" s="24"/>
      <c r="AE2209" s="24"/>
      <c r="AF2209" s="24"/>
      <c r="AG2209" s="24"/>
      <c r="AH2209" s="24"/>
      <c r="AI2209" s="24"/>
      <c r="AJ2209" s="24"/>
      <c r="AK2209" s="24"/>
      <c r="AL2209" s="24"/>
      <c r="AM2209" s="24"/>
      <c r="AN2209" s="24"/>
      <c r="AO2209" s="24"/>
      <c r="AP2209" s="24"/>
      <c r="AQ2209" s="24"/>
      <c r="AR2209" s="24"/>
      <c r="AS2209" s="24"/>
      <c r="AT2209" s="24"/>
      <c r="AU2209" s="24"/>
      <c r="AV2209" s="24"/>
      <c r="AW2209" s="24"/>
      <c r="AX2209" s="24"/>
      <c r="AY2209" s="24"/>
      <c r="AZ2209" s="24"/>
      <c r="BA2209" s="24"/>
      <c r="BB2209" s="24"/>
      <c r="BC2209" s="24"/>
      <c r="BD2209" s="24"/>
      <c r="BE2209" s="24"/>
      <c r="BF2209" s="24"/>
      <c r="BG2209" s="24"/>
      <c r="BH2209" s="24"/>
      <c r="BI2209" s="24"/>
      <c r="BJ2209" s="24"/>
      <c r="BK2209" s="24"/>
      <c r="BL2209" s="24"/>
      <c r="BM2209" s="24"/>
      <c r="BN2209" s="24"/>
      <c r="BO2209" s="24"/>
      <c r="BP2209" s="24"/>
      <c r="BQ2209" s="24"/>
      <c r="BR2209" s="24"/>
      <c r="BS2209" s="24"/>
      <c r="BT2209" s="24"/>
      <c r="BU2209" s="24"/>
      <c r="BV2209" s="24"/>
      <c r="BW2209" s="24"/>
      <c r="BX2209" s="24"/>
      <c r="BY2209" s="24"/>
      <c r="BZ2209" s="24"/>
      <c r="CA2209" s="24"/>
      <c r="CB2209" s="24"/>
      <c r="CC2209" s="24"/>
      <c r="CD2209" s="24"/>
      <c r="CE2209" s="24"/>
      <c r="CF2209" s="24"/>
      <c r="CG2209" s="24"/>
      <c r="CH2209" s="24"/>
      <c r="CI2209" s="24"/>
      <c r="CJ2209" s="24"/>
      <c r="CK2209" s="24"/>
      <c r="CL2209" s="24"/>
      <c r="CO2209" s="24"/>
      <c r="CP2209" s="24"/>
      <c r="CQ2209" s="24"/>
      <c r="CR2209" s="24"/>
      <c r="CS2209" s="24"/>
      <c r="CT2209" s="24"/>
      <c r="CU2209" s="24"/>
      <c r="CV2209" s="24"/>
      <c r="CW2209" s="24"/>
      <c r="CX2209" s="24"/>
      <c r="CY2209" s="24"/>
      <c r="CZ2209" s="24"/>
      <c r="DA2209" s="24"/>
      <c r="DB2209" s="24"/>
      <c r="DC2209" s="24"/>
      <c r="DD2209" s="24"/>
      <c r="DE2209" s="24"/>
      <c r="DF2209" s="24"/>
      <c r="DG2209" s="24"/>
      <c r="DH2209" s="24"/>
      <c r="DI2209" s="24"/>
      <c r="DJ2209" s="24"/>
      <c r="DK2209" s="24"/>
      <c r="DL2209" s="24"/>
    </row>
    <row r="2210" spans="1:116" x14ac:dyDescent="0.4">
      <c r="B2210" t="s">
        <v>332</v>
      </c>
      <c r="D2210" t="s">
        <v>408</v>
      </c>
      <c r="E2210" s="8" t="str">
        <f t="shared" si="3409"/>
        <v>2210 WCUR-IS</v>
      </c>
      <c r="G2210" s="136" t="str">
        <f t="shared" si="3500"/>
        <v>Primary volume driver</v>
      </c>
      <c r="K2210" s="53"/>
      <c r="L2210" s="53"/>
      <c r="M2210" s="53"/>
      <c r="N2210" s="53"/>
      <c r="O2210" s="53"/>
      <c r="P2210" s="53"/>
      <c r="R2210" s="24"/>
      <c r="S2210" s="24"/>
      <c r="T2210" s="24"/>
      <c r="U2210" s="24"/>
      <c r="V2210" s="24"/>
      <c r="W2210" s="24"/>
      <c r="X2210" s="24"/>
      <c r="Y2210" s="24"/>
      <c r="Z2210" s="24"/>
      <c r="AA2210" s="24"/>
      <c r="AB2210" s="24"/>
      <c r="AC2210" s="24"/>
      <c r="AD2210" s="24"/>
      <c r="AE2210" s="24"/>
      <c r="AF2210" s="24"/>
      <c r="AG2210" s="24"/>
      <c r="AH2210" s="24"/>
      <c r="AI2210" s="24"/>
      <c r="AJ2210" s="24"/>
      <c r="AK2210" s="24"/>
      <c r="AL2210" s="24"/>
      <c r="AM2210" s="24"/>
      <c r="AN2210" s="24"/>
      <c r="AO2210" s="24"/>
      <c r="AP2210" s="24"/>
      <c r="AQ2210" s="24"/>
      <c r="AR2210" s="24"/>
      <c r="AS2210" s="24"/>
      <c r="AT2210" s="24"/>
      <c r="AU2210" s="24"/>
      <c r="AV2210" s="24"/>
      <c r="AW2210" s="24"/>
      <c r="AX2210" s="24"/>
      <c r="AY2210" s="24"/>
      <c r="AZ2210" s="24"/>
      <c r="BA2210" s="24"/>
      <c r="BB2210" s="24"/>
      <c r="BC2210" s="24"/>
      <c r="BD2210" s="24"/>
      <c r="BE2210" s="24"/>
      <c r="BF2210" s="24"/>
      <c r="BG2210" s="24"/>
      <c r="BH2210" s="24"/>
      <c r="BI2210" s="24"/>
      <c r="BJ2210" s="24"/>
      <c r="BK2210" s="24"/>
      <c r="BL2210" s="24"/>
      <c r="BM2210" s="24"/>
      <c r="BN2210" s="24"/>
      <c r="BO2210" s="24"/>
      <c r="BP2210" s="24"/>
      <c r="BQ2210" s="24"/>
      <c r="BR2210" s="24"/>
      <c r="BS2210" s="24"/>
      <c r="BT2210" s="24"/>
      <c r="BU2210" s="24"/>
      <c r="BV2210" s="24"/>
      <c r="BW2210" s="24"/>
      <c r="BX2210" s="24"/>
      <c r="BY2210" s="24"/>
      <c r="BZ2210" s="24"/>
      <c r="CA2210" s="24"/>
      <c r="CB2210" s="24"/>
      <c r="CC2210" s="24"/>
      <c r="CD2210" s="24"/>
      <c r="CE2210" s="24"/>
      <c r="CF2210" s="24"/>
      <c r="CG2210" s="24"/>
      <c r="CH2210" s="24"/>
      <c r="CI2210" s="24"/>
      <c r="CJ2210" s="24"/>
      <c r="CK2210" s="24"/>
      <c r="CL2210" s="24"/>
      <c r="CO2210" s="24"/>
      <c r="CP2210" s="24"/>
      <c r="CQ2210" s="24"/>
      <c r="CR2210" s="24"/>
      <c r="CS2210" s="24"/>
      <c r="CT2210" s="24"/>
      <c r="CU2210" s="24"/>
      <c r="CV2210" s="24"/>
      <c r="CW2210" s="24"/>
      <c r="CX2210" s="24"/>
      <c r="CY2210" s="24"/>
      <c r="CZ2210" s="24"/>
      <c r="DA2210" s="24"/>
      <c r="DB2210" s="24"/>
      <c r="DC2210" s="24"/>
      <c r="DD2210" s="24"/>
      <c r="DE2210" s="24"/>
      <c r="DF2210" s="24"/>
      <c r="DG2210" s="24"/>
      <c r="DH2210" s="24"/>
      <c r="DI2210" s="24"/>
      <c r="DJ2210" s="24"/>
      <c r="DK2210" s="24"/>
      <c r="DL2210" s="24"/>
    </row>
    <row r="2211" spans="1:116" x14ac:dyDescent="0.4">
      <c r="B2211" t="s">
        <v>332</v>
      </c>
      <c r="D2211" t="s">
        <v>408</v>
      </c>
      <c r="E2211" s="8" t="str">
        <f t="shared" si="3409"/>
        <v>2211 WCUR-IS</v>
      </c>
      <c r="G2211" s="136" t="str">
        <f t="shared" si="3500"/>
        <v>Simple accounts payble - IS driven:</v>
      </c>
      <c r="K2211" s="53"/>
      <c r="L2211" s="53"/>
      <c r="M2211" s="53"/>
      <c r="N2211" s="53"/>
      <c r="O2211" s="53"/>
      <c r="P2211" s="53"/>
      <c r="R2211" s="24"/>
      <c r="S2211" s="179" t="str">
        <f>S2194</f>
        <v>S$16</v>
      </c>
      <c r="T2211" s="179" t="str">
        <f t="shared" ref="T2211:CE2211" si="3501">T2194</f>
        <v>T$16</v>
      </c>
      <c r="U2211" s="179" t="str">
        <f t="shared" si="3501"/>
        <v>U$16</v>
      </c>
      <c r="V2211" s="179" t="str">
        <f t="shared" si="3501"/>
        <v>V$16</v>
      </c>
      <c r="W2211" s="179" t="str">
        <f t="shared" si="3501"/>
        <v>W$16</v>
      </c>
      <c r="X2211" s="179" t="str">
        <f t="shared" si="3501"/>
        <v>X$16</v>
      </c>
      <c r="Y2211" s="179" t="str">
        <f t="shared" si="3501"/>
        <v>Y$16</v>
      </c>
      <c r="Z2211" s="179" t="str">
        <f t="shared" si="3501"/>
        <v>Z$16</v>
      </c>
      <c r="AA2211" s="179" t="str">
        <f t="shared" si="3501"/>
        <v>AA$16</v>
      </c>
      <c r="AB2211" s="179" t="str">
        <f t="shared" si="3501"/>
        <v>AB$16</v>
      </c>
      <c r="AC2211" s="179" t="str">
        <f t="shared" si="3501"/>
        <v>AC$16</v>
      </c>
      <c r="AD2211" s="179" t="str">
        <f t="shared" si="3501"/>
        <v>AD$16</v>
      </c>
      <c r="AE2211" s="179" t="str">
        <f t="shared" si="3501"/>
        <v>AE$16</v>
      </c>
      <c r="AF2211" s="179" t="str">
        <f t="shared" si="3501"/>
        <v>AF$16</v>
      </c>
      <c r="AG2211" s="179" t="str">
        <f t="shared" si="3501"/>
        <v>AG$16</v>
      </c>
      <c r="AH2211" s="179" t="str">
        <f t="shared" si="3501"/>
        <v>AH$16</v>
      </c>
      <c r="AI2211" s="179" t="str">
        <f t="shared" si="3501"/>
        <v>AI$16</v>
      </c>
      <c r="AJ2211" s="179" t="str">
        <f t="shared" si="3501"/>
        <v>AJ$16</v>
      </c>
      <c r="AK2211" s="179" t="str">
        <f t="shared" si="3501"/>
        <v>AK$16</v>
      </c>
      <c r="AL2211" s="179" t="str">
        <f t="shared" si="3501"/>
        <v>AL$16</v>
      </c>
      <c r="AM2211" s="179" t="str">
        <f t="shared" si="3501"/>
        <v>AM$16</v>
      </c>
      <c r="AN2211" s="179" t="str">
        <f t="shared" si="3501"/>
        <v>AN$16</v>
      </c>
      <c r="AO2211" s="179" t="str">
        <f t="shared" si="3501"/>
        <v>AO$16</v>
      </c>
      <c r="AP2211" s="179" t="str">
        <f t="shared" si="3501"/>
        <v>AP$16</v>
      </c>
      <c r="AQ2211" s="179" t="str">
        <f t="shared" si="3501"/>
        <v>AQ$16</v>
      </c>
      <c r="AR2211" s="179" t="str">
        <f t="shared" si="3501"/>
        <v>AR$16</v>
      </c>
      <c r="AS2211" s="179" t="str">
        <f t="shared" si="3501"/>
        <v>AS$16</v>
      </c>
      <c r="AT2211" s="179" t="str">
        <f t="shared" si="3501"/>
        <v>AT$16</v>
      </c>
      <c r="AU2211" s="179" t="str">
        <f t="shared" si="3501"/>
        <v>AU$16</v>
      </c>
      <c r="AV2211" s="179" t="str">
        <f t="shared" si="3501"/>
        <v>AV$16</v>
      </c>
      <c r="AW2211" s="179" t="str">
        <f t="shared" si="3501"/>
        <v>AW$16</v>
      </c>
      <c r="AX2211" s="179" t="str">
        <f t="shared" si="3501"/>
        <v>AX$16</v>
      </c>
      <c r="AY2211" s="179" t="str">
        <f t="shared" si="3501"/>
        <v>AY$16</v>
      </c>
      <c r="AZ2211" s="179" t="str">
        <f t="shared" si="3501"/>
        <v>AZ$16</v>
      </c>
      <c r="BA2211" s="179" t="str">
        <f t="shared" si="3501"/>
        <v>BA$16</v>
      </c>
      <c r="BB2211" s="179" t="str">
        <f t="shared" si="3501"/>
        <v>BB$16</v>
      </c>
      <c r="BC2211" s="179" t="str">
        <f t="shared" si="3501"/>
        <v>BC$16</v>
      </c>
      <c r="BD2211" s="179" t="str">
        <f t="shared" si="3501"/>
        <v>BD$16</v>
      </c>
      <c r="BE2211" s="179" t="str">
        <f t="shared" si="3501"/>
        <v>BE$16</v>
      </c>
      <c r="BF2211" s="179" t="str">
        <f t="shared" si="3501"/>
        <v>BF$16</v>
      </c>
      <c r="BG2211" s="179" t="str">
        <f t="shared" si="3501"/>
        <v>BG$16</v>
      </c>
      <c r="BH2211" s="179" t="str">
        <f t="shared" si="3501"/>
        <v>BH$16</v>
      </c>
      <c r="BI2211" s="179" t="str">
        <f t="shared" si="3501"/>
        <v>BI$16</v>
      </c>
      <c r="BJ2211" s="179" t="str">
        <f t="shared" si="3501"/>
        <v>BJ$16</v>
      </c>
      <c r="BK2211" s="179" t="str">
        <f t="shared" si="3501"/>
        <v>BK$16</v>
      </c>
      <c r="BL2211" s="179" t="str">
        <f t="shared" si="3501"/>
        <v>BL$16</v>
      </c>
      <c r="BM2211" s="179" t="str">
        <f t="shared" si="3501"/>
        <v>BM$16</v>
      </c>
      <c r="BN2211" s="179" t="str">
        <f t="shared" si="3501"/>
        <v>BN$16</v>
      </c>
      <c r="BO2211" s="179" t="str">
        <f t="shared" si="3501"/>
        <v>BO$16</v>
      </c>
      <c r="BP2211" s="179" t="str">
        <f t="shared" si="3501"/>
        <v>BP$16</v>
      </c>
      <c r="BQ2211" s="179" t="str">
        <f t="shared" si="3501"/>
        <v>BQ$16</v>
      </c>
      <c r="BR2211" s="179" t="str">
        <f t="shared" si="3501"/>
        <v>BR$16</v>
      </c>
      <c r="BS2211" s="179" t="str">
        <f t="shared" si="3501"/>
        <v>BS$16</v>
      </c>
      <c r="BT2211" s="179" t="str">
        <f t="shared" si="3501"/>
        <v>BT$16</v>
      </c>
      <c r="BU2211" s="179" t="str">
        <f t="shared" si="3501"/>
        <v>BU$16</v>
      </c>
      <c r="BV2211" s="179" t="str">
        <f t="shared" si="3501"/>
        <v>BV$16</v>
      </c>
      <c r="BW2211" s="179" t="str">
        <f t="shared" si="3501"/>
        <v>BW$16</v>
      </c>
      <c r="BX2211" s="179" t="str">
        <f t="shared" si="3501"/>
        <v>BX$16</v>
      </c>
      <c r="BY2211" s="179" t="str">
        <f t="shared" si="3501"/>
        <v>BY$16</v>
      </c>
      <c r="BZ2211" s="179" t="str">
        <f t="shared" si="3501"/>
        <v>BZ$16</v>
      </c>
      <c r="CA2211" s="179" t="str">
        <f t="shared" si="3501"/>
        <v>CA$16</v>
      </c>
      <c r="CB2211" s="179" t="str">
        <f t="shared" si="3501"/>
        <v>CB$16</v>
      </c>
      <c r="CC2211" s="179" t="str">
        <f t="shared" si="3501"/>
        <v>CC$16</v>
      </c>
      <c r="CD2211" s="179" t="str">
        <f t="shared" si="3501"/>
        <v>CD$16</v>
      </c>
      <c r="CE2211" s="179" t="str">
        <f t="shared" si="3501"/>
        <v>CE$16</v>
      </c>
      <c r="CF2211" s="179" t="str">
        <f t="shared" ref="CF2211:CL2211" si="3502">CF2194</f>
        <v>CF$16</v>
      </c>
      <c r="CG2211" s="179" t="str">
        <f t="shared" si="3502"/>
        <v>CG$16</v>
      </c>
      <c r="CH2211" s="179" t="str">
        <f t="shared" si="3502"/>
        <v>CH$16</v>
      </c>
      <c r="CI2211" s="179" t="str">
        <f t="shared" si="3502"/>
        <v>CI$16</v>
      </c>
      <c r="CJ2211" s="179" t="str">
        <f t="shared" si="3502"/>
        <v>CJ$16</v>
      </c>
      <c r="CK2211" s="179" t="str">
        <f t="shared" si="3502"/>
        <v>CK$16</v>
      </c>
      <c r="CL2211" s="179" t="str">
        <f t="shared" si="3502"/>
        <v>CL$16</v>
      </c>
      <c r="CO2211" s="179" t="e">
        <f t="shared" ref="CO2211:DL2211" ca="1" si="3503">CO947</f>
        <v>#N/A</v>
      </c>
      <c r="CP2211" s="179" t="e">
        <f t="shared" ca="1" si="3503"/>
        <v>#N/A</v>
      </c>
      <c r="CQ2211" s="179" t="e">
        <f t="shared" ca="1" si="3503"/>
        <v>#N/A</v>
      </c>
      <c r="CR2211" s="179" t="e">
        <f t="shared" ca="1" si="3503"/>
        <v>#N/A</v>
      </c>
      <c r="CS2211" s="179" t="e">
        <f t="shared" ca="1" si="3503"/>
        <v>#N/A</v>
      </c>
      <c r="CT2211" s="179" t="e">
        <f t="shared" ca="1" si="3503"/>
        <v>#N/A</v>
      </c>
      <c r="CU2211" s="179" t="e">
        <f t="shared" ca="1" si="3503"/>
        <v>#N/A</v>
      </c>
      <c r="CV2211" s="179" t="e">
        <f t="shared" ca="1" si="3503"/>
        <v>#N/A</v>
      </c>
      <c r="CW2211" s="179" t="e">
        <f t="shared" ca="1" si="3503"/>
        <v>#N/A</v>
      </c>
      <c r="CX2211" s="179" t="e">
        <f t="shared" ca="1" si="3503"/>
        <v>#N/A</v>
      </c>
      <c r="CY2211" s="179" t="e">
        <f t="shared" ca="1" si="3503"/>
        <v>#N/A</v>
      </c>
      <c r="CZ2211" s="179" t="e">
        <f t="shared" ca="1" si="3503"/>
        <v>#N/A</v>
      </c>
      <c r="DA2211" s="179" t="e">
        <f t="shared" ca="1" si="3503"/>
        <v>#N/A</v>
      </c>
      <c r="DB2211" s="179" t="e">
        <f t="shared" ca="1" si="3503"/>
        <v>#N/A</v>
      </c>
      <c r="DC2211" s="179" t="e">
        <f t="shared" ca="1" si="3503"/>
        <v>#N/A</v>
      </c>
      <c r="DD2211" s="179" t="e">
        <f t="shared" ca="1" si="3503"/>
        <v>#N/A</v>
      </c>
      <c r="DE2211" s="179" t="e">
        <f t="shared" ca="1" si="3503"/>
        <v>#N/A</v>
      </c>
      <c r="DF2211" s="179" t="e">
        <f t="shared" ca="1" si="3503"/>
        <v>#N/A</v>
      </c>
      <c r="DG2211" s="179" t="e">
        <f t="shared" ca="1" si="3503"/>
        <v>#N/A</v>
      </c>
      <c r="DH2211" s="179" t="e">
        <f t="shared" ca="1" si="3503"/>
        <v>#N/A</v>
      </c>
      <c r="DI2211" s="179" t="e">
        <f t="shared" ca="1" si="3503"/>
        <v>#N/A</v>
      </c>
      <c r="DJ2211" s="179" t="e">
        <f t="shared" ca="1" si="3503"/>
        <v>#N/A</v>
      </c>
      <c r="DK2211" s="179" t="e">
        <f t="shared" ca="1" si="3503"/>
        <v>#N/A</v>
      </c>
      <c r="DL2211" s="179" t="e">
        <f t="shared" ca="1" si="3503"/>
        <v>#N/A</v>
      </c>
    </row>
    <row r="2212" spans="1:116" x14ac:dyDescent="0.4">
      <c r="B2212" t="s">
        <v>332</v>
      </c>
      <c r="D2212" t="s">
        <v>408</v>
      </c>
      <c r="E2212" s="8" t="str">
        <f t="shared" si="3409"/>
        <v>2212 WCUR-IS</v>
      </c>
      <c r="G2212" s="191" t="str">
        <f>SUBSTITUTE(TRIM(MID(G2198, SEARCH("-", G2198) + 1, LEN(G2198))),":","")</f>
        <v>IS driven</v>
      </c>
      <c r="H2212" s="56"/>
      <c r="I2212" s="79"/>
      <c r="J2212" s="79"/>
      <c r="K2212" s="15"/>
      <c r="L2212" s="15"/>
      <c r="M2212" s="15"/>
      <c r="N2212" s="15"/>
      <c r="O2212" s="15"/>
      <c r="P2212" s="15"/>
      <c r="R2212" s="15"/>
      <c r="S2212" s="179" t="str">
        <f t="shared" ref="S2212:CD2212" si="3504">S2195</f>
        <v>S$17</v>
      </c>
      <c r="T2212" s="179" t="str">
        <f t="shared" si="3504"/>
        <v>T$17</v>
      </c>
      <c r="U2212" s="179" t="str">
        <f t="shared" si="3504"/>
        <v>U$17</v>
      </c>
      <c r="V2212" s="179" t="str">
        <f t="shared" si="3504"/>
        <v>V$17</v>
      </c>
      <c r="W2212" s="179" t="str">
        <f t="shared" si="3504"/>
        <v>W$17</v>
      </c>
      <c r="X2212" s="179" t="str">
        <f t="shared" si="3504"/>
        <v>X$17</v>
      </c>
      <c r="Y2212" s="179" t="str">
        <f t="shared" si="3504"/>
        <v>Y$17</v>
      </c>
      <c r="Z2212" s="179" t="str">
        <f t="shared" si="3504"/>
        <v>Z$17</v>
      </c>
      <c r="AA2212" s="179" t="str">
        <f t="shared" si="3504"/>
        <v>AA$17</v>
      </c>
      <c r="AB2212" s="179" t="str">
        <f t="shared" si="3504"/>
        <v>AB$17</v>
      </c>
      <c r="AC2212" s="179" t="str">
        <f t="shared" si="3504"/>
        <v>AC$17</v>
      </c>
      <c r="AD2212" s="179" t="str">
        <f t="shared" si="3504"/>
        <v>AD$17</v>
      </c>
      <c r="AE2212" s="179" t="str">
        <f t="shared" si="3504"/>
        <v>AE$17</v>
      </c>
      <c r="AF2212" s="179" t="str">
        <f t="shared" si="3504"/>
        <v>AF$17</v>
      </c>
      <c r="AG2212" s="179" t="str">
        <f t="shared" si="3504"/>
        <v>AG$17</v>
      </c>
      <c r="AH2212" s="179" t="str">
        <f t="shared" si="3504"/>
        <v>AH$17</v>
      </c>
      <c r="AI2212" s="179" t="str">
        <f t="shared" si="3504"/>
        <v>AI$17</v>
      </c>
      <c r="AJ2212" s="179" t="str">
        <f t="shared" si="3504"/>
        <v>AJ$17</v>
      </c>
      <c r="AK2212" s="179" t="str">
        <f t="shared" si="3504"/>
        <v>AK$17</v>
      </c>
      <c r="AL2212" s="179" t="str">
        <f t="shared" si="3504"/>
        <v>AL$17</v>
      </c>
      <c r="AM2212" s="179" t="str">
        <f t="shared" si="3504"/>
        <v>AM$17</v>
      </c>
      <c r="AN2212" s="179" t="str">
        <f t="shared" si="3504"/>
        <v>AN$17</v>
      </c>
      <c r="AO2212" s="179" t="str">
        <f t="shared" si="3504"/>
        <v>AO$17</v>
      </c>
      <c r="AP2212" s="179" t="str">
        <f t="shared" si="3504"/>
        <v>AP$17</v>
      </c>
      <c r="AQ2212" s="179" t="str">
        <f t="shared" si="3504"/>
        <v>AQ$17</v>
      </c>
      <c r="AR2212" s="179" t="str">
        <f t="shared" si="3504"/>
        <v>AR$17</v>
      </c>
      <c r="AS2212" s="179" t="str">
        <f t="shared" si="3504"/>
        <v>AS$17</v>
      </c>
      <c r="AT2212" s="179" t="str">
        <f t="shared" si="3504"/>
        <v>AT$17</v>
      </c>
      <c r="AU2212" s="179" t="str">
        <f t="shared" si="3504"/>
        <v>AU$17</v>
      </c>
      <c r="AV2212" s="179" t="str">
        <f t="shared" si="3504"/>
        <v>AV$17</v>
      </c>
      <c r="AW2212" s="179" t="str">
        <f t="shared" si="3504"/>
        <v>AW$17</v>
      </c>
      <c r="AX2212" s="179" t="str">
        <f t="shared" si="3504"/>
        <v>AX$17</v>
      </c>
      <c r="AY2212" s="179" t="str">
        <f t="shared" si="3504"/>
        <v>AY$17</v>
      </c>
      <c r="AZ2212" s="179" t="str">
        <f t="shared" si="3504"/>
        <v>AZ$17</v>
      </c>
      <c r="BA2212" s="179" t="str">
        <f t="shared" si="3504"/>
        <v>BA$17</v>
      </c>
      <c r="BB2212" s="179" t="str">
        <f t="shared" si="3504"/>
        <v>BB$17</v>
      </c>
      <c r="BC2212" s="179" t="str">
        <f t="shared" si="3504"/>
        <v>BC$17</v>
      </c>
      <c r="BD2212" s="179" t="str">
        <f t="shared" si="3504"/>
        <v>BD$17</v>
      </c>
      <c r="BE2212" s="179" t="str">
        <f t="shared" si="3504"/>
        <v>BE$17</v>
      </c>
      <c r="BF2212" s="179" t="str">
        <f t="shared" si="3504"/>
        <v>BF$17</v>
      </c>
      <c r="BG2212" s="179" t="str">
        <f t="shared" si="3504"/>
        <v>BG$17</v>
      </c>
      <c r="BH2212" s="179" t="str">
        <f t="shared" si="3504"/>
        <v>BH$17</v>
      </c>
      <c r="BI2212" s="179" t="str">
        <f t="shared" si="3504"/>
        <v>BI$17</v>
      </c>
      <c r="BJ2212" s="179" t="str">
        <f t="shared" si="3504"/>
        <v>BJ$17</v>
      </c>
      <c r="BK2212" s="179" t="str">
        <f t="shared" si="3504"/>
        <v>BK$17</v>
      </c>
      <c r="BL2212" s="179" t="str">
        <f t="shared" si="3504"/>
        <v>BL$17</v>
      </c>
      <c r="BM2212" s="179" t="str">
        <f t="shared" si="3504"/>
        <v>BM$17</v>
      </c>
      <c r="BN2212" s="179" t="str">
        <f t="shared" si="3504"/>
        <v>BN$17</v>
      </c>
      <c r="BO2212" s="179" t="str">
        <f t="shared" si="3504"/>
        <v>BO$17</v>
      </c>
      <c r="BP2212" s="179" t="str">
        <f t="shared" si="3504"/>
        <v>BP$17</v>
      </c>
      <c r="BQ2212" s="179" t="str">
        <f t="shared" si="3504"/>
        <v>BQ$17</v>
      </c>
      <c r="BR2212" s="179" t="str">
        <f t="shared" si="3504"/>
        <v>BR$17</v>
      </c>
      <c r="BS2212" s="179" t="str">
        <f t="shared" si="3504"/>
        <v>BS$17</v>
      </c>
      <c r="BT2212" s="179" t="str">
        <f t="shared" si="3504"/>
        <v>BT$17</v>
      </c>
      <c r="BU2212" s="179" t="str">
        <f t="shared" si="3504"/>
        <v>BU$17</v>
      </c>
      <c r="BV2212" s="179" t="str">
        <f t="shared" si="3504"/>
        <v>BV$17</v>
      </c>
      <c r="BW2212" s="179" t="str">
        <f t="shared" si="3504"/>
        <v>BW$17</v>
      </c>
      <c r="BX2212" s="179" t="str">
        <f t="shared" si="3504"/>
        <v>BX$17</v>
      </c>
      <c r="BY2212" s="179" t="str">
        <f t="shared" si="3504"/>
        <v>BY$17</v>
      </c>
      <c r="BZ2212" s="179" t="str">
        <f t="shared" si="3504"/>
        <v>BZ$17</v>
      </c>
      <c r="CA2212" s="179" t="str">
        <f t="shared" si="3504"/>
        <v>CA$17</v>
      </c>
      <c r="CB2212" s="179" t="str">
        <f t="shared" si="3504"/>
        <v>CB$17</v>
      </c>
      <c r="CC2212" s="179" t="str">
        <f t="shared" si="3504"/>
        <v>CC$17</v>
      </c>
      <c r="CD2212" s="179" t="str">
        <f t="shared" si="3504"/>
        <v>CD$17</v>
      </c>
      <c r="CE2212" s="179" t="str">
        <f t="shared" ref="CE2212:CL2212" si="3505">CE2195</f>
        <v>CE$17</v>
      </c>
      <c r="CF2212" s="179" t="str">
        <f t="shared" si="3505"/>
        <v>CF$17</v>
      </c>
      <c r="CG2212" s="179" t="str">
        <f t="shared" si="3505"/>
        <v>CG$17</v>
      </c>
      <c r="CH2212" s="179" t="str">
        <f t="shared" si="3505"/>
        <v>CH$17</v>
      </c>
      <c r="CI2212" s="179" t="str">
        <f t="shared" si="3505"/>
        <v>CI$17</v>
      </c>
      <c r="CJ2212" s="179" t="str">
        <f t="shared" si="3505"/>
        <v>CJ$17</v>
      </c>
      <c r="CK2212" s="179" t="str">
        <f t="shared" si="3505"/>
        <v>CK$17</v>
      </c>
      <c r="CL2212" s="179" t="str">
        <f t="shared" si="3505"/>
        <v>CL$17</v>
      </c>
      <c r="CN2212" s="79"/>
      <c r="CO2212" s="179">
        <f t="shared" ref="CO2212:DL2212" si="3506">CO948</f>
        <v>0</v>
      </c>
      <c r="CP2212" s="179">
        <f t="shared" si="3506"/>
        <v>0</v>
      </c>
      <c r="CQ2212" s="179">
        <f t="shared" si="3506"/>
        <v>0</v>
      </c>
      <c r="CR2212" s="179">
        <f t="shared" si="3506"/>
        <v>0</v>
      </c>
      <c r="CS2212" s="179">
        <f t="shared" si="3506"/>
        <v>0</v>
      </c>
      <c r="CT2212" s="179">
        <f t="shared" si="3506"/>
        <v>0</v>
      </c>
      <c r="CU2212" s="179">
        <f t="shared" si="3506"/>
        <v>0</v>
      </c>
      <c r="CV2212" s="179">
        <f t="shared" si="3506"/>
        <v>0</v>
      </c>
      <c r="CW2212" s="179">
        <f t="shared" si="3506"/>
        <v>0</v>
      </c>
      <c r="CX2212" s="179">
        <f t="shared" si="3506"/>
        <v>0</v>
      </c>
      <c r="CY2212" s="179">
        <f t="shared" si="3506"/>
        <v>0</v>
      </c>
      <c r="CZ2212" s="179">
        <f t="shared" si="3506"/>
        <v>0</v>
      </c>
      <c r="DA2212" s="179">
        <f t="shared" si="3506"/>
        <v>0</v>
      </c>
      <c r="DB2212" s="179">
        <f t="shared" si="3506"/>
        <v>0</v>
      </c>
      <c r="DC2212" s="179">
        <f t="shared" si="3506"/>
        <v>0</v>
      </c>
      <c r="DD2212" s="179">
        <f t="shared" si="3506"/>
        <v>0</v>
      </c>
      <c r="DE2212" s="179">
        <f t="shared" si="3506"/>
        <v>0</v>
      </c>
      <c r="DF2212" s="179">
        <f t="shared" si="3506"/>
        <v>0</v>
      </c>
      <c r="DG2212" s="179">
        <f t="shared" si="3506"/>
        <v>0</v>
      </c>
      <c r="DH2212" s="179">
        <f t="shared" si="3506"/>
        <v>0</v>
      </c>
      <c r="DI2212" s="179">
        <f t="shared" si="3506"/>
        <v>0</v>
      </c>
      <c r="DJ2212" s="179">
        <f t="shared" si="3506"/>
        <v>0</v>
      </c>
      <c r="DK2212" s="179">
        <f t="shared" si="3506"/>
        <v>0</v>
      </c>
      <c r="DL2212" s="179">
        <f t="shared" si="3506"/>
        <v>0</v>
      </c>
    </row>
    <row r="2213" spans="1:116" x14ac:dyDescent="0.4">
      <c r="B2213" t="s">
        <v>332</v>
      </c>
      <c r="D2213" t="s">
        <v>408</v>
      </c>
      <c r="E2213" s="8" t="str">
        <f t="shared" si="3409"/>
        <v>2213 WCUR-IS</v>
      </c>
      <c r="G2213" s="136" t="str">
        <f t="shared" si="3500"/>
        <v>Secondary revenue driver</v>
      </c>
      <c r="H2213" s="12"/>
      <c r="I2213" s="60"/>
      <c r="J2213" s="60"/>
      <c r="K2213" s="15"/>
      <c r="L2213" s="15"/>
      <c r="M2213" s="15"/>
      <c r="N2213" s="15"/>
      <c r="O2213" s="15"/>
      <c r="P2213" s="15"/>
      <c r="R2213" s="15"/>
      <c r="S2213" s="179">
        <f t="shared" ref="S2213:CD2213" si="3507">S2196</f>
        <v>0</v>
      </c>
      <c r="T2213" s="179">
        <f t="shared" si="3507"/>
        <v>0</v>
      </c>
      <c r="U2213" s="179">
        <f t="shared" si="3507"/>
        <v>0</v>
      </c>
      <c r="V2213" s="179">
        <f t="shared" si="3507"/>
        <v>0</v>
      </c>
      <c r="W2213" s="179">
        <f t="shared" si="3507"/>
        <v>0</v>
      </c>
      <c r="X2213" s="179">
        <f t="shared" si="3507"/>
        <v>0</v>
      </c>
      <c r="Y2213" s="179">
        <f t="shared" si="3507"/>
        <v>0</v>
      </c>
      <c r="Z2213" s="179">
        <f t="shared" si="3507"/>
        <v>0</v>
      </c>
      <c r="AA2213" s="179">
        <f t="shared" si="3507"/>
        <v>0</v>
      </c>
      <c r="AB2213" s="179">
        <f t="shared" si="3507"/>
        <v>0</v>
      </c>
      <c r="AC2213" s="179">
        <f t="shared" si="3507"/>
        <v>0</v>
      </c>
      <c r="AD2213" s="179">
        <f t="shared" si="3507"/>
        <v>0</v>
      </c>
      <c r="AE2213" s="179">
        <f t="shared" si="3507"/>
        <v>0</v>
      </c>
      <c r="AF2213" s="179">
        <f t="shared" si="3507"/>
        <v>0</v>
      </c>
      <c r="AG2213" s="179">
        <f t="shared" si="3507"/>
        <v>0</v>
      </c>
      <c r="AH2213" s="179">
        <f t="shared" si="3507"/>
        <v>0</v>
      </c>
      <c r="AI2213" s="179">
        <f t="shared" si="3507"/>
        <v>0</v>
      </c>
      <c r="AJ2213" s="179">
        <f t="shared" si="3507"/>
        <v>0</v>
      </c>
      <c r="AK2213" s="179">
        <f t="shared" si="3507"/>
        <v>0</v>
      </c>
      <c r="AL2213" s="179">
        <f t="shared" si="3507"/>
        <v>0</v>
      </c>
      <c r="AM2213" s="179">
        <f t="shared" si="3507"/>
        <v>0</v>
      </c>
      <c r="AN2213" s="179">
        <f t="shared" si="3507"/>
        <v>0</v>
      </c>
      <c r="AO2213" s="179">
        <f t="shared" si="3507"/>
        <v>0</v>
      </c>
      <c r="AP2213" s="179">
        <f t="shared" si="3507"/>
        <v>0</v>
      </c>
      <c r="AQ2213" s="179">
        <f t="shared" si="3507"/>
        <v>0</v>
      </c>
      <c r="AR2213" s="179">
        <f t="shared" si="3507"/>
        <v>0</v>
      </c>
      <c r="AS2213" s="179">
        <f t="shared" si="3507"/>
        <v>0</v>
      </c>
      <c r="AT2213" s="179">
        <f t="shared" si="3507"/>
        <v>0</v>
      </c>
      <c r="AU2213" s="179">
        <f t="shared" si="3507"/>
        <v>0</v>
      </c>
      <c r="AV2213" s="179">
        <f t="shared" si="3507"/>
        <v>0</v>
      </c>
      <c r="AW2213" s="179">
        <f t="shared" si="3507"/>
        <v>0</v>
      </c>
      <c r="AX2213" s="179">
        <f t="shared" si="3507"/>
        <v>0</v>
      </c>
      <c r="AY2213" s="179">
        <f t="shared" si="3507"/>
        <v>0</v>
      </c>
      <c r="AZ2213" s="179">
        <f t="shared" si="3507"/>
        <v>0</v>
      </c>
      <c r="BA2213" s="179">
        <f t="shared" si="3507"/>
        <v>0</v>
      </c>
      <c r="BB2213" s="179">
        <f t="shared" si="3507"/>
        <v>0</v>
      </c>
      <c r="BC2213" s="179">
        <f t="shared" si="3507"/>
        <v>0</v>
      </c>
      <c r="BD2213" s="179">
        <f t="shared" si="3507"/>
        <v>0</v>
      </c>
      <c r="BE2213" s="179">
        <f t="shared" si="3507"/>
        <v>0</v>
      </c>
      <c r="BF2213" s="179">
        <f t="shared" si="3507"/>
        <v>0</v>
      </c>
      <c r="BG2213" s="179">
        <f t="shared" si="3507"/>
        <v>0</v>
      </c>
      <c r="BH2213" s="179">
        <f t="shared" si="3507"/>
        <v>0</v>
      </c>
      <c r="BI2213" s="179">
        <f t="shared" si="3507"/>
        <v>0</v>
      </c>
      <c r="BJ2213" s="179">
        <f t="shared" si="3507"/>
        <v>0</v>
      </c>
      <c r="BK2213" s="179">
        <f t="shared" si="3507"/>
        <v>0</v>
      </c>
      <c r="BL2213" s="179">
        <f t="shared" si="3507"/>
        <v>0</v>
      </c>
      <c r="BM2213" s="179">
        <f t="shared" si="3507"/>
        <v>0</v>
      </c>
      <c r="BN2213" s="179">
        <f t="shared" si="3507"/>
        <v>0</v>
      </c>
      <c r="BO2213" s="179">
        <f t="shared" si="3507"/>
        <v>0</v>
      </c>
      <c r="BP2213" s="179">
        <f t="shared" si="3507"/>
        <v>0</v>
      </c>
      <c r="BQ2213" s="179">
        <f t="shared" si="3507"/>
        <v>0</v>
      </c>
      <c r="BR2213" s="179">
        <f t="shared" si="3507"/>
        <v>0</v>
      </c>
      <c r="BS2213" s="179">
        <f t="shared" si="3507"/>
        <v>0</v>
      </c>
      <c r="BT2213" s="179">
        <f t="shared" si="3507"/>
        <v>0</v>
      </c>
      <c r="BU2213" s="179">
        <f t="shared" si="3507"/>
        <v>0</v>
      </c>
      <c r="BV2213" s="179">
        <f t="shared" si="3507"/>
        <v>0</v>
      </c>
      <c r="BW2213" s="179">
        <f t="shared" si="3507"/>
        <v>0</v>
      </c>
      <c r="BX2213" s="179">
        <f t="shared" si="3507"/>
        <v>0</v>
      </c>
      <c r="BY2213" s="179">
        <f t="shared" si="3507"/>
        <v>0</v>
      </c>
      <c r="BZ2213" s="179">
        <f t="shared" si="3507"/>
        <v>0</v>
      </c>
      <c r="CA2213" s="179">
        <f t="shared" si="3507"/>
        <v>0</v>
      </c>
      <c r="CB2213" s="179">
        <f t="shared" si="3507"/>
        <v>0</v>
      </c>
      <c r="CC2213" s="179">
        <f t="shared" si="3507"/>
        <v>0</v>
      </c>
      <c r="CD2213" s="179">
        <f t="shared" si="3507"/>
        <v>0</v>
      </c>
      <c r="CE2213" s="179">
        <f t="shared" ref="CE2213:CL2213" si="3508">CE2196</f>
        <v>0</v>
      </c>
      <c r="CF2213" s="179">
        <f t="shared" si="3508"/>
        <v>0</v>
      </c>
      <c r="CG2213" s="179">
        <f t="shared" si="3508"/>
        <v>0</v>
      </c>
      <c r="CH2213" s="179">
        <f t="shared" si="3508"/>
        <v>0</v>
      </c>
      <c r="CI2213" s="179">
        <f t="shared" si="3508"/>
        <v>0</v>
      </c>
      <c r="CJ2213" s="179">
        <f t="shared" si="3508"/>
        <v>0</v>
      </c>
      <c r="CK2213" s="179">
        <f t="shared" si="3508"/>
        <v>0</v>
      </c>
      <c r="CL2213" s="179">
        <f t="shared" si="3508"/>
        <v>0</v>
      </c>
      <c r="CN2213" s="60"/>
      <c r="CO2213" s="179">
        <f t="shared" ref="CO2213:DL2213" si="3509">CO949</f>
        <v>0</v>
      </c>
      <c r="CP2213" s="179">
        <f t="shared" si="3509"/>
        <v>0</v>
      </c>
      <c r="CQ2213" s="179">
        <f t="shared" si="3509"/>
        <v>0</v>
      </c>
      <c r="CR2213" s="179">
        <f t="shared" si="3509"/>
        <v>0</v>
      </c>
      <c r="CS2213" s="179">
        <f t="shared" si="3509"/>
        <v>0</v>
      </c>
      <c r="CT2213" s="179">
        <f t="shared" si="3509"/>
        <v>0</v>
      </c>
      <c r="CU2213" s="179">
        <f t="shared" si="3509"/>
        <v>0</v>
      </c>
      <c r="CV2213" s="179">
        <f t="shared" si="3509"/>
        <v>0</v>
      </c>
      <c r="CW2213" s="179">
        <f t="shared" si="3509"/>
        <v>0</v>
      </c>
      <c r="CX2213" s="179">
        <f t="shared" si="3509"/>
        <v>0</v>
      </c>
      <c r="CY2213" s="179">
        <f t="shared" si="3509"/>
        <v>0</v>
      </c>
      <c r="CZ2213" s="179">
        <f t="shared" si="3509"/>
        <v>0</v>
      </c>
      <c r="DA2213" s="179">
        <f t="shared" si="3509"/>
        <v>0</v>
      </c>
      <c r="DB2213" s="179">
        <f t="shared" si="3509"/>
        <v>0</v>
      </c>
      <c r="DC2213" s="179">
        <f t="shared" si="3509"/>
        <v>0</v>
      </c>
      <c r="DD2213" s="179">
        <f t="shared" si="3509"/>
        <v>0</v>
      </c>
      <c r="DE2213" s="179">
        <f t="shared" si="3509"/>
        <v>0</v>
      </c>
      <c r="DF2213" s="179">
        <f t="shared" si="3509"/>
        <v>0</v>
      </c>
      <c r="DG2213" s="179">
        <f t="shared" si="3509"/>
        <v>0</v>
      </c>
      <c r="DH2213" s="179">
        <f t="shared" si="3509"/>
        <v>0</v>
      </c>
      <c r="DI2213" s="179">
        <f t="shared" si="3509"/>
        <v>0</v>
      </c>
      <c r="DJ2213" s="179">
        <f t="shared" si="3509"/>
        <v>0</v>
      </c>
      <c r="DK2213" s="179">
        <f t="shared" si="3509"/>
        <v>0</v>
      </c>
      <c r="DL2213" s="179">
        <f t="shared" si="3509"/>
        <v>0</v>
      </c>
    </row>
    <row r="2214" spans="1:116" x14ac:dyDescent="0.4">
      <c r="B2214" t="s">
        <v>332</v>
      </c>
      <c r="D2214" t="s">
        <v>408</v>
      </c>
      <c r="E2214" s="8" t="str">
        <f t="shared" ref="E2214" si="3510">ROW()&amp;" "&amp;D2214</f>
        <v>2214 WCUR-IS</v>
      </c>
      <c r="G2214" s="136" t="str">
        <f t="shared" si="3500"/>
        <v>Secondary volume driver</v>
      </c>
      <c r="H2214" s="12"/>
      <c r="I2214" s="60"/>
      <c r="J2214" s="60"/>
      <c r="K2214" s="15"/>
      <c r="L2214" s="15"/>
      <c r="M2214" s="15"/>
      <c r="N2214" s="15"/>
      <c r="O2214" s="15"/>
      <c r="P2214" s="15"/>
      <c r="R2214" s="15"/>
      <c r="CN2214" s="60"/>
      <c r="CO2214" s="8"/>
      <c r="CP2214" s="8"/>
      <c r="CQ2214" s="8"/>
      <c r="CR2214" s="8"/>
      <c r="CS2214" s="8"/>
      <c r="CT2214" s="8"/>
      <c r="CU2214" s="8"/>
      <c r="CV2214" s="8"/>
      <c r="CW2214" s="8"/>
      <c r="CX2214" s="8"/>
      <c r="CY2214" s="8"/>
      <c r="CZ2214" s="8"/>
      <c r="DA2214" s="8"/>
      <c r="DB2214" s="8"/>
      <c r="DC2214" s="8"/>
      <c r="DD2214" s="8"/>
      <c r="DE2214" s="8"/>
      <c r="DF2214" s="8"/>
      <c r="DG2214" s="8"/>
      <c r="DH2214" s="8"/>
      <c r="DI2214" s="8"/>
      <c r="DJ2214" s="8"/>
      <c r="DK2214" s="8"/>
      <c r="DL2214" s="8"/>
    </row>
    <row r="2215" spans="1:116" x14ac:dyDescent="0.4">
      <c r="H2215" s="12"/>
      <c r="I2215" s="60"/>
      <c r="J2215" s="60"/>
      <c r="K2215" s="15"/>
      <c r="L2215" s="15"/>
      <c r="M2215" s="15"/>
      <c r="N2215" s="15"/>
      <c r="O2215" s="15"/>
      <c r="P2215" s="15"/>
      <c r="R2215" s="15"/>
      <c r="S2215" s="212" t="str">
        <f t="shared" ref="S2215:AX2215" si="3511">ADDRESS(ROW(S2204),COLUMN(S2204),2)</f>
        <v>S$2204</v>
      </c>
      <c r="T2215" s="212" t="str">
        <f t="shared" si="3511"/>
        <v>T$2204</v>
      </c>
      <c r="U2215" s="212" t="str">
        <f t="shared" si="3511"/>
        <v>U$2204</v>
      </c>
      <c r="V2215" s="212" t="str">
        <f t="shared" si="3511"/>
        <v>V$2204</v>
      </c>
      <c r="W2215" s="212" t="str">
        <f t="shared" si="3511"/>
        <v>W$2204</v>
      </c>
      <c r="X2215" s="212" t="str">
        <f t="shared" si="3511"/>
        <v>X$2204</v>
      </c>
      <c r="Y2215" s="212" t="str">
        <f t="shared" si="3511"/>
        <v>Y$2204</v>
      </c>
      <c r="Z2215" s="212" t="str">
        <f t="shared" si="3511"/>
        <v>Z$2204</v>
      </c>
      <c r="AA2215" s="212" t="str">
        <f t="shared" si="3511"/>
        <v>AA$2204</v>
      </c>
      <c r="AB2215" s="212" t="str">
        <f t="shared" si="3511"/>
        <v>AB$2204</v>
      </c>
      <c r="AC2215" s="212" t="str">
        <f t="shared" si="3511"/>
        <v>AC$2204</v>
      </c>
      <c r="AD2215" s="212" t="str">
        <f t="shared" si="3511"/>
        <v>AD$2204</v>
      </c>
      <c r="AE2215" s="212" t="str">
        <f t="shared" si="3511"/>
        <v>AE$2204</v>
      </c>
      <c r="AF2215" s="212" t="str">
        <f t="shared" si="3511"/>
        <v>AF$2204</v>
      </c>
      <c r="AG2215" s="212" t="str">
        <f t="shared" si="3511"/>
        <v>AG$2204</v>
      </c>
      <c r="AH2215" s="212" t="str">
        <f t="shared" si="3511"/>
        <v>AH$2204</v>
      </c>
      <c r="AI2215" s="212" t="str">
        <f t="shared" si="3511"/>
        <v>AI$2204</v>
      </c>
      <c r="AJ2215" s="212" t="str">
        <f t="shared" si="3511"/>
        <v>AJ$2204</v>
      </c>
      <c r="AK2215" s="212" t="str">
        <f t="shared" si="3511"/>
        <v>AK$2204</v>
      </c>
      <c r="AL2215" s="212" t="str">
        <f t="shared" si="3511"/>
        <v>AL$2204</v>
      </c>
      <c r="AM2215" s="212" t="str">
        <f t="shared" si="3511"/>
        <v>AM$2204</v>
      </c>
      <c r="AN2215" s="212" t="str">
        <f t="shared" si="3511"/>
        <v>AN$2204</v>
      </c>
      <c r="AO2215" s="212" t="str">
        <f t="shared" si="3511"/>
        <v>AO$2204</v>
      </c>
      <c r="AP2215" s="212" t="str">
        <f t="shared" si="3511"/>
        <v>AP$2204</v>
      </c>
      <c r="AQ2215" s="212" t="str">
        <f t="shared" si="3511"/>
        <v>AQ$2204</v>
      </c>
      <c r="AR2215" s="212" t="str">
        <f t="shared" si="3511"/>
        <v>AR$2204</v>
      </c>
      <c r="AS2215" s="212" t="str">
        <f t="shared" si="3511"/>
        <v>AS$2204</v>
      </c>
      <c r="AT2215" s="212" t="str">
        <f t="shared" si="3511"/>
        <v>AT$2204</v>
      </c>
      <c r="AU2215" s="212" t="str">
        <f t="shared" si="3511"/>
        <v>AU$2204</v>
      </c>
      <c r="AV2215" s="212" t="str">
        <f t="shared" si="3511"/>
        <v>AV$2204</v>
      </c>
      <c r="AW2215" s="212" t="str">
        <f t="shared" si="3511"/>
        <v>AW$2204</v>
      </c>
      <c r="AX2215" s="212" t="str">
        <f t="shared" si="3511"/>
        <v>AX$2204</v>
      </c>
      <c r="AY2215" s="212" t="str">
        <f t="shared" ref="AY2215:CD2215" si="3512">ADDRESS(ROW(AY2204),COLUMN(AY2204),2)</f>
        <v>AY$2204</v>
      </c>
      <c r="AZ2215" s="212" t="str">
        <f t="shared" si="3512"/>
        <v>AZ$2204</v>
      </c>
      <c r="BA2215" s="212" t="str">
        <f t="shared" si="3512"/>
        <v>BA$2204</v>
      </c>
      <c r="BB2215" s="212" t="str">
        <f t="shared" si="3512"/>
        <v>BB$2204</v>
      </c>
      <c r="BC2215" s="212" t="str">
        <f t="shared" si="3512"/>
        <v>BC$2204</v>
      </c>
      <c r="BD2215" s="212" t="str">
        <f t="shared" si="3512"/>
        <v>BD$2204</v>
      </c>
      <c r="BE2215" s="212" t="str">
        <f t="shared" si="3512"/>
        <v>BE$2204</v>
      </c>
      <c r="BF2215" s="212" t="str">
        <f t="shared" si="3512"/>
        <v>BF$2204</v>
      </c>
      <c r="BG2215" s="212" t="str">
        <f t="shared" si="3512"/>
        <v>BG$2204</v>
      </c>
      <c r="BH2215" s="212" t="str">
        <f t="shared" si="3512"/>
        <v>BH$2204</v>
      </c>
      <c r="BI2215" s="212" t="str">
        <f t="shared" si="3512"/>
        <v>BI$2204</v>
      </c>
      <c r="BJ2215" s="212" t="str">
        <f t="shared" si="3512"/>
        <v>BJ$2204</v>
      </c>
      <c r="BK2215" s="212" t="str">
        <f t="shared" si="3512"/>
        <v>BK$2204</v>
      </c>
      <c r="BL2215" s="212" t="str">
        <f t="shared" si="3512"/>
        <v>BL$2204</v>
      </c>
      <c r="BM2215" s="212" t="str">
        <f t="shared" si="3512"/>
        <v>BM$2204</v>
      </c>
      <c r="BN2215" s="212" t="str">
        <f t="shared" si="3512"/>
        <v>BN$2204</v>
      </c>
      <c r="BO2215" s="212" t="str">
        <f t="shared" si="3512"/>
        <v>BO$2204</v>
      </c>
      <c r="BP2215" s="212" t="str">
        <f t="shared" si="3512"/>
        <v>BP$2204</v>
      </c>
      <c r="BQ2215" s="212" t="str">
        <f t="shared" si="3512"/>
        <v>BQ$2204</v>
      </c>
      <c r="BR2215" s="212" t="str">
        <f t="shared" si="3512"/>
        <v>BR$2204</v>
      </c>
      <c r="BS2215" s="212" t="str">
        <f t="shared" si="3512"/>
        <v>BS$2204</v>
      </c>
      <c r="BT2215" s="212" t="str">
        <f t="shared" si="3512"/>
        <v>BT$2204</v>
      </c>
      <c r="BU2215" s="212" t="str">
        <f t="shared" si="3512"/>
        <v>BU$2204</v>
      </c>
      <c r="BV2215" s="212" t="str">
        <f t="shared" si="3512"/>
        <v>BV$2204</v>
      </c>
      <c r="BW2215" s="212" t="str">
        <f t="shared" si="3512"/>
        <v>BW$2204</v>
      </c>
      <c r="BX2215" s="212" t="str">
        <f t="shared" si="3512"/>
        <v>BX$2204</v>
      </c>
      <c r="BY2215" s="212" t="str">
        <f t="shared" si="3512"/>
        <v>BY$2204</v>
      </c>
      <c r="BZ2215" s="212" t="str">
        <f t="shared" si="3512"/>
        <v>BZ$2204</v>
      </c>
      <c r="CA2215" s="212" t="str">
        <f t="shared" si="3512"/>
        <v>CA$2204</v>
      </c>
      <c r="CB2215" s="212" t="str">
        <f t="shared" si="3512"/>
        <v>CB$2204</v>
      </c>
      <c r="CC2215" s="212" t="str">
        <f t="shared" si="3512"/>
        <v>CC$2204</v>
      </c>
      <c r="CD2215" s="212" t="str">
        <f t="shared" si="3512"/>
        <v>CD$2204</v>
      </c>
      <c r="CE2215" s="212" t="str">
        <f t="shared" ref="CE2215:CL2215" si="3513">ADDRESS(ROW(CE2204),COLUMN(CE2204),2)</f>
        <v>CE$2204</v>
      </c>
      <c r="CF2215" s="212" t="str">
        <f t="shared" si="3513"/>
        <v>CF$2204</v>
      </c>
      <c r="CG2215" s="212" t="str">
        <f t="shared" si="3513"/>
        <v>CG$2204</v>
      </c>
      <c r="CH2215" s="212" t="str">
        <f t="shared" si="3513"/>
        <v>CH$2204</v>
      </c>
      <c r="CI2215" s="212" t="str">
        <f t="shared" si="3513"/>
        <v>CI$2204</v>
      </c>
      <c r="CJ2215" s="212" t="str">
        <f t="shared" si="3513"/>
        <v>CJ$2204</v>
      </c>
      <c r="CK2215" s="212" t="str">
        <f t="shared" si="3513"/>
        <v>CK$2204</v>
      </c>
      <c r="CL2215" s="212" t="str">
        <f t="shared" si="3513"/>
        <v>CL$2204</v>
      </c>
      <c r="CN2215" s="60"/>
      <c r="CO2215" s="212" t="str">
        <f t="shared" ref="CO2215:DL2215" si="3514">ADDRESS(ROW(CO957),COLUMN(CO957),2)</f>
        <v>CO$957</v>
      </c>
      <c r="CP2215" s="212" t="str">
        <f t="shared" si="3514"/>
        <v>CP$957</v>
      </c>
      <c r="CQ2215" s="212" t="str">
        <f t="shared" si="3514"/>
        <v>CQ$957</v>
      </c>
      <c r="CR2215" s="212" t="str">
        <f t="shared" si="3514"/>
        <v>CR$957</v>
      </c>
      <c r="CS2215" s="212" t="str">
        <f t="shared" si="3514"/>
        <v>CS$957</v>
      </c>
      <c r="CT2215" s="212" t="str">
        <f t="shared" si="3514"/>
        <v>CT$957</v>
      </c>
      <c r="CU2215" s="212" t="str">
        <f t="shared" si="3514"/>
        <v>CU$957</v>
      </c>
      <c r="CV2215" s="212" t="str">
        <f t="shared" si="3514"/>
        <v>CV$957</v>
      </c>
      <c r="CW2215" s="212" t="str">
        <f t="shared" si="3514"/>
        <v>CW$957</v>
      </c>
      <c r="CX2215" s="212" t="str">
        <f t="shared" si="3514"/>
        <v>CX$957</v>
      </c>
      <c r="CY2215" s="212" t="str">
        <f t="shared" si="3514"/>
        <v>CY$957</v>
      </c>
      <c r="CZ2215" s="212" t="str">
        <f t="shared" si="3514"/>
        <v>CZ$957</v>
      </c>
      <c r="DA2215" s="212" t="str">
        <f t="shared" si="3514"/>
        <v>DA$957</v>
      </c>
      <c r="DB2215" s="212" t="str">
        <f t="shared" si="3514"/>
        <v>DB$957</v>
      </c>
      <c r="DC2215" s="212" t="str">
        <f t="shared" si="3514"/>
        <v>DC$957</v>
      </c>
      <c r="DD2215" s="212" t="str">
        <f t="shared" si="3514"/>
        <v>DD$957</v>
      </c>
      <c r="DE2215" s="212" t="str">
        <f t="shared" si="3514"/>
        <v>DE$957</v>
      </c>
      <c r="DF2215" s="212" t="str">
        <f t="shared" si="3514"/>
        <v>DF$957</v>
      </c>
      <c r="DG2215" s="212" t="str">
        <f t="shared" si="3514"/>
        <v>DG$957</v>
      </c>
      <c r="DH2215" s="212" t="str">
        <f t="shared" si="3514"/>
        <v>DH$957</v>
      </c>
      <c r="DI2215" s="212" t="str">
        <f t="shared" si="3514"/>
        <v>DI$957</v>
      </c>
      <c r="DJ2215" s="212" t="str">
        <f t="shared" si="3514"/>
        <v>DJ$957</v>
      </c>
      <c r="DK2215" s="212" t="str">
        <f t="shared" si="3514"/>
        <v>DK$957</v>
      </c>
      <c r="DL2215" s="212" t="str">
        <f t="shared" si="3514"/>
        <v>DL$957</v>
      </c>
    </row>
    <row r="2216" spans="1:116" x14ac:dyDescent="0.4">
      <c r="A2216" s="174"/>
      <c r="E2216" s="8"/>
      <c r="G2216" s="175" t="s">
        <v>490</v>
      </c>
      <c r="S2216" s="212" t="str">
        <f t="shared" ref="S2216:AX2216" si="3515">ADDRESS(ROW(S2203),COLUMN(S2203),2)</f>
        <v>S$2203</v>
      </c>
      <c r="T2216" s="212" t="str">
        <f t="shared" si="3515"/>
        <v>T$2203</v>
      </c>
      <c r="U2216" s="212" t="str">
        <f t="shared" si="3515"/>
        <v>U$2203</v>
      </c>
      <c r="V2216" s="212" t="str">
        <f t="shared" si="3515"/>
        <v>V$2203</v>
      </c>
      <c r="W2216" s="212" t="str">
        <f t="shared" si="3515"/>
        <v>W$2203</v>
      </c>
      <c r="X2216" s="212" t="str">
        <f t="shared" si="3515"/>
        <v>X$2203</v>
      </c>
      <c r="Y2216" s="212" t="str">
        <f t="shared" si="3515"/>
        <v>Y$2203</v>
      </c>
      <c r="Z2216" s="212" t="str">
        <f t="shared" si="3515"/>
        <v>Z$2203</v>
      </c>
      <c r="AA2216" s="212" t="str">
        <f t="shared" si="3515"/>
        <v>AA$2203</v>
      </c>
      <c r="AB2216" s="212" t="str">
        <f t="shared" si="3515"/>
        <v>AB$2203</v>
      </c>
      <c r="AC2216" s="212" t="str">
        <f t="shared" si="3515"/>
        <v>AC$2203</v>
      </c>
      <c r="AD2216" s="212" t="str">
        <f t="shared" si="3515"/>
        <v>AD$2203</v>
      </c>
      <c r="AE2216" s="212" t="str">
        <f t="shared" si="3515"/>
        <v>AE$2203</v>
      </c>
      <c r="AF2216" s="212" t="str">
        <f t="shared" si="3515"/>
        <v>AF$2203</v>
      </c>
      <c r="AG2216" s="212" t="str">
        <f t="shared" si="3515"/>
        <v>AG$2203</v>
      </c>
      <c r="AH2216" s="212" t="str">
        <f t="shared" si="3515"/>
        <v>AH$2203</v>
      </c>
      <c r="AI2216" s="212" t="str">
        <f t="shared" si="3515"/>
        <v>AI$2203</v>
      </c>
      <c r="AJ2216" s="212" t="str">
        <f t="shared" si="3515"/>
        <v>AJ$2203</v>
      </c>
      <c r="AK2216" s="212" t="str">
        <f t="shared" si="3515"/>
        <v>AK$2203</v>
      </c>
      <c r="AL2216" s="212" t="str">
        <f t="shared" si="3515"/>
        <v>AL$2203</v>
      </c>
      <c r="AM2216" s="212" t="str">
        <f t="shared" si="3515"/>
        <v>AM$2203</v>
      </c>
      <c r="AN2216" s="212" t="str">
        <f t="shared" si="3515"/>
        <v>AN$2203</v>
      </c>
      <c r="AO2216" s="212" t="str">
        <f t="shared" si="3515"/>
        <v>AO$2203</v>
      </c>
      <c r="AP2216" s="212" t="str">
        <f t="shared" si="3515"/>
        <v>AP$2203</v>
      </c>
      <c r="AQ2216" s="212" t="str">
        <f t="shared" si="3515"/>
        <v>AQ$2203</v>
      </c>
      <c r="AR2216" s="212" t="str">
        <f t="shared" si="3515"/>
        <v>AR$2203</v>
      </c>
      <c r="AS2216" s="212" t="str">
        <f t="shared" si="3515"/>
        <v>AS$2203</v>
      </c>
      <c r="AT2216" s="212" t="str">
        <f t="shared" si="3515"/>
        <v>AT$2203</v>
      </c>
      <c r="AU2216" s="212" t="str">
        <f t="shared" si="3515"/>
        <v>AU$2203</v>
      </c>
      <c r="AV2216" s="212" t="str">
        <f t="shared" si="3515"/>
        <v>AV$2203</v>
      </c>
      <c r="AW2216" s="212" t="str">
        <f t="shared" si="3515"/>
        <v>AW$2203</v>
      </c>
      <c r="AX2216" s="212" t="str">
        <f t="shared" si="3515"/>
        <v>AX$2203</v>
      </c>
      <c r="AY2216" s="212" t="str">
        <f t="shared" ref="AY2216:CD2216" si="3516">ADDRESS(ROW(AY2203),COLUMN(AY2203),2)</f>
        <v>AY$2203</v>
      </c>
      <c r="AZ2216" s="212" t="str">
        <f t="shared" si="3516"/>
        <v>AZ$2203</v>
      </c>
      <c r="BA2216" s="212" t="str">
        <f t="shared" si="3516"/>
        <v>BA$2203</v>
      </c>
      <c r="BB2216" s="212" t="str">
        <f t="shared" si="3516"/>
        <v>BB$2203</v>
      </c>
      <c r="BC2216" s="212" t="str">
        <f t="shared" si="3516"/>
        <v>BC$2203</v>
      </c>
      <c r="BD2216" s="212" t="str">
        <f t="shared" si="3516"/>
        <v>BD$2203</v>
      </c>
      <c r="BE2216" s="212" t="str">
        <f t="shared" si="3516"/>
        <v>BE$2203</v>
      </c>
      <c r="BF2216" s="212" t="str">
        <f t="shared" si="3516"/>
        <v>BF$2203</v>
      </c>
      <c r="BG2216" s="212" t="str">
        <f t="shared" si="3516"/>
        <v>BG$2203</v>
      </c>
      <c r="BH2216" s="212" t="str">
        <f t="shared" si="3516"/>
        <v>BH$2203</v>
      </c>
      <c r="BI2216" s="212" t="str">
        <f t="shared" si="3516"/>
        <v>BI$2203</v>
      </c>
      <c r="BJ2216" s="212" t="str">
        <f t="shared" si="3516"/>
        <v>BJ$2203</v>
      </c>
      <c r="BK2216" s="212" t="str">
        <f t="shared" si="3516"/>
        <v>BK$2203</v>
      </c>
      <c r="BL2216" s="212" t="str">
        <f t="shared" si="3516"/>
        <v>BL$2203</v>
      </c>
      <c r="BM2216" s="212" t="str">
        <f t="shared" si="3516"/>
        <v>BM$2203</v>
      </c>
      <c r="BN2216" s="212" t="str">
        <f t="shared" si="3516"/>
        <v>BN$2203</v>
      </c>
      <c r="BO2216" s="212" t="str">
        <f t="shared" si="3516"/>
        <v>BO$2203</v>
      </c>
      <c r="BP2216" s="212" t="str">
        <f t="shared" si="3516"/>
        <v>BP$2203</v>
      </c>
      <c r="BQ2216" s="212" t="str">
        <f t="shared" si="3516"/>
        <v>BQ$2203</v>
      </c>
      <c r="BR2216" s="212" t="str">
        <f t="shared" si="3516"/>
        <v>BR$2203</v>
      </c>
      <c r="BS2216" s="212" t="str">
        <f t="shared" si="3516"/>
        <v>BS$2203</v>
      </c>
      <c r="BT2216" s="212" t="str">
        <f t="shared" si="3516"/>
        <v>BT$2203</v>
      </c>
      <c r="BU2216" s="212" t="str">
        <f t="shared" si="3516"/>
        <v>BU$2203</v>
      </c>
      <c r="BV2216" s="212" t="str">
        <f t="shared" si="3516"/>
        <v>BV$2203</v>
      </c>
      <c r="BW2216" s="212" t="str">
        <f t="shared" si="3516"/>
        <v>BW$2203</v>
      </c>
      <c r="BX2216" s="212" t="str">
        <f t="shared" si="3516"/>
        <v>BX$2203</v>
      </c>
      <c r="BY2216" s="212" t="str">
        <f t="shared" si="3516"/>
        <v>BY$2203</v>
      </c>
      <c r="BZ2216" s="212" t="str">
        <f t="shared" si="3516"/>
        <v>BZ$2203</v>
      </c>
      <c r="CA2216" s="212" t="str">
        <f t="shared" si="3516"/>
        <v>CA$2203</v>
      </c>
      <c r="CB2216" s="212" t="str">
        <f t="shared" si="3516"/>
        <v>CB$2203</v>
      </c>
      <c r="CC2216" s="212" t="str">
        <f t="shared" si="3516"/>
        <v>CC$2203</v>
      </c>
      <c r="CD2216" s="212" t="str">
        <f t="shared" si="3516"/>
        <v>CD$2203</v>
      </c>
      <c r="CE2216" s="212" t="str">
        <f t="shared" ref="CE2216:CL2216" si="3517">ADDRESS(ROW(CE2203),COLUMN(CE2203),2)</f>
        <v>CE$2203</v>
      </c>
      <c r="CF2216" s="212" t="str">
        <f t="shared" si="3517"/>
        <v>CF$2203</v>
      </c>
      <c r="CG2216" s="212" t="str">
        <f t="shared" si="3517"/>
        <v>CG$2203</v>
      </c>
      <c r="CH2216" s="212" t="str">
        <f t="shared" si="3517"/>
        <v>CH$2203</v>
      </c>
      <c r="CI2216" s="212" t="str">
        <f t="shared" si="3517"/>
        <v>CI$2203</v>
      </c>
      <c r="CJ2216" s="212" t="str">
        <f t="shared" si="3517"/>
        <v>CJ$2203</v>
      </c>
      <c r="CK2216" s="212" t="str">
        <f t="shared" si="3517"/>
        <v>CK$2203</v>
      </c>
      <c r="CL2216" s="212" t="str">
        <f t="shared" si="3517"/>
        <v>CL$2203</v>
      </c>
      <c r="CO2216" s="212" t="str">
        <f t="shared" ref="CO2216:DL2216" si="3518">ADDRESS(ROW(CO956),COLUMN(CO956),2)</f>
        <v>CO$956</v>
      </c>
      <c r="CP2216" s="212" t="str">
        <f t="shared" si="3518"/>
        <v>CP$956</v>
      </c>
      <c r="CQ2216" s="212" t="str">
        <f t="shared" si="3518"/>
        <v>CQ$956</v>
      </c>
      <c r="CR2216" s="212" t="str">
        <f t="shared" si="3518"/>
        <v>CR$956</v>
      </c>
      <c r="CS2216" s="212" t="str">
        <f t="shared" si="3518"/>
        <v>CS$956</v>
      </c>
      <c r="CT2216" s="212" t="str">
        <f t="shared" si="3518"/>
        <v>CT$956</v>
      </c>
      <c r="CU2216" s="212" t="str">
        <f t="shared" si="3518"/>
        <v>CU$956</v>
      </c>
      <c r="CV2216" s="212" t="str">
        <f t="shared" si="3518"/>
        <v>CV$956</v>
      </c>
      <c r="CW2216" s="212" t="str">
        <f t="shared" si="3518"/>
        <v>CW$956</v>
      </c>
      <c r="CX2216" s="212" t="str">
        <f t="shared" si="3518"/>
        <v>CX$956</v>
      </c>
      <c r="CY2216" s="212" t="str">
        <f t="shared" si="3518"/>
        <v>CY$956</v>
      </c>
      <c r="CZ2216" s="212" t="str">
        <f t="shared" si="3518"/>
        <v>CZ$956</v>
      </c>
      <c r="DA2216" s="212" t="str">
        <f t="shared" si="3518"/>
        <v>DA$956</v>
      </c>
      <c r="DB2216" s="212" t="str">
        <f t="shared" si="3518"/>
        <v>DB$956</v>
      </c>
      <c r="DC2216" s="212" t="str">
        <f t="shared" si="3518"/>
        <v>DC$956</v>
      </c>
      <c r="DD2216" s="212" t="str">
        <f t="shared" si="3518"/>
        <v>DD$956</v>
      </c>
      <c r="DE2216" s="212" t="str">
        <f t="shared" si="3518"/>
        <v>DE$956</v>
      </c>
      <c r="DF2216" s="212" t="str">
        <f t="shared" si="3518"/>
        <v>DF$956</v>
      </c>
      <c r="DG2216" s="212" t="str">
        <f t="shared" si="3518"/>
        <v>DG$956</v>
      </c>
      <c r="DH2216" s="212" t="str">
        <f t="shared" si="3518"/>
        <v>DH$956</v>
      </c>
      <c r="DI2216" s="212" t="str">
        <f t="shared" si="3518"/>
        <v>DI$956</v>
      </c>
      <c r="DJ2216" s="212" t="str">
        <f t="shared" si="3518"/>
        <v>DJ$956</v>
      </c>
      <c r="DK2216" s="212" t="str">
        <f t="shared" si="3518"/>
        <v>DK$956</v>
      </c>
      <c r="DL2216" s="212" t="str">
        <f t="shared" si="3518"/>
        <v>DL$956</v>
      </c>
    </row>
    <row r="2217" spans="1:116" x14ac:dyDescent="0.4">
      <c r="A2217" s="174"/>
      <c r="E2217" s="8"/>
      <c r="G2217" s="175" t="s">
        <v>492</v>
      </c>
      <c r="CO2217" s="8"/>
      <c r="CP2217" s="8"/>
      <c r="CQ2217" s="8"/>
      <c r="CR2217" s="8"/>
      <c r="CS2217" s="8"/>
      <c r="CT2217" s="8"/>
      <c r="CU2217" s="8"/>
      <c r="CV2217" s="8"/>
      <c r="CW2217" s="8"/>
      <c r="CX2217" s="8"/>
      <c r="CY2217" s="8"/>
      <c r="CZ2217" s="8"/>
      <c r="DA2217" s="8"/>
      <c r="DB2217" s="8"/>
      <c r="DC2217" s="8"/>
      <c r="DD2217" s="8"/>
      <c r="DE2217" s="8"/>
      <c r="DF2217" s="8"/>
      <c r="DG2217" s="8"/>
      <c r="DH2217" s="8"/>
      <c r="DI2217" s="8"/>
      <c r="DJ2217" s="8"/>
      <c r="DK2217" s="8"/>
      <c r="DL2217" s="8"/>
    </row>
    <row r="2218" spans="1:116" x14ac:dyDescent="0.4">
      <c r="A2218" s="174"/>
      <c r="E2218" s="8"/>
      <c r="G2218" s="175" t="s">
        <v>461</v>
      </c>
      <c r="H2218" s="174"/>
      <c r="I2218" s="176"/>
      <c r="J2218" s="176"/>
      <c r="K2218" s="197"/>
      <c r="L2218" s="197"/>
      <c r="M2218" s="197"/>
      <c r="N2218" s="197"/>
      <c r="O2218" s="197"/>
      <c r="P2218" s="197"/>
      <c r="R2218" s="198"/>
      <c r="S2218" s="174"/>
      <c r="T2218" s="174"/>
      <c r="U2218" s="174"/>
      <c r="V2218" s="174"/>
      <c r="W2218" s="174"/>
      <c r="X2218" s="174"/>
      <c r="Y2218" s="174"/>
      <c r="Z2218" s="174"/>
      <c r="AA2218" s="174"/>
      <c r="AB2218" s="174"/>
      <c r="AC2218" s="174"/>
      <c r="AD2218" s="174"/>
      <c r="AE2218" s="174"/>
      <c r="AF2218" s="174"/>
      <c r="AG2218" s="174"/>
      <c r="AH2218" s="174"/>
      <c r="AI2218" s="174"/>
      <c r="AJ2218" s="174"/>
      <c r="AK2218" s="174"/>
      <c r="AL2218" s="174"/>
      <c r="AM2218" s="174"/>
      <c r="AN2218" s="174"/>
      <c r="AO2218" s="174"/>
      <c r="AP2218" s="174"/>
      <c r="AQ2218" s="174"/>
      <c r="AR2218" s="174"/>
      <c r="AS2218" s="174"/>
      <c r="AT2218" s="174"/>
      <c r="AU2218" s="174"/>
      <c r="AV2218" s="174"/>
      <c r="AW2218" s="174"/>
      <c r="AX2218" s="174"/>
      <c r="AY2218" s="174"/>
      <c r="AZ2218" s="174"/>
      <c r="BA2218" s="174"/>
      <c r="BB2218" s="174"/>
      <c r="BC2218" s="174"/>
      <c r="BD2218" s="174"/>
      <c r="BE2218" s="174"/>
      <c r="BF2218" s="174"/>
      <c r="BG2218" s="174"/>
      <c r="BH2218" s="174"/>
      <c r="BI2218" s="174"/>
      <c r="BJ2218" s="174"/>
      <c r="BK2218" s="174"/>
      <c r="BL2218" s="174"/>
      <c r="BM2218" s="174"/>
      <c r="BN2218" s="174"/>
      <c r="BO2218" s="174"/>
      <c r="BP2218" s="174"/>
      <c r="BQ2218" s="174"/>
      <c r="BR2218" s="174"/>
      <c r="BS2218" s="174"/>
      <c r="BT2218" s="174"/>
      <c r="BU2218" s="174"/>
      <c r="BV2218" s="174"/>
      <c r="BW2218" s="174"/>
      <c r="BX2218" s="174"/>
      <c r="BY2218" s="174"/>
      <c r="BZ2218" s="174"/>
      <c r="CA2218" s="174"/>
      <c r="CB2218" s="174"/>
      <c r="CC2218" s="174"/>
      <c r="CD2218" s="174"/>
      <c r="CE2218" s="174"/>
      <c r="CF2218" s="174"/>
      <c r="CG2218" s="174"/>
      <c r="CH2218" s="174"/>
      <c r="CI2218" s="174"/>
      <c r="CJ2218" s="174"/>
      <c r="CK2218" s="174"/>
      <c r="CL2218" s="174"/>
      <c r="CN2218" s="176"/>
      <c r="CO2218" s="174"/>
      <c r="CP2218" s="174"/>
      <c r="CQ2218" s="174"/>
      <c r="CR2218" s="174"/>
      <c r="CS2218" s="174"/>
      <c r="CT2218" s="174"/>
      <c r="CU2218" s="174"/>
      <c r="CV2218" s="174"/>
      <c r="CW2218" s="174"/>
      <c r="CX2218" s="174"/>
      <c r="CY2218" s="174"/>
      <c r="CZ2218" s="174"/>
      <c r="DA2218" s="174"/>
      <c r="DB2218" s="174"/>
      <c r="DC2218" s="174"/>
      <c r="DD2218" s="174"/>
      <c r="DE2218" s="174"/>
      <c r="DF2218" s="174"/>
      <c r="DG2218" s="174"/>
      <c r="DH2218" s="174"/>
      <c r="DI2218" s="174"/>
      <c r="DJ2218" s="174"/>
      <c r="DK2218" s="174"/>
      <c r="DL2218" s="174"/>
    </row>
    <row r="2219" spans="1:116" x14ac:dyDescent="0.4">
      <c r="A2219" s="174"/>
      <c r="E2219" s="8"/>
      <c r="G2219" s="175" t="s">
        <v>462</v>
      </c>
      <c r="H2219" s="174"/>
      <c r="I2219" s="176"/>
      <c r="J2219" s="176"/>
      <c r="K2219" s="197"/>
      <c r="L2219" s="197"/>
      <c r="M2219" s="197"/>
      <c r="N2219" s="197"/>
      <c r="O2219" s="197"/>
      <c r="P2219" s="197"/>
      <c r="R2219" s="198"/>
      <c r="S2219" s="174"/>
      <c r="T2219" s="174"/>
      <c r="U2219" s="174"/>
      <c r="V2219" s="174"/>
      <c r="W2219" s="174"/>
      <c r="X2219" s="174"/>
      <c r="Y2219" s="174"/>
      <c r="Z2219" s="174"/>
      <c r="AA2219" s="174"/>
      <c r="AB2219" s="174"/>
      <c r="AC2219" s="174"/>
      <c r="AD2219" s="174"/>
      <c r="AE2219" s="174"/>
      <c r="AF2219" s="174"/>
      <c r="AG2219" s="174"/>
      <c r="AH2219" s="174"/>
      <c r="AI2219" s="174"/>
      <c r="AJ2219" s="174"/>
      <c r="AK2219" s="174"/>
      <c r="AL2219" s="174"/>
      <c r="AM2219" s="174"/>
      <c r="AN2219" s="174"/>
      <c r="AO2219" s="174"/>
      <c r="AP2219" s="174"/>
      <c r="AQ2219" s="174"/>
      <c r="AR2219" s="174"/>
      <c r="AS2219" s="174"/>
      <c r="AT2219" s="174"/>
      <c r="AU2219" s="174"/>
      <c r="AV2219" s="174"/>
      <c r="AW2219" s="174"/>
      <c r="AX2219" s="174"/>
      <c r="AY2219" s="174"/>
      <c r="AZ2219" s="174"/>
      <c r="BA2219" s="174"/>
      <c r="BB2219" s="174"/>
      <c r="BC2219" s="174"/>
      <c r="BD2219" s="174"/>
      <c r="BE2219" s="174"/>
      <c r="BF2219" s="174"/>
      <c r="BG2219" s="174"/>
      <c r="BH2219" s="174"/>
      <c r="BI2219" s="174"/>
      <c r="BJ2219" s="174"/>
      <c r="BK2219" s="174"/>
      <c r="BL2219" s="174"/>
      <c r="BM2219" s="174"/>
      <c r="BN2219" s="174"/>
      <c r="BO2219" s="174"/>
      <c r="BP2219" s="174"/>
      <c r="BQ2219" s="174"/>
      <c r="BR2219" s="174"/>
      <c r="BS2219" s="174"/>
      <c r="BT2219" s="174"/>
      <c r="BU2219" s="174"/>
      <c r="BV2219" s="174"/>
      <c r="BW2219" s="174"/>
      <c r="BX2219" s="174"/>
      <c r="BY2219" s="174"/>
      <c r="BZ2219" s="174"/>
      <c r="CA2219" s="174"/>
      <c r="CB2219" s="174"/>
      <c r="CC2219" s="174"/>
      <c r="CD2219" s="174"/>
      <c r="CE2219" s="174"/>
      <c r="CF2219" s="174"/>
      <c r="CG2219" s="174"/>
      <c r="CH2219" s="174"/>
      <c r="CI2219" s="174"/>
      <c r="CJ2219" s="174"/>
      <c r="CK2219" s="174"/>
      <c r="CL2219" s="174"/>
      <c r="CN2219" s="176"/>
      <c r="CO2219" s="174"/>
      <c r="CP2219" s="174"/>
      <c r="CQ2219" s="174"/>
      <c r="CR2219" s="174"/>
      <c r="CS2219" s="174"/>
      <c r="CT2219" s="174"/>
      <c r="CU2219" s="174"/>
      <c r="CV2219" s="174"/>
      <c r="CW2219" s="174"/>
      <c r="CX2219" s="174"/>
      <c r="CY2219" s="174"/>
      <c r="CZ2219" s="174"/>
      <c r="DA2219" s="174"/>
      <c r="DB2219" s="174"/>
      <c r="DC2219" s="174"/>
      <c r="DD2219" s="174"/>
      <c r="DE2219" s="174"/>
      <c r="DF2219" s="174"/>
      <c r="DG2219" s="174"/>
      <c r="DH2219" s="174"/>
      <c r="DI2219" s="174"/>
      <c r="DJ2219" s="174"/>
      <c r="DK2219" s="174"/>
      <c r="DL2219" s="174"/>
    </row>
    <row r="2220" spans="1:116" x14ac:dyDescent="0.4">
      <c r="A2220" s="174"/>
      <c r="E2220" s="8"/>
      <c r="G2220" s="175" t="s">
        <v>491</v>
      </c>
      <c r="H2220" s="174"/>
      <c r="I2220" s="176"/>
      <c r="J2220" s="176"/>
      <c r="K2220" s="197"/>
      <c r="L2220" s="197"/>
      <c r="M2220" s="197"/>
      <c r="N2220" s="197"/>
      <c r="O2220" s="197"/>
      <c r="P2220" s="197"/>
      <c r="R2220" s="198"/>
      <c r="S2220" s="199" t="str">
        <f t="shared" ref="S2220:CD2220" si="3519">S$20</f>
        <v>S$16</v>
      </c>
      <c r="T2220" s="199" t="str">
        <f t="shared" si="3519"/>
        <v>T$16</v>
      </c>
      <c r="U2220" s="199" t="str">
        <f t="shared" si="3519"/>
        <v>U$16</v>
      </c>
      <c r="V2220" s="199" t="str">
        <f t="shared" si="3519"/>
        <v>V$16</v>
      </c>
      <c r="W2220" s="199" t="str">
        <f t="shared" si="3519"/>
        <v>W$16</v>
      </c>
      <c r="X2220" s="199" t="str">
        <f t="shared" si="3519"/>
        <v>X$16</v>
      </c>
      <c r="Y2220" s="199" t="str">
        <f t="shared" si="3519"/>
        <v>Y$16</v>
      </c>
      <c r="Z2220" s="199" t="str">
        <f t="shared" si="3519"/>
        <v>Z$16</v>
      </c>
      <c r="AA2220" s="199" t="str">
        <f t="shared" si="3519"/>
        <v>AA$16</v>
      </c>
      <c r="AB2220" s="199" t="str">
        <f t="shared" si="3519"/>
        <v>AB$16</v>
      </c>
      <c r="AC2220" s="199" t="str">
        <f t="shared" si="3519"/>
        <v>AC$16</v>
      </c>
      <c r="AD2220" s="199" t="str">
        <f t="shared" si="3519"/>
        <v>AD$16</v>
      </c>
      <c r="AE2220" s="199" t="str">
        <f t="shared" si="3519"/>
        <v>AE$16</v>
      </c>
      <c r="AF2220" s="199" t="str">
        <f t="shared" si="3519"/>
        <v>AF$16</v>
      </c>
      <c r="AG2220" s="199" t="str">
        <f t="shared" si="3519"/>
        <v>AG$16</v>
      </c>
      <c r="AH2220" s="199" t="str">
        <f t="shared" si="3519"/>
        <v>AH$16</v>
      </c>
      <c r="AI2220" s="199" t="str">
        <f t="shared" si="3519"/>
        <v>AI$16</v>
      </c>
      <c r="AJ2220" s="199" t="str">
        <f t="shared" si="3519"/>
        <v>AJ$16</v>
      </c>
      <c r="AK2220" s="199" t="str">
        <f t="shared" si="3519"/>
        <v>AK$16</v>
      </c>
      <c r="AL2220" s="199" t="str">
        <f t="shared" si="3519"/>
        <v>AL$16</v>
      </c>
      <c r="AM2220" s="199" t="str">
        <f t="shared" si="3519"/>
        <v>AM$16</v>
      </c>
      <c r="AN2220" s="199" t="str">
        <f t="shared" si="3519"/>
        <v>AN$16</v>
      </c>
      <c r="AO2220" s="199" t="str">
        <f t="shared" si="3519"/>
        <v>AO$16</v>
      </c>
      <c r="AP2220" s="199" t="str">
        <f t="shared" si="3519"/>
        <v>AP$16</v>
      </c>
      <c r="AQ2220" s="199" t="str">
        <f t="shared" si="3519"/>
        <v>AQ$16</v>
      </c>
      <c r="AR2220" s="199" t="str">
        <f t="shared" si="3519"/>
        <v>AR$16</v>
      </c>
      <c r="AS2220" s="199" t="str">
        <f t="shared" si="3519"/>
        <v>AS$16</v>
      </c>
      <c r="AT2220" s="199" t="str">
        <f t="shared" si="3519"/>
        <v>AT$16</v>
      </c>
      <c r="AU2220" s="199" t="str">
        <f t="shared" si="3519"/>
        <v>AU$16</v>
      </c>
      <c r="AV2220" s="199" t="str">
        <f t="shared" si="3519"/>
        <v>AV$16</v>
      </c>
      <c r="AW2220" s="199" t="str">
        <f t="shared" si="3519"/>
        <v>AW$16</v>
      </c>
      <c r="AX2220" s="199" t="str">
        <f t="shared" si="3519"/>
        <v>AX$16</v>
      </c>
      <c r="AY2220" s="199" t="str">
        <f t="shared" si="3519"/>
        <v>AY$16</v>
      </c>
      <c r="AZ2220" s="199" t="str">
        <f t="shared" si="3519"/>
        <v>AZ$16</v>
      </c>
      <c r="BA2220" s="199" t="str">
        <f t="shared" si="3519"/>
        <v>BA$16</v>
      </c>
      <c r="BB2220" s="199" t="str">
        <f t="shared" si="3519"/>
        <v>BB$16</v>
      </c>
      <c r="BC2220" s="199" t="str">
        <f t="shared" si="3519"/>
        <v>BC$16</v>
      </c>
      <c r="BD2220" s="199" t="str">
        <f t="shared" si="3519"/>
        <v>BD$16</v>
      </c>
      <c r="BE2220" s="199" t="str">
        <f t="shared" si="3519"/>
        <v>BE$16</v>
      </c>
      <c r="BF2220" s="199" t="str">
        <f t="shared" si="3519"/>
        <v>BF$16</v>
      </c>
      <c r="BG2220" s="199" t="str">
        <f t="shared" si="3519"/>
        <v>BG$16</v>
      </c>
      <c r="BH2220" s="199" t="str">
        <f t="shared" si="3519"/>
        <v>BH$16</v>
      </c>
      <c r="BI2220" s="199" t="str">
        <f t="shared" si="3519"/>
        <v>BI$16</v>
      </c>
      <c r="BJ2220" s="199" t="str">
        <f t="shared" si="3519"/>
        <v>BJ$16</v>
      </c>
      <c r="BK2220" s="199" t="str">
        <f t="shared" si="3519"/>
        <v>BK$16</v>
      </c>
      <c r="BL2220" s="199" t="str">
        <f t="shared" si="3519"/>
        <v>BL$16</v>
      </c>
      <c r="BM2220" s="199" t="str">
        <f t="shared" si="3519"/>
        <v>BM$16</v>
      </c>
      <c r="BN2220" s="199" t="str">
        <f t="shared" si="3519"/>
        <v>BN$16</v>
      </c>
      <c r="BO2220" s="199" t="str">
        <f t="shared" si="3519"/>
        <v>BO$16</v>
      </c>
      <c r="BP2220" s="199" t="str">
        <f t="shared" si="3519"/>
        <v>BP$16</v>
      </c>
      <c r="BQ2220" s="199" t="str">
        <f t="shared" si="3519"/>
        <v>BQ$16</v>
      </c>
      <c r="BR2220" s="199" t="str">
        <f t="shared" si="3519"/>
        <v>BR$16</v>
      </c>
      <c r="BS2220" s="199" t="str">
        <f t="shared" si="3519"/>
        <v>BS$16</v>
      </c>
      <c r="BT2220" s="199" t="str">
        <f t="shared" si="3519"/>
        <v>BT$16</v>
      </c>
      <c r="BU2220" s="199" t="str">
        <f t="shared" si="3519"/>
        <v>BU$16</v>
      </c>
      <c r="BV2220" s="199" t="str">
        <f t="shared" si="3519"/>
        <v>BV$16</v>
      </c>
      <c r="BW2220" s="199" t="str">
        <f t="shared" si="3519"/>
        <v>BW$16</v>
      </c>
      <c r="BX2220" s="199" t="str">
        <f t="shared" si="3519"/>
        <v>BX$16</v>
      </c>
      <c r="BY2220" s="199" t="str">
        <f t="shared" si="3519"/>
        <v>BY$16</v>
      </c>
      <c r="BZ2220" s="199" t="str">
        <f t="shared" si="3519"/>
        <v>BZ$16</v>
      </c>
      <c r="CA2220" s="199" t="str">
        <f t="shared" si="3519"/>
        <v>CA$16</v>
      </c>
      <c r="CB2220" s="199" t="str">
        <f t="shared" si="3519"/>
        <v>CB$16</v>
      </c>
      <c r="CC2220" s="199" t="str">
        <f t="shared" si="3519"/>
        <v>CC$16</v>
      </c>
      <c r="CD2220" s="199" t="str">
        <f t="shared" si="3519"/>
        <v>CD$16</v>
      </c>
      <c r="CE2220" s="199" t="str">
        <f t="shared" ref="CE2220:CL2220" si="3520">CE$20</f>
        <v>CE$16</v>
      </c>
      <c r="CF2220" s="199" t="str">
        <f t="shared" si="3520"/>
        <v>CF$16</v>
      </c>
      <c r="CG2220" s="199" t="str">
        <f t="shared" si="3520"/>
        <v>CG$16</v>
      </c>
      <c r="CH2220" s="199" t="str">
        <f t="shared" si="3520"/>
        <v>CH$16</v>
      </c>
      <c r="CI2220" s="199" t="str">
        <f t="shared" si="3520"/>
        <v>CI$16</v>
      </c>
      <c r="CJ2220" s="199" t="str">
        <f t="shared" si="3520"/>
        <v>CJ$16</v>
      </c>
      <c r="CK2220" s="199" t="str">
        <f t="shared" si="3520"/>
        <v>CK$16</v>
      </c>
      <c r="CL2220" s="199" t="str">
        <f t="shared" si="3520"/>
        <v>CL$16</v>
      </c>
      <c r="CN2220" s="176"/>
      <c r="CO2220" s="199" t="str">
        <f t="shared" ref="CO2220:DL2220" si="3521">CO$20</f>
        <v>CO$16</v>
      </c>
      <c r="CP2220" s="199" t="str">
        <f t="shared" si="3521"/>
        <v>CP$16</v>
      </c>
      <c r="CQ2220" s="199" t="str">
        <f t="shared" si="3521"/>
        <v>CQ$16</v>
      </c>
      <c r="CR2220" s="199" t="str">
        <f t="shared" si="3521"/>
        <v>CR$16</v>
      </c>
      <c r="CS2220" s="199" t="str">
        <f t="shared" si="3521"/>
        <v>CS$16</v>
      </c>
      <c r="CT2220" s="199" t="str">
        <f t="shared" si="3521"/>
        <v>CT$16</v>
      </c>
      <c r="CU2220" s="199" t="str">
        <f t="shared" si="3521"/>
        <v>CU$16</v>
      </c>
      <c r="CV2220" s="199" t="str">
        <f t="shared" si="3521"/>
        <v>CV$16</v>
      </c>
      <c r="CW2220" s="199" t="str">
        <f t="shared" si="3521"/>
        <v>CW$16</v>
      </c>
      <c r="CX2220" s="199" t="str">
        <f t="shared" si="3521"/>
        <v>CX$16</v>
      </c>
      <c r="CY2220" s="199" t="str">
        <f t="shared" si="3521"/>
        <v>CY$16</v>
      </c>
      <c r="CZ2220" s="199" t="str">
        <f t="shared" si="3521"/>
        <v>CZ$16</v>
      </c>
      <c r="DA2220" s="199" t="str">
        <f t="shared" si="3521"/>
        <v>DA$16</v>
      </c>
      <c r="DB2220" s="199" t="str">
        <f t="shared" si="3521"/>
        <v>DB$16</v>
      </c>
      <c r="DC2220" s="199" t="str">
        <f t="shared" si="3521"/>
        <v>DC$16</v>
      </c>
      <c r="DD2220" s="199" t="str">
        <f t="shared" si="3521"/>
        <v>DD$16</v>
      </c>
      <c r="DE2220" s="199" t="str">
        <f t="shared" si="3521"/>
        <v>DE$16</v>
      </c>
      <c r="DF2220" s="199" t="str">
        <f t="shared" si="3521"/>
        <v>DF$16</v>
      </c>
      <c r="DG2220" s="199" t="str">
        <f t="shared" si="3521"/>
        <v>DG$16</v>
      </c>
      <c r="DH2220" s="199" t="str">
        <f t="shared" si="3521"/>
        <v>DH$16</v>
      </c>
      <c r="DI2220" s="199" t="str">
        <f t="shared" si="3521"/>
        <v>DI$16</v>
      </c>
      <c r="DJ2220" s="199" t="str">
        <f t="shared" si="3521"/>
        <v>DJ$16</v>
      </c>
      <c r="DK2220" s="199" t="str">
        <f t="shared" si="3521"/>
        <v>DK$16</v>
      </c>
      <c r="DL2220" s="199" t="str">
        <f t="shared" si="3521"/>
        <v>DL$16</v>
      </c>
    </row>
    <row r="2221" spans="1:116" x14ac:dyDescent="0.4">
      <c r="A2221" s="174"/>
      <c r="E2221" s="8"/>
      <c r="G2221" s="175" t="s">
        <v>505</v>
      </c>
      <c r="H2221" s="200"/>
      <c r="I2221" s="201"/>
      <c r="J2221" s="201"/>
      <c r="K2221" s="202"/>
      <c r="L2221" s="202"/>
      <c r="M2221" s="202"/>
      <c r="N2221" s="202"/>
      <c r="O2221" s="202"/>
      <c r="P2221" s="202"/>
      <c r="R2221" s="202"/>
      <c r="S2221" s="199" t="str">
        <f t="shared" ref="S2221:CD2221" si="3522">S$21</f>
        <v>S$17</v>
      </c>
      <c r="T2221" s="199" t="str">
        <f t="shared" si="3522"/>
        <v>T$17</v>
      </c>
      <c r="U2221" s="199" t="str">
        <f t="shared" si="3522"/>
        <v>U$17</v>
      </c>
      <c r="V2221" s="199" t="str">
        <f t="shared" si="3522"/>
        <v>V$17</v>
      </c>
      <c r="W2221" s="199" t="str">
        <f t="shared" si="3522"/>
        <v>W$17</v>
      </c>
      <c r="X2221" s="199" t="str">
        <f t="shared" si="3522"/>
        <v>X$17</v>
      </c>
      <c r="Y2221" s="199" t="str">
        <f t="shared" si="3522"/>
        <v>Y$17</v>
      </c>
      <c r="Z2221" s="199" t="str">
        <f t="shared" si="3522"/>
        <v>Z$17</v>
      </c>
      <c r="AA2221" s="199" t="str">
        <f t="shared" si="3522"/>
        <v>AA$17</v>
      </c>
      <c r="AB2221" s="199" t="str">
        <f t="shared" si="3522"/>
        <v>AB$17</v>
      </c>
      <c r="AC2221" s="199" t="str">
        <f t="shared" si="3522"/>
        <v>AC$17</v>
      </c>
      <c r="AD2221" s="199" t="str">
        <f t="shared" si="3522"/>
        <v>AD$17</v>
      </c>
      <c r="AE2221" s="199" t="str">
        <f t="shared" si="3522"/>
        <v>AE$17</v>
      </c>
      <c r="AF2221" s="199" t="str">
        <f t="shared" si="3522"/>
        <v>AF$17</v>
      </c>
      <c r="AG2221" s="199" t="str">
        <f t="shared" si="3522"/>
        <v>AG$17</v>
      </c>
      <c r="AH2221" s="199" t="str">
        <f t="shared" si="3522"/>
        <v>AH$17</v>
      </c>
      <c r="AI2221" s="199" t="str">
        <f t="shared" si="3522"/>
        <v>AI$17</v>
      </c>
      <c r="AJ2221" s="199" t="str">
        <f t="shared" si="3522"/>
        <v>AJ$17</v>
      </c>
      <c r="AK2221" s="199" t="str">
        <f t="shared" si="3522"/>
        <v>AK$17</v>
      </c>
      <c r="AL2221" s="199" t="str">
        <f t="shared" si="3522"/>
        <v>AL$17</v>
      </c>
      <c r="AM2221" s="199" t="str">
        <f t="shared" si="3522"/>
        <v>AM$17</v>
      </c>
      <c r="AN2221" s="199" t="str">
        <f t="shared" si="3522"/>
        <v>AN$17</v>
      </c>
      <c r="AO2221" s="199" t="str">
        <f t="shared" si="3522"/>
        <v>AO$17</v>
      </c>
      <c r="AP2221" s="199" t="str">
        <f t="shared" si="3522"/>
        <v>AP$17</v>
      </c>
      <c r="AQ2221" s="199" t="str">
        <f t="shared" si="3522"/>
        <v>AQ$17</v>
      </c>
      <c r="AR2221" s="199" t="str">
        <f t="shared" si="3522"/>
        <v>AR$17</v>
      </c>
      <c r="AS2221" s="199" t="str">
        <f t="shared" si="3522"/>
        <v>AS$17</v>
      </c>
      <c r="AT2221" s="199" t="str">
        <f t="shared" si="3522"/>
        <v>AT$17</v>
      </c>
      <c r="AU2221" s="199" t="str">
        <f t="shared" si="3522"/>
        <v>AU$17</v>
      </c>
      <c r="AV2221" s="199" t="str">
        <f t="shared" si="3522"/>
        <v>AV$17</v>
      </c>
      <c r="AW2221" s="199" t="str">
        <f t="shared" si="3522"/>
        <v>AW$17</v>
      </c>
      <c r="AX2221" s="199" t="str">
        <f t="shared" si="3522"/>
        <v>AX$17</v>
      </c>
      <c r="AY2221" s="199" t="str">
        <f t="shared" si="3522"/>
        <v>AY$17</v>
      </c>
      <c r="AZ2221" s="199" t="str">
        <f t="shared" si="3522"/>
        <v>AZ$17</v>
      </c>
      <c r="BA2221" s="199" t="str">
        <f t="shared" si="3522"/>
        <v>BA$17</v>
      </c>
      <c r="BB2221" s="199" t="str">
        <f t="shared" si="3522"/>
        <v>BB$17</v>
      </c>
      <c r="BC2221" s="199" t="str">
        <f t="shared" si="3522"/>
        <v>BC$17</v>
      </c>
      <c r="BD2221" s="199" t="str">
        <f t="shared" si="3522"/>
        <v>BD$17</v>
      </c>
      <c r="BE2221" s="199" t="str">
        <f t="shared" si="3522"/>
        <v>BE$17</v>
      </c>
      <c r="BF2221" s="199" t="str">
        <f t="shared" si="3522"/>
        <v>BF$17</v>
      </c>
      <c r="BG2221" s="199" t="str">
        <f t="shared" si="3522"/>
        <v>BG$17</v>
      </c>
      <c r="BH2221" s="199" t="str">
        <f t="shared" si="3522"/>
        <v>BH$17</v>
      </c>
      <c r="BI2221" s="199" t="str">
        <f t="shared" si="3522"/>
        <v>BI$17</v>
      </c>
      <c r="BJ2221" s="199" t="str">
        <f t="shared" si="3522"/>
        <v>BJ$17</v>
      </c>
      <c r="BK2221" s="199" t="str">
        <f t="shared" si="3522"/>
        <v>BK$17</v>
      </c>
      <c r="BL2221" s="199" t="str">
        <f t="shared" si="3522"/>
        <v>BL$17</v>
      </c>
      <c r="BM2221" s="199" t="str">
        <f t="shared" si="3522"/>
        <v>BM$17</v>
      </c>
      <c r="BN2221" s="199" t="str">
        <f t="shared" si="3522"/>
        <v>BN$17</v>
      </c>
      <c r="BO2221" s="199" t="str">
        <f t="shared" si="3522"/>
        <v>BO$17</v>
      </c>
      <c r="BP2221" s="199" t="str">
        <f t="shared" si="3522"/>
        <v>BP$17</v>
      </c>
      <c r="BQ2221" s="199" t="str">
        <f t="shared" si="3522"/>
        <v>BQ$17</v>
      </c>
      <c r="BR2221" s="199" t="str">
        <f t="shared" si="3522"/>
        <v>BR$17</v>
      </c>
      <c r="BS2221" s="199" t="str">
        <f t="shared" si="3522"/>
        <v>BS$17</v>
      </c>
      <c r="BT2221" s="199" t="str">
        <f t="shared" si="3522"/>
        <v>BT$17</v>
      </c>
      <c r="BU2221" s="199" t="str">
        <f t="shared" si="3522"/>
        <v>BU$17</v>
      </c>
      <c r="BV2221" s="199" t="str">
        <f t="shared" si="3522"/>
        <v>BV$17</v>
      </c>
      <c r="BW2221" s="199" t="str">
        <f t="shared" si="3522"/>
        <v>BW$17</v>
      </c>
      <c r="BX2221" s="199" t="str">
        <f t="shared" si="3522"/>
        <v>BX$17</v>
      </c>
      <c r="BY2221" s="199" t="str">
        <f t="shared" si="3522"/>
        <v>BY$17</v>
      </c>
      <c r="BZ2221" s="199" t="str">
        <f t="shared" si="3522"/>
        <v>BZ$17</v>
      </c>
      <c r="CA2221" s="199" t="str">
        <f t="shared" si="3522"/>
        <v>CA$17</v>
      </c>
      <c r="CB2221" s="199" t="str">
        <f t="shared" si="3522"/>
        <v>CB$17</v>
      </c>
      <c r="CC2221" s="199" t="str">
        <f t="shared" si="3522"/>
        <v>CC$17</v>
      </c>
      <c r="CD2221" s="199" t="str">
        <f t="shared" si="3522"/>
        <v>CD$17</v>
      </c>
      <c r="CE2221" s="199" t="str">
        <f t="shared" ref="CE2221:CL2221" si="3523">CE$21</f>
        <v>CE$17</v>
      </c>
      <c r="CF2221" s="199" t="str">
        <f t="shared" si="3523"/>
        <v>CF$17</v>
      </c>
      <c r="CG2221" s="199" t="str">
        <f t="shared" si="3523"/>
        <v>CG$17</v>
      </c>
      <c r="CH2221" s="199" t="str">
        <f t="shared" si="3523"/>
        <v>CH$17</v>
      </c>
      <c r="CI2221" s="199" t="str">
        <f t="shared" si="3523"/>
        <v>CI$17</v>
      </c>
      <c r="CJ2221" s="199" t="str">
        <f t="shared" si="3523"/>
        <v>CJ$17</v>
      </c>
      <c r="CK2221" s="199" t="str">
        <f t="shared" si="3523"/>
        <v>CK$17</v>
      </c>
      <c r="CL2221" s="199" t="str">
        <f t="shared" si="3523"/>
        <v>CL$17</v>
      </c>
      <c r="CN2221" s="201"/>
      <c r="CO2221" s="199" t="str">
        <f t="shared" ref="CO2221:DL2221" si="3524">CO$21</f>
        <v>CO$17</v>
      </c>
      <c r="CP2221" s="199" t="str">
        <f t="shared" si="3524"/>
        <v>CP$17</v>
      </c>
      <c r="CQ2221" s="199" t="str">
        <f t="shared" si="3524"/>
        <v>CQ$17</v>
      </c>
      <c r="CR2221" s="199" t="str">
        <f t="shared" si="3524"/>
        <v>CR$17</v>
      </c>
      <c r="CS2221" s="199" t="str">
        <f t="shared" si="3524"/>
        <v>CS$17</v>
      </c>
      <c r="CT2221" s="199" t="str">
        <f t="shared" si="3524"/>
        <v>CT$17</v>
      </c>
      <c r="CU2221" s="199" t="str">
        <f t="shared" si="3524"/>
        <v>CU$17</v>
      </c>
      <c r="CV2221" s="199" t="str">
        <f t="shared" si="3524"/>
        <v>CV$17</v>
      </c>
      <c r="CW2221" s="199" t="str">
        <f t="shared" si="3524"/>
        <v>CW$17</v>
      </c>
      <c r="CX2221" s="199" t="str">
        <f t="shared" si="3524"/>
        <v>CX$17</v>
      </c>
      <c r="CY2221" s="199" t="str">
        <f t="shared" si="3524"/>
        <v>CY$17</v>
      </c>
      <c r="CZ2221" s="199" t="str">
        <f t="shared" si="3524"/>
        <v>CZ$17</v>
      </c>
      <c r="DA2221" s="199" t="str">
        <f t="shared" si="3524"/>
        <v>DA$17</v>
      </c>
      <c r="DB2221" s="199" t="str">
        <f t="shared" si="3524"/>
        <v>DB$17</v>
      </c>
      <c r="DC2221" s="199" t="str">
        <f t="shared" si="3524"/>
        <v>DC$17</v>
      </c>
      <c r="DD2221" s="199" t="str">
        <f t="shared" si="3524"/>
        <v>DD$17</v>
      </c>
      <c r="DE2221" s="199" t="str">
        <f t="shared" si="3524"/>
        <v>DE$17</v>
      </c>
      <c r="DF2221" s="199" t="str">
        <f t="shared" si="3524"/>
        <v>DF$17</v>
      </c>
      <c r="DG2221" s="199" t="str">
        <f t="shared" si="3524"/>
        <v>DG$17</v>
      </c>
      <c r="DH2221" s="199" t="str">
        <f t="shared" si="3524"/>
        <v>DH$17</v>
      </c>
      <c r="DI2221" s="199" t="str">
        <f t="shared" si="3524"/>
        <v>DI$17</v>
      </c>
      <c r="DJ2221" s="199" t="str">
        <f t="shared" si="3524"/>
        <v>DJ$17</v>
      </c>
      <c r="DK2221" s="199" t="str">
        <f t="shared" si="3524"/>
        <v>DK$17</v>
      </c>
      <c r="DL2221" s="199" t="str">
        <f t="shared" si="3524"/>
        <v>DL$17</v>
      </c>
    </row>
    <row r="2222" spans="1:116" x14ac:dyDescent="0.4">
      <c r="A2222" s="174"/>
      <c r="E2222" s="8"/>
      <c r="G2222" s="175" t="s">
        <v>463</v>
      </c>
      <c r="H2222" s="200"/>
      <c r="I2222" s="201"/>
      <c r="J2222" s="201"/>
      <c r="K2222" s="202"/>
      <c r="L2222" s="202"/>
      <c r="M2222" s="202"/>
      <c r="N2222" s="202"/>
      <c r="O2222" s="202"/>
      <c r="P2222" s="202"/>
      <c r="R2222" s="202"/>
      <c r="S2222" s="190"/>
      <c r="T2222" s="190"/>
      <c r="U2222" s="190"/>
      <c r="V2222" s="190"/>
      <c r="W2222" s="190"/>
      <c r="X2222" s="190"/>
      <c r="Y2222" s="190"/>
      <c r="Z2222" s="190"/>
      <c r="AA2222" s="190"/>
      <c r="AB2222" s="190"/>
      <c r="AC2222" s="190"/>
      <c r="AD2222" s="190"/>
      <c r="AE2222" s="190"/>
      <c r="AF2222" s="190"/>
      <c r="AG2222" s="190"/>
      <c r="AH2222" s="190"/>
      <c r="AI2222" s="190"/>
      <c r="AJ2222" s="190"/>
      <c r="AK2222" s="190"/>
      <c r="AL2222" s="190"/>
      <c r="AM2222" s="190"/>
      <c r="AN2222" s="190"/>
      <c r="AO2222" s="190"/>
      <c r="AP2222" s="190"/>
      <c r="AQ2222" s="190"/>
      <c r="AR2222" s="190"/>
      <c r="AS2222" s="190"/>
      <c r="AT2222" s="190"/>
      <c r="AU2222" s="190"/>
      <c r="AV2222" s="190"/>
      <c r="AW2222" s="190"/>
      <c r="AX2222" s="190"/>
      <c r="AY2222" s="190"/>
      <c r="AZ2222" s="190"/>
      <c r="BA2222" s="190"/>
      <c r="BB2222" s="190"/>
      <c r="BC2222" s="190"/>
      <c r="BD2222" s="190"/>
      <c r="BE2222" s="190"/>
      <c r="BF2222" s="190"/>
      <c r="BG2222" s="190"/>
      <c r="BH2222" s="190"/>
      <c r="BI2222" s="190"/>
      <c r="BJ2222" s="190"/>
      <c r="BK2222" s="190"/>
      <c r="BL2222" s="190"/>
      <c r="BM2222" s="190"/>
      <c r="BN2222" s="190"/>
      <c r="BO2222" s="190"/>
      <c r="BP2222" s="190"/>
      <c r="BQ2222" s="190"/>
      <c r="BR2222" s="190"/>
      <c r="BS2222" s="190"/>
      <c r="BT2222" s="190"/>
      <c r="BU2222" s="190"/>
      <c r="BV2222" s="190"/>
      <c r="BW2222" s="190"/>
      <c r="BX2222" s="190"/>
      <c r="BY2222" s="190"/>
      <c r="BZ2222" s="190"/>
      <c r="CA2222" s="190"/>
      <c r="CB2222" s="190"/>
      <c r="CC2222" s="190"/>
      <c r="CD2222" s="190"/>
      <c r="CE2222" s="190"/>
      <c r="CF2222" s="190"/>
      <c r="CG2222" s="190"/>
      <c r="CH2222" s="190"/>
      <c r="CI2222" s="190"/>
      <c r="CJ2222" s="190"/>
      <c r="CK2222" s="190"/>
      <c r="CL2222" s="190"/>
      <c r="CN2222" s="201"/>
      <c r="CO2222" s="190"/>
      <c r="CP2222" s="190"/>
      <c r="CQ2222" s="190"/>
      <c r="CR2222" s="190"/>
      <c r="CS2222" s="190"/>
      <c r="CT2222" s="190"/>
      <c r="CU2222" s="190"/>
      <c r="CV2222" s="190"/>
      <c r="CW2222" s="190"/>
      <c r="CX2222" s="190"/>
      <c r="CY2222" s="190"/>
      <c r="CZ2222" s="190"/>
      <c r="DA2222" s="190"/>
      <c r="DB2222" s="190"/>
      <c r="DC2222" s="190"/>
      <c r="DD2222" s="190"/>
      <c r="DE2222" s="190"/>
      <c r="DF2222" s="190"/>
      <c r="DG2222" s="190"/>
      <c r="DH2222" s="190"/>
      <c r="DI2222" s="190"/>
      <c r="DJ2222" s="190"/>
      <c r="DK2222" s="190"/>
      <c r="DL2222" s="190"/>
    </row>
    <row r="2223" spans="1:116" x14ac:dyDescent="0.4">
      <c r="A2223" s="174"/>
      <c r="E2223" s="8"/>
      <c r="G2223" s="175" t="s">
        <v>464</v>
      </c>
      <c r="H2223" s="200"/>
      <c r="I2223" s="201"/>
      <c r="J2223" s="201"/>
      <c r="K2223" s="202"/>
      <c r="L2223" s="202"/>
      <c r="M2223" s="202"/>
      <c r="N2223" s="202"/>
      <c r="O2223" s="202"/>
      <c r="P2223" s="202"/>
      <c r="R2223" s="202"/>
      <c r="S2223" s="190"/>
      <c r="T2223" s="190"/>
      <c r="U2223" s="190"/>
      <c r="V2223" s="190"/>
      <c r="W2223" s="190"/>
      <c r="X2223" s="190"/>
      <c r="Y2223" s="190"/>
      <c r="Z2223" s="190"/>
      <c r="AA2223" s="190"/>
      <c r="AB2223" s="190"/>
      <c r="AC2223" s="190"/>
      <c r="AD2223" s="190"/>
      <c r="AE2223" s="190"/>
      <c r="AF2223" s="190"/>
      <c r="AG2223" s="190"/>
      <c r="AH2223" s="190"/>
      <c r="AI2223" s="190"/>
      <c r="AJ2223" s="190"/>
      <c r="AK2223" s="190"/>
      <c r="AL2223" s="190"/>
      <c r="AM2223" s="190"/>
      <c r="AN2223" s="190"/>
      <c r="AO2223" s="190"/>
      <c r="AP2223" s="190"/>
      <c r="AQ2223" s="190"/>
      <c r="AR2223" s="190"/>
      <c r="AS2223" s="190"/>
      <c r="AT2223" s="190"/>
      <c r="AU2223" s="190"/>
      <c r="AV2223" s="190"/>
      <c r="AW2223" s="190"/>
      <c r="AX2223" s="190"/>
      <c r="AY2223" s="190"/>
      <c r="AZ2223" s="190"/>
      <c r="BA2223" s="190"/>
      <c r="BB2223" s="190"/>
      <c r="BC2223" s="190"/>
      <c r="BD2223" s="190"/>
      <c r="BE2223" s="190"/>
      <c r="BF2223" s="190"/>
      <c r="BG2223" s="190"/>
      <c r="BH2223" s="190"/>
      <c r="BI2223" s="190"/>
      <c r="BJ2223" s="190"/>
      <c r="BK2223" s="190"/>
      <c r="BL2223" s="190"/>
      <c r="BM2223" s="190"/>
      <c r="BN2223" s="190"/>
      <c r="BO2223" s="190"/>
      <c r="BP2223" s="190"/>
      <c r="BQ2223" s="190"/>
      <c r="BR2223" s="190"/>
      <c r="BS2223" s="190"/>
      <c r="BT2223" s="190"/>
      <c r="BU2223" s="190"/>
      <c r="BV2223" s="190"/>
      <c r="BW2223" s="190"/>
      <c r="BX2223" s="190"/>
      <c r="BY2223" s="190"/>
      <c r="BZ2223" s="190"/>
      <c r="CA2223" s="190"/>
      <c r="CB2223" s="190"/>
      <c r="CC2223" s="190"/>
      <c r="CD2223" s="190"/>
      <c r="CE2223" s="190"/>
      <c r="CF2223" s="190"/>
      <c r="CG2223" s="190"/>
      <c r="CH2223" s="190"/>
      <c r="CI2223" s="190"/>
      <c r="CJ2223" s="190"/>
      <c r="CK2223" s="190"/>
      <c r="CL2223" s="190"/>
      <c r="CN2223" s="201"/>
      <c r="CO2223" s="190"/>
      <c r="CP2223" s="190"/>
      <c r="CQ2223" s="190"/>
      <c r="CR2223" s="190"/>
      <c r="CS2223" s="190"/>
      <c r="CT2223" s="190"/>
      <c r="CU2223" s="190"/>
      <c r="CV2223" s="190"/>
      <c r="CW2223" s="190"/>
      <c r="CX2223" s="190"/>
      <c r="CY2223" s="190"/>
      <c r="CZ2223" s="190"/>
      <c r="DA2223" s="190"/>
      <c r="DB2223" s="190"/>
      <c r="DC2223" s="190"/>
      <c r="DD2223" s="190"/>
      <c r="DE2223" s="190"/>
      <c r="DF2223" s="190"/>
      <c r="DG2223" s="190"/>
      <c r="DH2223" s="190"/>
      <c r="DI2223" s="190"/>
      <c r="DJ2223" s="190"/>
      <c r="DK2223" s="190"/>
      <c r="DL2223" s="190"/>
    </row>
    <row r="2224" spans="1:116" x14ac:dyDescent="0.4">
      <c r="A2224" s="31" t="s">
        <v>218</v>
      </c>
      <c r="B2224" s="31" t="s">
        <v>395</v>
      </c>
      <c r="C2224" s="31"/>
      <c r="D2224" t="s">
        <v>523</v>
      </c>
      <c r="E2224" s="8" t="str">
        <f t="shared" ref="E2224:E2240" si="3525">ROW()&amp;" "&amp;D2224</f>
        <v>2224 WCPP-IS</v>
      </c>
      <c r="F2224" t="s">
        <v>525</v>
      </c>
      <c r="G2224" s="70" t="s">
        <v>402</v>
      </c>
      <c r="H2224" s="200"/>
      <c r="I2224" s="201"/>
      <c r="J2224" s="201"/>
      <c r="K2224" s="202"/>
      <c r="L2224" s="202"/>
      <c r="M2224" s="202"/>
      <c r="N2224" s="202"/>
      <c r="O2224" s="202"/>
      <c r="P2224" s="202"/>
      <c r="R2224" s="202"/>
      <c r="S2224" s="190" t="str">
        <f t="shared" ref="S2224:CD2224" si="3526">S$22</f>
        <v>S$18</v>
      </c>
      <c r="T2224" s="190" t="str">
        <f t="shared" si="3526"/>
        <v>T$18</v>
      </c>
      <c r="U2224" s="190" t="str">
        <f t="shared" si="3526"/>
        <v>U$18</v>
      </c>
      <c r="V2224" s="190" t="str">
        <f t="shared" si="3526"/>
        <v>V$18</v>
      </c>
      <c r="W2224" s="190" t="str">
        <f t="shared" si="3526"/>
        <v>W$18</v>
      </c>
      <c r="X2224" s="190" t="str">
        <f t="shared" si="3526"/>
        <v>X$18</v>
      </c>
      <c r="Y2224" s="190" t="str">
        <f t="shared" si="3526"/>
        <v>Y$18</v>
      </c>
      <c r="Z2224" s="190" t="str">
        <f t="shared" si="3526"/>
        <v>Z$18</v>
      </c>
      <c r="AA2224" s="190" t="str">
        <f t="shared" si="3526"/>
        <v>AA$18</v>
      </c>
      <c r="AB2224" s="190" t="str">
        <f t="shared" si="3526"/>
        <v>AB$18</v>
      </c>
      <c r="AC2224" s="190" t="str">
        <f t="shared" si="3526"/>
        <v>AC$18</v>
      </c>
      <c r="AD2224" s="190" t="str">
        <f t="shared" si="3526"/>
        <v>AD$18</v>
      </c>
      <c r="AE2224" s="190" t="str">
        <f t="shared" si="3526"/>
        <v>AE$18</v>
      </c>
      <c r="AF2224" s="190" t="str">
        <f t="shared" si="3526"/>
        <v>AF$18</v>
      </c>
      <c r="AG2224" s="190" t="str">
        <f t="shared" si="3526"/>
        <v>AG$18</v>
      </c>
      <c r="AH2224" s="190" t="str">
        <f t="shared" si="3526"/>
        <v>AH$18</v>
      </c>
      <c r="AI2224" s="190" t="str">
        <f t="shared" si="3526"/>
        <v>AI$18</v>
      </c>
      <c r="AJ2224" s="190" t="str">
        <f t="shared" si="3526"/>
        <v>AJ$18</v>
      </c>
      <c r="AK2224" s="190" t="str">
        <f t="shared" si="3526"/>
        <v>AK$18</v>
      </c>
      <c r="AL2224" s="190" t="str">
        <f t="shared" si="3526"/>
        <v>AL$18</v>
      </c>
      <c r="AM2224" s="190" t="str">
        <f t="shared" si="3526"/>
        <v>AM$18</v>
      </c>
      <c r="AN2224" s="190" t="str">
        <f t="shared" si="3526"/>
        <v>AN$18</v>
      </c>
      <c r="AO2224" s="190" t="str">
        <f t="shared" si="3526"/>
        <v>AO$18</v>
      </c>
      <c r="AP2224" s="190" t="str">
        <f t="shared" si="3526"/>
        <v>AP$18</v>
      </c>
      <c r="AQ2224" s="190" t="str">
        <f t="shared" si="3526"/>
        <v>AQ$18</v>
      </c>
      <c r="AR2224" s="190" t="str">
        <f t="shared" si="3526"/>
        <v>AR$18</v>
      </c>
      <c r="AS2224" s="190" t="str">
        <f t="shared" si="3526"/>
        <v>AS$18</v>
      </c>
      <c r="AT2224" s="190" t="str">
        <f t="shared" si="3526"/>
        <v>AT$18</v>
      </c>
      <c r="AU2224" s="190" t="str">
        <f t="shared" si="3526"/>
        <v>AU$18</v>
      </c>
      <c r="AV2224" s="190" t="str">
        <f t="shared" si="3526"/>
        <v>AV$18</v>
      </c>
      <c r="AW2224" s="190" t="str">
        <f t="shared" si="3526"/>
        <v>AW$18</v>
      </c>
      <c r="AX2224" s="190" t="str">
        <f t="shared" si="3526"/>
        <v>AX$18</v>
      </c>
      <c r="AY2224" s="190" t="str">
        <f t="shared" si="3526"/>
        <v>AY$18</v>
      </c>
      <c r="AZ2224" s="190" t="str">
        <f t="shared" si="3526"/>
        <v>AZ$18</v>
      </c>
      <c r="BA2224" s="190" t="str">
        <f t="shared" si="3526"/>
        <v>BA$18</v>
      </c>
      <c r="BB2224" s="190" t="str">
        <f t="shared" si="3526"/>
        <v>BB$18</v>
      </c>
      <c r="BC2224" s="190" t="str">
        <f t="shared" si="3526"/>
        <v>BC$18</v>
      </c>
      <c r="BD2224" s="190" t="str">
        <f t="shared" si="3526"/>
        <v>BD$18</v>
      </c>
      <c r="BE2224" s="190" t="str">
        <f t="shared" si="3526"/>
        <v>BE$18</v>
      </c>
      <c r="BF2224" s="190" t="str">
        <f t="shared" si="3526"/>
        <v>BF$18</v>
      </c>
      <c r="BG2224" s="190" t="str">
        <f t="shared" si="3526"/>
        <v>BG$18</v>
      </c>
      <c r="BH2224" s="190" t="str">
        <f t="shared" si="3526"/>
        <v>BH$18</v>
      </c>
      <c r="BI2224" s="190" t="str">
        <f t="shared" si="3526"/>
        <v>BI$18</v>
      </c>
      <c r="BJ2224" s="190" t="str">
        <f t="shared" si="3526"/>
        <v>BJ$18</v>
      </c>
      <c r="BK2224" s="190" t="str">
        <f t="shared" si="3526"/>
        <v>BK$18</v>
      </c>
      <c r="BL2224" s="190" t="str">
        <f t="shared" si="3526"/>
        <v>BL$18</v>
      </c>
      <c r="BM2224" s="190" t="str">
        <f t="shared" si="3526"/>
        <v>BM$18</v>
      </c>
      <c r="BN2224" s="190" t="str">
        <f t="shared" si="3526"/>
        <v>BN$18</v>
      </c>
      <c r="BO2224" s="190" t="str">
        <f t="shared" si="3526"/>
        <v>BO$18</v>
      </c>
      <c r="BP2224" s="190" t="str">
        <f t="shared" si="3526"/>
        <v>BP$18</v>
      </c>
      <c r="BQ2224" s="190" t="str">
        <f t="shared" si="3526"/>
        <v>BQ$18</v>
      </c>
      <c r="BR2224" s="190" t="str">
        <f t="shared" si="3526"/>
        <v>BR$18</v>
      </c>
      <c r="BS2224" s="190" t="str">
        <f t="shared" si="3526"/>
        <v>BS$18</v>
      </c>
      <c r="BT2224" s="190" t="str">
        <f t="shared" si="3526"/>
        <v>BT$18</v>
      </c>
      <c r="BU2224" s="190" t="str">
        <f t="shared" si="3526"/>
        <v>BU$18</v>
      </c>
      <c r="BV2224" s="190" t="str">
        <f t="shared" si="3526"/>
        <v>BV$18</v>
      </c>
      <c r="BW2224" s="190" t="str">
        <f t="shared" si="3526"/>
        <v>BW$18</v>
      </c>
      <c r="BX2224" s="190" t="str">
        <f t="shared" si="3526"/>
        <v>BX$18</v>
      </c>
      <c r="BY2224" s="190" t="str">
        <f t="shared" si="3526"/>
        <v>BY$18</v>
      </c>
      <c r="BZ2224" s="190" t="str">
        <f t="shared" si="3526"/>
        <v>BZ$18</v>
      </c>
      <c r="CA2224" s="190" t="str">
        <f t="shared" si="3526"/>
        <v>CA$18</v>
      </c>
      <c r="CB2224" s="190" t="str">
        <f t="shared" si="3526"/>
        <v>CB$18</v>
      </c>
      <c r="CC2224" s="190" t="str">
        <f t="shared" si="3526"/>
        <v>CC$18</v>
      </c>
      <c r="CD2224" s="190" t="str">
        <f t="shared" si="3526"/>
        <v>CD$18</v>
      </c>
      <c r="CE2224" s="190" t="str">
        <f t="shared" ref="CE2224:CL2224" si="3527">CE$22</f>
        <v>CE$18</v>
      </c>
      <c r="CF2224" s="190" t="str">
        <f t="shared" si="3527"/>
        <v>CF$18</v>
      </c>
      <c r="CG2224" s="190" t="str">
        <f t="shared" si="3527"/>
        <v>CG$18</v>
      </c>
      <c r="CH2224" s="190" t="str">
        <f t="shared" si="3527"/>
        <v>CH$18</v>
      </c>
      <c r="CI2224" s="190" t="str">
        <f t="shared" si="3527"/>
        <v>CI$18</v>
      </c>
      <c r="CJ2224" s="190" t="str">
        <f t="shared" si="3527"/>
        <v>CJ$18</v>
      </c>
      <c r="CK2224" s="190" t="str">
        <f t="shared" si="3527"/>
        <v>CK$18</v>
      </c>
      <c r="CL2224" s="190" t="str">
        <f t="shared" si="3527"/>
        <v>CL$18</v>
      </c>
      <c r="CN2224" s="201"/>
      <c r="CO2224" s="190" t="str">
        <f t="shared" ref="CO2224:DL2224" si="3528">CO$22</f>
        <v>CO$18</v>
      </c>
      <c r="CP2224" s="190" t="str">
        <f t="shared" si="3528"/>
        <v>CP$18</v>
      </c>
      <c r="CQ2224" s="190" t="str">
        <f t="shared" si="3528"/>
        <v>CQ$18</v>
      </c>
      <c r="CR2224" s="190" t="str">
        <f t="shared" si="3528"/>
        <v>CR$18</v>
      </c>
      <c r="CS2224" s="190" t="str">
        <f t="shared" si="3528"/>
        <v>CS$18</v>
      </c>
      <c r="CT2224" s="190" t="str">
        <f t="shared" si="3528"/>
        <v>CT$18</v>
      </c>
      <c r="CU2224" s="190" t="str">
        <f t="shared" si="3528"/>
        <v>CU$18</v>
      </c>
      <c r="CV2224" s="190" t="str">
        <f t="shared" si="3528"/>
        <v>CV$18</v>
      </c>
      <c r="CW2224" s="190" t="str">
        <f t="shared" si="3528"/>
        <v>CW$18</v>
      </c>
      <c r="CX2224" s="190" t="str">
        <f t="shared" si="3528"/>
        <v>CX$18</v>
      </c>
      <c r="CY2224" s="190" t="str">
        <f t="shared" si="3528"/>
        <v>CY$18</v>
      </c>
      <c r="CZ2224" s="190" t="str">
        <f t="shared" si="3528"/>
        <v>CZ$18</v>
      </c>
      <c r="DA2224" s="190" t="str">
        <f t="shared" si="3528"/>
        <v>DA$18</v>
      </c>
      <c r="DB2224" s="190" t="str">
        <f t="shared" si="3528"/>
        <v>DB$18</v>
      </c>
      <c r="DC2224" s="190" t="str">
        <f t="shared" si="3528"/>
        <v>DC$18</v>
      </c>
      <c r="DD2224" s="190" t="str">
        <f t="shared" si="3528"/>
        <v>DD$18</v>
      </c>
      <c r="DE2224" s="190" t="str">
        <f t="shared" si="3528"/>
        <v>DE$18</v>
      </c>
      <c r="DF2224" s="190" t="str">
        <f t="shared" si="3528"/>
        <v>DF$18</v>
      </c>
      <c r="DG2224" s="190" t="str">
        <f t="shared" si="3528"/>
        <v>DG$18</v>
      </c>
      <c r="DH2224" s="190" t="str">
        <f t="shared" si="3528"/>
        <v>DH$18</v>
      </c>
      <c r="DI2224" s="190" t="str">
        <f t="shared" si="3528"/>
        <v>DI$18</v>
      </c>
      <c r="DJ2224" s="190" t="str">
        <f t="shared" si="3528"/>
        <v>DJ$18</v>
      </c>
      <c r="DK2224" s="190" t="str">
        <f t="shared" si="3528"/>
        <v>DK$18</v>
      </c>
      <c r="DL2224" s="190" t="str">
        <f t="shared" si="3528"/>
        <v>DL$18</v>
      </c>
    </row>
    <row r="2225" spans="1:116" x14ac:dyDescent="0.4">
      <c r="A2225" s="31"/>
      <c r="B2225" t="str">
        <f t="shared" ref="B2225:B2232" si="3529">E2225</f>
        <v>2225 WCPP-IS</v>
      </c>
      <c r="D2225" t="s">
        <v>523</v>
      </c>
      <c r="E2225" s="8" t="str">
        <f t="shared" si="3525"/>
        <v>2225 WCPP-IS</v>
      </c>
      <c r="G2225" s="125" t="s">
        <v>524</v>
      </c>
      <c r="H2225" s="200"/>
      <c r="I2225" s="201"/>
      <c r="J2225" s="201"/>
      <c r="K2225" s="202"/>
      <c r="L2225" s="202"/>
      <c r="M2225" s="202"/>
      <c r="N2225" s="202"/>
      <c r="O2225" s="202"/>
      <c r="P2225" s="202"/>
      <c r="R2225" s="202"/>
      <c r="S2225" s="190" t="str">
        <f t="shared" ref="S2225:CD2225" si="3530">S$23</f>
        <v>S$19</v>
      </c>
      <c r="T2225" s="190" t="str">
        <f t="shared" si="3530"/>
        <v>T$19</v>
      </c>
      <c r="U2225" s="190" t="str">
        <f t="shared" si="3530"/>
        <v>U$19</v>
      </c>
      <c r="V2225" s="190" t="str">
        <f t="shared" si="3530"/>
        <v>V$19</v>
      </c>
      <c r="W2225" s="190" t="str">
        <f t="shared" si="3530"/>
        <v>W$19</v>
      </c>
      <c r="X2225" s="190" t="str">
        <f t="shared" si="3530"/>
        <v>X$19</v>
      </c>
      <c r="Y2225" s="190" t="str">
        <f t="shared" si="3530"/>
        <v>Y$19</v>
      </c>
      <c r="Z2225" s="190" t="str">
        <f t="shared" si="3530"/>
        <v>Z$19</v>
      </c>
      <c r="AA2225" s="190" t="str">
        <f t="shared" si="3530"/>
        <v>AA$19</v>
      </c>
      <c r="AB2225" s="190" t="str">
        <f t="shared" si="3530"/>
        <v>AB$19</v>
      </c>
      <c r="AC2225" s="190" t="str">
        <f t="shared" si="3530"/>
        <v>AC$19</v>
      </c>
      <c r="AD2225" s="190" t="str">
        <f t="shared" si="3530"/>
        <v>AD$19</v>
      </c>
      <c r="AE2225" s="190" t="str">
        <f t="shared" si="3530"/>
        <v>AE$19</v>
      </c>
      <c r="AF2225" s="190" t="str">
        <f t="shared" si="3530"/>
        <v>AF$19</v>
      </c>
      <c r="AG2225" s="190" t="str">
        <f t="shared" si="3530"/>
        <v>AG$19</v>
      </c>
      <c r="AH2225" s="190" t="str">
        <f t="shared" si="3530"/>
        <v>AH$19</v>
      </c>
      <c r="AI2225" s="190" t="str">
        <f t="shared" si="3530"/>
        <v>AI$19</v>
      </c>
      <c r="AJ2225" s="190" t="str">
        <f t="shared" si="3530"/>
        <v>AJ$19</v>
      </c>
      <c r="AK2225" s="190" t="str">
        <f t="shared" si="3530"/>
        <v>AK$19</v>
      </c>
      <c r="AL2225" s="190" t="str">
        <f t="shared" si="3530"/>
        <v>AL$19</v>
      </c>
      <c r="AM2225" s="190" t="str">
        <f t="shared" si="3530"/>
        <v>AM$19</v>
      </c>
      <c r="AN2225" s="190" t="str">
        <f t="shared" si="3530"/>
        <v>AN$19</v>
      </c>
      <c r="AO2225" s="190" t="str">
        <f t="shared" si="3530"/>
        <v>AO$19</v>
      </c>
      <c r="AP2225" s="190" t="str">
        <f t="shared" si="3530"/>
        <v>AP$19</v>
      </c>
      <c r="AQ2225" s="190" t="str">
        <f t="shared" si="3530"/>
        <v>AQ$19</v>
      </c>
      <c r="AR2225" s="190" t="str">
        <f t="shared" si="3530"/>
        <v>AR$19</v>
      </c>
      <c r="AS2225" s="190" t="str">
        <f t="shared" si="3530"/>
        <v>AS$19</v>
      </c>
      <c r="AT2225" s="190" t="str">
        <f t="shared" si="3530"/>
        <v>AT$19</v>
      </c>
      <c r="AU2225" s="190" t="str">
        <f t="shared" si="3530"/>
        <v>AU$19</v>
      </c>
      <c r="AV2225" s="190" t="str">
        <f t="shared" si="3530"/>
        <v>AV$19</v>
      </c>
      <c r="AW2225" s="190" t="str">
        <f t="shared" si="3530"/>
        <v>AW$19</v>
      </c>
      <c r="AX2225" s="190" t="str">
        <f t="shared" si="3530"/>
        <v>AX$19</v>
      </c>
      <c r="AY2225" s="190" t="str">
        <f t="shared" si="3530"/>
        <v>AY$19</v>
      </c>
      <c r="AZ2225" s="190" t="str">
        <f t="shared" si="3530"/>
        <v>AZ$19</v>
      </c>
      <c r="BA2225" s="190" t="str">
        <f t="shared" si="3530"/>
        <v>BA$19</v>
      </c>
      <c r="BB2225" s="190" t="str">
        <f t="shared" si="3530"/>
        <v>BB$19</v>
      </c>
      <c r="BC2225" s="190" t="str">
        <f t="shared" si="3530"/>
        <v>BC$19</v>
      </c>
      <c r="BD2225" s="190" t="str">
        <f t="shared" si="3530"/>
        <v>BD$19</v>
      </c>
      <c r="BE2225" s="190" t="str">
        <f t="shared" si="3530"/>
        <v>BE$19</v>
      </c>
      <c r="BF2225" s="190" t="str">
        <f t="shared" si="3530"/>
        <v>BF$19</v>
      </c>
      <c r="BG2225" s="190" t="str">
        <f t="shared" si="3530"/>
        <v>BG$19</v>
      </c>
      <c r="BH2225" s="190" t="str">
        <f t="shared" si="3530"/>
        <v>BH$19</v>
      </c>
      <c r="BI2225" s="190" t="str">
        <f t="shared" si="3530"/>
        <v>BI$19</v>
      </c>
      <c r="BJ2225" s="190" t="str">
        <f t="shared" si="3530"/>
        <v>BJ$19</v>
      </c>
      <c r="BK2225" s="190" t="str">
        <f t="shared" si="3530"/>
        <v>BK$19</v>
      </c>
      <c r="BL2225" s="190" t="str">
        <f t="shared" si="3530"/>
        <v>BL$19</v>
      </c>
      <c r="BM2225" s="190" t="str">
        <f t="shared" si="3530"/>
        <v>BM$19</v>
      </c>
      <c r="BN2225" s="190" t="str">
        <f t="shared" si="3530"/>
        <v>BN$19</v>
      </c>
      <c r="BO2225" s="190" t="str">
        <f t="shared" si="3530"/>
        <v>BO$19</v>
      </c>
      <c r="BP2225" s="190" t="str">
        <f t="shared" si="3530"/>
        <v>BP$19</v>
      </c>
      <c r="BQ2225" s="190" t="str">
        <f t="shared" si="3530"/>
        <v>BQ$19</v>
      </c>
      <c r="BR2225" s="190" t="str">
        <f t="shared" si="3530"/>
        <v>BR$19</v>
      </c>
      <c r="BS2225" s="190" t="str">
        <f t="shared" si="3530"/>
        <v>BS$19</v>
      </c>
      <c r="BT2225" s="190" t="str">
        <f t="shared" si="3530"/>
        <v>BT$19</v>
      </c>
      <c r="BU2225" s="190" t="str">
        <f t="shared" si="3530"/>
        <v>BU$19</v>
      </c>
      <c r="BV2225" s="190" t="str">
        <f t="shared" si="3530"/>
        <v>BV$19</v>
      </c>
      <c r="BW2225" s="190" t="str">
        <f t="shared" si="3530"/>
        <v>BW$19</v>
      </c>
      <c r="BX2225" s="190" t="str">
        <f t="shared" si="3530"/>
        <v>BX$19</v>
      </c>
      <c r="BY2225" s="190" t="str">
        <f t="shared" si="3530"/>
        <v>BY$19</v>
      </c>
      <c r="BZ2225" s="190" t="str">
        <f t="shared" si="3530"/>
        <v>BZ$19</v>
      </c>
      <c r="CA2225" s="190" t="str">
        <f t="shared" si="3530"/>
        <v>CA$19</v>
      </c>
      <c r="CB2225" s="190" t="str">
        <f t="shared" si="3530"/>
        <v>CB$19</v>
      </c>
      <c r="CC2225" s="190" t="str">
        <f t="shared" si="3530"/>
        <v>CC$19</v>
      </c>
      <c r="CD2225" s="190" t="str">
        <f t="shared" si="3530"/>
        <v>CD$19</v>
      </c>
      <c r="CE2225" s="190" t="str">
        <f t="shared" ref="CE2225:CL2225" si="3531">CE$23</f>
        <v>CE$19</v>
      </c>
      <c r="CF2225" s="190" t="str">
        <f t="shared" si="3531"/>
        <v>CF$19</v>
      </c>
      <c r="CG2225" s="190" t="str">
        <f t="shared" si="3531"/>
        <v>CG$19</v>
      </c>
      <c r="CH2225" s="190" t="str">
        <f t="shared" si="3531"/>
        <v>CH$19</v>
      </c>
      <c r="CI2225" s="190" t="str">
        <f t="shared" si="3531"/>
        <v>CI$19</v>
      </c>
      <c r="CJ2225" s="190" t="str">
        <f t="shared" si="3531"/>
        <v>CJ$19</v>
      </c>
      <c r="CK2225" s="190" t="str">
        <f t="shared" si="3531"/>
        <v>CK$19</v>
      </c>
      <c r="CL2225" s="190" t="str">
        <f t="shared" si="3531"/>
        <v>CL$19</v>
      </c>
      <c r="CN2225" s="201"/>
      <c r="CO2225" s="190" t="str">
        <f t="shared" ref="CO2225:DL2225" si="3532">CO$23</f>
        <v>CO$19</v>
      </c>
      <c r="CP2225" s="190" t="str">
        <f t="shared" si="3532"/>
        <v>CP$19</v>
      </c>
      <c r="CQ2225" s="190" t="str">
        <f t="shared" si="3532"/>
        <v>CQ$19</v>
      </c>
      <c r="CR2225" s="190" t="str">
        <f t="shared" si="3532"/>
        <v>CR$19</v>
      </c>
      <c r="CS2225" s="190" t="str">
        <f t="shared" si="3532"/>
        <v>CS$19</v>
      </c>
      <c r="CT2225" s="190" t="str">
        <f t="shared" si="3532"/>
        <v>CT$19</v>
      </c>
      <c r="CU2225" s="190" t="str">
        <f t="shared" si="3532"/>
        <v>CU$19</v>
      </c>
      <c r="CV2225" s="190" t="str">
        <f t="shared" si="3532"/>
        <v>CV$19</v>
      </c>
      <c r="CW2225" s="190" t="str">
        <f t="shared" si="3532"/>
        <v>CW$19</v>
      </c>
      <c r="CX2225" s="190" t="str">
        <f t="shared" si="3532"/>
        <v>CX$19</v>
      </c>
      <c r="CY2225" s="190" t="str">
        <f t="shared" si="3532"/>
        <v>CY$19</v>
      </c>
      <c r="CZ2225" s="190" t="str">
        <f t="shared" si="3532"/>
        <v>CZ$19</v>
      </c>
      <c r="DA2225" s="190" t="str">
        <f t="shared" si="3532"/>
        <v>DA$19</v>
      </c>
      <c r="DB2225" s="190" t="str">
        <f t="shared" si="3532"/>
        <v>DB$19</v>
      </c>
      <c r="DC2225" s="190" t="str">
        <f t="shared" si="3532"/>
        <v>DC$19</v>
      </c>
      <c r="DD2225" s="190" t="str">
        <f t="shared" si="3532"/>
        <v>DD$19</v>
      </c>
      <c r="DE2225" s="190" t="str">
        <f t="shared" si="3532"/>
        <v>DE$19</v>
      </c>
      <c r="DF2225" s="190" t="str">
        <f t="shared" si="3532"/>
        <v>DF$19</v>
      </c>
      <c r="DG2225" s="190" t="str">
        <f t="shared" si="3532"/>
        <v>DG$19</v>
      </c>
      <c r="DH2225" s="190" t="str">
        <f t="shared" si="3532"/>
        <v>DH$19</v>
      </c>
      <c r="DI2225" s="190" t="str">
        <f t="shared" si="3532"/>
        <v>DI$19</v>
      </c>
      <c r="DJ2225" s="190" t="str">
        <f t="shared" si="3532"/>
        <v>DJ$19</v>
      </c>
      <c r="DK2225" s="190" t="str">
        <f t="shared" si="3532"/>
        <v>DK$19</v>
      </c>
      <c r="DL2225" s="190" t="str">
        <f t="shared" si="3532"/>
        <v>DL$19</v>
      </c>
    </row>
    <row r="2226" spans="1:116" x14ac:dyDescent="0.4">
      <c r="A2226" s="31"/>
      <c r="B2226" t="str">
        <f t="shared" si="3529"/>
        <v>2226 WCPP-IS</v>
      </c>
      <c r="D2226" t="s">
        <v>523</v>
      </c>
      <c r="E2226" s="8" t="str">
        <f t="shared" si="3525"/>
        <v>2226 WCPP-IS</v>
      </c>
      <c r="G2226" s="67"/>
      <c r="H2226" s="48"/>
      <c r="I2226" s="304"/>
      <c r="J2226" s="304"/>
      <c r="K2226" s="48"/>
      <c r="L2226" s="48"/>
      <c r="M2226" s="48"/>
      <c r="N2226" s="48"/>
      <c r="O2226" s="48"/>
      <c r="P2226" s="48"/>
      <c r="R2226" s="70"/>
      <c r="S2226" s="305"/>
      <c r="T2226" s="305"/>
      <c r="U2226" s="305"/>
      <c r="V2226" s="305"/>
      <c r="W2226" s="305"/>
      <c r="X2226" s="305"/>
      <c r="Y2226" s="305"/>
      <c r="Z2226" s="305"/>
      <c r="AA2226" s="305"/>
      <c r="AB2226" s="305"/>
      <c r="AC2226" s="305"/>
      <c r="AD2226" s="305"/>
      <c r="AE2226" s="305"/>
      <c r="AF2226" s="305"/>
      <c r="AG2226" s="305"/>
      <c r="AH2226" s="305"/>
      <c r="AI2226" s="305"/>
      <c r="AJ2226" s="305"/>
      <c r="AK2226" s="305"/>
      <c r="AL2226" s="305"/>
      <c r="AM2226" s="305"/>
      <c r="AN2226" s="305"/>
      <c r="AO2226" s="305"/>
      <c r="AP2226" s="305"/>
      <c r="AQ2226" s="305"/>
      <c r="AR2226" s="305"/>
      <c r="AS2226" s="305"/>
      <c r="AT2226" s="305"/>
      <c r="AU2226" s="305"/>
      <c r="AV2226" s="305"/>
      <c r="AW2226" s="305"/>
      <c r="AX2226" s="305"/>
      <c r="AY2226" s="305"/>
      <c r="AZ2226" s="305"/>
      <c r="BA2226" s="305"/>
      <c r="BB2226" s="305"/>
      <c r="BC2226" s="305"/>
      <c r="BD2226" s="305"/>
      <c r="BE2226" s="305"/>
      <c r="BF2226" s="305"/>
      <c r="BG2226" s="305"/>
      <c r="BH2226" s="305"/>
      <c r="BI2226" s="305"/>
      <c r="BJ2226" s="305"/>
      <c r="BK2226" s="305"/>
      <c r="BL2226" s="305"/>
      <c r="BM2226" s="305"/>
      <c r="BN2226" s="305"/>
      <c r="BO2226" s="305"/>
      <c r="BP2226" s="305"/>
      <c r="BQ2226" s="305"/>
      <c r="BR2226" s="305"/>
      <c r="BS2226" s="305"/>
      <c r="BT2226" s="305"/>
      <c r="BU2226" s="305"/>
      <c r="BV2226" s="305"/>
      <c r="BW2226" s="305"/>
      <c r="BX2226" s="305"/>
      <c r="BY2226" s="305"/>
      <c r="BZ2226" s="305"/>
      <c r="CA2226" s="305"/>
      <c r="CB2226" s="305"/>
      <c r="CC2226" s="305"/>
      <c r="CD2226" s="305"/>
      <c r="CE2226" s="305"/>
      <c r="CF2226" s="305"/>
      <c r="CG2226" s="305"/>
      <c r="CH2226" s="305"/>
      <c r="CI2226" s="305"/>
      <c r="CJ2226" s="305"/>
      <c r="CK2226" s="305"/>
      <c r="CL2226" s="305"/>
      <c r="CN2226" s="304"/>
      <c r="CO2226" s="305"/>
      <c r="CP2226" s="305"/>
      <c r="CQ2226" s="305"/>
      <c r="CR2226" s="305"/>
      <c r="CS2226" s="305"/>
      <c r="CT2226" s="305"/>
      <c r="CU2226" s="305"/>
      <c r="CV2226" s="305"/>
      <c r="CW2226" s="305"/>
      <c r="CX2226" s="305"/>
      <c r="CY2226" s="305"/>
      <c r="CZ2226" s="305"/>
      <c r="DA2226" s="305"/>
      <c r="DB2226" s="305"/>
      <c r="DC2226" s="305"/>
      <c r="DD2226" s="305"/>
      <c r="DE2226" s="305"/>
      <c r="DF2226" s="305"/>
      <c r="DG2226" s="305"/>
      <c r="DH2226" s="305"/>
      <c r="DI2226" s="305"/>
      <c r="DJ2226" s="305"/>
      <c r="DK2226" s="305"/>
      <c r="DL2226" s="305"/>
    </row>
    <row r="2227" spans="1:116" x14ac:dyDescent="0.4">
      <c r="B2227" t="str">
        <f t="shared" si="3529"/>
        <v>2227 WCPP-IS</v>
      </c>
      <c r="D2227" t="s">
        <v>523</v>
      </c>
      <c r="E2227" s="8" t="str">
        <f t="shared" si="3525"/>
        <v>2227 WCPP-IS</v>
      </c>
      <c r="G2227" s="129" t="str">
        <f>G2229&amp;":"</f>
        <v>Unearned revenue:</v>
      </c>
      <c r="H2227" s="31"/>
      <c r="I2227" s="73"/>
      <c r="J2227" s="73"/>
      <c r="K2227" s="124">
        <f>'IS BS CF'!K$21+'IS BS CF'!K$35</f>
        <v>-407350.40000000014</v>
      </c>
      <c r="L2227" s="124">
        <f>'IS BS CF'!L$21+'IS BS CF'!L$35</f>
        <v>-427467.92</v>
      </c>
      <c r="M2227" s="124">
        <f>'IS BS CF'!M$21+'IS BS CF'!M$35</f>
        <v>-448591.31599999993</v>
      </c>
      <c r="N2227" s="124">
        <f>'IS BS CF'!N$21+'IS BS CF'!N$35</f>
        <v>-470770.88179999992</v>
      </c>
      <c r="O2227" s="124">
        <f>'IS BS CF'!O$21+'IS BS CF'!O$35</f>
        <v>-494059.42589000001</v>
      </c>
      <c r="P2227" s="124">
        <f>'IS BS CF'!P$21+'IS BS CF'!P$35</f>
        <v>-518512.39718450018</v>
      </c>
      <c r="Q2227" s="124"/>
      <c r="R2227" s="124">
        <f>'IS BS CF'!R$21+'IS BS CF'!R$35</f>
        <v>0</v>
      </c>
      <c r="S2227" s="124">
        <f>'IS BS CF'!S$21+'IS BS CF'!S$35</f>
        <v>-33945.866666666669</v>
      </c>
      <c r="T2227" s="124">
        <f>'IS BS CF'!T$21+'IS BS CF'!T$35</f>
        <v>-33945.866666666669</v>
      </c>
      <c r="U2227" s="124">
        <f>'IS BS CF'!U$21+'IS BS CF'!U$35</f>
        <v>-33945.866666666669</v>
      </c>
      <c r="V2227" s="124">
        <f>'IS BS CF'!V$21+'IS BS CF'!V$35</f>
        <v>-33945.866666666669</v>
      </c>
      <c r="W2227" s="124">
        <f>'IS BS CF'!W$21+'IS BS CF'!W$35</f>
        <v>-33945.866666666669</v>
      </c>
      <c r="X2227" s="124">
        <f>'IS BS CF'!X$21+'IS BS CF'!X$35</f>
        <v>-33945.866666666669</v>
      </c>
      <c r="Y2227" s="124">
        <f>'IS BS CF'!Y$21+'IS BS CF'!Y$35</f>
        <v>-33945.866666666669</v>
      </c>
      <c r="Z2227" s="124">
        <f>'IS BS CF'!Z$21+'IS BS CF'!Z$35</f>
        <v>-33945.866666666669</v>
      </c>
      <c r="AA2227" s="124">
        <f>'IS BS CF'!AA$21+'IS BS CF'!AA$35</f>
        <v>-33945.866666666669</v>
      </c>
      <c r="AB2227" s="124">
        <f>'IS BS CF'!AB$21+'IS BS CF'!AB$35</f>
        <v>-33945.866666666669</v>
      </c>
      <c r="AC2227" s="124">
        <f>'IS BS CF'!AC$21+'IS BS CF'!AC$35</f>
        <v>-33945.866666666669</v>
      </c>
      <c r="AD2227" s="124">
        <f>'IS BS CF'!AD$21+'IS BS CF'!AD$35</f>
        <v>-33945.866666666669</v>
      </c>
      <c r="AE2227" s="124">
        <f>'IS BS CF'!AE$21+'IS BS CF'!AE$35</f>
        <v>-35622.326666666675</v>
      </c>
      <c r="AF2227" s="124">
        <f>'IS BS CF'!AF$21+'IS BS CF'!AF$35</f>
        <v>-35622.326666666675</v>
      </c>
      <c r="AG2227" s="124">
        <f>'IS BS CF'!AG$21+'IS BS CF'!AG$35</f>
        <v>-35622.326666666675</v>
      </c>
      <c r="AH2227" s="124">
        <f>'IS BS CF'!AH$21+'IS BS CF'!AH$35</f>
        <v>-35622.326666666675</v>
      </c>
      <c r="AI2227" s="124">
        <f>'IS BS CF'!AI$21+'IS BS CF'!AI$35</f>
        <v>-35622.326666666675</v>
      </c>
      <c r="AJ2227" s="124">
        <f>'IS BS CF'!AJ$21+'IS BS CF'!AJ$35</f>
        <v>-35622.326666666675</v>
      </c>
      <c r="AK2227" s="124">
        <f>'IS BS CF'!AK$21+'IS BS CF'!AK$35</f>
        <v>-35622.326666666675</v>
      </c>
      <c r="AL2227" s="124">
        <f>'IS BS CF'!AL$21+'IS BS CF'!AL$35</f>
        <v>-35622.326666666675</v>
      </c>
      <c r="AM2227" s="124">
        <f>'IS BS CF'!AM$21+'IS BS CF'!AM$35</f>
        <v>-35622.326666666675</v>
      </c>
      <c r="AN2227" s="124">
        <f>'IS BS CF'!AN$21+'IS BS CF'!AN$35</f>
        <v>-35622.326666666675</v>
      </c>
      <c r="AO2227" s="124">
        <f>'IS BS CF'!AO$21+'IS BS CF'!AO$35</f>
        <v>-35622.326666666675</v>
      </c>
      <c r="AP2227" s="124">
        <f>'IS BS CF'!AP$21+'IS BS CF'!AP$35</f>
        <v>-35622.326666666675</v>
      </c>
      <c r="AQ2227" s="124">
        <f>'IS BS CF'!AQ$21+'IS BS CF'!AQ$35</f>
        <v>-37382.609666666671</v>
      </c>
      <c r="AR2227" s="124">
        <f>'IS BS CF'!AR$21+'IS BS CF'!AR$35</f>
        <v>-37382.609666666671</v>
      </c>
      <c r="AS2227" s="124">
        <f>'IS BS CF'!AS$21+'IS BS CF'!AS$35</f>
        <v>-37382.609666666671</v>
      </c>
      <c r="AT2227" s="124">
        <f>'IS BS CF'!AT$21+'IS BS CF'!AT$35</f>
        <v>-37382.609666666671</v>
      </c>
      <c r="AU2227" s="124">
        <f>'IS BS CF'!AU$21+'IS BS CF'!AU$35</f>
        <v>-37382.609666666671</v>
      </c>
      <c r="AV2227" s="124">
        <f>'IS BS CF'!AV$21+'IS BS CF'!AV$35</f>
        <v>-37382.609666666671</v>
      </c>
      <c r="AW2227" s="124">
        <f>'IS BS CF'!AW$21+'IS BS CF'!AW$35</f>
        <v>-37382.609666666671</v>
      </c>
      <c r="AX2227" s="124">
        <f>'IS BS CF'!AX$21+'IS BS CF'!AX$35</f>
        <v>-37382.609666666671</v>
      </c>
      <c r="AY2227" s="124">
        <f>'IS BS CF'!AY$21+'IS BS CF'!AY$35</f>
        <v>-37382.609666666671</v>
      </c>
      <c r="AZ2227" s="124">
        <f>'IS BS CF'!AZ$21+'IS BS CF'!AZ$35</f>
        <v>-37382.609666666671</v>
      </c>
      <c r="BA2227" s="124">
        <f>'IS BS CF'!BA$21+'IS BS CF'!BA$35</f>
        <v>-37382.609666666671</v>
      </c>
      <c r="BB2227" s="124">
        <f>'IS BS CF'!BB$21+'IS BS CF'!BB$35</f>
        <v>-37382.609666666671</v>
      </c>
      <c r="BC2227" s="124">
        <f>'IS BS CF'!BC$21+'IS BS CF'!BC$35</f>
        <v>-39230.906816666669</v>
      </c>
      <c r="BD2227" s="124">
        <f>'IS BS CF'!BD$21+'IS BS CF'!BD$35</f>
        <v>-39230.906816666669</v>
      </c>
      <c r="BE2227" s="124">
        <f>'IS BS CF'!BE$21+'IS BS CF'!BE$35</f>
        <v>-39230.906816666669</v>
      </c>
      <c r="BF2227" s="124">
        <f>'IS BS CF'!BF$21+'IS BS CF'!BF$35</f>
        <v>-39230.906816666669</v>
      </c>
      <c r="BG2227" s="124">
        <f>'IS BS CF'!BG$21+'IS BS CF'!BG$35</f>
        <v>-39230.906816666669</v>
      </c>
      <c r="BH2227" s="124">
        <f>'IS BS CF'!BH$21+'IS BS CF'!BH$35</f>
        <v>-39230.906816666669</v>
      </c>
      <c r="BI2227" s="124">
        <f>'IS BS CF'!BI$21+'IS BS CF'!BI$35</f>
        <v>-39230.906816666669</v>
      </c>
      <c r="BJ2227" s="124">
        <f>'IS BS CF'!BJ$21+'IS BS CF'!BJ$35</f>
        <v>-39230.906816666669</v>
      </c>
      <c r="BK2227" s="124">
        <f>'IS BS CF'!BK$21+'IS BS CF'!BK$35</f>
        <v>-39230.906816666669</v>
      </c>
      <c r="BL2227" s="124">
        <f>'IS BS CF'!BL$21+'IS BS CF'!BL$35</f>
        <v>-39230.906816666669</v>
      </c>
      <c r="BM2227" s="124">
        <f>'IS BS CF'!BM$21+'IS BS CF'!BM$35</f>
        <v>-39230.906816666669</v>
      </c>
      <c r="BN2227" s="124">
        <f>'IS BS CF'!BN$21+'IS BS CF'!BN$35</f>
        <v>-39230.906816666669</v>
      </c>
      <c r="BO2227" s="124">
        <f>'IS BS CF'!BO$21+'IS BS CF'!BO$35</f>
        <v>-41171.618824166675</v>
      </c>
      <c r="BP2227" s="124">
        <f>'IS BS CF'!BP$21+'IS BS CF'!BP$35</f>
        <v>-41171.618824166675</v>
      </c>
      <c r="BQ2227" s="124">
        <f>'IS BS CF'!BQ$21+'IS BS CF'!BQ$35</f>
        <v>-41171.618824166675</v>
      </c>
      <c r="BR2227" s="124">
        <f>'IS BS CF'!BR$21+'IS BS CF'!BR$35</f>
        <v>-41171.618824166675</v>
      </c>
      <c r="BS2227" s="124">
        <f>'IS BS CF'!BS$21+'IS BS CF'!BS$35</f>
        <v>-41171.618824166675</v>
      </c>
      <c r="BT2227" s="124">
        <f>'IS BS CF'!BT$21+'IS BS CF'!BT$35</f>
        <v>-41171.618824166675</v>
      </c>
      <c r="BU2227" s="124">
        <f>'IS BS CF'!BU$21+'IS BS CF'!BU$35</f>
        <v>-41171.618824166675</v>
      </c>
      <c r="BV2227" s="124">
        <f>'IS BS CF'!BV$21+'IS BS CF'!BV$35</f>
        <v>-41171.618824166675</v>
      </c>
      <c r="BW2227" s="124">
        <f>'IS BS CF'!BW$21+'IS BS CF'!BW$35</f>
        <v>-41171.618824166675</v>
      </c>
      <c r="BX2227" s="124">
        <f>'IS BS CF'!BX$21+'IS BS CF'!BX$35</f>
        <v>-41171.618824166675</v>
      </c>
      <c r="BY2227" s="124">
        <f>'IS BS CF'!BY$21+'IS BS CF'!BY$35</f>
        <v>-41171.618824166675</v>
      </c>
      <c r="BZ2227" s="124">
        <f>'IS BS CF'!BZ$21+'IS BS CF'!BZ$35</f>
        <v>-41171.618824166675</v>
      </c>
      <c r="CA2227" s="124">
        <f>'IS BS CF'!CA$21+'IS BS CF'!CA$35</f>
        <v>-43209.366432041672</v>
      </c>
      <c r="CB2227" s="124">
        <f>'IS BS CF'!CB$21+'IS BS CF'!CB$35</f>
        <v>-43209.366432041672</v>
      </c>
      <c r="CC2227" s="124">
        <f>'IS BS CF'!CC$21+'IS BS CF'!CC$35</f>
        <v>-43209.366432041672</v>
      </c>
      <c r="CD2227" s="124">
        <f>'IS BS CF'!CD$21+'IS BS CF'!CD$35</f>
        <v>-43209.366432041672</v>
      </c>
      <c r="CE2227" s="124">
        <f>'IS BS CF'!CE$21+'IS BS CF'!CE$35</f>
        <v>-43209.366432041672</v>
      </c>
      <c r="CF2227" s="124">
        <f>'IS BS CF'!CF$21+'IS BS CF'!CF$35</f>
        <v>-43209.366432041672</v>
      </c>
      <c r="CG2227" s="124">
        <f>'IS BS CF'!CG$21+'IS BS CF'!CG$35</f>
        <v>-43209.366432041672</v>
      </c>
      <c r="CH2227" s="124">
        <f>'IS BS CF'!CH$21+'IS BS CF'!CH$35</f>
        <v>-43209.366432041672</v>
      </c>
      <c r="CI2227" s="124">
        <f>'IS BS CF'!CI$21+'IS BS CF'!CI$35</f>
        <v>-43209.366432041672</v>
      </c>
      <c r="CJ2227" s="124">
        <f>'IS BS CF'!CJ$21+'IS BS CF'!CJ$35</f>
        <v>-43209.366432041672</v>
      </c>
      <c r="CK2227" s="124">
        <f>'IS BS CF'!CK$21+'IS BS CF'!CK$35</f>
        <v>-43209.366432041672</v>
      </c>
      <c r="CL2227" s="124">
        <f>'IS BS CF'!CL$21+'IS BS CF'!CL$35</f>
        <v>-43209.366432041672</v>
      </c>
      <c r="CN2227" s="73"/>
      <c r="CO2227" s="124" t="e">
        <f>#REF!</f>
        <v>#REF!</v>
      </c>
      <c r="CP2227" s="124" t="e">
        <f>#REF!</f>
        <v>#REF!</v>
      </c>
      <c r="CQ2227" s="124" t="e">
        <f>#REF!</f>
        <v>#REF!</v>
      </c>
      <c r="CR2227" s="124" t="e">
        <f>#REF!</f>
        <v>#REF!</v>
      </c>
      <c r="CS2227" s="124" t="e">
        <f>#REF!</f>
        <v>#REF!</v>
      </c>
      <c r="CT2227" s="124" t="e">
        <f>#REF!</f>
        <v>#REF!</v>
      </c>
      <c r="CU2227" s="124" t="e">
        <f>#REF!</f>
        <v>#REF!</v>
      </c>
      <c r="CV2227" s="124" t="e">
        <f>#REF!</f>
        <v>#REF!</v>
      </c>
      <c r="CW2227" s="124" t="e">
        <f>#REF!</f>
        <v>#REF!</v>
      </c>
      <c r="CX2227" s="124" t="e">
        <f>#REF!</f>
        <v>#REF!</v>
      </c>
      <c r="CY2227" s="124" t="e">
        <f>#REF!</f>
        <v>#REF!</v>
      </c>
      <c r="CZ2227" s="124" t="e">
        <f>#REF!</f>
        <v>#REF!</v>
      </c>
      <c r="DA2227" s="124" t="e">
        <f>#REF!</f>
        <v>#REF!</v>
      </c>
      <c r="DB2227" s="124" t="e">
        <f>#REF!</f>
        <v>#REF!</v>
      </c>
      <c r="DC2227" s="124" t="e">
        <f>#REF!</f>
        <v>#REF!</v>
      </c>
      <c r="DD2227" s="124" t="e">
        <f>#REF!</f>
        <v>#REF!</v>
      </c>
      <c r="DE2227" s="124" t="e">
        <f>#REF!</f>
        <v>#REF!</v>
      </c>
      <c r="DF2227" s="124" t="e">
        <f>#REF!</f>
        <v>#REF!</v>
      </c>
      <c r="DG2227" s="124" t="e">
        <f>#REF!</f>
        <v>#REF!</v>
      </c>
      <c r="DH2227" s="124" t="e">
        <f>#REF!</f>
        <v>#REF!</v>
      </c>
      <c r="DI2227" s="124" t="e">
        <f>#REF!</f>
        <v>#REF!</v>
      </c>
      <c r="DJ2227" s="124" t="e">
        <f>#REF!</f>
        <v>#REF!</v>
      </c>
      <c r="DK2227" s="124" t="e">
        <f>#REF!</f>
        <v>#REF!</v>
      </c>
      <c r="DL2227" s="124" t="e">
        <f>#REF!</f>
        <v>#REF!</v>
      </c>
    </row>
    <row r="2228" spans="1:116" x14ac:dyDescent="0.4">
      <c r="B2228" t="str">
        <f t="shared" si="3529"/>
        <v>2228 WCPP-IS</v>
      </c>
      <c r="D2228" t="s">
        <v>523</v>
      </c>
      <c r="E2228" s="8" t="str">
        <f t="shared" si="3525"/>
        <v>2228 WCPP-IS</v>
      </c>
      <c r="G2228" s="145" t="s">
        <v>403</v>
      </c>
      <c r="H2228" s="31"/>
      <c r="I2228" s="73"/>
      <c r="J2228" s="73"/>
      <c r="K2228" s="31"/>
      <c r="L2228" s="31"/>
      <c r="M2228" s="31"/>
      <c r="N2228" s="31"/>
      <c r="O2228" s="31"/>
      <c r="P2228" s="31"/>
      <c r="R2228" s="67"/>
      <c r="S2228" s="67"/>
      <c r="T2228" s="67"/>
      <c r="U2228" s="67"/>
      <c r="V2228" s="67"/>
      <c r="W2228" s="67"/>
      <c r="X2228" s="67"/>
      <c r="Y2228" s="67"/>
      <c r="Z2228" s="67"/>
      <c r="AA2228" s="67"/>
      <c r="AB2228" s="67"/>
      <c r="AC2228" s="67"/>
      <c r="AD2228" s="67"/>
      <c r="AE2228" s="67"/>
      <c r="AF2228" s="67"/>
      <c r="AG2228" s="67"/>
      <c r="AH2228" s="67"/>
      <c r="AI2228" s="67"/>
      <c r="AJ2228" s="67"/>
      <c r="AK2228" s="67"/>
      <c r="AL2228" s="67"/>
      <c r="AM2228" s="67"/>
      <c r="AN2228" s="67"/>
      <c r="AO2228" s="67"/>
      <c r="AP2228" s="67"/>
      <c r="AQ2228" s="67"/>
      <c r="AR2228" s="67"/>
      <c r="AS2228" s="67"/>
      <c r="AT2228" s="67"/>
      <c r="AU2228" s="67"/>
      <c r="AV2228" s="67"/>
      <c r="AW2228" s="67"/>
      <c r="AX2228" s="67"/>
      <c r="AY2228" s="67"/>
      <c r="AZ2228" s="67"/>
      <c r="BA2228" s="67"/>
      <c r="BB2228" s="67"/>
      <c r="BC2228" s="67"/>
      <c r="BD2228" s="67"/>
      <c r="BE2228" s="67"/>
      <c r="BF2228" s="67"/>
      <c r="BG2228" s="67"/>
      <c r="BH2228" s="67"/>
      <c r="BI2228" s="67"/>
      <c r="BJ2228" s="67"/>
      <c r="BK2228" s="67"/>
      <c r="BL2228" s="67"/>
      <c r="BM2228" s="67"/>
      <c r="BN2228" s="67"/>
      <c r="BO2228" s="67"/>
      <c r="BP2228" s="67"/>
      <c r="BQ2228" s="67"/>
      <c r="BR2228" s="67"/>
      <c r="BS2228" s="67"/>
      <c r="BT2228" s="67"/>
      <c r="BU2228" s="67"/>
      <c r="BV2228" s="67"/>
      <c r="BW2228" s="67"/>
      <c r="BX2228" s="67"/>
      <c r="BY2228" s="67"/>
      <c r="BZ2228" s="67"/>
      <c r="CA2228" s="67"/>
      <c r="CB2228" s="67"/>
      <c r="CC2228" s="67"/>
      <c r="CD2228" s="67"/>
      <c r="CE2228" s="67"/>
      <c r="CF2228" s="67"/>
      <c r="CG2228" s="67"/>
      <c r="CH2228" s="67"/>
      <c r="CI2228" s="67"/>
      <c r="CJ2228" s="67"/>
      <c r="CK2228" s="67"/>
      <c r="CL2228" s="67"/>
      <c r="CN2228" s="73"/>
      <c r="CO2228" s="67"/>
      <c r="CP2228" s="67"/>
      <c r="CQ2228" s="67"/>
      <c r="CR2228" s="67"/>
      <c r="CS2228" s="67"/>
      <c r="CT2228" s="67"/>
      <c r="CU2228" s="67"/>
      <c r="CV2228" s="67"/>
      <c r="CW2228" s="67"/>
      <c r="CX2228" s="67"/>
      <c r="CY2228" s="67"/>
      <c r="CZ2228" s="67"/>
      <c r="DA2228" s="67"/>
      <c r="DB2228" s="67"/>
      <c r="DC2228" s="67"/>
      <c r="DD2228" s="67"/>
      <c r="DE2228" s="67"/>
      <c r="DF2228" s="67"/>
      <c r="DG2228" s="67"/>
      <c r="DH2228" s="67"/>
      <c r="DI2228" s="67"/>
      <c r="DJ2228" s="67"/>
      <c r="DK2228" s="67"/>
      <c r="DL2228" s="67"/>
    </row>
    <row r="2229" spans="1:116" x14ac:dyDescent="0.4">
      <c r="B2229" t="str">
        <f t="shared" si="3529"/>
        <v>2229 WCPP-IS</v>
      </c>
      <c r="C2229" t="s">
        <v>224</v>
      </c>
      <c r="D2229" t="s">
        <v>523</v>
      </c>
      <c r="E2229" s="8" t="str">
        <f t="shared" si="3525"/>
        <v>2229 WCPP-IS</v>
      </c>
      <c r="G2229" s="126" t="s">
        <v>43</v>
      </c>
      <c r="I2229"/>
      <c r="J2229"/>
      <c r="R2229"/>
      <c r="S2229"/>
      <c r="T2229"/>
      <c r="U2229"/>
      <c r="V2229"/>
      <c r="W2229"/>
      <c r="X2229"/>
      <c r="Y2229"/>
      <c r="Z2229"/>
      <c r="AA2229"/>
      <c r="AB2229"/>
      <c r="AC2229"/>
      <c r="AD2229"/>
      <c r="AE2229"/>
      <c r="AF2229"/>
      <c r="AG2229"/>
      <c r="AH2229"/>
      <c r="AI2229"/>
      <c r="AJ2229"/>
      <c r="AK2229"/>
      <c r="AL2229"/>
      <c r="AM2229"/>
      <c r="AN2229"/>
      <c r="AO2229"/>
      <c r="AP2229"/>
      <c r="AQ2229"/>
      <c r="AR2229"/>
      <c r="AS2229"/>
      <c r="AT2229"/>
      <c r="AU2229"/>
      <c r="AV2229"/>
      <c r="AW2229"/>
      <c r="AX2229"/>
      <c r="AY2229"/>
      <c r="AZ2229"/>
      <c r="BA2229"/>
      <c r="BB2229"/>
      <c r="BC2229"/>
      <c r="BD2229"/>
      <c r="BE2229"/>
      <c r="BF2229"/>
      <c r="BG2229"/>
      <c r="BH2229"/>
      <c r="BI2229"/>
      <c r="BJ2229"/>
      <c r="BK2229"/>
      <c r="BL2229"/>
      <c r="BM2229"/>
      <c r="BN2229"/>
      <c r="BO2229"/>
      <c r="BP2229"/>
      <c r="BQ2229"/>
      <c r="BR2229"/>
      <c r="BS2229"/>
      <c r="BT2229"/>
      <c r="BU2229"/>
      <c r="BV2229"/>
      <c r="BW2229"/>
      <c r="BX2229"/>
      <c r="BY2229"/>
      <c r="BZ2229"/>
      <c r="CA2229"/>
      <c r="CB2229"/>
      <c r="CC2229"/>
      <c r="CD2229"/>
      <c r="CE2229"/>
      <c r="CF2229"/>
      <c r="CG2229"/>
      <c r="CH2229"/>
      <c r="CI2229"/>
      <c r="CJ2229"/>
      <c r="CK2229"/>
      <c r="CL2229"/>
      <c r="CN2229"/>
    </row>
    <row r="2230" spans="1:116" x14ac:dyDescent="0.4">
      <c r="B2230" t="str">
        <f t="shared" si="3529"/>
        <v>2230 WCPP-IS</v>
      </c>
      <c r="D2230" t="s">
        <v>523</v>
      </c>
      <c r="E2230" s="8" t="str">
        <f t="shared" si="3525"/>
        <v>2230 WCPP-IS</v>
      </c>
      <c r="G2230" s="126"/>
      <c r="H2230" s="12"/>
      <c r="I2230" s="60"/>
      <c r="J2230" s="60"/>
      <c r="K2230" s="17">
        <v>30</v>
      </c>
      <c r="L2230" s="17">
        <v>5</v>
      </c>
      <c r="M2230" s="17">
        <v>5</v>
      </c>
      <c r="N2230" s="17">
        <v>5</v>
      </c>
      <c r="O2230" s="17">
        <v>5</v>
      </c>
      <c r="P2230" s="17">
        <v>5</v>
      </c>
      <c r="R2230" s="15"/>
      <c r="S2230" s="15" cm="1">
        <f t="array" ref="S2230">INDEX($K:$P,ROW(),MATCH(S$3,$K$2:$P$2,0))</f>
        <v>30</v>
      </c>
      <c r="T2230" s="15" cm="1">
        <f t="array" ref="T2230">INDEX($K:$P,ROW(),MATCH(T$3,$K$2:$P$2,0))</f>
        <v>30</v>
      </c>
      <c r="U2230" s="15" cm="1">
        <f t="array" ref="U2230">INDEX($K:$P,ROW(),MATCH(U$3,$K$2:$P$2,0))</f>
        <v>30</v>
      </c>
      <c r="V2230" s="15" cm="1">
        <f t="array" ref="V2230">INDEX($K:$P,ROW(),MATCH(V$3,$K$2:$P$2,0))</f>
        <v>30</v>
      </c>
      <c r="W2230" s="15" cm="1">
        <f t="array" ref="W2230">INDEX($K:$P,ROW(),MATCH(W$3,$K$2:$P$2,0))</f>
        <v>30</v>
      </c>
      <c r="X2230" s="15" cm="1">
        <f t="array" ref="X2230">INDEX($K:$P,ROW(),MATCH(X$3,$K$2:$P$2,0))</f>
        <v>30</v>
      </c>
      <c r="Y2230" s="15" cm="1">
        <f t="array" ref="Y2230">INDEX($K:$P,ROW(),MATCH(Y$3,$K$2:$P$2,0))</f>
        <v>30</v>
      </c>
      <c r="Z2230" s="15" cm="1">
        <f t="array" ref="Z2230">INDEX($K:$P,ROW(),MATCH(Z$3,$K$2:$P$2,0))</f>
        <v>30</v>
      </c>
      <c r="AA2230" s="15" cm="1">
        <f t="array" ref="AA2230">INDEX($K:$P,ROW(),MATCH(AA$3,$K$2:$P$2,0))</f>
        <v>30</v>
      </c>
      <c r="AB2230" s="15" cm="1">
        <f t="array" ref="AB2230">INDEX($K:$P,ROW(),MATCH(AB$3,$K$2:$P$2,0))</f>
        <v>30</v>
      </c>
      <c r="AC2230" s="15" cm="1">
        <f t="array" ref="AC2230">INDEX($K:$P,ROW(),MATCH(AC$3,$K$2:$P$2,0))</f>
        <v>30</v>
      </c>
      <c r="AD2230" s="15" cm="1">
        <f t="array" ref="AD2230">INDEX($K:$P,ROW(),MATCH(AD$3,$K$2:$P$2,0))</f>
        <v>30</v>
      </c>
      <c r="AE2230" s="15" cm="1">
        <f t="array" ref="AE2230">INDEX($K:$P,ROW(),MATCH(AE$3,$K$2:$P$2,0))</f>
        <v>5</v>
      </c>
      <c r="AF2230" s="15" cm="1">
        <f t="array" ref="AF2230">INDEX($K:$P,ROW(),MATCH(AF$3,$K$2:$P$2,0))</f>
        <v>5</v>
      </c>
      <c r="AG2230" s="15" cm="1">
        <f t="array" ref="AG2230">INDEX($K:$P,ROW(),MATCH(AG$3,$K$2:$P$2,0))</f>
        <v>5</v>
      </c>
      <c r="AH2230" s="15" cm="1">
        <f t="array" ref="AH2230">INDEX($K:$P,ROW(),MATCH(AH$3,$K$2:$P$2,0))</f>
        <v>5</v>
      </c>
      <c r="AI2230" s="15" cm="1">
        <f t="array" ref="AI2230">INDEX($K:$P,ROW(),MATCH(AI$3,$K$2:$P$2,0))</f>
        <v>5</v>
      </c>
      <c r="AJ2230" s="15" cm="1">
        <f t="array" ref="AJ2230">INDEX($K:$P,ROW(),MATCH(AJ$3,$K$2:$P$2,0))</f>
        <v>5</v>
      </c>
      <c r="AK2230" s="15" cm="1">
        <f t="array" ref="AK2230">INDEX($K:$P,ROW(),MATCH(AK$3,$K$2:$P$2,0))</f>
        <v>5</v>
      </c>
      <c r="AL2230" s="15" cm="1">
        <f t="array" ref="AL2230">INDEX($K:$P,ROW(),MATCH(AL$3,$K$2:$P$2,0))</f>
        <v>5</v>
      </c>
      <c r="AM2230" s="15" cm="1">
        <f t="array" ref="AM2230">INDEX($K:$P,ROW(),MATCH(AM$3,$K$2:$P$2,0))</f>
        <v>5</v>
      </c>
      <c r="AN2230" s="15" cm="1">
        <f t="array" ref="AN2230">INDEX($K:$P,ROW(),MATCH(AN$3,$K$2:$P$2,0))</f>
        <v>5</v>
      </c>
      <c r="AO2230" s="15" cm="1">
        <f t="array" ref="AO2230">INDEX($K:$P,ROW(),MATCH(AO$3,$K$2:$P$2,0))</f>
        <v>5</v>
      </c>
      <c r="AP2230" s="15" cm="1">
        <f t="array" ref="AP2230">INDEX($K:$P,ROW(),MATCH(AP$3,$K$2:$P$2,0))</f>
        <v>5</v>
      </c>
      <c r="AQ2230" s="15" cm="1">
        <f t="array" ref="AQ2230">INDEX($K:$P,ROW(),MATCH(AQ$3,$K$2:$P$2,0))</f>
        <v>5</v>
      </c>
      <c r="AR2230" s="15" cm="1">
        <f t="array" ref="AR2230">INDEX($K:$P,ROW(),MATCH(AR$3,$K$2:$P$2,0))</f>
        <v>5</v>
      </c>
      <c r="AS2230" s="15" cm="1">
        <f t="array" ref="AS2230">INDEX($K:$P,ROW(),MATCH(AS$3,$K$2:$P$2,0))</f>
        <v>5</v>
      </c>
      <c r="AT2230" s="15" cm="1">
        <f t="array" ref="AT2230">INDEX($K:$P,ROW(),MATCH(AT$3,$K$2:$P$2,0))</f>
        <v>5</v>
      </c>
      <c r="AU2230" s="15" cm="1">
        <f t="array" ref="AU2230">INDEX($K:$P,ROW(),MATCH(AU$3,$K$2:$P$2,0))</f>
        <v>5</v>
      </c>
      <c r="AV2230" s="15" cm="1">
        <f t="array" ref="AV2230">INDEX($K:$P,ROW(),MATCH(AV$3,$K$2:$P$2,0))</f>
        <v>5</v>
      </c>
      <c r="AW2230" s="15" cm="1">
        <f t="array" ref="AW2230">INDEX($K:$P,ROW(),MATCH(AW$3,$K$2:$P$2,0))</f>
        <v>5</v>
      </c>
      <c r="AX2230" s="15" cm="1">
        <f t="array" ref="AX2230">INDEX($K:$P,ROW(),MATCH(AX$3,$K$2:$P$2,0))</f>
        <v>5</v>
      </c>
      <c r="AY2230" s="15" cm="1">
        <f t="array" ref="AY2230">INDEX($K:$P,ROW(),MATCH(AY$3,$K$2:$P$2,0))</f>
        <v>5</v>
      </c>
      <c r="AZ2230" s="15" cm="1">
        <f t="array" ref="AZ2230">INDEX($K:$P,ROW(),MATCH(AZ$3,$K$2:$P$2,0))</f>
        <v>5</v>
      </c>
      <c r="BA2230" s="15" cm="1">
        <f t="array" ref="BA2230">INDEX($K:$P,ROW(),MATCH(BA$3,$K$2:$P$2,0))</f>
        <v>5</v>
      </c>
      <c r="BB2230" s="15" cm="1">
        <f t="array" ref="BB2230">INDEX($K:$P,ROW(),MATCH(BB$3,$K$2:$P$2,0))</f>
        <v>5</v>
      </c>
      <c r="BC2230" s="15" cm="1">
        <f t="array" ref="BC2230">INDEX($K:$P,ROW(),MATCH(BC$3,$K$2:$P$2,0))</f>
        <v>5</v>
      </c>
      <c r="BD2230" s="15" cm="1">
        <f t="array" ref="BD2230">INDEX($K:$P,ROW(),MATCH(BD$3,$K$2:$P$2,0))</f>
        <v>5</v>
      </c>
      <c r="BE2230" s="15" cm="1">
        <f t="array" ref="BE2230">INDEX($K:$P,ROW(),MATCH(BE$3,$K$2:$P$2,0))</f>
        <v>5</v>
      </c>
      <c r="BF2230" s="15" cm="1">
        <f t="array" ref="BF2230">INDEX($K:$P,ROW(),MATCH(BF$3,$K$2:$P$2,0))</f>
        <v>5</v>
      </c>
      <c r="BG2230" s="15" cm="1">
        <f t="array" ref="BG2230">INDEX($K:$P,ROW(),MATCH(BG$3,$K$2:$P$2,0))</f>
        <v>5</v>
      </c>
      <c r="BH2230" s="15" cm="1">
        <f t="array" ref="BH2230">INDEX($K:$P,ROW(),MATCH(BH$3,$K$2:$P$2,0))</f>
        <v>5</v>
      </c>
      <c r="BI2230" s="15" cm="1">
        <f t="array" ref="BI2230">INDEX($K:$P,ROW(),MATCH(BI$3,$K$2:$P$2,0))</f>
        <v>5</v>
      </c>
      <c r="BJ2230" s="15" cm="1">
        <f t="array" ref="BJ2230">INDEX($K:$P,ROW(),MATCH(BJ$3,$K$2:$P$2,0))</f>
        <v>5</v>
      </c>
      <c r="BK2230" s="15" cm="1">
        <f t="array" ref="BK2230">INDEX($K:$P,ROW(),MATCH(BK$3,$K$2:$P$2,0))</f>
        <v>5</v>
      </c>
      <c r="BL2230" s="15" cm="1">
        <f t="array" ref="BL2230">INDEX($K:$P,ROW(),MATCH(BL$3,$K$2:$P$2,0))</f>
        <v>5</v>
      </c>
      <c r="BM2230" s="15" cm="1">
        <f t="array" ref="BM2230">INDEX($K:$P,ROW(),MATCH(BM$3,$K$2:$P$2,0))</f>
        <v>5</v>
      </c>
      <c r="BN2230" s="15" cm="1">
        <f t="array" ref="BN2230">INDEX($K:$P,ROW(),MATCH(BN$3,$K$2:$P$2,0))</f>
        <v>5</v>
      </c>
      <c r="BO2230" s="15" cm="1">
        <f t="array" ref="BO2230">INDEX($K:$P,ROW(),MATCH(BO$3,$K$2:$P$2,0))</f>
        <v>5</v>
      </c>
      <c r="BP2230" s="15" cm="1">
        <f t="array" ref="BP2230">INDEX($K:$P,ROW(),MATCH(BP$3,$K$2:$P$2,0))</f>
        <v>5</v>
      </c>
      <c r="BQ2230" s="15" cm="1">
        <f t="array" ref="BQ2230">INDEX($K:$P,ROW(),MATCH(BQ$3,$K$2:$P$2,0))</f>
        <v>5</v>
      </c>
      <c r="BR2230" s="15" cm="1">
        <f t="array" ref="BR2230">INDEX($K:$P,ROW(),MATCH(BR$3,$K$2:$P$2,0))</f>
        <v>5</v>
      </c>
      <c r="BS2230" s="15" cm="1">
        <f t="array" ref="BS2230">INDEX($K:$P,ROW(),MATCH(BS$3,$K$2:$P$2,0))</f>
        <v>5</v>
      </c>
      <c r="BT2230" s="15" cm="1">
        <f t="array" ref="BT2230">INDEX($K:$P,ROW(),MATCH(BT$3,$K$2:$P$2,0))</f>
        <v>5</v>
      </c>
      <c r="BU2230" s="15" cm="1">
        <f t="array" ref="BU2230">INDEX($K:$P,ROW(),MATCH(BU$3,$K$2:$P$2,0))</f>
        <v>5</v>
      </c>
      <c r="BV2230" s="15" cm="1">
        <f t="array" ref="BV2230">INDEX($K:$P,ROW(),MATCH(BV$3,$K$2:$P$2,0))</f>
        <v>5</v>
      </c>
      <c r="BW2230" s="15" cm="1">
        <f t="array" ref="BW2230">INDEX($K:$P,ROW(),MATCH(BW$3,$K$2:$P$2,0))</f>
        <v>5</v>
      </c>
      <c r="BX2230" s="15" cm="1">
        <f t="array" ref="BX2230">INDEX($K:$P,ROW(),MATCH(BX$3,$K$2:$P$2,0))</f>
        <v>5</v>
      </c>
      <c r="BY2230" s="15" cm="1">
        <f t="array" ref="BY2230">INDEX($K:$P,ROW(),MATCH(BY$3,$K$2:$P$2,0))</f>
        <v>5</v>
      </c>
      <c r="BZ2230" s="15" cm="1">
        <f t="array" ref="BZ2230">INDEX($K:$P,ROW(),MATCH(BZ$3,$K$2:$P$2,0))</f>
        <v>5</v>
      </c>
      <c r="CA2230" s="15" cm="1">
        <f t="array" ref="CA2230">INDEX($K:$P,ROW(),MATCH(CA$3,$K$2:$P$2,0))</f>
        <v>5</v>
      </c>
      <c r="CB2230" s="15" cm="1">
        <f t="array" ref="CB2230">INDEX($K:$P,ROW(),MATCH(CB$3,$K$2:$P$2,0))</f>
        <v>5</v>
      </c>
      <c r="CC2230" s="15" cm="1">
        <f t="array" ref="CC2230">INDEX($K:$P,ROW(),MATCH(CC$3,$K$2:$P$2,0))</f>
        <v>5</v>
      </c>
      <c r="CD2230" s="15" cm="1">
        <f t="array" ref="CD2230">INDEX($K:$P,ROW(),MATCH(CD$3,$K$2:$P$2,0))</f>
        <v>5</v>
      </c>
      <c r="CE2230" s="15" cm="1">
        <f t="array" ref="CE2230">INDEX($K:$P,ROW(),MATCH(CE$3,$K$2:$P$2,0))</f>
        <v>5</v>
      </c>
      <c r="CF2230" s="15" cm="1">
        <f t="array" ref="CF2230">INDEX($K:$P,ROW(),MATCH(CF$3,$K$2:$P$2,0))</f>
        <v>5</v>
      </c>
      <c r="CG2230" s="15" cm="1">
        <f t="array" ref="CG2230">INDEX($K:$P,ROW(),MATCH(CG$3,$K$2:$P$2,0))</f>
        <v>5</v>
      </c>
      <c r="CH2230" s="15" cm="1">
        <f t="array" ref="CH2230">INDEX($K:$P,ROW(),MATCH(CH$3,$K$2:$P$2,0))</f>
        <v>5</v>
      </c>
      <c r="CI2230" s="15" cm="1">
        <f t="array" ref="CI2230">INDEX($K:$P,ROW(),MATCH(CI$3,$K$2:$P$2,0))</f>
        <v>5</v>
      </c>
      <c r="CJ2230" s="15" cm="1">
        <f t="array" ref="CJ2230">INDEX($K:$P,ROW(),MATCH(CJ$3,$K$2:$P$2,0))</f>
        <v>5</v>
      </c>
      <c r="CK2230" s="15" cm="1">
        <f t="array" ref="CK2230">INDEX($K:$P,ROW(),MATCH(CK$3,$K$2:$P$2,0))</f>
        <v>5</v>
      </c>
      <c r="CL2230" s="15" cm="1">
        <f t="array" ref="CL2230">INDEX($K:$P,ROW(),MATCH(CL$3,$K$2:$P$2,0))</f>
        <v>5</v>
      </c>
      <c r="CN2230"/>
      <c r="CO2230" s="15" t="e" cm="1">
        <f t="array" ref="CO2230">INDEX($K:$P,ROW(),MATCH(CO$3,$K$2:$P$2,0))</f>
        <v>#N/A</v>
      </c>
      <c r="CP2230" s="15" t="e" cm="1">
        <f t="array" ref="CP2230">INDEX($K:$P,ROW(),MATCH(CP$3,$K$2:$P$2,0))</f>
        <v>#N/A</v>
      </c>
      <c r="CQ2230" s="15" t="e" cm="1">
        <f t="array" ref="CQ2230">INDEX($K:$P,ROW(),MATCH(CQ$3,$K$2:$P$2,0))</f>
        <v>#N/A</v>
      </c>
      <c r="CR2230" s="15" t="e" cm="1">
        <f t="array" ref="CR2230">INDEX($K:$P,ROW(),MATCH(CR$3,$K$2:$P$2,0))</f>
        <v>#N/A</v>
      </c>
      <c r="CS2230" s="15" t="e" cm="1">
        <f t="array" ref="CS2230">INDEX($K:$P,ROW(),MATCH(CS$3,$K$2:$P$2,0))</f>
        <v>#N/A</v>
      </c>
      <c r="CT2230" s="15" t="e" cm="1">
        <f t="array" ref="CT2230">INDEX($K:$P,ROW(),MATCH(CT$3,$K$2:$P$2,0))</f>
        <v>#N/A</v>
      </c>
      <c r="CU2230" s="15" t="e" cm="1">
        <f t="array" ref="CU2230">INDEX($K:$P,ROW(),MATCH(CU$3,$K$2:$P$2,0))</f>
        <v>#N/A</v>
      </c>
      <c r="CV2230" s="15" t="e" cm="1">
        <f t="array" ref="CV2230">INDEX($K:$P,ROW(),MATCH(CV$3,$K$2:$P$2,0))</f>
        <v>#N/A</v>
      </c>
      <c r="CW2230" s="15" t="e" cm="1">
        <f t="array" ref="CW2230">INDEX($K:$P,ROW(),MATCH(CW$3,$K$2:$P$2,0))</f>
        <v>#N/A</v>
      </c>
      <c r="CX2230" s="15" t="e" cm="1">
        <f t="array" ref="CX2230">INDEX($K:$P,ROW(),MATCH(CX$3,$K$2:$P$2,0))</f>
        <v>#N/A</v>
      </c>
      <c r="CY2230" s="15" t="e" cm="1">
        <f t="array" ref="CY2230">INDEX($K:$P,ROW(),MATCH(CY$3,$K$2:$P$2,0))</f>
        <v>#N/A</v>
      </c>
      <c r="CZ2230" s="15" t="e" cm="1">
        <f t="array" ref="CZ2230">INDEX($K:$P,ROW(),MATCH(CZ$3,$K$2:$P$2,0))</f>
        <v>#N/A</v>
      </c>
      <c r="DA2230" s="15" t="e" cm="1">
        <f t="array" ref="DA2230">INDEX($K:$P,ROW(),MATCH(DA$3,$K$2:$P$2,0))</f>
        <v>#N/A</v>
      </c>
      <c r="DB2230" s="15" t="e" cm="1">
        <f t="array" ref="DB2230">INDEX($K:$P,ROW(),MATCH(DB$3,$K$2:$P$2,0))</f>
        <v>#N/A</v>
      </c>
      <c r="DC2230" s="15" t="e" cm="1">
        <f t="array" ref="DC2230">INDEX($K:$P,ROW(),MATCH(DC$3,$K$2:$P$2,0))</f>
        <v>#N/A</v>
      </c>
      <c r="DD2230" s="15" t="e" cm="1">
        <f t="array" ref="DD2230">INDEX($K:$P,ROW(),MATCH(DD$3,$K$2:$P$2,0))</f>
        <v>#N/A</v>
      </c>
      <c r="DE2230" s="15" t="e" cm="1">
        <f t="array" ref="DE2230">INDEX($K:$P,ROW(),MATCH(DE$3,$K$2:$P$2,0))</f>
        <v>#N/A</v>
      </c>
      <c r="DF2230" s="15" t="e" cm="1">
        <f t="array" ref="DF2230">INDEX($K:$P,ROW(),MATCH(DF$3,$K$2:$P$2,0))</f>
        <v>#N/A</v>
      </c>
      <c r="DG2230" s="15" t="e" cm="1">
        <f t="array" ref="DG2230">INDEX($K:$P,ROW(),MATCH(DG$3,$K$2:$P$2,0))</f>
        <v>#N/A</v>
      </c>
      <c r="DH2230" s="15" t="e" cm="1">
        <f t="array" ref="DH2230">INDEX($K:$P,ROW(),MATCH(DH$3,$K$2:$P$2,0))</f>
        <v>#N/A</v>
      </c>
      <c r="DI2230" s="15" t="e" cm="1">
        <f t="array" ref="DI2230">INDEX($K:$P,ROW(),MATCH(DI$3,$K$2:$P$2,0))</f>
        <v>#N/A</v>
      </c>
      <c r="DJ2230" s="15" t="e" cm="1">
        <f t="array" ref="DJ2230">INDEX($K:$P,ROW(),MATCH(DJ$3,$K$2:$P$2,0))</f>
        <v>#N/A</v>
      </c>
      <c r="DK2230" s="15" t="e" cm="1">
        <f t="array" ref="DK2230">INDEX($K:$P,ROW(),MATCH(DK$3,$K$2:$P$2,0))</f>
        <v>#N/A</v>
      </c>
      <c r="DL2230" s="15" t="e" cm="1">
        <f t="array" ref="DL2230">INDEX($K:$P,ROW(),MATCH(DL$3,$K$2:$P$2,0))</f>
        <v>#N/A</v>
      </c>
    </row>
    <row r="2231" spans="1:116" x14ac:dyDescent="0.4">
      <c r="B2231" t="str">
        <f t="shared" si="3529"/>
        <v>2231 WCPP-IS</v>
      </c>
      <c r="C2231" t="s">
        <v>234</v>
      </c>
      <c r="D2231" t="s">
        <v>523</v>
      </c>
      <c r="E2231" s="8" t="str">
        <f t="shared" si="3525"/>
        <v>2231 WCPP-IS</v>
      </c>
      <c r="G2231" s="126" t="str">
        <f>"Change in "&amp;G2229</f>
        <v>Change in Unearned revenue</v>
      </c>
      <c r="H2231" s="27"/>
      <c r="I2231" s="78"/>
      <c r="J2231" s="78"/>
      <c r="K2231" s="118">
        <f>SUMIF($3:$3,K$2,2227:2227)</f>
        <v>-407350.40000000014</v>
      </c>
      <c r="L2231" s="118">
        <f>SUMIF($3:$3,L$2,2227:2227)</f>
        <v>-427467.92</v>
      </c>
      <c r="M2231" s="118">
        <f>SUMIF($3:$3,M$2,2227:2227)</f>
        <v>-448591.31599999993</v>
      </c>
      <c r="N2231" s="118">
        <f>SUMIF($3:$3,N$2,2227:2227)</f>
        <v>-470770.88179999992</v>
      </c>
      <c r="O2231" s="118">
        <f>SUMIF($3:$3,O$2,2227:2227)</f>
        <v>-494059.42589000001</v>
      </c>
      <c r="P2231" s="118">
        <f>SUMIF($3:$3,P$2,2227:2227)</f>
        <v>-518512.39718450018</v>
      </c>
      <c r="R2231" s="118"/>
      <c r="S2231" s="118">
        <f t="shared" ref="S2231:CD2231" si="3533">MIN(S2230/30*-S2227,R2231-S2227)</f>
        <v>33945.866666666669</v>
      </c>
      <c r="T2231" s="118">
        <f t="shared" si="3533"/>
        <v>33945.866666666669</v>
      </c>
      <c r="U2231" s="118">
        <f t="shared" si="3533"/>
        <v>33945.866666666669</v>
      </c>
      <c r="V2231" s="118">
        <f t="shared" si="3533"/>
        <v>33945.866666666669</v>
      </c>
      <c r="W2231" s="118">
        <f t="shared" si="3533"/>
        <v>33945.866666666669</v>
      </c>
      <c r="X2231" s="118">
        <f t="shared" si="3533"/>
        <v>33945.866666666669</v>
      </c>
      <c r="Y2231" s="118">
        <f t="shared" si="3533"/>
        <v>33945.866666666669</v>
      </c>
      <c r="Z2231" s="118">
        <f t="shared" si="3533"/>
        <v>33945.866666666669</v>
      </c>
      <c r="AA2231" s="118">
        <f t="shared" si="3533"/>
        <v>33945.866666666669</v>
      </c>
      <c r="AB2231" s="118">
        <f t="shared" si="3533"/>
        <v>33945.866666666669</v>
      </c>
      <c r="AC2231" s="118">
        <f t="shared" si="3533"/>
        <v>33945.866666666669</v>
      </c>
      <c r="AD2231" s="118">
        <f t="shared" si="3533"/>
        <v>33945.866666666669</v>
      </c>
      <c r="AE2231" s="118">
        <f t="shared" si="3533"/>
        <v>5937.0544444444458</v>
      </c>
      <c r="AF2231" s="118">
        <f t="shared" si="3533"/>
        <v>5937.0544444444458</v>
      </c>
      <c r="AG2231" s="118">
        <f t="shared" si="3533"/>
        <v>5937.0544444444458</v>
      </c>
      <c r="AH2231" s="118">
        <f t="shared" si="3533"/>
        <v>5937.0544444444458</v>
      </c>
      <c r="AI2231" s="118">
        <f t="shared" si="3533"/>
        <v>5937.0544444444458</v>
      </c>
      <c r="AJ2231" s="118">
        <f t="shared" si="3533"/>
        <v>5937.0544444444458</v>
      </c>
      <c r="AK2231" s="118">
        <f t="shared" si="3533"/>
        <v>5937.0544444444458</v>
      </c>
      <c r="AL2231" s="118">
        <f t="shared" si="3533"/>
        <v>5937.0544444444458</v>
      </c>
      <c r="AM2231" s="118">
        <f t="shared" si="3533"/>
        <v>5937.0544444444458</v>
      </c>
      <c r="AN2231" s="118">
        <f t="shared" si="3533"/>
        <v>5937.0544444444458</v>
      </c>
      <c r="AO2231" s="118">
        <f t="shared" si="3533"/>
        <v>5937.0544444444458</v>
      </c>
      <c r="AP2231" s="118">
        <f t="shared" si="3533"/>
        <v>5937.0544444444458</v>
      </c>
      <c r="AQ2231" s="118">
        <f t="shared" si="3533"/>
        <v>6230.4349444444451</v>
      </c>
      <c r="AR2231" s="118">
        <f t="shared" si="3533"/>
        <v>6230.4349444444451</v>
      </c>
      <c r="AS2231" s="118">
        <f t="shared" si="3533"/>
        <v>6230.4349444444451</v>
      </c>
      <c r="AT2231" s="118">
        <f t="shared" si="3533"/>
        <v>6230.4349444444451</v>
      </c>
      <c r="AU2231" s="118">
        <f t="shared" si="3533"/>
        <v>6230.4349444444451</v>
      </c>
      <c r="AV2231" s="118">
        <f t="shared" si="3533"/>
        <v>6230.4349444444451</v>
      </c>
      <c r="AW2231" s="118">
        <f t="shared" si="3533"/>
        <v>6230.4349444444451</v>
      </c>
      <c r="AX2231" s="118">
        <f t="shared" si="3533"/>
        <v>6230.4349444444451</v>
      </c>
      <c r="AY2231" s="118">
        <f t="shared" si="3533"/>
        <v>6230.4349444444451</v>
      </c>
      <c r="AZ2231" s="118">
        <f t="shared" si="3533"/>
        <v>6230.4349444444451</v>
      </c>
      <c r="BA2231" s="118">
        <f t="shared" si="3533"/>
        <v>6230.4349444444451</v>
      </c>
      <c r="BB2231" s="118">
        <f t="shared" si="3533"/>
        <v>6230.4349444444451</v>
      </c>
      <c r="BC2231" s="118">
        <f t="shared" si="3533"/>
        <v>6538.4844694444446</v>
      </c>
      <c r="BD2231" s="118">
        <f t="shared" si="3533"/>
        <v>6538.4844694444446</v>
      </c>
      <c r="BE2231" s="118">
        <f t="shared" si="3533"/>
        <v>6538.4844694444446</v>
      </c>
      <c r="BF2231" s="118">
        <f t="shared" si="3533"/>
        <v>6538.4844694444446</v>
      </c>
      <c r="BG2231" s="118">
        <f t="shared" si="3533"/>
        <v>6538.4844694444446</v>
      </c>
      <c r="BH2231" s="118">
        <f t="shared" si="3533"/>
        <v>6538.4844694444446</v>
      </c>
      <c r="BI2231" s="118">
        <f t="shared" si="3533"/>
        <v>6538.4844694444446</v>
      </c>
      <c r="BJ2231" s="118">
        <f t="shared" si="3533"/>
        <v>6538.4844694444446</v>
      </c>
      <c r="BK2231" s="118">
        <f t="shared" si="3533"/>
        <v>6538.4844694444446</v>
      </c>
      <c r="BL2231" s="118">
        <f t="shared" si="3533"/>
        <v>6538.4844694444446</v>
      </c>
      <c r="BM2231" s="118">
        <f t="shared" si="3533"/>
        <v>6538.4844694444446</v>
      </c>
      <c r="BN2231" s="118">
        <f t="shared" si="3533"/>
        <v>6538.4844694444446</v>
      </c>
      <c r="BO2231" s="118">
        <f t="shared" si="3533"/>
        <v>6861.9364706944452</v>
      </c>
      <c r="BP2231" s="118">
        <f t="shared" si="3533"/>
        <v>6861.9364706944452</v>
      </c>
      <c r="BQ2231" s="118">
        <f t="shared" si="3533"/>
        <v>6861.9364706944452</v>
      </c>
      <c r="BR2231" s="118">
        <f t="shared" si="3533"/>
        <v>6861.9364706944452</v>
      </c>
      <c r="BS2231" s="118">
        <f t="shared" si="3533"/>
        <v>6861.9364706944452</v>
      </c>
      <c r="BT2231" s="118">
        <f t="shared" si="3533"/>
        <v>6861.9364706944452</v>
      </c>
      <c r="BU2231" s="118">
        <f t="shared" si="3533"/>
        <v>6861.9364706944452</v>
      </c>
      <c r="BV2231" s="118">
        <f t="shared" si="3533"/>
        <v>6861.9364706944452</v>
      </c>
      <c r="BW2231" s="118">
        <f t="shared" si="3533"/>
        <v>6861.9364706944452</v>
      </c>
      <c r="BX2231" s="118">
        <f t="shared" si="3533"/>
        <v>6861.9364706944452</v>
      </c>
      <c r="BY2231" s="118">
        <f t="shared" si="3533"/>
        <v>6861.9364706944452</v>
      </c>
      <c r="BZ2231" s="118">
        <f t="shared" si="3533"/>
        <v>6861.9364706944452</v>
      </c>
      <c r="CA2231" s="118">
        <f t="shared" si="3533"/>
        <v>7201.5610720069453</v>
      </c>
      <c r="CB2231" s="118">
        <f t="shared" si="3533"/>
        <v>7201.5610720069453</v>
      </c>
      <c r="CC2231" s="118">
        <f t="shared" si="3533"/>
        <v>7201.5610720069453</v>
      </c>
      <c r="CD2231" s="118">
        <f t="shared" si="3533"/>
        <v>7201.5610720069453</v>
      </c>
      <c r="CE2231" s="118">
        <f t="shared" ref="CE2231:CK2231" si="3534">MIN(CE2230/30*-CE2227,CD2231-CE2227)</f>
        <v>7201.5610720069453</v>
      </c>
      <c r="CF2231" s="118">
        <f t="shared" si="3534"/>
        <v>7201.5610720069453</v>
      </c>
      <c r="CG2231" s="118">
        <f t="shared" si="3534"/>
        <v>7201.5610720069453</v>
      </c>
      <c r="CH2231" s="118">
        <f t="shared" si="3534"/>
        <v>7201.5610720069453</v>
      </c>
      <c r="CI2231" s="118">
        <f t="shared" si="3534"/>
        <v>7201.5610720069453</v>
      </c>
      <c r="CJ2231" s="118">
        <f t="shared" si="3534"/>
        <v>7201.5610720069453</v>
      </c>
      <c r="CK2231" s="118">
        <f t="shared" si="3534"/>
        <v>7201.5610720069453</v>
      </c>
      <c r="CL2231" s="118">
        <f>MIN(CL2230/30*-CL2227,CK2231-CL2227)</f>
        <v>7201.5610720069453</v>
      </c>
      <c r="CN2231"/>
      <c r="CO2231" s="118" t="e">
        <f>MIN(CO2230/90*-CO2227,CN2231-CO2227)</f>
        <v>#N/A</v>
      </c>
      <c r="CP2231" s="118" t="e">
        <f t="shared" ref="CP2231:DL2231" si="3535">MIN(CP2230/90*-CP2227,CO2231-CP2227)</f>
        <v>#N/A</v>
      </c>
      <c r="CQ2231" s="118" t="e">
        <f t="shared" si="3535"/>
        <v>#N/A</v>
      </c>
      <c r="CR2231" s="118" t="e">
        <f t="shared" si="3535"/>
        <v>#N/A</v>
      </c>
      <c r="CS2231" s="118" t="e">
        <f t="shared" si="3535"/>
        <v>#N/A</v>
      </c>
      <c r="CT2231" s="118" t="e">
        <f t="shared" si="3535"/>
        <v>#N/A</v>
      </c>
      <c r="CU2231" s="118" t="e">
        <f t="shared" si="3535"/>
        <v>#N/A</v>
      </c>
      <c r="CV2231" s="118" t="e">
        <f t="shared" si="3535"/>
        <v>#N/A</v>
      </c>
      <c r="CW2231" s="118" t="e">
        <f t="shared" si="3535"/>
        <v>#N/A</v>
      </c>
      <c r="CX2231" s="118" t="e">
        <f t="shared" si="3535"/>
        <v>#N/A</v>
      </c>
      <c r="CY2231" s="118" t="e">
        <f t="shared" si="3535"/>
        <v>#N/A</v>
      </c>
      <c r="CZ2231" s="118" t="e">
        <f t="shared" si="3535"/>
        <v>#N/A</v>
      </c>
      <c r="DA2231" s="118" t="e">
        <f t="shared" si="3535"/>
        <v>#N/A</v>
      </c>
      <c r="DB2231" s="118" t="e">
        <f t="shared" si="3535"/>
        <v>#N/A</v>
      </c>
      <c r="DC2231" s="118" t="e">
        <f t="shared" si="3535"/>
        <v>#N/A</v>
      </c>
      <c r="DD2231" s="118" t="e">
        <f t="shared" si="3535"/>
        <v>#N/A</v>
      </c>
      <c r="DE2231" s="118" t="e">
        <f t="shared" si="3535"/>
        <v>#N/A</v>
      </c>
      <c r="DF2231" s="118" t="e">
        <f t="shared" si="3535"/>
        <v>#N/A</v>
      </c>
      <c r="DG2231" s="118" t="e">
        <f t="shared" si="3535"/>
        <v>#N/A</v>
      </c>
      <c r="DH2231" s="118" t="e">
        <f t="shared" si="3535"/>
        <v>#N/A</v>
      </c>
      <c r="DI2231" s="118" t="e">
        <f t="shared" si="3535"/>
        <v>#N/A</v>
      </c>
      <c r="DJ2231" s="118" t="e">
        <f t="shared" si="3535"/>
        <v>#N/A</v>
      </c>
      <c r="DK2231" s="118" t="e">
        <f t="shared" si="3535"/>
        <v>#N/A</v>
      </c>
      <c r="DL2231" s="118" t="e">
        <f t="shared" si="3535"/>
        <v>#N/A</v>
      </c>
    </row>
    <row r="2232" spans="1:116" x14ac:dyDescent="0.4">
      <c r="B2232" t="str">
        <f t="shared" si="3529"/>
        <v>2232 WCPP-IS</v>
      </c>
      <c r="D2232" t="s">
        <v>523</v>
      </c>
      <c r="E2232" s="8" t="str">
        <f t="shared" si="3525"/>
        <v>2232 WCPP-IS</v>
      </c>
      <c r="G2232" s="125"/>
      <c r="H2232" s="27"/>
      <c r="I2232" s="78"/>
      <c r="J2232" s="78"/>
      <c r="K2232" s="33"/>
      <c r="L2232" s="33"/>
      <c r="M2232" s="33"/>
      <c r="N2232" s="33"/>
      <c r="O2232" s="33"/>
      <c r="P2232" s="33"/>
      <c r="R2232" s="33"/>
      <c r="S2232" s="33"/>
      <c r="T2232" s="33"/>
      <c r="U2232" s="33"/>
      <c r="V2232" s="33"/>
      <c r="W2232" s="33"/>
      <c r="X2232" s="33"/>
      <c r="Y2232" s="33"/>
      <c r="Z2232" s="33"/>
      <c r="AA2232" s="33"/>
      <c r="AB2232" s="33"/>
      <c r="AC2232" s="33"/>
      <c r="AD2232" s="33"/>
      <c r="AE2232" s="33"/>
      <c r="AF2232" s="33"/>
      <c r="AG2232" s="33"/>
      <c r="AH2232" s="33"/>
      <c r="AI2232" s="33"/>
      <c r="AJ2232" s="33"/>
      <c r="AK2232" s="33"/>
      <c r="AL2232" s="33"/>
      <c r="AM2232" s="33"/>
      <c r="AN2232" s="33"/>
      <c r="AO2232" s="33"/>
      <c r="AP2232" s="33"/>
      <c r="AQ2232" s="33"/>
      <c r="AR2232" s="33"/>
      <c r="AS2232" s="33"/>
      <c r="AT2232" s="33"/>
      <c r="AU2232" s="33"/>
      <c r="AV2232" s="33"/>
      <c r="AW2232" s="33"/>
      <c r="AX2232" s="33"/>
      <c r="AY2232" s="33"/>
      <c r="AZ2232" s="33"/>
      <c r="BA2232" s="33"/>
      <c r="BB2232" s="33"/>
      <c r="BC2232" s="33"/>
      <c r="BD2232" s="33"/>
      <c r="BE2232" s="33"/>
      <c r="BF2232" s="33"/>
      <c r="BG2232" s="33"/>
      <c r="BH2232" s="33"/>
      <c r="BI2232" s="33"/>
      <c r="BJ2232" s="33"/>
      <c r="BK2232" s="33"/>
      <c r="BL2232" s="33"/>
      <c r="BM2232" s="33"/>
      <c r="BN2232" s="33"/>
      <c r="BO2232" s="33"/>
      <c r="BP2232" s="33"/>
      <c r="BQ2232" s="33"/>
      <c r="BR2232" s="33"/>
      <c r="BS2232" s="33"/>
      <c r="BT2232" s="33"/>
      <c r="BU2232" s="33"/>
      <c r="BV2232" s="33"/>
      <c r="BW2232" s="33"/>
      <c r="BX2232" s="33"/>
      <c r="BY2232" s="33"/>
      <c r="BZ2232" s="33"/>
      <c r="CA2232" s="33"/>
      <c r="CB2232" s="33"/>
      <c r="CC2232" s="33"/>
      <c r="CD2232" s="33"/>
      <c r="CE2232" s="33"/>
      <c r="CF2232" s="33"/>
      <c r="CG2232" s="33"/>
      <c r="CH2232" s="33"/>
      <c r="CI2232" s="33"/>
      <c r="CJ2232" s="33"/>
      <c r="CK2232" s="33"/>
      <c r="CL2232" s="33"/>
      <c r="CN2232"/>
      <c r="CO2232" s="33"/>
      <c r="CP2232" s="33"/>
      <c r="CQ2232" s="33"/>
      <c r="CR2232" s="33"/>
      <c r="CS2232" s="33"/>
      <c r="CT2232" s="33"/>
      <c r="CU2232" s="33"/>
      <c r="CV2232" s="33"/>
      <c r="CW2232" s="33"/>
      <c r="CX2232" s="33"/>
      <c r="CY2232" s="33"/>
      <c r="CZ2232" s="33"/>
      <c r="DA2232" s="33"/>
      <c r="DB2232" s="33"/>
      <c r="DC2232" s="33"/>
      <c r="DD2232" s="33"/>
      <c r="DE2232" s="33"/>
      <c r="DF2232" s="33"/>
      <c r="DG2232" s="33"/>
      <c r="DH2232" s="33"/>
      <c r="DI2232" s="33"/>
      <c r="DJ2232" s="33"/>
      <c r="DK2232" s="33"/>
      <c r="DL2232" s="33"/>
    </row>
    <row r="2233" spans="1:116" x14ac:dyDescent="0.4">
      <c r="B2233" t="s">
        <v>332</v>
      </c>
      <c r="D2233" t="s">
        <v>523</v>
      </c>
      <c r="E2233" s="8" t="str">
        <f t="shared" si="3525"/>
        <v>2233 WCPP-IS</v>
      </c>
      <c r="G2233" s="136" t="str">
        <f>G2207</f>
        <v>(Primary label)</v>
      </c>
      <c r="K2233" s="33">
        <f>SUMIF($3:$3,K$2,2229:2229)</f>
        <v>0</v>
      </c>
      <c r="L2233" s="33">
        <f>SUMIF($3:$3,L$2,2229:2229)</f>
        <v>0</v>
      </c>
      <c r="M2233" s="33">
        <f>SUMIF($3:$3,M$2,2229:2229)</f>
        <v>0</v>
      </c>
      <c r="N2233" s="33">
        <f>SUMIF($3:$3,N$2,2229:2229)</f>
        <v>0</v>
      </c>
      <c r="O2233" s="33">
        <f>SUMIF($3:$3,O$2,2229:2229)</f>
        <v>0</v>
      </c>
      <c r="P2233" s="33">
        <f>SUMIF($3:$3,P$2,2229:2229)</f>
        <v>0</v>
      </c>
      <c r="R2233" s="33"/>
      <c r="S2233" s="33">
        <f>R2231-S2231</f>
        <v>-33945.866666666669</v>
      </c>
      <c r="T2233" s="33">
        <f t="shared" ref="T2233:CE2233" si="3536">S2231-T2231</f>
        <v>0</v>
      </c>
      <c r="U2233" s="33">
        <f t="shared" si="3536"/>
        <v>0</v>
      </c>
      <c r="V2233" s="33">
        <f t="shared" si="3536"/>
        <v>0</v>
      </c>
      <c r="W2233" s="33">
        <f t="shared" si="3536"/>
        <v>0</v>
      </c>
      <c r="X2233" s="33">
        <f t="shared" si="3536"/>
        <v>0</v>
      </c>
      <c r="Y2233" s="33">
        <f t="shared" si="3536"/>
        <v>0</v>
      </c>
      <c r="Z2233" s="33">
        <f t="shared" si="3536"/>
        <v>0</v>
      </c>
      <c r="AA2233" s="33">
        <f t="shared" si="3536"/>
        <v>0</v>
      </c>
      <c r="AB2233" s="33">
        <f t="shared" si="3536"/>
        <v>0</v>
      </c>
      <c r="AC2233" s="33">
        <f t="shared" si="3536"/>
        <v>0</v>
      </c>
      <c r="AD2233" s="33">
        <f t="shared" si="3536"/>
        <v>0</v>
      </c>
      <c r="AE2233" s="33">
        <f t="shared" si="3536"/>
        <v>28008.812222222223</v>
      </c>
      <c r="AF2233" s="33">
        <f t="shared" si="3536"/>
        <v>0</v>
      </c>
      <c r="AG2233" s="33">
        <f t="shared" si="3536"/>
        <v>0</v>
      </c>
      <c r="AH2233" s="33">
        <f t="shared" si="3536"/>
        <v>0</v>
      </c>
      <c r="AI2233" s="33">
        <f t="shared" si="3536"/>
        <v>0</v>
      </c>
      <c r="AJ2233" s="33">
        <f t="shared" si="3536"/>
        <v>0</v>
      </c>
      <c r="AK2233" s="33">
        <f t="shared" si="3536"/>
        <v>0</v>
      </c>
      <c r="AL2233" s="33">
        <f t="shared" si="3536"/>
        <v>0</v>
      </c>
      <c r="AM2233" s="33">
        <f t="shared" si="3536"/>
        <v>0</v>
      </c>
      <c r="AN2233" s="33">
        <f t="shared" si="3536"/>
        <v>0</v>
      </c>
      <c r="AO2233" s="33">
        <f t="shared" si="3536"/>
        <v>0</v>
      </c>
      <c r="AP2233" s="33">
        <f t="shared" si="3536"/>
        <v>0</v>
      </c>
      <c r="AQ2233" s="33">
        <f t="shared" si="3536"/>
        <v>-293.3804999999993</v>
      </c>
      <c r="AR2233" s="33">
        <f t="shared" si="3536"/>
        <v>0</v>
      </c>
      <c r="AS2233" s="33">
        <f t="shared" si="3536"/>
        <v>0</v>
      </c>
      <c r="AT2233" s="33">
        <f t="shared" si="3536"/>
        <v>0</v>
      </c>
      <c r="AU2233" s="33">
        <f t="shared" si="3536"/>
        <v>0</v>
      </c>
      <c r="AV2233" s="33">
        <f t="shared" si="3536"/>
        <v>0</v>
      </c>
      <c r="AW2233" s="33">
        <f t="shared" si="3536"/>
        <v>0</v>
      </c>
      <c r="AX2233" s="33">
        <f t="shared" si="3536"/>
        <v>0</v>
      </c>
      <c r="AY2233" s="33">
        <f t="shared" si="3536"/>
        <v>0</v>
      </c>
      <c r="AZ2233" s="33">
        <f t="shared" si="3536"/>
        <v>0</v>
      </c>
      <c r="BA2233" s="33">
        <f t="shared" si="3536"/>
        <v>0</v>
      </c>
      <c r="BB2233" s="33">
        <f t="shared" si="3536"/>
        <v>0</v>
      </c>
      <c r="BC2233" s="33">
        <f t="shared" si="3536"/>
        <v>-308.04952499999945</v>
      </c>
      <c r="BD2233" s="33">
        <f t="shared" si="3536"/>
        <v>0</v>
      </c>
      <c r="BE2233" s="33">
        <f t="shared" si="3536"/>
        <v>0</v>
      </c>
      <c r="BF2233" s="33">
        <f t="shared" si="3536"/>
        <v>0</v>
      </c>
      <c r="BG2233" s="33">
        <f t="shared" si="3536"/>
        <v>0</v>
      </c>
      <c r="BH2233" s="33">
        <f t="shared" si="3536"/>
        <v>0</v>
      </c>
      <c r="BI2233" s="33">
        <f t="shared" si="3536"/>
        <v>0</v>
      </c>
      <c r="BJ2233" s="33">
        <f t="shared" si="3536"/>
        <v>0</v>
      </c>
      <c r="BK2233" s="33">
        <f t="shared" si="3536"/>
        <v>0</v>
      </c>
      <c r="BL2233" s="33">
        <f t="shared" si="3536"/>
        <v>0</v>
      </c>
      <c r="BM2233" s="33">
        <f t="shared" si="3536"/>
        <v>0</v>
      </c>
      <c r="BN2233" s="33">
        <f t="shared" si="3536"/>
        <v>0</v>
      </c>
      <c r="BO2233" s="33">
        <f t="shared" si="3536"/>
        <v>-323.45200125000065</v>
      </c>
      <c r="BP2233" s="33">
        <f t="shared" si="3536"/>
        <v>0</v>
      </c>
      <c r="BQ2233" s="33">
        <f t="shared" si="3536"/>
        <v>0</v>
      </c>
      <c r="BR2233" s="33">
        <f t="shared" si="3536"/>
        <v>0</v>
      </c>
      <c r="BS2233" s="33">
        <f t="shared" si="3536"/>
        <v>0</v>
      </c>
      <c r="BT2233" s="33">
        <f t="shared" si="3536"/>
        <v>0</v>
      </c>
      <c r="BU2233" s="33">
        <f t="shared" si="3536"/>
        <v>0</v>
      </c>
      <c r="BV2233" s="33">
        <f t="shared" si="3536"/>
        <v>0</v>
      </c>
      <c r="BW2233" s="33">
        <f t="shared" si="3536"/>
        <v>0</v>
      </c>
      <c r="BX2233" s="33">
        <f t="shared" si="3536"/>
        <v>0</v>
      </c>
      <c r="BY2233" s="33">
        <f t="shared" si="3536"/>
        <v>0</v>
      </c>
      <c r="BZ2233" s="33">
        <f t="shared" si="3536"/>
        <v>0</v>
      </c>
      <c r="CA2233" s="33">
        <f t="shared" si="3536"/>
        <v>-339.62460131250009</v>
      </c>
      <c r="CB2233" s="33">
        <f t="shared" si="3536"/>
        <v>0</v>
      </c>
      <c r="CC2233" s="33">
        <f t="shared" si="3536"/>
        <v>0</v>
      </c>
      <c r="CD2233" s="33">
        <f t="shared" si="3536"/>
        <v>0</v>
      </c>
      <c r="CE2233" s="33">
        <f t="shared" si="3536"/>
        <v>0</v>
      </c>
      <c r="CF2233" s="33">
        <f t="shared" ref="CF2233:CL2233" si="3537">CE2231-CF2231</f>
        <v>0</v>
      </c>
      <c r="CG2233" s="33">
        <f t="shared" si="3537"/>
        <v>0</v>
      </c>
      <c r="CH2233" s="33">
        <f t="shared" si="3537"/>
        <v>0</v>
      </c>
      <c r="CI2233" s="33">
        <f t="shared" si="3537"/>
        <v>0</v>
      </c>
      <c r="CJ2233" s="33">
        <f t="shared" si="3537"/>
        <v>0</v>
      </c>
      <c r="CK2233" s="33">
        <f t="shared" si="3537"/>
        <v>0</v>
      </c>
      <c r="CL2233" s="33">
        <f t="shared" si="3537"/>
        <v>0</v>
      </c>
      <c r="CO2233" s="33" t="e">
        <f t="shared" ref="CO2233" si="3538">CO2231-CN2231</f>
        <v>#N/A</v>
      </c>
      <c r="CP2233" s="33" t="e">
        <f t="shared" ref="CP2233" si="3539">CP2231-CO2231</f>
        <v>#N/A</v>
      </c>
      <c r="CQ2233" s="33" t="e">
        <f t="shared" ref="CQ2233" si="3540">CQ2231-CP2231</f>
        <v>#N/A</v>
      </c>
      <c r="CR2233" s="33" t="e">
        <f t="shared" ref="CR2233" si="3541">CR2231-CQ2231</f>
        <v>#N/A</v>
      </c>
      <c r="CS2233" s="33" t="e">
        <f t="shared" ref="CS2233" si="3542">CS2231-CR2231</f>
        <v>#N/A</v>
      </c>
      <c r="CT2233" s="33" t="e">
        <f t="shared" ref="CT2233" si="3543">CT2231-CS2231</f>
        <v>#N/A</v>
      </c>
      <c r="CU2233" s="33" t="e">
        <f t="shared" ref="CU2233" si="3544">CU2231-CT2231</f>
        <v>#N/A</v>
      </c>
      <c r="CV2233" s="33" t="e">
        <f t="shared" ref="CV2233" si="3545">CV2231-CU2231</f>
        <v>#N/A</v>
      </c>
      <c r="CW2233" s="33" t="e">
        <f t="shared" ref="CW2233" si="3546">CW2231-CV2231</f>
        <v>#N/A</v>
      </c>
      <c r="CX2233" s="33" t="e">
        <f t="shared" ref="CX2233" si="3547">CX2231-CW2231</f>
        <v>#N/A</v>
      </c>
      <c r="CY2233" s="33" t="e">
        <f t="shared" ref="CY2233" si="3548">CY2231-CX2231</f>
        <v>#N/A</v>
      </c>
      <c r="CZ2233" s="33" t="e">
        <f t="shared" ref="CZ2233" si="3549">CZ2231-CY2231</f>
        <v>#N/A</v>
      </c>
      <c r="DA2233" s="33" t="e">
        <f t="shared" ref="DA2233" si="3550">DA2231-CZ2231</f>
        <v>#N/A</v>
      </c>
      <c r="DB2233" s="33" t="e">
        <f t="shared" ref="DB2233" si="3551">DB2231-DA2231</f>
        <v>#N/A</v>
      </c>
      <c r="DC2233" s="33" t="e">
        <f t="shared" ref="DC2233" si="3552">DC2231-DB2231</f>
        <v>#N/A</v>
      </c>
      <c r="DD2233" s="33" t="e">
        <f t="shared" ref="DD2233" si="3553">DD2231-DC2231</f>
        <v>#N/A</v>
      </c>
      <c r="DE2233" s="33" t="e">
        <f t="shared" ref="DE2233" si="3554">DE2231-DD2231</f>
        <v>#N/A</v>
      </c>
      <c r="DF2233" s="33" t="e">
        <f t="shared" ref="DF2233" si="3555">DF2231-DE2231</f>
        <v>#N/A</v>
      </c>
      <c r="DG2233" s="33" t="e">
        <f t="shared" ref="DG2233" si="3556">DG2231-DF2231</f>
        <v>#N/A</v>
      </c>
      <c r="DH2233" s="33" t="e">
        <f t="shared" ref="DH2233" si="3557">DH2231-DG2231</f>
        <v>#N/A</v>
      </c>
      <c r="DI2233" s="33" t="e">
        <f t="shared" ref="DI2233" si="3558">DI2231-DH2231</f>
        <v>#N/A</v>
      </c>
      <c r="DJ2233" s="33" t="e">
        <f t="shared" ref="DJ2233" si="3559">DJ2231-DI2231</f>
        <v>#N/A</v>
      </c>
      <c r="DK2233" s="33" t="e">
        <f t="shared" ref="DK2233:DL2233" si="3560">DK2231-DJ2231</f>
        <v>#N/A</v>
      </c>
      <c r="DL2233" s="33" t="e">
        <f t="shared" si="3560"/>
        <v>#N/A</v>
      </c>
    </row>
    <row r="2234" spans="1:116" x14ac:dyDescent="0.4">
      <c r="B2234" t="s">
        <v>332</v>
      </c>
      <c r="D2234" t="s">
        <v>523</v>
      </c>
      <c r="E2234" s="8" t="str">
        <f t="shared" si="3525"/>
        <v>2234 WCPP-IS</v>
      </c>
      <c r="G2234" s="136" t="str">
        <f t="shared" ref="G2234:G2240" si="3561">G2208</f>
        <v>primary unit</v>
      </c>
      <c r="K2234" s="53"/>
      <c r="L2234" s="53"/>
      <c r="M2234" s="53"/>
      <c r="N2234" s="53"/>
      <c r="O2234" s="53"/>
      <c r="P2234" s="53"/>
      <c r="R2234" s="24"/>
      <c r="S2234" s="24"/>
      <c r="T2234" s="24"/>
      <c r="U2234" s="24"/>
      <c r="V2234" s="24"/>
      <c r="W2234" s="24"/>
      <c r="X2234" s="24"/>
      <c r="Y2234" s="24"/>
      <c r="Z2234" s="24"/>
      <c r="AA2234" s="24"/>
      <c r="AB2234" s="24"/>
      <c r="AC2234" s="24"/>
      <c r="AD2234" s="24"/>
      <c r="AE2234" s="24"/>
      <c r="AF2234" s="24"/>
      <c r="AG2234" s="24"/>
      <c r="AH2234" s="24"/>
      <c r="AI2234" s="24"/>
      <c r="AJ2234" s="24"/>
      <c r="AK2234" s="24"/>
      <c r="AL2234" s="24"/>
      <c r="AM2234" s="24"/>
      <c r="AN2234" s="24"/>
      <c r="AO2234" s="24"/>
      <c r="AP2234" s="24"/>
      <c r="AQ2234" s="24"/>
      <c r="AR2234" s="24"/>
      <c r="AS2234" s="24"/>
      <c r="AT2234" s="24"/>
      <c r="AU2234" s="24"/>
      <c r="AV2234" s="24"/>
      <c r="AW2234" s="24"/>
      <c r="AX2234" s="24"/>
      <c r="AY2234" s="24"/>
      <c r="AZ2234" s="24"/>
      <c r="BA2234" s="24"/>
      <c r="BB2234" s="24"/>
      <c r="BC2234" s="24"/>
      <c r="BD2234" s="24"/>
      <c r="BE2234" s="24"/>
      <c r="BF2234" s="24"/>
      <c r="BG2234" s="24"/>
      <c r="BH2234" s="24"/>
      <c r="BI2234" s="24"/>
      <c r="BJ2234" s="24"/>
      <c r="BK2234" s="24"/>
      <c r="BL2234" s="24"/>
      <c r="BM2234" s="24"/>
      <c r="BN2234" s="24"/>
      <c r="BO2234" s="24"/>
      <c r="BP2234" s="24"/>
      <c r="BQ2234" s="24"/>
      <c r="BR2234" s="24"/>
      <c r="BS2234" s="24"/>
      <c r="BT2234" s="24"/>
      <c r="BU2234" s="24"/>
      <c r="BV2234" s="24"/>
      <c r="BW2234" s="24"/>
      <c r="BX2234" s="24"/>
      <c r="BY2234" s="24"/>
      <c r="BZ2234" s="24"/>
      <c r="CA2234" s="24"/>
      <c r="CB2234" s="24"/>
      <c r="CC2234" s="24"/>
      <c r="CD2234" s="24"/>
      <c r="CE2234" s="24"/>
      <c r="CF2234" s="24"/>
      <c r="CG2234" s="24"/>
      <c r="CH2234" s="24"/>
      <c r="CI2234" s="24"/>
      <c r="CJ2234" s="24"/>
      <c r="CK2234" s="24"/>
      <c r="CL2234" s="24"/>
      <c r="CO2234" s="24"/>
      <c r="CP2234" s="24"/>
      <c r="CQ2234" s="24"/>
      <c r="CR2234" s="24"/>
      <c r="CS2234" s="24"/>
      <c r="CT2234" s="24"/>
      <c r="CU2234" s="24"/>
      <c r="CV2234" s="24"/>
      <c r="CW2234" s="24"/>
      <c r="CX2234" s="24"/>
      <c r="CY2234" s="24"/>
      <c r="CZ2234" s="24"/>
      <c r="DA2234" s="24"/>
      <c r="DB2234" s="24"/>
      <c r="DC2234" s="24"/>
      <c r="DD2234" s="24"/>
      <c r="DE2234" s="24"/>
      <c r="DF2234" s="24"/>
      <c r="DG2234" s="24"/>
      <c r="DH2234" s="24"/>
      <c r="DI2234" s="24"/>
      <c r="DJ2234" s="24"/>
      <c r="DK2234" s="24"/>
      <c r="DL2234" s="24"/>
    </row>
    <row r="2235" spans="1:116" x14ac:dyDescent="0.4">
      <c r="B2235" t="s">
        <v>332</v>
      </c>
      <c r="D2235" t="s">
        <v>523</v>
      </c>
      <c r="E2235" s="8" t="str">
        <f t="shared" si="3525"/>
        <v>2235 WCPP-IS</v>
      </c>
      <c r="G2235" s="136" t="str">
        <f t="shared" si="3561"/>
        <v>Primary revenue driver</v>
      </c>
      <c r="K2235" s="53"/>
      <c r="L2235" s="53"/>
      <c r="M2235" s="53"/>
      <c r="N2235" s="53"/>
      <c r="O2235" s="53"/>
      <c r="P2235" s="53"/>
      <c r="R2235" s="24"/>
      <c r="S2235" s="24"/>
      <c r="T2235" s="24"/>
      <c r="U2235" s="24"/>
      <c r="V2235" s="24"/>
      <c r="W2235" s="24"/>
      <c r="X2235" s="24"/>
      <c r="Y2235" s="24"/>
      <c r="Z2235" s="24"/>
      <c r="AA2235" s="24"/>
      <c r="AB2235" s="24"/>
      <c r="AC2235" s="24"/>
      <c r="AD2235" s="24"/>
      <c r="AE2235" s="24"/>
      <c r="AF2235" s="24"/>
      <c r="AG2235" s="24"/>
      <c r="AH2235" s="24"/>
      <c r="AI2235" s="24"/>
      <c r="AJ2235" s="24"/>
      <c r="AK2235" s="24"/>
      <c r="AL2235" s="24"/>
      <c r="AM2235" s="24"/>
      <c r="AN2235" s="24"/>
      <c r="AO2235" s="24"/>
      <c r="AP2235" s="24"/>
      <c r="AQ2235" s="24"/>
      <c r="AR2235" s="24"/>
      <c r="AS2235" s="24"/>
      <c r="AT2235" s="24"/>
      <c r="AU2235" s="24"/>
      <c r="AV2235" s="24"/>
      <c r="AW2235" s="24"/>
      <c r="AX2235" s="24"/>
      <c r="AY2235" s="24"/>
      <c r="AZ2235" s="24"/>
      <c r="BA2235" s="24"/>
      <c r="BB2235" s="24"/>
      <c r="BC2235" s="24"/>
      <c r="BD2235" s="24"/>
      <c r="BE2235" s="24"/>
      <c r="BF2235" s="24"/>
      <c r="BG2235" s="24"/>
      <c r="BH2235" s="24"/>
      <c r="BI2235" s="24"/>
      <c r="BJ2235" s="24"/>
      <c r="BK2235" s="24"/>
      <c r="BL2235" s="24"/>
      <c r="BM2235" s="24"/>
      <c r="BN2235" s="24"/>
      <c r="BO2235" s="24"/>
      <c r="BP2235" s="24"/>
      <c r="BQ2235" s="24"/>
      <c r="BR2235" s="24"/>
      <c r="BS2235" s="24"/>
      <c r="BT2235" s="24"/>
      <c r="BU2235" s="24"/>
      <c r="BV2235" s="24"/>
      <c r="BW2235" s="24"/>
      <c r="BX2235" s="24"/>
      <c r="BY2235" s="24"/>
      <c r="BZ2235" s="24"/>
      <c r="CA2235" s="24"/>
      <c r="CB2235" s="24"/>
      <c r="CC2235" s="24"/>
      <c r="CD2235" s="24"/>
      <c r="CE2235" s="24"/>
      <c r="CF2235" s="24"/>
      <c r="CG2235" s="24"/>
      <c r="CH2235" s="24"/>
      <c r="CI2235" s="24"/>
      <c r="CJ2235" s="24"/>
      <c r="CK2235" s="24"/>
      <c r="CL2235" s="24"/>
      <c r="CO2235" s="24"/>
      <c r="CP2235" s="24"/>
      <c r="CQ2235" s="24"/>
      <c r="CR2235" s="24"/>
      <c r="CS2235" s="24"/>
      <c r="CT2235" s="24"/>
      <c r="CU2235" s="24"/>
      <c r="CV2235" s="24"/>
      <c r="CW2235" s="24"/>
      <c r="CX2235" s="24"/>
      <c r="CY2235" s="24"/>
      <c r="CZ2235" s="24"/>
      <c r="DA2235" s="24"/>
      <c r="DB2235" s="24"/>
      <c r="DC2235" s="24"/>
      <c r="DD2235" s="24"/>
      <c r="DE2235" s="24"/>
      <c r="DF2235" s="24"/>
      <c r="DG2235" s="24"/>
      <c r="DH2235" s="24"/>
      <c r="DI2235" s="24"/>
      <c r="DJ2235" s="24"/>
      <c r="DK2235" s="24"/>
      <c r="DL2235" s="24"/>
    </row>
    <row r="2236" spans="1:116" x14ac:dyDescent="0.4">
      <c r="B2236" t="s">
        <v>332</v>
      </c>
      <c r="D2236" t="s">
        <v>523</v>
      </c>
      <c r="E2236" s="8" t="str">
        <f t="shared" si="3525"/>
        <v>2236 WCPP-IS</v>
      </c>
      <c r="G2236" s="136" t="str">
        <f t="shared" si="3561"/>
        <v>Primary volume driver</v>
      </c>
      <c r="K2236" s="53"/>
      <c r="L2236" s="53"/>
      <c r="M2236" s="53"/>
      <c r="N2236" s="53"/>
      <c r="O2236" s="53"/>
      <c r="P2236" s="53"/>
      <c r="R2236" s="24"/>
      <c r="S2236" s="24"/>
      <c r="T2236" s="24"/>
      <c r="U2236" s="24"/>
      <c r="V2236" s="24"/>
      <c r="W2236" s="24"/>
      <c r="X2236" s="24"/>
      <c r="Y2236" s="24"/>
      <c r="Z2236" s="24"/>
      <c r="AA2236" s="24"/>
      <c r="AB2236" s="24"/>
      <c r="AC2236" s="24"/>
      <c r="AD2236" s="24"/>
      <c r="AE2236" s="24"/>
      <c r="AF2236" s="24"/>
      <c r="AG2236" s="24"/>
      <c r="AH2236" s="24"/>
      <c r="AI2236" s="24"/>
      <c r="AJ2236" s="24"/>
      <c r="AK2236" s="24"/>
      <c r="AL2236" s="24"/>
      <c r="AM2236" s="24"/>
      <c r="AN2236" s="24"/>
      <c r="AO2236" s="24"/>
      <c r="AP2236" s="24"/>
      <c r="AQ2236" s="24"/>
      <c r="AR2236" s="24"/>
      <c r="AS2236" s="24"/>
      <c r="AT2236" s="24"/>
      <c r="AU2236" s="24"/>
      <c r="AV2236" s="24"/>
      <c r="AW2236" s="24"/>
      <c r="AX2236" s="24"/>
      <c r="AY2236" s="24"/>
      <c r="AZ2236" s="24"/>
      <c r="BA2236" s="24"/>
      <c r="BB2236" s="24"/>
      <c r="BC2236" s="24"/>
      <c r="BD2236" s="24"/>
      <c r="BE2236" s="24"/>
      <c r="BF2236" s="24"/>
      <c r="BG2236" s="24"/>
      <c r="BH2236" s="24"/>
      <c r="BI2236" s="24"/>
      <c r="BJ2236" s="24"/>
      <c r="BK2236" s="24"/>
      <c r="BL2236" s="24"/>
      <c r="BM2236" s="24"/>
      <c r="BN2236" s="24"/>
      <c r="BO2236" s="24"/>
      <c r="BP2236" s="24"/>
      <c r="BQ2236" s="24"/>
      <c r="BR2236" s="24"/>
      <c r="BS2236" s="24"/>
      <c r="BT2236" s="24"/>
      <c r="BU2236" s="24"/>
      <c r="BV2236" s="24"/>
      <c r="BW2236" s="24"/>
      <c r="BX2236" s="24"/>
      <c r="BY2236" s="24"/>
      <c r="BZ2236" s="24"/>
      <c r="CA2236" s="24"/>
      <c r="CB2236" s="24"/>
      <c r="CC2236" s="24"/>
      <c r="CD2236" s="24"/>
      <c r="CE2236" s="24"/>
      <c r="CF2236" s="24"/>
      <c r="CG2236" s="24"/>
      <c r="CH2236" s="24"/>
      <c r="CI2236" s="24"/>
      <c r="CJ2236" s="24"/>
      <c r="CK2236" s="24"/>
      <c r="CL2236" s="24"/>
      <c r="CO2236" s="24"/>
      <c r="CP2236" s="24"/>
      <c r="CQ2236" s="24"/>
      <c r="CR2236" s="24"/>
      <c r="CS2236" s="24"/>
      <c r="CT2236" s="24"/>
      <c r="CU2236" s="24"/>
      <c r="CV2236" s="24"/>
      <c r="CW2236" s="24"/>
      <c r="CX2236" s="24"/>
      <c r="CY2236" s="24"/>
      <c r="CZ2236" s="24"/>
      <c r="DA2236" s="24"/>
      <c r="DB2236" s="24"/>
      <c r="DC2236" s="24"/>
      <c r="DD2236" s="24"/>
      <c r="DE2236" s="24"/>
      <c r="DF2236" s="24"/>
      <c r="DG2236" s="24"/>
      <c r="DH2236" s="24"/>
      <c r="DI2236" s="24"/>
      <c r="DJ2236" s="24"/>
      <c r="DK2236" s="24"/>
      <c r="DL2236" s="24"/>
    </row>
    <row r="2237" spans="1:116" x14ac:dyDescent="0.4">
      <c r="B2237" t="s">
        <v>332</v>
      </c>
      <c r="D2237" t="s">
        <v>523</v>
      </c>
      <c r="E2237" s="8" t="str">
        <f t="shared" si="3525"/>
        <v>2237 WCPP-IS</v>
      </c>
      <c r="G2237" s="136" t="str">
        <f t="shared" si="3561"/>
        <v>Simple accounts payble - IS driven:</v>
      </c>
      <c r="K2237" s="53"/>
      <c r="L2237" s="53"/>
      <c r="M2237" s="53"/>
      <c r="N2237" s="53"/>
      <c r="O2237" s="53"/>
      <c r="P2237" s="53"/>
      <c r="R2237" s="24"/>
      <c r="S2237" s="179" t="str">
        <f>S2220</f>
        <v>S$16</v>
      </c>
      <c r="T2237" s="179" t="str">
        <f t="shared" ref="T2237:CE2237" si="3562">T2220</f>
        <v>T$16</v>
      </c>
      <c r="U2237" s="179" t="str">
        <f t="shared" si="3562"/>
        <v>U$16</v>
      </c>
      <c r="V2237" s="179" t="str">
        <f t="shared" si="3562"/>
        <v>V$16</v>
      </c>
      <c r="W2237" s="179" t="str">
        <f t="shared" si="3562"/>
        <v>W$16</v>
      </c>
      <c r="X2237" s="179" t="str">
        <f t="shared" si="3562"/>
        <v>X$16</v>
      </c>
      <c r="Y2237" s="179" t="str">
        <f t="shared" si="3562"/>
        <v>Y$16</v>
      </c>
      <c r="Z2237" s="179" t="str">
        <f t="shared" si="3562"/>
        <v>Z$16</v>
      </c>
      <c r="AA2237" s="179" t="str">
        <f t="shared" si="3562"/>
        <v>AA$16</v>
      </c>
      <c r="AB2237" s="179" t="str">
        <f t="shared" si="3562"/>
        <v>AB$16</v>
      </c>
      <c r="AC2237" s="179" t="str">
        <f t="shared" si="3562"/>
        <v>AC$16</v>
      </c>
      <c r="AD2237" s="179" t="str">
        <f t="shared" si="3562"/>
        <v>AD$16</v>
      </c>
      <c r="AE2237" s="179" t="str">
        <f t="shared" si="3562"/>
        <v>AE$16</v>
      </c>
      <c r="AF2237" s="179" t="str">
        <f t="shared" si="3562"/>
        <v>AF$16</v>
      </c>
      <c r="AG2237" s="179" t="str">
        <f t="shared" si="3562"/>
        <v>AG$16</v>
      </c>
      <c r="AH2237" s="179" t="str">
        <f t="shared" si="3562"/>
        <v>AH$16</v>
      </c>
      <c r="AI2237" s="179" t="str">
        <f t="shared" si="3562"/>
        <v>AI$16</v>
      </c>
      <c r="AJ2237" s="179" t="str">
        <f t="shared" si="3562"/>
        <v>AJ$16</v>
      </c>
      <c r="AK2237" s="179" t="str">
        <f t="shared" si="3562"/>
        <v>AK$16</v>
      </c>
      <c r="AL2237" s="179" t="str">
        <f t="shared" si="3562"/>
        <v>AL$16</v>
      </c>
      <c r="AM2237" s="179" t="str">
        <f t="shared" si="3562"/>
        <v>AM$16</v>
      </c>
      <c r="AN2237" s="179" t="str">
        <f t="shared" si="3562"/>
        <v>AN$16</v>
      </c>
      <c r="AO2237" s="179" t="str">
        <f t="shared" si="3562"/>
        <v>AO$16</v>
      </c>
      <c r="AP2237" s="179" t="str">
        <f t="shared" si="3562"/>
        <v>AP$16</v>
      </c>
      <c r="AQ2237" s="179" t="str">
        <f t="shared" si="3562"/>
        <v>AQ$16</v>
      </c>
      <c r="AR2237" s="179" t="str">
        <f t="shared" si="3562"/>
        <v>AR$16</v>
      </c>
      <c r="AS2237" s="179" t="str">
        <f t="shared" si="3562"/>
        <v>AS$16</v>
      </c>
      <c r="AT2237" s="179" t="str">
        <f t="shared" si="3562"/>
        <v>AT$16</v>
      </c>
      <c r="AU2237" s="179" t="str">
        <f t="shared" si="3562"/>
        <v>AU$16</v>
      </c>
      <c r="AV2237" s="179" t="str">
        <f t="shared" si="3562"/>
        <v>AV$16</v>
      </c>
      <c r="AW2237" s="179" t="str">
        <f t="shared" si="3562"/>
        <v>AW$16</v>
      </c>
      <c r="AX2237" s="179" t="str">
        <f t="shared" si="3562"/>
        <v>AX$16</v>
      </c>
      <c r="AY2237" s="179" t="str">
        <f t="shared" si="3562"/>
        <v>AY$16</v>
      </c>
      <c r="AZ2237" s="179" t="str">
        <f t="shared" si="3562"/>
        <v>AZ$16</v>
      </c>
      <c r="BA2237" s="179" t="str">
        <f t="shared" si="3562"/>
        <v>BA$16</v>
      </c>
      <c r="BB2237" s="179" t="str">
        <f t="shared" si="3562"/>
        <v>BB$16</v>
      </c>
      <c r="BC2237" s="179" t="str">
        <f t="shared" si="3562"/>
        <v>BC$16</v>
      </c>
      <c r="BD2237" s="179" t="str">
        <f t="shared" si="3562"/>
        <v>BD$16</v>
      </c>
      <c r="BE2237" s="179" t="str">
        <f t="shared" si="3562"/>
        <v>BE$16</v>
      </c>
      <c r="BF2237" s="179" t="str">
        <f t="shared" si="3562"/>
        <v>BF$16</v>
      </c>
      <c r="BG2237" s="179" t="str">
        <f t="shared" si="3562"/>
        <v>BG$16</v>
      </c>
      <c r="BH2237" s="179" t="str">
        <f t="shared" si="3562"/>
        <v>BH$16</v>
      </c>
      <c r="BI2237" s="179" t="str">
        <f t="shared" si="3562"/>
        <v>BI$16</v>
      </c>
      <c r="BJ2237" s="179" t="str">
        <f t="shared" si="3562"/>
        <v>BJ$16</v>
      </c>
      <c r="BK2237" s="179" t="str">
        <f t="shared" si="3562"/>
        <v>BK$16</v>
      </c>
      <c r="BL2237" s="179" t="str">
        <f t="shared" si="3562"/>
        <v>BL$16</v>
      </c>
      <c r="BM2237" s="179" t="str">
        <f t="shared" si="3562"/>
        <v>BM$16</v>
      </c>
      <c r="BN2237" s="179" t="str">
        <f t="shared" si="3562"/>
        <v>BN$16</v>
      </c>
      <c r="BO2237" s="179" t="str">
        <f t="shared" si="3562"/>
        <v>BO$16</v>
      </c>
      <c r="BP2237" s="179" t="str">
        <f t="shared" si="3562"/>
        <v>BP$16</v>
      </c>
      <c r="BQ2237" s="179" t="str">
        <f t="shared" si="3562"/>
        <v>BQ$16</v>
      </c>
      <c r="BR2237" s="179" t="str">
        <f t="shared" si="3562"/>
        <v>BR$16</v>
      </c>
      <c r="BS2237" s="179" t="str">
        <f t="shared" si="3562"/>
        <v>BS$16</v>
      </c>
      <c r="BT2237" s="179" t="str">
        <f t="shared" si="3562"/>
        <v>BT$16</v>
      </c>
      <c r="BU2237" s="179" t="str">
        <f t="shared" si="3562"/>
        <v>BU$16</v>
      </c>
      <c r="BV2237" s="179" t="str">
        <f t="shared" si="3562"/>
        <v>BV$16</v>
      </c>
      <c r="BW2237" s="179" t="str">
        <f t="shared" si="3562"/>
        <v>BW$16</v>
      </c>
      <c r="BX2237" s="179" t="str">
        <f t="shared" si="3562"/>
        <v>BX$16</v>
      </c>
      <c r="BY2237" s="179" t="str">
        <f t="shared" si="3562"/>
        <v>BY$16</v>
      </c>
      <c r="BZ2237" s="179" t="str">
        <f t="shared" si="3562"/>
        <v>BZ$16</v>
      </c>
      <c r="CA2237" s="179" t="str">
        <f t="shared" si="3562"/>
        <v>CA$16</v>
      </c>
      <c r="CB2237" s="179" t="str">
        <f t="shared" si="3562"/>
        <v>CB$16</v>
      </c>
      <c r="CC2237" s="179" t="str">
        <f t="shared" si="3562"/>
        <v>CC$16</v>
      </c>
      <c r="CD2237" s="179" t="str">
        <f t="shared" si="3562"/>
        <v>CD$16</v>
      </c>
      <c r="CE2237" s="179" t="str">
        <f t="shared" si="3562"/>
        <v>CE$16</v>
      </c>
      <c r="CF2237" s="179" t="str">
        <f t="shared" ref="CF2237:CL2237" si="3563">CF2220</f>
        <v>CF$16</v>
      </c>
      <c r="CG2237" s="179" t="str">
        <f t="shared" si="3563"/>
        <v>CG$16</v>
      </c>
      <c r="CH2237" s="179" t="str">
        <f t="shared" si="3563"/>
        <v>CH$16</v>
      </c>
      <c r="CI2237" s="179" t="str">
        <f t="shared" si="3563"/>
        <v>CI$16</v>
      </c>
      <c r="CJ2237" s="179" t="str">
        <f t="shared" si="3563"/>
        <v>CJ$16</v>
      </c>
      <c r="CK2237" s="179" t="str">
        <f t="shared" si="3563"/>
        <v>CK$16</v>
      </c>
      <c r="CL2237" s="179" t="str">
        <f t="shared" si="3563"/>
        <v>CL$16</v>
      </c>
      <c r="CO2237" s="179">
        <f t="shared" ref="CO2237:DL2237" si="3564">CO972</f>
        <v>0</v>
      </c>
      <c r="CP2237" s="179">
        <f t="shared" si="3564"/>
        <v>0</v>
      </c>
      <c r="CQ2237" s="179">
        <f t="shared" si="3564"/>
        <v>0</v>
      </c>
      <c r="CR2237" s="179">
        <f t="shared" si="3564"/>
        <v>0</v>
      </c>
      <c r="CS2237" s="179">
        <f t="shared" si="3564"/>
        <v>0</v>
      </c>
      <c r="CT2237" s="179">
        <f t="shared" si="3564"/>
        <v>0</v>
      </c>
      <c r="CU2237" s="179">
        <f t="shared" si="3564"/>
        <v>0</v>
      </c>
      <c r="CV2237" s="179">
        <f t="shared" si="3564"/>
        <v>0</v>
      </c>
      <c r="CW2237" s="179">
        <f t="shared" si="3564"/>
        <v>0</v>
      </c>
      <c r="CX2237" s="179">
        <f t="shared" si="3564"/>
        <v>0</v>
      </c>
      <c r="CY2237" s="179">
        <f t="shared" si="3564"/>
        <v>0</v>
      </c>
      <c r="CZ2237" s="179">
        <f t="shared" si="3564"/>
        <v>0</v>
      </c>
      <c r="DA2237" s="179">
        <f t="shared" si="3564"/>
        <v>0</v>
      </c>
      <c r="DB2237" s="179">
        <f t="shared" si="3564"/>
        <v>0</v>
      </c>
      <c r="DC2237" s="179">
        <f t="shared" si="3564"/>
        <v>0</v>
      </c>
      <c r="DD2237" s="179">
        <f t="shared" si="3564"/>
        <v>0</v>
      </c>
      <c r="DE2237" s="179">
        <f t="shared" si="3564"/>
        <v>0</v>
      </c>
      <c r="DF2237" s="179">
        <f t="shared" si="3564"/>
        <v>0</v>
      </c>
      <c r="DG2237" s="179">
        <f t="shared" si="3564"/>
        <v>0</v>
      </c>
      <c r="DH2237" s="179">
        <f t="shared" si="3564"/>
        <v>0</v>
      </c>
      <c r="DI2237" s="179">
        <f t="shared" si="3564"/>
        <v>0</v>
      </c>
      <c r="DJ2237" s="179">
        <f t="shared" si="3564"/>
        <v>0</v>
      </c>
      <c r="DK2237" s="179">
        <f t="shared" si="3564"/>
        <v>0</v>
      </c>
      <c r="DL2237" s="179">
        <f t="shared" si="3564"/>
        <v>0</v>
      </c>
    </row>
    <row r="2238" spans="1:116" x14ac:dyDescent="0.4">
      <c r="B2238" t="s">
        <v>332</v>
      </c>
      <c r="D2238" t="s">
        <v>523</v>
      </c>
      <c r="E2238" s="8" t="str">
        <f t="shared" si="3525"/>
        <v>2238 WCPP-IS</v>
      </c>
      <c r="G2238" s="191" t="str">
        <f>SUBSTITUTE(TRIM(MID(G2224, SEARCH("-", G2224) + 1, LEN(G2224))),":","")</f>
        <v>IS driven</v>
      </c>
      <c r="H2238" s="56"/>
      <c r="I2238" s="79"/>
      <c r="J2238" s="79"/>
      <c r="K2238" s="15"/>
      <c r="L2238" s="15"/>
      <c r="M2238" s="15"/>
      <c r="N2238" s="15"/>
      <c r="O2238" s="15"/>
      <c r="P2238" s="15"/>
      <c r="R2238" s="15"/>
      <c r="S2238" s="179" t="str">
        <f t="shared" ref="S2238:CD2238" si="3565">S2221</f>
        <v>S$17</v>
      </c>
      <c r="T2238" s="179" t="str">
        <f t="shared" si="3565"/>
        <v>T$17</v>
      </c>
      <c r="U2238" s="179" t="str">
        <f t="shared" si="3565"/>
        <v>U$17</v>
      </c>
      <c r="V2238" s="179" t="str">
        <f t="shared" si="3565"/>
        <v>V$17</v>
      </c>
      <c r="W2238" s="179" t="str">
        <f t="shared" si="3565"/>
        <v>W$17</v>
      </c>
      <c r="X2238" s="179" t="str">
        <f t="shared" si="3565"/>
        <v>X$17</v>
      </c>
      <c r="Y2238" s="179" t="str">
        <f t="shared" si="3565"/>
        <v>Y$17</v>
      </c>
      <c r="Z2238" s="179" t="str">
        <f t="shared" si="3565"/>
        <v>Z$17</v>
      </c>
      <c r="AA2238" s="179" t="str">
        <f t="shared" si="3565"/>
        <v>AA$17</v>
      </c>
      <c r="AB2238" s="179" t="str">
        <f t="shared" si="3565"/>
        <v>AB$17</v>
      </c>
      <c r="AC2238" s="179" t="str">
        <f t="shared" si="3565"/>
        <v>AC$17</v>
      </c>
      <c r="AD2238" s="179" t="str">
        <f t="shared" si="3565"/>
        <v>AD$17</v>
      </c>
      <c r="AE2238" s="179" t="str">
        <f t="shared" si="3565"/>
        <v>AE$17</v>
      </c>
      <c r="AF2238" s="179" t="str">
        <f t="shared" si="3565"/>
        <v>AF$17</v>
      </c>
      <c r="AG2238" s="179" t="str">
        <f t="shared" si="3565"/>
        <v>AG$17</v>
      </c>
      <c r="AH2238" s="179" t="str">
        <f t="shared" si="3565"/>
        <v>AH$17</v>
      </c>
      <c r="AI2238" s="179" t="str">
        <f t="shared" si="3565"/>
        <v>AI$17</v>
      </c>
      <c r="AJ2238" s="179" t="str">
        <f t="shared" si="3565"/>
        <v>AJ$17</v>
      </c>
      <c r="AK2238" s="179" t="str">
        <f t="shared" si="3565"/>
        <v>AK$17</v>
      </c>
      <c r="AL2238" s="179" t="str">
        <f t="shared" si="3565"/>
        <v>AL$17</v>
      </c>
      <c r="AM2238" s="179" t="str">
        <f t="shared" si="3565"/>
        <v>AM$17</v>
      </c>
      <c r="AN2238" s="179" t="str">
        <f t="shared" si="3565"/>
        <v>AN$17</v>
      </c>
      <c r="AO2238" s="179" t="str">
        <f t="shared" si="3565"/>
        <v>AO$17</v>
      </c>
      <c r="AP2238" s="179" t="str">
        <f t="shared" si="3565"/>
        <v>AP$17</v>
      </c>
      <c r="AQ2238" s="179" t="str">
        <f t="shared" si="3565"/>
        <v>AQ$17</v>
      </c>
      <c r="AR2238" s="179" t="str">
        <f t="shared" si="3565"/>
        <v>AR$17</v>
      </c>
      <c r="AS2238" s="179" t="str">
        <f t="shared" si="3565"/>
        <v>AS$17</v>
      </c>
      <c r="AT2238" s="179" t="str">
        <f t="shared" si="3565"/>
        <v>AT$17</v>
      </c>
      <c r="AU2238" s="179" t="str">
        <f t="shared" si="3565"/>
        <v>AU$17</v>
      </c>
      <c r="AV2238" s="179" t="str">
        <f t="shared" si="3565"/>
        <v>AV$17</v>
      </c>
      <c r="AW2238" s="179" t="str">
        <f t="shared" si="3565"/>
        <v>AW$17</v>
      </c>
      <c r="AX2238" s="179" t="str">
        <f t="shared" si="3565"/>
        <v>AX$17</v>
      </c>
      <c r="AY2238" s="179" t="str">
        <f t="shared" si="3565"/>
        <v>AY$17</v>
      </c>
      <c r="AZ2238" s="179" t="str">
        <f t="shared" si="3565"/>
        <v>AZ$17</v>
      </c>
      <c r="BA2238" s="179" t="str">
        <f t="shared" si="3565"/>
        <v>BA$17</v>
      </c>
      <c r="BB2238" s="179" t="str">
        <f t="shared" si="3565"/>
        <v>BB$17</v>
      </c>
      <c r="BC2238" s="179" t="str">
        <f t="shared" si="3565"/>
        <v>BC$17</v>
      </c>
      <c r="BD2238" s="179" t="str">
        <f t="shared" si="3565"/>
        <v>BD$17</v>
      </c>
      <c r="BE2238" s="179" t="str">
        <f t="shared" si="3565"/>
        <v>BE$17</v>
      </c>
      <c r="BF2238" s="179" t="str">
        <f t="shared" si="3565"/>
        <v>BF$17</v>
      </c>
      <c r="BG2238" s="179" t="str">
        <f t="shared" si="3565"/>
        <v>BG$17</v>
      </c>
      <c r="BH2238" s="179" t="str">
        <f t="shared" si="3565"/>
        <v>BH$17</v>
      </c>
      <c r="BI2238" s="179" t="str">
        <f t="shared" si="3565"/>
        <v>BI$17</v>
      </c>
      <c r="BJ2238" s="179" t="str">
        <f t="shared" si="3565"/>
        <v>BJ$17</v>
      </c>
      <c r="BK2238" s="179" t="str">
        <f t="shared" si="3565"/>
        <v>BK$17</v>
      </c>
      <c r="BL2238" s="179" t="str">
        <f t="shared" si="3565"/>
        <v>BL$17</v>
      </c>
      <c r="BM2238" s="179" t="str">
        <f t="shared" si="3565"/>
        <v>BM$17</v>
      </c>
      <c r="BN2238" s="179" t="str">
        <f t="shared" si="3565"/>
        <v>BN$17</v>
      </c>
      <c r="BO2238" s="179" t="str">
        <f t="shared" si="3565"/>
        <v>BO$17</v>
      </c>
      <c r="BP2238" s="179" t="str">
        <f t="shared" si="3565"/>
        <v>BP$17</v>
      </c>
      <c r="BQ2238" s="179" t="str">
        <f t="shared" si="3565"/>
        <v>BQ$17</v>
      </c>
      <c r="BR2238" s="179" t="str">
        <f t="shared" si="3565"/>
        <v>BR$17</v>
      </c>
      <c r="BS2238" s="179" t="str">
        <f t="shared" si="3565"/>
        <v>BS$17</v>
      </c>
      <c r="BT2238" s="179" t="str">
        <f t="shared" si="3565"/>
        <v>BT$17</v>
      </c>
      <c r="BU2238" s="179" t="str">
        <f t="shared" si="3565"/>
        <v>BU$17</v>
      </c>
      <c r="BV2238" s="179" t="str">
        <f t="shared" si="3565"/>
        <v>BV$17</v>
      </c>
      <c r="BW2238" s="179" t="str">
        <f t="shared" si="3565"/>
        <v>BW$17</v>
      </c>
      <c r="BX2238" s="179" t="str">
        <f t="shared" si="3565"/>
        <v>BX$17</v>
      </c>
      <c r="BY2238" s="179" t="str">
        <f t="shared" si="3565"/>
        <v>BY$17</v>
      </c>
      <c r="BZ2238" s="179" t="str">
        <f t="shared" si="3565"/>
        <v>BZ$17</v>
      </c>
      <c r="CA2238" s="179" t="str">
        <f t="shared" si="3565"/>
        <v>CA$17</v>
      </c>
      <c r="CB2238" s="179" t="str">
        <f t="shared" si="3565"/>
        <v>CB$17</v>
      </c>
      <c r="CC2238" s="179" t="str">
        <f t="shared" si="3565"/>
        <v>CC$17</v>
      </c>
      <c r="CD2238" s="179" t="str">
        <f t="shared" si="3565"/>
        <v>CD$17</v>
      </c>
      <c r="CE2238" s="179" t="str">
        <f t="shared" ref="CE2238:CL2238" si="3566">CE2221</f>
        <v>CE$17</v>
      </c>
      <c r="CF2238" s="179" t="str">
        <f t="shared" si="3566"/>
        <v>CF$17</v>
      </c>
      <c r="CG2238" s="179" t="str">
        <f t="shared" si="3566"/>
        <v>CG$17</v>
      </c>
      <c r="CH2238" s="179" t="str">
        <f t="shared" si="3566"/>
        <v>CH$17</v>
      </c>
      <c r="CI2238" s="179" t="str">
        <f t="shared" si="3566"/>
        <v>CI$17</v>
      </c>
      <c r="CJ2238" s="179" t="str">
        <f t="shared" si="3566"/>
        <v>CJ$17</v>
      </c>
      <c r="CK2238" s="179" t="str">
        <f t="shared" si="3566"/>
        <v>CK$17</v>
      </c>
      <c r="CL2238" s="179" t="str">
        <f t="shared" si="3566"/>
        <v>CL$17</v>
      </c>
      <c r="CN2238" s="79"/>
      <c r="CO2238" s="179">
        <f t="shared" ref="CO2238:DL2238" si="3567">CO973</f>
        <v>0</v>
      </c>
      <c r="CP2238" s="179">
        <f t="shared" si="3567"/>
        <v>0</v>
      </c>
      <c r="CQ2238" s="179">
        <f t="shared" si="3567"/>
        <v>0</v>
      </c>
      <c r="CR2238" s="179">
        <f t="shared" si="3567"/>
        <v>0</v>
      </c>
      <c r="CS2238" s="179">
        <f t="shared" si="3567"/>
        <v>0</v>
      </c>
      <c r="CT2238" s="179">
        <f t="shared" si="3567"/>
        <v>0</v>
      </c>
      <c r="CU2238" s="179">
        <f t="shared" si="3567"/>
        <v>0</v>
      </c>
      <c r="CV2238" s="179">
        <f t="shared" si="3567"/>
        <v>0</v>
      </c>
      <c r="CW2238" s="179">
        <f t="shared" si="3567"/>
        <v>0</v>
      </c>
      <c r="CX2238" s="179">
        <f t="shared" si="3567"/>
        <v>0</v>
      </c>
      <c r="CY2238" s="179">
        <f t="shared" si="3567"/>
        <v>0</v>
      </c>
      <c r="CZ2238" s="179">
        <f t="shared" si="3567"/>
        <v>0</v>
      </c>
      <c r="DA2238" s="179">
        <f t="shared" si="3567"/>
        <v>0</v>
      </c>
      <c r="DB2238" s="179">
        <f t="shared" si="3567"/>
        <v>0</v>
      </c>
      <c r="DC2238" s="179">
        <f t="shared" si="3567"/>
        <v>0</v>
      </c>
      <c r="DD2238" s="179">
        <f t="shared" si="3567"/>
        <v>0</v>
      </c>
      <c r="DE2238" s="179">
        <f t="shared" si="3567"/>
        <v>0</v>
      </c>
      <c r="DF2238" s="179">
        <f t="shared" si="3567"/>
        <v>0</v>
      </c>
      <c r="DG2238" s="179">
        <f t="shared" si="3567"/>
        <v>0</v>
      </c>
      <c r="DH2238" s="179">
        <f t="shared" si="3567"/>
        <v>0</v>
      </c>
      <c r="DI2238" s="179">
        <f t="shared" si="3567"/>
        <v>0</v>
      </c>
      <c r="DJ2238" s="179">
        <f t="shared" si="3567"/>
        <v>0</v>
      </c>
      <c r="DK2238" s="179">
        <f t="shared" si="3567"/>
        <v>0</v>
      </c>
      <c r="DL2238" s="179">
        <f t="shared" si="3567"/>
        <v>0</v>
      </c>
    </row>
    <row r="2239" spans="1:116" x14ac:dyDescent="0.4">
      <c r="B2239" t="s">
        <v>332</v>
      </c>
      <c r="D2239" t="s">
        <v>523</v>
      </c>
      <c r="E2239" s="8" t="str">
        <f t="shared" si="3525"/>
        <v>2239 WCPP-IS</v>
      </c>
      <c r="G2239" s="136" t="str">
        <f t="shared" si="3561"/>
        <v>Secondary revenue driver</v>
      </c>
      <c r="H2239" s="12"/>
      <c r="I2239" s="60"/>
      <c r="J2239" s="60"/>
      <c r="K2239" s="15"/>
      <c r="L2239" s="15"/>
      <c r="M2239" s="15"/>
      <c r="N2239" s="15"/>
      <c r="O2239" s="15"/>
      <c r="P2239" s="15"/>
      <c r="R2239" s="15"/>
      <c r="S2239" s="179">
        <f t="shared" ref="S2239:CD2239" si="3568">S2222</f>
        <v>0</v>
      </c>
      <c r="T2239" s="179">
        <f t="shared" si="3568"/>
        <v>0</v>
      </c>
      <c r="U2239" s="179">
        <f t="shared" si="3568"/>
        <v>0</v>
      </c>
      <c r="V2239" s="179">
        <f t="shared" si="3568"/>
        <v>0</v>
      </c>
      <c r="W2239" s="179">
        <f t="shared" si="3568"/>
        <v>0</v>
      </c>
      <c r="X2239" s="179">
        <f t="shared" si="3568"/>
        <v>0</v>
      </c>
      <c r="Y2239" s="179">
        <f t="shared" si="3568"/>
        <v>0</v>
      </c>
      <c r="Z2239" s="179">
        <f t="shared" si="3568"/>
        <v>0</v>
      </c>
      <c r="AA2239" s="179">
        <f t="shared" si="3568"/>
        <v>0</v>
      </c>
      <c r="AB2239" s="179">
        <f t="shared" si="3568"/>
        <v>0</v>
      </c>
      <c r="AC2239" s="179">
        <f t="shared" si="3568"/>
        <v>0</v>
      </c>
      <c r="AD2239" s="179">
        <f t="shared" si="3568"/>
        <v>0</v>
      </c>
      <c r="AE2239" s="179">
        <f t="shared" si="3568"/>
        <v>0</v>
      </c>
      <c r="AF2239" s="179">
        <f t="shared" si="3568"/>
        <v>0</v>
      </c>
      <c r="AG2239" s="179">
        <f t="shared" si="3568"/>
        <v>0</v>
      </c>
      <c r="AH2239" s="179">
        <f t="shared" si="3568"/>
        <v>0</v>
      </c>
      <c r="AI2239" s="179">
        <f t="shared" si="3568"/>
        <v>0</v>
      </c>
      <c r="AJ2239" s="179">
        <f t="shared" si="3568"/>
        <v>0</v>
      </c>
      <c r="AK2239" s="179">
        <f t="shared" si="3568"/>
        <v>0</v>
      </c>
      <c r="AL2239" s="179">
        <f t="shared" si="3568"/>
        <v>0</v>
      </c>
      <c r="AM2239" s="179">
        <f t="shared" si="3568"/>
        <v>0</v>
      </c>
      <c r="AN2239" s="179">
        <f t="shared" si="3568"/>
        <v>0</v>
      </c>
      <c r="AO2239" s="179">
        <f t="shared" si="3568"/>
        <v>0</v>
      </c>
      <c r="AP2239" s="179">
        <f t="shared" si="3568"/>
        <v>0</v>
      </c>
      <c r="AQ2239" s="179">
        <f t="shared" si="3568"/>
        <v>0</v>
      </c>
      <c r="AR2239" s="179">
        <f t="shared" si="3568"/>
        <v>0</v>
      </c>
      <c r="AS2239" s="179">
        <f t="shared" si="3568"/>
        <v>0</v>
      </c>
      <c r="AT2239" s="179">
        <f t="shared" si="3568"/>
        <v>0</v>
      </c>
      <c r="AU2239" s="179">
        <f t="shared" si="3568"/>
        <v>0</v>
      </c>
      <c r="AV2239" s="179">
        <f t="shared" si="3568"/>
        <v>0</v>
      </c>
      <c r="AW2239" s="179">
        <f t="shared" si="3568"/>
        <v>0</v>
      </c>
      <c r="AX2239" s="179">
        <f t="shared" si="3568"/>
        <v>0</v>
      </c>
      <c r="AY2239" s="179">
        <f t="shared" si="3568"/>
        <v>0</v>
      </c>
      <c r="AZ2239" s="179">
        <f t="shared" si="3568"/>
        <v>0</v>
      </c>
      <c r="BA2239" s="179">
        <f t="shared" si="3568"/>
        <v>0</v>
      </c>
      <c r="BB2239" s="179">
        <f t="shared" si="3568"/>
        <v>0</v>
      </c>
      <c r="BC2239" s="179">
        <f t="shared" si="3568"/>
        <v>0</v>
      </c>
      <c r="BD2239" s="179">
        <f t="shared" si="3568"/>
        <v>0</v>
      </c>
      <c r="BE2239" s="179">
        <f t="shared" si="3568"/>
        <v>0</v>
      </c>
      <c r="BF2239" s="179">
        <f t="shared" si="3568"/>
        <v>0</v>
      </c>
      <c r="BG2239" s="179">
        <f t="shared" si="3568"/>
        <v>0</v>
      </c>
      <c r="BH2239" s="179">
        <f t="shared" si="3568"/>
        <v>0</v>
      </c>
      <c r="BI2239" s="179">
        <f t="shared" si="3568"/>
        <v>0</v>
      </c>
      <c r="BJ2239" s="179">
        <f t="shared" si="3568"/>
        <v>0</v>
      </c>
      <c r="BK2239" s="179">
        <f t="shared" si="3568"/>
        <v>0</v>
      </c>
      <c r="BL2239" s="179">
        <f t="shared" si="3568"/>
        <v>0</v>
      </c>
      <c r="BM2239" s="179">
        <f t="shared" si="3568"/>
        <v>0</v>
      </c>
      <c r="BN2239" s="179">
        <f t="shared" si="3568"/>
        <v>0</v>
      </c>
      <c r="BO2239" s="179">
        <f t="shared" si="3568"/>
        <v>0</v>
      </c>
      <c r="BP2239" s="179">
        <f t="shared" si="3568"/>
        <v>0</v>
      </c>
      <c r="BQ2239" s="179">
        <f t="shared" si="3568"/>
        <v>0</v>
      </c>
      <c r="BR2239" s="179">
        <f t="shared" si="3568"/>
        <v>0</v>
      </c>
      <c r="BS2239" s="179">
        <f t="shared" si="3568"/>
        <v>0</v>
      </c>
      <c r="BT2239" s="179">
        <f t="shared" si="3568"/>
        <v>0</v>
      </c>
      <c r="BU2239" s="179">
        <f t="shared" si="3568"/>
        <v>0</v>
      </c>
      <c r="BV2239" s="179">
        <f t="shared" si="3568"/>
        <v>0</v>
      </c>
      <c r="BW2239" s="179">
        <f t="shared" si="3568"/>
        <v>0</v>
      </c>
      <c r="BX2239" s="179">
        <f t="shared" si="3568"/>
        <v>0</v>
      </c>
      <c r="BY2239" s="179">
        <f t="shared" si="3568"/>
        <v>0</v>
      </c>
      <c r="BZ2239" s="179">
        <f t="shared" si="3568"/>
        <v>0</v>
      </c>
      <c r="CA2239" s="179">
        <f t="shared" si="3568"/>
        <v>0</v>
      </c>
      <c r="CB2239" s="179">
        <f t="shared" si="3568"/>
        <v>0</v>
      </c>
      <c r="CC2239" s="179">
        <f t="shared" si="3568"/>
        <v>0</v>
      </c>
      <c r="CD2239" s="179">
        <f t="shared" si="3568"/>
        <v>0</v>
      </c>
      <c r="CE2239" s="179">
        <f t="shared" ref="CE2239:CL2239" si="3569">CE2222</f>
        <v>0</v>
      </c>
      <c r="CF2239" s="179">
        <f t="shared" si="3569"/>
        <v>0</v>
      </c>
      <c r="CG2239" s="179">
        <f t="shared" si="3569"/>
        <v>0</v>
      </c>
      <c r="CH2239" s="179">
        <f t="shared" si="3569"/>
        <v>0</v>
      </c>
      <c r="CI2239" s="179">
        <f t="shared" si="3569"/>
        <v>0</v>
      </c>
      <c r="CJ2239" s="179">
        <f t="shared" si="3569"/>
        <v>0</v>
      </c>
      <c r="CK2239" s="179">
        <f t="shared" si="3569"/>
        <v>0</v>
      </c>
      <c r="CL2239" s="179">
        <f t="shared" si="3569"/>
        <v>0</v>
      </c>
      <c r="CN2239" s="60"/>
      <c r="CO2239" s="179">
        <f t="shared" ref="CO2239:DL2239" si="3570">CO974</f>
        <v>0</v>
      </c>
      <c r="CP2239" s="179">
        <f t="shared" si="3570"/>
        <v>0</v>
      </c>
      <c r="CQ2239" s="179">
        <f t="shared" si="3570"/>
        <v>0</v>
      </c>
      <c r="CR2239" s="179">
        <f t="shared" si="3570"/>
        <v>0</v>
      </c>
      <c r="CS2239" s="179">
        <f t="shared" si="3570"/>
        <v>0</v>
      </c>
      <c r="CT2239" s="179">
        <f t="shared" si="3570"/>
        <v>0</v>
      </c>
      <c r="CU2239" s="179">
        <f t="shared" si="3570"/>
        <v>0</v>
      </c>
      <c r="CV2239" s="179">
        <f t="shared" si="3570"/>
        <v>0</v>
      </c>
      <c r="CW2239" s="179">
        <f t="shared" si="3570"/>
        <v>0</v>
      </c>
      <c r="CX2239" s="179">
        <f t="shared" si="3570"/>
        <v>0</v>
      </c>
      <c r="CY2239" s="179">
        <f t="shared" si="3570"/>
        <v>0</v>
      </c>
      <c r="CZ2239" s="179">
        <f t="shared" si="3570"/>
        <v>0</v>
      </c>
      <c r="DA2239" s="179">
        <f t="shared" si="3570"/>
        <v>0</v>
      </c>
      <c r="DB2239" s="179">
        <f t="shared" si="3570"/>
        <v>0</v>
      </c>
      <c r="DC2239" s="179">
        <f t="shared" si="3570"/>
        <v>0</v>
      </c>
      <c r="DD2239" s="179">
        <f t="shared" si="3570"/>
        <v>0</v>
      </c>
      <c r="DE2239" s="179">
        <f t="shared" si="3570"/>
        <v>0</v>
      </c>
      <c r="DF2239" s="179">
        <f t="shared" si="3570"/>
        <v>0</v>
      </c>
      <c r="DG2239" s="179">
        <f t="shared" si="3570"/>
        <v>0</v>
      </c>
      <c r="DH2239" s="179">
        <f t="shared" si="3570"/>
        <v>0</v>
      </c>
      <c r="DI2239" s="179">
        <f t="shared" si="3570"/>
        <v>0</v>
      </c>
      <c r="DJ2239" s="179">
        <f t="shared" si="3570"/>
        <v>0</v>
      </c>
      <c r="DK2239" s="179">
        <f t="shared" si="3570"/>
        <v>0</v>
      </c>
      <c r="DL2239" s="179">
        <f t="shared" si="3570"/>
        <v>0</v>
      </c>
    </row>
    <row r="2240" spans="1:116" x14ac:dyDescent="0.4">
      <c r="B2240" t="s">
        <v>332</v>
      </c>
      <c r="D2240" t="s">
        <v>523</v>
      </c>
      <c r="E2240" s="8" t="str">
        <f t="shared" si="3525"/>
        <v>2240 WCPP-IS</v>
      </c>
      <c r="G2240" s="136" t="str">
        <f t="shared" si="3561"/>
        <v>Secondary volume driver</v>
      </c>
      <c r="H2240" s="12"/>
      <c r="I2240" s="60"/>
      <c r="J2240" s="60"/>
      <c r="K2240" s="15"/>
      <c r="L2240" s="15"/>
      <c r="M2240" s="15"/>
      <c r="N2240" s="15"/>
      <c r="O2240" s="15"/>
      <c r="P2240" s="15"/>
      <c r="R2240" s="15"/>
      <c r="CN2240" s="60"/>
      <c r="CO2240" s="8"/>
      <c r="CP2240" s="8"/>
      <c r="CQ2240" s="8"/>
      <c r="CR2240" s="8"/>
      <c r="CS2240" s="8"/>
      <c r="CT2240" s="8"/>
      <c r="CU2240" s="8"/>
      <c r="CV2240" s="8"/>
      <c r="CW2240" s="8"/>
      <c r="CX2240" s="8"/>
      <c r="CY2240" s="8"/>
      <c r="CZ2240" s="8"/>
      <c r="DA2240" s="8"/>
      <c r="DB2240" s="8"/>
      <c r="DC2240" s="8"/>
      <c r="DD2240" s="8"/>
      <c r="DE2240" s="8"/>
      <c r="DF2240" s="8"/>
      <c r="DG2240" s="8"/>
      <c r="DH2240" s="8"/>
      <c r="DI2240" s="8"/>
      <c r="DJ2240" s="8"/>
      <c r="DK2240" s="8"/>
      <c r="DL2240" s="8"/>
    </row>
    <row r="2241" spans="1:116" x14ac:dyDescent="0.4">
      <c r="H2241" s="12"/>
      <c r="I2241" s="60"/>
      <c r="J2241" s="60"/>
      <c r="K2241" s="15"/>
      <c r="L2241" s="15"/>
      <c r="M2241" s="15"/>
      <c r="N2241" s="15"/>
      <c r="O2241" s="15"/>
      <c r="P2241" s="15"/>
      <c r="R2241" s="15"/>
      <c r="S2241" s="212" t="str">
        <f t="shared" ref="S2241:CD2241" si="3571">ADDRESS(ROW(S2230),COLUMN(S2230),2)</f>
        <v>S$2230</v>
      </c>
      <c r="T2241" s="212" t="str">
        <f t="shared" si="3571"/>
        <v>T$2230</v>
      </c>
      <c r="U2241" s="212" t="str">
        <f t="shared" si="3571"/>
        <v>U$2230</v>
      </c>
      <c r="V2241" s="212" t="str">
        <f t="shared" si="3571"/>
        <v>V$2230</v>
      </c>
      <c r="W2241" s="212" t="str">
        <f t="shared" si="3571"/>
        <v>W$2230</v>
      </c>
      <c r="X2241" s="212" t="str">
        <f t="shared" si="3571"/>
        <v>X$2230</v>
      </c>
      <c r="Y2241" s="212" t="str">
        <f t="shared" si="3571"/>
        <v>Y$2230</v>
      </c>
      <c r="Z2241" s="212" t="str">
        <f t="shared" si="3571"/>
        <v>Z$2230</v>
      </c>
      <c r="AA2241" s="212" t="str">
        <f t="shared" si="3571"/>
        <v>AA$2230</v>
      </c>
      <c r="AB2241" s="212" t="str">
        <f t="shared" si="3571"/>
        <v>AB$2230</v>
      </c>
      <c r="AC2241" s="212" t="str">
        <f t="shared" si="3571"/>
        <v>AC$2230</v>
      </c>
      <c r="AD2241" s="212" t="str">
        <f t="shared" si="3571"/>
        <v>AD$2230</v>
      </c>
      <c r="AE2241" s="212" t="str">
        <f t="shared" si="3571"/>
        <v>AE$2230</v>
      </c>
      <c r="AF2241" s="212" t="str">
        <f t="shared" si="3571"/>
        <v>AF$2230</v>
      </c>
      <c r="AG2241" s="212" t="str">
        <f t="shared" si="3571"/>
        <v>AG$2230</v>
      </c>
      <c r="AH2241" s="212" t="str">
        <f t="shared" si="3571"/>
        <v>AH$2230</v>
      </c>
      <c r="AI2241" s="212" t="str">
        <f t="shared" si="3571"/>
        <v>AI$2230</v>
      </c>
      <c r="AJ2241" s="212" t="str">
        <f t="shared" si="3571"/>
        <v>AJ$2230</v>
      </c>
      <c r="AK2241" s="212" t="str">
        <f t="shared" si="3571"/>
        <v>AK$2230</v>
      </c>
      <c r="AL2241" s="212" t="str">
        <f t="shared" si="3571"/>
        <v>AL$2230</v>
      </c>
      <c r="AM2241" s="212" t="str">
        <f t="shared" si="3571"/>
        <v>AM$2230</v>
      </c>
      <c r="AN2241" s="212" t="str">
        <f t="shared" si="3571"/>
        <v>AN$2230</v>
      </c>
      <c r="AO2241" s="212" t="str">
        <f t="shared" si="3571"/>
        <v>AO$2230</v>
      </c>
      <c r="AP2241" s="212" t="str">
        <f t="shared" si="3571"/>
        <v>AP$2230</v>
      </c>
      <c r="AQ2241" s="212" t="str">
        <f t="shared" si="3571"/>
        <v>AQ$2230</v>
      </c>
      <c r="AR2241" s="212" t="str">
        <f t="shared" si="3571"/>
        <v>AR$2230</v>
      </c>
      <c r="AS2241" s="212" t="str">
        <f t="shared" si="3571"/>
        <v>AS$2230</v>
      </c>
      <c r="AT2241" s="212" t="str">
        <f t="shared" si="3571"/>
        <v>AT$2230</v>
      </c>
      <c r="AU2241" s="212" t="str">
        <f t="shared" si="3571"/>
        <v>AU$2230</v>
      </c>
      <c r="AV2241" s="212" t="str">
        <f t="shared" si="3571"/>
        <v>AV$2230</v>
      </c>
      <c r="AW2241" s="212" t="str">
        <f t="shared" si="3571"/>
        <v>AW$2230</v>
      </c>
      <c r="AX2241" s="212" t="str">
        <f t="shared" si="3571"/>
        <v>AX$2230</v>
      </c>
      <c r="AY2241" s="212" t="str">
        <f t="shared" si="3571"/>
        <v>AY$2230</v>
      </c>
      <c r="AZ2241" s="212" t="str">
        <f t="shared" si="3571"/>
        <v>AZ$2230</v>
      </c>
      <c r="BA2241" s="212" t="str">
        <f t="shared" si="3571"/>
        <v>BA$2230</v>
      </c>
      <c r="BB2241" s="212" t="str">
        <f t="shared" si="3571"/>
        <v>BB$2230</v>
      </c>
      <c r="BC2241" s="212" t="str">
        <f t="shared" si="3571"/>
        <v>BC$2230</v>
      </c>
      <c r="BD2241" s="212" t="str">
        <f t="shared" si="3571"/>
        <v>BD$2230</v>
      </c>
      <c r="BE2241" s="212" t="str">
        <f t="shared" si="3571"/>
        <v>BE$2230</v>
      </c>
      <c r="BF2241" s="212" t="str">
        <f t="shared" si="3571"/>
        <v>BF$2230</v>
      </c>
      <c r="BG2241" s="212" t="str">
        <f t="shared" si="3571"/>
        <v>BG$2230</v>
      </c>
      <c r="BH2241" s="212" t="str">
        <f t="shared" si="3571"/>
        <v>BH$2230</v>
      </c>
      <c r="BI2241" s="212" t="str">
        <f t="shared" si="3571"/>
        <v>BI$2230</v>
      </c>
      <c r="BJ2241" s="212" t="str">
        <f t="shared" si="3571"/>
        <v>BJ$2230</v>
      </c>
      <c r="BK2241" s="212" t="str">
        <f t="shared" si="3571"/>
        <v>BK$2230</v>
      </c>
      <c r="BL2241" s="212" t="str">
        <f t="shared" si="3571"/>
        <v>BL$2230</v>
      </c>
      <c r="BM2241" s="212" t="str">
        <f t="shared" si="3571"/>
        <v>BM$2230</v>
      </c>
      <c r="BN2241" s="212" t="str">
        <f t="shared" si="3571"/>
        <v>BN$2230</v>
      </c>
      <c r="BO2241" s="212" t="str">
        <f t="shared" si="3571"/>
        <v>BO$2230</v>
      </c>
      <c r="BP2241" s="212" t="str">
        <f t="shared" si="3571"/>
        <v>BP$2230</v>
      </c>
      <c r="BQ2241" s="212" t="str">
        <f t="shared" si="3571"/>
        <v>BQ$2230</v>
      </c>
      <c r="BR2241" s="212" t="str">
        <f t="shared" si="3571"/>
        <v>BR$2230</v>
      </c>
      <c r="BS2241" s="212" t="str">
        <f t="shared" si="3571"/>
        <v>BS$2230</v>
      </c>
      <c r="BT2241" s="212" t="str">
        <f t="shared" si="3571"/>
        <v>BT$2230</v>
      </c>
      <c r="BU2241" s="212" t="str">
        <f t="shared" si="3571"/>
        <v>BU$2230</v>
      </c>
      <c r="BV2241" s="212" t="str">
        <f t="shared" si="3571"/>
        <v>BV$2230</v>
      </c>
      <c r="BW2241" s="212" t="str">
        <f t="shared" si="3571"/>
        <v>BW$2230</v>
      </c>
      <c r="BX2241" s="212" t="str">
        <f t="shared" si="3571"/>
        <v>BX$2230</v>
      </c>
      <c r="BY2241" s="212" t="str">
        <f t="shared" si="3571"/>
        <v>BY$2230</v>
      </c>
      <c r="BZ2241" s="212" t="str">
        <f t="shared" si="3571"/>
        <v>BZ$2230</v>
      </c>
      <c r="CA2241" s="212" t="str">
        <f t="shared" si="3571"/>
        <v>CA$2230</v>
      </c>
      <c r="CB2241" s="212" t="str">
        <f t="shared" si="3571"/>
        <v>CB$2230</v>
      </c>
      <c r="CC2241" s="212" t="str">
        <f t="shared" si="3571"/>
        <v>CC$2230</v>
      </c>
      <c r="CD2241" s="212" t="str">
        <f t="shared" si="3571"/>
        <v>CD$2230</v>
      </c>
      <c r="CE2241" s="212" t="str">
        <f t="shared" ref="CE2241:CL2241" si="3572">ADDRESS(ROW(CE2230),COLUMN(CE2230),2)</f>
        <v>CE$2230</v>
      </c>
      <c r="CF2241" s="212" t="str">
        <f t="shared" si="3572"/>
        <v>CF$2230</v>
      </c>
      <c r="CG2241" s="212" t="str">
        <f t="shared" si="3572"/>
        <v>CG$2230</v>
      </c>
      <c r="CH2241" s="212" t="str">
        <f t="shared" si="3572"/>
        <v>CH$2230</v>
      </c>
      <c r="CI2241" s="212" t="str">
        <f t="shared" si="3572"/>
        <v>CI$2230</v>
      </c>
      <c r="CJ2241" s="212" t="str">
        <f t="shared" si="3572"/>
        <v>CJ$2230</v>
      </c>
      <c r="CK2241" s="212" t="str">
        <f t="shared" si="3572"/>
        <v>CK$2230</v>
      </c>
      <c r="CL2241" s="212" t="str">
        <f t="shared" si="3572"/>
        <v>CL$2230</v>
      </c>
      <c r="CN2241" s="60"/>
      <c r="CO2241" s="212" t="str">
        <f t="shared" ref="CO2241:DL2241" si="3573">ADDRESS(ROW(CO982),COLUMN(CO982),2)</f>
        <v>CO$982</v>
      </c>
      <c r="CP2241" s="212" t="str">
        <f t="shared" si="3573"/>
        <v>CP$982</v>
      </c>
      <c r="CQ2241" s="212" t="str">
        <f t="shared" si="3573"/>
        <v>CQ$982</v>
      </c>
      <c r="CR2241" s="212" t="str">
        <f t="shared" si="3573"/>
        <v>CR$982</v>
      </c>
      <c r="CS2241" s="212" t="str">
        <f t="shared" si="3573"/>
        <v>CS$982</v>
      </c>
      <c r="CT2241" s="212" t="str">
        <f t="shared" si="3573"/>
        <v>CT$982</v>
      </c>
      <c r="CU2241" s="212" t="str">
        <f t="shared" si="3573"/>
        <v>CU$982</v>
      </c>
      <c r="CV2241" s="212" t="str">
        <f t="shared" si="3573"/>
        <v>CV$982</v>
      </c>
      <c r="CW2241" s="212" t="str">
        <f t="shared" si="3573"/>
        <v>CW$982</v>
      </c>
      <c r="CX2241" s="212" t="str">
        <f t="shared" si="3573"/>
        <v>CX$982</v>
      </c>
      <c r="CY2241" s="212" t="str">
        <f t="shared" si="3573"/>
        <v>CY$982</v>
      </c>
      <c r="CZ2241" s="212" t="str">
        <f t="shared" si="3573"/>
        <v>CZ$982</v>
      </c>
      <c r="DA2241" s="212" t="str">
        <f t="shared" si="3573"/>
        <v>DA$982</v>
      </c>
      <c r="DB2241" s="212" t="str">
        <f t="shared" si="3573"/>
        <v>DB$982</v>
      </c>
      <c r="DC2241" s="212" t="str">
        <f t="shared" si="3573"/>
        <v>DC$982</v>
      </c>
      <c r="DD2241" s="212" t="str">
        <f t="shared" si="3573"/>
        <v>DD$982</v>
      </c>
      <c r="DE2241" s="212" t="str">
        <f t="shared" si="3573"/>
        <v>DE$982</v>
      </c>
      <c r="DF2241" s="212" t="str">
        <f t="shared" si="3573"/>
        <v>DF$982</v>
      </c>
      <c r="DG2241" s="212" t="str">
        <f t="shared" si="3573"/>
        <v>DG$982</v>
      </c>
      <c r="DH2241" s="212" t="str">
        <f t="shared" si="3573"/>
        <v>DH$982</v>
      </c>
      <c r="DI2241" s="212" t="str">
        <f t="shared" si="3573"/>
        <v>DI$982</v>
      </c>
      <c r="DJ2241" s="212" t="str">
        <f t="shared" si="3573"/>
        <v>DJ$982</v>
      </c>
      <c r="DK2241" s="212" t="str">
        <f t="shared" si="3573"/>
        <v>DK$982</v>
      </c>
      <c r="DL2241" s="212" t="str">
        <f t="shared" si="3573"/>
        <v>DL$982</v>
      </c>
    </row>
    <row r="2242" spans="1:116" x14ac:dyDescent="0.4">
      <c r="A2242" s="174"/>
      <c r="E2242" s="8"/>
      <c r="G2242" s="175" t="s">
        <v>490</v>
      </c>
      <c r="S2242" s="212" t="str">
        <f t="shared" ref="S2242:CD2242" si="3574">ADDRESS(ROW(S2229),COLUMN(S2229),2)</f>
        <v>S$2229</v>
      </c>
      <c r="T2242" s="212" t="str">
        <f t="shared" si="3574"/>
        <v>T$2229</v>
      </c>
      <c r="U2242" s="212" t="str">
        <f t="shared" si="3574"/>
        <v>U$2229</v>
      </c>
      <c r="V2242" s="212" t="str">
        <f t="shared" si="3574"/>
        <v>V$2229</v>
      </c>
      <c r="W2242" s="212" t="str">
        <f t="shared" si="3574"/>
        <v>W$2229</v>
      </c>
      <c r="X2242" s="212" t="str">
        <f t="shared" si="3574"/>
        <v>X$2229</v>
      </c>
      <c r="Y2242" s="212" t="str">
        <f t="shared" si="3574"/>
        <v>Y$2229</v>
      </c>
      <c r="Z2242" s="212" t="str">
        <f t="shared" si="3574"/>
        <v>Z$2229</v>
      </c>
      <c r="AA2242" s="212" t="str">
        <f t="shared" si="3574"/>
        <v>AA$2229</v>
      </c>
      <c r="AB2242" s="212" t="str">
        <f t="shared" si="3574"/>
        <v>AB$2229</v>
      </c>
      <c r="AC2242" s="212" t="str">
        <f t="shared" si="3574"/>
        <v>AC$2229</v>
      </c>
      <c r="AD2242" s="212" t="str">
        <f t="shared" si="3574"/>
        <v>AD$2229</v>
      </c>
      <c r="AE2242" s="212" t="str">
        <f t="shared" si="3574"/>
        <v>AE$2229</v>
      </c>
      <c r="AF2242" s="212" t="str">
        <f t="shared" si="3574"/>
        <v>AF$2229</v>
      </c>
      <c r="AG2242" s="212" t="str">
        <f t="shared" si="3574"/>
        <v>AG$2229</v>
      </c>
      <c r="AH2242" s="212" t="str">
        <f t="shared" si="3574"/>
        <v>AH$2229</v>
      </c>
      <c r="AI2242" s="212" t="str">
        <f t="shared" si="3574"/>
        <v>AI$2229</v>
      </c>
      <c r="AJ2242" s="212" t="str">
        <f t="shared" si="3574"/>
        <v>AJ$2229</v>
      </c>
      <c r="AK2242" s="212" t="str">
        <f t="shared" si="3574"/>
        <v>AK$2229</v>
      </c>
      <c r="AL2242" s="212" t="str">
        <f t="shared" si="3574"/>
        <v>AL$2229</v>
      </c>
      <c r="AM2242" s="212" t="str">
        <f t="shared" si="3574"/>
        <v>AM$2229</v>
      </c>
      <c r="AN2242" s="212" t="str">
        <f t="shared" si="3574"/>
        <v>AN$2229</v>
      </c>
      <c r="AO2242" s="212" t="str">
        <f t="shared" si="3574"/>
        <v>AO$2229</v>
      </c>
      <c r="AP2242" s="212" t="str">
        <f t="shared" si="3574"/>
        <v>AP$2229</v>
      </c>
      <c r="AQ2242" s="212" t="str">
        <f t="shared" si="3574"/>
        <v>AQ$2229</v>
      </c>
      <c r="AR2242" s="212" t="str">
        <f t="shared" si="3574"/>
        <v>AR$2229</v>
      </c>
      <c r="AS2242" s="212" t="str">
        <f t="shared" si="3574"/>
        <v>AS$2229</v>
      </c>
      <c r="AT2242" s="212" t="str">
        <f t="shared" si="3574"/>
        <v>AT$2229</v>
      </c>
      <c r="AU2242" s="212" t="str">
        <f t="shared" si="3574"/>
        <v>AU$2229</v>
      </c>
      <c r="AV2242" s="212" t="str">
        <f t="shared" si="3574"/>
        <v>AV$2229</v>
      </c>
      <c r="AW2242" s="212" t="str">
        <f t="shared" si="3574"/>
        <v>AW$2229</v>
      </c>
      <c r="AX2242" s="212" t="str">
        <f t="shared" si="3574"/>
        <v>AX$2229</v>
      </c>
      <c r="AY2242" s="212" t="str">
        <f t="shared" si="3574"/>
        <v>AY$2229</v>
      </c>
      <c r="AZ2242" s="212" t="str">
        <f t="shared" si="3574"/>
        <v>AZ$2229</v>
      </c>
      <c r="BA2242" s="212" t="str">
        <f t="shared" si="3574"/>
        <v>BA$2229</v>
      </c>
      <c r="BB2242" s="212" t="str">
        <f t="shared" si="3574"/>
        <v>BB$2229</v>
      </c>
      <c r="BC2242" s="212" t="str">
        <f t="shared" si="3574"/>
        <v>BC$2229</v>
      </c>
      <c r="BD2242" s="212" t="str">
        <f t="shared" si="3574"/>
        <v>BD$2229</v>
      </c>
      <c r="BE2242" s="212" t="str">
        <f t="shared" si="3574"/>
        <v>BE$2229</v>
      </c>
      <c r="BF2242" s="212" t="str">
        <f t="shared" si="3574"/>
        <v>BF$2229</v>
      </c>
      <c r="BG2242" s="212" t="str">
        <f t="shared" si="3574"/>
        <v>BG$2229</v>
      </c>
      <c r="BH2242" s="212" t="str">
        <f t="shared" si="3574"/>
        <v>BH$2229</v>
      </c>
      <c r="BI2242" s="212" t="str">
        <f t="shared" si="3574"/>
        <v>BI$2229</v>
      </c>
      <c r="BJ2242" s="212" t="str">
        <f t="shared" si="3574"/>
        <v>BJ$2229</v>
      </c>
      <c r="BK2242" s="212" t="str">
        <f t="shared" si="3574"/>
        <v>BK$2229</v>
      </c>
      <c r="BL2242" s="212" t="str">
        <f t="shared" si="3574"/>
        <v>BL$2229</v>
      </c>
      <c r="BM2242" s="212" t="str">
        <f t="shared" si="3574"/>
        <v>BM$2229</v>
      </c>
      <c r="BN2242" s="212" t="str">
        <f t="shared" si="3574"/>
        <v>BN$2229</v>
      </c>
      <c r="BO2242" s="212" t="str">
        <f t="shared" si="3574"/>
        <v>BO$2229</v>
      </c>
      <c r="BP2242" s="212" t="str">
        <f t="shared" si="3574"/>
        <v>BP$2229</v>
      </c>
      <c r="BQ2242" s="212" t="str">
        <f t="shared" si="3574"/>
        <v>BQ$2229</v>
      </c>
      <c r="BR2242" s="212" t="str">
        <f t="shared" si="3574"/>
        <v>BR$2229</v>
      </c>
      <c r="BS2242" s="212" t="str">
        <f t="shared" si="3574"/>
        <v>BS$2229</v>
      </c>
      <c r="BT2242" s="212" t="str">
        <f t="shared" si="3574"/>
        <v>BT$2229</v>
      </c>
      <c r="BU2242" s="212" t="str">
        <f t="shared" si="3574"/>
        <v>BU$2229</v>
      </c>
      <c r="BV2242" s="212" t="str">
        <f t="shared" si="3574"/>
        <v>BV$2229</v>
      </c>
      <c r="BW2242" s="212" t="str">
        <f t="shared" si="3574"/>
        <v>BW$2229</v>
      </c>
      <c r="BX2242" s="212" t="str">
        <f t="shared" si="3574"/>
        <v>BX$2229</v>
      </c>
      <c r="BY2242" s="212" t="str">
        <f t="shared" si="3574"/>
        <v>BY$2229</v>
      </c>
      <c r="BZ2242" s="212" t="str">
        <f t="shared" si="3574"/>
        <v>BZ$2229</v>
      </c>
      <c r="CA2242" s="212" t="str">
        <f t="shared" si="3574"/>
        <v>CA$2229</v>
      </c>
      <c r="CB2242" s="212" t="str">
        <f t="shared" si="3574"/>
        <v>CB$2229</v>
      </c>
      <c r="CC2242" s="212" t="str">
        <f t="shared" si="3574"/>
        <v>CC$2229</v>
      </c>
      <c r="CD2242" s="212" t="str">
        <f t="shared" si="3574"/>
        <v>CD$2229</v>
      </c>
      <c r="CE2242" s="212" t="str">
        <f t="shared" ref="CE2242:CL2242" si="3575">ADDRESS(ROW(CE2229),COLUMN(CE2229),2)</f>
        <v>CE$2229</v>
      </c>
      <c r="CF2242" s="212" t="str">
        <f t="shared" si="3575"/>
        <v>CF$2229</v>
      </c>
      <c r="CG2242" s="212" t="str">
        <f t="shared" si="3575"/>
        <v>CG$2229</v>
      </c>
      <c r="CH2242" s="212" t="str">
        <f t="shared" si="3575"/>
        <v>CH$2229</v>
      </c>
      <c r="CI2242" s="212" t="str">
        <f t="shared" si="3575"/>
        <v>CI$2229</v>
      </c>
      <c r="CJ2242" s="212" t="str">
        <f t="shared" si="3575"/>
        <v>CJ$2229</v>
      </c>
      <c r="CK2242" s="212" t="str">
        <f t="shared" si="3575"/>
        <v>CK$2229</v>
      </c>
      <c r="CL2242" s="212" t="str">
        <f t="shared" si="3575"/>
        <v>CL$2229</v>
      </c>
      <c r="CO2242" s="212" t="str">
        <f t="shared" ref="CO2242:DL2242" si="3576">ADDRESS(ROW(CO981),COLUMN(CO981),2)</f>
        <v>CO$981</v>
      </c>
      <c r="CP2242" s="212" t="str">
        <f t="shared" si="3576"/>
        <v>CP$981</v>
      </c>
      <c r="CQ2242" s="212" t="str">
        <f t="shared" si="3576"/>
        <v>CQ$981</v>
      </c>
      <c r="CR2242" s="212" t="str">
        <f t="shared" si="3576"/>
        <v>CR$981</v>
      </c>
      <c r="CS2242" s="212" t="str">
        <f t="shared" si="3576"/>
        <v>CS$981</v>
      </c>
      <c r="CT2242" s="212" t="str">
        <f t="shared" si="3576"/>
        <v>CT$981</v>
      </c>
      <c r="CU2242" s="212" t="str">
        <f t="shared" si="3576"/>
        <v>CU$981</v>
      </c>
      <c r="CV2242" s="212" t="str">
        <f t="shared" si="3576"/>
        <v>CV$981</v>
      </c>
      <c r="CW2242" s="212" t="str">
        <f t="shared" si="3576"/>
        <v>CW$981</v>
      </c>
      <c r="CX2242" s="212" t="str">
        <f t="shared" si="3576"/>
        <v>CX$981</v>
      </c>
      <c r="CY2242" s="212" t="str">
        <f t="shared" si="3576"/>
        <v>CY$981</v>
      </c>
      <c r="CZ2242" s="212" t="str">
        <f t="shared" si="3576"/>
        <v>CZ$981</v>
      </c>
      <c r="DA2242" s="212" t="str">
        <f t="shared" si="3576"/>
        <v>DA$981</v>
      </c>
      <c r="DB2242" s="212" t="str">
        <f t="shared" si="3576"/>
        <v>DB$981</v>
      </c>
      <c r="DC2242" s="212" t="str">
        <f t="shared" si="3576"/>
        <v>DC$981</v>
      </c>
      <c r="DD2242" s="212" t="str">
        <f t="shared" si="3576"/>
        <v>DD$981</v>
      </c>
      <c r="DE2242" s="212" t="str">
        <f t="shared" si="3576"/>
        <v>DE$981</v>
      </c>
      <c r="DF2242" s="212" t="str">
        <f t="shared" si="3576"/>
        <v>DF$981</v>
      </c>
      <c r="DG2242" s="212" t="str">
        <f t="shared" si="3576"/>
        <v>DG$981</v>
      </c>
      <c r="DH2242" s="212" t="str">
        <f t="shared" si="3576"/>
        <v>DH$981</v>
      </c>
      <c r="DI2242" s="212" t="str">
        <f t="shared" si="3576"/>
        <v>DI$981</v>
      </c>
      <c r="DJ2242" s="212" t="str">
        <f t="shared" si="3576"/>
        <v>DJ$981</v>
      </c>
      <c r="DK2242" s="212" t="str">
        <f t="shared" si="3576"/>
        <v>DK$981</v>
      </c>
      <c r="DL2242" s="212" t="str">
        <f t="shared" si="3576"/>
        <v>DL$981</v>
      </c>
    </row>
    <row r="2243" spans="1:116" x14ac:dyDescent="0.4">
      <c r="A2243" s="174"/>
      <c r="E2243" s="8"/>
      <c r="G2243" s="175" t="s">
        <v>492</v>
      </c>
    </row>
    <row r="2244" spans="1:116" x14ac:dyDescent="0.4">
      <c r="A2244" s="174"/>
      <c r="E2244" s="8"/>
      <c r="G2244" s="175" t="s">
        <v>461</v>
      </c>
      <c r="H2244" s="174"/>
      <c r="I2244" s="176"/>
      <c r="J2244" s="176"/>
      <c r="K2244" s="197"/>
      <c r="L2244" s="197"/>
      <c r="M2244" s="197"/>
      <c r="N2244" s="197"/>
      <c r="O2244" s="197"/>
      <c r="P2244" s="197"/>
      <c r="R2244" s="198"/>
      <c r="S2244" s="174"/>
      <c r="T2244" s="174"/>
      <c r="U2244" s="174"/>
      <c r="V2244" s="174"/>
      <c r="W2244" s="174"/>
      <c r="X2244" s="174"/>
      <c r="Y2244" s="174"/>
      <c r="Z2244" s="174"/>
      <c r="AA2244" s="174"/>
      <c r="AB2244" s="174"/>
      <c r="AC2244" s="174"/>
      <c r="AD2244" s="174"/>
      <c r="AE2244" s="174"/>
      <c r="AF2244" s="174"/>
      <c r="AG2244" s="174"/>
      <c r="AH2244" s="174"/>
      <c r="AI2244" s="174"/>
      <c r="AJ2244" s="174"/>
      <c r="AK2244" s="174"/>
      <c r="AL2244" s="174"/>
      <c r="AM2244" s="174"/>
      <c r="AN2244" s="174"/>
      <c r="AO2244" s="174"/>
      <c r="AP2244" s="174"/>
      <c r="AQ2244" s="174"/>
      <c r="AR2244" s="174"/>
      <c r="AS2244" s="174"/>
      <c r="AT2244" s="174"/>
      <c r="AU2244" s="174"/>
      <c r="AV2244" s="174"/>
      <c r="AW2244" s="174"/>
      <c r="AX2244" s="174"/>
      <c r="AY2244" s="174"/>
      <c r="AZ2244" s="174"/>
      <c r="BA2244" s="174"/>
      <c r="BB2244" s="174"/>
      <c r="BC2244" s="174"/>
      <c r="BD2244" s="174"/>
      <c r="BE2244" s="174"/>
      <c r="BF2244" s="174"/>
      <c r="BG2244" s="174"/>
      <c r="BH2244" s="174"/>
      <c r="BI2244" s="174"/>
      <c r="BJ2244" s="174"/>
      <c r="BK2244" s="174"/>
      <c r="BL2244" s="174"/>
      <c r="BM2244" s="174"/>
      <c r="BN2244" s="174"/>
      <c r="BO2244" s="174"/>
      <c r="BP2244" s="174"/>
      <c r="BQ2244" s="174"/>
      <c r="BR2244" s="174"/>
      <c r="BS2244" s="174"/>
      <c r="BT2244" s="174"/>
      <c r="BU2244" s="174"/>
      <c r="BV2244" s="174"/>
      <c r="BW2244" s="174"/>
      <c r="BX2244" s="174"/>
      <c r="BY2244" s="174"/>
      <c r="BZ2244" s="174"/>
      <c r="CA2244" s="174"/>
      <c r="CB2244" s="174"/>
      <c r="CC2244" s="174"/>
      <c r="CD2244" s="174"/>
      <c r="CE2244" s="174"/>
      <c r="CF2244" s="174"/>
      <c r="CG2244" s="174"/>
      <c r="CH2244" s="174"/>
      <c r="CI2244" s="174"/>
      <c r="CJ2244" s="174"/>
      <c r="CK2244" s="174"/>
      <c r="CL2244" s="174"/>
      <c r="CN2244" s="176"/>
      <c r="CO2244" s="174"/>
      <c r="CP2244" s="174"/>
      <c r="CQ2244" s="174"/>
      <c r="CR2244" s="174"/>
      <c r="CS2244" s="174"/>
      <c r="CT2244" s="174"/>
      <c r="CU2244" s="174"/>
      <c r="CV2244" s="174"/>
      <c r="CW2244" s="174"/>
      <c r="CX2244" s="174"/>
      <c r="CY2244" s="174"/>
      <c r="CZ2244" s="174"/>
      <c r="DA2244" s="174"/>
      <c r="DB2244" s="174"/>
      <c r="DC2244" s="174"/>
      <c r="DD2244" s="174"/>
      <c r="DE2244" s="174"/>
      <c r="DF2244" s="174"/>
      <c r="DG2244" s="174"/>
      <c r="DH2244" s="174"/>
      <c r="DI2244" s="174"/>
      <c r="DJ2244" s="174"/>
      <c r="DK2244" s="174"/>
      <c r="DL2244" s="174"/>
    </row>
    <row r="2245" spans="1:116" x14ac:dyDescent="0.4">
      <c r="A2245" s="174"/>
      <c r="E2245" s="8"/>
      <c r="G2245" s="175" t="s">
        <v>462</v>
      </c>
      <c r="H2245" s="174"/>
      <c r="I2245" s="176"/>
      <c r="J2245" s="176"/>
      <c r="K2245" s="197"/>
      <c r="L2245" s="197"/>
      <c r="M2245" s="197"/>
      <c r="N2245" s="197"/>
      <c r="O2245" s="197"/>
      <c r="P2245" s="197"/>
      <c r="R2245" s="198"/>
      <c r="S2245" s="174"/>
      <c r="T2245" s="174"/>
      <c r="U2245" s="174"/>
      <c r="V2245" s="174"/>
      <c r="W2245" s="174"/>
      <c r="X2245" s="174"/>
      <c r="Y2245" s="174"/>
      <c r="Z2245" s="174"/>
      <c r="AA2245" s="174"/>
      <c r="AB2245" s="174"/>
      <c r="AC2245" s="174"/>
      <c r="AD2245" s="174"/>
      <c r="AE2245" s="174"/>
      <c r="AF2245" s="174"/>
      <c r="AG2245" s="174"/>
      <c r="AH2245" s="174"/>
      <c r="AI2245" s="174"/>
      <c r="AJ2245" s="174"/>
      <c r="AK2245" s="174"/>
      <c r="AL2245" s="174"/>
      <c r="AM2245" s="174"/>
      <c r="AN2245" s="174"/>
      <c r="AO2245" s="174"/>
      <c r="AP2245" s="174"/>
      <c r="AQ2245" s="174"/>
      <c r="AR2245" s="174"/>
      <c r="AS2245" s="174"/>
      <c r="AT2245" s="174"/>
      <c r="AU2245" s="174"/>
      <c r="AV2245" s="174"/>
      <c r="AW2245" s="174"/>
      <c r="AX2245" s="174"/>
      <c r="AY2245" s="174"/>
      <c r="AZ2245" s="174"/>
      <c r="BA2245" s="174"/>
      <c r="BB2245" s="174"/>
      <c r="BC2245" s="174"/>
      <c r="BD2245" s="174"/>
      <c r="BE2245" s="174"/>
      <c r="BF2245" s="174"/>
      <c r="BG2245" s="174"/>
      <c r="BH2245" s="174"/>
      <c r="BI2245" s="174"/>
      <c r="BJ2245" s="174"/>
      <c r="BK2245" s="174"/>
      <c r="BL2245" s="174"/>
      <c r="BM2245" s="174"/>
      <c r="BN2245" s="174"/>
      <c r="BO2245" s="174"/>
      <c r="BP2245" s="174"/>
      <c r="BQ2245" s="174"/>
      <c r="BR2245" s="174"/>
      <c r="BS2245" s="174"/>
      <c r="BT2245" s="174"/>
      <c r="BU2245" s="174"/>
      <c r="BV2245" s="174"/>
      <c r="BW2245" s="174"/>
      <c r="BX2245" s="174"/>
      <c r="BY2245" s="174"/>
      <c r="BZ2245" s="174"/>
      <c r="CA2245" s="174"/>
      <c r="CB2245" s="174"/>
      <c r="CC2245" s="174"/>
      <c r="CD2245" s="174"/>
      <c r="CE2245" s="174"/>
      <c r="CF2245" s="174"/>
      <c r="CG2245" s="174"/>
      <c r="CH2245" s="174"/>
      <c r="CI2245" s="174"/>
      <c r="CJ2245" s="174"/>
      <c r="CK2245" s="174"/>
      <c r="CL2245" s="174"/>
      <c r="CN2245" s="176"/>
      <c r="CO2245" s="174"/>
      <c r="CP2245" s="174"/>
      <c r="CQ2245" s="174"/>
      <c r="CR2245" s="174"/>
      <c r="CS2245" s="174"/>
      <c r="CT2245" s="174"/>
      <c r="CU2245" s="174"/>
      <c r="CV2245" s="174"/>
      <c r="CW2245" s="174"/>
      <c r="CX2245" s="174"/>
      <c r="CY2245" s="174"/>
      <c r="CZ2245" s="174"/>
      <c r="DA2245" s="174"/>
      <c r="DB2245" s="174"/>
      <c r="DC2245" s="174"/>
      <c r="DD2245" s="174"/>
      <c r="DE2245" s="174"/>
      <c r="DF2245" s="174"/>
      <c r="DG2245" s="174"/>
      <c r="DH2245" s="174"/>
      <c r="DI2245" s="174"/>
      <c r="DJ2245" s="174"/>
      <c r="DK2245" s="174"/>
      <c r="DL2245" s="174"/>
    </row>
    <row r="2246" spans="1:116" x14ac:dyDescent="0.4">
      <c r="A2246" s="174"/>
      <c r="E2246" s="8"/>
      <c r="G2246" s="175" t="s">
        <v>491</v>
      </c>
      <c r="H2246" s="174"/>
      <c r="I2246" s="176"/>
      <c r="J2246" s="176"/>
      <c r="K2246" s="197"/>
      <c r="L2246" s="197"/>
      <c r="M2246" s="197"/>
      <c r="N2246" s="197"/>
      <c r="O2246" s="197"/>
      <c r="P2246" s="197"/>
      <c r="R2246" s="198"/>
      <c r="S2246" s="199" t="str">
        <f t="shared" ref="S2246:AX2246" si="3577">S$20</f>
        <v>S$16</v>
      </c>
      <c r="T2246" s="199" t="str">
        <f t="shared" si="3577"/>
        <v>T$16</v>
      </c>
      <c r="U2246" s="199" t="str">
        <f t="shared" si="3577"/>
        <v>U$16</v>
      </c>
      <c r="V2246" s="199" t="str">
        <f t="shared" si="3577"/>
        <v>V$16</v>
      </c>
      <c r="W2246" s="199" t="str">
        <f t="shared" si="3577"/>
        <v>W$16</v>
      </c>
      <c r="X2246" s="199" t="str">
        <f t="shared" si="3577"/>
        <v>X$16</v>
      </c>
      <c r="Y2246" s="199" t="str">
        <f t="shared" si="3577"/>
        <v>Y$16</v>
      </c>
      <c r="Z2246" s="199" t="str">
        <f t="shared" si="3577"/>
        <v>Z$16</v>
      </c>
      <c r="AA2246" s="199" t="str">
        <f t="shared" si="3577"/>
        <v>AA$16</v>
      </c>
      <c r="AB2246" s="199" t="str">
        <f t="shared" si="3577"/>
        <v>AB$16</v>
      </c>
      <c r="AC2246" s="199" t="str">
        <f t="shared" si="3577"/>
        <v>AC$16</v>
      </c>
      <c r="AD2246" s="199" t="str">
        <f t="shared" si="3577"/>
        <v>AD$16</v>
      </c>
      <c r="AE2246" s="199" t="str">
        <f t="shared" si="3577"/>
        <v>AE$16</v>
      </c>
      <c r="AF2246" s="199" t="str">
        <f t="shared" si="3577"/>
        <v>AF$16</v>
      </c>
      <c r="AG2246" s="199" t="str">
        <f t="shared" si="3577"/>
        <v>AG$16</v>
      </c>
      <c r="AH2246" s="199" t="str">
        <f t="shared" si="3577"/>
        <v>AH$16</v>
      </c>
      <c r="AI2246" s="199" t="str">
        <f t="shared" si="3577"/>
        <v>AI$16</v>
      </c>
      <c r="AJ2246" s="199" t="str">
        <f t="shared" si="3577"/>
        <v>AJ$16</v>
      </c>
      <c r="AK2246" s="199" t="str">
        <f t="shared" si="3577"/>
        <v>AK$16</v>
      </c>
      <c r="AL2246" s="199" t="str">
        <f t="shared" si="3577"/>
        <v>AL$16</v>
      </c>
      <c r="AM2246" s="199" t="str">
        <f t="shared" si="3577"/>
        <v>AM$16</v>
      </c>
      <c r="AN2246" s="199" t="str">
        <f t="shared" si="3577"/>
        <v>AN$16</v>
      </c>
      <c r="AO2246" s="199" t="str">
        <f t="shared" si="3577"/>
        <v>AO$16</v>
      </c>
      <c r="AP2246" s="199" t="str">
        <f t="shared" si="3577"/>
        <v>AP$16</v>
      </c>
      <c r="AQ2246" s="199" t="str">
        <f t="shared" si="3577"/>
        <v>AQ$16</v>
      </c>
      <c r="AR2246" s="199" t="str">
        <f t="shared" si="3577"/>
        <v>AR$16</v>
      </c>
      <c r="AS2246" s="199" t="str">
        <f t="shared" si="3577"/>
        <v>AS$16</v>
      </c>
      <c r="AT2246" s="199" t="str">
        <f t="shared" si="3577"/>
        <v>AT$16</v>
      </c>
      <c r="AU2246" s="199" t="str">
        <f t="shared" si="3577"/>
        <v>AU$16</v>
      </c>
      <c r="AV2246" s="199" t="str">
        <f t="shared" si="3577"/>
        <v>AV$16</v>
      </c>
      <c r="AW2246" s="199" t="str">
        <f t="shared" si="3577"/>
        <v>AW$16</v>
      </c>
      <c r="AX2246" s="199" t="str">
        <f t="shared" si="3577"/>
        <v>AX$16</v>
      </c>
      <c r="AY2246" s="199" t="str">
        <f t="shared" ref="AY2246:CD2246" si="3578">AY$20</f>
        <v>AY$16</v>
      </c>
      <c r="AZ2246" s="199" t="str">
        <f t="shared" si="3578"/>
        <v>AZ$16</v>
      </c>
      <c r="BA2246" s="199" t="str">
        <f t="shared" si="3578"/>
        <v>BA$16</v>
      </c>
      <c r="BB2246" s="199" t="str">
        <f t="shared" si="3578"/>
        <v>BB$16</v>
      </c>
      <c r="BC2246" s="199" t="str">
        <f t="shared" si="3578"/>
        <v>BC$16</v>
      </c>
      <c r="BD2246" s="199" t="str">
        <f t="shared" si="3578"/>
        <v>BD$16</v>
      </c>
      <c r="BE2246" s="199" t="str">
        <f t="shared" si="3578"/>
        <v>BE$16</v>
      </c>
      <c r="BF2246" s="199" t="str">
        <f t="shared" si="3578"/>
        <v>BF$16</v>
      </c>
      <c r="BG2246" s="199" t="str">
        <f t="shared" si="3578"/>
        <v>BG$16</v>
      </c>
      <c r="BH2246" s="199" t="str">
        <f t="shared" si="3578"/>
        <v>BH$16</v>
      </c>
      <c r="BI2246" s="199" t="str">
        <f t="shared" si="3578"/>
        <v>BI$16</v>
      </c>
      <c r="BJ2246" s="199" t="str">
        <f t="shared" si="3578"/>
        <v>BJ$16</v>
      </c>
      <c r="BK2246" s="199" t="str">
        <f t="shared" si="3578"/>
        <v>BK$16</v>
      </c>
      <c r="BL2246" s="199" t="str">
        <f t="shared" si="3578"/>
        <v>BL$16</v>
      </c>
      <c r="BM2246" s="199" t="str">
        <f t="shared" si="3578"/>
        <v>BM$16</v>
      </c>
      <c r="BN2246" s="199" t="str">
        <f t="shared" si="3578"/>
        <v>BN$16</v>
      </c>
      <c r="BO2246" s="199" t="str">
        <f t="shared" si="3578"/>
        <v>BO$16</v>
      </c>
      <c r="BP2246" s="199" t="str">
        <f t="shared" si="3578"/>
        <v>BP$16</v>
      </c>
      <c r="BQ2246" s="199" t="str">
        <f t="shared" si="3578"/>
        <v>BQ$16</v>
      </c>
      <c r="BR2246" s="199" t="str">
        <f t="shared" si="3578"/>
        <v>BR$16</v>
      </c>
      <c r="BS2246" s="199" t="str">
        <f t="shared" si="3578"/>
        <v>BS$16</v>
      </c>
      <c r="BT2246" s="199" t="str">
        <f t="shared" si="3578"/>
        <v>BT$16</v>
      </c>
      <c r="BU2246" s="199" t="str">
        <f t="shared" si="3578"/>
        <v>BU$16</v>
      </c>
      <c r="BV2246" s="199" t="str">
        <f t="shared" si="3578"/>
        <v>BV$16</v>
      </c>
      <c r="BW2246" s="199" t="str">
        <f t="shared" si="3578"/>
        <v>BW$16</v>
      </c>
      <c r="BX2246" s="199" t="str">
        <f t="shared" si="3578"/>
        <v>BX$16</v>
      </c>
      <c r="BY2246" s="199" t="str">
        <f t="shared" si="3578"/>
        <v>BY$16</v>
      </c>
      <c r="BZ2246" s="199" t="str">
        <f t="shared" si="3578"/>
        <v>BZ$16</v>
      </c>
      <c r="CA2246" s="199" t="str">
        <f t="shared" si="3578"/>
        <v>CA$16</v>
      </c>
      <c r="CB2246" s="199" t="str">
        <f t="shared" si="3578"/>
        <v>CB$16</v>
      </c>
      <c r="CC2246" s="199" t="str">
        <f t="shared" si="3578"/>
        <v>CC$16</v>
      </c>
      <c r="CD2246" s="199" t="str">
        <f t="shared" si="3578"/>
        <v>CD$16</v>
      </c>
      <c r="CE2246" s="199" t="str">
        <f t="shared" ref="CE2246:CL2246" si="3579">CE$20</f>
        <v>CE$16</v>
      </c>
      <c r="CF2246" s="199" t="str">
        <f t="shared" si="3579"/>
        <v>CF$16</v>
      </c>
      <c r="CG2246" s="199" t="str">
        <f t="shared" si="3579"/>
        <v>CG$16</v>
      </c>
      <c r="CH2246" s="199" t="str">
        <f t="shared" si="3579"/>
        <v>CH$16</v>
      </c>
      <c r="CI2246" s="199" t="str">
        <f t="shared" si="3579"/>
        <v>CI$16</v>
      </c>
      <c r="CJ2246" s="199" t="str">
        <f t="shared" si="3579"/>
        <v>CJ$16</v>
      </c>
      <c r="CK2246" s="199" t="str">
        <f t="shared" si="3579"/>
        <v>CK$16</v>
      </c>
      <c r="CL2246" s="199" t="str">
        <f t="shared" si="3579"/>
        <v>CL$16</v>
      </c>
      <c r="CN2246" s="176"/>
      <c r="CO2246" s="199" t="str">
        <f t="shared" ref="CO2246:DL2246" si="3580">CO$20</f>
        <v>CO$16</v>
      </c>
      <c r="CP2246" s="199" t="str">
        <f t="shared" si="3580"/>
        <v>CP$16</v>
      </c>
      <c r="CQ2246" s="199" t="str">
        <f t="shared" si="3580"/>
        <v>CQ$16</v>
      </c>
      <c r="CR2246" s="199" t="str">
        <f t="shared" si="3580"/>
        <v>CR$16</v>
      </c>
      <c r="CS2246" s="199" t="str">
        <f t="shared" si="3580"/>
        <v>CS$16</v>
      </c>
      <c r="CT2246" s="199" t="str">
        <f t="shared" si="3580"/>
        <v>CT$16</v>
      </c>
      <c r="CU2246" s="199" t="str">
        <f t="shared" si="3580"/>
        <v>CU$16</v>
      </c>
      <c r="CV2246" s="199" t="str">
        <f t="shared" si="3580"/>
        <v>CV$16</v>
      </c>
      <c r="CW2246" s="199" t="str">
        <f t="shared" si="3580"/>
        <v>CW$16</v>
      </c>
      <c r="CX2246" s="199" t="str">
        <f t="shared" si="3580"/>
        <v>CX$16</v>
      </c>
      <c r="CY2246" s="199" t="str">
        <f t="shared" si="3580"/>
        <v>CY$16</v>
      </c>
      <c r="CZ2246" s="199" t="str">
        <f t="shared" si="3580"/>
        <v>CZ$16</v>
      </c>
      <c r="DA2246" s="199" t="str">
        <f t="shared" si="3580"/>
        <v>DA$16</v>
      </c>
      <c r="DB2246" s="199" t="str">
        <f t="shared" si="3580"/>
        <v>DB$16</v>
      </c>
      <c r="DC2246" s="199" t="str">
        <f t="shared" si="3580"/>
        <v>DC$16</v>
      </c>
      <c r="DD2246" s="199" t="str">
        <f t="shared" si="3580"/>
        <v>DD$16</v>
      </c>
      <c r="DE2246" s="199" t="str">
        <f t="shared" si="3580"/>
        <v>DE$16</v>
      </c>
      <c r="DF2246" s="199" t="str">
        <f t="shared" si="3580"/>
        <v>DF$16</v>
      </c>
      <c r="DG2246" s="199" t="str">
        <f t="shared" si="3580"/>
        <v>DG$16</v>
      </c>
      <c r="DH2246" s="199" t="str">
        <f t="shared" si="3580"/>
        <v>DH$16</v>
      </c>
      <c r="DI2246" s="199" t="str">
        <f t="shared" si="3580"/>
        <v>DI$16</v>
      </c>
      <c r="DJ2246" s="199" t="str">
        <f t="shared" si="3580"/>
        <v>DJ$16</v>
      </c>
      <c r="DK2246" s="199" t="str">
        <f t="shared" si="3580"/>
        <v>DK$16</v>
      </c>
      <c r="DL2246" s="199" t="str">
        <f t="shared" si="3580"/>
        <v>DL$16</v>
      </c>
    </row>
    <row r="2247" spans="1:116" x14ac:dyDescent="0.4">
      <c r="A2247" s="174"/>
      <c r="E2247" s="8"/>
      <c r="G2247" s="175" t="s">
        <v>505</v>
      </c>
      <c r="H2247" s="200"/>
      <c r="I2247" s="201"/>
      <c r="J2247" s="201"/>
      <c r="K2247" s="202"/>
      <c r="L2247" s="202"/>
      <c r="M2247" s="202"/>
      <c r="N2247" s="202"/>
      <c r="O2247" s="202"/>
      <c r="P2247" s="202"/>
      <c r="R2247" s="202"/>
      <c r="S2247" s="199" t="str">
        <f t="shared" ref="S2247:AX2247" si="3581">S$21</f>
        <v>S$17</v>
      </c>
      <c r="T2247" s="199" t="str">
        <f t="shared" si="3581"/>
        <v>T$17</v>
      </c>
      <c r="U2247" s="199" t="str">
        <f t="shared" si="3581"/>
        <v>U$17</v>
      </c>
      <c r="V2247" s="199" t="str">
        <f t="shared" si="3581"/>
        <v>V$17</v>
      </c>
      <c r="W2247" s="199" t="str">
        <f t="shared" si="3581"/>
        <v>W$17</v>
      </c>
      <c r="X2247" s="199" t="str">
        <f t="shared" si="3581"/>
        <v>X$17</v>
      </c>
      <c r="Y2247" s="199" t="str">
        <f t="shared" si="3581"/>
        <v>Y$17</v>
      </c>
      <c r="Z2247" s="199" t="str">
        <f t="shared" si="3581"/>
        <v>Z$17</v>
      </c>
      <c r="AA2247" s="199" t="str">
        <f t="shared" si="3581"/>
        <v>AA$17</v>
      </c>
      <c r="AB2247" s="199" t="str">
        <f t="shared" si="3581"/>
        <v>AB$17</v>
      </c>
      <c r="AC2247" s="199" t="str">
        <f t="shared" si="3581"/>
        <v>AC$17</v>
      </c>
      <c r="AD2247" s="199" t="str">
        <f t="shared" si="3581"/>
        <v>AD$17</v>
      </c>
      <c r="AE2247" s="199" t="str">
        <f t="shared" si="3581"/>
        <v>AE$17</v>
      </c>
      <c r="AF2247" s="199" t="str">
        <f t="shared" si="3581"/>
        <v>AF$17</v>
      </c>
      <c r="AG2247" s="199" t="str">
        <f t="shared" si="3581"/>
        <v>AG$17</v>
      </c>
      <c r="AH2247" s="199" t="str">
        <f t="shared" si="3581"/>
        <v>AH$17</v>
      </c>
      <c r="AI2247" s="199" t="str">
        <f t="shared" si="3581"/>
        <v>AI$17</v>
      </c>
      <c r="AJ2247" s="199" t="str">
        <f t="shared" si="3581"/>
        <v>AJ$17</v>
      </c>
      <c r="AK2247" s="199" t="str">
        <f t="shared" si="3581"/>
        <v>AK$17</v>
      </c>
      <c r="AL2247" s="199" t="str">
        <f t="shared" si="3581"/>
        <v>AL$17</v>
      </c>
      <c r="AM2247" s="199" t="str">
        <f t="shared" si="3581"/>
        <v>AM$17</v>
      </c>
      <c r="AN2247" s="199" t="str">
        <f t="shared" si="3581"/>
        <v>AN$17</v>
      </c>
      <c r="AO2247" s="199" t="str">
        <f t="shared" si="3581"/>
        <v>AO$17</v>
      </c>
      <c r="AP2247" s="199" t="str">
        <f t="shared" si="3581"/>
        <v>AP$17</v>
      </c>
      <c r="AQ2247" s="199" t="str">
        <f t="shared" si="3581"/>
        <v>AQ$17</v>
      </c>
      <c r="AR2247" s="199" t="str">
        <f t="shared" si="3581"/>
        <v>AR$17</v>
      </c>
      <c r="AS2247" s="199" t="str">
        <f t="shared" si="3581"/>
        <v>AS$17</v>
      </c>
      <c r="AT2247" s="199" t="str">
        <f t="shared" si="3581"/>
        <v>AT$17</v>
      </c>
      <c r="AU2247" s="199" t="str">
        <f t="shared" si="3581"/>
        <v>AU$17</v>
      </c>
      <c r="AV2247" s="199" t="str">
        <f t="shared" si="3581"/>
        <v>AV$17</v>
      </c>
      <c r="AW2247" s="199" t="str">
        <f t="shared" si="3581"/>
        <v>AW$17</v>
      </c>
      <c r="AX2247" s="199" t="str">
        <f t="shared" si="3581"/>
        <v>AX$17</v>
      </c>
      <c r="AY2247" s="199" t="str">
        <f t="shared" ref="AY2247:CD2247" si="3582">AY$21</f>
        <v>AY$17</v>
      </c>
      <c r="AZ2247" s="199" t="str">
        <f t="shared" si="3582"/>
        <v>AZ$17</v>
      </c>
      <c r="BA2247" s="199" t="str">
        <f t="shared" si="3582"/>
        <v>BA$17</v>
      </c>
      <c r="BB2247" s="199" t="str">
        <f t="shared" si="3582"/>
        <v>BB$17</v>
      </c>
      <c r="BC2247" s="199" t="str">
        <f t="shared" si="3582"/>
        <v>BC$17</v>
      </c>
      <c r="BD2247" s="199" t="str">
        <f t="shared" si="3582"/>
        <v>BD$17</v>
      </c>
      <c r="BE2247" s="199" t="str">
        <f t="shared" si="3582"/>
        <v>BE$17</v>
      </c>
      <c r="BF2247" s="199" t="str">
        <f t="shared" si="3582"/>
        <v>BF$17</v>
      </c>
      <c r="BG2247" s="199" t="str">
        <f t="shared" si="3582"/>
        <v>BG$17</v>
      </c>
      <c r="BH2247" s="199" t="str">
        <f t="shared" si="3582"/>
        <v>BH$17</v>
      </c>
      <c r="BI2247" s="199" t="str">
        <f t="shared" si="3582"/>
        <v>BI$17</v>
      </c>
      <c r="BJ2247" s="199" t="str">
        <f t="shared" si="3582"/>
        <v>BJ$17</v>
      </c>
      <c r="BK2247" s="199" t="str">
        <f t="shared" si="3582"/>
        <v>BK$17</v>
      </c>
      <c r="BL2247" s="199" t="str">
        <f t="shared" si="3582"/>
        <v>BL$17</v>
      </c>
      <c r="BM2247" s="199" t="str">
        <f t="shared" si="3582"/>
        <v>BM$17</v>
      </c>
      <c r="BN2247" s="199" t="str">
        <f t="shared" si="3582"/>
        <v>BN$17</v>
      </c>
      <c r="BO2247" s="199" t="str">
        <f t="shared" si="3582"/>
        <v>BO$17</v>
      </c>
      <c r="BP2247" s="199" t="str">
        <f t="shared" si="3582"/>
        <v>BP$17</v>
      </c>
      <c r="BQ2247" s="199" t="str">
        <f t="shared" si="3582"/>
        <v>BQ$17</v>
      </c>
      <c r="BR2247" s="199" t="str">
        <f t="shared" si="3582"/>
        <v>BR$17</v>
      </c>
      <c r="BS2247" s="199" t="str">
        <f t="shared" si="3582"/>
        <v>BS$17</v>
      </c>
      <c r="BT2247" s="199" t="str">
        <f t="shared" si="3582"/>
        <v>BT$17</v>
      </c>
      <c r="BU2247" s="199" t="str">
        <f t="shared" si="3582"/>
        <v>BU$17</v>
      </c>
      <c r="BV2247" s="199" t="str">
        <f t="shared" si="3582"/>
        <v>BV$17</v>
      </c>
      <c r="BW2247" s="199" t="str">
        <f t="shared" si="3582"/>
        <v>BW$17</v>
      </c>
      <c r="BX2247" s="199" t="str">
        <f t="shared" si="3582"/>
        <v>BX$17</v>
      </c>
      <c r="BY2247" s="199" t="str">
        <f t="shared" si="3582"/>
        <v>BY$17</v>
      </c>
      <c r="BZ2247" s="199" t="str">
        <f t="shared" si="3582"/>
        <v>BZ$17</v>
      </c>
      <c r="CA2247" s="199" t="str">
        <f t="shared" si="3582"/>
        <v>CA$17</v>
      </c>
      <c r="CB2247" s="199" t="str">
        <f t="shared" si="3582"/>
        <v>CB$17</v>
      </c>
      <c r="CC2247" s="199" t="str">
        <f t="shared" si="3582"/>
        <v>CC$17</v>
      </c>
      <c r="CD2247" s="199" t="str">
        <f t="shared" si="3582"/>
        <v>CD$17</v>
      </c>
      <c r="CE2247" s="199" t="str">
        <f t="shared" ref="CE2247:CL2247" si="3583">CE$21</f>
        <v>CE$17</v>
      </c>
      <c r="CF2247" s="199" t="str">
        <f t="shared" si="3583"/>
        <v>CF$17</v>
      </c>
      <c r="CG2247" s="199" t="str">
        <f t="shared" si="3583"/>
        <v>CG$17</v>
      </c>
      <c r="CH2247" s="199" t="str">
        <f t="shared" si="3583"/>
        <v>CH$17</v>
      </c>
      <c r="CI2247" s="199" t="str">
        <f t="shared" si="3583"/>
        <v>CI$17</v>
      </c>
      <c r="CJ2247" s="199" t="str">
        <f t="shared" si="3583"/>
        <v>CJ$17</v>
      </c>
      <c r="CK2247" s="199" t="str">
        <f t="shared" si="3583"/>
        <v>CK$17</v>
      </c>
      <c r="CL2247" s="199" t="str">
        <f t="shared" si="3583"/>
        <v>CL$17</v>
      </c>
      <c r="CN2247" s="201"/>
      <c r="CO2247" s="199" t="str">
        <f t="shared" ref="CO2247:DL2247" si="3584">CO$21</f>
        <v>CO$17</v>
      </c>
      <c r="CP2247" s="199" t="str">
        <f t="shared" si="3584"/>
        <v>CP$17</v>
      </c>
      <c r="CQ2247" s="199" t="str">
        <f t="shared" si="3584"/>
        <v>CQ$17</v>
      </c>
      <c r="CR2247" s="199" t="str">
        <f t="shared" si="3584"/>
        <v>CR$17</v>
      </c>
      <c r="CS2247" s="199" t="str">
        <f t="shared" si="3584"/>
        <v>CS$17</v>
      </c>
      <c r="CT2247" s="199" t="str">
        <f t="shared" si="3584"/>
        <v>CT$17</v>
      </c>
      <c r="CU2247" s="199" t="str">
        <f t="shared" si="3584"/>
        <v>CU$17</v>
      </c>
      <c r="CV2247" s="199" t="str">
        <f t="shared" si="3584"/>
        <v>CV$17</v>
      </c>
      <c r="CW2247" s="199" t="str">
        <f t="shared" si="3584"/>
        <v>CW$17</v>
      </c>
      <c r="CX2247" s="199" t="str">
        <f t="shared" si="3584"/>
        <v>CX$17</v>
      </c>
      <c r="CY2247" s="199" t="str">
        <f t="shared" si="3584"/>
        <v>CY$17</v>
      </c>
      <c r="CZ2247" s="199" t="str">
        <f t="shared" si="3584"/>
        <v>CZ$17</v>
      </c>
      <c r="DA2247" s="199" t="str">
        <f t="shared" si="3584"/>
        <v>DA$17</v>
      </c>
      <c r="DB2247" s="199" t="str">
        <f t="shared" si="3584"/>
        <v>DB$17</v>
      </c>
      <c r="DC2247" s="199" t="str">
        <f t="shared" si="3584"/>
        <v>DC$17</v>
      </c>
      <c r="DD2247" s="199" t="str">
        <f t="shared" si="3584"/>
        <v>DD$17</v>
      </c>
      <c r="DE2247" s="199" t="str">
        <f t="shared" si="3584"/>
        <v>DE$17</v>
      </c>
      <c r="DF2247" s="199" t="str">
        <f t="shared" si="3584"/>
        <v>DF$17</v>
      </c>
      <c r="DG2247" s="199" t="str">
        <f t="shared" si="3584"/>
        <v>DG$17</v>
      </c>
      <c r="DH2247" s="199" t="str">
        <f t="shared" si="3584"/>
        <v>DH$17</v>
      </c>
      <c r="DI2247" s="199" t="str">
        <f t="shared" si="3584"/>
        <v>DI$17</v>
      </c>
      <c r="DJ2247" s="199" t="str">
        <f t="shared" si="3584"/>
        <v>DJ$17</v>
      </c>
      <c r="DK2247" s="199" t="str">
        <f t="shared" si="3584"/>
        <v>DK$17</v>
      </c>
      <c r="DL2247" s="199" t="str">
        <f t="shared" si="3584"/>
        <v>DL$17</v>
      </c>
    </row>
    <row r="2248" spans="1:116" x14ac:dyDescent="0.4">
      <c r="A2248" s="174"/>
      <c r="E2248" s="8"/>
      <c r="G2248" s="175" t="s">
        <v>463</v>
      </c>
      <c r="H2248" s="200"/>
      <c r="I2248" s="201"/>
      <c r="J2248" s="201"/>
      <c r="K2248" s="202"/>
      <c r="L2248" s="202"/>
      <c r="M2248" s="202"/>
      <c r="N2248" s="202"/>
      <c r="O2248" s="202"/>
      <c r="P2248" s="202"/>
      <c r="R2248" s="202"/>
      <c r="S2248" s="190"/>
      <c r="T2248" s="190"/>
      <c r="U2248" s="190"/>
      <c r="V2248" s="190"/>
      <c r="W2248" s="190"/>
      <c r="X2248" s="190"/>
      <c r="Y2248" s="190"/>
      <c r="Z2248" s="190"/>
      <c r="AA2248" s="190"/>
      <c r="AB2248" s="190"/>
      <c r="AC2248" s="190"/>
      <c r="AD2248" s="190"/>
      <c r="AE2248" s="190"/>
      <c r="AF2248" s="190"/>
      <c r="AG2248" s="190"/>
      <c r="AH2248" s="190"/>
      <c r="AI2248" s="190"/>
      <c r="AJ2248" s="190"/>
      <c r="AK2248" s="190"/>
      <c r="AL2248" s="190"/>
      <c r="AM2248" s="190"/>
      <c r="AN2248" s="190"/>
      <c r="AO2248" s="190"/>
      <c r="AP2248" s="190"/>
      <c r="AQ2248" s="190"/>
      <c r="AR2248" s="190"/>
      <c r="AS2248" s="190"/>
      <c r="AT2248" s="190"/>
      <c r="AU2248" s="190"/>
      <c r="AV2248" s="190"/>
      <c r="AW2248" s="190"/>
      <c r="AX2248" s="190"/>
      <c r="AY2248" s="190"/>
      <c r="AZ2248" s="190"/>
      <c r="BA2248" s="190"/>
      <c r="BB2248" s="190"/>
      <c r="BC2248" s="190"/>
      <c r="BD2248" s="190"/>
      <c r="BE2248" s="190"/>
      <c r="BF2248" s="190"/>
      <c r="BG2248" s="190"/>
      <c r="BH2248" s="190"/>
      <c r="BI2248" s="190"/>
      <c r="BJ2248" s="190"/>
      <c r="BK2248" s="190"/>
      <c r="BL2248" s="190"/>
      <c r="BM2248" s="190"/>
      <c r="BN2248" s="190"/>
      <c r="BO2248" s="190"/>
      <c r="BP2248" s="190"/>
      <c r="BQ2248" s="190"/>
      <c r="BR2248" s="190"/>
      <c r="BS2248" s="190"/>
      <c r="BT2248" s="190"/>
      <c r="BU2248" s="190"/>
      <c r="BV2248" s="190"/>
      <c r="BW2248" s="190"/>
      <c r="BX2248" s="190"/>
      <c r="BY2248" s="190"/>
      <c r="BZ2248" s="190"/>
      <c r="CA2248" s="190"/>
      <c r="CB2248" s="190"/>
      <c r="CC2248" s="190"/>
      <c r="CD2248" s="190"/>
      <c r="CE2248" s="190"/>
      <c r="CF2248" s="190"/>
      <c r="CG2248" s="190"/>
      <c r="CH2248" s="190"/>
      <c r="CI2248" s="190"/>
      <c r="CJ2248" s="190"/>
      <c r="CK2248" s="190"/>
      <c r="CL2248" s="190"/>
      <c r="CN2248" s="201"/>
      <c r="CO2248" s="190"/>
      <c r="CP2248" s="190"/>
      <c r="CQ2248" s="190"/>
      <c r="CR2248" s="190"/>
      <c r="CS2248" s="190"/>
      <c r="CT2248" s="190"/>
      <c r="CU2248" s="190"/>
      <c r="CV2248" s="190"/>
      <c r="CW2248" s="190"/>
      <c r="CX2248" s="190"/>
      <c r="CY2248" s="190"/>
      <c r="CZ2248" s="190"/>
      <c r="DA2248" s="190"/>
      <c r="DB2248" s="190"/>
      <c r="DC2248" s="190"/>
      <c r="DD2248" s="190"/>
      <c r="DE2248" s="190"/>
      <c r="DF2248" s="190"/>
      <c r="DG2248" s="190"/>
      <c r="DH2248" s="190"/>
      <c r="DI2248" s="190"/>
      <c r="DJ2248" s="190"/>
      <c r="DK2248" s="190"/>
      <c r="DL2248" s="190"/>
    </row>
    <row r="2249" spans="1:116" x14ac:dyDescent="0.4">
      <c r="A2249" s="174"/>
      <c r="E2249" s="8"/>
      <c r="G2249" s="175" t="s">
        <v>464</v>
      </c>
      <c r="H2249" s="200"/>
      <c r="I2249" s="201"/>
      <c r="J2249" s="201"/>
      <c r="K2249" s="202"/>
      <c r="L2249" s="202"/>
      <c r="M2249" s="202"/>
      <c r="N2249" s="202"/>
      <c r="O2249" s="202"/>
      <c r="P2249" s="202"/>
      <c r="R2249" s="202"/>
      <c r="S2249" s="190"/>
      <c r="T2249" s="190"/>
      <c r="U2249" s="190"/>
      <c r="V2249" s="190"/>
      <c r="W2249" s="190"/>
      <c r="X2249" s="190"/>
      <c r="Y2249" s="190"/>
      <c r="Z2249" s="190"/>
      <c r="AA2249" s="190"/>
      <c r="AB2249" s="190"/>
      <c r="AC2249" s="190"/>
      <c r="AD2249" s="190"/>
      <c r="AE2249" s="190"/>
      <c r="AF2249" s="190"/>
      <c r="AG2249" s="190"/>
      <c r="AH2249" s="190"/>
      <c r="AI2249" s="190"/>
      <c r="AJ2249" s="190"/>
      <c r="AK2249" s="190"/>
      <c r="AL2249" s="190"/>
      <c r="AM2249" s="190"/>
      <c r="AN2249" s="190"/>
      <c r="AO2249" s="190"/>
      <c r="AP2249" s="190"/>
      <c r="AQ2249" s="190"/>
      <c r="AR2249" s="190"/>
      <c r="AS2249" s="190"/>
      <c r="AT2249" s="190"/>
      <c r="AU2249" s="190"/>
      <c r="AV2249" s="190"/>
      <c r="AW2249" s="190"/>
      <c r="AX2249" s="190"/>
      <c r="AY2249" s="190"/>
      <c r="AZ2249" s="190"/>
      <c r="BA2249" s="190"/>
      <c r="BB2249" s="190"/>
      <c r="BC2249" s="190"/>
      <c r="BD2249" s="190"/>
      <c r="BE2249" s="190"/>
      <c r="BF2249" s="190"/>
      <c r="BG2249" s="190"/>
      <c r="BH2249" s="190"/>
      <c r="BI2249" s="190"/>
      <c r="BJ2249" s="190"/>
      <c r="BK2249" s="190"/>
      <c r="BL2249" s="190"/>
      <c r="BM2249" s="190"/>
      <c r="BN2249" s="190"/>
      <c r="BO2249" s="190"/>
      <c r="BP2249" s="190"/>
      <c r="BQ2249" s="190"/>
      <c r="BR2249" s="190"/>
      <c r="BS2249" s="190"/>
      <c r="BT2249" s="190"/>
      <c r="BU2249" s="190"/>
      <c r="BV2249" s="190"/>
      <c r="BW2249" s="190"/>
      <c r="BX2249" s="190"/>
      <c r="BY2249" s="190"/>
      <c r="BZ2249" s="190"/>
      <c r="CA2249" s="190"/>
      <c r="CB2249" s="190"/>
      <c r="CC2249" s="190"/>
      <c r="CD2249" s="190"/>
      <c r="CE2249" s="190"/>
      <c r="CF2249" s="190"/>
      <c r="CG2249" s="190"/>
      <c r="CH2249" s="190"/>
      <c r="CI2249" s="190"/>
      <c r="CJ2249" s="190"/>
      <c r="CK2249" s="190"/>
      <c r="CL2249" s="190"/>
      <c r="CN2249" s="201"/>
      <c r="CO2249" s="190"/>
      <c r="CP2249" s="190"/>
      <c r="CQ2249" s="190"/>
      <c r="CR2249" s="190"/>
      <c r="CS2249" s="190"/>
      <c r="CT2249" s="190"/>
      <c r="CU2249" s="190"/>
      <c r="CV2249" s="190"/>
      <c r="CW2249" s="190"/>
      <c r="CX2249" s="190"/>
      <c r="CY2249" s="190"/>
      <c r="CZ2249" s="190"/>
      <c r="DA2249" s="190"/>
      <c r="DB2249" s="190"/>
      <c r="DC2249" s="190"/>
      <c r="DD2249" s="190"/>
      <c r="DE2249" s="190"/>
      <c r="DF2249" s="190"/>
      <c r="DG2249" s="190"/>
      <c r="DH2249" s="190"/>
      <c r="DI2249" s="190"/>
      <c r="DJ2249" s="190"/>
      <c r="DK2249" s="190"/>
      <c r="DL2249" s="190"/>
    </row>
    <row r="2250" spans="1:116" x14ac:dyDescent="0.4">
      <c r="A2250" s="31" t="s">
        <v>218</v>
      </c>
      <c r="B2250" s="31" t="s">
        <v>243</v>
      </c>
      <c r="C2250" s="31"/>
      <c r="D2250" t="s">
        <v>429</v>
      </c>
      <c r="E2250" s="8" t="str">
        <f t="shared" ref="E2250:E2263" si="3585">ROW()&amp;" "&amp;D2250</f>
        <v>2250 DCOPS-IS</v>
      </c>
      <c r="F2250" t="s">
        <v>315</v>
      </c>
      <c r="G2250" s="70" t="s">
        <v>314</v>
      </c>
      <c r="H2250" s="200"/>
      <c r="I2250" s="201"/>
      <c r="J2250" s="201"/>
      <c r="K2250" s="202"/>
      <c r="L2250" s="202"/>
      <c r="M2250" s="202"/>
      <c r="N2250" s="202"/>
      <c r="O2250" s="202"/>
      <c r="P2250" s="202"/>
      <c r="R2250" s="202"/>
      <c r="S2250" s="190" t="str">
        <f t="shared" ref="S2250:AX2250" si="3586">S$22</f>
        <v>S$18</v>
      </c>
      <c r="T2250" s="190" t="str">
        <f t="shared" si="3586"/>
        <v>T$18</v>
      </c>
      <c r="U2250" s="190" t="str">
        <f t="shared" si="3586"/>
        <v>U$18</v>
      </c>
      <c r="V2250" s="190" t="str">
        <f t="shared" si="3586"/>
        <v>V$18</v>
      </c>
      <c r="W2250" s="190" t="str">
        <f t="shared" si="3586"/>
        <v>W$18</v>
      </c>
      <c r="X2250" s="190" t="str">
        <f t="shared" si="3586"/>
        <v>X$18</v>
      </c>
      <c r="Y2250" s="190" t="str">
        <f t="shared" si="3586"/>
        <v>Y$18</v>
      </c>
      <c r="Z2250" s="190" t="str">
        <f t="shared" si="3586"/>
        <v>Z$18</v>
      </c>
      <c r="AA2250" s="190" t="str">
        <f t="shared" si="3586"/>
        <v>AA$18</v>
      </c>
      <c r="AB2250" s="190" t="str">
        <f t="shared" si="3586"/>
        <v>AB$18</v>
      </c>
      <c r="AC2250" s="190" t="str">
        <f t="shared" si="3586"/>
        <v>AC$18</v>
      </c>
      <c r="AD2250" s="190" t="str">
        <f t="shared" si="3586"/>
        <v>AD$18</v>
      </c>
      <c r="AE2250" s="190" t="str">
        <f t="shared" si="3586"/>
        <v>AE$18</v>
      </c>
      <c r="AF2250" s="190" t="str">
        <f t="shared" si="3586"/>
        <v>AF$18</v>
      </c>
      <c r="AG2250" s="190" t="str">
        <f t="shared" si="3586"/>
        <v>AG$18</v>
      </c>
      <c r="AH2250" s="190" t="str">
        <f t="shared" si="3586"/>
        <v>AH$18</v>
      </c>
      <c r="AI2250" s="190" t="str">
        <f t="shared" si="3586"/>
        <v>AI$18</v>
      </c>
      <c r="AJ2250" s="190" t="str">
        <f t="shared" si="3586"/>
        <v>AJ$18</v>
      </c>
      <c r="AK2250" s="190" t="str">
        <f t="shared" si="3586"/>
        <v>AK$18</v>
      </c>
      <c r="AL2250" s="190" t="str">
        <f t="shared" si="3586"/>
        <v>AL$18</v>
      </c>
      <c r="AM2250" s="190" t="str">
        <f t="shared" si="3586"/>
        <v>AM$18</v>
      </c>
      <c r="AN2250" s="190" t="str">
        <f t="shared" si="3586"/>
        <v>AN$18</v>
      </c>
      <c r="AO2250" s="190" t="str">
        <f t="shared" si="3586"/>
        <v>AO$18</v>
      </c>
      <c r="AP2250" s="190" t="str">
        <f t="shared" si="3586"/>
        <v>AP$18</v>
      </c>
      <c r="AQ2250" s="190" t="str">
        <f t="shared" si="3586"/>
        <v>AQ$18</v>
      </c>
      <c r="AR2250" s="190" t="str">
        <f t="shared" si="3586"/>
        <v>AR$18</v>
      </c>
      <c r="AS2250" s="190" t="str">
        <f t="shared" si="3586"/>
        <v>AS$18</v>
      </c>
      <c r="AT2250" s="190" t="str">
        <f t="shared" si="3586"/>
        <v>AT$18</v>
      </c>
      <c r="AU2250" s="190" t="str">
        <f t="shared" si="3586"/>
        <v>AU$18</v>
      </c>
      <c r="AV2250" s="190" t="str">
        <f t="shared" si="3586"/>
        <v>AV$18</v>
      </c>
      <c r="AW2250" s="190" t="str">
        <f t="shared" si="3586"/>
        <v>AW$18</v>
      </c>
      <c r="AX2250" s="190" t="str">
        <f t="shared" si="3586"/>
        <v>AX$18</v>
      </c>
      <c r="AY2250" s="190" t="str">
        <f t="shared" ref="AY2250:CD2250" si="3587">AY$22</f>
        <v>AY$18</v>
      </c>
      <c r="AZ2250" s="190" t="str">
        <f t="shared" si="3587"/>
        <v>AZ$18</v>
      </c>
      <c r="BA2250" s="190" t="str">
        <f t="shared" si="3587"/>
        <v>BA$18</v>
      </c>
      <c r="BB2250" s="190" t="str">
        <f t="shared" si="3587"/>
        <v>BB$18</v>
      </c>
      <c r="BC2250" s="190" t="str">
        <f t="shared" si="3587"/>
        <v>BC$18</v>
      </c>
      <c r="BD2250" s="190" t="str">
        <f t="shared" si="3587"/>
        <v>BD$18</v>
      </c>
      <c r="BE2250" s="190" t="str">
        <f t="shared" si="3587"/>
        <v>BE$18</v>
      </c>
      <c r="BF2250" s="190" t="str">
        <f t="shared" si="3587"/>
        <v>BF$18</v>
      </c>
      <c r="BG2250" s="190" t="str">
        <f t="shared" si="3587"/>
        <v>BG$18</v>
      </c>
      <c r="BH2250" s="190" t="str">
        <f t="shared" si="3587"/>
        <v>BH$18</v>
      </c>
      <c r="BI2250" s="190" t="str">
        <f t="shared" si="3587"/>
        <v>BI$18</v>
      </c>
      <c r="BJ2250" s="190" t="str">
        <f t="shared" si="3587"/>
        <v>BJ$18</v>
      </c>
      <c r="BK2250" s="190" t="str">
        <f t="shared" si="3587"/>
        <v>BK$18</v>
      </c>
      <c r="BL2250" s="190" t="str">
        <f t="shared" si="3587"/>
        <v>BL$18</v>
      </c>
      <c r="BM2250" s="190" t="str">
        <f t="shared" si="3587"/>
        <v>BM$18</v>
      </c>
      <c r="BN2250" s="190" t="str">
        <f t="shared" si="3587"/>
        <v>BN$18</v>
      </c>
      <c r="BO2250" s="190" t="str">
        <f t="shared" si="3587"/>
        <v>BO$18</v>
      </c>
      <c r="BP2250" s="190" t="str">
        <f t="shared" si="3587"/>
        <v>BP$18</v>
      </c>
      <c r="BQ2250" s="190" t="str">
        <f t="shared" si="3587"/>
        <v>BQ$18</v>
      </c>
      <c r="BR2250" s="190" t="str">
        <f t="shared" si="3587"/>
        <v>BR$18</v>
      </c>
      <c r="BS2250" s="190" t="str">
        <f t="shared" si="3587"/>
        <v>BS$18</v>
      </c>
      <c r="BT2250" s="190" t="str">
        <f t="shared" si="3587"/>
        <v>BT$18</v>
      </c>
      <c r="BU2250" s="190" t="str">
        <f t="shared" si="3587"/>
        <v>BU$18</v>
      </c>
      <c r="BV2250" s="190" t="str">
        <f t="shared" si="3587"/>
        <v>BV$18</v>
      </c>
      <c r="BW2250" s="190" t="str">
        <f t="shared" si="3587"/>
        <v>BW$18</v>
      </c>
      <c r="BX2250" s="190" t="str">
        <f t="shared" si="3587"/>
        <v>BX$18</v>
      </c>
      <c r="BY2250" s="190" t="str">
        <f t="shared" si="3587"/>
        <v>BY$18</v>
      </c>
      <c r="BZ2250" s="190" t="str">
        <f t="shared" si="3587"/>
        <v>BZ$18</v>
      </c>
      <c r="CA2250" s="190" t="str">
        <f t="shared" si="3587"/>
        <v>CA$18</v>
      </c>
      <c r="CB2250" s="190" t="str">
        <f t="shared" si="3587"/>
        <v>CB$18</v>
      </c>
      <c r="CC2250" s="190" t="str">
        <f t="shared" si="3587"/>
        <v>CC$18</v>
      </c>
      <c r="CD2250" s="190" t="str">
        <f t="shared" si="3587"/>
        <v>CD$18</v>
      </c>
      <c r="CE2250" s="190" t="str">
        <f t="shared" ref="CE2250:CL2250" si="3588">CE$22</f>
        <v>CE$18</v>
      </c>
      <c r="CF2250" s="190" t="str">
        <f t="shared" si="3588"/>
        <v>CF$18</v>
      </c>
      <c r="CG2250" s="190" t="str">
        <f t="shared" si="3588"/>
        <v>CG$18</v>
      </c>
      <c r="CH2250" s="190" t="str">
        <f t="shared" si="3588"/>
        <v>CH$18</v>
      </c>
      <c r="CI2250" s="190" t="str">
        <f t="shared" si="3588"/>
        <v>CI$18</v>
      </c>
      <c r="CJ2250" s="190" t="str">
        <f t="shared" si="3588"/>
        <v>CJ$18</v>
      </c>
      <c r="CK2250" s="190" t="str">
        <f t="shared" si="3588"/>
        <v>CK$18</v>
      </c>
      <c r="CL2250" s="190" t="str">
        <f t="shared" si="3588"/>
        <v>CL$18</v>
      </c>
      <c r="CN2250" s="201"/>
      <c r="CO2250" s="190" t="str">
        <f t="shared" ref="CO2250:DL2250" si="3589">CO$22</f>
        <v>CO$18</v>
      </c>
      <c r="CP2250" s="190" t="str">
        <f t="shared" si="3589"/>
        <v>CP$18</v>
      </c>
      <c r="CQ2250" s="190" t="str">
        <f t="shared" si="3589"/>
        <v>CQ$18</v>
      </c>
      <c r="CR2250" s="190" t="str">
        <f t="shared" si="3589"/>
        <v>CR$18</v>
      </c>
      <c r="CS2250" s="190" t="str">
        <f t="shared" si="3589"/>
        <v>CS$18</v>
      </c>
      <c r="CT2250" s="190" t="str">
        <f t="shared" si="3589"/>
        <v>CT$18</v>
      </c>
      <c r="CU2250" s="190" t="str">
        <f t="shared" si="3589"/>
        <v>CU$18</v>
      </c>
      <c r="CV2250" s="190" t="str">
        <f t="shared" si="3589"/>
        <v>CV$18</v>
      </c>
      <c r="CW2250" s="190" t="str">
        <f t="shared" si="3589"/>
        <v>CW$18</v>
      </c>
      <c r="CX2250" s="190" t="str">
        <f t="shared" si="3589"/>
        <v>CX$18</v>
      </c>
      <c r="CY2250" s="190" t="str">
        <f t="shared" si="3589"/>
        <v>CY$18</v>
      </c>
      <c r="CZ2250" s="190" t="str">
        <f t="shared" si="3589"/>
        <v>CZ$18</v>
      </c>
      <c r="DA2250" s="190" t="str">
        <f t="shared" si="3589"/>
        <v>DA$18</v>
      </c>
      <c r="DB2250" s="190" t="str">
        <f t="shared" si="3589"/>
        <v>DB$18</v>
      </c>
      <c r="DC2250" s="190" t="str">
        <f t="shared" si="3589"/>
        <v>DC$18</v>
      </c>
      <c r="DD2250" s="190" t="str">
        <f t="shared" si="3589"/>
        <v>DD$18</v>
      </c>
      <c r="DE2250" s="190" t="str">
        <f t="shared" si="3589"/>
        <v>DE$18</v>
      </c>
      <c r="DF2250" s="190" t="str">
        <f t="shared" si="3589"/>
        <v>DF$18</v>
      </c>
      <c r="DG2250" s="190" t="str">
        <f t="shared" si="3589"/>
        <v>DG$18</v>
      </c>
      <c r="DH2250" s="190" t="str">
        <f t="shared" si="3589"/>
        <v>DH$18</v>
      </c>
      <c r="DI2250" s="190" t="str">
        <f t="shared" si="3589"/>
        <v>DI$18</v>
      </c>
      <c r="DJ2250" s="190" t="str">
        <f t="shared" si="3589"/>
        <v>DJ$18</v>
      </c>
      <c r="DK2250" s="190" t="str">
        <f t="shared" si="3589"/>
        <v>DK$18</v>
      </c>
      <c r="DL2250" s="190" t="str">
        <f t="shared" si="3589"/>
        <v>DL$18</v>
      </c>
    </row>
    <row r="2251" spans="1:116" ht="1.5" customHeight="1" x14ac:dyDescent="0.4">
      <c r="D2251" t="s">
        <v>429</v>
      </c>
      <c r="E2251" s="8" t="str">
        <f t="shared" si="3585"/>
        <v>2251 DCOPS-IS</v>
      </c>
      <c r="G2251" s="125" t="s">
        <v>313</v>
      </c>
      <c r="H2251" s="200"/>
      <c r="I2251" s="201"/>
      <c r="J2251" s="201"/>
      <c r="K2251" s="202"/>
      <c r="L2251" s="202"/>
      <c r="M2251" s="202"/>
      <c r="N2251" s="202"/>
      <c r="O2251" s="202"/>
      <c r="P2251" s="202"/>
      <c r="R2251" s="202"/>
      <c r="S2251" s="190" t="str">
        <f t="shared" ref="S2251:AX2251" si="3590">S$23</f>
        <v>S$19</v>
      </c>
      <c r="T2251" s="190" t="str">
        <f t="shared" si="3590"/>
        <v>T$19</v>
      </c>
      <c r="U2251" s="190" t="str">
        <f t="shared" si="3590"/>
        <v>U$19</v>
      </c>
      <c r="V2251" s="190" t="str">
        <f t="shared" si="3590"/>
        <v>V$19</v>
      </c>
      <c r="W2251" s="190" t="str">
        <f t="shared" si="3590"/>
        <v>W$19</v>
      </c>
      <c r="X2251" s="190" t="str">
        <f t="shared" si="3590"/>
        <v>X$19</v>
      </c>
      <c r="Y2251" s="190" t="str">
        <f t="shared" si="3590"/>
        <v>Y$19</v>
      </c>
      <c r="Z2251" s="190" t="str">
        <f t="shared" si="3590"/>
        <v>Z$19</v>
      </c>
      <c r="AA2251" s="190" t="str">
        <f t="shared" si="3590"/>
        <v>AA$19</v>
      </c>
      <c r="AB2251" s="190" t="str">
        <f t="shared" si="3590"/>
        <v>AB$19</v>
      </c>
      <c r="AC2251" s="190" t="str">
        <f t="shared" si="3590"/>
        <v>AC$19</v>
      </c>
      <c r="AD2251" s="190" t="str">
        <f t="shared" si="3590"/>
        <v>AD$19</v>
      </c>
      <c r="AE2251" s="190" t="str">
        <f t="shared" si="3590"/>
        <v>AE$19</v>
      </c>
      <c r="AF2251" s="190" t="str">
        <f t="shared" si="3590"/>
        <v>AF$19</v>
      </c>
      <c r="AG2251" s="190" t="str">
        <f t="shared" si="3590"/>
        <v>AG$19</v>
      </c>
      <c r="AH2251" s="190" t="str">
        <f t="shared" si="3590"/>
        <v>AH$19</v>
      </c>
      <c r="AI2251" s="190" t="str">
        <f t="shared" si="3590"/>
        <v>AI$19</v>
      </c>
      <c r="AJ2251" s="190" t="str">
        <f t="shared" si="3590"/>
        <v>AJ$19</v>
      </c>
      <c r="AK2251" s="190" t="str">
        <f t="shared" si="3590"/>
        <v>AK$19</v>
      </c>
      <c r="AL2251" s="190" t="str">
        <f t="shared" si="3590"/>
        <v>AL$19</v>
      </c>
      <c r="AM2251" s="190" t="str">
        <f t="shared" si="3590"/>
        <v>AM$19</v>
      </c>
      <c r="AN2251" s="190" t="str">
        <f t="shared" si="3590"/>
        <v>AN$19</v>
      </c>
      <c r="AO2251" s="190" t="str">
        <f t="shared" si="3590"/>
        <v>AO$19</v>
      </c>
      <c r="AP2251" s="190" t="str">
        <f t="shared" si="3590"/>
        <v>AP$19</v>
      </c>
      <c r="AQ2251" s="190" t="str">
        <f t="shared" si="3590"/>
        <v>AQ$19</v>
      </c>
      <c r="AR2251" s="190" t="str">
        <f t="shared" si="3590"/>
        <v>AR$19</v>
      </c>
      <c r="AS2251" s="190" t="str">
        <f t="shared" si="3590"/>
        <v>AS$19</v>
      </c>
      <c r="AT2251" s="190" t="str">
        <f t="shared" si="3590"/>
        <v>AT$19</v>
      </c>
      <c r="AU2251" s="190" t="str">
        <f t="shared" si="3590"/>
        <v>AU$19</v>
      </c>
      <c r="AV2251" s="190" t="str">
        <f t="shared" si="3590"/>
        <v>AV$19</v>
      </c>
      <c r="AW2251" s="190" t="str">
        <f t="shared" si="3590"/>
        <v>AW$19</v>
      </c>
      <c r="AX2251" s="190" t="str">
        <f t="shared" si="3590"/>
        <v>AX$19</v>
      </c>
      <c r="AY2251" s="190" t="str">
        <f t="shared" ref="AY2251:CD2251" si="3591">AY$23</f>
        <v>AY$19</v>
      </c>
      <c r="AZ2251" s="190" t="str">
        <f t="shared" si="3591"/>
        <v>AZ$19</v>
      </c>
      <c r="BA2251" s="190" t="str">
        <f t="shared" si="3591"/>
        <v>BA$19</v>
      </c>
      <c r="BB2251" s="190" t="str">
        <f t="shared" si="3591"/>
        <v>BB$19</v>
      </c>
      <c r="BC2251" s="190" t="str">
        <f t="shared" si="3591"/>
        <v>BC$19</v>
      </c>
      <c r="BD2251" s="190" t="str">
        <f t="shared" si="3591"/>
        <v>BD$19</v>
      </c>
      <c r="BE2251" s="190" t="str">
        <f t="shared" si="3591"/>
        <v>BE$19</v>
      </c>
      <c r="BF2251" s="190" t="str">
        <f t="shared" si="3591"/>
        <v>BF$19</v>
      </c>
      <c r="BG2251" s="190" t="str">
        <f t="shared" si="3591"/>
        <v>BG$19</v>
      </c>
      <c r="BH2251" s="190" t="str">
        <f t="shared" si="3591"/>
        <v>BH$19</v>
      </c>
      <c r="BI2251" s="190" t="str">
        <f t="shared" si="3591"/>
        <v>BI$19</v>
      </c>
      <c r="BJ2251" s="190" t="str">
        <f t="shared" si="3591"/>
        <v>BJ$19</v>
      </c>
      <c r="BK2251" s="190" t="str">
        <f t="shared" si="3591"/>
        <v>BK$19</v>
      </c>
      <c r="BL2251" s="190" t="str">
        <f t="shared" si="3591"/>
        <v>BL$19</v>
      </c>
      <c r="BM2251" s="190" t="str">
        <f t="shared" si="3591"/>
        <v>BM$19</v>
      </c>
      <c r="BN2251" s="190" t="str">
        <f t="shared" si="3591"/>
        <v>BN$19</v>
      </c>
      <c r="BO2251" s="190" t="str">
        <f t="shared" si="3591"/>
        <v>BO$19</v>
      </c>
      <c r="BP2251" s="190" t="str">
        <f t="shared" si="3591"/>
        <v>BP$19</v>
      </c>
      <c r="BQ2251" s="190" t="str">
        <f t="shared" si="3591"/>
        <v>BQ$19</v>
      </c>
      <c r="BR2251" s="190" t="str">
        <f t="shared" si="3591"/>
        <v>BR$19</v>
      </c>
      <c r="BS2251" s="190" t="str">
        <f t="shared" si="3591"/>
        <v>BS$19</v>
      </c>
      <c r="BT2251" s="190" t="str">
        <f t="shared" si="3591"/>
        <v>BT$19</v>
      </c>
      <c r="BU2251" s="190" t="str">
        <f t="shared" si="3591"/>
        <v>BU$19</v>
      </c>
      <c r="BV2251" s="190" t="str">
        <f t="shared" si="3591"/>
        <v>BV$19</v>
      </c>
      <c r="BW2251" s="190" t="str">
        <f t="shared" si="3591"/>
        <v>BW$19</v>
      </c>
      <c r="BX2251" s="190" t="str">
        <f t="shared" si="3591"/>
        <v>BX$19</v>
      </c>
      <c r="BY2251" s="190" t="str">
        <f t="shared" si="3591"/>
        <v>BY$19</v>
      </c>
      <c r="BZ2251" s="190" t="str">
        <f t="shared" si="3591"/>
        <v>BZ$19</v>
      </c>
      <c r="CA2251" s="190" t="str">
        <f t="shared" si="3591"/>
        <v>CA$19</v>
      </c>
      <c r="CB2251" s="190" t="str">
        <f t="shared" si="3591"/>
        <v>CB$19</v>
      </c>
      <c r="CC2251" s="190" t="str">
        <f t="shared" si="3591"/>
        <v>CC$19</v>
      </c>
      <c r="CD2251" s="190" t="str">
        <f t="shared" si="3591"/>
        <v>CD$19</v>
      </c>
      <c r="CE2251" s="190" t="str">
        <f t="shared" ref="CE2251:CL2251" si="3592">CE$23</f>
        <v>CE$19</v>
      </c>
      <c r="CF2251" s="190" t="str">
        <f t="shared" si="3592"/>
        <v>CF$19</v>
      </c>
      <c r="CG2251" s="190" t="str">
        <f t="shared" si="3592"/>
        <v>CG$19</v>
      </c>
      <c r="CH2251" s="190" t="str">
        <f t="shared" si="3592"/>
        <v>CH$19</v>
      </c>
      <c r="CI2251" s="190" t="str">
        <f t="shared" si="3592"/>
        <v>CI$19</v>
      </c>
      <c r="CJ2251" s="190" t="str">
        <f t="shared" si="3592"/>
        <v>CJ$19</v>
      </c>
      <c r="CK2251" s="190" t="str">
        <f t="shared" si="3592"/>
        <v>CK$19</v>
      </c>
      <c r="CL2251" s="190" t="str">
        <f t="shared" si="3592"/>
        <v>CL$19</v>
      </c>
      <c r="CN2251" s="201"/>
      <c r="CO2251" s="190" t="str">
        <f t="shared" ref="CO2251:DL2251" si="3593">CO$23</f>
        <v>CO$19</v>
      </c>
      <c r="CP2251" s="190" t="str">
        <f t="shared" si="3593"/>
        <v>CP$19</v>
      </c>
      <c r="CQ2251" s="190" t="str">
        <f t="shared" si="3593"/>
        <v>CQ$19</v>
      </c>
      <c r="CR2251" s="190" t="str">
        <f t="shared" si="3593"/>
        <v>CR$19</v>
      </c>
      <c r="CS2251" s="190" t="str">
        <f t="shared" si="3593"/>
        <v>CS$19</v>
      </c>
      <c r="CT2251" s="190" t="str">
        <f t="shared" si="3593"/>
        <v>CT$19</v>
      </c>
      <c r="CU2251" s="190" t="str">
        <f t="shared" si="3593"/>
        <v>CU$19</v>
      </c>
      <c r="CV2251" s="190" t="str">
        <f t="shared" si="3593"/>
        <v>CV$19</v>
      </c>
      <c r="CW2251" s="190" t="str">
        <f t="shared" si="3593"/>
        <v>CW$19</v>
      </c>
      <c r="CX2251" s="190" t="str">
        <f t="shared" si="3593"/>
        <v>CX$19</v>
      </c>
      <c r="CY2251" s="190" t="str">
        <f t="shared" si="3593"/>
        <v>CY$19</v>
      </c>
      <c r="CZ2251" s="190" t="str">
        <f t="shared" si="3593"/>
        <v>CZ$19</v>
      </c>
      <c r="DA2251" s="190" t="str">
        <f t="shared" si="3593"/>
        <v>DA$19</v>
      </c>
      <c r="DB2251" s="190" t="str">
        <f t="shared" si="3593"/>
        <v>DB$19</v>
      </c>
      <c r="DC2251" s="190" t="str">
        <f t="shared" si="3593"/>
        <v>DC$19</v>
      </c>
      <c r="DD2251" s="190" t="str">
        <f t="shared" si="3593"/>
        <v>DD$19</v>
      </c>
      <c r="DE2251" s="190" t="str">
        <f t="shared" si="3593"/>
        <v>DE$19</v>
      </c>
      <c r="DF2251" s="190" t="str">
        <f t="shared" si="3593"/>
        <v>DF$19</v>
      </c>
      <c r="DG2251" s="190" t="str">
        <f t="shared" si="3593"/>
        <v>DG$19</v>
      </c>
      <c r="DH2251" s="190" t="str">
        <f t="shared" si="3593"/>
        <v>DH$19</v>
      </c>
      <c r="DI2251" s="190" t="str">
        <f t="shared" si="3593"/>
        <v>DI$19</v>
      </c>
      <c r="DJ2251" s="190" t="str">
        <f t="shared" si="3593"/>
        <v>DJ$19</v>
      </c>
      <c r="DK2251" s="190" t="str">
        <f t="shared" si="3593"/>
        <v>DK$19</v>
      </c>
      <c r="DL2251" s="190" t="str">
        <f t="shared" si="3593"/>
        <v>DL$19</v>
      </c>
    </row>
    <row r="2252" spans="1:116" x14ac:dyDescent="0.4">
      <c r="B2252" t="str">
        <f>E2252</f>
        <v>2252 DCOPS-IS</v>
      </c>
      <c r="C2252" t="s">
        <v>80</v>
      </c>
      <c r="D2252" t="s">
        <v>429</v>
      </c>
      <c r="E2252" s="8" t="str">
        <f t="shared" si="3585"/>
        <v>2252 DCOPS-IS</v>
      </c>
      <c r="G2252" s="145" t="str">
        <f>"% of EBITDA - "&amp;SUBSTITUTE(G2250,":","")</f>
        <v>% of EBITDA - % of operating income - direct cost</v>
      </c>
      <c r="H2252" s="48"/>
      <c r="I2252" s="304"/>
      <c r="J2252" s="304"/>
      <c r="K2252" s="48"/>
      <c r="L2252" s="48"/>
      <c r="M2252" s="48"/>
      <c r="N2252" s="48"/>
      <c r="O2252" s="48"/>
      <c r="P2252" s="48"/>
      <c r="R2252" s="70"/>
      <c r="S2252" s="305"/>
      <c r="T2252" s="305"/>
      <c r="U2252" s="305"/>
      <c r="V2252" s="305"/>
      <c r="W2252" s="305"/>
      <c r="X2252" s="305"/>
      <c r="Y2252" s="305"/>
      <c r="Z2252" s="305"/>
      <c r="AA2252" s="305"/>
      <c r="AB2252" s="305"/>
      <c r="AC2252" s="305"/>
      <c r="AD2252" s="305"/>
      <c r="AE2252" s="305"/>
      <c r="AF2252" s="305"/>
      <c r="AG2252" s="305"/>
      <c r="AH2252" s="305"/>
      <c r="AI2252" s="305"/>
      <c r="AJ2252" s="305"/>
      <c r="AK2252" s="305"/>
      <c r="AL2252" s="305"/>
      <c r="AM2252" s="305"/>
      <c r="AN2252" s="305"/>
      <c r="AO2252" s="305"/>
      <c r="AP2252" s="305"/>
      <c r="AQ2252" s="305"/>
      <c r="AR2252" s="305"/>
      <c r="AS2252" s="305"/>
      <c r="AT2252" s="305"/>
      <c r="AU2252" s="305"/>
      <c r="AV2252" s="305"/>
      <c r="AW2252" s="305"/>
      <c r="AX2252" s="305"/>
      <c r="AY2252" s="305"/>
      <c r="AZ2252" s="305"/>
      <c r="BA2252" s="305"/>
      <c r="BB2252" s="305"/>
      <c r="BC2252" s="305"/>
      <c r="BD2252" s="305"/>
      <c r="BE2252" s="305"/>
      <c r="BF2252" s="305"/>
      <c r="BG2252" s="305"/>
      <c r="BH2252" s="305"/>
      <c r="BI2252" s="305"/>
      <c r="BJ2252" s="305"/>
      <c r="BK2252" s="305"/>
      <c r="BL2252" s="305"/>
      <c r="BM2252" s="305"/>
      <c r="BN2252" s="305"/>
      <c r="BO2252" s="305"/>
      <c r="BP2252" s="305"/>
      <c r="BQ2252" s="305"/>
      <c r="BR2252" s="305"/>
      <c r="BS2252" s="305"/>
      <c r="BT2252" s="305"/>
      <c r="BU2252" s="305"/>
      <c r="BV2252" s="305"/>
      <c r="BW2252" s="305"/>
      <c r="BX2252" s="305"/>
      <c r="BY2252" s="305"/>
      <c r="BZ2252" s="305"/>
      <c r="CA2252" s="305"/>
      <c r="CB2252" s="305"/>
      <c r="CC2252" s="305"/>
      <c r="CD2252" s="305"/>
      <c r="CE2252" s="305"/>
      <c r="CF2252" s="305"/>
      <c r="CG2252" s="305"/>
      <c r="CH2252" s="305"/>
      <c r="CI2252" s="305"/>
      <c r="CJ2252" s="305"/>
      <c r="CK2252" s="305"/>
      <c r="CL2252" s="305"/>
      <c r="CN2252" s="304"/>
      <c r="CO2252" s="305"/>
      <c r="CP2252" s="305"/>
      <c r="CQ2252" s="305"/>
      <c r="CR2252" s="305"/>
      <c r="CS2252" s="305"/>
      <c r="CT2252" s="305"/>
      <c r="CU2252" s="305"/>
      <c r="CV2252" s="305"/>
      <c r="CW2252" s="305"/>
      <c r="CX2252" s="305"/>
      <c r="CY2252" s="305"/>
      <c r="CZ2252" s="305"/>
      <c r="DA2252" s="305"/>
      <c r="DB2252" s="305"/>
      <c r="DC2252" s="305"/>
      <c r="DD2252" s="305"/>
      <c r="DE2252" s="305"/>
      <c r="DF2252" s="305"/>
      <c r="DG2252" s="305"/>
      <c r="DH2252" s="305"/>
      <c r="DI2252" s="305"/>
      <c r="DJ2252" s="305"/>
      <c r="DK2252" s="305"/>
      <c r="DL2252" s="305"/>
    </row>
    <row r="2253" spans="1:116" x14ac:dyDescent="0.4">
      <c r="D2253" t="s">
        <v>429</v>
      </c>
      <c r="E2253" s="8"/>
      <c r="G2253" s="95"/>
      <c r="H2253" s="12"/>
      <c r="I2253" s="60"/>
      <c r="J2253" s="60"/>
      <c r="K2253" s="23">
        <f>'IS BS CF'!K$37</f>
        <v>-407350.40000000014</v>
      </c>
      <c r="L2253" s="23">
        <f>'IS BS CF'!L$37</f>
        <v>-427467.92</v>
      </c>
      <c r="M2253" s="23">
        <f>'IS BS CF'!M$37</f>
        <v>-448591.31599999993</v>
      </c>
      <c r="N2253" s="23">
        <f>'IS BS CF'!N$37</f>
        <v>-470770.88179999992</v>
      </c>
      <c r="O2253" s="23">
        <f>'IS BS CF'!O$37</f>
        <v>-494059.42589000001</v>
      </c>
      <c r="P2253" s="23">
        <f>'IS BS CF'!P$37</f>
        <v>-518512.39718450018</v>
      </c>
      <c r="Q2253" s="23"/>
      <c r="R2253" s="23">
        <f>'IS BS CF'!R$37</f>
        <v>0</v>
      </c>
      <c r="S2253" s="23">
        <f>'IS BS CF'!S$37</f>
        <v>-33945.866666666669</v>
      </c>
      <c r="T2253" s="23">
        <f>'IS BS CF'!T$37</f>
        <v>-33945.866666666669</v>
      </c>
      <c r="U2253" s="23">
        <f>'IS BS CF'!U$37</f>
        <v>-33945.866666666669</v>
      </c>
      <c r="V2253" s="23">
        <f>'IS BS CF'!V$37</f>
        <v>-33945.866666666669</v>
      </c>
      <c r="W2253" s="23">
        <f>'IS BS CF'!W$37</f>
        <v>-33945.866666666669</v>
      </c>
      <c r="X2253" s="23">
        <f>'IS BS CF'!X$37</f>
        <v>-33945.866666666669</v>
      </c>
      <c r="Y2253" s="23">
        <f>'IS BS CF'!Y$37</f>
        <v>-33945.866666666669</v>
      </c>
      <c r="Z2253" s="23">
        <f>'IS BS CF'!Z$37</f>
        <v>-33945.866666666669</v>
      </c>
      <c r="AA2253" s="23">
        <f>'IS BS CF'!AA$37</f>
        <v>-33945.866666666669</v>
      </c>
      <c r="AB2253" s="23">
        <f>'IS BS CF'!AB$37</f>
        <v>-33945.866666666669</v>
      </c>
      <c r="AC2253" s="23">
        <f>'IS BS CF'!AC$37</f>
        <v>-33945.866666666669</v>
      </c>
      <c r="AD2253" s="23">
        <f>'IS BS CF'!AD$37</f>
        <v>-33945.866666666669</v>
      </c>
      <c r="AE2253" s="23">
        <f>'IS BS CF'!AE$37</f>
        <v>-35622.326666666675</v>
      </c>
      <c r="AF2253" s="23">
        <f>'IS BS CF'!AF$37</f>
        <v>-35622.326666666675</v>
      </c>
      <c r="AG2253" s="23">
        <f>'IS BS CF'!AG$37</f>
        <v>-35622.326666666675</v>
      </c>
      <c r="AH2253" s="23">
        <f>'IS BS CF'!AH$37</f>
        <v>-35622.326666666675</v>
      </c>
      <c r="AI2253" s="23">
        <f>'IS BS CF'!AI$37</f>
        <v>-35622.326666666675</v>
      </c>
      <c r="AJ2253" s="23">
        <f>'IS BS CF'!AJ$37</f>
        <v>-35622.326666666675</v>
      </c>
      <c r="AK2253" s="23">
        <f>'IS BS CF'!AK$37</f>
        <v>-35622.326666666675</v>
      </c>
      <c r="AL2253" s="23">
        <f>'IS BS CF'!AL$37</f>
        <v>-35622.326666666675</v>
      </c>
      <c r="AM2253" s="23">
        <f>'IS BS CF'!AM$37</f>
        <v>-35622.326666666675</v>
      </c>
      <c r="AN2253" s="23">
        <f>'IS BS CF'!AN$37</f>
        <v>-35622.326666666675</v>
      </c>
      <c r="AO2253" s="23">
        <f>'IS BS CF'!AO$37</f>
        <v>-35622.326666666675</v>
      </c>
      <c r="AP2253" s="23">
        <f>'IS BS CF'!AP$37</f>
        <v>-35622.326666666675</v>
      </c>
      <c r="AQ2253" s="23">
        <f>'IS BS CF'!AQ$37</f>
        <v>-37382.609666666671</v>
      </c>
      <c r="AR2253" s="23">
        <f>'IS BS CF'!AR$37</f>
        <v>-37382.609666666671</v>
      </c>
      <c r="AS2253" s="23">
        <f>'IS BS CF'!AS$37</f>
        <v>-37382.609666666671</v>
      </c>
      <c r="AT2253" s="23">
        <f>'IS BS CF'!AT$37</f>
        <v>-37382.609666666671</v>
      </c>
      <c r="AU2253" s="23">
        <f>'IS BS CF'!AU$37</f>
        <v>-37382.609666666671</v>
      </c>
      <c r="AV2253" s="23">
        <f>'IS BS CF'!AV$37</f>
        <v>-37382.609666666671</v>
      </c>
      <c r="AW2253" s="23">
        <f>'IS BS CF'!AW$37</f>
        <v>-37382.609666666671</v>
      </c>
      <c r="AX2253" s="23">
        <f>'IS BS CF'!AX$37</f>
        <v>-37382.609666666671</v>
      </c>
      <c r="AY2253" s="23">
        <f>'IS BS CF'!AY$37</f>
        <v>-37382.609666666671</v>
      </c>
      <c r="AZ2253" s="23">
        <f>'IS BS CF'!AZ$37</f>
        <v>-37382.609666666671</v>
      </c>
      <c r="BA2253" s="23">
        <f>'IS BS CF'!BA$37</f>
        <v>-37382.609666666671</v>
      </c>
      <c r="BB2253" s="23">
        <f>'IS BS CF'!BB$37</f>
        <v>-37382.609666666671</v>
      </c>
      <c r="BC2253" s="23">
        <f>'IS BS CF'!BC$37</f>
        <v>-39230.906816666669</v>
      </c>
      <c r="BD2253" s="23">
        <f>'IS BS CF'!BD$37</f>
        <v>-39230.906816666669</v>
      </c>
      <c r="BE2253" s="23">
        <f>'IS BS CF'!BE$37</f>
        <v>-39230.906816666669</v>
      </c>
      <c r="BF2253" s="23">
        <f>'IS BS CF'!BF$37</f>
        <v>-39230.906816666669</v>
      </c>
      <c r="BG2253" s="23">
        <f>'IS BS CF'!BG$37</f>
        <v>-39230.906816666669</v>
      </c>
      <c r="BH2253" s="23">
        <f>'IS BS CF'!BH$37</f>
        <v>-39230.906816666669</v>
      </c>
      <c r="BI2253" s="23">
        <f>'IS BS CF'!BI$37</f>
        <v>-39230.906816666669</v>
      </c>
      <c r="BJ2253" s="23">
        <f>'IS BS CF'!BJ$37</f>
        <v>-39230.906816666669</v>
      </c>
      <c r="BK2253" s="23">
        <f>'IS BS CF'!BK$37</f>
        <v>-39230.906816666669</v>
      </c>
      <c r="BL2253" s="23">
        <f>'IS BS CF'!BL$37</f>
        <v>-39230.906816666669</v>
      </c>
      <c r="BM2253" s="23">
        <f>'IS BS CF'!BM$37</f>
        <v>-39230.906816666669</v>
      </c>
      <c r="BN2253" s="23">
        <f>'IS BS CF'!BN$37</f>
        <v>-39230.906816666669</v>
      </c>
      <c r="BO2253" s="23">
        <f>'IS BS CF'!BO$37</f>
        <v>-41171.618824166675</v>
      </c>
      <c r="BP2253" s="23">
        <f>'IS BS CF'!BP$37</f>
        <v>-41171.618824166675</v>
      </c>
      <c r="BQ2253" s="23">
        <f>'IS BS CF'!BQ$37</f>
        <v>-41171.618824166675</v>
      </c>
      <c r="BR2253" s="23">
        <f>'IS BS CF'!BR$37</f>
        <v>-41171.618824166675</v>
      </c>
      <c r="BS2253" s="23">
        <f>'IS BS CF'!BS$37</f>
        <v>-41171.618824166675</v>
      </c>
      <c r="BT2253" s="23">
        <f>'IS BS CF'!BT$37</f>
        <v>-41171.618824166675</v>
      </c>
      <c r="BU2253" s="23">
        <f>'IS BS CF'!BU$37</f>
        <v>-41171.618824166675</v>
      </c>
      <c r="BV2253" s="23">
        <f>'IS BS CF'!BV$37</f>
        <v>-41171.618824166675</v>
      </c>
      <c r="BW2253" s="23">
        <f>'IS BS CF'!BW$37</f>
        <v>-41171.618824166675</v>
      </c>
      <c r="BX2253" s="23">
        <f>'IS BS CF'!BX$37</f>
        <v>-41171.618824166675</v>
      </c>
      <c r="BY2253" s="23">
        <f>'IS BS CF'!BY$37</f>
        <v>-41171.618824166675</v>
      </c>
      <c r="BZ2253" s="23">
        <f>'IS BS CF'!BZ$37</f>
        <v>-41171.618824166675</v>
      </c>
      <c r="CA2253" s="23">
        <f>'IS BS CF'!CA$37</f>
        <v>-43209.366432041672</v>
      </c>
      <c r="CB2253" s="23">
        <f>'IS BS CF'!CB$37</f>
        <v>-43209.366432041672</v>
      </c>
      <c r="CC2253" s="23">
        <f>'IS BS CF'!CC$37</f>
        <v>-43209.366432041672</v>
      </c>
      <c r="CD2253" s="23">
        <f>'IS BS CF'!CD$37</f>
        <v>-43209.366432041672</v>
      </c>
      <c r="CE2253" s="23">
        <f>'IS BS CF'!CE$37</f>
        <v>-43209.366432041672</v>
      </c>
      <c r="CF2253" s="23">
        <f>'IS BS CF'!CF$37</f>
        <v>-43209.366432041672</v>
      </c>
      <c r="CG2253" s="23">
        <f>'IS BS CF'!CG$37</f>
        <v>-43209.366432041672</v>
      </c>
      <c r="CH2253" s="23">
        <f>'IS BS CF'!CH$37</f>
        <v>-43209.366432041672</v>
      </c>
      <c r="CI2253" s="23">
        <f>'IS BS CF'!CI$37</f>
        <v>-43209.366432041672</v>
      </c>
      <c r="CJ2253" s="23">
        <f>'IS BS CF'!CJ$37</f>
        <v>-43209.366432041672</v>
      </c>
      <c r="CK2253" s="23">
        <f>'IS BS CF'!CK$37</f>
        <v>-43209.366432041672</v>
      </c>
      <c r="CL2253" s="23">
        <f>'IS BS CF'!CL$37</f>
        <v>-43209.366432041672</v>
      </c>
      <c r="CN2253" s="60"/>
      <c r="CO2253" s="132" t="e">
        <f>#REF!</f>
        <v>#REF!</v>
      </c>
      <c r="CP2253" s="132" t="e">
        <f>#REF!</f>
        <v>#REF!</v>
      </c>
      <c r="CQ2253" s="132" t="e">
        <f>#REF!</f>
        <v>#REF!</v>
      </c>
      <c r="CR2253" s="132" t="e">
        <f>#REF!</f>
        <v>#REF!</v>
      </c>
      <c r="CS2253" s="132" t="e">
        <f>#REF!</f>
        <v>#REF!</v>
      </c>
      <c r="CT2253" s="132" t="e">
        <f>#REF!</f>
        <v>#REF!</v>
      </c>
      <c r="CU2253" s="132" t="e">
        <f>#REF!</f>
        <v>#REF!</v>
      </c>
      <c r="CV2253" s="132" t="e">
        <f>#REF!</f>
        <v>#REF!</v>
      </c>
      <c r="CW2253" s="132" t="e">
        <f>#REF!</f>
        <v>#REF!</v>
      </c>
      <c r="CX2253" s="132" t="e">
        <f>#REF!</f>
        <v>#REF!</v>
      </c>
      <c r="CY2253" s="132" t="e">
        <f>#REF!</f>
        <v>#REF!</v>
      </c>
      <c r="CZ2253" s="132" t="e">
        <f>#REF!</f>
        <v>#REF!</v>
      </c>
      <c r="DA2253" s="132" t="e">
        <f>#REF!</f>
        <v>#REF!</v>
      </c>
      <c r="DB2253" s="132" t="e">
        <f>#REF!</f>
        <v>#REF!</v>
      </c>
      <c r="DC2253" s="132" t="e">
        <f>#REF!</f>
        <v>#REF!</v>
      </c>
      <c r="DD2253" s="132" t="e">
        <f>#REF!</f>
        <v>#REF!</v>
      </c>
      <c r="DE2253" s="132" t="e">
        <f>#REF!</f>
        <v>#REF!</v>
      </c>
      <c r="DF2253" s="132" t="e">
        <f>#REF!</f>
        <v>#REF!</v>
      </c>
      <c r="DG2253" s="132" t="e">
        <f>#REF!</f>
        <v>#REF!</v>
      </c>
      <c r="DH2253" s="132" t="e">
        <f>#REF!</f>
        <v>#REF!</v>
      </c>
      <c r="DI2253" s="132" t="e">
        <f>#REF!</f>
        <v>#REF!</v>
      </c>
      <c r="DJ2253" s="132" t="e">
        <f>#REF!</f>
        <v>#REF!</v>
      </c>
      <c r="DK2253" s="132" t="e">
        <f>#REF!</f>
        <v>#REF!</v>
      </c>
      <c r="DL2253" s="132" t="e">
        <f>#REF!</f>
        <v>#REF!</v>
      </c>
    </row>
    <row r="2254" spans="1:116" x14ac:dyDescent="0.4">
      <c r="C2254" t="s">
        <v>203</v>
      </c>
      <c r="D2254" t="s">
        <v>429</v>
      </c>
      <c r="E2254" s="8" t="str">
        <f t="shared" si="3585"/>
        <v>2254 DCOPS-IS</v>
      </c>
      <c r="G2254" s="126" t="str">
        <f>"Expense - "&amp;SUBSTITUTE(G2250,":","")</f>
        <v>Expense - % of operating income - direct cost</v>
      </c>
      <c r="H2254" s="12"/>
      <c r="I2254" s="60"/>
      <c r="J2254" s="60"/>
      <c r="K2254" s="16">
        <v>0.5</v>
      </c>
      <c r="L2254" s="16">
        <v>0.5</v>
      </c>
      <c r="M2254" s="16">
        <v>0.5</v>
      </c>
      <c r="N2254" s="16">
        <v>0.5</v>
      </c>
      <c r="O2254" s="16">
        <v>0.5</v>
      </c>
      <c r="P2254" s="16">
        <v>0.5</v>
      </c>
      <c r="R2254" s="19"/>
      <c r="S2254" s="150" cm="1">
        <f t="array" ref="S2254">INDEX($K:$P,ROW(),MATCH(S$3,$K$2:$P$2,0))</f>
        <v>0.5</v>
      </c>
      <c r="T2254" s="150" cm="1">
        <f t="array" ref="T2254">INDEX($K:$P,ROW(),MATCH(T$3,$K$2:$P$2,0))</f>
        <v>0.5</v>
      </c>
      <c r="U2254" s="150" cm="1">
        <f t="array" ref="U2254">INDEX($K:$P,ROW(),MATCH(U$3,$K$2:$P$2,0))</f>
        <v>0.5</v>
      </c>
      <c r="V2254" s="150" cm="1">
        <f t="array" ref="V2254">INDEX($K:$P,ROW(),MATCH(V$3,$K$2:$P$2,0))</f>
        <v>0.5</v>
      </c>
      <c r="W2254" s="150" cm="1">
        <f t="array" ref="W2254">INDEX($K:$P,ROW(),MATCH(W$3,$K$2:$P$2,0))</f>
        <v>0.5</v>
      </c>
      <c r="X2254" s="150" cm="1">
        <f t="array" ref="X2254">INDEX($K:$P,ROW(),MATCH(X$3,$K$2:$P$2,0))</f>
        <v>0.5</v>
      </c>
      <c r="Y2254" s="150" cm="1">
        <f t="array" ref="Y2254">INDEX($K:$P,ROW(),MATCH(Y$3,$K$2:$P$2,0))</f>
        <v>0.5</v>
      </c>
      <c r="Z2254" s="150" cm="1">
        <f t="array" ref="Z2254">INDEX($K:$P,ROW(),MATCH(Z$3,$K$2:$P$2,0))</f>
        <v>0.5</v>
      </c>
      <c r="AA2254" s="150" cm="1">
        <f t="array" ref="AA2254">INDEX($K:$P,ROW(),MATCH(AA$3,$K$2:$P$2,0))</f>
        <v>0.5</v>
      </c>
      <c r="AB2254" s="150" cm="1">
        <f t="array" ref="AB2254">INDEX($K:$P,ROW(),MATCH(AB$3,$K$2:$P$2,0))</f>
        <v>0.5</v>
      </c>
      <c r="AC2254" s="150" cm="1">
        <f t="array" ref="AC2254">INDEX($K:$P,ROW(),MATCH(AC$3,$K$2:$P$2,0))</f>
        <v>0.5</v>
      </c>
      <c r="AD2254" s="150" cm="1">
        <f t="array" ref="AD2254">INDEX($K:$P,ROW(),MATCH(AD$3,$K$2:$P$2,0))</f>
        <v>0.5</v>
      </c>
      <c r="AE2254" s="150" cm="1">
        <f t="array" ref="AE2254">INDEX($K:$P,ROW(),MATCH(AE$3,$K$2:$P$2,0))</f>
        <v>0.5</v>
      </c>
      <c r="AF2254" s="150" cm="1">
        <f t="array" ref="AF2254">INDEX($K:$P,ROW(),MATCH(AF$3,$K$2:$P$2,0))</f>
        <v>0.5</v>
      </c>
      <c r="AG2254" s="150" cm="1">
        <f t="array" ref="AG2254">INDEX($K:$P,ROW(),MATCH(AG$3,$K$2:$P$2,0))</f>
        <v>0.5</v>
      </c>
      <c r="AH2254" s="150" cm="1">
        <f t="array" ref="AH2254">INDEX($K:$P,ROW(),MATCH(AH$3,$K$2:$P$2,0))</f>
        <v>0.5</v>
      </c>
      <c r="AI2254" s="150" cm="1">
        <f t="array" ref="AI2254">INDEX($K:$P,ROW(),MATCH(AI$3,$K$2:$P$2,0))</f>
        <v>0.5</v>
      </c>
      <c r="AJ2254" s="150" cm="1">
        <f t="array" ref="AJ2254">INDEX($K:$P,ROW(),MATCH(AJ$3,$K$2:$P$2,0))</f>
        <v>0.5</v>
      </c>
      <c r="AK2254" s="150" cm="1">
        <f t="array" ref="AK2254">INDEX($K:$P,ROW(),MATCH(AK$3,$K$2:$P$2,0))</f>
        <v>0.5</v>
      </c>
      <c r="AL2254" s="150" cm="1">
        <f t="array" ref="AL2254">INDEX($K:$P,ROW(),MATCH(AL$3,$K$2:$P$2,0))</f>
        <v>0.5</v>
      </c>
      <c r="AM2254" s="150" cm="1">
        <f t="array" ref="AM2254">INDEX($K:$P,ROW(),MATCH(AM$3,$K$2:$P$2,0))</f>
        <v>0.5</v>
      </c>
      <c r="AN2254" s="150" cm="1">
        <f t="array" ref="AN2254">INDEX($K:$P,ROW(),MATCH(AN$3,$K$2:$P$2,0))</f>
        <v>0.5</v>
      </c>
      <c r="AO2254" s="150" cm="1">
        <f t="array" ref="AO2254">INDEX($K:$P,ROW(),MATCH(AO$3,$K$2:$P$2,0))</f>
        <v>0.5</v>
      </c>
      <c r="AP2254" s="150" cm="1">
        <f t="array" ref="AP2254">INDEX($K:$P,ROW(),MATCH(AP$3,$K$2:$P$2,0))</f>
        <v>0.5</v>
      </c>
      <c r="AQ2254" s="150" cm="1">
        <f t="array" ref="AQ2254">INDEX($K:$P,ROW(),MATCH(AQ$3,$K$2:$P$2,0))</f>
        <v>0.5</v>
      </c>
      <c r="AR2254" s="150" cm="1">
        <f t="array" ref="AR2254">INDEX($K:$P,ROW(),MATCH(AR$3,$K$2:$P$2,0))</f>
        <v>0.5</v>
      </c>
      <c r="AS2254" s="150" cm="1">
        <f t="array" ref="AS2254">INDEX($K:$P,ROW(),MATCH(AS$3,$K$2:$P$2,0))</f>
        <v>0.5</v>
      </c>
      <c r="AT2254" s="150" cm="1">
        <f t="array" ref="AT2254">INDEX($K:$P,ROW(),MATCH(AT$3,$K$2:$P$2,0))</f>
        <v>0.5</v>
      </c>
      <c r="AU2254" s="150" cm="1">
        <f t="array" ref="AU2254">INDEX($K:$P,ROW(),MATCH(AU$3,$K$2:$P$2,0))</f>
        <v>0.5</v>
      </c>
      <c r="AV2254" s="150" cm="1">
        <f t="array" ref="AV2254">INDEX($K:$P,ROW(),MATCH(AV$3,$K$2:$P$2,0))</f>
        <v>0.5</v>
      </c>
      <c r="AW2254" s="150" cm="1">
        <f t="array" ref="AW2254">INDEX($K:$P,ROW(),MATCH(AW$3,$K$2:$P$2,0))</f>
        <v>0.5</v>
      </c>
      <c r="AX2254" s="150" cm="1">
        <f t="array" ref="AX2254">INDEX($K:$P,ROW(),MATCH(AX$3,$K$2:$P$2,0))</f>
        <v>0.5</v>
      </c>
      <c r="AY2254" s="150" cm="1">
        <f t="array" ref="AY2254">INDEX($K:$P,ROW(),MATCH(AY$3,$K$2:$P$2,0))</f>
        <v>0.5</v>
      </c>
      <c r="AZ2254" s="150" cm="1">
        <f t="array" ref="AZ2254">INDEX($K:$P,ROW(),MATCH(AZ$3,$K$2:$P$2,0))</f>
        <v>0.5</v>
      </c>
      <c r="BA2254" s="150" cm="1">
        <f t="array" ref="BA2254">INDEX($K:$P,ROW(),MATCH(BA$3,$K$2:$P$2,0))</f>
        <v>0.5</v>
      </c>
      <c r="BB2254" s="150" cm="1">
        <f t="array" ref="BB2254">INDEX($K:$P,ROW(),MATCH(BB$3,$K$2:$P$2,0))</f>
        <v>0.5</v>
      </c>
      <c r="BC2254" s="150" cm="1">
        <f t="array" ref="BC2254">INDEX($K:$P,ROW(),MATCH(BC$3,$K$2:$P$2,0))</f>
        <v>0.5</v>
      </c>
      <c r="BD2254" s="150" cm="1">
        <f t="array" ref="BD2254">INDEX($K:$P,ROW(),MATCH(BD$3,$K$2:$P$2,0))</f>
        <v>0.5</v>
      </c>
      <c r="BE2254" s="150" cm="1">
        <f t="array" ref="BE2254">INDEX($K:$P,ROW(),MATCH(BE$3,$K$2:$P$2,0))</f>
        <v>0.5</v>
      </c>
      <c r="BF2254" s="150" cm="1">
        <f t="array" ref="BF2254">INDEX($K:$P,ROW(),MATCH(BF$3,$K$2:$P$2,0))</f>
        <v>0.5</v>
      </c>
      <c r="BG2254" s="150" cm="1">
        <f t="array" ref="BG2254">INDEX($K:$P,ROW(),MATCH(BG$3,$K$2:$P$2,0))</f>
        <v>0.5</v>
      </c>
      <c r="BH2254" s="150" cm="1">
        <f t="array" ref="BH2254">INDEX($K:$P,ROW(),MATCH(BH$3,$K$2:$P$2,0))</f>
        <v>0.5</v>
      </c>
      <c r="BI2254" s="150" cm="1">
        <f t="array" ref="BI2254">INDEX($K:$P,ROW(),MATCH(BI$3,$K$2:$P$2,0))</f>
        <v>0.5</v>
      </c>
      <c r="BJ2254" s="150" cm="1">
        <f t="array" ref="BJ2254">INDEX($K:$P,ROW(),MATCH(BJ$3,$K$2:$P$2,0))</f>
        <v>0.5</v>
      </c>
      <c r="BK2254" s="150" cm="1">
        <f t="array" ref="BK2254">INDEX($K:$P,ROW(),MATCH(BK$3,$K$2:$P$2,0))</f>
        <v>0.5</v>
      </c>
      <c r="BL2254" s="150" cm="1">
        <f t="array" ref="BL2254">INDEX($K:$P,ROW(),MATCH(BL$3,$K$2:$P$2,0))</f>
        <v>0.5</v>
      </c>
      <c r="BM2254" s="150" cm="1">
        <f t="array" ref="BM2254">INDEX($K:$P,ROW(),MATCH(BM$3,$K$2:$P$2,0))</f>
        <v>0.5</v>
      </c>
      <c r="BN2254" s="150" cm="1">
        <f t="array" ref="BN2254">INDEX($K:$P,ROW(),MATCH(BN$3,$K$2:$P$2,0))</f>
        <v>0.5</v>
      </c>
      <c r="BO2254" s="150" cm="1">
        <f t="array" ref="BO2254">INDEX($K:$P,ROW(),MATCH(BO$3,$K$2:$P$2,0))</f>
        <v>0.5</v>
      </c>
      <c r="BP2254" s="150" cm="1">
        <f t="array" ref="BP2254">INDEX($K:$P,ROW(),MATCH(BP$3,$K$2:$P$2,0))</f>
        <v>0.5</v>
      </c>
      <c r="BQ2254" s="150" cm="1">
        <f t="array" ref="BQ2254">INDEX($K:$P,ROW(),MATCH(BQ$3,$K$2:$P$2,0))</f>
        <v>0.5</v>
      </c>
      <c r="BR2254" s="150" cm="1">
        <f t="array" ref="BR2254">INDEX($K:$P,ROW(),MATCH(BR$3,$K$2:$P$2,0))</f>
        <v>0.5</v>
      </c>
      <c r="BS2254" s="150" cm="1">
        <f t="array" ref="BS2254">INDEX($K:$P,ROW(),MATCH(BS$3,$K$2:$P$2,0))</f>
        <v>0.5</v>
      </c>
      <c r="BT2254" s="150" cm="1">
        <f t="array" ref="BT2254">INDEX($K:$P,ROW(),MATCH(BT$3,$K$2:$P$2,0))</f>
        <v>0.5</v>
      </c>
      <c r="BU2254" s="150" cm="1">
        <f t="array" ref="BU2254">INDEX($K:$P,ROW(),MATCH(BU$3,$K$2:$P$2,0))</f>
        <v>0.5</v>
      </c>
      <c r="BV2254" s="150" cm="1">
        <f t="array" ref="BV2254">INDEX($K:$P,ROW(),MATCH(BV$3,$K$2:$P$2,0))</f>
        <v>0.5</v>
      </c>
      <c r="BW2254" s="150" cm="1">
        <f t="array" ref="BW2254">INDEX($K:$P,ROW(),MATCH(BW$3,$K$2:$P$2,0))</f>
        <v>0.5</v>
      </c>
      <c r="BX2254" s="150" cm="1">
        <f t="array" ref="BX2254">INDEX($K:$P,ROW(),MATCH(BX$3,$K$2:$P$2,0))</f>
        <v>0.5</v>
      </c>
      <c r="BY2254" s="150" cm="1">
        <f t="array" ref="BY2254">INDEX($K:$P,ROW(),MATCH(BY$3,$K$2:$P$2,0))</f>
        <v>0.5</v>
      </c>
      <c r="BZ2254" s="150" cm="1">
        <f t="array" ref="BZ2254">INDEX($K:$P,ROW(),MATCH(BZ$3,$K$2:$P$2,0))</f>
        <v>0.5</v>
      </c>
      <c r="CA2254" s="150" cm="1">
        <f t="array" ref="CA2254">INDEX($K:$P,ROW(),MATCH(CA$3,$K$2:$P$2,0))</f>
        <v>0.5</v>
      </c>
      <c r="CB2254" s="150" cm="1">
        <f t="array" ref="CB2254">INDEX($K:$P,ROW(),MATCH(CB$3,$K$2:$P$2,0))</f>
        <v>0.5</v>
      </c>
      <c r="CC2254" s="150" cm="1">
        <f t="array" ref="CC2254">INDEX($K:$P,ROW(),MATCH(CC$3,$K$2:$P$2,0))</f>
        <v>0.5</v>
      </c>
      <c r="CD2254" s="150" cm="1">
        <f t="array" ref="CD2254">INDEX($K:$P,ROW(),MATCH(CD$3,$K$2:$P$2,0))</f>
        <v>0.5</v>
      </c>
      <c r="CE2254" s="150" cm="1">
        <f t="array" ref="CE2254">INDEX($K:$P,ROW(),MATCH(CE$3,$K$2:$P$2,0))</f>
        <v>0.5</v>
      </c>
      <c r="CF2254" s="150" cm="1">
        <f t="array" ref="CF2254">INDEX($K:$P,ROW(),MATCH(CF$3,$K$2:$P$2,0))</f>
        <v>0.5</v>
      </c>
      <c r="CG2254" s="150" cm="1">
        <f t="array" ref="CG2254">INDEX($K:$P,ROW(),MATCH(CG$3,$K$2:$P$2,0))</f>
        <v>0.5</v>
      </c>
      <c r="CH2254" s="150" cm="1">
        <f t="array" ref="CH2254">INDEX($K:$P,ROW(),MATCH(CH$3,$K$2:$P$2,0))</f>
        <v>0.5</v>
      </c>
      <c r="CI2254" s="150" cm="1">
        <f t="array" ref="CI2254">INDEX($K:$P,ROW(),MATCH(CI$3,$K$2:$P$2,0))</f>
        <v>0.5</v>
      </c>
      <c r="CJ2254" s="150" cm="1">
        <f t="array" ref="CJ2254">INDEX($K:$P,ROW(),MATCH(CJ$3,$K$2:$P$2,0))</f>
        <v>0.5</v>
      </c>
      <c r="CK2254" s="150" cm="1">
        <f t="array" ref="CK2254">INDEX($K:$P,ROW(),MATCH(CK$3,$K$2:$P$2,0))</f>
        <v>0.5</v>
      </c>
      <c r="CL2254" s="150" cm="1">
        <f t="array" ref="CL2254">INDEX($K:$P,ROW(),MATCH(CL$3,$K$2:$P$2,0))</f>
        <v>0.5</v>
      </c>
      <c r="CN2254" s="60"/>
      <c r="CO2254" s="150" t="e" cm="1">
        <f t="array" ref="CO2254">INDEX($K:$P,ROW(),MATCH(CO$3,$K$2:$P$2,0))</f>
        <v>#N/A</v>
      </c>
      <c r="CP2254" s="150" t="e" cm="1">
        <f t="array" ref="CP2254">INDEX($K:$P,ROW(),MATCH(CP$3,$K$2:$P$2,0))</f>
        <v>#N/A</v>
      </c>
      <c r="CQ2254" s="150" t="e" cm="1">
        <f t="array" ref="CQ2254">INDEX($K:$P,ROW(),MATCH(CQ$3,$K$2:$P$2,0))</f>
        <v>#N/A</v>
      </c>
      <c r="CR2254" s="150" t="e" cm="1">
        <f t="array" ref="CR2254">INDEX($K:$P,ROW(),MATCH(CR$3,$K$2:$P$2,0))</f>
        <v>#N/A</v>
      </c>
      <c r="CS2254" s="150" t="e" cm="1">
        <f t="array" ref="CS2254">INDEX($K:$P,ROW(),MATCH(CS$3,$K$2:$P$2,0))</f>
        <v>#N/A</v>
      </c>
      <c r="CT2254" s="150" t="e" cm="1">
        <f t="array" ref="CT2254">INDEX($K:$P,ROW(),MATCH(CT$3,$K$2:$P$2,0))</f>
        <v>#N/A</v>
      </c>
      <c r="CU2254" s="150" t="e" cm="1">
        <f t="array" ref="CU2254">INDEX($K:$P,ROW(),MATCH(CU$3,$K$2:$P$2,0))</f>
        <v>#N/A</v>
      </c>
      <c r="CV2254" s="150" t="e" cm="1">
        <f t="array" ref="CV2254">INDEX($K:$P,ROW(),MATCH(CV$3,$K$2:$P$2,0))</f>
        <v>#N/A</v>
      </c>
      <c r="CW2254" s="150" t="e" cm="1">
        <f t="array" ref="CW2254">INDEX($K:$P,ROW(),MATCH(CW$3,$K$2:$P$2,0))</f>
        <v>#N/A</v>
      </c>
      <c r="CX2254" s="150" t="e" cm="1">
        <f t="array" ref="CX2254">INDEX($K:$P,ROW(),MATCH(CX$3,$K$2:$P$2,0))</f>
        <v>#N/A</v>
      </c>
      <c r="CY2254" s="150" t="e" cm="1">
        <f t="array" ref="CY2254">INDEX($K:$P,ROW(),MATCH(CY$3,$K$2:$P$2,0))</f>
        <v>#N/A</v>
      </c>
      <c r="CZ2254" s="150" t="e" cm="1">
        <f t="array" ref="CZ2254">INDEX($K:$P,ROW(),MATCH(CZ$3,$K$2:$P$2,0))</f>
        <v>#N/A</v>
      </c>
      <c r="DA2254" s="150" t="e" cm="1">
        <f t="array" ref="DA2254">INDEX($K:$P,ROW(),MATCH(DA$3,$K$2:$P$2,0))</f>
        <v>#N/A</v>
      </c>
      <c r="DB2254" s="150" t="e" cm="1">
        <f t="array" ref="DB2254">INDEX($K:$P,ROW(),MATCH(DB$3,$K$2:$P$2,0))</f>
        <v>#N/A</v>
      </c>
      <c r="DC2254" s="150" t="e" cm="1">
        <f t="array" ref="DC2254">INDEX($K:$P,ROW(),MATCH(DC$3,$K$2:$P$2,0))</f>
        <v>#N/A</v>
      </c>
      <c r="DD2254" s="150" t="e" cm="1">
        <f t="array" ref="DD2254">INDEX($K:$P,ROW(),MATCH(DD$3,$K$2:$P$2,0))</f>
        <v>#N/A</v>
      </c>
      <c r="DE2254" s="150" t="e" cm="1">
        <f t="array" ref="DE2254">INDEX($K:$P,ROW(),MATCH(DE$3,$K$2:$P$2,0))</f>
        <v>#N/A</v>
      </c>
      <c r="DF2254" s="150" t="e" cm="1">
        <f t="array" ref="DF2254">INDEX($K:$P,ROW(),MATCH(DF$3,$K$2:$P$2,0))</f>
        <v>#N/A</v>
      </c>
      <c r="DG2254" s="150" t="e" cm="1">
        <f t="array" ref="DG2254">INDEX($K:$P,ROW(),MATCH(DG$3,$K$2:$P$2,0))</f>
        <v>#N/A</v>
      </c>
      <c r="DH2254" s="150" t="e" cm="1">
        <f t="array" ref="DH2254">INDEX($K:$P,ROW(),MATCH(DH$3,$K$2:$P$2,0))</f>
        <v>#N/A</v>
      </c>
      <c r="DI2254" s="150" t="e" cm="1">
        <f t="array" ref="DI2254">INDEX($K:$P,ROW(),MATCH(DI$3,$K$2:$P$2,0))</f>
        <v>#N/A</v>
      </c>
      <c r="DJ2254" s="150" t="e" cm="1">
        <f t="array" ref="DJ2254">INDEX($K:$P,ROW(),MATCH(DJ$3,$K$2:$P$2,0))</f>
        <v>#N/A</v>
      </c>
      <c r="DK2254" s="150" t="e" cm="1">
        <f t="array" ref="DK2254">INDEX($K:$P,ROW(),MATCH(DK$3,$K$2:$P$2,0))</f>
        <v>#N/A</v>
      </c>
      <c r="DL2254" s="150" t="e" cm="1">
        <f t="array" ref="DL2254">INDEX($K:$P,ROW(),MATCH(DL$3,$K$2:$P$2,0))</f>
        <v>#N/A</v>
      </c>
    </row>
    <row r="2255" spans="1:116" x14ac:dyDescent="0.4">
      <c r="B2255" t="s">
        <v>244</v>
      </c>
      <c r="D2255" t="s">
        <v>429</v>
      </c>
      <c r="E2255" s="8" t="str">
        <f t="shared" si="3585"/>
        <v>2255 DCOPS-IS</v>
      </c>
      <c r="H2255" s="12"/>
      <c r="I2255" s="60"/>
      <c r="J2255" s="60"/>
      <c r="K2255" s="130"/>
      <c r="L2255" s="130"/>
      <c r="M2255" s="130"/>
      <c r="N2255" s="130"/>
      <c r="O2255" s="130"/>
      <c r="P2255" s="130"/>
      <c r="R2255" s="123"/>
      <c r="S2255" s="155"/>
      <c r="T2255" s="155"/>
      <c r="U2255" s="155"/>
      <c r="V2255" s="155"/>
      <c r="W2255" s="155"/>
      <c r="X2255" s="155"/>
      <c r="Y2255" s="155"/>
      <c r="Z2255" s="155"/>
      <c r="AA2255" s="155"/>
      <c r="AB2255" s="155"/>
      <c r="AC2255" s="155"/>
      <c r="AD2255" s="155"/>
      <c r="AE2255" s="155"/>
      <c r="AF2255" s="155"/>
      <c r="AG2255" s="155"/>
      <c r="AH2255" s="155"/>
      <c r="AI2255" s="155"/>
      <c r="AJ2255" s="155"/>
      <c r="AK2255" s="155"/>
      <c r="AL2255" s="155"/>
      <c r="AM2255" s="155"/>
      <c r="AN2255" s="155"/>
      <c r="AO2255" s="155"/>
      <c r="AP2255" s="155"/>
      <c r="AQ2255" s="155"/>
      <c r="AR2255" s="155"/>
      <c r="AS2255" s="155"/>
      <c r="AT2255" s="155"/>
      <c r="AU2255" s="155"/>
      <c r="AV2255" s="155"/>
      <c r="AW2255" s="155"/>
      <c r="AX2255" s="155"/>
      <c r="AY2255" s="155"/>
      <c r="AZ2255" s="155"/>
      <c r="BA2255" s="155"/>
      <c r="BB2255" s="155"/>
      <c r="BC2255" s="155"/>
      <c r="BD2255" s="155"/>
      <c r="BE2255" s="155"/>
      <c r="BF2255" s="155"/>
      <c r="BG2255" s="155"/>
      <c r="BH2255" s="155"/>
      <c r="BI2255" s="155"/>
      <c r="BJ2255" s="155"/>
      <c r="BK2255" s="155"/>
      <c r="BL2255" s="155"/>
      <c r="BM2255" s="155"/>
      <c r="BN2255" s="155"/>
      <c r="BO2255" s="155"/>
      <c r="BP2255" s="155"/>
      <c r="BQ2255" s="155"/>
      <c r="BR2255" s="155"/>
      <c r="BS2255" s="155"/>
      <c r="BT2255" s="155"/>
      <c r="BU2255" s="155"/>
      <c r="BV2255" s="155"/>
      <c r="BW2255" s="155"/>
      <c r="BX2255" s="155"/>
      <c r="BY2255" s="155"/>
      <c r="BZ2255" s="155"/>
      <c r="CA2255" s="155"/>
      <c r="CB2255" s="155"/>
      <c r="CC2255" s="155"/>
      <c r="CD2255" s="155"/>
      <c r="CE2255" s="155"/>
      <c r="CF2255" s="155"/>
      <c r="CG2255" s="155"/>
      <c r="CH2255" s="155"/>
      <c r="CI2255" s="155"/>
      <c r="CJ2255" s="155"/>
      <c r="CK2255" s="155"/>
      <c r="CL2255" s="155"/>
      <c r="CN2255" s="60"/>
      <c r="CO2255" s="155"/>
      <c r="CP2255" s="155"/>
      <c r="CQ2255" s="155"/>
      <c r="CR2255" s="155"/>
      <c r="CS2255" s="155"/>
      <c r="CT2255" s="155"/>
      <c r="CU2255" s="155"/>
      <c r="CV2255" s="155"/>
      <c r="CW2255" s="155"/>
      <c r="CX2255" s="155"/>
      <c r="CY2255" s="155"/>
      <c r="CZ2255" s="155"/>
      <c r="DA2255" s="155"/>
      <c r="DB2255" s="155"/>
      <c r="DC2255" s="155"/>
      <c r="DD2255" s="155"/>
      <c r="DE2255" s="155"/>
      <c r="DF2255" s="155"/>
      <c r="DG2255" s="155"/>
      <c r="DH2255" s="155"/>
      <c r="DI2255" s="155"/>
      <c r="DJ2255" s="155"/>
      <c r="DK2255" s="155"/>
      <c r="DL2255" s="155"/>
    </row>
    <row r="2256" spans="1:116" x14ac:dyDescent="0.4">
      <c r="B2256" t="s">
        <v>332</v>
      </c>
      <c r="D2256" t="s">
        <v>429</v>
      </c>
      <c r="E2256" s="8" t="str">
        <f t="shared" si="3585"/>
        <v>2256 DCOPS-IS</v>
      </c>
      <c r="G2256" s="136" t="str">
        <f>G2242</f>
        <v>(Primary label)</v>
      </c>
      <c r="H2256" s="27"/>
      <c r="I2256" s="78"/>
      <c r="J2256" s="78"/>
      <c r="K2256" s="28">
        <f>SUMIF($3:$3,K$2,2252:2252)</f>
        <v>0</v>
      </c>
      <c r="L2256" s="28">
        <f>SUMIF($3:$3,L$2,2252:2252)</f>
        <v>0</v>
      </c>
      <c r="M2256" s="28">
        <f>SUMIF($3:$3,M$2,2252:2252)</f>
        <v>0</v>
      </c>
      <c r="N2256" s="28">
        <f>SUMIF($3:$3,N$2,2252:2252)</f>
        <v>0</v>
      </c>
      <c r="O2256" s="28">
        <f>SUMIF($3:$3,O$2,2252:2252)</f>
        <v>0</v>
      </c>
      <c r="P2256" s="28">
        <f>SUMIF($3:$3,P$2,2252:2252)</f>
        <v>0</v>
      </c>
      <c r="R2256" s="33"/>
      <c r="S2256" s="77">
        <f>-S2254*S2253</f>
        <v>16972.933333333334</v>
      </c>
      <c r="T2256" s="77">
        <f t="shared" ref="T2256:CE2256" si="3594">-T2254*T2253</f>
        <v>16972.933333333334</v>
      </c>
      <c r="U2256" s="77">
        <f t="shared" si="3594"/>
        <v>16972.933333333334</v>
      </c>
      <c r="V2256" s="77">
        <f t="shared" si="3594"/>
        <v>16972.933333333334</v>
      </c>
      <c r="W2256" s="77">
        <f t="shared" si="3594"/>
        <v>16972.933333333334</v>
      </c>
      <c r="X2256" s="77">
        <f t="shared" si="3594"/>
        <v>16972.933333333334</v>
      </c>
      <c r="Y2256" s="77">
        <f t="shared" si="3594"/>
        <v>16972.933333333334</v>
      </c>
      <c r="Z2256" s="77">
        <f t="shared" si="3594"/>
        <v>16972.933333333334</v>
      </c>
      <c r="AA2256" s="77">
        <f t="shared" si="3594"/>
        <v>16972.933333333334</v>
      </c>
      <c r="AB2256" s="77">
        <f t="shared" si="3594"/>
        <v>16972.933333333334</v>
      </c>
      <c r="AC2256" s="77">
        <f t="shared" si="3594"/>
        <v>16972.933333333334</v>
      </c>
      <c r="AD2256" s="77">
        <f t="shared" si="3594"/>
        <v>16972.933333333334</v>
      </c>
      <c r="AE2256" s="77">
        <f t="shared" si="3594"/>
        <v>17811.163333333338</v>
      </c>
      <c r="AF2256" s="77">
        <f t="shared" si="3594"/>
        <v>17811.163333333338</v>
      </c>
      <c r="AG2256" s="77">
        <f t="shared" si="3594"/>
        <v>17811.163333333338</v>
      </c>
      <c r="AH2256" s="77">
        <f t="shared" si="3594"/>
        <v>17811.163333333338</v>
      </c>
      <c r="AI2256" s="77">
        <f t="shared" si="3594"/>
        <v>17811.163333333338</v>
      </c>
      <c r="AJ2256" s="77">
        <f t="shared" si="3594"/>
        <v>17811.163333333338</v>
      </c>
      <c r="AK2256" s="77">
        <f t="shared" si="3594"/>
        <v>17811.163333333338</v>
      </c>
      <c r="AL2256" s="77">
        <f t="shared" si="3594"/>
        <v>17811.163333333338</v>
      </c>
      <c r="AM2256" s="77">
        <f t="shared" si="3594"/>
        <v>17811.163333333338</v>
      </c>
      <c r="AN2256" s="77">
        <f t="shared" si="3594"/>
        <v>17811.163333333338</v>
      </c>
      <c r="AO2256" s="77">
        <f t="shared" si="3594"/>
        <v>17811.163333333338</v>
      </c>
      <c r="AP2256" s="77">
        <f t="shared" si="3594"/>
        <v>17811.163333333338</v>
      </c>
      <c r="AQ2256" s="77">
        <f t="shared" si="3594"/>
        <v>18691.304833333335</v>
      </c>
      <c r="AR2256" s="77">
        <f t="shared" si="3594"/>
        <v>18691.304833333335</v>
      </c>
      <c r="AS2256" s="77">
        <f t="shared" si="3594"/>
        <v>18691.304833333335</v>
      </c>
      <c r="AT2256" s="77">
        <f t="shared" si="3594"/>
        <v>18691.304833333335</v>
      </c>
      <c r="AU2256" s="77">
        <f t="shared" si="3594"/>
        <v>18691.304833333335</v>
      </c>
      <c r="AV2256" s="77">
        <f t="shared" si="3594"/>
        <v>18691.304833333335</v>
      </c>
      <c r="AW2256" s="77">
        <f t="shared" si="3594"/>
        <v>18691.304833333335</v>
      </c>
      <c r="AX2256" s="77">
        <f t="shared" si="3594"/>
        <v>18691.304833333335</v>
      </c>
      <c r="AY2256" s="77">
        <f t="shared" si="3594"/>
        <v>18691.304833333335</v>
      </c>
      <c r="AZ2256" s="77">
        <f t="shared" si="3594"/>
        <v>18691.304833333335</v>
      </c>
      <c r="BA2256" s="77">
        <f t="shared" si="3594"/>
        <v>18691.304833333335</v>
      </c>
      <c r="BB2256" s="77">
        <f t="shared" si="3594"/>
        <v>18691.304833333335</v>
      </c>
      <c r="BC2256" s="77">
        <f t="shared" si="3594"/>
        <v>19615.453408333335</v>
      </c>
      <c r="BD2256" s="77">
        <f t="shared" si="3594"/>
        <v>19615.453408333335</v>
      </c>
      <c r="BE2256" s="77">
        <f t="shared" si="3594"/>
        <v>19615.453408333335</v>
      </c>
      <c r="BF2256" s="77">
        <f t="shared" si="3594"/>
        <v>19615.453408333335</v>
      </c>
      <c r="BG2256" s="77">
        <f t="shared" si="3594"/>
        <v>19615.453408333335</v>
      </c>
      <c r="BH2256" s="77">
        <f t="shared" si="3594"/>
        <v>19615.453408333335</v>
      </c>
      <c r="BI2256" s="77">
        <f t="shared" si="3594"/>
        <v>19615.453408333335</v>
      </c>
      <c r="BJ2256" s="77">
        <f t="shared" si="3594"/>
        <v>19615.453408333335</v>
      </c>
      <c r="BK2256" s="77">
        <f t="shared" si="3594"/>
        <v>19615.453408333335</v>
      </c>
      <c r="BL2256" s="77">
        <f t="shared" si="3594"/>
        <v>19615.453408333335</v>
      </c>
      <c r="BM2256" s="77">
        <f t="shared" si="3594"/>
        <v>19615.453408333335</v>
      </c>
      <c r="BN2256" s="77">
        <f t="shared" si="3594"/>
        <v>19615.453408333335</v>
      </c>
      <c r="BO2256" s="77">
        <f t="shared" si="3594"/>
        <v>20585.809412083338</v>
      </c>
      <c r="BP2256" s="77">
        <f t="shared" si="3594"/>
        <v>20585.809412083338</v>
      </c>
      <c r="BQ2256" s="77">
        <f t="shared" si="3594"/>
        <v>20585.809412083338</v>
      </c>
      <c r="BR2256" s="77">
        <f t="shared" si="3594"/>
        <v>20585.809412083338</v>
      </c>
      <c r="BS2256" s="77">
        <f t="shared" si="3594"/>
        <v>20585.809412083338</v>
      </c>
      <c r="BT2256" s="77">
        <f t="shared" si="3594"/>
        <v>20585.809412083338</v>
      </c>
      <c r="BU2256" s="77">
        <f t="shared" si="3594"/>
        <v>20585.809412083338</v>
      </c>
      <c r="BV2256" s="77">
        <f t="shared" si="3594"/>
        <v>20585.809412083338</v>
      </c>
      <c r="BW2256" s="77">
        <f t="shared" si="3594"/>
        <v>20585.809412083338</v>
      </c>
      <c r="BX2256" s="77">
        <f t="shared" si="3594"/>
        <v>20585.809412083338</v>
      </c>
      <c r="BY2256" s="77">
        <f t="shared" si="3594"/>
        <v>20585.809412083338</v>
      </c>
      <c r="BZ2256" s="77">
        <f t="shared" si="3594"/>
        <v>20585.809412083338</v>
      </c>
      <c r="CA2256" s="77">
        <f t="shared" si="3594"/>
        <v>21604.683216020836</v>
      </c>
      <c r="CB2256" s="77">
        <f t="shared" si="3594"/>
        <v>21604.683216020836</v>
      </c>
      <c r="CC2256" s="77">
        <f t="shared" si="3594"/>
        <v>21604.683216020836</v>
      </c>
      <c r="CD2256" s="77">
        <f t="shared" si="3594"/>
        <v>21604.683216020836</v>
      </c>
      <c r="CE2256" s="77">
        <f t="shared" si="3594"/>
        <v>21604.683216020836</v>
      </c>
      <c r="CF2256" s="77">
        <f t="shared" ref="CF2256:CL2256" si="3595">-CF2254*CF2253</f>
        <v>21604.683216020836</v>
      </c>
      <c r="CG2256" s="77">
        <f t="shared" si="3595"/>
        <v>21604.683216020836</v>
      </c>
      <c r="CH2256" s="77">
        <f t="shared" si="3595"/>
        <v>21604.683216020836</v>
      </c>
      <c r="CI2256" s="77">
        <f t="shared" si="3595"/>
        <v>21604.683216020836</v>
      </c>
      <c r="CJ2256" s="77">
        <f t="shared" si="3595"/>
        <v>21604.683216020836</v>
      </c>
      <c r="CK2256" s="77">
        <f t="shared" si="3595"/>
        <v>21604.683216020836</v>
      </c>
      <c r="CL2256" s="77">
        <f t="shared" si="3595"/>
        <v>21604.683216020836</v>
      </c>
      <c r="CN2256" s="78"/>
      <c r="CO2256" s="77" t="e">
        <f t="shared" ref="CO2256:DK2256" si="3596">-CO2254*CO2253</f>
        <v>#N/A</v>
      </c>
      <c r="CP2256" s="77" t="e">
        <f t="shared" si="3596"/>
        <v>#N/A</v>
      </c>
      <c r="CQ2256" s="77" t="e">
        <f t="shared" si="3596"/>
        <v>#N/A</v>
      </c>
      <c r="CR2256" s="77" t="e">
        <f t="shared" si="3596"/>
        <v>#N/A</v>
      </c>
      <c r="CS2256" s="77" t="e">
        <f t="shared" si="3596"/>
        <v>#N/A</v>
      </c>
      <c r="CT2256" s="77" t="e">
        <f t="shared" si="3596"/>
        <v>#N/A</v>
      </c>
      <c r="CU2256" s="77" t="e">
        <f t="shared" si="3596"/>
        <v>#N/A</v>
      </c>
      <c r="CV2256" s="77" t="e">
        <f t="shared" si="3596"/>
        <v>#N/A</v>
      </c>
      <c r="CW2256" s="77" t="e">
        <f t="shared" si="3596"/>
        <v>#N/A</v>
      </c>
      <c r="CX2256" s="77" t="e">
        <f t="shared" si="3596"/>
        <v>#N/A</v>
      </c>
      <c r="CY2256" s="77" t="e">
        <f t="shared" si="3596"/>
        <v>#N/A</v>
      </c>
      <c r="CZ2256" s="77" t="e">
        <f t="shared" si="3596"/>
        <v>#N/A</v>
      </c>
      <c r="DA2256" s="77" t="e">
        <f t="shared" si="3596"/>
        <v>#N/A</v>
      </c>
      <c r="DB2256" s="77" t="e">
        <f t="shared" si="3596"/>
        <v>#N/A</v>
      </c>
      <c r="DC2256" s="77" t="e">
        <f t="shared" si="3596"/>
        <v>#N/A</v>
      </c>
      <c r="DD2256" s="77" t="e">
        <f t="shared" si="3596"/>
        <v>#N/A</v>
      </c>
      <c r="DE2256" s="77" t="e">
        <f t="shared" si="3596"/>
        <v>#N/A</v>
      </c>
      <c r="DF2256" s="77" t="e">
        <f t="shared" si="3596"/>
        <v>#N/A</v>
      </c>
      <c r="DG2256" s="77" t="e">
        <f t="shared" si="3596"/>
        <v>#N/A</v>
      </c>
      <c r="DH2256" s="77" t="e">
        <f t="shared" si="3596"/>
        <v>#N/A</v>
      </c>
      <c r="DI2256" s="77" t="e">
        <f t="shared" si="3596"/>
        <v>#N/A</v>
      </c>
      <c r="DJ2256" s="77" t="e">
        <f t="shared" si="3596"/>
        <v>#N/A</v>
      </c>
      <c r="DK2256" s="77" t="e">
        <f t="shared" si="3596"/>
        <v>#N/A</v>
      </c>
      <c r="DL2256" s="77" t="e">
        <f t="shared" ref="DL2256" si="3597">-DL2254*DL2253</f>
        <v>#N/A</v>
      </c>
    </row>
    <row r="2257" spans="2:116" x14ac:dyDescent="0.4">
      <c r="B2257" t="s">
        <v>332</v>
      </c>
      <c r="D2257" t="s">
        <v>429</v>
      </c>
      <c r="E2257" s="8" t="str">
        <f>ROW()&amp;" "&amp;D2257</f>
        <v>2257 DCOPS-IS</v>
      </c>
      <c r="G2257" s="136" t="str">
        <f>G2243</f>
        <v>primary unit</v>
      </c>
      <c r="S2257" s="72"/>
      <c r="T2257" s="72"/>
      <c r="U2257" s="72"/>
      <c r="V2257" s="72"/>
      <c r="W2257" s="72"/>
      <c r="X2257" s="72"/>
      <c r="Y2257" s="72"/>
      <c r="Z2257" s="72"/>
      <c r="AA2257" s="72"/>
      <c r="AB2257" s="72"/>
      <c r="AC2257" s="72"/>
      <c r="AD2257" s="72"/>
      <c r="AE2257" s="72"/>
      <c r="AF2257" s="72"/>
      <c r="AG2257" s="72"/>
      <c r="AH2257" s="72"/>
      <c r="AI2257" s="72"/>
      <c r="AJ2257" s="72"/>
      <c r="AK2257" s="72"/>
      <c r="AL2257" s="72"/>
      <c r="AM2257" s="72"/>
      <c r="AN2257" s="72"/>
      <c r="AO2257" s="72"/>
      <c r="AP2257" s="72"/>
      <c r="AQ2257" s="72"/>
      <c r="AR2257" s="72"/>
      <c r="AS2257" s="72"/>
      <c r="AT2257" s="72"/>
      <c r="AU2257" s="72"/>
      <c r="AV2257" s="72"/>
      <c r="AW2257" s="72"/>
      <c r="AX2257" s="72"/>
      <c r="AY2257" s="72"/>
      <c r="AZ2257" s="72"/>
      <c r="BA2257" s="72"/>
      <c r="BB2257" s="72"/>
      <c r="BC2257" s="72"/>
      <c r="BD2257" s="72"/>
      <c r="BE2257" s="72"/>
      <c r="BF2257" s="72"/>
      <c r="BG2257" s="72"/>
      <c r="BH2257" s="72"/>
      <c r="BI2257" s="72"/>
      <c r="BJ2257" s="72"/>
      <c r="BK2257" s="72"/>
      <c r="BL2257" s="72"/>
      <c r="BM2257" s="72"/>
      <c r="BN2257" s="72"/>
      <c r="BO2257" s="72"/>
      <c r="BP2257" s="72"/>
      <c r="BQ2257" s="72"/>
      <c r="BR2257" s="72"/>
      <c r="BS2257" s="72"/>
      <c r="BT2257" s="72"/>
      <c r="BU2257" s="72"/>
      <c r="BV2257" s="72"/>
      <c r="BW2257" s="72"/>
      <c r="BX2257" s="72"/>
      <c r="BY2257" s="72"/>
      <c r="BZ2257" s="72"/>
      <c r="CA2257" s="72"/>
      <c r="CB2257" s="72"/>
      <c r="CC2257" s="72"/>
      <c r="CD2257" s="72"/>
      <c r="CE2257" s="72"/>
      <c r="CF2257" s="72"/>
      <c r="CG2257" s="72"/>
      <c r="CH2257" s="72"/>
      <c r="CI2257" s="72"/>
      <c r="CJ2257" s="72"/>
      <c r="CK2257" s="72"/>
      <c r="CL2257" s="72"/>
      <c r="CO2257" s="72"/>
      <c r="CP2257" s="72"/>
      <c r="CQ2257" s="72"/>
      <c r="CR2257" s="72"/>
      <c r="CS2257" s="72"/>
      <c r="CT2257" s="72"/>
      <c r="CU2257" s="72"/>
      <c r="CV2257" s="72"/>
      <c r="CW2257" s="72"/>
      <c r="CX2257" s="72"/>
      <c r="CY2257" s="72"/>
      <c r="CZ2257" s="72"/>
      <c r="DA2257" s="72"/>
      <c r="DB2257" s="72"/>
      <c r="DC2257" s="72"/>
      <c r="DD2257" s="72"/>
      <c r="DE2257" s="72"/>
      <c r="DF2257" s="72"/>
      <c r="DG2257" s="72"/>
      <c r="DH2257" s="72"/>
      <c r="DI2257" s="72"/>
      <c r="DJ2257" s="72"/>
      <c r="DK2257" s="72"/>
      <c r="DL2257" s="72"/>
    </row>
    <row r="2258" spans="2:116" x14ac:dyDescent="0.4">
      <c r="B2258" t="s">
        <v>332</v>
      </c>
      <c r="D2258" t="s">
        <v>429</v>
      </c>
      <c r="E2258" s="8" t="str">
        <f t="shared" si="3585"/>
        <v>2258 DCOPS-IS</v>
      </c>
      <c r="G2258" s="136" t="str">
        <f>G2244</f>
        <v>Primary revenue driver</v>
      </c>
      <c r="H2258" s="27"/>
      <c r="I2258" s="78"/>
      <c r="J2258" s="78"/>
      <c r="K2258" s="33"/>
      <c r="L2258" s="33"/>
      <c r="M2258" s="33"/>
      <c r="N2258" s="33"/>
      <c r="O2258" s="33"/>
      <c r="P2258" s="33"/>
      <c r="R2258" s="33"/>
      <c r="S2258" s="77"/>
      <c r="T2258" s="77"/>
      <c r="U2258" s="77"/>
      <c r="V2258" s="77"/>
      <c r="W2258" s="77"/>
      <c r="X2258" s="77"/>
      <c r="Y2258" s="77"/>
      <c r="Z2258" s="77"/>
      <c r="AA2258" s="77"/>
      <c r="AB2258" s="77"/>
      <c r="AC2258" s="77"/>
      <c r="AD2258" s="77"/>
      <c r="AE2258" s="77"/>
      <c r="AF2258" s="77"/>
      <c r="AG2258" s="77"/>
      <c r="AH2258" s="77"/>
      <c r="AI2258" s="77"/>
      <c r="AJ2258" s="77"/>
      <c r="AK2258" s="77"/>
      <c r="AL2258" s="77"/>
      <c r="AM2258" s="77"/>
      <c r="AN2258" s="77"/>
      <c r="AO2258" s="77"/>
      <c r="AP2258" s="77"/>
      <c r="AQ2258" s="77"/>
      <c r="AR2258" s="77"/>
      <c r="AS2258" s="77"/>
      <c r="AT2258" s="77"/>
      <c r="AU2258" s="77"/>
      <c r="AV2258" s="77"/>
      <c r="AW2258" s="77"/>
      <c r="AX2258" s="77"/>
      <c r="AY2258" s="77"/>
      <c r="AZ2258" s="77"/>
      <c r="BA2258" s="77"/>
      <c r="BB2258" s="77"/>
      <c r="BC2258" s="77"/>
      <c r="BD2258" s="77"/>
      <c r="BE2258" s="77"/>
      <c r="BF2258" s="77"/>
      <c r="BG2258" s="77"/>
      <c r="BH2258" s="77"/>
      <c r="BI2258" s="77"/>
      <c r="BJ2258" s="77"/>
      <c r="BK2258" s="77"/>
      <c r="BL2258" s="77"/>
      <c r="BM2258" s="77"/>
      <c r="BN2258" s="77"/>
      <c r="BO2258" s="77"/>
      <c r="BP2258" s="77"/>
      <c r="BQ2258" s="77"/>
      <c r="BR2258" s="77"/>
      <c r="BS2258" s="77"/>
      <c r="BT2258" s="77"/>
      <c r="BU2258" s="77"/>
      <c r="BV2258" s="77"/>
      <c r="BW2258" s="77"/>
      <c r="BX2258" s="77"/>
      <c r="BY2258" s="77"/>
      <c r="BZ2258" s="77"/>
      <c r="CA2258" s="77"/>
      <c r="CB2258" s="77"/>
      <c r="CC2258" s="77"/>
      <c r="CD2258" s="77"/>
      <c r="CE2258" s="77"/>
      <c r="CF2258" s="77"/>
      <c r="CG2258" s="77"/>
      <c r="CH2258" s="77"/>
      <c r="CI2258" s="77"/>
      <c r="CJ2258" s="77"/>
      <c r="CK2258" s="77"/>
      <c r="CL2258" s="77"/>
      <c r="CN2258" s="78"/>
      <c r="CO2258" s="77"/>
      <c r="CP2258" s="77"/>
      <c r="CQ2258" s="77"/>
      <c r="CR2258" s="77"/>
      <c r="CS2258" s="77"/>
      <c r="CT2258" s="77"/>
      <c r="CU2258" s="77"/>
      <c r="CV2258" s="77"/>
      <c r="CW2258" s="77"/>
      <c r="CX2258" s="77"/>
      <c r="CY2258" s="77"/>
      <c r="CZ2258" s="77"/>
      <c r="DA2258" s="77"/>
      <c r="DB2258" s="77"/>
      <c r="DC2258" s="77"/>
      <c r="DD2258" s="77"/>
      <c r="DE2258" s="77"/>
      <c r="DF2258" s="77"/>
      <c r="DG2258" s="77"/>
      <c r="DH2258" s="77"/>
      <c r="DI2258" s="77"/>
      <c r="DJ2258" s="77"/>
      <c r="DK2258" s="77"/>
      <c r="DL2258" s="77"/>
    </row>
    <row r="2259" spans="2:116" x14ac:dyDescent="0.4">
      <c r="B2259" t="s">
        <v>332</v>
      </c>
      <c r="D2259" t="s">
        <v>429</v>
      </c>
      <c r="E2259" s="8" t="str">
        <f t="shared" si="3585"/>
        <v>2259 DCOPS-IS</v>
      </c>
      <c r="G2259" s="136" t="str">
        <f>G2245</f>
        <v>Primary volume driver</v>
      </c>
      <c r="H2259" s="27"/>
      <c r="I2259" s="78"/>
      <c r="J2259" s="78"/>
      <c r="K2259" s="33"/>
      <c r="L2259" s="33"/>
      <c r="M2259" s="33"/>
      <c r="N2259" s="33"/>
      <c r="O2259" s="33"/>
      <c r="P2259" s="33"/>
      <c r="R2259" s="33"/>
      <c r="S2259" s="77"/>
      <c r="T2259" s="77"/>
      <c r="U2259" s="77"/>
      <c r="V2259" s="77"/>
      <c r="W2259" s="77"/>
      <c r="X2259" s="77"/>
      <c r="Y2259" s="77"/>
      <c r="Z2259" s="77"/>
      <c r="AA2259" s="77"/>
      <c r="AB2259" s="77"/>
      <c r="AC2259" s="77"/>
      <c r="AD2259" s="77"/>
      <c r="AE2259" s="77"/>
      <c r="AF2259" s="77"/>
      <c r="AG2259" s="77"/>
      <c r="AH2259" s="77"/>
      <c r="AI2259" s="77"/>
      <c r="AJ2259" s="77"/>
      <c r="AK2259" s="77"/>
      <c r="AL2259" s="77"/>
      <c r="AM2259" s="77"/>
      <c r="AN2259" s="77"/>
      <c r="AO2259" s="77"/>
      <c r="AP2259" s="77"/>
      <c r="AQ2259" s="77"/>
      <c r="AR2259" s="77"/>
      <c r="AS2259" s="77"/>
      <c r="AT2259" s="77"/>
      <c r="AU2259" s="77"/>
      <c r="AV2259" s="77"/>
      <c r="AW2259" s="77"/>
      <c r="AX2259" s="77"/>
      <c r="AY2259" s="77"/>
      <c r="AZ2259" s="77"/>
      <c r="BA2259" s="77"/>
      <c r="BB2259" s="77"/>
      <c r="BC2259" s="77"/>
      <c r="BD2259" s="77"/>
      <c r="BE2259" s="77"/>
      <c r="BF2259" s="77"/>
      <c r="BG2259" s="77"/>
      <c r="BH2259" s="77"/>
      <c r="BI2259" s="77"/>
      <c r="BJ2259" s="77"/>
      <c r="BK2259" s="77"/>
      <c r="BL2259" s="77"/>
      <c r="BM2259" s="77"/>
      <c r="BN2259" s="77"/>
      <c r="BO2259" s="77"/>
      <c r="BP2259" s="77"/>
      <c r="BQ2259" s="77"/>
      <c r="BR2259" s="77"/>
      <c r="BS2259" s="77"/>
      <c r="BT2259" s="77"/>
      <c r="BU2259" s="77"/>
      <c r="BV2259" s="77"/>
      <c r="BW2259" s="77"/>
      <c r="BX2259" s="77"/>
      <c r="BY2259" s="77"/>
      <c r="BZ2259" s="77"/>
      <c r="CA2259" s="77"/>
      <c r="CB2259" s="77"/>
      <c r="CC2259" s="77"/>
      <c r="CD2259" s="77"/>
      <c r="CE2259" s="77"/>
      <c r="CF2259" s="77"/>
      <c r="CG2259" s="77"/>
      <c r="CH2259" s="77"/>
      <c r="CI2259" s="77"/>
      <c r="CJ2259" s="77"/>
      <c r="CK2259" s="77"/>
      <c r="CL2259" s="77"/>
      <c r="CN2259" s="78"/>
      <c r="CO2259" s="77"/>
      <c r="CP2259" s="77"/>
      <c r="CQ2259" s="77"/>
      <c r="CR2259" s="77"/>
      <c r="CS2259" s="77"/>
      <c r="CT2259" s="77"/>
      <c r="CU2259" s="77"/>
      <c r="CV2259" s="77"/>
      <c r="CW2259" s="77"/>
      <c r="CX2259" s="77"/>
      <c r="CY2259" s="77"/>
      <c r="CZ2259" s="77"/>
      <c r="DA2259" s="77"/>
      <c r="DB2259" s="77"/>
      <c r="DC2259" s="77"/>
      <c r="DD2259" s="77"/>
      <c r="DE2259" s="77"/>
      <c r="DF2259" s="77"/>
      <c r="DG2259" s="77"/>
      <c r="DH2259" s="77"/>
      <c r="DI2259" s="77"/>
      <c r="DJ2259" s="77"/>
      <c r="DK2259" s="77"/>
      <c r="DL2259" s="77"/>
    </row>
    <row r="2260" spans="2:116" x14ac:dyDescent="0.4">
      <c r="B2260" t="s">
        <v>332</v>
      </c>
      <c r="D2260" t="s">
        <v>429</v>
      </c>
      <c r="E2260" s="8" t="str">
        <f t="shared" si="3585"/>
        <v>2260 DCOPS-IS</v>
      </c>
      <c r="G2260" s="191" t="str">
        <f>G2250</f>
        <v>% of operating income - direct cost:</v>
      </c>
      <c r="K2260" s="53"/>
      <c r="L2260" s="53"/>
      <c r="M2260" s="53"/>
      <c r="N2260" s="53"/>
      <c r="O2260" s="53"/>
      <c r="P2260" s="53"/>
      <c r="R2260" s="24"/>
      <c r="S2260" s="179" t="str">
        <f t="shared" ref="S2260:AX2260" si="3598">S2246</f>
        <v>S$16</v>
      </c>
      <c r="T2260" s="179" t="str">
        <f t="shared" si="3598"/>
        <v>T$16</v>
      </c>
      <c r="U2260" s="179" t="str">
        <f t="shared" si="3598"/>
        <v>U$16</v>
      </c>
      <c r="V2260" s="179" t="str">
        <f t="shared" si="3598"/>
        <v>V$16</v>
      </c>
      <c r="W2260" s="179" t="str">
        <f t="shared" si="3598"/>
        <v>W$16</v>
      </c>
      <c r="X2260" s="179" t="str">
        <f t="shared" si="3598"/>
        <v>X$16</v>
      </c>
      <c r="Y2260" s="179" t="str">
        <f t="shared" si="3598"/>
        <v>Y$16</v>
      </c>
      <c r="Z2260" s="179" t="str">
        <f t="shared" si="3598"/>
        <v>Z$16</v>
      </c>
      <c r="AA2260" s="179" t="str">
        <f t="shared" si="3598"/>
        <v>AA$16</v>
      </c>
      <c r="AB2260" s="179" t="str">
        <f t="shared" si="3598"/>
        <v>AB$16</v>
      </c>
      <c r="AC2260" s="179" t="str">
        <f t="shared" si="3598"/>
        <v>AC$16</v>
      </c>
      <c r="AD2260" s="179" t="str">
        <f t="shared" si="3598"/>
        <v>AD$16</v>
      </c>
      <c r="AE2260" s="179" t="str">
        <f t="shared" si="3598"/>
        <v>AE$16</v>
      </c>
      <c r="AF2260" s="179" t="str">
        <f t="shared" si="3598"/>
        <v>AF$16</v>
      </c>
      <c r="AG2260" s="179" t="str">
        <f t="shared" si="3598"/>
        <v>AG$16</v>
      </c>
      <c r="AH2260" s="179" t="str">
        <f t="shared" si="3598"/>
        <v>AH$16</v>
      </c>
      <c r="AI2260" s="179" t="str">
        <f t="shared" si="3598"/>
        <v>AI$16</v>
      </c>
      <c r="AJ2260" s="179" t="str">
        <f t="shared" si="3598"/>
        <v>AJ$16</v>
      </c>
      <c r="AK2260" s="179" t="str">
        <f t="shared" si="3598"/>
        <v>AK$16</v>
      </c>
      <c r="AL2260" s="179" t="str">
        <f t="shared" si="3598"/>
        <v>AL$16</v>
      </c>
      <c r="AM2260" s="179" t="str">
        <f t="shared" si="3598"/>
        <v>AM$16</v>
      </c>
      <c r="AN2260" s="179" t="str">
        <f t="shared" si="3598"/>
        <v>AN$16</v>
      </c>
      <c r="AO2260" s="179" t="str">
        <f t="shared" si="3598"/>
        <v>AO$16</v>
      </c>
      <c r="AP2260" s="179" t="str">
        <f t="shared" si="3598"/>
        <v>AP$16</v>
      </c>
      <c r="AQ2260" s="179" t="str">
        <f t="shared" si="3598"/>
        <v>AQ$16</v>
      </c>
      <c r="AR2260" s="179" t="str">
        <f t="shared" si="3598"/>
        <v>AR$16</v>
      </c>
      <c r="AS2260" s="179" t="str">
        <f t="shared" si="3598"/>
        <v>AS$16</v>
      </c>
      <c r="AT2260" s="179" t="str">
        <f t="shared" si="3598"/>
        <v>AT$16</v>
      </c>
      <c r="AU2260" s="179" t="str">
        <f t="shared" si="3598"/>
        <v>AU$16</v>
      </c>
      <c r="AV2260" s="179" t="str">
        <f t="shared" si="3598"/>
        <v>AV$16</v>
      </c>
      <c r="AW2260" s="179" t="str">
        <f t="shared" si="3598"/>
        <v>AW$16</v>
      </c>
      <c r="AX2260" s="179" t="str">
        <f t="shared" si="3598"/>
        <v>AX$16</v>
      </c>
      <c r="AY2260" s="179" t="str">
        <f t="shared" ref="AY2260:CD2260" si="3599">AY2246</f>
        <v>AY$16</v>
      </c>
      <c r="AZ2260" s="179" t="str">
        <f t="shared" si="3599"/>
        <v>AZ$16</v>
      </c>
      <c r="BA2260" s="179" t="str">
        <f t="shared" si="3599"/>
        <v>BA$16</v>
      </c>
      <c r="BB2260" s="179" t="str">
        <f t="shared" si="3599"/>
        <v>BB$16</v>
      </c>
      <c r="BC2260" s="179" t="str">
        <f t="shared" si="3599"/>
        <v>BC$16</v>
      </c>
      <c r="BD2260" s="179" t="str">
        <f t="shared" si="3599"/>
        <v>BD$16</v>
      </c>
      <c r="BE2260" s="179" t="str">
        <f t="shared" si="3599"/>
        <v>BE$16</v>
      </c>
      <c r="BF2260" s="179" t="str">
        <f t="shared" si="3599"/>
        <v>BF$16</v>
      </c>
      <c r="BG2260" s="179" t="str">
        <f t="shared" si="3599"/>
        <v>BG$16</v>
      </c>
      <c r="BH2260" s="179" t="str">
        <f t="shared" si="3599"/>
        <v>BH$16</v>
      </c>
      <c r="BI2260" s="179" t="str">
        <f t="shared" si="3599"/>
        <v>BI$16</v>
      </c>
      <c r="BJ2260" s="179" t="str">
        <f t="shared" si="3599"/>
        <v>BJ$16</v>
      </c>
      <c r="BK2260" s="179" t="str">
        <f t="shared" si="3599"/>
        <v>BK$16</v>
      </c>
      <c r="BL2260" s="179" t="str">
        <f t="shared" si="3599"/>
        <v>BL$16</v>
      </c>
      <c r="BM2260" s="179" t="str">
        <f t="shared" si="3599"/>
        <v>BM$16</v>
      </c>
      <c r="BN2260" s="179" t="str">
        <f t="shared" si="3599"/>
        <v>BN$16</v>
      </c>
      <c r="BO2260" s="179" t="str">
        <f t="shared" si="3599"/>
        <v>BO$16</v>
      </c>
      <c r="BP2260" s="179" t="str">
        <f t="shared" si="3599"/>
        <v>BP$16</v>
      </c>
      <c r="BQ2260" s="179" t="str">
        <f t="shared" si="3599"/>
        <v>BQ$16</v>
      </c>
      <c r="BR2260" s="179" t="str">
        <f t="shared" si="3599"/>
        <v>BR$16</v>
      </c>
      <c r="BS2260" s="179" t="str">
        <f t="shared" si="3599"/>
        <v>BS$16</v>
      </c>
      <c r="BT2260" s="179" t="str">
        <f t="shared" si="3599"/>
        <v>BT$16</v>
      </c>
      <c r="BU2260" s="179" t="str">
        <f t="shared" si="3599"/>
        <v>BU$16</v>
      </c>
      <c r="BV2260" s="179" t="str">
        <f t="shared" si="3599"/>
        <v>BV$16</v>
      </c>
      <c r="BW2260" s="179" t="str">
        <f t="shared" si="3599"/>
        <v>BW$16</v>
      </c>
      <c r="BX2260" s="179" t="str">
        <f t="shared" si="3599"/>
        <v>BX$16</v>
      </c>
      <c r="BY2260" s="179" t="str">
        <f t="shared" si="3599"/>
        <v>BY$16</v>
      </c>
      <c r="BZ2260" s="179" t="str">
        <f t="shared" si="3599"/>
        <v>BZ$16</v>
      </c>
      <c r="CA2260" s="179" t="str">
        <f t="shared" si="3599"/>
        <v>CA$16</v>
      </c>
      <c r="CB2260" s="179" t="str">
        <f t="shared" si="3599"/>
        <v>CB$16</v>
      </c>
      <c r="CC2260" s="179" t="str">
        <f t="shared" si="3599"/>
        <v>CC$16</v>
      </c>
      <c r="CD2260" s="179" t="str">
        <f t="shared" si="3599"/>
        <v>CD$16</v>
      </c>
      <c r="CE2260" s="179" t="str">
        <f t="shared" ref="CE2260:CL2260" si="3600">CE2246</f>
        <v>CE$16</v>
      </c>
      <c r="CF2260" s="179" t="str">
        <f t="shared" si="3600"/>
        <v>CF$16</v>
      </c>
      <c r="CG2260" s="179" t="str">
        <f t="shared" si="3600"/>
        <v>CG$16</v>
      </c>
      <c r="CH2260" s="179" t="str">
        <f t="shared" si="3600"/>
        <v>CH$16</v>
      </c>
      <c r="CI2260" s="179" t="str">
        <f t="shared" si="3600"/>
        <v>CI$16</v>
      </c>
      <c r="CJ2260" s="179" t="str">
        <f t="shared" si="3600"/>
        <v>CJ$16</v>
      </c>
      <c r="CK2260" s="179" t="str">
        <f t="shared" si="3600"/>
        <v>CK$16</v>
      </c>
      <c r="CL2260" s="179" t="str">
        <f t="shared" si="3600"/>
        <v>CL$16</v>
      </c>
      <c r="CO2260" s="179" t="str">
        <f t="shared" ref="CO2260:DK2260" si="3601">CO2246</f>
        <v>CO$16</v>
      </c>
      <c r="CP2260" s="179" t="str">
        <f t="shared" si="3601"/>
        <v>CP$16</v>
      </c>
      <c r="CQ2260" s="179" t="str">
        <f t="shared" si="3601"/>
        <v>CQ$16</v>
      </c>
      <c r="CR2260" s="179" t="str">
        <f t="shared" si="3601"/>
        <v>CR$16</v>
      </c>
      <c r="CS2260" s="179" t="str">
        <f t="shared" si="3601"/>
        <v>CS$16</v>
      </c>
      <c r="CT2260" s="179" t="str">
        <f t="shared" si="3601"/>
        <v>CT$16</v>
      </c>
      <c r="CU2260" s="179" t="str">
        <f t="shared" si="3601"/>
        <v>CU$16</v>
      </c>
      <c r="CV2260" s="179" t="str">
        <f t="shared" si="3601"/>
        <v>CV$16</v>
      </c>
      <c r="CW2260" s="179" t="str">
        <f t="shared" si="3601"/>
        <v>CW$16</v>
      </c>
      <c r="CX2260" s="179" t="str">
        <f t="shared" si="3601"/>
        <v>CX$16</v>
      </c>
      <c r="CY2260" s="179" t="str">
        <f t="shared" si="3601"/>
        <v>CY$16</v>
      </c>
      <c r="CZ2260" s="179" t="str">
        <f t="shared" si="3601"/>
        <v>CZ$16</v>
      </c>
      <c r="DA2260" s="179" t="str">
        <f t="shared" si="3601"/>
        <v>DA$16</v>
      </c>
      <c r="DB2260" s="179" t="str">
        <f t="shared" si="3601"/>
        <v>DB$16</v>
      </c>
      <c r="DC2260" s="179" t="str">
        <f t="shared" si="3601"/>
        <v>DC$16</v>
      </c>
      <c r="DD2260" s="179" t="str">
        <f t="shared" si="3601"/>
        <v>DD$16</v>
      </c>
      <c r="DE2260" s="179" t="str">
        <f t="shared" si="3601"/>
        <v>DE$16</v>
      </c>
      <c r="DF2260" s="179" t="str">
        <f t="shared" si="3601"/>
        <v>DF$16</v>
      </c>
      <c r="DG2260" s="179" t="str">
        <f t="shared" si="3601"/>
        <v>DG$16</v>
      </c>
      <c r="DH2260" s="179" t="str">
        <f t="shared" si="3601"/>
        <v>DH$16</v>
      </c>
      <c r="DI2260" s="179" t="str">
        <f t="shared" si="3601"/>
        <v>DI$16</v>
      </c>
      <c r="DJ2260" s="179" t="str">
        <f t="shared" si="3601"/>
        <v>DJ$16</v>
      </c>
      <c r="DK2260" s="179" t="str">
        <f t="shared" si="3601"/>
        <v>DK$16</v>
      </c>
      <c r="DL2260" s="179" t="str">
        <f t="shared" ref="DL2260" si="3602">DL2246</f>
        <v>DL$16</v>
      </c>
    </row>
    <row r="2261" spans="2:116" x14ac:dyDescent="0.4">
      <c r="B2261" t="s">
        <v>332</v>
      </c>
      <c r="D2261" t="s">
        <v>429</v>
      </c>
      <c r="E2261" s="8" t="str">
        <f t="shared" ref="E2261" si="3603">ROW()&amp;" "&amp;D2261</f>
        <v>2261 DCOPS-IS</v>
      </c>
      <c r="G2261" s="241" t="str">
        <f>IFERROR(SUBSTITUTE(TRIM(MID(G2250, SEARCH("-", G2250) + 1, LEN(G2250))),":",""),"no unit")</f>
        <v>direct cost</v>
      </c>
      <c r="H2261" s="12"/>
      <c r="I2261" s="60"/>
      <c r="J2261" s="60"/>
      <c r="K2261" s="15"/>
      <c r="L2261" s="15"/>
      <c r="M2261" s="15"/>
      <c r="N2261" s="15"/>
      <c r="O2261" s="15"/>
      <c r="P2261" s="15"/>
      <c r="R2261" s="15"/>
      <c r="S2261" s="179" t="str">
        <f t="shared" ref="S2261:AX2261" si="3604">S2247</f>
        <v>S$17</v>
      </c>
      <c r="T2261" s="179" t="str">
        <f t="shared" si="3604"/>
        <v>T$17</v>
      </c>
      <c r="U2261" s="179" t="str">
        <f t="shared" si="3604"/>
        <v>U$17</v>
      </c>
      <c r="V2261" s="179" t="str">
        <f t="shared" si="3604"/>
        <v>V$17</v>
      </c>
      <c r="W2261" s="179" t="str">
        <f t="shared" si="3604"/>
        <v>W$17</v>
      </c>
      <c r="X2261" s="179" t="str">
        <f t="shared" si="3604"/>
        <v>X$17</v>
      </c>
      <c r="Y2261" s="179" t="str">
        <f t="shared" si="3604"/>
        <v>Y$17</v>
      </c>
      <c r="Z2261" s="179" t="str">
        <f t="shared" si="3604"/>
        <v>Z$17</v>
      </c>
      <c r="AA2261" s="179" t="str">
        <f t="shared" si="3604"/>
        <v>AA$17</v>
      </c>
      <c r="AB2261" s="179" t="str">
        <f t="shared" si="3604"/>
        <v>AB$17</v>
      </c>
      <c r="AC2261" s="179" t="str">
        <f t="shared" si="3604"/>
        <v>AC$17</v>
      </c>
      <c r="AD2261" s="179" t="str">
        <f t="shared" si="3604"/>
        <v>AD$17</v>
      </c>
      <c r="AE2261" s="179" t="str">
        <f t="shared" si="3604"/>
        <v>AE$17</v>
      </c>
      <c r="AF2261" s="179" t="str">
        <f t="shared" si="3604"/>
        <v>AF$17</v>
      </c>
      <c r="AG2261" s="179" t="str">
        <f t="shared" si="3604"/>
        <v>AG$17</v>
      </c>
      <c r="AH2261" s="179" t="str">
        <f t="shared" si="3604"/>
        <v>AH$17</v>
      </c>
      <c r="AI2261" s="179" t="str">
        <f t="shared" si="3604"/>
        <v>AI$17</v>
      </c>
      <c r="AJ2261" s="179" t="str">
        <f t="shared" si="3604"/>
        <v>AJ$17</v>
      </c>
      <c r="AK2261" s="179" t="str">
        <f t="shared" si="3604"/>
        <v>AK$17</v>
      </c>
      <c r="AL2261" s="179" t="str">
        <f t="shared" si="3604"/>
        <v>AL$17</v>
      </c>
      <c r="AM2261" s="179" t="str">
        <f t="shared" si="3604"/>
        <v>AM$17</v>
      </c>
      <c r="AN2261" s="179" t="str">
        <f t="shared" si="3604"/>
        <v>AN$17</v>
      </c>
      <c r="AO2261" s="179" t="str">
        <f t="shared" si="3604"/>
        <v>AO$17</v>
      </c>
      <c r="AP2261" s="179" t="str">
        <f t="shared" si="3604"/>
        <v>AP$17</v>
      </c>
      <c r="AQ2261" s="179" t="str">
        <f t="shared" si="3604"/>
        <v>AQ$17</v>
      </c>
      <c r="AR2261" s="179" t="str">
        <f t="shared" si="3604"/>
        <v>AR$17</v>
      </c>
      <c r="AS2261" s="179" t="str">
        <f t="shared" si="3604"/>
        <v>AS$17</v>
      </c>
      <c r="AT2261" s="179" t="str">
        <f t="shared" si="3604"/>
        <v>AT$17</v>
      </c>
      <c r="AU2261" s="179" t="str">
        <f t="shared" si="3604"/>
        <v>AU$17</v>
      </c>
      <c r="AV2261" s="179" t="str">
        <f t="shared" si="3604"/>
        <v>AV$17</v>
      </c>
      <c r="AW2261" s="179" t="str">
        <f t="shared" si="3604"/>
        <v>AW$17</v>
      </c>
      <c r="AX2261" s="179" t="str">
        <f t="shared" si="3604"/>
        <v>AX$17</v>
      </c>
      <c r="AY2261" s="179" t="str">
        <f t="shared" ref="AY2261:CD2261" si="3605">AY2247</f>
        <v>AY$17</v>
      </c>
      <c r="AZ2261" s="179" t="str">
        <f t="shared" si="3605"/>
        <v>AZ$17</v>
      </c>
      <c r="BA2261" s="179" t="str">
        <f t="shared" si="3605"/>
        <v>BA$17</v>
      </c>
      <c r="BB2261" s="179" t="str">
        <f t="shared" si="3605"/>
        <v>BB$17</v>
      </c>
      <c r="BC2261" s="179" t="str">
        <f t="shared" si="3605"/>
        <v>BC$17</v>
      </c>
      <c r="BD2261" s="179" t="str">
        <f t="shared" si="3605"/>
        <v>BD$17</v>
      </c>
      <c r="BE2261" s="179" t="str">
        <f t="shared" si="3605"/>
        <v>BE$17</v>
      </c>
      <c r="BF2261" s="179" t="str">
        <f t="shared" si="3605"/>
        <v>BF$17</v>
      </c>
      <c r="BG2261" s="179" t="str">
        <f t="shared" si="3605"/>
        <v>BG$17</v>
      </c>
      <c r="BH2261" s="179" t="str">
        <f t="shared" si="3605"/>
        <v>BH$17</v>
      </c>
      <c r="BI2261" s="179" t="str">
        <f t="shared" si="3605"/>
        <v>BI$17</v>
      </c>
      <c r="BJ2261" s="179" t="str">
        <f t="shared" si="3605"/>
        <v>BJ$17</v>
      </c>
      <c r="BK2261" s="179" t="str">
        <f t="shared" si="3605"/>
        <v>BK$17</v>
      </c>
      <c r="BL2261" s="179" t="str">
        <f t="shared" si="3605"/>
        <v>BL$17</v>
      </c>
      <c r="BM2261" s="179" t="str">
        <f t="shared" si="3605"/>
        <v>BM$17</v>
      </c>
      <c r="BN2261" s="179" t="str">
        <f t="shared" si="3605"/>
        <v>BN$17</v>
      </c>
      <c r="BO2261" s="179" t="str">
        <f t="shared" si="3605"/>
        <v>BO$17</v>
      </c>
      <c r="BP2261" s="179" t="str">
        <f t="shared" si="3605"/>
        <v>BP$17</v>
      </c>
      <c r="BQ2261" s="179" t="str">
        <f t="shared" si="3605"/>
        <v>BQ$17</v>
      </c>
      <c r="BR2261" s="179" t="str">
        <f t="shared" si="3605"/>
        <v>BR$17</v>
      </c>
      <c r="BS2261" s="179" t="str">
        <f t="shared" si="3605"/>
        <v>BS$17</v>
      </c>
      <c r="BT2261" s="179" t="str">
        <f t="shared" si="3605"/>
        <v>BT$17</v>
      </c>
      <c r="BU2261" s="179" t="str">
        <f t="shared" si="3605"/>
        <v>BU$17</v>
      </c>
      <c r="BV2261" s="179" t="str">
        <f t="shared" si="3605"/>
        <v>BV$17</v>
      </c>
      <c r="BW2261" s="179" t="str">
        <f t="shared" si="3605"/>
        <v>BW$17</v>
      </c>
      <c r="BX2261" s="179" t="str">
        <f t="shared" si="3605"/>
        <v>BX$17</v>
      </c>
      <c r="BY2261" s="179" t="str">
        <f t="shared" si="3605"/>
        <v>BY$17</v>
      </c>
      <c r="BZ2261" s="179" t="str">
        <f t="shared" si="3605"/>
        <v>BZ$17</v>
      </c>
      <c r="CA2261" s="179" t="str">
        <f t="shared" si="3605"/>
        <v>CA$17</v>
      </c>
      <c r="CB2261" s="179" t="str">
        <f t="shared" si="3605"/>
        <v>CB$17</v>
      </c>
      <c r="CC2261" s="179" t="str">
        <f t="shared" si="3605"/>
        <v>CC$17</v>
      </c>
      <c r="CD2261" s="179" t="str">
        <f t="shared" si="3605"/>
        <v>CD$17</v>
      </c>
      <c r="CE2261" s="179" t="str">
        <f t="shared" ref="CE2261:CL2261" si="3606">CE2247</f>
        <v>CE$17</v>
      </c>
      <c r="CF2261" s="179" t="str">
        <f t="shared" si="3606"/>
        <v>CF$17</v>
      </c>
      <c r="CG2261" s="179" t="str">
        <f t="shared" si="3606"/>
        <v>CG$17</v>
      </c>
      <c r="CH2261" s="179" t="str">
        <f t="shared" si="3606"/>
        <v>CH$17</v>
      </c>
      <c r="CI2261" s="179" t="str">
        <f t="shared" si="3606"/>
        <v>CI$17</v>
      </c>
      <c r="CJ2261" s="179" t="str">
        <f t="shared" si="3606"/>
        <v>CJ$17</v>
      </c>
      <c r="CK2261" s="179" t="str">
        <f t="shared" si="3606"/>
        <v>CK$17</v>
      </c>
      <c r="CL2261" s="179" t="str">
        <f t="shared" si="3606"/>
        <v>CL$17</v>
      </c>
      <c r="CN2261" s="60"/>
      <c r="CO2261" s="179" t="str">
        <f t="shared" ref="CO2261:DK2261" si="3607">CO2247</f>
        <v>CO$17</v>
      </c>
      <c r="CP2261" s="179" t="str">
        <f t="shared" si="3607"/>
        <v>CP$17</v>
      </c>
      <c r="CQ2261" s="179" t="str">
        <f t="shared" si="3607"/>
        <v>CQ$17</v>
      </c>
      <c r="CR2261" s="179" t="str">
        <f t="shared" si="3607"/>
        <v>CR$17</v>
      </c>
      <c r="CS2261" s="179" t="str">
        <f t="shared" si="3607"/>
        <v>CS$17</v>
      </c>
      <c r="CT2261" s="179" t="str">
        <f t="shared" si="3607"/>
        <v>CT$17</v>
      </c>
      <c r="CU2261" s="179" t="str">
        <f t="shared" si="3607"/>
        <v>CU$17</v>
      </c>
      <c r="CV2261" s="179" t="str">
        <f t="shared" si="3607"/>
        <v>CV$17</v>
      </c>
      <c r="CW2261" s="179" t="str">
        <f t="shared" si="3607"/>
        <v>CW$17</v>
      </c>
      <c r="CX2261" s="179" t="str">
        <f t="shared" si="3607"/>
        <v>CX$17</v>
      </c>
      <c r="CY2261" s="179" t="str">
        <f t="shared" si="3607"/>
        <v>CY$17</v>
      </c>
      <c r="CZ2261" s="179" t="str">
        <f t="shared" si="3607"/>
        <v>CZ$17</v>
      </c>
      <c r="DA2261" s="179" t="str">
        <f t="shared" si="3607"/>
        <v>DA$17</v>
      </c>
      <c r="DB2261" s="179" t="str">
        <f t="shared" si="3607"/>
        <v>DB$17</v>
      </c>
      <c r="DC2261" s="179" t="str">
        <f t="shared" si="3607"/>
        <v>DC$17</v>
      </c>
      <c r="DD2261" s="179" t="str">
        <f t="shared" si="3607"/>
        <v>DD$17</v>
      </c>
      <c r="DE2261" s="179" t="str">
        <f t="shared" si="3607"/>
        <v>DE$17</v>
      </c>
      <c r="DF2261" s="179" t="str">
        <f t="shared" si="3607"/>
        <v>DF$17</v>
      </c>
      <c r="DG2261" s="179" t="str">
        <f t="shared" si="3607"/>
        <v>DG$17</v>
      </c>
      <c r="DH2261" s="179" t="str">
        <f t="shared" si="3607"/>
        <v>DH$17</v>
      </c>
      <c r="DI2261" s="179" t="str">
        <f t="shared" si="3607"/>
        <v>DI$17</v>
      </c>
      <c r="DJ2261" s="179" t="str">
        <f t="shared" si="3607"/>
        <v>DJ$17</v>
      </c>
      <c r="DK2261" s="179" t="str">
        <f t="shared" si="3607"/>
        <v>DK$17</v>
      </c>
      <c r="DL2261" s="179" t="str">
        <f t="shared" ref="DL2261" si="3608">DL2247</f>
        <v>DL$17</v>
      </c>
    </row>
    <row r="2262" spans="2:116" x14ac:dyDescent="0.4">
      <c r="B2262" t="s">
        <v>332</v>
      </c>
      <c r="D2262" t="s">
        <v>429</v>
      </c>
      <c r="E2262" s="8" t="str">
        <f t="shared" si="3585"/>
        <v>2262 DCOPS-IS</v>
      </c>
      <c r="G2262" s="136" t="str">
        <f>G2248</f>
        <v>Secondary revenue driver</v>
      </c>
      <c r="H2262" s="12"/>
      <c r="I2262" s="60"/>
      <c r="J2262" s="60"/>
      <c r="K2262" s="15"/>
      <c r="L2262" s="15"/>
      <c r="M2262" s="15"/>
      <c r="N2262" s="15"/>
      <c r="O2262" s="15"/>
      <c r="P2262" s="15"/>
      <c r="R2262" s="15"/>
      <c r="S2262" s="179">
        <f t="shared" ref="S2262:AX2262" si="3609">S2248</f>
        <v>0</v>
      </c>
      <c r="T2262" s="179">
        <f t="shared" si="3609"/>
        <v>0</v>
      </c>
      <c r="U2262" s="179">
        <f t="shared" si="3609"/>
        <v>0</v>
      </c>
      <c r="V2262" s="179">
        <f t="shared" si="3609"/>
        <v>0</v>
      </c>
      <c r="W2262" s="179">
        <f t="shared" si="3609"/>
        <v>0</v>
      </c>
      <c r="X2262" s="179">
        <f t="shared" si="3609"/>
        <v>0</v>
      </c>
      <c r="Y2262" s="179">
        <f t="shared" si="3609"/>
        <v>0</v>
      </c>
      <c r="Z2262" s="179">
        <f t="shared" si="3609"/>
        <v>0</v>
      </c>
      <c r="AA2262" s="179">
        <f t="shared" si="3609"/>
        <v>0</v>
      </c>
      <c r="AB2262" s="179">
        <f t="shared" si="3609"/>
        <v>0</v>
      </c>
      <c r="AC2262" s="179">
        <f t="shared" si="3609"/>
        <v>0</v>
      </c>
      <c r="AD2262" s="179">
        <f t="shared" si="3609"/>
        <v>0</v>
      </c>
      <c r="AE2262" s="179">
        <f t="shared" si="3609"/>
        <v>0</v>
      </c>
      <c r="AF2262" s="179">
        <f t="shared" si="3609"/>
        <v>0</v>
      </c>
      <c r="AG2262" s="179">
        <f t="shared" si="3609"/>
        <v>0</v>
      </c>
      <c r="AH2262" s="179">
        <f t="shared" si="3609"/>
        <v>0</v>
      </c>
      <c r="AI2262" s="179">
        <f t="shared" si="3609"/>
        <v>0</v>
      </c>
      <c r="AJ2262" s="179">
        <f t="shared" si="3609"/>
        <v>0</v>
      </c>
      <c r="AK2262" s="179">
        <f t="shared" si="3609"/>
        <v>0</v>
      </c>
      <c r="AL2262" s="179">
        <f t="shared" si="3609"/>
        <v>0</v>
      </c>
      <c r="AM2262" s="179">
        <f t="shared" si="3609"/>
        <v>0</v>
      </c>
      <c r="AN2262" s="179">
        <f t="shared" si="3609"/>
        <v>0</v>
      </c>
      <c r="AO2262" s="179">
        <f t="shared" si="3609"/>
        <v>0</v>
      </c>
      <c r="AP2262" s="179">
        <f t="shared" si="3609"/>
        <v>0</v>
      </c>
      <c r="AQ2262" s="179">
        <f t="shared" si="3609"/>
        <v>0</v>
      </c>
      <c r="AR2262" s="179">
        <f t="shared" si="3609"/>
        <v>0</v>
      </c>
      <c r="AS2262" s="179">
        <f t="shared" si="3609"/>
        <v>0</v>
      </c>
      <c r="AT2262" s="179">
        <f t="shared" si="3609"/>
        <v>0</v>
      </c>
      <c r="AU2262" s="179">
        <f t="shared" si="3609"/>
        <v>0</v>
      </c>
      <c r="AV2262" s="179">
        <f t="shared" si="3609"/>
        <v>0</v>
      </c>
      <c r="AW2262" s="179">
        <f t="shared" si="3609"/>
        <v>0</v>
      </c>
      <c r="AX2262" s="179">
        <f t="shared" si="3609"/>
        <v>0</v>
      </c>
      <c r="AY2262" s="179">
        <f t="shared" ref="AY2262:CD2262" si="3610">AY2248</f>
        <v>0</v>
      </c>
      <c r="AZ2262" s="179">
        <f t="shared" si="3610"/>
        <v>0</v>
      </c>
      <c r="BA2262" s="179">
        <f t="shared" si="3610"/>
        <v>0</v>
      </c>
      <c r="BB2262" s="179">
        <f t="shared" si="3610"/>
        <v>0</v>
      </c>
      <c r="BC2262" s="179">
        <f t="shared" si="3610"/>
        <v>0</v>
      </c>
      <c r="BD2262" s="179">
        <f t="shared" si="3610"/>
        <v>0</v>
      </c>
      <c r="BE2262" s="179">
        <f t="shared" si="3610"/>
        <v>0</v>
      </c>
      <c r="BF2262" s="179">
        <f t="shared" si="3610"/>
        <v>0</v>
      </c>
      <c r="BG2262" s="179">
        <f t="shared" si="3610"/>
        <v>0</v>
      </c>
      <c r="BH2262" s="179">
        <f t="shared" si="3610"/>
        <v>0</v>
      </c>
      <c r="BI2262" s="179">
        <f t="shared" si="3610"/>
        <v>0</v>
      </c>
      <c r="BJ2262" s="179">
        <f t="shared" si="3610"/>
        <v>0</v>
      </c>
      <c r="BK2262" s="179">
        <f t="shared" si="3610"/>
        <v>0</v>
      </c>
      <c r="BL2262" s="179">
        <f t="shared" si="3610"/>
        <v>0</v>
      </c>
      <c r="BM2262" s="179">
        <f t="shared" si="3610"/>
        <v>0</v>
      </c>
      <c r="BN2262" s="179">
        <f t="shared" si="3610"/>
        <v>0</v>
      </c>
      <c r="BO2262" s="179">
        <f t="shared" si="3610"/>
        <v>0</v>
      </c>
      <c r="BP2262" s="179">
        <f t="shared" si="3610"/>
        <v>0</v>
      </c>
      <c r="BQ2262" s="179">
        <f t="shared" si="3610"/>
        <v>0</v>
      </c>
      <c r="BR2262" s="179">
        <f t="shared" si="3610"/>
        <v>0</v>
      </c>
      <c r="BS2262" s="179">
        <f t="shared" si="3610"/>
        <v>0</v>
      </c>
      <c r="BT2262" s="179">
        <f t="shared" si="3610"/>
        <v>0</v>
      </c>
      <c r="BU2262" s="179">
        <f t="shared" si="3610"/>
        <v>0</v>
      </c>
      <c r="BV2262" s="179">
        <f t="shared" si="3610"/>
        <v>0</v>
      </c>
      <c r="BW2262" s="179">
        <f t="shared" si="3610"/>
        <v>0</v>
      </c>
      <c r="BX2262" s="179">
        <f t="shared" si="3610"/>
        <v>0</v>
      </c>
      <c r="BY2262" s="179">
        <f t="shared" si="3610"/>
        <v>0</v>
      </c>
      <c r="BZ2262" s="179">
        <f t="shared" si="3610"/>
        <v>0</v>
      </c>
      <c r="CA2262" s="179">
        <f t="shared" si="3610"/>
        <v>0</v>
      </c>
      <c r="CB2262" s="179">
        <f t="shared" si="3610"/>
        <v>0</v>
      </c>
      <c r="CC2262" s="179">
        <f t="shared" si="3610"/>
        <v>0</v>
      </c>
      <c r="CD2262" s="179">
        <f t="shared" si="3610"/>
        <v>0</v>
      </c>
      <c r="CE2262" s="179">
        <f t="shared" ref="CE2262:CL2262" si="3611">CE2248</f>
        <v>0</v>
      </c>
      <c r="CF2262" s="179">
        <f t="shared" si="3611"/>
        <v>0</v>
      </c>
      <c r="CG2262" s="179">
        <f t="shared" si="3611"/>
        <v>0</v>
      </c>
      <c r="CH2262" s="179">
        <f t="shared" si="3611"/>
        <v>0</v>
      </c>
      <c r="CI2262" s="179">
        <f t="shared" si="3611"/>
        <v>0</v>
      </c>
      <c r="CJ2262" s="179">
        <f t="shared" si="3611"/>
        <v>0</v>
      </c>
      <c r="CK2262" s="179">
        <f t="shared" si="3611"/>
        <v>0</v>
      </c>
      <c r="CL2262" s="179">
        <f t="shared" si="3611"/>
        <v>0</v>
      </c>
      <c r="CN2262" s="60"/>
      <c r="CO2262" s="179">
        <f t="shared" ref="CO2262:DK2262" si="3612">CO2248</f>
        <v>0</v>
      </c>
      <c r="CP2262" s="179">
        <f t="shared" si="3612"/>
        <v>0</v>
      </c>
      <c r="CQ2262" s="179">
        <f t="shared" si="3612"/>
        <v>0</v>
      </c>
      <c r="CR2262" s="179">
        <f t="shared" si="3612"/>
        <v>0</v>
      </c>
      <c r="CS2262" s="179">
        <f t="shared" si="3612"/>
        <v>0</v>
      </c>
      <c r="CT2262" s="179">
        <f t="shared" si="3612"/>
        <v>0</v>
      </c>
      <c r="CU2262" s="179">
        <f t="shared" si="3612"/>
        <v>0</v>
      </c>
      <c r="CV2262" s="179">
        <f t="shared" si="3612"/>
        <v>0</v>
      </c>
      <c r="CW2262" s="179">
        <f t="shared" si="3612"/>
        <v>0</v>
      </c>
      <c r="CX2262" s="179">
        <f t="shared" si="3612"/>
        <v>0</v>
      </c>
      <c r="CY2262" s="179">
        <f t="shared" si="3612"/>
        <v>0</v>
      </c>
      <c r="CZ2262" s="179">
        <f t="shared" si="3612"/>
        <v>0</v>
      </c>
      <c r="DA2262" s="179">
        <f t="shared" si="3612"/>
        <v>0</v>
      </c>
      <c r="DB2262" s="179">
        <f t="shared" si="3612"/>
        <v>0</v>
      </c>
      <c r="DC2262" s="179">
        <f t="shared" si="3612"/>
        <v>0</v>
      </c>
      <c r="DD2262" s="179">
        <f t="shared" si="3612"/>
        <v>0</v>
      </c>
      <c r="DE2262" s="179">
        <f t="shared" si="3612"/>
        <v>0</v>
      </c>
      <c r="DF2262" s="179">
        <f t="shared" si="3612"/>
        <v>0</v>
      </c>
      <c r="DG2262" s="179">
        <f t="shared" si="3612"/>
        <v>0</v>
      </c>
      <c r="DH2262" s="179">
        <f t="shared" si="3612"/>
        <v>0</v>
      </c>
      <c r="DI2262" s="179">
        <f t="shared" si="3612"/>
        <v>0</v>
      </c>
      <c r="DJ2262" s="179">
        <f t="shared" si="3612"/>
        <v>0</v>
      </c>
      <c r="DK2262" s="179">
        <f t="shared" si="3612"/>
        <v>0</v>
      </c>
      <c r="DL2262" s="179">
        <f t="shared" ref="DL2262" si="3613">DL2248</f>
        <v>0</v>
      </c>
    </row>
    <row r="2263" spans="2:116" x14ac:dyDescent="0.4">
      <c r="B2263" t="s">
        <v>332</v>
      </c>
      <c r="D2263" t="s">
        <v>429</v>
      </c>
      <c r="E2263" s="8" t="str">
        <f t="shared" si="3585"/>
        <v>2263 DCOPS-IS</v>
      </c>
      <c r="G2263" s="136" t="str">
        <f>G2249</f>
        <v>Secondary volume driver</v>
      </c>
      <c r="H2263" s="12"/>
      <c r="I2263" s="60"/>
      <c r="J2263" s="60"/>
      <c r="K2263" s="15"/>
      <c r="L2263" s="15"/>
      <c r="M2263" s="15"/>
      <c r="N2263" s="15"/>
      <c r="O2263" s="15"/>
      <c r="P2263" s="15"/>
      <c r="R2263" s="15"/>
      <c r="S2263" s="179"/>
      <c r="T2263" s="179"/>
      <c r="U2263" s="179"/>
      <c r="V2263" s="179"/>
      <c r="W2263" s="179"/>
      <c r="X2263" s="179"/>
      <c r="Y2263" s="179"/>
      <c r="Z2263" s="179"/>
      <c r="AA2263" s="179"/>
      <c r="AB2263" s="179"/>
      <c r="AC2263" s="179"/>
      <c r="AD2263" s="179"/>
      <c r="AE2263" s="179"/>
      <c r="AF2263" s="179"/>
      <c r="AG2263" s="179"/>
      <c r="AH2263" s="179"/>
      <c r="AI2263" s="179"/>
      <c r="AJ2263" s="179"/>
      <c r="AK2263" s="179"/>
      <c r="AL2263" s="179"/>
      <c r="AM2263" s="179"/>
      <c r="AN2263" s="179"/>
      <c r="AO2263" s="179"/>
      <c r="AP2263" s="179"/>
      <c r="AQ2263" s="179"/>
      <c r="AR2263" s="179"/>
      <c r="AS2263" s="179"/>
      <c r="AT2263" s="179"/>
      <c r="AU2263" s="179"/>
      <c r="AV2263" s="179"/>
      <c r="AW2263" s="179"/>
      <c r="AX2263" s="179"/>
      <c r="AY2263" s="179"/>
      <c r="AZ2263" s="179"/>
      <c r="BA2263" s="179"/>
      <c r="BB2263" s="179"/>
      <c r="BC2263" s="179"/>
      <c r="BD2263" s="179"/>
      <c r="BE2263" s="179"/>
      <c r="BF2263" s="179"/>
      <c r="BG2263" s="179"/>
      <c r="BH2263" s="179"/>
      <c r="BI2263" s="179"/>
      <c r="BJ2263" s="179"/>
      <c r="BK2263" s="179"/>
      <c r="BL2263" s="179"/>
      <c r="BM2263" s="179"/>
      <c r="BN2263" s="179"/>
      <c r="BO2263" s="179"/>
      <c r="BP2263" s="179"/>
      <c r="BQ2263" s="179"/>
      <c r="BR2263" s="179"/>
      <c r="BS2263" s="179"/>
      <c r="BT2263" s="179"/>
      <c r="BU2263" s="179"/>
      <c r="BV2263" s="179"/>
      <c r="BW2263" s="179"/>
      <c r="BX2263" s="179"/>
      <c r="BY2263" s="179"/>
      <c r="BZ2263" s="179"/>
      <c r="CA2263" s="179"/>
      <c r="CB2263" s="179"/>
      <c r="CC2263" s="179"/>
      <c r="CD2263" s="179"/>
      <c r="CE2263" s="179"/>
      <c r="CF2263" s="179"/>
      <c r="CG2263" s="179"/>
      <c r="CH2263" s="179"/>
      <c r="CI2263" s="179"/>
      <c r="CJ2263" s="179"/>
      <c r="CK2263" s="179"/>
      <c r="CL2263" s="179"/>
      <c r="CN2263" s="60"/>
      <c r="CO2263" s="179"/>
      <c r="CP2263" s="179"/>
      <c r="CQ2263" s="179"/>
      <c r="CR2263" s="179"/>
      <c r="CS2263" s="179"/>
      <c r="CT2263" s="179"/>
      <c r="CU2263" s="179"/>
      <c r="CV2263" s="179"/>
      <c r="CW2263" s="179"/>
      <c r="CX2263" s="179"/>
      <c r="CY2263" s="179"/>
      <c r="CZ2263" s="179"/>
      <c r="DA2263" s="179"/>
      <c r="DB2263" s="179"/>
      <c r="DC2263" s="179"/>
      <c r="DD2263" s="179"/>
      <c r="DE2263" s="179"/>
      <c r="DF2263" s="179"/>
      <c r="DG2263" s="179"/>
      <c r="DH2263" s="179"/>
      <c r="DI2263" s="179"/>
      <c r="DJ2263" s="179"/>
      <c r="DK2263" s="179"/>
      <c r="DL2263" s="179"/>
    </row>
    <row r="2264" spans="2:116" x14ac:dyDescent="0.4">
      <c r="H2264" s="12"/>
      <c r="I2264" s="60"/>
      <c r="J2264" s="60"/>
      <c r="K2264" s="15"/>
      <c r="L2264" s="15"/>
      <c r="M2264" s="15"/>
      <c r="N2264" s="15"/>
      <c r="O2264" s="15"/>
      <c r="P2264" s="15"/>
      <c r="R2264" s="15"/>
      <c r="S2264" s="4" t="str">
        <f>ADDRESS(ROW(S2256),COLUMN(S2256),2)</f>
        <v>S$2256</v>
      </c>
      <c r="T2264" s="4" t="str">
        <f t="shared" ref="T2264:AY2264" si="3614">ADDRESS(ROW(T2245),COLUMN(T2245),2)</f>
        <v>T$2245</v>
      </c>
      <c r="U2264" s="4" t="str">
        <f t="shared" si="3614"/>
        <v>U$2245</v>
      </c>
      <c r="V2264" s="4" t="str">
        <f t="shared" si="3614"/>
        <v>V$2245</v>
      </c>
      <c r="W2264" s="4" t="str">
        <f t="shared" si="3614"/>
        <v>W$2245</v>
      </c>
      <c r="X2264" s="4" t="str">
        <f t="shared" si="3614"/>
        <v>X$2245</v>
      </c>
      <c r="Y2264" s="4" t="str">
        <f t="shared" si="3614"/>
        <v>Y$2245</v>
      </c>
      <c r="Z2264" s="4" t="str">
        <f t="shared" si="3614"/>
        <v>Z$2245</v>
      </c>
      <c r="AA2264" s="4" t="str">
        <f t="shared" si="3614"/>
        <v>AA$2245</v>
      </c>
      <c r="AB2264" s="4" t="str">
        <f t="shared" si="3614"/>
        <v>AB$2245</v>
      </c>
      <c r="AC2264" s="4" t="str">
        <f t="shared" si="3614"/>
        <v>AC$2245</v>
      </c>
      <c r="AD2264" s="4" t="str">
        <f t="shared" si="3614"/>
        <v>AD$2245</v>
      </c>
      <c r="AE2264" s="4" t="str">
        <f t="shared" si="3614"/>
        <v>AE$2245</v>
      </c>
      <c r="AF2264" s="4" t="str">
        <f t="shared" si="3614"/>
        <v>AF$2245</v>
      </c>
      <c r="AG2264" s="4" t="str">
        <f t="shared" si="3614"/>
        <v>AG$2245</v>
      </c>
      <c r="AH2264" s="4" t="str">
        <f t="shared" si="3614"/>
        <v>AH$2245</v>
      </c>
      <c r="AI2264" s="4" t="str">
        <f t="shared" si="3614"/>
        <v>AI$2245</v>
      </c>
      <c r="AJ2264" s="4" t="str">
        <f t="shared" si="3614"/>
        <v>AJ$2245</v>
      </c>
      <c r="AK2264" s="4" t="str">
        <f t="shared" si="3614"/>
        <v>AK$2245</v>
      </c>
      <c r="AL2264" s="4" t="str">
        <f t="shared" si="3614"/>
        <v>AL$2245</v>
      </c>
      <c r="AM2264" s="4" t="str">
        <f t="shared" si="3614"/>
        <v>AM$2245</v>
      </c>
      <c r="AN2264" s="4" t="str">
        <f t="shared" si="3614"/>
        <v>AN$2245</v>
      </c>
      <c r="AO2264" s="4" t="str">
        <f t="shared" si="3614"/>
        <v>AO$2245</v>
      </c>
      <c r="AP2264" s="4" t="str">
        <f t="shared" si="3614"/>
        <v>AP$2245</v>
      </c>
      <c r="AQ2264" s="4" t="str">
        <f t="shared" si="3614"/>
        <v>AQ$2245</v>
      </c>
      <c r="AR2264" s="4" t="str">
        <f t="shared" si="3614"/>
        <v>AR$2245</v>
      </c>
      <c r="AS2264" s="4" t="str">
        <f t="shared" si="3614"/>
        <v>AS$2245</v>
      </c>
      <c r="AT2264" s="4" t="str">
        <f t="shared" si="3614"/>
        <v>AT$2245</v>
      </c>
      <c r="AU2264" s="4" t="str">
        <f t="shared" si="3614"/>
        <v>AU$2245</v>
      </c>
      <c r="AV2264" s="4" t="str">
        <f t="shared" si="3614"/>
        <v>AV$2245</v>
      </c>
      <c r="AW2264" s="4" t="str">
        <f t="shared" si="3614"/>
        <v>AW$2245</v>
      </c>
      <c r="AX2264" s="4" t="str">
        <f t="shared" si="3614"/>
        <v>AX$2245</v>
      </c>
      <c r="AY2264" s="4" t="str">
        <f t="shared" si="3614"/>
        <v>AY$2245</v>
      </c>
      <c r="AZ2264" s="4" t="str">
        <f t="shared" ref="AZ2264:CE2264" si="3615">ADDRESS(ROW(AZ2245),COLUMN(AZ2245),2)</f>
        <v>AZ$2245</v>
      </c>
      <c r="BA2264" s="4" t="str">
        <f t="shared" si="3615"/>
        <v>BA$2245</v>
      </c>
      <c r="BB2264" s="4" t="str">
        <f t="shared" si="3615"/>
        <v>BB$2245</v>
      </c>
      <c r="BC2264" s="4" t="str">
        <f t="shared" si="3615"/>
        <v>BC$2245</v>
      </c>
      <c r="BD2264" s="4" t="str">
        <f t="shared" si="3615"/>
        <v>BD$2245</v>
      </c>
      <c r="BE2264" s="4" t="str">
        <f t="shared" si="3615"/>
        <v>BE$2245</v>
      </c>
      <c r="BF2264" s="4" t="str">
        <f t="shared" si="3615"/>
        <v>BF$2245</v>
      </c>
      <c r="BG2264" s="4" t="str">
        <f t="shared" si="3615"/>
        <v>BG$2245</v>
      </c>
      <c r="BH2264" s="4" t="str">
        <f t="shared" si="3615"/>
        <v>BH$2245</v>
      </c>
      <c r="BI2264" s="4" t="str">
        <f t="shared" si="3615"/>
        <v>BI$2245</v>
      </c>
      <c r="BJ2264" s="4" t="str">
        <f t="shared" si="3615"/>
        <v>BJ$2245</v>
      </c>
      <c r="BK2264" s="4" t="str">
        <f t="shared" si="3615"/>
        <v>BK$2245</v>
      </c>
      <c r="BL2264" s="4" t="str">
        <f t="shared" si="3615"/>
        <v>BL$2245</v>
      </c>
      <c r="BM2264" s="4" t="str">
        <f t="shared" si="3615"/>
        <v>BM$2245</v>
      </c>
      <c r="BN2264" s="4" t="str">
        <f t="shared" si="3615"/>
        <v>BN$2245</v>
      </c>
      <c r="BO2264" s="4" t="str">
        <f t="shared" si="3615"/>
        <v>BO$2245</v>
      </c>
      <c r="BP2264" s="4" t="str">
        <f t="shared" si="3615"/>
        <v>BP$2245</v>
      </c>
      <c r="BQ2264" s="4" t="str">
        <f t="shared" si="3615"/>
        <v>BQ$2245</v>
      </c>
      <c r="BR2264" s="4" t="str">
        <f t="shared" si="3615"/>
        <v>BR$2245</v>
      </c>
      <c r="BS2264" s="4" t="str">
        <f t="shared" si="3615"/>
        <v>BS$2245</v>
      </c>
      <c r="BT2264" s="4" t="str">
        <f t="shared" si="3615"/>
        <v>BT$2245</v>
      </c>
      <c r="BU2264" s="4" t="str">
        <f t="shared" si="3615"/>
        <v>BU$2245</v>
      </c>
      <c r="BV2264" s="4" t="str">
        <f t="shared" si="3615"/>
        <v>BV$2245</v>
      </c>
      <c r="BW2264" s="4" t="str">
        <f t="shared" si="3615"/>
        <v>BW$2245</v>
      </c>
      <c r="BX2264" s="4" t="str">
        <f t="shared" si="3615"/>
        <v>BX$2245</v>
      </c>
      <c r="BY2264" s="4" t="str">
        <f t="shared" si="3615"/>
        <v>BY$2245</v>
      </c>
      <c r="BZ2264" s="4" t="str">
        <f t="shared" si="3615"/>
        <v>BZ$2245</v>
      </c>
      <c r="CA2264" s="4" t="str">
        <f t="shared" si="3615"/>
        <v>CA$2245</v>
      </c>
      <c r="CB2264" s="4" t="str">
        <f t="shared" si="3615"/>
        <v>CB$2245</v>
      </c>
      <c r="CC2264" s="4" t="str">
        <f t="shared" si="3615"/>
        <v>CC$2245</v>
      </c>
      <c r="CD2264" s="4" t="str">
        <f t="shared" si="3615"/>
        <v>CD$2245</v>
      </c>
      <c r="CE2264" s="4" t="str">
        <f t="shared" si="3615"/>
        <v>CE$2245</v>
      </c>
      <c r="CF2264" s="4" t="str">
        <f t="shared" ref="CF2264:CL2264" si="3616">ADDRESS(ROW(CF2245),COLUMN(CF2245),2)</f>
        <v>CF$2245</v>
      </c>
      <c r="CG2264" s="4" t="str">
        <f t="shared" si="3616"/>
        <v>CG$2245</v>
      </c>
      <c r="CH2264" s="4" t="str">
        <f t="shared" si="3616"/>
        <v>CH$2245</v>
      </c>
      <c r="CI2264" s="4" t="str">
        <f t="shared" si="3616"/>
        <v>CI$2245</v>
      </c>
      <c r="CJ2264" s="4" t="str">
        <f t="shared" si="3616"/>
        <v>CJ$2245</v>
      </c>
      <c r="CK2264" s="4" t="str">
        <f t="shared" si="3616"/>
        <v>CK$2245</v>
      </c>
      <c r="CL2264" s="4" t="str">
        <f t="shared" si="3616"/>
        <v>CL$2245</v>
      </c>
      <c r="CN2264" s="60"/>
      <c r="CO2264" s="4" t="str">
        <f t="shared" ref="CO2264:DK2264" si="3617">ADDRESS(ROW(CO2245),COLUMN(CO2245),2)</f>
        <v>CO$2245</v>
      </c>
      <c r="CP2264" s="4" t="str">
        <f t="shared" si="3617"/>
        <v>CP$2245</v>
      </c>
      <c r="CQ2264" s="4" t="str">
        <f t="shared" si="3617"/>
        <v>CQ$2245</v>
      </c>
      <c r="CR2264" s="4" t="str">
        <f t="shared" si="3617"/>
        <v>CR$2245</v>
      </c>
      <c r="CS2264" s="4" t="str">
        <f t="shared" si="3617"/>
        <v>CS$2245</v>
      </c>
      <c r="CT2264" s="4" t="str">
        <f t="shared" si="3617"/>
        <v>CT$2245</v>
      </c>
      <c r="CU2264" s="4" t="str">
        <f t="shared" si="3617"/>
        <v>CU$2245</v>
      </c>
      <c r="CV2264" s="4" t="str">
        <f t="shared" si="3617"/>
        <v>CV$2245</v>
      </c>
      <c r="CW2264" s="4" t="str">
        <f t="shared" si="3617"/>
        <v>CW$2245</v>
      </c>
      <c r="CX2264" s="4" t="str">
        <f t="shared" si="3617"/>
        <v>CX$2245</v>
      </c>
      <c r="CY2264" s="4" t="str">
        <f t="shared" si="3617"/>
        <v>CY$2245</v>
      </c>
      <c r="CZ2264" s="4" t="str">
        <f t="shared" si="3617"/>
        <v>CZ$2245</v>
      </c>
      <c r="DA2264" s="4" t="str">
        <f t="shared" si="3617"/>
        <v>DA$2245</v>
      </c>
      <c r="DB2264" s="4" t="str">
        <f t="shared" si="3617"/>
        <v>DB$2245</v>
      </c>
      <c r="DC2264" s="4" t="str">
        <f t="shared" si="3617"/>
        <v>DC$2245</v>
      </c>
      <c r="DD2264" s="4" t="str">
        <f t="shared" si="3617"/>
        <v>DD$2245</v>
      </c>
      <c r="DE2264" s="4" t="str">
        <f t="shared" si="3617"/>
        <v>DE$2245</v>
      </c>
      <c r="DF2264" s="4" t="str">
        <f t="shared" si="3617"/>
        <v>DF$2245</v>
      </c>
      <c r="DG2264" s="4" t="str">
        <f t="shared" si="3617"/>
        <v>DG$2245</v>
      </c>
      <c r="DH2264" s="4" t="str">
        <f t="shared" si="3617"/>
        <v>DH$2245</v>
      </c>
      <c r="DI2264" s="4" t="str">
        <f t="shared" si="3617"/>
        <v>DI$2245</v>
      </c>
      <c r="DJ2264" s="4" t="str">
        <f t="shared" si="3617"/>
        <v>DJ$2245</v>
      </c>
      <c r="DK2264" s="4" t="str">
        <f t="shared" si="3617"/>
        <v>DK$2245</v>
      </c>
      <c r="DL2264" s="4" t="str">
        <f t="shared" ref="DL2264" si="3618">ADDRESS(ROW(DL2245),COLUMN(DL2245),2)</f>
        <v>DL$2245</v>
      </c>
    </row>
    <row r="2265" spans="2:116" x14ac:dyDescent="0.4">
      <c r="H2265" s="12"/>
      <c r="I2265" s="60"/>
      <c r="J2265" s="60"/>
      <c r="K2265" s="15"/>
      <c r="L2265" s="15"/>
      <c r="M2265" s="15"/>
      <c r="N2265" s="15"/>
      <c r="O2265" s="15"/>
      <c r="P2265" s="15"/>
      <c r="R2265" s="15"/>
      <c r="S2265" s="179" t="str">
        <f t="shared" ref="S2265:AX2265" si="3619">S2251</f>
        <v>S$19</v>
      </c>
      <c r="T2265" s="179" t="str">
        <f t="shared" si="3619"/>
        <v>T$19</v>
      </c>
      <c r="U2265" s="179" t="str">
        <f t="shared" si="3619"/>
        <v>U$19</v>
      </c>
      <c r="V2265" s="179" t="str">
        <f t="shared" si="3619"/>
        <v>V$19</v>
      </c>
      <c r="W2265" s="179" t="str">
        <f t="shared" si="3619"/>
        <v>W$19</v>
      </c>
      <c r="X2265" s="179" t="str">
        <f t="shared" si="3619"/>
        <v>X$19</v>
      </c>
      <c r="Y2265" s="179" t="str">
        <f t="shared" si="3619"/>
        <v>Y$19</v>
      </c>
      <c r="Z2265" s="179" t="str">
        <f t="shared" si="3619"/>
        <v>Z$19</v>
      </c>
      <c r="AA2265" s="179" t="str">
        <f t="shared" si="3619"/>
        <v>AA$19</v>
      </c>
      <c r="AB2265" s="179" t="str">
        <f t="shared" si="3619"/>
        <v>AB$19</v>
      </c>
      <c r="AC2265" s="179" t="str">
        <f t="shared" si="3619"/>
        <v>AC$19</v>
      </c>
      <c r="AD2265" s="179" t="str">
        <f t="shared" si="3619"/>
        <v>AD$19</v>
      </c>
      <c r="AE2265" s="179" t="str">
        <f t="shared" si="3619"/>
        <v>AE$19</v>
      </c>
      <c r="AF2265" s="179" t="str">
        <f t="shared" si="3619"/>
        <v>AF$19</v>
      </c>
      <c r="AG2265" s="179" t="str">
        <f t="shared" si="3619"/>
        <v>AG$19</v>
      </c>
      <c r="AH2265" s="179" t="str">
        <f t="shared" si="3619"/>
        <v>AH$19</v>
      </c>
      <c r="AI2265" s="179" t="str">
        <f t="shared" si="3619"/>
        <v>AI$19</v>
      </c>
      <c r="AJ2265" s="179" t="str">
        <f t="shared" si="3619"/>
        <v>AJ$19</v>
      </c>
      <c r="AK2265" s="179" t="str">
        <f t="shared" si="3619"/>
        <v>AK$19</v>
      </c>
      <c r="AL2265" s="179" t="str">
        <f t="shared" si="3619"/>
        <v>AL$19</v>
      </c>
      <c r="AM2265" s="179" t="str">
        <f t="shared" si="3619"/>
        <v>AM$19</v>
      </c>
      <c r="AN2265" s="179" t="str">
        <f t="shared" si="3619"/>
        <v>AN$19</v>
      </c>
      <c r="AO2265" s="179" t="str">
        <f t="shared" si="3619"/>
        <v>AO$19</v>
      </c>
      <c r="AP2265" s="179" t="str">
        <f t="shared" si="3619"/>
        <v>AP$19</v>
      </c>
      <c r="AQ2265" s="179" t="str">
        <f t="shared" si="3619"/>
        <v>AQ$19</v>
      </c>
      <c r="AR2265" s="179" t="str">
        <f t="shared" si="3619"/>
        <v>AR$19</v>
      </c>
      <c r="AS2265" s="179" t="str">
        <f t="shared" si="3619"/>
        <v>AS$19</v>
      </c>
      <c r="AT2265" s="179" t="str">
        <f t="shared" si="3619"/>
        <v>AT$19</v>
      </c>
      <c r="AU2265" s="179" t="str">
        <f t="shared" si="3619"/>
        <v>AU$19</v>
      </c>
      <c r="AV2265" s="179" t="str">
        <f t="shared" si="3619"/>
        <v>AV$19</v>
      </c>
      <c r="AW2265" s="179" t="str">
        <f t="shared" si="3619"/>
        <v>AW$19</v>
      </c>
      <c r="AX2265" s="179" t="str">
        <f t="shared" si="3619"/>
        <v>AX$19</v>
      </c>
      <c r="AY2265" s="179" t="str">
        <f t="shared" ref="AY2265:CD2265" si="3620">AY2251</f>
        <v>AY$19</v>
      </c>
      <c r="AZ2265" s="179" t="str">
        <f t="shared" si="3620"/>
        <v>AZ$19</v>
      </c>
      <c r="BA2265" s="179" t="str">
        <f t="shared" si="3620"/>
        <v>BA$19</v>
      </c>
      <c r="BB2265" s="179" t="str">
        <f t="shared" si="3620"/>
        <v>BB$19</v>
      </c>
      <c r="BC2265" s="179" t="str">
        <f t="shared" si="3620"/>
        <v>BC$19</v>
      </c>
      <c r="BD2265" s="179" t="str">
        <f t="shared" si="3620"/>
        <v>BD$19</v>
      </c>
      <c r="BE2265" s="179" t="str">
        <f t="shared" si="3620"/>
        <v>BE$19</v>
      </c>
      <c r="BF2265" s="179" t="str">
        <f t="shared" si="3620"/>
        <v>BF$19</v>
      </c>
      <c r="BG2265" s="179" t="str">
        <f t="shared" si="3620"/>
        <v>BG$19</v>
      </c>
      <c r="BH2265" s="179" t="str">
        <f t="shared" si="3620"/>
        <v>BH$19</v>
      </c>
      <c r="BI2265" s="179" t="str">
        <f t="shared" si="3620"/>
        <v>BI$19</v>
      </c>
      <c r="BJ2265" s="179" t="str">
        <f t="shared" si="3620"/>
        <v>BJ$19</v>
      </c>
      <c r="BK2265" s="179" t="str">
        <f t="shared" si="3620"/>
        <v>BK$19</v>
      </c>
      <c r="BL2265" s="179" t="str">
        <f t="shared" si="3620"/>
        <v>BL$19</v>
      </c>
      <c r="BM2265" s="179" t="str">
        <f t="shared" si="3620"/>
        <v>BM$19</v>
      </c>
      <c r="BN2265" s="179" t="str">
        <f t="shared" si="3620"/>
        <v>BN$19</v>
      </c>
      <c r="BO2265" s="179" t="str">
        <f t="shared" si="3620"/>
        <v>BO$19</v>
      </c>
      <c r="BP2265" s="179" t="str">
        <f t="shared" si="3620"/>
        <v>BP$19</v>
      </c>
      <c r="BQ2265" s="179" t="str">
        <f t="shared" si="3620"/>
        <v>BQ$19</v>
      </c>
      <c r="BR2265" s="179" t="str">
        <f t="shared" si="3620"/>
        <v>BR$19</v>
      </c>
      <c r="BS2265" s="179" t="str">
        <f t="shared" si="3620"/>
        <v>BS$19</v>
      </c>
      <c r="BT2265" s="179" t="str">
        <f t="shared" si="3620"/>
        <v>BT$19</v>
      </c>
      <c r="BU2265" s="179" t="str">
        <f t="shared" si="3620"/>
        <v>BU$19</v>
      </c>
      <c r="BV2265" s="179" t="str">
        <f t="shared" si="3620"/>
        <v>BV$19</v>
      </c>
      <c r="BW2265" s="179" t="str">
        <f t="shared" si="3620"/>
        <v>BW$19</v>
      </c>
      <c r="BX2265" s="179" t="str">
        <f t="shared" si="3620"/>
        <v>BX$19</v>
      </c>
      <c r="BY2265" s="179" t="str">
        <f t="shared" si="3620"/>
        <v>BY$19</v>
      </c>
      <c r="BZ2265" s="179" t="str">
        <f t="shared" si="3620"/>
        <v>BZ$19</v>
      </c>
      <c r="CA2265" s="179" t="str">
        <f t="shared" si="3620"/>
        <v>CA$19</v>
      </c>
      <c r="CB2265" s="179" t="str">
        <f t="shared" si="3620"/>
        <v>CB$19</v>
      </c>
      <c r="CC2265" s="179" t="str">
        <f t="shared" si="3620"/>
        <v>CC$19</v>
      </c>
      <c r="CD2265" s="179" t="str">
        <f t="shared" si="3620"/>
        <v>CD$19</v>
      </c>
      <c r="CE2265" s="179" t="str">
        <f t="shared" ref="CE2265:CL2265" si="3621">CE2251</f>
        <v>CE$19</v>
      </c>
      <c r="CF2265" s="179" t="str">
        <f t="shared" si="3621"/>
        <v>CF$19</v>
      </c>
      <c r="CG2265" s="179" t="str">
        <f t="shared" si="3621"/>
        <v>CG$19</v>
      </c>
      <c r="CH2265" s="179" t="str">
        <f t="shared" si="3621"/>
        <v>CH$19</v>
      </c>
      <c r="CI2265" s="179" t="str">
        <f t="shared" si="3621"/>
        <v>CI$19</v>
      </c>
      <c r="CJ2265" s="179" t="str">
        <f t="shared" si="3621"/>
        <v>CJ$19</v>
      </c>
      <c r="CK2265" s="179" t="str">
        <f t="shared" si="3621"/>
        <v>CK$19</v>
      </c>
      <c r="CL2265" s="179" t="str">
        <f t="shared" si="3621"/>
        <v>CL$19</v>
      </c>
      <c r="CN2265" s="60"/>
      <c r="CO2265" s="179" t="str">
        <f t="shared" ref="CO2265:DK2265" si="3622">CO2251</f>
        <v>CO$19</v>
      </c>
      <c r="CP2265" s="179" t="str">
        <f t="shared" si="3622"/>
        <v>CP$19</v>
      </c>
      <c r="CQ2265" s="179" t="str">
        <f t="shared" si="3622"/>
        <v>CQ$19</v>
      </c>
      <c r="CR2265" s="179" t="str">
        <f t="shared" si="3622"/>
        <v>CR$19</v>
      </c>
      <c r="CS2265" s="179" t="str">
        <f t="shared" si="3622"/>
        <v>CS$19</v>
      </c>
      <c r="CT2265" s="179" t="str">
        <f t="shared" si="3622"/>
        <v>CT$19</v>
      </c>
      <c r="CU2265" s="179" t="str">
        <f t="shared" si="3622"/>
        <v>CU$19</v>
      </c>
      <c r="CV2265" s="179" t="str">
        <f t="shared" si="3622"/>
        <v>CV$19</v>
      </c>
      <c r="CW2265" s="179" t="str">
        <f t="shared" si="3622"/>
        <v>CW$19</v>
      </c>
      <c r="CX2265" s="179" t="str">
        <f t="shared" si="3622"/>
        <v>CX$19</v>
      </c>
      <c r="CY2265" s="179" t="str">
        <f t="shared" si="3622"/>
        <v>CY$19</v>
      </c>
      <c r="CZ2265" s="179" t="str">
        <f t="shared" si="3622"/>
        <v>CZ$19</v>
      </c>
      <c r="DA2265" s="179" t="str">
        <f t="shared" si="3622"/>
        <v>DA$19</v>
      </c>
      <c r="DB2265" s="179" t="str">
        <f t="shared" si="3622"/>
        <v>DB$19</v>
      </c>
      <c r="DC2265" s="179" t="str">
        <f t="shared" si="3622"/>
        <v>DC$19</v>
      </c>
      <c r="DD2265" s="179" t="str">
        <f t="shared" si="3622"/>
        <v>DD$19</v>
      </c>
      <c r="DE2265" s="179" t="str">
        <f t="shared" si="3622"/>
        <v>DE$19</v>
      </c>
      <c r="DF2265" s="179" t="str">
        <f t="shared" si="3622"/>
        <v>DF$19</v>
      </c>
      <c r="DG2265" s="179" t="str">
        <f t="shared" si="3622"/>
        <v>DG$19</v>
      </c>
      <c r="DH2265" s="179" t="str">
        <f t="shared" si="3622"/>
        <v>DH$19</v>
      </c>
      <c r="DI2265" s="179" t="str">
        <f t="shared" si="3622"/>
        <v>DI$19</v>
      </c>
      <c r="DJ2265" s="179" t="str">
        <f t="shared" si="3622"/>
        <v>DJ$19</v>
      </c>
      <c r="DK2265" s="179" t="str">
        <f t="shared" si="3622"/>
        <v>DK$19</v>
      </c>
      <c r="DL2265" s="179" t="str">
        <f t="shared" ref="DL2265" si="3623">DL2251</f>
        <v>DL$19</v>
      </c>
    </row>
  </sheetData>
  <conditionalFormatting sqref="H10:P12 H15:P23 AD25:CL38 I13:P24 I1682:P1683 H791:P799 T979:CL979 S998:CL1000 S1002:CL1002 S2189:CL2190 S2215:CL2216 S817:CL818 H442:P464 H309:P330 H1371:P1473 S2241:CL2242 CN791:CN799 CN1602:CN1609 CN1371:CN1451 CN442:CN464 CN466:CN490 CN309:CN330 CO1115:DK1130 CN1131:DK1139 H1230:P1271 CN1230:CN1271 CN1702:CN1709 CN1064:CN1086 CN1736:CN1743 CN2233:CN1048576 CN2180:CN2199 CN2129:CN2148 CN2207:CN2225 CO1416:DL1437 CO1388:DL1413 CO1064:DL1074 CO944:DL957 CO44:DL51 CO1371:DL1379 CO1311:DL1327 CO1329:DL1330 CO1535:DL1536 CO1262:DL1263 CO1668:DL1669 CO1636:DL1637 CO1182:DL1183 CO1147:DL1147 CO1112:DL1112 CO1002:DL1002 CO981:DL981 CO932:DL933 CO912:DL915 CO1640:DL1645 CO814:DL818 CO801:DL811 CO1385:DL1385 CO481:DL490 CO1266:DL1271 CO1222:DL1227 CO1604:DL1609 CO1056:DL1062 CO936:DL941 CO793:DL799 CO444:DL450 CO328:DL330 CO2246:DL2263 CO1672:DL1677 CO1439:DL1451 CO468:DL479 CO499:DL529 CO311:DL325 CO334:DL354 CO2241:DL2242 CO1557:DL1558 CO1578:DL1579 CO1561:DL1566 CO1582:DL1587 CO1600:DL1600 CO1517:DL1522 CO1539:DL1544 CO2265:DL2265 CO1218:DL1219 CO1700:DL1700 CO1306:DL1308 CO1738:DL1743 CO1704:DL1709 CO1230:DL1260 CO1077:DL1077 CO1734:DL1734 CO1768:DL1768 CO2138:DL2148 CO2189:DL2199 CO2215:DL2225 CN1900:CN1902 CN1903:DL1920 CN1924:DL1926 CN1921:CN1923 CO1921:DL1922 CO1900:DL1901 CO384:DL412 CN1515:CN1522 CO40:DL42 CN53:DL73 CN39:CN52 CN75:DL86 CN74 CN88:DL104 CN87 CN105 CN120 CN176:DL187 CN175 DL2227:DL2239 CN2227:DK2228 CN2226:DL2226 DL2201:DL2213 CN2201:DK2203 CN2200:DL2200 CN2149:DL2179 CN2068:DL2128 CN1744:DL1745 CN1710:DL1710 CN1678:DL1678 CN1646:DL1646 H1602:P1610 CN1610:DL1610 CN1588:DL1588 CN1567:DL1567 CN1545:DL1545 CN1523:DL1523 CO2204:DK2213 CO2229:DK2239 CO2180:DL2187 CO2129:DL2136 CN1956:CN1958 CO1956:DL1957 K1941:P1952 H1941:H1952 CN1928:DL1955 H1928:P1940 CN1990:CN1992 CO1990:DL1991 K1975:P1986 H1975:H1986 CN1959:DL1989 K2010:P2013 H2010:H2013 CN1993:DL2016 H1987:P2009 H1953:P1974 T2017:CL2017 K2037:P2040 H2037:H2040 T2044:CL2044 H2014:P2036 CN2018:DL2043 CN106:DL107 CN121:DL136 CN2065:CN2067 CO2065:DL2066 H1850:P1926 CN1850:DL1899 CO569:DL573 CN499:CN544 CO531:DL544 CO1140:DK1145 DL1115:DL1145 S1807:CL1808 CO1105:DK1110 CO1080:DL1086 CN1175:CN1192 CO1175:DK1180 CO1150:DL1156 CN1140:CN1156 CN1105:CN1130 CN1211:CN1227 CO1211:DK1216 CO1186:DL1192 H1702:P1710 CN221:DL223 H194:I206 J190:P206 J208:P211 CN208:DL211 CN190:DL193 CN2044 CN2045:DL2064 CN2017 R208:CL211 R44:CL107 R1704:CL1710 R1186:CL1192 R1150:CL1156 R1080:CL1086 R1806:R1808 R1778:CL1778 R2045:CL2123 R1115:CL1145 R568 R1850:CL1926 R334:CL354 R355:R356 R39:CL42 R2044 R2018:CL2043 R2017 R1957 R1990 R1991:CL2016 R1958:CL1989 R1928:CL1956 R1604:CL1610 R1640:CL1646 R2138:CL2149 R2191:CL2200 R2217:CL2226 R1768:CL1768 R1734:CL1734 R1077:CL1077 R1230:CL1260 R1306:CL1308 R1700:CL1700 R1218:CL1219 R2243:CL2252 R1600:CL1600 R1599 R1580:R1581 R1578:CL1579 R1577 R1559:R1560 R1557:CL1558 R1556 R1537:R1538 R2240:R2242 R384:CL412 R311:CL325 R499:CL529 R468:CL479 R451:R464 R1439:CL1451 R1416:CL1437 R1388:CL1413 R1064:CL1074 R944:CL957 R1371:CL1379 R1311:CL1327 R1329:CL1330 R1535:CL1536 R1262:CL1263 R1668:CL1669 R1636:CL1637 R1182:CL1183 R1147:CL1147 R1112:CL1112 R981:CL981 R932:CL933 R912:CL915 R814:CL816 R801:CL811 R1385:CL1385 R481:CL490 R1266:CL1271 R1222:CL1227 R1056:CL1062 R936:CL941 R793:CL799 R444:CL450 R328:CL330 R1672:CL1678 R530 R817:R819 R43 R2214:R2216 R2188:R2190 R2137 R1438 R1414:R1415 R1328 R1534 R1305 R1261 R1699 R1667 R1635 R1217 R1181 R1146 R1111 R1733 R1767 R1075:R1076 R979:R980 R931 R916 R332:R333 R837 R812:R813 R480 R1380:R1384 R998 R1386:R1387 R1331:R1332 R1309:R1310 R1515:R1516 R1264:R1265 R1220:R1221 R1670:R1671 R1638:R1639 R1602:R1603 R1184:R1185 R1148:R1149 R1113:R1114 R1078:R1079 R1702:R1703 R1736:R1737 R982:R983 R958:R959 R934:R935 R910:R911 R791:R792 R466:R467 R442:R443 R414:R415 R383 R309:R310 R326:R327 R190:CL206 H1778:P1778 CO1812:DL1831 R1809:CL1831 CN566:CN573 CO566:DL567 R531:CL545 H499:P545 CN545:DL545 H1680:P1681 H414:P424 H1064:P1086 H1475:P1512 I1474:P1474 H1158:P1192 R1158:CL1180 DL1158:DL1180 CN1158:DK1174 H1194:P1227 R1194:CL1216 DL1194:DL1216 CN1194:DK1210 R1088:CL1110 DL1088:DL1110 CN1088:DK1104 H1274:P1295 H1296:H1298 K1296:P1298 H1088:P1095 H1105:P1156 H1096:H1104 J1096:P1104 H2041:P2123 H2125:P2149 R2125:CL2136 H2151:P2174 R2151:CL2174 R2176:CL2187 H2176:P2200 H2202:P2226 R2202:CL2213 H2228:P2252 R2228:CL2239 H2254:P1048576 R2254:CL1048576 H2124:CL2124 H2150:CL2150 H2175:CL2175 H2201:CL2201 H2227:CL2227 H2253:CL2253 H1780:P1795 H1796:H1798 J1796:P1798 H1799:P1800 H1805:P1831 H1801:H1804 J1801:P1804 H1736:P1751 H1761:P1768 H1752:H1760 J1752:P1760 H1712:P1717 H1727:P1734 H1718:H1726 J1718:P1726 H1684:P1690 J1691:P1692 H1691:H1692 H1648:P1658 J1659:P1660 H1659:H1660 CO820:DL836 R820:CL836 CO917:DL930 R917:CL930 CO960:DL979 R960:CL978 CO984:DL1000 R984:CL997 CN944:CN998 CO1746:DL1766 CN1746:CN1768 R1738:CL1766 CN1524:CN1544 CO1524:DL1533 R1517:CL1533 CN1546:CN1566 CO1546:DL1555 R1539:CL1555 CN1568:CN1587 CO1568:DL1576 R1561:CL1576 CN1589:CN1600 CO1589:DL1598 R1582:CL1598 CN1612:CN1645 CO1612:DL1634 R1612:CL1634 CO1648:DL1666 CN1648:CN1677 R1648:CL1666 H1661:P1678 CO1680:DL1698 CN1680:CN1700 R1680:CL1698 H1693:P1700 CO1712:DL1732 CN1712:CN1734 R1712:CL1732 CO1784:DL1810 CN1784:CN1831 R1780:CL1805 CO1274:DL1304 R1274:CL1304 CO1333:DL1362 R1333:CL1362 H1299:P1362 CN1274:CN1362 J1546:P1546 H1546 H1547:P1567 J1568:P1568 H1568 H1569:P1588 H1590:P1600 J1589:P1589 H1589 H1515:P1523 H1525:P1545 J1524:P1524 H1524 H1612:P1622 H1629:P1646 H1623:H1628 J1623:P1628 H121:H123 J121:P121 H466:P475 H477:P490 J476:P476 H476 H944:P998 R1453:CL1512 CN1453:DL1512 R1452:DL1452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3:CL844 CO864:DL909 CO838:DL844 R864:CL909 R838:CL842 R843:R845 R863 CO846:DL851 R846:CL851 H801:P941 CN801:CN851 CN853:CN941 R853:CL862 CO853:DL862 R852:DL852 CN137 H138:H140 J138:P138 H124:P137 K139:P140 CN138:DL141 CN148:DL174 R109:CL141 R146 R148:CL187 R147:DL147 R142:DL145 H141:P187 CN667:CN668 CN703:CN705 R641:DL649 CN683 R650:R705 H641:P698 H700:P705 H699:J699 H1004:P1062 CN1004:CN1062 R1004:R1055 R707:CL769 CN707:DL769 H707:P769">
    <cfRule type="expression" dxfId="250" priority="462">
      <formula>ISNUMBER(SEARCH("Calcs.", _xlfn.FORMULATEXT(H10)))</formula>
    </cfRule>
    <cfRule type="expression" dxfId="249" priority="463">
      <formula>ISNUMBER(SEARCH("Assumption", _xlfn.FORMULATEXT(H10)))</formula>
    </cfRule>
    <cfRule type="expression" dxfId="248" priority="465">
      <formula>ISNUMBER(SEARCH("=", _xlfn.FORMULATEXT(H10)))</formula>
    </cfRule>
    <cfRule type="expression" dxfId="247" priority="467">
      <formula>(ISNUMBER(SEARCH("=", _xlfn.FORMULATEXT(H10)))*1=0)</formula>
    </cfRule>
  </conditionalFormatting>
  <conditionalFormatting sqref="F1651:F1652">
    <cfRule type="cellIs" dxfId="246" priority="430" stopIfTrue="1" operator="notEqual">
      <formula>0.6545646468</formula>
    </cfRule>
  </conditionalFormatting>
  <conditionalFormatting sqref="G13:H14 G24:H24 H15:H23">
    <cfRule type="cellIs" dxfId="245" priority="468" stopIfTrue="1" operator="notEqual">
      <formula>0.6545646468</formula>
    </cfRule>
  </conditionalFormatting>
  <conditionalFormatting sqref="F1683:F1684">
    <cfRule type="cellIs" dxfId="244" priority="429" stopIfTrue="1" operator="notEqual">
      <formula>0.6545646468</formula>
    </cfRule>
  </conditionalFormatting>
  <conditionalFormatting sqref="H1228:P1229 CN1228:DL1229 R1228:CL1229">
    <cfRule type="expression" dxfId="243" priority="408">
      <formula>ISNUMBER(SEARCH("Calcs.", _xlfn.FORMULATEXT(H1228)))</formula>
    </cfRule>
    <cfRule type="expression" dxfId="242" priority="409">
      <formula>ISNUMBER(SEARCH("Assumption", _xlfn.FORMULATEXT(H1228)))</formula>
    </cfRule>
    <cfRule type="expression" dxfId="241" priority="410">
      <formula>ISNUMBER(SEARCH("=", _xlfn.FORMULATEXT(H1228)))</formula>
    </cfRule>
    <cfRule type="expression" dxfId="240" priority="411">
      <formula>(ISNUMBER(SEARCH("=", _xlfn.FORMULATEXT(H1228)))*1=0)</formula>
    </cfRule>
  </conditionalFormatting>
  <conditionalFormatting sqref="H1272:P1272 CN1272:DL1272 R1272:CL1272">
    <cfRule type="expression" dxfId="239" priority="400">
      <formula>ISNUMBER(SEARCH("Calcs.", _xlfn.FORMULATEXT(H1272)))</formula>
    </cfRule>
    <cfRule type="expression" dxfId="238" priority="401">
      <formula>ISNUMBER(SEARCH("Assumption", _xlfn.FORMULATEXT(H1272)))</formula>
    </cfRule>
    <cfRule type="expression" dxfId="237" priority="402">
      <formula>ISNUMBER(SEARCH("=", _xlfn.FORMULATEXT(H1272)))</formula>
    </cfRule>
    <cfRule type="expression" dxfId="236" priority="403">
      <formula>(ISNUMBER(SEARCH("=", _xlfn.FORMULATEXT(H1272)))*1=0)</formula>
    </cfRule>
  </conditionalFormatting>
  <conditionalFormatting sqref="CO2253:DL2253">
    <cfRule type="expression" dxfId="235" priority="396">
      <formula>ISNUMBER(SEARCH("Calcs.", _xlfn.FORMULATEXT(CO2253)))</formula>
    </cfRule>
    <cfRule type="expression" dxfId="234" priority="397">
      <formula>ISNUMBER(SEARCH("Assumption", _xlfn.FORMULATEXT(CO2253)))</formula>
    </cfRule>
    <cfRule type="expression" dxfId="233" priority="398">
      <formula>(ISNUMBER(SEARCH("=", _xlfn.FORMULATEXT(CO2253)))*1=0)</formula>
    </cfRule>
    <cfRule type="expression" dxfId="232" priority="399">
      <formula>ISNUMBER(SEARCH("=", _xlfn.FORMULATEXT(CO2253)))</formula>
    </cfRule>
  </conditionalFormatting>
  <conditionalFormatting sqref="H10:P12 H15:P23 AD25:CL38 I13:P24 H791:P799 T979:CL979 S998:CL1000 S1002:CL1002 S2189:CL2190 S2215:CL2216 S817:CL818 H442:P464 H309:P330 H1371:P1473 S2241:CL2242 CN791:CN799 CN1371:CN1451 CN442:CN464 CN466:CN490 CN309:CN330 CN1602:CN1609 CO1115:DK1130 CN1131:DK1139 CN1702:CN1709 CN1064:CN1086 CN1736:CN1743 CN2233:CN1048576 CN2180:CN2199 CN2129:CN2148 CN2207:CN2225 CO1416:DL1437 CO1388:DL1413 CO1672:DL1677 CO1064:DL1074 CO944:DL957 CO44:DL51 CO1371:DL1379 CO1311:DL1327 CO1329:DL1330 CO1535:DL1536 CO1262:DL1263 CO1668:DL1669 CO1604:DL1609 CO1636:DL1637 CO1182:DL1183 CO1147:DL1147 CO1112:DL1112 CO1002:DL1002 CO981:DL981 CO932:DL933 CO912:DL915 CO1640:DL1645 CO814:DL818 CO2246:DL2263 CO801:DL811 CO1385:DL1385 CO481:DL490 CO1056:DL1062 CO936:DL941 CO793:DL799 CO444:DL450 CO328:DL330 CO1439:DL1451 CO468:DL479 CO499:DL529 CO311:DL325 CO334:DL354 CO2241:DL2242 CO1557:DL1558 CO1578:DL1579 CO1561:DL1566 CO1582:DL1587 CO1600:DL1600 CO1517:DL1522 CO1539:DL1544 CO2265:DL2265 CO1218:DL1219 CO1700:DL1700 CO1306:DL1308 CO1738:DL1743 CO1704:DL1709 CO1222:DL1260 CO1266:DL1272 CO1077:DL1077 CO1734:DL1734 CO1768:DL1768 CO2138:DL2148 CO2189:DL2199 CO2215:DL2225 CN1900:CN1902 CN1903:DL1920 CN1924:DL1926 CN1921:CN1923 CO1921:DL1922 CO1900:DL1901 CO384:DL412 CN1515:CN1522 CO40:DL42 CN53:DL73 CN39:CN52 CN75:DL86 CN74 CN88:DL104 CN87 CN105 CN120 CN176:DL187 CN175 DL2227:DL2239 CN2227:DK2228 CN2226:DL2226 DL2201:DL2213 CN2201:DK2203 CN2200:DL2200 CN2149:DL2179 CN2068:DL2128 CN1744:DL1745 CN1710:DL1710 CN1678:DL1678 CN1646:DL1646 H1602:P1610 CN1610:DL1610 CN1588:DL1588 CN1567:DL1567 CN1545:DL1545 CN1523:DL1523 CO2204:DK2213 CO2229:DK2239 CO2180:DL2187 CO2129:DL2136 CN1956:CN1958 CO1956:DL1957 K1941:P1952 H1941:H1952 CN1928:DL1955 H1928:P1940 CN1990:CN1992 CO1990:DL1991 K1975:P1986 H1975:H1986 CN1959:DL1989 K2010:P2013 H2010:H2013 CN1993:DL2016 H1987:P2009 H1953:P1974 T2017:CL2017 K2037:P2040 H2037:H2040 T2044:CL2044 H2014:P2036 CN2018:DL2043 CN106:DL107 CN121:DL136 CN2065:CN2067 CO2065:DL2066 H1850:P1926 CN1850:DL1899 CO569:DL573 CN499:CN544 CO531:DL544 CO1140:DK1145 DL1115:DL1145 S1807:CL1808 CO1105:DK1110 CO1080:DL1086 CN1175:CN1192 CO1175:DK1180 CO1150:DL1156 CN1140:CN1156 CN1105:CN1130 CO1211:DK1216 CN1211:CN1272 CO1186:DL1192 H1702:P1710 CN221:DL223 H194:I206 J190:P206 J208:P211 CN208:DL211 CN190:DL193 CN2044 CN2045:DL2064 CN2017 R208:CL211 R44:CL107 R1704:CL1710 R1186:CL1192 R1150:CL1156 R1080:CL1086 R1806:R1808 R1778:CL1778 R2045:CL2123 R1115:CL1145 R568 R1850:CL1926 R334:CL354 R355:R356 R39:CL42 R2044 R2018:CL2043 R2017 R1957 R1990 R1991:CL2016 R1958:CL1989 R1928:CL1956 R1604:CL1610 R1640:CL1646 R1672:CL1678 R2138:CL2149 R2191:CL2200 R2217:CL2226 R1768:CL1768 R1734:CL1734 R1077:CL1077 R1222:CL1260 R1306:CL1308 R1700:CL1700 R1218:CL1219 R2243:CL2252 R1600:CL1600 R1599 R1580:R1581 R1578:CL1579 R1577 R1559:R1560 R1557:CL1558 R1556 R1537:R1538 R2240:R2242 R384:CL412 R311:CL325 R499:CL529 R468:CL479 R451:R464 R1439:CL1451 R1416:CL1437 R1388:CL1413 R1064:CL1074 R944:CL957 R1371:CL1379 R1311:CL1327 R1329:CL1330 R1535:CL1536 R1262:CL1263 R1668:CL1669 R1636:CL1637 R1182:CL1183 R1147:CL1147 R1112:CL1112 R981:CL981 R932:CL933 R912:CL915 R814:CL816 R801:CL811 R1385:CL1385 R481:CL490 R1056:CL1062 R936:CL941 R793:CL799 R444:CL450 R328:CL330 R530 R817:R819 R43 R2214:R2216 R2188:R2190 R2137 R1438 R1414:R1415 R1328 R1534 R1305 R1261 R1699 R1667 R1635 R1217 R1181 R1146 R1111 R1733 R1767 R1075:R1076 R979:R980 R931 R916 R332:R333 R837 R812:R813 R480 R1380:R1384 R998 R1386:R1387 R1331:R1332 R1309:R1310 R1515:R1516 R1264:R1265 R1220:R1221 R1670:R1671 R1638:R1639 R1602:R1603 R1184:R1185 R1148:R1149 R1113:R1114 R1078:R1079 R1702:R1703 R1736:R1737 R982:R983 R958:R959 R934:R935 R910:R911 R791:R792 R466:R467 R442:R443 R414:R415 R383 R309:R310 R326:R327 R190:CL206 H1778:P1778 CO1812:DL1831 R1809:CL1831 CN566:CN573 CO566:DL567 R531:CL545 H499:P545 CN545:DL545 CN1273:DL1273 H414:P424 H1064:P1086 H1475:P1512 I1474:P1474 H1158:P1192 R1158:CL1180 DL1158:DL1180 CN1158:DK1174 R1194:CL1216 DL1194:DL1216 CN1194:DK1210 R1088:CL1110 DL1088:DL1110 CN1088:DK1104 H1296:H1298 K1296:P1298 H1088:P1095 H1105:P1156 H1096:H1104 J1096:P1104 H2041:P2123 H2125:P2149 R2125:CL2136 H2151:P2174 R2151:CL2174 R2176:CL2187 H2176:P2200 H2202:P2226 R2202:CL2213 H2228:P2252 R2228:CL2239 H2254:P1048576 R2254:CL1048576 H2124:CL2124 H2150:CL2150 H2175:CL2175 H2201:CL2201 H2227:CL2227 H2253:CL2253 H1780:P1795 H1796:H1798 J1796:P1798 H1799:P1800 H1805:P1831 H1801:H1804 J1801:P1804 H1736:P1751 H1761:P1768 H1752:H1760 J1752:P1760 H1712:P1717 H1727:P1734 H1718:H1726 J1718:P1726 H1680:P1690 J1691:P1692 H1691:H1692 H1648:P1658 J1659:P1660 H1659:H1660 CO820:DL836 R820:CL836 CO917:DL930 R917:CL930 CO960:DL979 R960:CL978 CO984:DL1000 R984:CL997 CN944:CN998 H1194:P1295 CO1746:DL1766 CN1746:CN1768 R1738:CL1766 CN1524:CN1544 CO1524:DL1533 R1517:CL1533 CN1546:CN1566 CO1546:DL1555 R1539:CL1555 CN1568:CN1587 CO1568:DL1576 R1561:CL1576 CN1589:CN1600 CO1589:DL1598 R1582:CL1598 CO1612:DL1634 CN1612:CN1645 R1612:CL1634 CO1648:DL1666 CN1648:CN1677 R1648:CL1666 H1661:P1678 CO1680:DL1698 CN1680:CN1700 R1680:CL1698 H1693:P1700 CO1712:DL1732 CN1712:CN1734 R1712:CL1732 CO1784:DL1810 CN1784:CN1831 R1780:CL1805 CO1274:DL1304 R1266:CL1304 CO1333:DL1362 R1333:CL1362 H1299:P1362 CN1274:CN1362 J1546:P1546 H1546 H1547:P1567 J1568:P1568 H1568 H1569:P1588 H1590:P1600 J1589:P1589 H1589 H1515:P1523 H1525:P1545 J1524:P1524 H1524 H1612:P1622 H1629:P1646 H1623:H1628 J1623:P1628 H121:H123 J121:P121 H466:P475 H477:P490 J476:P476 H476 H944:P998 R1453:CL1512 CN1453:DL1512 R1452:DL1452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3:CL844 CO864:DL909 CO838:DL844 R864:CL909 R838:CL842 R843:R845 R863 CO846:DL851 R846:CL851 H801:P941 CN801:CN851 CN853:CN941 R853:CL862 CO853:DL862 R852:DL852 CN137 H138:H140 J138:P138 H124:P137 K139:P140 CN138:DL141 CN148:DL174 R109:CL141 R146 R148:CL187 R147:DL147 R142:DL145 H141:P187 CN667:CN668 CN703:CN705 R641:DL649 CN683 R650:R705 H641:P698 H700:P705 H699:J699 H1004:P1062 CN1004:CN1062 R1004:R1055 R707:CL769 CN707:DL769 H707:P769">
    <cfRule type="expression" dxfId="231" priority="395">
      <formula>ISNUMBER(SEARCH("IS BS CF", _xlfn.FORMULATEXT(H10)))</formula>
    </cfRule>
  </conditionalFormatting>
  <conditionalFormatting sqref="K318:P318">
    <cfRule type="expression" dxfId="230" priority="391">
      <formula>ISNUMBER(SEARCH("Calcs.", _xlfn.FORMULATEXT(K318)))</formula>
    </cfRule>
    <cfRule type="expression" dxfId="229" priority="392">
      <formula>ISNUMBER(SEARCH("Assumption", _xlfn.FORMULATEXT(K318)))</formula>
    </cfRule>
    <cfRule type="expression" dxfId="228" priority="393">
      <formula>ISNUMBER(SEARCH("=", _xlfn.FORMULATEXT(K318)))</formula>
    </cfRule>
    <cfRule type="expression" dxfId="227" priority="394">
      <formula>(ISNUMBER(SEARCH("=", _xlfn.FORMULATEXT(K318)))*1=0)</formula>
    </cfRule>
  </conditionalFormatting>
  <conditionalFormatting sqref="K318:P318">
    <cfRule type="expression" dxfId="226" priority="390">
      <formula>ISNUMBER(SEARCH("IS BS CF", _xlfn.FORMULATEXT(K318)))</formula>
    </cfRule>
  </conditionalFormatting>
  <conditionalFormatting sqref="H942:P942 CN942:DL942 R942:CL942">
    <cfRule type="expression" dxfId="225" priority="376">
      <formula>ISNUMBER(SEARCH("Calcs.", _xlfn.FORMULATEXT(H942)))</formula>
    </cfRule>
    <cfRule type="expression" dxfId="224" priority="377">
      <formula>ISNUMBER(SEARCH("Assumption", _xlfn.FORMULATEXT(H942)))</formula>
    </cfRule>
    <cfRule type="expression" dxfId="223" priority="378">
      <formula>ISNUMBER(SEARCH("=", _xlfn.FORMULATEXT(H942)))</formula>
    </cfRule>
    <cfRule type="expression" dxfId="222" priority="379">
      <formula>(ISNUMBER(SEARCH("=", _xlfn.FORMULATEXT(H942)))*1=0)</formula>
    </cfRule>
  </conditionalFormatting>
  <conditionalFormatting sqref="H942:P942 CN942:DL942 R942:CL942">
    <cfRule type="expression" dxfId="221" priority="375">
      <formula>ISNUMBER(SEARCH("IS BS CF", _xlfn.FORMULATEXT(H942)))</formula>
    </cfRule>
  </conditionalFormatting>
  <conditionalFormatting sqref="S454:CL454 CO454:DL454">
    <cfRule type="expression" dxfId="220" priority="352">
      <formula>ISNUMBER(SEARCH("Calcs.", _xlfn.FORMULATEXT(S454)))</formula>
    </cfRule>
    <cfRule type="expression" dxfId="219" priority="353">
      <formula>ISNUMBER(SEARCH("Assumption", _xlfn.FORMULATEXT(S454)))</formula>
    </cfRule>
    <cfRule type="expression" dxfId="218" priority="354">
      <formula>ISNUMBER(SEARCH("=", _xlfn.FORMULATEXT(S454)))</formula>
    </cfRule>
    <cfRule type="expression" dxfId="217" priority="355">
      <formula>(ISNUMBER(SEARCH("=", _xlfn.FORMULATEXT(S454)))*1=0)</formula>
    </cfRule>
  </conditionalFormatting>
  <conditionalFormatting sqref="S454:CL454 CO454:DL454">
    <cfRule type="expression" dxfId="216" priority="351">
      <formula>ISNUMBER(SEARCH("IS BS CF", _xlfn.FORMULATEXT(S454)))</formula>
    </cfRule>
  </conditionalFormatting>
  <conditionalFormatting sqref="S59:CL59 CO59:DL59">
    <cfRule type="expression" dxfId="215" priority="347">
      <formula>ISNUMBER(SEARCH("Calcs.", _xlfn.FORMULATEXT(S59)))</formula>
    </cfRule>
    <cfRule type="expression" dxfId="214" priority="348">
      <formula>ISNUMBER(SEARCH("Assumption", _xlfn.FORMULATEXT(S59)))</formula>
    </cfRule>
    <cfRule type="expression" dxfId="213" priority="349">
      <formula>ISNUMBER(SEARCH("=", _xlfn.FORMULATEXT(S59)))</formula>
    </cfRule>
    <cfRule type="expression" dxfId="212" priority="350">
      <formula>(ISNUMBER(SEARCH("=", _xlfn.FORMULATEXT(S59)))*1=0)</formula>
    </cfRule>
  </conditionalFormatting>
  <conditionalFormatting sqref="S59:CL59 CO59:DL59">
    <cfRule type="expression" dxfId="211" priority="346">
      <formula>ISNUMBER(SEARCH("IS BS CF", _xlfn.FORMULATEXT(S59)))</formula>
    </cfRule>
  </conditionalFormatting>
  <conditionalFormatting sqref="S60:CL60 CO60:DL60">
    <cfRule type="expression" dxfId="210" priority="342">
      <formula>ISNUMBER(SEARCH("Calcs.", _xlfn.FORMULATEXT(S60)))</formula>
    </cfRule>
    <cfRule type="expression" dxfId="209" priority="343">
      <formula>ISNUMBER(SEARCH("Assumption", _xlfn.FORMULATEXT(S60)))</formula>
    </cfRule>
    <cfRule type="expression" dxfId="208" priority="344">
      <formula>ISNUMBER(SEARCH("=", _xlfn.FORMULATEXT(S60)))</formula>
    </cfRule>
    <cfRule type="expression" dxfId="207" priority="345">
      <formula>(ISNUMBER(SEARCH("=", _xlfn.FORMULATEXT(S60)))*1=0)</formula>
    </cfRule>
  </conditionalFormatting>
  <conditionalFormatting sqref="S60:CL60 CO60:DL60">
    <cfRule type="expression" dxfId="206" priority="341">
      <formula>ISNUMBER(SEARCH("IS BS CF", _xlfn.FORMULATEXT(S60)))</formula>
    </cfRule>
  </conditionalFormatting>
  <conditionalFormatting sqref="S61:CL61 CO61:DL61">
    <cfRule type="expression" dxfId="205" priority="337">
      <formula>ISNUMBER(SEARCH("Calcs.", _xlfn.FORMULATEXT(S61)))</formula>
    </cfRule>
    <cfRule type="expression" dxfId="204" priority="338">
      <formula>ISNUMBER(SEARCH("Assumption", _xlfn.FORMULATEXT(S61)))</formula>
    </cfRule>
    <cfRule type="expression" dxfId="203" priority="339">
      <formula>ISNUMBER(SEARCH("=", _xlfn.FORMULATEXT(S61)))</formula>
    </cfRule>
    <cfRule type="expression" dxfId="202" priority="340">
      <formula>(ISNUMBER(SEARCH("=", _xlfn.FORMULATEXT(S61)))*1=0)</formula>
    </cfRule>
  </conditionalFormatting>
  <conditionalFormatting sqref="S61:CL61 CO61:DL61">
    <cfRule type="expression" dxfId="201" priority="336">
      <formula>ISNUMBER(SEARCH("IS BS CF", _xlfn.FORMULATEXT(S61)))</formula>
    </cfRule>
  </conditionalFormatting>
  <conditionalFormatting sqref="H999:P1002 R999:R1002">
    <cfRule type="expression" dxfId="200" priority="317">
      <formula>ISNUMBER(SEARCH("Calcs.", _xlfn.FORMULATEXT(H999)))</formula>
    </cfRule>
    <cfRule type="expression" dxfId="199" priority="318">
      <formula>ISNUMBER(SEARCH("Assumption", _xlfn.FORMULATEXT(H999)))</formula>
    </cfRule>
    <cfRule type="expression" dxfId="198" priority="319">
      <formula>ISNUMBER(SEARCH("=", _xlfn.FORMULATEXT(H999)))</formula>
    </cfRule>
    <cfRule type="expression" dxfId="197" priority="320">
      <formula>(ISNUMBER(SEARCH("=", _xlfn.FORMULATEXT(H999)))*1=0)</formula>
    </cfRule>
  </conditionalFormatting>
  <conditionalFormatting sqref="H999:P1002 R999:R1002">
    <cfRule type="expression" dxfId="196" priority="316">
      <formula>ISNUMBER(SEARCH("IS BS CF", _xlfn.FORMULATEXT(H999)))</formula>
    </cfRule>
  </conditionalFormatting>
  <conditionalFormatting sqref="AD307:CL308 CO307:DL308">
    <cfRule type="expression" dxfId="195" priority="262">
      <formula>ISNUMBER(SEARCH("Calcs.", _xlfn.FORMULATEXT(AD307)))</formula>
    </cfRule>
    <cfRule type="expression" dxfId="194" priority="263">
      <formula>ISNUMBER(SEARCH("Assumption", _xlfn.FORMULATEXT(AD307)))</formula>
    </cfRule>
    <cfRule type="expression" dxfId="193" priority="264">
      <formula>ISNUMBER(SEARCH("=", _xlfn.FORMULATEXT(AD307)))</formula>
    </cfRule>
    <cfRule type="expression" dxfId="192" priority="265">
      <formula>(ISNUMBER(SEARCH("=", _xlfn.FORMULATEXT(AD307)))*1=0)</formula>
    </cfRule>
  </conditionalFormatting>
  <conditionalFormatting sqref="AD307:CL308 CO307:DL308">
    <cfRule type="expression" dxfId="191" priority="261">
      <formula>ISNUMBER(SEARCH("IS BS CF", _xlfn.FORMULATEXT(AD307)))</formula>
    </cfRule>
  </conditionalFormatting>
  <conditionalFormatting sqref="H491:P498 CN491:CN498 CO493:DL498 R493:CL498 R491:R492">
    <cfRule type="expression" dxfId="190" priority="182">
      <formula>ISNUMBER(SEARCH("Calcs.", _xlfn.FORMULATEXT(H491)))</formula>
    </cfRule>
    <cfRule type="expression" dxfId="189" priority="183">
      <formula>ISNUMBER(SEARCH("Assumption", _xlfn.FORMULATEXT(H491)))</formula>
    </cfRule>
    <cfRule type="expression" dxfId="188" priority="184">
      <formula>ISNUMBER(SEARCH("=", _xlfn.FORMULATEXT(H491)))</formula>
    </cfRule>
    <cfRule type="expression" dxfId="187" priority="185">
      <formula>(ISNUMBER(SEARCH("=", _xlfn.FORMULATEXT(H491)))*1=0)</formula>
    </cfRule>
  </conditionalFormatting>
  <conditionalFormatting sqref="H491:P498 CN491:CN498 CO493:DL498 R493:CL498 R491:R492">
    <cfRule type="expression" dxfId="186" priority="181">
      <formula>ISNUMBER(SEARCH("IS BS CF", _xlfn.FORMULATEXT(H491)))</formula>
    </cfRule>
  </conditionalFormatting>
  <conditionalFormatting sqref="H1363:P1370 CN1363:CN1370 CO1365:DL1370 R1365:CL1370 R1363:R1364">
    <cfRule type="expression" dxfId="185" priority="177">
      <formula>ISNUMBER(SEARCH("Calcs.", _xlfn.FORMULATEXT(H1363)))</formula>
    </cfRule>
    <cfRule type="expression" dxfId="184" priority="178">
      <formula>ISNUMBER(SEARCH("Assumption", _xlfn.FORMULATEXT(H1363)))</formula>
    </cfRule>
    <cfRule type="expression" dxfId="183" priority="179">
      <formula>ISNUMBER(SEARCH("=", _xlfn.FORMULATEXT(H1363)))</formula>
    </cfRule>
    <cfRule type="expression" dxfId="182" priority="180">
      <formula>(ISNUMBER(SEARCH("=", _xlfn.FORMULATEXT(H1363)))*1=0)</formula>
    </cfRule>
  </conditionalFormatting>
  <conditionalFormatting sqref="H1363:P1370 CN1363:CN1370 CO1365:DL1370 R1365:CL1370 R1363:R1364">
    <cfRule type="expression" dxfId="181" priority="176">
      <formula>ISNUMBER(SEARCH("IS BS CF", _xlfn.FORMULATEXT(H1363)))</formula>
    </cfRule>
  </conditionalFormatting>
  <conditionalFormatting sqref="H2166:P2173 CN2166:CN2173 CO2168:DL2173 R2168:CL2173 R2166:R2167">
    <cfRule type="expression" dxfId="180" priority="172">
      <formula>ISNUMBER(SEARCH("Calcs.", _xlfn.FORMULATEXT(H2166)))</formula>
    </cfRule>
    <cfRule type="expression" dxfId="179" priority="173">
      <formula>ISNUMBER(SEARCH("Assumption", _xlfn.FORMULATEXT(H2166)))</formula>
    </cfRule>
    <cfRule type="expression" dxfId="178" priority="174">
      <formula>ISNUMBER(SEARCH("=", _xlfn.FORMULATEXT(H2166)))</formula>
    </cfRule>
    <cfRule type="expression" dxfId="177" priority="175">
      <formula>(ISNUMBER(SEARCH("=", _xlfn.FORMULATEXT(H2166)))*1=0)</formula>
    </cfRule>
  </conditionalFormatting>
  <conditionalFormatting sqref="H2166:P2173 CN2166:CN2173 CO2168:DL2173 R2168:CL2173 R2166:R2167">
    <cfRule type="expression" dxfId="176" priority="171">
      <formula>ISNUMBER(SEARCH("IS BS CF", _xlfn.FORMULATEXT(H2166)))</formula>
    </cfRule>
  </conditionalFormatting>
  <conditionalFormatting sqref="H2192:P2199 CN2192:CN2199 CO2194:DL2199 R2194:CL2199 R2192:R2193">
    <cfRule type="expression" dxfId="175" priority="167">
      <formula>ISNUMBER(SEARCH("Calcs.", _xlfn.FORMULATEXT(H2192)))</formula>
    </cfRule>
    <cfRule type="expression" dxfId="174" priority="168">
      <formula>ISNUMBER(SEARCH("Assumption", _xlfn.FORMULATEXT(H2192)))</formula>
    </cfRule>
    <cfRule type="expression" dxfId="173" priority="169">
      <formula>ISNUMBER(SEARCH("=", _xlfn.FORMULATEXT(H2192)))</formula>
    </cfRule>
    <cfRule type="expression" dxfId="172" priority="170">
      <formula>(ISNUMBER(SEARCH("=", _xlfn.FORMULATEXT(H2192)))*1=0)</formula>
    </cfRule>
  </conditionalFormatting>
  <conditionalFormatting sqref="H2192:P2199 CN2192:CN2199 CO2194:DL2199 R2194:CL2199 R2192:R2193">
    <cfRule type="expression" dxfId="171" priority="166">
      <formula>ISNUMBER(SEARCH("IS BS CF", _xlfn.FORMULATEXT(H2192)))</formula>
    </cfRule>
  </conditionalFormatting>
  <conditionalFormatting sqref="S1383:CL1383 CO1383:DL1383">
    <cfRule type="expression" dxfId="170" priority="162">
      <formula>ISNUMBER(SEARCH("Calcs.", _xlfn.FORMULATEXT(S1383)))</formula>
    </cfRule>
    <cfRule type="expression" dxfId="169" priority="163">
      <formula>ISNUMBER(SEARCH("Assumption", _xlfn.FORMULATEXT(S1383)))</formula>
    </cfRule>
    <cfRule type="expression" dxfId="168" priority="164">
      <formula>ISNUMBER(SEARCH("=", _xlfn.FORMULATEXT(S1383)))</formula>
    </cfRule>
    <cfRule type="expression" dxfId="167" priority="165">
      <formula>(ISNUMBER(SEARCH("=", _xlfn.FORMULATEXT(S1383)))*1=0)</formula>
    </cfRule>
  </conditionalFormatting>
  <conditionalFormatting sqref="S1383:CL1383 CO1383:DL1383">
    <cfRule type="expression" dxfId="166" priority="161">
      <formula>ISNUMBER(SEARCH("IS BS CF", _xlfn.FORMULATEXT(S1383)))</formula>
    </cfRule>
  </conditionalFormatting>
  <conditionalFormatting sqref="S1414:CL1415 CO1414:DL1415">
    <cfRule type="expression" dxfId="165" priority="157">
      <formula>ISNUMBER(SEARCH("Calcs.", _xlfn.FORMULATEXT(S1414)))</formula>
    </cfRule>
    <cfRule type="expression" dxfId="164" priority="158">
      <formula>ISNUMBER(SEARCH("Assumption", _xlfn.FORMULATEXT(S1414)))</formula>
    </cfRule>
    <cfRule type="expression" dxfId="163" priority="159">
      <formula>ISNUMBER(SEARCH("=", _xlfn.FORMULATEXT(S1414)))</formula>
    </cfRule>
    <cfRule type="expression" dxfId="162" priority="160">
      <formula>(ISNUMBER(SEARCH("=", _xlfn.FORMULATEXT(S1414)))*1=0)</formula>
    </cfRule>
  </conditionalFormatting>
  <conditionalFormatting sqref="S1414:CL1415 CO1414:DL1415">
    <cfRule type="expression" dxfId="161" priority="156">
      <formula>ISNUMBER(SEARCH("IS BS CF", _xlfn.FORMULATEXT(S1414)))</formula>
    </cfRule>
  </conditionalFormatting>
  <conditionalFormatting sqref="S1438:CL1438 CO1438:DL1438">
    <cfRule type="expression" dxfId="160" priority="152">
      <formula>ISNUMBER(SEARCH("Calcs.", _xlfn.FORMULATEXT(S1438)))</formula>
    </cfRule>
    <cfRule type="expression" dxfId="159" priority="153">
      <formula>ISNUMBER(SEARCH("Assumption", _xlfn.FORMULATEXT(S1438)))</formula>
    </cfRule>
    <cfRule type="expression" dxfId="158" priority="154">
      <formula>ISNUMBER(SEARCH("=", _xlfn.FORMULATEXT(S1438)))</formula>
    </cfRule>
    <cfRule type="expression" dxfId="157" priority="155">
      <formula>(ISNUMBER(SEARCH("=", _xlfn.FORMULATEXT(S1438)))*1=0)</formula>
    </cfRule>
  </conditionalFormatting>
  <conditionalFormatting sqref="S1438:CL1438 CO1438:DL1438">
    <cfRule type="expression" dxfId="156" priority="151">
      <formula>ISNUMBER(SEARCH("IS BS CF", _xlfn.FORMULATEXT(S1438)))</formula>
    </cfRule>
  </conditionalFormatting>
  <conditionalFormatting sqref="H2218:P2225 CN2218:CN2225 CO2220:DL2225 R2220:CL2225 R2218:R2219">
    <cfRule type="expression" dxfId="155" priority="139">
      <formula>ISNUMBER(SEARCH("Calcs.", _xlfn.FORMULATEXT(H2218)))</formula>
    </cfRule>
    <cfRule type="expression" dxfId="154" priority="140">
      <formula>ISNUMBER(SEARCH("Assumption", _xlfn.FORMULATEXT(H2218)))</formula>
    </cfRule>
    <cfRule type="expression" dxfId="153" priority="141">
      <formula>ISNUMBER(SEARCH("=", _xlfn.FORMULATEXT(H2218)))</formula>
    </cfRule>
    <cfRule type="expression" dxfId="152" priority="142">
      <formula>(ISNUMBER(SEARCH("=", _xlfn.FORMULATEXT(H2218)))*1=0)</formula>
    </cfRule>
  </conditionalFormatting>
  <conditionalFormatting sqref="H2218:P2225 CN2218:CN2225 CO2220:DL2225 R2220:CL2225 R2218:R2219">
    <cfRule type="expression" dxfId="151" priority="138">
      <formula>ISNUMBER(SEARCH("IS BS CF", _xlfn.FORMULATEXT(H2218)))</formula>
    </cfRule>
  </conditionalFormatting>
  <conditionalFormatting sqref="CN999:CN1002">
    <cfRule type="expression" dxfId="150" priority="133">
      <formula>ISNUMBER(SEARCH("Calcs.", _xlfn.FORMULATEXT(CN999)))</formula>
    </cfRule>
    <cfRule type="expression" dxfId="149" priority="134">
      <formula>ISNUMBER(SEARCH("Assumption", _xlfn.FORMULATEXT(CN999)))</formula>
    </cfRule>
    <cfRule type="expression" dxfId="148" priority="135">
      <formula>ISNUMBER(SEARCH("=", _xlfn.FORMULATEXT(CN999)))</formula>
    </cfRule>
    <cfRule type="expression" dxfId="147" priority="136">
      <formula>(ISNUMBER(SEARCH("=", _xlfn.FORMULATEXT(CN999)))*1=0)</formula>
    </cfRule>
  </conditionalFormatting>
  <conditionalFormatting sqref="CN999:CN1002">
    <cfRule type="expression" dxfId="146" priority="132">
      <formula>ISNUMBER(SEARCH("IS BS CF", _xlfn.FORMULATEXT(CN999)))</formula>
    </cfRule>
  </conditionalFormatting>
  <conditionalFormatting sqref="I1941:J1941">
    <cfRule type="cellIs" dxfId="145" priority="474" stopIfTrue="1" operator="notEqual">
      <formula>0.6545646468</formula>
    </cfRule>
  </conditionalFormatting>
  <conditionalFormatting sqref="I1942:J1952">
    <cfRule type="cellIs" dxfId="144" priority="475" stopIfTrue="1" operator="notEqual">
      <formula>0.6545646468</formula>
    </cfRule>
  </conditionalFormatting>
  <conditionalFormatting sqref="I1975:J1975">
    <cfRule type="cellIs" dxfId="143" priority="128" stopIfTrue="1" operator="notEqual">
      <formula>0.6545646468</formula>
    </cfRule>
  </conditionalFormatting>
  <conditionalFormatting sqref="I1976:J1986">
    <cfRule type="cellIs" dxfId="142" priority="129" stopIfTrue="1" operator="notEqual">
      <formula>0.6545646468</formula>
    </cfRule>
  </conditionalFormatting>
  <conditionalFormatting sqref="I2010:J2013">
    <cfRule type="cellIs" dxfId="141" priority="476" stopIfTrue="1" operator="notEqual">
      <formula>0.6545646468</formula>
    </cfRule>
  </conditionalFormatting>
  <conditionalFormatting sqref="I2037:J2040">
    <cfRule type="cellIs" dxfId="140" priority="125" stopIfTrue="1" operator="notEqual">
      <formula>0.6545646468</formula>
    </cfRule>
  </conditionalFormatting>
  <conditionalFormatting sqref="CN1778:DL1778 CN1780:DL1783">
    <cfRule type="expression" dxfId="139" priority="119">
      <formula>ISNUMBER(SEARCH("Calcs.", _xlfn.FORMULATEXT(CN1778)))</formula>
    </cfRule>
    <cfRule type="expression" dxfId="138" priority="120">
      <formula>ISNUMBER(SEARCH("Assumption", _xlfn.FORMULATEXT(CN1778)))</formula>
    </cfRule>
    <cfRule type="expression" dxfId="137" priority="121">
      <formula>ISNUMBER(SEARCH("=", _xlfn.FORMULATEXT(CN1778)))</formula>
    </cfRule>
    <cfRule type="expression" dxfId="136" priority="122">
      <formula>(ISNUMBER(SEARCH("=", _xlfn.FORMULATEXT(CN1778)))*1=0)</formula>
    </cfRule>
  </conditionalFormatting>
  <conditionalFormatting sqref="CN1778:DL1778 CN1780:DL1783">
    <cfRule type="expression" dxfId="135" priority="118">
      <formula>ISNUMBER(SEARCH("IS BS CF", _xlfn.FORMULATEXT(CN1778)))</formula>
    </cfRule>
  </conditionalFormatting>
  <conditionalFormatting sqref="CN1770:CN1777 CO1772:DL1777 H1770:P1777 R1772:CL1777 R1770:R1771">
    <cfRule type="expression" dxfId="134" priority="114">
      <formula>ISNUMBER(SEARCH("Calcs.", _xlfn.FORMULATEXT(H1770)))</formula>
    </cfRule>
    <cfRule type="expression" dxfId="133" priority="115">
      <formula>ISNUMBER(SEARCH("Assumption", _xlfn.FORMULATEXT(H1770)))</formula>
    </cfRule>
    <cfRule type="expression" dxfId="132" priority="116">
      <formula>ISNUMBER(SEARCH("=", _xlfn.FORMULATEXT(H1770)))</formula>
    </cfRule>
    <cfRule type="expression" dxfId="131" priority="117">
      <formula>(ISNUMBER(SEARCH("=", _xlfn.FORMULATEXT(H1770)))*1=0)</formula>
    </cfRule>
  </conditionalFormatting>
  <conditionalFormatting sqref="CN1770:CN1777 CO1772:DL1777 H1770:P1777 R1772:CL1777 R1770:R1771">
    <cfRule type="expression" dxfId="130" priority="113">
      <formula>ISNUMBER(SEARCH("IS BS CF", _xlfn.FORMULATEXT(H1770)))</formula>
    </cfRule>
  </conditionalFormatting>
  <conditionalFormatting sqref="CN1814:CN1821 CO1816:DL1821 H1814:P1821 R1816:CL1821 R1814:R1815">
    <cfRule type="expression" dxfId="129" priority="84">
      <formula>ISNUMBER(SEARCH("Calcs.", _xlfn.FORMULATEXT(H1814)))</formula>
    </cfRule>
    <cfRule type="expression" dxfId="128" priority="85">
      <formula>ISNUMBER(SEARCH("Assumption", _xlfn.FORMULATEXT(H1814)))</formula>
    </cfRule>
    <cfRule type="expression" dxfId="127" priority="86">
      <formula>ISNUMBER(SEARCH("=", _xlfn.FORMULATEXT(H1814)))</formula>
    </cfRule>
    <cfRule type="expression" dxfId="126" priority="87">
      <formula>(ISNUMBER(SEARCH("=", _xlfn.FORMULATEXT(H1814)))*1=0)</formula>
    </cfRule>
  </conditionalFormatting>
  <conditionalFormatting sqref="CN1814:CN1821 CO1816:DL1821 H1814:P1821 R1816:CL1821 R1814:R1815">
    <cfRule type="expression" dxfId="125" priority="83">
      <formula>ISNUMBER(SEARCH("IS BS CF", _xlfn.FORMULATEXT(H1814)))</formula>
    </cfRule>
  </conditionalFormatting>
  <conditionalFormatting sqref="CO189:DL189 CO188 CO194:DL205 CO207:DL207 CO206 CO212:DL220 H188:P188 L189:P189 K207:P207 H212:P220 R212:CL215 R207:CL207 R189:CL189 R216:S216 R217:CL220 T188:CL188">
    <cfRule type="expression" dxfId="124" priority="79">
      <formula>ISNUMBER(SEARCH("Calcs.", _xlfn.FORMULATEXT(H188)))</formula>
    </cfRule>
    <cfRule type="expression" dxfId="123" priority="80">
      <formula>ISNUMBER(SEARCH("Assumption", _xlfn.FORMULATEXT(H188)))</formula>
    </cfRule>
    <cfRule type="expression" dxfId="122" priority="81">
      <formula>ISNUMBER(SEARCH("=", _xlfn.FORMULATEXT(H188)))</formula>
    </cfRule>
    <cfRule type="expression" dxfId="121"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20" priority="78">
      <formula>ISNUMBER(SEARCH("IS BS CF", _xlfn.FORMULATEXT(H188)))</formula>
    </cfRule>
  </conditionalFormatting>
  <conditionalFormatting sqref="A2:I2 K2:P2">
    <cfRule type="cellIs" dxfId="119" priority="76" stopIfTrue="1" operator="notEqual">
      <formula>0.6545646468</formula>
    </cfRule>
  </conditionalFormatting>
  <conditionalFormatting sqref="S2:CL2">
    <cfRule type="cellIs" dxfId="118" priority="77" stopIfTrue="1" operator="notEqual">
      <formula>0.6545646468</formula>
    </cfRule>
  </conditionalFormatting>
  <conditionalFormatting sqref="R2">
    <cfRule type="cellIs" dxfId="117" priority="75" stopIfTrue="1" operator="notEqual">
      <formula>0.6545646468</formula>
    </cfRule>
  </conditionalFormatting>
  <conditionalFormatting sqref="CN1:DL1">
    <cfRule type="cellIs" dxfId="116" priority="74" stopIfTrue="1" operator="notEqual">
      <formula>0.6545646468</formula>
    </cfRule>
  </conditionalFormatting>
  <conditionalFormatting sqref="S3:CL4">
    <cfRule type="expression" dxfId="115" priority="70">
      <formula>ISNUMBER(SEARCH("Calcs.", _xlfn.FORMULATEXT(S3)))</formula>
    </cfRule>
    <cfRule type="expression" dxfId="114" priority="71">
      <formula>ISNUMBER(SEARCH("Assumption", _xlfn.FORMULATEXT(S3)))</formula>
    </cfRule>
    <cfRule type="expression" dxfId="113" priority="72">
      <formula>ISNUMBER(SEARCH("=", _xlfn.FORMULATEXT(S3)))</formula>
    </cfRule>
    <cfRule type="expression" dxfId="112" priority="73">
      <formula>(ISNUMBER(SEARCH("=", _xlfn.FORMULATEXT(S3)))*1=0)</formula>
    </cfRule>
  </conditionalFormatting>
  <conditionalFormatting sqref="CN3:DL4">
    <cfRule type="expression" dxfId="111" priority="66">
      <formula>ISNUMBER(SEARCH("Calcs.", _xlfn.FORMULATEXT(CN3)))</formula>
    </cfRule>
    <cfRule type="expression" dxfId="110" priority="67">
      <formula>ISNUMBER(SEARCH("Assumption", _xlfn.FORMULATEXT(CN3)))</formula>
    </cfRule>
    <cfRule type="expression" dxfId="109" priority="68">
      <formula>ISNUMBER(SEARCH("=", _xlfn.FORMULATEXT(CN3)))</formula>
    </cfRule>
    <cfRule type="expression" dxfId="108" priority="69">
      <formula>(ISNUMBER(SEARCH("=", _xlfn.FORMULATEXT(CN3)))*1=0)</formula>
    </cfRule>
  </conditionalFormatting>
  <conditionalFormatting sqref="L1:P1">
    <cfRule type="cellIs" dxfId="107" priority="65" stopIfTrue="1" operator="notEqual">
      <formula>0.6545646468</formula>
    </cfRule>
  </conditionalFormatting>
  <conditionalFormatting sqref="J1:K1">
    <cfRule type="cellIs" dxfId="106" priority="64" stopIfTrue="1" operator="notEqual">
      <formula>0.6545646468</formula>
    </cfRule>
  </conditionalFormatting>
  <conditionalFormatting sqref="R1:CL1">
    <cfRule type="cellIs" dxfId="105" priority="63" stopIfTrue="1" operator="notEqual">
      <formula>0.6545646468</formula>
    </cfRule>
  </conditionalFormatting>
  <conditionalFormatting sqref="R1:CL1">
    <cfRule type="expression" dxfId="104" priority="62">
      <formula>ISNUMBER(SEARCH("IS BS CF", _xlfn.FORMULATEXT(R1)))</formula>
    </cfRule>
  </conditionalFormatting>
  <conditionalFormatting sqref="I1">
    <cfRule type="cellIs" dxfId="103" priority="61" stopIfTrue="1" operator="notEqual">
      <formula>0.6545646468</formula>
    </cfRule>
  </conditionalFormatting>
  <conditionalFormatting sqref="R188:S188">
    <cfRule type="expression" dxfId="102" priority="57">
      <formula>ISNUMBER(SEARCH("Calcs.", _xlfn.FORMULATEXT(R188)))</formula>
    </cfRule>
    <cfRule type="expression" dxfId="101" priority="58">
      <formula>ISNUMBER(SEARCH("Assumption", _xlfn.FORMULATEXT(R188)))</formula>
    </cfRule>
    <cfRule type="expression" dxfId="100" priority="59">
      <formula>ISNUMBER(SEARCH("=", _xlfn.FORMULATEXT(R188)))</formula>
    </cfRule>
    <cfRule type="expression" dxfId="99" priority="60">
      <formula>(ISNUMBER(SEARCH("=", _xlfn.FORMULATEXT(R188)))*1=0)</formula>
    </cfRule>
  </conditionalFormatting>
  <conditionalFormatting sqref="R188:S188">
    <cfRule type="expression" dxfId="98" priority="56">
      <formula>ISNUMBER(SEARCH("IS BS CF", _xlfn.FORMULATEXT(R188)))</formula>
    </cfRule>
  </conditionalFormatting>
  <conditionalFormatting sqref="H1273:P1273 CN1273:DL1273 R1273:CL1273">
    <cfRule type="expression" dxfId="97" priority="52">
      <formula>ISNUMBER(SEARCH("Calcs.", _xlfn.FORMULATEXT(H1273)))</formula>
    </cfRule>
    <cfRule type="expression" dxfId="96" priority="53">
      <formula>ISNUMBER(SEARCH("Assumption", _xlfn.FORMULATEXT(H1273)))</formula>
    </cfRule>
    <cfRule type="expression" dxfId="95" priority="54">
      <formula>ISNUMBER(SEARCH("=", _xlfn.FORMULATEXT(H1273)))</formula>
    </cfRule>
    <cfRule type="expression" dxfId="94" priority="55">
      <formula>(ISNUMBER(SEARCH("=", _xlfn.FORMULATEXT(H1273)))*1=0)</formula>
    </cfRule>
  </conditionalFormatting>
  <conditionalFormatting sqref="J2">
    <cfRule type="cellIs" dxfId="93" priority="51" stopIfTrue="1" operator="notEqual">
      <formula>0.6545646468</formula>
    </cfRule>
  </conditionalFormatting>
  <conditionalFormatting sqref="S629:CL629 CO629:DL629">
    <cfRule type="expression" dxfId="92" priority="47">
      <formula>ISNUMBER(SEARCH("Calcs.", _xlfn.FORMULATEXT(S629)))</formula>
    </cfRule>
    <cfRule type="expression" dxfId="91" priority="48">
      <formula>ISNUMBER(SEARCH("Assumption", _xlfn.FORMULATEXT(S629)))</formula>
    </cfRule>
    <cfRule type="expression" dxfId="90" priority="49">
      <formula>ISNUMBER(SEARCH("=", _xlfn.FORMULATEXT(S629)))</formula>
    </cfRule>
    <cfRule type="expression" dxfId="89" priority="50">
      <formula>(ISNUMBER(SEARCH("=", _xlfn.FORMULATEXT(S629)))*1=0)</formula>
    </cfRule>
  </conditionalFormatting>
  <conditionalFormatting sqref="S629:CL629 CO629:DL629">
    <cfRule type="expression" dxfId="88" priority="46">
      <formula>ISNUMBER(SEARCH("IS BS CF", _xlfn.FORMULATEXT(S629)))</formula>
    </cfRule>
  </conditionalFormatting>
  <conditionalFormatting sqref="S628:DL628">
    <cfRule type="expression" dxfId="87" priority="42">
      <formula>ISNUMBER(SEARCH("Calcs.", _xlfn.FORMULATEXT(S628)))</formula>
    </cfRule>
    <cfRule type="expression" dxfId="86" priority="43">
      <formula>ISNUMBER(SEARCH("Assumption", _xlfn.FORMULATEXT(S628)))</formula>
    </cfRule>
    <cfRule type="expression" dxfId="85" priority="44">
      <formula>ISNUMBER(SEARCH("=", _xlfn.FORMULATEXT(S628)))</formula>
    </cfRule>
    <cfRule type="expression" dxfId="84" priority="45">
      <formula>(ISNUMBER(SEARCH("=", _xlfn.FORMULATEXT(S628)))*1=0)</formula>
    </cfRule>
  </conditionalFormatting>
  <conditionalFormatting sqref="S628:DL628">
    <cfRule type="expression" dxfId="83" priority="41">
      <formula>ISNUMBER(SEARCH("IS BS CF", _xlfn.FORMULATEXT(S628)))</formula>
    </cfRule>
  </conditionalFormatting>
  <conditionalFormatting sqref="S667:CL668 CO667:DL668 S674:DL680">
    <cfRule type="expression" dxfId="82" priority="37">
      <formula>ISNUMBER(SEARCH("Calcs.", _xlfn.FORMULATEXT(S667)))</formula>
    </cfRule>
    <cfRule type="expression" dxfId="81" priority="38">
      <formula>ISNUMBER(SEARCH("Assumption", _xlfn.FORMULATEXT(S667)))</formula>
    </cfRule>
    <cfRule type="expression" dxfId="80" priority="39">
      <formula>ISNUMBER(SEARCH("=", _xlfn.FORMULATEXT(S667)))</formula>
    </cfRule>
    <cfRule type="expression" dxfId="79" priority="40">
      <formula>(ISNUMBER(SEARCH("=", _xlfn.FORMULATEXT(S667)))*1=0)</formula>
    </cfRule>
  </conditionalFormatting>
  <conditionalFormatting sqref="S667:CL668 CO667:DL668 S674:DL680">
    <cfRule type="expression" dxfId="78" priority="36">
      <formula>ISNUMBER(SEARCH("IS BS CF", _xlfn.FORMULATEXT(S667)))</formula>
    </cfRule>
  </conditionalFormatting>
  <conditionalFormatting sqref="S666:DL666">
    <cfRule type="expression" dxfId="77" priority="32">
      <formula>ISNUMBER(SEARCH("Calcs.", _xlfn.FORMULATEXT(S666)))</formula>
    </cfRule>
    <cfRule type="expression" dxfId="76" priority="33">
      <formula>ISNUMBER(SEARCH("Assumption", _xlfn.FORMULATEXT(S666)))</formula>
    </cfRule>
    <cfRule type="expression" dxfId="75" priority="34">
      <formula>ISNUMBER(SEARCH("=", _xlfn.FORMULATEXT(S666)))</formula>
    </cfRule>
    <cfRule type="expression" dxfId="74" priority="35">
      <formula>(ISNUMBER(SEARCH("=", _xlfn.FORMULATEXT(S666)))*1=0)</formula>
    </cfRule>
  </conditionalFormatting>
  <conditionalFormatting sqref="S666:DL666">
    <cfRule type="expression" dxfId="73" priority="31">
      <formula>ISNUMBER(SEARCH("IS BS CF", _xlfn.FORMULATEXT(S666)))</formula>
    </cfRule>
  </conditionalFormatting>
  <conditionalFormatting sqref="S653:DL657">
    <cfRule type="expression" dxfId="72" priority="27">
      <formula>ISNUMBER(SEARCH("Calcs.", _xlfn.FORMULATEXT(S653)))</formula>
    </cfRule>
    <cfRule type="expression" dxfId="71" priority="28">
      <formula>ISNUMBER(SEARCH("Assumption", _xlfn.FORMULATEXT(S653)))</formula>
    </cfRule>
    <cfRule type="expression" dxfId="70" priority="29">
      <formula>ISNUMBER(SEARCH("=", _xlfn.FORMULATEXT(S653)))</formula>
    </cfRule>
    <cfRule type="expression" dxfId="69" priority="30">
      <formula>(ISNUMBER(SEARCH("=", _xlfn.FORMULATEXT(S653)))*1=0)</formula>
    </cfRule>
  </conditionalFormatting>
  <conditionalFormatting sqref="S653:DL657">
    <cfRule type="expression" dxfId="68" priority="26">
      <formula>ISNUMBER(SEARCH("IS BS CF", _xlfn.FORMULATEXT(S653)))</formula>
    </cfRule>
  </conditionalFormatting>
  <conditionalFormatting sqref="S669:DL673">
    <cfRule type="expression" dxfId="67" priority="22">
      <formula>ISNUMBER(SEARCH("Calcs.", _xlfn.FORMULATEXT(S669)))</formula>
    </cfRule>
    <cfRule type="expression" dxfId="66" priority="23">
      <formula>ISNUMBER(SEARCH("Assumption", _xlfn.FORMULATEXT(S669)))</formula>
    </cfRule>
    <cfRule type="expression" dxfId="65" priority="24">
      <formula>ISNUMBER(SEARCH("=", _xlfn.FORMULATEXT(S669)))</formula>
    </cfRule>
    <cfRule type="expression" dxfId="64" priority="25">
      <formula>(ISNUMBER(SEARCH("=", _xlfn.FORMULATEXT(S669)))*1=0)</formula>
    </cfRule>
  </conditionalFormatting>
  <conditionalFormatting sqref="S669:DL673">
    <cfRule type="expression" dxfId="63" priority="21">
      <formula>ISNUMBER(SEARCH("IS BS CF", _xlfn.FORMULATEXT(S669)))</formula>
    </cfRule>
  </conditionalFormatting>
  <conditionalFormatting sqref="S683:CL683 CO683:DL683">
    <cfRule type="expression" dxfId="62" priority="17">
      <formula>ISNUMBER(SEARCH("Calcs.", _xlfn.FORMULATEXT(S683)))</formula>
    </cfRule>
    <cfRule type="expression" dxfId="61" priority="18">
      <formula>ISNUMBER(SEARCH("Assumption", _xlfn.FORMULATEXT(S683)))</formula>
    </cfRule>
    <cfRule type="expression" dxfId="60" priority="19">
      <formula>ISNUMBER(SEARCH("=", _xlfn.FORMULATEXT(S683)))</formula>
    </cfRule>
    <cfRule type="expression" dxfId="59" priority="20">
      <formula>(ISNUMBER(SEARCH("=", _xlfn.FORMULATEXT(S683)))*1=0)</formula>
    </cfRule>
  </conditionalFormatting>
  <conditionalFormatting sqref="S683:CL683 CO683:DL683">
    <cfRule type="expression" dxfId="58" priority="16">
      <formula>ISNUMBER(SEARCH("IS BS CF", _xlfn.FORMULATEXT(S683)))</formula>
    </cfRule>
  </conditionalFormatting>
  <conditionalFormatting sqref="S689:DL695">
    <cfRule type="expression" dxfId="57" priority="7">
      <formula>ISNUMBER(SEARCH("Calcs.", _xlfn.FORMULATEXT(S689)))</formula>
    </cfRule>
    <cfRule type="expression" dxfId="56" priority="8">
      <formula>ISNUMBER(SEARCH("Assumption", _xlfn.FORMULATEXT(S689)))</formula>
    </cfRule>
    <cfRule type="expression" dxfId="55" priority="9">
      <formula>ISNUMBER(SEARCH("=", _xlfn.FORMULATEXT(S689)))</formula>
    </cfRule>
    <cfRule type="expression" dxfId="54" priority="10">
      <formula>(ISNUMBER(SEARCH("=", _xlfn.FORMULATEXT(S689)))*1=0)</formula>
    </cfRule>
  </conditionalFormatting>
  <conditionalFormatting sqref="S689:DL695">
    <cfRule type="expression" dxfId="53" priority="6">
      <formula>ISNUMBER(SEARCH("IS BS CF", _xlfn.FORMULATEXT(S689)))</formula>
    </cfRule>
  </conditionalFormatting>
  <conditionalFormatting sqref="S684:DL688">
    <cfRule type="expression" dxfId="52" priority="2">
      <formula>ISNUMBER(SEARCH("Calcs.", _xlfn.FORMULATEXT(S684)))</formula>
    </cfRule>
    <cfRule type="expression" dxfId="51" priority="3">
      <formula>ISNUMBER(SEARCH("Assumption", _xlfn.FORMULATEXT(S684)))</formula>
    </cfRule>
    <cfRule type="expression" dxfId="50" priority="4">
      <formula>ISNUMBER(SEARCH("=", _xlfn.FORMULATEXT(S684)))</formula>
    </cfRule>
    <cfRule type="expression" dxfId="49" priority="5">
      <formula>(ISNUMBER(SEARCH("=", _xlfn.FORMULATEXT(S684)))*1=0)</formula>
    </cfRule>
  </conditionalFormatting>
  <conditionalFormatting sqref="S684:DL688">
    <cfRule type="expression" dxfId="48" priority="1">
      <formula>ISNUMBER(SEARCH("IS BS CF", _xlfn.FORMULATEXT(S684)))</formula>
    </cfRule>
  </conditionalFormatting>
  <dataValidations count="2">
    <dataValidation type="whole" allowBlank="1" showInputMessage="1" showErrorMessage="1" sqref="K2061:P2061"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C8:C24 C1926:C1048576 C309:C330 C1848:C1924 C1734:C1766 C221:C306 C791:C1002 C2:C4 C414:C464 C1700:C1708 C1004:C1154 C1710:C1732 C1513:C1598 C1600:C1698 C1156:C1510 C1768:C1829 C564:C639 C466:C562 C332:C412 C39:C187 C641:C769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5"/>
  <sheetViews>
    <sheetView showGridLines="0" zoomScale="70" zoomScaleNormal="70" workbookViewId="0">
      <selection activeCell="N6" sqref="N6"/>
    </sheetView>
  </sheetViews>
  <sheetFormatPr defaultRowHeight="14.6" outlineLevelRow="1" outlineLevelCol="1" x14ac:dyDescent="0.4"/>
  <cols>
    <col min="1" max="1" width="2.9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style="373"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t="e">
        <f>#REF!</f>
        <v>#REF!</v>
      </c>
      <c r="O5" s="12"/>
      <c r="P5" s="12"/>
      <c r="Q5" s="12"/>
      <c r="R5" s="348"/>
      <c r="S5" s="353">
        <f>S4*(MONTH(S3)=12)*('IS BS CF'!$N$8="Monthly")</f>
        <v>0</v>
      </c>
      <c r="T5" s="375">
        <f>T4*(MONTH(T3)=12)*('IS BS CF'!$N$8="Monthly")</f>
        <v>0</v>
      </c>
      <c r="U5" s="375">
        <f>U4*(MONTH(U3)=12)*('IS BS CF'!$N$8="Monthly")</f>
        <v>0</v>
      </c>
      <c r="V5" s="375">
        <f>V4*(MONTH(V3)=12)*('IS BS CF'!$N$8="Monthly")</f>
        <v>0</v>
      </c>
      <c r="W5" s="375">
        <f>W4*(MONTH(W3)=12)*('IS BS CF'!$N$8="Monthly")</f>
        <v>0</v>
      </c>
      <c r="X5" s="375">
        <f>X4*(MONTH(X3)=12)*('IS BS CF'!$N$8="Monthly")</f>
        <v>0</v>
      </c>
      <c r="Y5" s="375">
        <f>Y4*(MONTH(Y3)=12)*('IS BS CF'!$N$8="Monthly")</f>
        <v>0</v>
      </c>
      <c r="Z5" s="375">
        <f>Z4*(MONTH(Z3)=12)*('IS BS CF'!$N$8="Monthly")</f>
        <v>0</v>
      </c>
      <c r="AA5" s="375">
        <f>AA4*(MONTH(AA3)=12)*('IS BS CF'!$N$8="Monthly")</f>
        <v>0</v>
      </c>
      <c r="AB5" s="375">
        <f>AB4*(MONTH(AB3)=12)*('IS BS CF'!$N$8="Monthly")</f>
        <v>0</v>
      </c>
      <c r="AC5" s="375">
        <f>AC4*(MONTH(AC3)=12)*('IS BS CF'!$N$8="Monthly")</f>
        <v>0</v>
      </c>
      <c r="AD5" s="375">
        <f>AD4*(MONTH(AD3)=12)*('IS BS CF'!$N$8="Monthly")</f>
        <v>2024</v>
      </c>
      <c r="AE5" s="375">
        <f>AE4*(MONTH(AE3)=12)*('IS BS CF'!$N$8="Monthly")</f>
        <v>0</v>
      </c>
      <c r="AF5" s="375">
        <f>AF4*(MONTH(AF3)=12)*('IS BS CF'!$N$8="Monthly")</f>
        <v>0</v>
      </c>
      <c r="AG5" s="375">
        <f>AG4*(MONTH(AG3)=12)*('IS BS CF'!$N$8="Monthly")</f>
        <v>0</v>
      </c>
      <c r="AH5" s="375">
        <f>AH4*(MONTH(AH3)=12)*('IS BS CF'!$N$8="Monthly")</f>
        <v>0</v>
      </c>
      <c r="AI5" s="375">
        <f>AI4*(MONTH(AI3)=12)*('IS BS CF'!$N$8="Monthly")</f>
        <v>0</v>
      </c>
      <c r="AJ5" s="375">
        <f>AJ4*(MONTH(AJ3)=12)*('IS BS CF'!$N$8="Monthly")</f>
        <v>0</v>
      </c>
      <c r="AK5" s="375">
        <f>AK4*(MONTH(AK3)=12)*('IS BS CF'!$N$8="Monthly")</f>
        <v>0</v>
      </c>
      <c r="AL5" s="375">
        <f>AL4*(MONTH(AL3)=12)*('IS BS CF'!$N$8="Monthly")</f>
        <v>0</v>
      </c>
      <c r="AM5" s="375">
        <f>AM4*(MONTH(AM3)=12)*('IS BS CF'!$N$8="Monthly")</f>
        <v>0</v>
      </c>
      <c r="AN5" s="375">
        <f>AN4*(MONTH(AN3)=12)*('IS BS CF'!$N$8="Monthly")</f>
        <v>0</v>
      </c>
      <c r="AO5" s="375">
        <f>AO4*(MONTH(AO3)=12)*('IS BS CF'!$N$8="Monthly")</f>
        <v>0</v>
      </c>
      <c r="AP5" s="375">
        <f>AP4*(MONTH(AP3)=12)*('IS BS CF'!$N$8="Monthly")</f>
        <v>2025</v>
      </c>
      <c r="AQ5" s="375">
        <f>AQ4*(MONTH(AQ3)=12)*('IS BS CF'!$N$8="Monthly")</f>
        <v>0</v>
      </c>
      <c r="AR5" s="375">
        <f>AR4*(MONTH(AR3)=12)*('IS BS CF'!$N$8="Monthly")</f>
        <v>0</v>
      </c>
      <c r="AS5" s="375">
        <f>AS4*(MONTH(AS3)=12)*('IS BS CF'!$N$8="Monthly")</f>
        <v>0</v>
      </c>
      <c r="AT5" s="375">
        <f>AT4*(MONTH(AT3)=12)*('IS BS CF'!$N$8="Monthly")</f>
        <v>0</v>
      </c>
      <c r="AU5" s="375">
        <f>AU4*(MONTH(AU3)=12)*('IS BS CF'!$N$8="Monthly")</f>
        <v>0</v>
      </c>
      <c r="AV5" s="375">
        <f>AV4*(MONTH(AV3)=12)*('IS BS CF'!$N$8="Monthly")</f>
        <v>0</v>
      </c>
      <c r="AW5" s="375">
        <f>AW4*(MONTH(AW3)=12)*('IS BS CF'!$N$8="Monthly")</f>
        <v>0</v>
      </c>
      <c r="AX5" s="375">
        <f>AX4*(MONTH(AX3)=12)*('IS BS CF'!$N$8="Monthly")</f>
        <v>0</v>
      </c>
      <c r="AY5" s="375">
        <f>AY4*(MONTH(AY3)=12)*('IS BS CF'!$N$8="Monthly")</f>
        <v>0</v>
      </c>
      <c r="AZ5" s="375">
        <f>AZ4*(MONTH(AZ3)=12)*('IS BS CF'!$N$8="Monthly")</f>
        <v>0</v>
      </c>
      <c r="BA5" s="375">
        <f>BA4*(MONTH(BA3)=12)*('IS BS CF'!$N$8="Monthly")</f>
        <v>0</v>
      </c>
      <c r="BB5" s="375">
        <f>BB4*(MONTH(BB3)=12)*('IS BS CF'!$N$8="Monthly")</f>
        <v>2026</v>
      </c>
      <c r="BC5" s="375">
        <f>BC4*(MONTH(BC3)=12)*('IS BS CF'!$N$8="Monthly")</f>
        <v>0</v>
      </c>
      <c r="BD5" s="375">
        <f>BD4*(MONTH(BD3)=12)*('IS BS CF'!$N$8="Monthly")</f>
        <v>0</v>
      </c>
      <c r="BE5" s="375">
        <f>BE4*(MONTH(BE3)=12)*('IS BS CF'!$N$8="Monthly")</f>
        <v>0</v>
      </c>
      <c r="BF5" s="375">
        <f>BF4*(MONTH(BF3)=12)*('IS BS CF'!$N$8="Monthly")</f>
        <v>0</v>
      </c>
      <c r="BG5" s="375">
        <f>BG4*(MONTH(BG3)=12)*('IS BS CF'!$N$8="Monthly")</f>
        <v>0</v>
      </c>
      <c r="BH5" s="375">
        <f>BH4*(MONTH(BH3)=12)*('IS BS CF'!$N$8="Monthly")</f>
        <v>0</v>
      </c>
      <c r="BI5" s="375">
        <f>BI4*(MONTH(BI3)=12)*('IS BS CF'!$N$8="Monthly")</f>
        <v>0</v>
      </c>
      <c r="BJ5" s="375">
        <f>BJ4*(MONTH(BJ3)=12)*('IS BS CF'!$N$8="Monthly")</f>
        <v>0</v>
      </c>
      <c r="BK5" s="375">
        <f>BK4*(MONTH(BK3)=12)*('IS BS CF'!$N$8="Monthly")</f>
        <v>0</v>
      </c>
      <c r="BL5" s="375">
        <f>BL4*(MONTH(BL3)=12)*('IS BS CF'!$N$8="Monthly")</f>
        <v>0</v>
      </c>
      <c r="BM5" s="375">
        <f>BM4*(MONTH(BM3)=12)*('IS BS CF'!$N$8="Monthly")</f>
        <v>0</v>
      </c>
      <c r="BN5" s="375">
        <f>BN4*(MONTH(BN3)=12)*('IS BS CF'!$N$8="Monthly")</f>
        <v>2027</v>
      </c>
      <c r="BO5" s="375">
        <f>BO4*(MONTH(BO3)=12)*('IS BS CF'!$N$8="Monthly")</f>
        <v>0</v>
      </c>
      <c r="BP5" s="375">
        <f>BP4*(MONTH(BP3)=12)*('IS BS CF'!$N$8="Monthly")</f>
        <v>0</v>
      </c>
      <c r="BQ5" s="375">
        <f>BQ4*(MONTH(BQ3)=12)*('IS BS CF'!$N$8="Monthly")</f>
        <v>0</v>
      </c>
      <c r="BR5" s="375">
        <f>BR4*(MONTH(BR3)=12)*('IS BS CF'!$N$8="Monthly")</f>
        <v>0</v>
      </c>
      <c r="BS5" s="375">
        <f>BS4*(MONTH(BS3)=12)*('IS BS CF'!$N$8="Monthly")</f>
        <v>0</v>
      </c>
      <c r="BT5" s="375">
        <f>BT4*(MONTH(BT3)=12)*('IS BS CF'!$N$8="Monthly")</f>
        <v>0</v>
      </c>
      <c r="BU5" s="375">
        <f>BU4*(MONTH(BU3)=12)*('IS BS CF'!$N$8="Monthly")</f>
        <v>0</v>
      </c>
      <c r="BV5" s="375">
        <f>BV4*(MONTH(BV3)=12)*('IS BS CF'!$N$8="Monthly")</f>
        <v>0</v>
      </c>
      <c r="BW5" s="375">
        <f>BW4*(MONTH(BW3)=12)*('IS BS CF'!$N$8="Monthly")</f>
        <v>0</v>
      </c>
      <c r="BX5" s="375">
        <f>BX4*(MONTH(BX3)=12)*('IS BS CF'!$N$8="Monthly")</f>
        <v>0</v>
      </c>
      <c r="BY5" s="375">
        <f>BY4*(MONTH(BY3)=12)*('IS BS CF'!$N$8="Monthly")</f>
        <v>0</v>
      </c>
      <c r="BZ5" s="375">
        <f>BZ4*(MONTH(BZ3)=12)*('IS BS CF'!$N$8="Monthly")</f>
        <v>2028</v>
      </c>
      <c r="CA5" s="375">
        <f>CA4*(MONTH(CA3)=12)*('IS BS CF'!$N$8="Monthly")</f>
        <v>0</v>
      </c>
      <c r="CB5" s="375">
        <f>CB4*(MONTH(CB3)=12)*('IS BS CF'!$N$8="Monthly")</f>
        <v>0</v>
      </c>
      <c r="CC5" s="375">
        <f>CC4*(MONTH(CC3)=12)*('IS BS CF'!$N$8="Monthly")</f>
        <v>0</v>
      </c>
      <c r="CD5" s="375">
        <f>CD4*(MONTH(CD3)=12)*('IS BS CF'!$N$8="Monthly")</f>
        <v>0</v>
      </c>
      <c r="CE5" s="375">
        <f>CE4*(MONTH(CE3)=12)*('IS BS CF'!$N$8="Monthly")</f>
        <v>0</v>
      </c>
      <c r="CF5" s="375">
        <f>CF4*(MONTH(CF3)=12)*('IS BS CF'!$N$8="Monthly")</f>
        <v>0</v>
      </c>
      <c r="CG5" s="375">
        <f>CG4*(MONTH(CG3)=12)*('IS BS CF'!$N$8="Monthly")</f>
        <v>0</v>
      </c>
      <c r="CH5" s="375">
        <f>CH4*(MONTH(CH3)=12)*('IS BS CF'!$N$8="Monthly")</f>
        <v>0</v>
      </c>
      <c r="CI5" s="375">
        <f>CI4*(MONTH(CI3)=12)*('IS BS CF'!$N$8="Monthly")</f>
        <v>0</v>
      </c>
      <c r="CJ5" s="375">
        <f>CJ4*(MONTH(CJ3)=12)*('IS BS CF'!$N$8="Monthly")</f>
        <v>0</v>
      </c>
      <c r="CK5" s="375">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v>100000</v>
      </c>
      <c r="O6" s="12"/>
      <c r="P6" s="12"/>
      <c r="Q6" s="12"/>
      <c r="R6" s="348"/>
      <c r="S6" s="354">
        <v>1</v>
      </c>
      <c r="T6" s="376">
        <v>1</v>
      </c>
      <c r="U6" s="376">
        <v>1</v>
      </c>
      <c r="V6" s="376">
        <v>1</v>
      </c>
      <c r="W6" s="376">
        <v>1</v>
      </c>
      <c r="X6" s="376">
        <v>1</v>
      </c>
      <c r="Y6" s="376">
        <v>1</v>
      </c>
      <c r="Z6" s="376">
        <v>1</v>
      </c>
      <c r="AA6" s="376">
        <v>1</v>
      </c>
      <c r="AB6" s="376">
        <v>1</v>
      </c>
      <c r="AC6" s="376">
        <v>1</v>
      </c>
      <c r="AD6" s="376">
        <v>1</v>
      </c>
      <c r="AE6" s="377">
        <f t="shared" ref="AE6:CL6" si="9">S6+1</f>
        <v>2</v>
      </c>
      <c r="AF6" s="377">
        <f t="shared" si="9"/>
        <v>2</v>
      </c>
      <c r="AG6" s="377">
        <f t="shared" si="9"/>
        <v>2</v>
      </c>
      <c r="AH6" s="377">
        <f t="shared" si="9"/>
        <v>2</v>
      </c>
      <c r="AI6" s="377">
        <f t="shared" si="9"/>
        <v>2</v>
      </c>
      <c r="AJ6" s="377">
        <f t="shared" si="9"/>
        <v>2</v>
      </c>
      <c r="AK6" s="377">
        <f t="shared" si="9"/>
        <v>2</v>
      </c>
      <c r="AL6" s="377">
        <f t="shared" si="9"/>
        <v>2</v>
      </c>
      <c r="AM6" s="377">
        <f t="shared" si="9"/>
        <v>2</v>
      </c>
      <c r="AN6" s="377">
        <f t="shared" si="9"/>
        <v>2</v>
      </c>
      <c r="AO6" s="377">
        <f t="shared" si="9"/>
        <v>2</v>
      </c>
      <c r="AP6" s="377">
        <f t="shared" si="9"/>
        <v>2</v>
      </c>
      <c r="AQ6" s="377">
        <f t="shared" si="9"/>
        <v>3</v>
      </c>
      <c r="AR6" s="377">
        <f t="shared" si="9"/>
        <v>3</v>
      </c>
      <c r="AS6" s="377">
        <f t="shared" si="9"/>
        <v>3</v>
      </c>
      <c r="AT6" s="377">
        <f t="shared" si="9"/>
        <v>3</v>
      </c>
      <c r="AU6" s="377">
        <f t="shared" si="9"/>
        <v>3</v>
      </c>
      <c r="AV6" s="377">
        <f t="shared" si="9"/>
        <v>3</v>
      </c>
      <c r="AW6" s="377">
        <f t="shared" si="9"/>
        <v>3</v>
      </c>
      <c r="AX6" s="377">
        <f t="shared" si="9"/>
        <v>3</v>
      </c>
      <c r="AY6" s="377">
        <f t="shared" si="9"/>
        <v>3</v>
      </c>
      <c r="AZ6" s="377">
        <f t="shared" si="9"/>
        <v>3</v>
      </c>
      <c r="BA6" s="377">
        <f t="shared" si="9"/>
        <v>3</v>
      </c>
      <c r="BB6" s="377">
        <f t="shared" si="9"/>
        <v>3</v>
      </c>
      <c r="BC6" s="377">
        <f t="shared" si="9"/>
        <v>4</v>
      </c>
      <c r="BD6" s="377">
        <f t="shared" si="9"/>
        <v>4</v>
      </c>
      <c r="BE6" s="377">
        <f t="shared" si="9"/>
        <v>4</v>
      </c>
      <c r="BF6" s="377">
        <f t="shared" si="9"/>
        <v>4</v>
      </c>
      <c r="BG6" s="377">
        <f t="shared" si="9"/>
        <v>4</v>
      </c>
      <c r="BH6" s="377">
        <f t="shared" si="9"/>
        <v>4</v>
      </c>
      <c r="BI6" s="377">
        <f t="shared" si="9"/>
        <v>4</v>
      </c>
      <c r="BJ6" s="377">
        <f t="shared" si="9"/>
        <v>4</v>
      </c>
      <c r="BK6" s="377">
        <f t="shared" si="9"/>
        <v>4</v>
      </c>
      <c r="BL6" s="377">
        <f t="shared" si="9"/>
        <v>4</v>
      </c>
      <c r="BM6" s="377">
        <f t="shared" si="9"/>
        <v>4</v>
      </c>
      <c r="BN6" s="377">
        <f t="shared" si="9"/>
        <v>4</v>
      </c>
      <c r="BO6" s="377">
        <f t="shared" si="9"/>
        <v>5</v>
      </c>
      <c r="BP6" s="377">
        <f t="shared" si="9"/>
        <v>5</v>
      </c>
      <c r="BQ6" s="377">
        <f t="shared" si="9"/>
        <v>5</v>
      </c>
      <c r="BR6" s="377">
        <f t="shared" si="9"/>
        <v>5</v>
      </c>
      <c r="BS6" s="377">
        <f t="shared" si="9"/>
        <v>5</v>
      </c>
      <c r="BT6" s="377">
        <f t="shared" si="9"/>
        <v>5</v>
      </c>
      <c r="BU6" s="377">
        <f t="shared" si="9"/>
        <v>5</v>
      </c>
      <c r="BV6" s="377">
        <f t="shared" si="9"/>
        <v>5</v>
      </c>
      <c r="BW6" s="377">
        <f t="shared" si="9"/>
        <v>5</v>
      </c>
      <c r="BX6" s="377">
        <f t="shared" si="9"/>
        <v>5</v>
      </c>
      <c r="BY6" s="377">
        <f t="shared" si="9"/>
        <v>5</v>
      </c>
      <c r="BZ6" s="377">
        <f t="shared" si="9"/>
        <v>5</v>
      </c>
      <c r="CA6" s="377">
        <f t="shared" si="9"/>
        <v>6</v>
      </c>
      <c r="CB6" s="377">
        <f t="shared" si="9"/>
        <v>6</v>
      </c>
      <c r="CC6" s="377">
        <f t="shared" si="9"/>
        <v>6</v>
      </c>
      <c r="CD6" s="377">
        <f t="shared" si="9"/>
        <v>6</v>
      </c>
      <c r="CE6" s="377">
        <f t="shared" si="9"/>
        <v>6</v>
      </c>
      <c r="CF6" s="377">
        <f t="shared" si="9"/>
        <v>6</v>
      </c>
      <c r="CG6" s="377">
        <f t="shared" si="9"/>
        <v>6</v>
      </c>
      <c r="CH6" s="377">
        <f t="shared" si="9"/>
        <v>6</v>
      </c>
      <c r="CI6" s="377">
        <f t="shared" si="9"/>
        <v>6</v>
      </c>
      <c r="CJ6" s="377">
        <f t="shared" si="9"/>
        <v>6</v>
      </c>
      <c r="CK6" s="377">
        <f t="shared" si="9"/>
        <v>6</v>
      </c>
      <c r="CL6" s="325">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260">
        <v>1</v>
      </c>
      <c r="O7" s="12"/>
      <c r="P7" s="12"/>
      <c r="Q7" s="12"/>
      <c r="R7" s="348"/>
      <c r="S7" s="355">
        <f t="shared" ref="S7:CD7" si="10">S6*(S6&lt;&gt;T6)</f>
        <v>0</v>
      </c>
      <c r="T7" s="377">
        <f t="shared" si="10"/>
        <v>0</v>
      </c>
      <c r="U7" s="377">
        <f t="shared" si="10"/>
        <v>0</v>
      </c>
      <c r="V7" s="377">
        <f t="shared" si="10"/>
        <v>0</v>
      </c>
      <c r="W7" s="377">
        <f t="shared" si="10"/>
        <v>0</v>
      </c>
      <c r="X7" s="377">
        <f t="shared" si="10"/>
        <v>0</v>
      </c>
      <c r="Y7" s="377">
        <f t="shared" si="10"/>
        <v>0</v>
      </c>
      <c r="Z7" s="377">
        <f t="shared" si="10"/>
        <v>0</v>
      </c>
      <c r="AA7" s="377">
        <f t="shared" si="10"/>
        <v>0</v>
      </c>
      <c r="AB7" s="377">
        <f t="shared" si="10"/>
        <v>0</v>
      </c>
      <c r="AC7" s="377">
        <f t="shared" si="10"/>
        <v>0</v>
      </c>
      <c r="AD7" s="377">
        <f t="shared" si="10"/>
        <v>1</v>
      </c>
      <c r="AE7" s="377">
        <f t="shared" si="10"/>
        <v>0</v>
      </c>
      <c r="AF7" s="377">
        <f t="shared" si="10"/>
        <v>0</v>
      </c>
      <c r="AG7" s="377">
        <f t="shared" si="10"/>
        <v>0</v>
      </c>
      <c r="AH7" s="377">
        <f t="shared" si="10"/>
        <v>0</v>
      </c>
      <c r="AI7" s="377">
        <f t="shared" si="10"/>
        <v>0</v>
      </c>
      <c r="AJ7" s="377">
        <f t="shared" si="10"/>
        <v>0</v>
      </c>
      <c r="AK7" s="377">
        <f t="shared" si="10"/>
        <v>0</v>
      </c>
      <c r="AL7" s="377">
        <f t="shared" si="10"/>
        <v>0</v>
      </c>
      <c r="AM7" s="377">
        <f t="shared" si="10"/>
        <v>0</v>
      </c>
      <c r="AN7" s="377">
        <f t="shared" si="10"/>
        <v>0</v>
      </c>
      <c r="AO7" s="377">
        <f t="shared" si="10"/>
        <v>0</v>
      </c>
      <c r="AP7" s="377">
        <f t="shared" si="10"/>
        <v>2</v>
      </c>
      <c r="AQ7" s="377">
        <f t="shared" si="10"/>
        <v>0</v>
      </c>
      <c r="AR7" s="377">
        <f t="shared" si="10"/>
        <v>0</v>
      </c>
      <c r="AS7" s="377">
        <f t="shared" si="10"/>
        <v>0</v>
      </c>
      <c r="AT7" s="377">
        <f t="shared" si="10"/>
        <v>0</v>
      </c>
      <c r="AU7" s="377">
        <f t="shared" si="10"/>
        <v>0</v>
      </c>
      <c r="AV7" s="377">
        <f t="shared" si="10"/>
        <v>0</v>
      </c>
      <c r="AW7" s="377">
        <f t="shared" si="10"/>
        <v>0</v>
      </c>
      <c r="AX7" s="377">
        <f t="shared" si="10"/>
        <v>0</v>
      </c>
      <c r="AY7" s="377">
        <f t="shared" si="10"/>
        <v>0</v>
      </c>
      <c r="AZ7" s="377">
        <f t="shared" si="10"/>
        <v>0</v>
      </c>
      <c r="BA7" s="377">
        <f t="shared" si="10"/>
        <v>0</v>
      </c>
      <c r="BB7" s="377">
        <f t="shared" si="10"/>
        <v>3</v>
      </c>
      <c r="BC7" s="377">
        <f t="shared" si="10"/>
        <v>0</v>
      </c>
      <c r="BD7" s="377">
        <f t="shared" si="10"/>
        <v>0</v>
      </c>
      <c r="BE7" s="377">
        <f t="shared" si="10"/>
        <v>0</v>
      </c>
      <c r="BF7" s="377">
        <f t="shared" si="10"/>
        <v>0</v>
      </c>
      <c r="BG7" s="377">
        <f t="shared" si="10"/>
        <v>0</v>
      </c>
      <c r="BH7" s="377">
        <f t="shared" si="10"/>
        <v>0</v>
      </c>
      <c r="BI7" s="377">
        <f t="shared" si="10"/>
        <v>0</v>
      </c>
      <c r="BJ7" s="377">
        <f t="shared" si="10"/>
        <v>0</v>
      </c>
      <c r="BK7" s="377">
        <f t="shared" si="10"/>
        <v>0</v>
      </c>
      <c r="BL7" s="377">
        <f t="shared" si="10"/>
        <v>0</v>
      </c>
      <c r="BM7" s="377">
        <f t="shared" si="10"/>
        <v>0</v>
      </c>
      <c r="BN7" s="377">
        <f t="shared" si="10"/>
        <v>4</v>
      </c>
      <c r="BO7" s="377">
        <f t="shared" si="10"/>
        <v>0</v>
      </c>
      <c r="BP7" s="377">
        <f t="shared" si="10"/>
        <v>0</v>
      </c>
      <c r="BQ7" s="377">
        <f t="shared" si="10"/>
        <v>0</v>
      </c>
      <c r="BR7" s="377">
        <f t="shared" si="10"/>
        <v>0</v>
      </c>
      <c r="BS7" s="377">
        <f t="shared" si="10"/>
        <v>0</v>
      </c>
      <c r="BT7" s="377">
        <f t="shared" si="10"/>
        <v>0</v>
      </c>
      <c r="BU7" s="377">
        <f t="shared" si="10"/>
        <v>0</v>
      </c>
      <c r="BV7" s="377">
        <f t="shared" si="10"/>
        <v>0</v>
      </c>
      <c r="BW7" s="377">
        <f t="shared" si="10"/>
        <v>0</v>
      </c>
      <c r="BX7" s="377">
        <f t="shared" si="10"/>
        <v>0</v>
      </c>
      <c r="BY7" s="377">
        <f t="shared" si="10"/>
        <v>0</v>
      </c>
      <c r="BZ7" s="377">
        <f t="shared" si="10"/>
        <v>5</v>
      </c>
      <c r="CA7" s="377">
        <f t="shared" si="10"/>
        <v>0</v>
      </c>
      <c r="CB7" s="377">
        <f t="shared" si="10"/>
        <v>0</v>
      </c>
      <c r="CC7" s="377">
        <f t="shared" si="10"/>
        <v>0</v>
      </c>
      <c r="CD7" s="377">
        <f t="shared" si="10"/>
        <v>0</v>
      </c>
      <c r="CE7" s="377">
        <f t="shared" ref="CE7:CK7" si="11">CE6*(CE6&lt;&gt;CF6)</f>
        <v>0</v>
      </c>
      <c r="CF7" s="377">
        <f t="shared" si="11"/>
        <v>0</v>
      </c>
      <c r="CG7" s="377">
        <f t="shared" si="11"/>
        <v>0</v>
      </c>
      <c r="CH7" s="377">
        <f t="shared" si="11"/>
        <v>0</v>
      </c>
      <c r="CI7" s="377">
        <f t="shared" si="11"/>
        <v>0</v>
      </c>
      <c r="CJ7" s="377">
        <f t="shared" si="11"/>
        <v>0</v>
      </c>
      <c r="CK7" s="377">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261" t="s">
        <v>500</v>
      </c>
      <c r="O8" s="1"/>
      <c r="P8" s="1"/>
      <c r="Q8" s="1"/>
      <c r="R8" s="349"/>
      <c r="S8" s="318">
        <f t="shared" ref="S8:CD8" si="13">MONTH(S3)</f>
        <v>1</v>
      </c>
      <c r="T8" s="378">
        <f t="shared" si="13"/>
        <v>2</v>
      </c>
      <c r="U8" s="378">
        <f t="shared" si="13"/>
        <v>3</v>
      </c>
      <c r="V8" s="378">
        <f t="shared" si="13"/>
        <v>4</v>
      </c>
      <c r="W8" s="378">
        <f t="shared" si="13"/>
        <v>5</v>
      </c>
      <c r="X8" s="378">
        <f t="shared" si="13"/>
        <v>6</v>
      </c>
      <c r="Y8" s="378">
        <f t="shared" si="13"/>
        <v>7</v>
      </c>
      <c r="Z8" s="378">
        <f t="shared" si="13"/>
        <v>8</v>
      </c>
      <c r="AA8" s="378">
        <f t="shared" si="13"/>
        <v>9</v>
      </c>
      <c r="AB8" s="378">
        <f t="shared" si="13"/>
        <v>10</v>
      </c>
      <c r="AC8" s="378">
        <f t="shared" si="13"/>
        <v>11</v>
      </c>
      <c r="AD8" s="378">
        <f t="shared" si="13"/>
        <v>12</v>
      </c>
      <c r="AE8" s="378">
        <f t="shared" si="13"/>
        <v>1</v>
      </c>
      <c r="AF8" s="378">
        <f t="shared" si="13"/>
        <v>2</v>
      </c>
      <c r="AG8" s="378">
        <f t="shared" si="13"/>
        <v>3</v>
      </c>
      <c r="AH8" s="378">
        <f t="shared" si="13"/>
        <v>4</v>
      </c>
      <c r="AI8" s="378">
        <f t="shared" si="13"/>
        <v>5</v>
      </c>
      <c r="AJ8" s="378">
        <f t="shared" si="13"/>
        <v>6</v>
      </c>
      <c r="AK8" s="378">
        <f t="shared" si="13"/>
        <v>7</v>
      </c>
      <c r="AL8" s="378">
        <f t="shared" si="13"/>
        <v>8</v>
      </c>
      <c r="AM8" s="378">
        <f t="shared" si="13"/>
        <v>9</v>
      </c>
      <c r="AN8" s="378">
        <f t="shared" si="13"/>
        <v>10</v>
      </c>
      <c r="AO8" s="378">
        <f t="shared" si="13"/>
        <v>11</v>
      </c>
      <c r="AP8" s="378">
        <f t="shared" si="13"/>
        <v>12</v>
      </c>
      <c r="AQ8" s="378">
        <f t="shared" si="13"/>
        <v>1</v>
      </c>
      <c r="AR8" s="378">
        <f t="shared" si="13"/>
        <v>2</v>
      </c>
      <c r="AS8" s="378">
        <f t="shared" si="13"/>
        <v>3</v>
      </c>
      <c r="AT8" s="378">
        <f t="shared" si="13"/>
        <v>4</v>
      </c>
      <c r="AU8" s="378">
        <f t="shared" si="13"/>
        <v>5</v>
      </c>
      <c r="AV8" s="378">
        <f t="shared" si="13"/>
        <v>6</v>
      </c>
      <c r="AW8" s="378">
        <f t="shared" si="13"/>
        <v>7</v>
      </c>
      <c r="AX8" s="378">
        <f t="shared" si="13"/>
        <v>8</v>
      </c>
      <c r="AY8" s="378">
        <f t="shared" si="13"/>
        <v>9</v>
      </c>
      <c r="AZ8" s="378">
        <f t="shared" si="13"/>
        <v>10</v>
      </c>
      <c r="BA8" s="378">
        <f t="shared" si="13"/>
        <v>11</v>
      </c>
      <c r="BB8" s="378">
        <f t="shared" si="13"/>
        <v>12</v>
      </c>
      <c r="BC8" s="378">
        <f t="shared" si="13"/>
        <v>1</v>
      </c>
      <c r="BD8" s="378">
        <f t="shared" si="13"/>
        <v>2</v>
      </c>
      <c r="BE8" s="378">
        <f t="shared" si="13"/>
        <v>3</v>
      </c>
      <c r="BF8" s="378">
        <f t="shared" si="13"/>
        <v>4</v>
      </c>
      <c r="BG8" s="378">
        <f t="shared" si="13"/>
        <v>5</v>
      </c>
      <c r="BH8" s="378">
        <f t="shared" si="13"/>
        <v>6</v>
      </c>
      <c r="BI8" s="378">
        <f t="shared" si="13"/>
        <v>7</v>
      </c>
      <c r="BJ8" s="378">
        <f t="shared" si="13"/>
        <v>8</v>
      </c>
      <c r="BK8" s="378">
        <f t="shared" si="13"/>
        <v>9</v>
      </c>
      <c r="BL8" s="378">
        <f t="shared" si="13"/>
        <v>10</v>
      </c>
      <c r="BM8" s="378">
        <f t="shared" si="13"/>
        <v>11</v>
      </c>
      <c r="BN8" s="378">
        <f t="shared" si="13"/>
        <v>12</v>
      </c>
      <c r="BO8" s="378">
        <f t="shared" si="13"/>
        <v>1</v>
      </c>
      <c r="BP8" s="378">
        <f t="shared" si="13"/>
        <v>2</v>
      </c>
      <c r="BQ8" s="378">
        <f t="shared" si="13"/>
        <v>3</v>
      </c>
      <c r="BR8" s="378">
        <f t="shared" si="13"/>
        <v>4</v>
      </c>
      <c r="BS8" s="378">
        <f t="shared" si="13"/>
        <v>5</v>
      </c>
      <c r="BT8" s="378">
        <f t="shared" si="13"/>
        <v>6</v>
      </c>
      <c r="BU8" s="378">
        <f t="shared" si="13"/>
        <v>7</v>
      </c>
      <c r="BV8" s="378">
        <f t="shared" si="13"/>
        <v>8</v>
      </c>
      <c r="BW8" s="378">
        <f t="shared" si="13"/>
        <v>9</v>
      </c>
      <c r="BX8" s="378">
        <f t="shared" si="13"/>
        <v>10</v>
      </c>
      <c r="BY8" s="378">
        <f t="shared" si="13"/>
        <v>11</v>
      </c>
      <c r="BZ8" s="378">
        <f t="shared" si="13"/>
        <v>12</v>
      </c>
      <c r="CA8" s="378">
        <f t="shared" si="13"/>
        <v>1</v>
      </c>
      <c r="CB8" s="378">
        <f t="shared" si="13"/>
        <v>2</v>
      </c>
      <c r="CC8" s="378">
        <f t="shared" si="13"/>
        <v>3</v>
      </c>
      <c r="CD8" s="378">
        <f t="shared" si="13"/>
        <v>4</v>
      </c>
      <c r="CE8" s="378">
        <f t="shared" ref="CE8:CL8" si="14">MONTH(CE3)</f>
        <v>5</v>
      </c>
      <c r="CF8" s="378">
        <f t="shared" si="14"/>
        <v>6</v>
      </c>
      <c r="CG8" s="378">
        <f t="shared" si="14"/>
        <v>7</v>
      </c>
      <c r="CH8" s="378">
        <f t="shared" si="14"/>
        <v>8</v>
      </c>
      <c r="CI8" s="378">
        <f t="shared" si="14"/>
        <v>9</v>
      </c>
      <c r="CJ8" s="378">
        <f t="shared" si="14"/>
        <v>10</v>
      </c>
      <c r="CK8" s="378">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49"/>
      <c r="S9" s="318"/>
      <c r="T9" s="378"/>
      <c r="U9" s="378"/>
      <c r="V9" s="378"/>
      <c r="W9" s="378"/>
      <c r="X9" s="378"/>
      <c r="Y9" s="378"/>
      <c r="Z9" s="378"/>
      <c r="AA9" s="378"/>
      <c r="AB9" s="378"/>
      <c r="AC9" s="378"/>
      <c r="AD9" s="378"/>
      <c r="AE9" s="378"/>
      <c r="AF9" s="378"/>
      <c r="AG9" s="378"/>
      <c r="AH9" s="378"/>
      <c r="AI9" s="378"/>
      <c r="AJ9" s="378"/>
      <c r="AK9" s="378"/>
      <c r="AL9" s="378"/>
      <c r="AM9" s="378"/>
      <c r="AN9" s="378"/>
      <c r="AO9" s="378"/>
      <c r="AP9" s="378"/>
      <c r="AQ9" s="378"/>
      <c r="AR9" s="378"/>
      <c r="AS9" s="378"/>
      <c r="AT9" s="378"/>
      <c r="AU9" s="378"/>
      <c r="AV9" s="378"/>
      <c r="AW9" s="378"/>
      <c r="AX9" s="378"/>
      <c r="AY9" s="378"/>
      <c r="AZ9" s="378"/>
      <c r="BA9" s="378"/>
      <c r="BB9" s="378"/>
      <c r="BC9" s="378"/>
      <c r="BD9" s="378"/>
      <c r="BE9" s="378"/>
      <c r="BF9" s="378"/>
      <c r="BG9" s="378"/>
      <c r="BH9" s="378"/>
      <c r="BI9" s="378"/>
      <c r="BJ9" s="378"/>
      <c r="BK9" s="378"/>
      <c r="BL9" s="378"/>
      <c r="BM9" s="378"/>
      <c r="BN9" s="378"/>
      <c r="BO9" s="378"/>
      <c r="BP9" s="378"/>
      <c r="BQ9" s="378"/>
      <c r="BR9" s="378"/>
      <c r="BS9" s="378"/>
      <c r="BT9" s="378"/>
      <c r="BU9" s="378"/>
      <c r="BV9" s="378"/>
      <c r="BW9" s="378"/>
      <c r="BX9" s="378"/>
      <c r="BY9" s="378"/>
      <c r="BZ9" s="378"/>
      <c r="CA9" s="378"/>
      <c r="CB9" s="378"/>
      <c r="CC9" s="378"/>
      <c r="CD9" s="378"/>
      <c r="CE9" s="378"/>
      <c r="CF9" s="378"/>
      <c r="CG9" s="378"/>
      <c r="CH9" s="378"/>
      <c r="CI9" s="378"/>
      <c r="CJ9" s="378"/>
      <c r="CK9" s="378"/>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49"/>
      <c r="S10" s="319"/>
      <c r="T10" s="379"/>
      <c r="U10" s="379"/>
      <c r="V10" s="379"/>
      <c r="W10" s="379"/>
      <c r="X10" s="379"/>
      <c r="Y10" s="379"/>
      <c r="Z10" s="379"/>
      <c r="AA10" s="379"/>
      <c r="AB10" s="379"/>
      <c r="AC10" s="379"/>
      <c r="AD10" s="379"/>
      <c r="AE10" s="379"/>
      <c r="AF10" s="379"/>
      <c r="AG10" s="379"/>
      <c r="AH10" s="379"/>
      <c r="AI10" s="379"/>
      <c r="AJ10" s="379"/>
      <c r="AK10" s="379"/>
      <c r="AL10" s="379"/>
      <c r="AM10" s="379"/>
      <c r="AN10" s="379"/>
      <c r="AO10" s="379"/>
      <c r="AP10" s="379"/>
      <c r="AQ10" s="379"/>
      <c r="AR10" s="379"/>
      <c r="AS10" s="379"/>
      <c r="AT10" s="379"/>
      <c r="AU10" s="379"/>
      <c r="AV10" s="379"/>
      <c r="AW10" s="379"/>
      <c r="AX10" s="379"/>
      <c r="AY10" s="379"/>
      <c r="AZ10" s="379"/>
      <c r="BA10" s="379"/>
      <c r="BB10" s="379"/>
      <c r="BC10" s="379"/>
      <c r="BD10" s="379"/>
      <c r="BE10" s="379"/>
      <c r="BF10" s="379"/>
      <c r="BG10" s="379"/>
      <c r="BH10" s="379"/>
      <c r="BI10" s="379"/>
      <c r="BJ10" s="379"/>
      <c r="BK10" s="379"/>
      <c r="BL10" s="379"/>
      <c r="BM10" s="379"/>
      <c r="BN10" s="379"/>
      <c r="BO10" s="379"/>
      <c r="BP10" s="379"/>
      <c r="BQ10" s="379"/>
      <c r="BR10" s="379"/>
      <c r="BS10" s="379"/>
      <c r="BT10" s="379"/>
      <c r="BU10" s="379"/>
      <c r="BV10" s="379"/>
      <c r="BW10" s="379"/>
      <c r="BX10" s="379"/>
      <c r="BY10" s="379"/>
      <c r="BZ10" s="379"/>
      <c r="CA10" s="379"/>
      <c r="CB10" s="379"/>
      <c r="CC10" s="379"/>
      <c r="CD10" s="379"/>
      <c r="CE10" s="379"/>
      <c r="CF10" s="379"/>
      <c r="CG10" s="379"/>
      <c r="CH10" s="379"/>
      <c r="CI10" s="379"/>
      <c r="CJ10" s="379"/>
      <c r="CK10" s="379"/>
      <c r="CL10" s="327"/>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49"/>
      <c r="S11" s="320"/>
      <c r="T11" s="380"/>
      <c r="U11" s="380"/>
      <c r="V11" s="380"/>
      <c r="W11" s="380"/>
      <c r="X11" s="380"/>
      <c r="Y11" s="380"/>
      <c r="Z11" s="380"/>
      <c r="AA11" s="380"/>
      <c r="AB11" s="380"/>
      <c r="AC11" s="380"/>
      <c r="AD11" s="380"/>
      <c r="AE11" s="380"/>
      <c r="AF11" s="380"/>
      <c r="AG11" s="380"/>
      <c r="AH11" s="380"/>
      <c r="AI11" s="380"/>
      <c r="AJ11" s="380"/>
      <c r="AK11" s="380"/>
      <c r="AL11" s="380"/>
      <c r="AM11" s="380"/>
      <c r="AN11" s="380"/>
      <c r="AO11" s="380"/>
      <c r="AP11" s="380"/>
      <c r="AQ11" s="380"/>
      <c r="AR11" s="380"/>
      <c r="AS11" s="380"/>
      <c r="AT11" s="380"/>
      <c r="AU11" s="380"/>
      <c r="AV11" s="380"/>
      <c r="AW11" s="380"/>
      <c r="AX11" s="380"/>
      <c r="AY11" s="380"/>
      <c r="AZ11" s="380"/>
      <c r="BA11" s="380"/>
      <c r="BB11" s="380"/>
      <c r="BC11" s="380"/>
      <c r="BD11" s="380"/>
      <c r="BE11" s="380"/>
      <c r="BF11" s="380"/>
      <c r="BG11" s="380"/>
      <c r="BH11" s="380"/>
      <c r="BI11" s="380"/>
      <c r="BJ11" s="380"/>
      <c r="BK11" s="380"/>
      <c r="BL11" s="380"/>
      <c r="BM11" s="380"/>
      <c r="BN11" s="380"/>
      <c r="BO11" s="380"/>
      <c r="BP11" s="380"/>
      <c r="BQ11" s="380"/>
      <c r="BR11" s="380"/>
      <c r="BS11" s="380"/>
      <c r="BT11" s="380"/>
      <c r="BU11" s="380"/>
      <c r="BV11" s="380"/>
      <c r="BW11" s="380"/>
      <c r="BX11" s="380"/>
      <c r="BY11" s="380"/>
      <c r="BZ11" s="380"/>
      <c r="CA11" s="380"/>
      <c r="CB11" s="380"/>
      <c r="CC11" s="380"/>
      <c r="CD11" s="380"/>
      <c r="CE11" s="380"/>
      <c r="CF11" s="380"/>
      <c r="CG11" s="380"/>
      <c r="CH11" s="380"/>
      <c r="CI11" s="380"/>
      <c r="CJ11" s="380"/>
      <c r="CK11" s="380"/>
      <c r="CL11" s="328"/>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262"/>
      <c r="K12" t="s">
        <v>595</v>
      </c>
      <c r="L12"/>
      <c r="M12"/>
      <c r="N12" s="101">
        <v>45292</v>
      </c>
      <c r="O12" s="60"/>
      <c r="P12" s="60"/>
      <c r="Q12" s="60"/>
      <c r="R12" s="350"/>
      <c r="S12" s="31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26"/>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x14ac:dyDescent="0.4">
      <c r="B17" t="s">
        <v>198</v>
      </c>
      <c r="E17" t="s">
        <v>198</v>
      </c>
      <c r="F17" t="s">
        <v>198</v>
      </c>
      <c r="G17" s="27" t="s">
        <v>596</v>
      </c>
      <c r="H17" s="27"/>
      <c r="I17" s="27"/>
      <c r="J17" s="28"/>
      <c r="K17" s="63">
        <f>SUMIF($4:$4,K$3,17:17)</f>
        <v>0</v>
      </c>
      <c r="L17" s="63">
        <f>SUMIF($4:$4,L$3,17:17)</f>
        <v>0</v>
      </c>
      <c r="M17" s="63">
        <f>SUMIF($4:$4,M$3,17:17)</f>
        <v>0</v>
      </c>
      <c r="N17" s="63">
        <f>SUMIF($4:$4,N$3,17:17)</f>
        <v>0</v>
      </c>
      <c r="O17" s="63">
        <f>SUMIF($4:$4,O$3,17:17)</f>
        <v>0</v>
      </c>
      <c r="P17" s="63">
        <f>SUMIF($4:$4,P$3,17:17)</f>
        <v>0</v>
      </c>
      <c r="Q17" s="28"/>
      <c r="R17"/>
      <c r="S17" s="265">
        <f>SUMIF($C:$C,$F17,S:S)</f>
        <v>0</v>
      </c>
      <c r="T17" s="265">
        <f>SUMIF($C:$C,$F17,T:T)</f>
        <v>0</v>
      </c>
      <c r="U17" s="265">
        <f>SUMIF($C:$C,$F17,U:U)</f>
        <v>0</v>
      </c>
      <c r="V17" s="265">
        <f>SUMIF($C:$C,$F17,V:V)</f>
        <v>0</v>
      </c>
      <c r="W17" s="265">
        <f>SUMIF($C:$C,$F17,W:W)</f>
        <v>0</v>
      </c>
      <c r="X17" s="265">
        <f>SUMIF($C:$C,$F17,X:X)</f>
        <v>0</v>
      </c>
      <c r="Y17" s="265">
        <f>SUMIF($C:$C,$F17,Y:Y)</f>
        <v>0</v>
      </c>
      <c r="Z17" s="265">
        <f>SUMIF($C:$C,$F17,Z:Z)</f>
        <v>0</v>
      </c>
      <c r="AA17" s="265">
        <f>SUMIF($C:$C,$F17,AA:AA)</f>
        <v>0</v>
      </c>
      <c r="AB17" s="265">
        <f>SUMIF($C:$C,$F17,AB:AB)</f>
        <v>0</v>
      </c>
      <c r="AC17" s="265">
        <f>SUMIF($C:$C,$F17,AC:AC)</f>
        <v>0</v>
      </c>
      <c r="AD17" s="265">
        <f>SUMIF($C:$C,$F17,AD:AD)</f>
        <v>0</v>
      </c>
      <c r="AE17" s="265">
        <f>SUMIF($C:$C,$F17,AE:AE)</f>
        <v>0</v>
      </c>
      <c r="AF17" s="265">
        <f>SUMIF($C:$C,$F17,AF:AF)</f>
        <v>0</v>
      </c>
      <c r="AG17" s="265">
        <f>SUMIF($C:$C,$F17,AG:AG)</f>
        <v>0</v>
      </c>
      <c r="AH17" s="265">
        <f>SUMIF($C:$C,$F17,AH:AH)</f>
        <v>0</v>
      </c>
      <c r="AI17" s="265">
        <f>SUMIF($C:$C,$F17,AI:AI)</f>
        <v>0</v>
      </c>
      <c r="AJ17" s="265">
        <f>SUMIF($C:$C,$F17,AJ:AJ)</f>
        <v>0</v>
      </c>
      <c r="AK17" s="265">
        <f>SUMIF($C:$C,$F17,AK:AK)</f>
        <v>0</v>
      </c>
      <c r="AL17" s="265">
        <f>SUMIF($C:$C,$F17,AL:AL)</f>
        <v>0</v>
      </c>
      <c r="AM17" s="265">
        <f>SUMIF($C:$C,$F17,AM:AM)</f>
        <v>0</v>
      </c>
      <c r="AN17" s="265">
        <f>SUMIF($C:$C,$F17,AN:AN)</f>
        <v>0</v>
      </c>
      <c r="AO17" s="265">
        <f>SUMIF($C:$C,$F17,AO:AO)</f>
        <v>0</v>
      </c>
      <c r="AP17" s="265">
        <f>SUMIF($C:$C,$F17,AP:AP)</f>
        <v>0</v>
      </c>
      <c r="AQ17" s="265">
        <f>SUMIF($C:$C,$F17,AQ:AQ)</f>
        <v>0</v>
      </c>
      <c r="AR17" s="265">
        <f>SUMIF($C:$C,$F17,AR:AR)</f>
        <v>0</v>
      </c>
      <c r="AS17" s="265">
        <f>SUMIF($C:$C,$F17,AS:AS)</f>
        <v>0</v>
      </c>
      <c r="AT17" s="265">
        <f>SUMIF($C:$C,$F17,AT:AT)</f>
        <v>0</v>
      </c>
      <c r="AU17" s="265">
        <f>SUMIF($C:$C,$F17,AU:AU)</f>
        <v>0</v>
      </c>
      <c r="AV17" s="265">
        <f>SUMIF($C:$C,$F17,AV:AV)</f>
        <v>0</v>
      </c>
      <c r="AW17" s="265">
        <f>SUMIF($C:$C,$F17,AW:AW)</f>
        <v>0</v>
      </c>
      <c r="AX17" s="265">
        <f>SUMIF($C:$C,$F17,AX:AX)</f>
        <v>0</v>
      </c>
      <c r="AY17" s="265">
        <f>SUMIF($C:$C,$F17,AY:AY)</f>
        <v>0</v>
      </c>
      <c r="AZ17" s="265">
        <f>SUMIF($C:$C,$F17,AZ:AZ)</f>
        <v>0</v>
      </c>
      <c r="BA17" s="265">
        <f>SUMIF($C:$C,$F17,BA:BA)</f>
        <v>0</v>
      </c>
      <c r="BB17" s="265">
        <f>SUMIF($C:$C,$F17,BB:BB)</f>
        <v>0</v>
      </c>
      <c r="BC17" s="265">
        <f>SUMIF($C:$C,$F17,BC:BC)</f>
        <v>0</v>
      </c>
      <c r="BD17" s="265">
        <f>SUMIF($C:$C,$F17,BD:BD)</f>
        <v>0</v>
      </c>
      <c r="BE17" s="265">
        <f>SUMIF($C:$C,$F17,BE:BE)</f>
        <v>0</v>
      </c>
      <c r="BF17" s="265">
        <f>SUMIF($C:$C,$F17,BF:BF)</f>
        <v>0</v>
      </c>
      <c r="BG17" s="265">
        <f>SUMIF($C:$C,$F17,BG:BG)</f>
        <v>0</v>
      </c>
      <c r="BH17" s="265">
        <f>SUMIF($C:$C,$F17,BH:BH)</f>
        <v>0</v>
      </c>
      <c r="BI17" s="265">
        <f>SUMIF($C:$C,$F17,BI:BI)</f>
        <v>0</v>
      </c>
      <c r="BJ17" s="265">
        <f>SUMIF($C:$C,$F17,BJ:BJ)</f>
        <v>0</v>
      </c>
      <c r="BK17" s="265">
        <f>SUMIF($C:$C,$F17,BK:BK)</f>
        <v>0</v>
      </c>
      <c r="BL17" s="265">
        <f>SUMIF($C:$C,$F17,BL:BL)</f>
        <v>0</v>
      </c>
      <c r="BM17" s="265">
        <f>SUMIF($C:$C,$F17,BM:BM)</f>
        <v>0</v>
      </c>
      <c r="BN17" s="265">
        <f>SUMIF($C:$C,$F17,BN:BN)</f>
        <v>0</v>
      </c>
      <c r="BO17" s="265">
        <f>SUMIF($C:$C,$F17,BO:BO)</f>
        <v>0</v>
      </c>
      <c r="BP17" s="265">
        <f>SUMIF($C:$C,$F17,BP:BP)</f>
        <v>0</v>
      </c>
      <c r="BQ17" s="265">
        <f>SUMIF($C:$C,$F17,BQ:BQ)</f>
        <v>0</v>
      </c>
      <c r="BR17" s="265">
        <f>SUMIF($C:$C,$F17,BR:BR)</f>
        <v>0</v>
      </c>
      <c r="BS17" s="265">
        <f>SUMIF($C:$C,$F17,BS:BS)</f>
        <v>0</v>
      </c>
      <c r="BT17" s="265">
        <f>SUMIF($C:$C,$F17,BT:BT)</f>
        <v>0</v>
      </c>
      <c r="BU17" s="265">
        <f>SUMIF($C:$C,$F17,BU:BU)</f>
        <v>0</v>
      </c>
      <c r="BV17" s="265">
        <f>SUMIF($C:$C,$F17,BV:BV)</f>
        <v>0</v>
      </c>
      <c r="BW17" s="265">
        <f>SUMIF($C:$C,$F17,BW:BW)</f>
        <v>0</v>
      </c>
      <c r="BX17" s="265">
        <f>SUMIF($C:$C,$F17,BX:BX)</f>
        <v>0</v>
      </c>
      <c r="BY17" s="265">
        <f>SUMIF($C:$C,$F17,BY:BY)</f>
        <v>0</v>
      </c>
      <c r="BZ17" s="265">
        <f>SUMIF($C:$C,$F17,BZ:BZ)</f>
        <v>0</v>
      </c>
      <c r="CA17" s="265">
        <f>SUMIF($C:$C,$F17,CA:CA)</f>
        <v>0</v>
      </c>
      <c r="CB17" s="265">
        <f>SUMIF($C:$C,$F17,CB:CB)</f>
        <v>0</v>
      </c>
      <c r="CC17" s="265">
        <f>SUMIF($C:$C,$F17,CC:CC)</f>
        <v>0</v>
      </c>
      <c r="CD17" s="265">
        <f>SUMIF($C:$C,$F17,CD:CD)</f>
        <v>0</v>
      </c>
      <c r="CE17" s="265">
        <f>SUMIF($C:$C,$F17,CE:CE)</f>
        <v>0</v>
      </c>
      <c r="CF17" s="265">
        <f>SUMIF($C:$C,$F17,CF:CF)</f>
        <v>0</v>
      </c>
      <c r="CG17" s="265">
        <f>SUMIF($C:$C,$F17,CG:CG)</f>
        <v>0</v>
      </c>
      <c r="CH17" s="265">
        <f>SUMIF($C:$C,$F17,CH:CH)</f>
        <v>0</v>
      </c>
      <c r="CI17" s="265">
        <f>SUMIF($C:$C,$F17,CI:CI)</f>
        <v>0</v>
      </c>
      <c r="CJ17" s="265">
        <f>SUMIF($C:$C,$F17,CJ:CJ)</f>
        <v>0</v>
      </c>
      <c r="CK17" s="265">
        <f>SUMIF($C:$C,$F17,CK:CK)</f>
        <v>0</v>
      </c>
      <c r="CL17" s="265">
        <f>SUMIF($C:$C,$F17,CL:CL)</f>
        <v>0</v>
      </c>
      <c r="CN17" s="265">
        <f>SUMIF($C:$C,$F17,CN:CN)</f>
        <v>0</v>
      </c>
      <c r="CO17" s="265">
        <f>SUMIF($C:$C,$F17,CO:CO)</f>
        <v>0</v>
      </c>
      <c r="CP17" s="265">
        <f>SUMIF($C:$C,$F17,CP:CP)</f>
        <v>0</v>
      </c>
      <c r="CQ17" s="265">
        <f>SUMIF($C:$C,$F17,CQ:CQ)</f>
        <v>0</v>
      </c>
      <c r="CR17" s="265">
        <f>SUMIF($C:$C,$F17,CR:CR)</f>
        <v>0</v>
      </c>
      <c r="CS17" s="265">
        <f>SUMIF($C:$C,$F17,CS:CS)</f>
        <v>0</v>
      </c>
      <c r="CT17" s="265">
        <f>SUMIF($C:$C,$F17,CT:CT)</f>
        <v>0</v>
      </c>
      <c r="CU17" s="265">
        <f>SUMIF($C:$C,$F17,CU:CU)</f>
        <v>0</v>
      </c>
      <c r="CV17" s="265">
        <f>SUMIF($C:$C,$F17,CV:CV)</f>
        <v>0</v>
      </c>
      <c r="CW17" s="265">
        <f>SUMIF($C:$C,$F17,CW:CW)</f>
        <v>0</v>
      </c>
      <c r="CX17" s="265">
        <f>SUMIF($C:$C,$F17,CX:CX)</f>
        <v>0</v>
      </c>
      <c r="CY17" s="265">
        <f>SUMIF($C:$C,$F17,CY:CY)</f>
        <v>0</v>
      </c>
      <c r="CZ17" s="265">
        <f>SUMIF($C:$C,$F17,CZ:CZ)</f>
        <v>0</v>
      </c>
      <c r="DA17" s="265">
        <f>SUMIF($C:$C,$F17,DA:DA)</f>
        <v>0</v>
      </c>
      <c r="DB17" s="265">
        <f>SUMIF($C:$C,$F17,DB:DB)</f>
        <v>0</v>
      </c>
      <c r="DC17" s="265">
        <f>SUMIF($C:$C,$F17,DC:DC)</f>
        <v>0</v>
      </c>
      <c r="DD17" s="265">
        <f>SUMIF($C:$C,$F17,DD:DD)</f>
        <v>0</v>
      </c>
      <c r="DE17" s="265">
        <f>SUMIF($C:$C,$F17,DE:DE)</f>
        <v>0</v>
      </c>
      <c r="DF17" s="265">
        <f>SUMIF($C:$C,$F17,DF:DF)</f>
        <v>0</v>
      </c>
      <c r="DG17" s="265">
        <f>SUMIF($C:$C,$F17,DG:DG)</f>
        <v>0</v>
      </c>
      <c r="DH17" s="265">
        <f>SUMIF($C:$C,$F17,DH:DH)</f>
        <v>0</v>
      </c>
      <c r="DI17" s="265">
        <f>SUMIF($C:$C,$F17,DI:DI)</f>
        <v>0</v>
      </c>
      <c r="DJ17" s="265">
        <f>SUMIF($C:$C,$F17,DJ:DJ)</f>
        <v>0</v>
      </c>
      <c r="DK17" s="265">
        <f>SUMIF($C:$C,$F17,DK:DK)</f>
        <v>0</v>
      </c>
      <c r="DL17" s="265">
        <f>SUMIF($C:$C,$F17,DL:DL)</f>
        <v>0</v>
      </c>
    </row>
    <row r="18" spans="1:116" x14ac:dyDescent="0.4">
      <c r="B18" t="s">
        <v>198</v>
      </c>
      <c r="G18" s="129" t="s">
        <v>597</v>
      </c>
      <c r="H18" s="27"/>
      <c r="I18" s="27"/>
      <c r="J18" s="28"/>
      <c r="K18" s="266"/>
      <c r="L18" s="267">
        <f>IFERROR(L17/K17-1,0)</f>
        <v>0</v>
      </c>
      <c r="M18" s="267">
        <f>IFERROR(M17/L17-1,0)</f>
        <v>0</v>
      </c>
      <c r="N18" s="267">
        <f>IFERROR(N17/M17-1,0)</f>
        <v>0</v>
      </c>
      <c r="O18" s="267">
        <f>IFERROR(O17/N17-1,0)</f>
        <v>0</v>
      </c>
      <c r="P18" s="267">
        <f>IFERROR(P17/O17-1,0)</f>
        <v>0</v>
      </c>
      <c r="Q18" s="28"/>
      <c r="R18"/>
      <c r="S18" s="268"/>
      <c r="T18" s="268"/>
      <c r="U18" s="268"/>
      <c r="V18" s="268"/>
      <c r="W18" s="268"/>
      <c r="X18" s="268"/>
      <c r="Y18" s="268"/>
      <c r="Z18" s="268"/>
      <c r="AA18" s="268"/>
      <c r="AB18" s="268"/>
      <c r="AC18" s="268"/>
      <c r="AD18" s="268"/>
      <c r="AE18" s="268"/>
      <c r="AF18" s="268"/>
      <c r="AG18" s="268"/>
      <c r="AH18" s="268"/>
      <c r="AI18" s="268"/>
      <c r="AJ18" s="268"/>
      <c r="AK18" s="268"/>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c r="BO18" s="268"/>
      <c r="BP18" s="268"/>
      <c r="BQ18" s="268"/>
      <c r="BR18" s="268"/>
      <c r="BS18" s="268"/>
      <c r="BT18" s="268"/>
      <c r="BU18" s="268"/>
      <c r="BV18" s="268"/>
      <c r="BW18" s="268"/>
      <c r="BX18" s="268"/>
      <c r="BY18" s="268"/>
      <c r="BZ18" s="268"/>
      <c r="CA18" s="268"/>
      <c r="CB18" s="268"/>
      <c r="CC18" s="268"/>
      <c r="CD18" s="268"/>
      <c r="CE18" s="268"/>
      <c r="CF18" s="268"/>
      <c r="CG18" s="268"/>
      <c r="CH18" s="268"/>
      <c r="CI18" s="268"/>
      <c r="CJ18" s="268"/>
      <c r="CK18" s="268"/>
      <c r="CL18" s="268"/>
      <c r="CN18" s="268"/>
      <c r="CO18" s="268"/>
      <c r="CP18" s="268"/>
      <c r="CQ18" s="268"/>
      <c r="CR18" s="268"/>
      <c r="CS18" s="268"/>
      <c r="CT18" s="268"/>
      <c r="CU18" s="268"/>
      <c r="CV18" s="268"/>
      <c r="CW18" s="268"/>
      <c r="CX18" s="268"/>
      <c r="CY18" s="268"/>
      <c r="CZ18" s="268"/>
      <c r="DA18" s="268"/>
      <c r="DB18" s="268"/>
      <c r="DC18" s="268"/>
      <c r="DD18" s="268"/>
      <c r="DE18" s="268"/>
      <c r="DF18" s="268"/>
      <c r="DG18" s="268"/>
      <c r="DH18" s="268"/>
      <c r="DI18" s="268"/>
      <c r="DJ18" s="268"/>
      <c r="DK18" s="268"/>
      <c r="DL18" s="268"/>
    </row>
    <row r="19" spans="1:116" x14ac:dyDescent="0.4">
      <c r="G19" s="129"/>
      <c r="H19" s="27"/>
      <c r="I19" s="27"/>
      <c r="J19" s="28"/>
      <c r="K19" s="266"/>
      <c r="L19" s="267"/>
      <c r="M19" s="267"/>
      <c r="N19" s="267"/>
      <c r="O19" s="267"/>
      <c r="P19" s="267"/>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B20" t="s">
        <v>203</v>
      </c>
      <c r="G20" s="31" t="s">
        <v>226</v>
      </c>
      <c r="H20" s="27"/>
      <c r="I20" s="27"/>
      <c r="J20" s="28"/>
      <c r="K20" s="266"/>
      <c r="L20" s="266"/>
      <c r="M20" s="266"/>
      <c r="N20" s="266"/>
      <c r="O20" s="266"/>
      <c r="P20" s="266"/>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B21" t="s">
        <v>203</v>
      </c>
      <c r="E21" t="s">
        <v>203</v>
      </c>
      <c r="F21" t="s">
        <v>203</v>
      </c>
      <c r="G21" s="27" t="s">
        <v>598</v>
      </c>
      <c r="H21" s="27"/>
      <c r="I21" s="27"/>
      <c r="J21" s="28"/>
      <c r="K21" s="63">
        <f>SUMIF($4:$4,K$3,21:21)</f>
        <v>0</v>
      </c>
      <c r="L21" s="63">
        <f>SUMIF($4:$4,L$3,21:21)</f>
        <v>0</v>
      </c>
      <c r="M21" s="63">
        <f>SUMIF($4:$4,M$3,21:21)</f>
        <v>0</v>
      </c>
      <c r="N21" s="63">
        <f>SUMIF($4:$4,N$3,21:21)</f>
        <v>0</v>
      </c>
      <c r="O21" s="63">
        <f>SUMIF($4:$4,O$3,21:21)</f>
        <v>0</v>
      </c>
      <c r="P21" s="63">
        <f>SUMIF($4:$4,P$3,21:21)</f>
        <v>0</v>
      </c>
      <c r="Q21" s="28"/>
      <c r="R21"/>
      <c r="S21" s="265">
        <f>SUMIF($C:$C,$F21,S:S)</f>
        <v>0</v>
      </c>
      <c r="T21" s="265">
        <f>SUMIF($C:$C,$F21,T:T)</f>
        <v>0</v>
      </c>
      <c r="U21" s="265">
        <f>SUMIF($C:$C,$F21,U:U)</f>
        <v>0</v>
      </c>
      <c r="V21" s="265">
        <f>SUMIF($C:$C,$F21,V:V)</f>
        <v>0</v>
      </c>
      <c r="W21" s="265">
        <f>SUMIF($C:$C,$F21,W:W)</f>
        <v>0</v>
      </c>
      <c r="X21" s="265">
        <f>SUMIF($C:$C,$F21,X:X)</f>
        <v>0</v>
      </c>
      <c r="Y21" s="265">
        <f>SUMIF($C:$C,$F21,Y:Y)</f>
        <v>0</v>
      </c>
      <c r="Z21" s="265">
        <f>SUMIF($C:$C,$F21,Z:Z)</f>
        <v>0</v>
      </c>
      <c r="AA21" s="265">
        <f>SUMIF($C:$C,$F21,AA:AA)</f>
        <v>0</v>
      </c>
      <c r="AB21" s="265">
        <f>SUMIF($C:$C,$F21,AB:AB)</f>
        <v>0</v>
      </c>
      <c r="AC21" s="265">
        <f>SUMIF($C:$C,$F21,AC:AC)</f>
        <v>0</v>
      </c>
      <c r="AD21" s="265">
        <f>SUMIF($C:$C,$F21,AD:AD)</f>
        <v>0</v>
      </c>
      <c r="AE21" s="265">
        <f>SUMIF($C:$C,$F21,AE:AE)</f>
        <v>0</v>
      </c>
      <c r="AF21" s="265">
        <f>SUMIF($C:$C,$F21,AF:AF)</f>
        <v>0</v>
      </c>
      <c r="AG21" s="265">
        <f>SUMIF($C:$C,$F21,AG:AG)</f>
        <v>0</v>
      </c>
      <c r="AH21" s="265">
        <f>SUMIF($C:$C,$F21,AH:AH)</f>
        <v>0</v>
      </c>
      <c r="AI21" s="265">
        <f>SUMIF($C:$C,$F21,AI:AI)</f>
        <v>0</v>
      </c>
      <c r="AJ21" s="265">
        <f>SUMIF($C:$C,$F21,AJ:AJ)</f>
        <v>0</v>
      </c>
      <c r="AK21" s="265">
        <f>SUMIF($C:$C,$F21,AK:AK)</f>
        <v>0</v>
      </c>
      <c r="AL21" s="265">
        <f>SUMIF($C:$C,$F21,AL:AL)</f>
        <v>0</v>
      </c>
      <c r="AM21" s="265">
        <f>SUMIF($C:$C,$F21,AM:AM)</f>
        <v>0</v>
      </c>
      <c r="AN21" s="265">
        <f>SUMIF($C:$C,$F21,AN:AN)</f>
        <v>0</v>
      </c>
      <c r="AO21" s="265">
        <f>SUMIF($C:$C,$F21,AO:AO)</f>
        <v>0</v>
      </c>
      <c r="AP21" s="265">
        <f>SUMIF($C:$C,$F21,AP:AP)</f>
        <v>0</v>
      </c>
      <c r="AQ21" s="265">
        <f>SUMIF($C:$C,$F21,AQ:AQ)</f>
        <v>0</v>
      </c>
      <c r="AR21" s="265">
        <f>SUMIF($C:$C,$F21,AR:AR)</f>
        <v>0</v>
      </c>
      <c r="AS21" s="265">
        <f>SUMIF($C:$C,$F21,AS:AS)</f>
        <v>0</v>
      </c>
      <c r="AT21" s="265">
        <f>SUMIF($C:$C,$F21,AT:AT)</f>
        <v>0</v>
      </c>
      <c r="AU21" s="265">
        <f>SUMIF($C:$C,$F21,AU:AU)</f>
        <v>0</v>
      </c>
      <c r="AV21" s="265">
        <f>SUMIF($C:$C,$F21,AV:AV)</f>
        <v>0</v>
      </c>
      <c r="AW21" s="265">
        <f>SUMIF($C:$C,$F21,AW:AW)</f>
        <v>0</v>
      </c>
      <c r="AX21" s="265">
        <f>SUMIF($C:$C,$F21,AX:AX)</f>
        <v>0</v>
      </c>
      <c r="AY21" s="265">
        <f>SUMIF($C:$C,$F21,AY:AY)</f>
        <v>0</v>
      </c>
      <c r="AZ21" s="265">
        <f>SUMIF($C:$C,$F21,AZ:AZ)</f>
        <v>0</v>
      </c>
      <c r="BA21" s="265">
        <f>SUMIF($C:$C,$F21,BA:BA)</f>
        <v>0</v>
      </c>
      <c r="BB21" s="265">
        <f>SUMIF($C:$C,$F21,BB:BB)</f>
        <v>0</v>
      </c>
      <c r="BC21" s="265">
        <f>SUMIF($C:$C,$F21,BC:BC)</f>
        <v>0</v>
      </c>
      <c r="BD21" s="265">
        <f>SUMIF($C:$C,$F21,BD:BD)</f>
        <v>0</v>
      </c>
      <c r="BE21" s="265">
        <f>SUMIF($C:$C,$F21,BE:BE)</f>
        <v>0</v>
      </c>
      <c r="BF21" s="265">
        <f>SUMIF($C:$C,$F21,BF:BF)</f>
        <v>0</v>
      </c>
      <c r="BG21" s="265">
        <f>SUMIF($C:$C,$F21,BG:BG)</f>
        <v>0</v>
      </c>
      <c r="BH21" s="265">
        <f>SUMIF($C:$C,$F21,BH:BH)</f>
        <v>0</v>
      </c>
      <c r="BI21" s="265">
        <f>SUMIF($C:$C,$F21,BI:BI)</f>
        <v>0</v>
      </c>
      <c r="BJ21" s="265">
        <f>SUMIF($C:$C,$F21,BJ:BJ)</f>
        <v>0</v>
      </c>
      <c r="BK21" s="265">
        <f>SUMIF($C:$C,$F21,BK:BK)</f>
        <v>0</v>
      </c>
      <c r="BL21" s="265">
        <f>SUMIF($C:$C,$F21,BL:BL)</f>
        <v>0</v>
      </c>
      <c r="BM21" s="265">
        <f>SUMIF($C:$C,$F21,BM:BM)</f>
        <v>0</v>
      </c>
      <c r="BN21" s="265">
        <f>SUMIF($C:$C,$F21,BN:BN)</f>
        <v>0</v>
      </c>
      <c r="BO21" s="265">
        <f>SUMIF($C:$C,$F21,BO:BO)</f>
        <v>0</v>
      </c>
      <c r="BP21" s="265">
        <f>SUMIF($C:$C,$F21,BP:BP)</f>
        <v>0</v>
      </c>
      <c r="BQ21" s="265">
        <f>SUMIF($C:$C,$F21,BQ:BQ)</f>
        <v>0</v>
      </c>
      <c r="BR21" s="265">
        <f>SUMIF($C:$C,$F21,BR:BR)</f>
        <v>0</v>
      </c>
      <c r="BS21" s="265">
        <f>SUMIF($C:$C,$F21,BS:BS)</f>
        <v>0</v>
      </c>
      <c r="BT21" s="265">
        <f>SUMIF($C:$C,$F21,BT:BT)</f>
        <v>0</v>
      </c>
      <c r="BU21" s="265">
        <f>SUMIF($C:$C,$F21,BU:BU)</f>
        <v>0</v>
      </c>
      <c r="BV21" s="265">
        <f>SUMIF($C:$C,$F21,BV:BV)</f>
        <v>0</v>
      </c>
      <c r="BW21" s="265">
        <f>SUMIF($C:$C,$F21,BW:BW)</f>
        <v>0</v>
      </c>
      <c r="BX21" s="265">
        <f>SUMIF($C:$C,$F21,BX:BX)</f>
        <v>0</v>
      </c>
      <c r="BY21" s="265">
        <f>SUMIF($C:$C,$F21,BY:BY)</f>
        <v>0</v>
      </c>
      <c r="BZ21" s="265">
        <f>SUMIF($C:$C,$F21,BZ:BZ)</f>
        <v>0</v>
      </c>
      <c r="CA21" s="265">
        <f>SUMIF($C:$C,$F21,CA:CA)</f>
        <v>0</v>
      </c>
      <c r="CB21" s="265">
        <f>SUMIF($C:$C,$F21,CB:CB)</f>
        <v>0</v>
      </c>
      <c r="CC21" s="265">
        <f>SUMIF($C:$C,$F21,CC:CC)</f>
        <v>0</v>
      </c>
      <c r="CD21" s="265">
        <f>SUMIF($C:$C,$F21,CD:CD)</f>
        <v>0</v>
      </c>
      <c r="CE21" s="265">
        <f>SUMIF($C:$C,$F21,CE:CE)</f>
        <v>0</v>
      </c>
      <c r="CF21" s="265">
        <f>SUMIF($C:$C,$F21,CF:CF)</f>
        <v>0</v>
      </c>
      <c r="CG21" s="265">
        <f>SUMIF($C:$C,$F21,CG:CG)</f>
        <v>0</v>
      </c>
      <c r="CH21" s="265">
        <f>SUMIF($C:$C,$F21,CH:CH)</f>
        <v>0</v>
      </c>
      <c r="CI21" s="265">
        <f>SUMIF($C:$C,$F21,CI:CI)</f>
        <v>0</v>
      </c>
      <c r="CJ21" s="265">
        <f>SUMIF($C:$C,$F21,CJ:CJ)</f>
        <v>0</v>
      </c>
      <c r="CK21" s="265">
        <f>SUMIF($C:$C,$F21,CK:CK)</f>
        <v>0</v>
      </c>
      <c r="CL21" s="265">
        <f>SUMIF($C:$C,$F21,CL:CL)</f>
        <v>0</v>
      </c>
      <c r="CN21" s="265">
        <f>SUMIF($C:$C,$F21,CN:CN)</f>
        <v>0</v>
      </c>
      <c r="CO21" s="265">
        <f>SUMIF($C:$C,$F21,CO:CO)</f>
        <v>0</v>
      </c>
      <c r="CP21" s="265">
        <f>SUMIF($C:$C,$F21,CP:CP)</f>
        <v>0</v>
      </c>
      <c r="CQ21" s="265">
        <f>SUMIF($C:$C,$F21,CQ:CQ)</f>
        <v>0</v>
      </c>
      <c r="CR21" s="265">
        <f>SUMIF($C:$C,$F21,CR:CR)</f>
        <v>0</v>
      </c>
      <c r="CS21" s="265">
        <f>SUMIF($C:$C,$F21,CS:CS)</f>
        <v>0</v>
      </c>
      <c r="CT21" s="265">
        <f>SUMIF($C:$C,$F21,CT:CT)</f>
        <v>0</v>
      </c>
      <c r="CU21" s="265">
        <f>SUMIF($C:$C,$F21,CU:CU)</f>
        <v>0</v>
      </c>
      <c r="CV21" s="265">
        <f>SUMIF($C:$C,$F21,CV:CV)</f>
        <v>0</v>
      </c>
      <c r="CW21" s="265">
        <f>SUMIF($C:$C,$F21,CW:CW)</f>
        <v>0</v>
      </c>
      <c r="CX21" s="265">
        <f>SUMIF($C:$C,$F21,CX:CX)</f>
        <v>0</v>
      </c>
      <c r="CY21" s="265">
        <f>SUMIF($C:$C,$F21,CY:CY)</f>
        <v>0</v>
      </c>
      <c r="CZ21" s="265">
        <f>SUMIF($C:$C,$F21,CZ:CZ)</f>
        <v>0</v>
      </c>
      <c r="DA21" s="265">
        <f>SUMIF($C:$C,$F21,DA:DA)</f>
        <v>0</v>
      </c>
      <c r="DB21" s="265">
        <f>SUMIF($C:$C,$F21,DB:DB)</f>
        <v>0</v>
      </c>
      <c r="DC21" s="265">
        <f>SUMIF($C:$C,$F21,DC:DC)</f>
        <v>0</v>
      </c>
      <c r="DD21" s="265">
        <f>SUMIF($C:$C,$F21,DD:DD)</f>
        <v>0</v>
      </c>
      <c r="DE21" s="265">
        <f>SUMIF($C:$C,$F21,DE:DE)</f>
        <v>0</v>
      </c>
      <c r="DF21" s="265">
        <f>SUMIF($C:$C,$F21,DF:DF)</f>
        <v>0</v>
      </c>
      <c r="DG21" s="265">
        <f>SUMIF($C:$C,$F21,DG:DG)</f>
        <v>0</v>
      </c>
      <c r="DH21" s="265">
        <f>SUMIF($C:$C,$F21,DH:DH)</f>
        <v>0</v>
      </c>
      <c r="DI21" s="265">
        <f>SUMIF($C:$C,$F21,DI:DI)</f>
        <v>0</v>
      </c>
      <c r="DJ21" s="265">
        <f>SUMIF($C:$C,$F21,DJ:DJ)</f>
        <v>0</v>
      </c>
      <c r="DK21" s="265">
        <f>SUMIF($C:$C,$F21,DK:DK)</f>
        <v>0</v>
      </c>
      <c r="DL21" s="265">
        <f>SUMIF($C:$C,$F21,DL:DL)</f>
        <v>0</v>
      </c>
    </row>
    <row r="22" spans="1:116" x14ac:dyDescent="0.4">
      <c r="B22" t="s">
        <v>203</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x14ac:dyDescent="0.4">
      <c r="A23" s="65"/>
      <c r="B23" s="27" t="s">
        <v>599</v>
      </c>
      <c r="C23" s="27"/>
      <c r="D23" s="27"/>
      <c r="E23" s="27"/>
      <c r="F23" s="27"/>
      <c r="G23" s="31" t="s">
        <v>600</v>
      </c>
      <c r="H23" s="27"/>
      <c r="I23" s="27"/>
      <c r="J23" s="28"/>
      <c r="K23" s="266"/>
      <c r="L23" s="266"/>
      <c r="M23" s="266"/>
      <c r="N23" s="266"/>
      <c r="O23" s="266"/>
      <c r="P23" s="266"/>
      <c r="Q23" s="28"/>
      <c r="R23"/>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row>
    <row r="24" spans="1:116" collapsed="1" x14ac:dyDescent="0.4">
      <c r="A24" s="65"/>
      <c r="B24" s="27" t="s">
        <v>599</v>
      </c>
      <c r="C24" s="27"/>
      <c r="D24" s="27"/>
      <c r="E24" s="27" t="s">
        <v>599</v>
      </c>
      <c r="F24" s="27" t="s">
        <v>599</v>
      </c>
      <c r="G24" s="27" t="s">
        <v>601</v>
      </c>
      <c r="H24" s="27"/>
      <c r="I24" s="27"/>
      <c r="J24" s="28"/>
      <c r="K24" s="63">
        <f>SUMIF($4:$4,K$3,24:24)</f>
        <v>0</v>
      </c>
      <c r="L24" s="63">
        <f>SUMIF($4:$4,L$3,24:24)</f>
        <v>0</v>
      </c>
      <c r="M24" s="63">
        <f>SUMIF($4:$4,M$3,24:24)</f>
        <v>0</v>
      </c>
      <c r="N24" s="63">
        <f>SUMIF($4:$4,N$3,24:24)</f>
        <v>0</v>
      </c>
      <c r="O24" s="63">
        <f>SUMIF($4:$4,O$3,24:24)</f>
        <v>0</v>
      </c>
      <c r="P24" s="63">
        <f>SUMIF($4:$4,P$3,24:24)</f>
        <v>0</v>
      </c>
      <c r="Q24" s="28"/>
      <c r="R24"/>
      <c r="S24" s="265">
        <f>SUMIF($C:$C,$F24,S:S)</f>
        <v>0</v>
      </c>
      <c r="T24" s="265">
        <f>SUMIF($C:$C,$F24,T:T)</f>
        <v>0</v>
      </c>
      <c r="U24" s="265">
        <f>SUMIF($C:$C,$F24,U:U)</f>
        <v>0</v>
      </c>
      <c r="V24" s="265">
        <f>SUMIF($C:$C,$F24,V:V)</f>
        <v>0</v>
      </c>
      <c r="W24" s="265">
        <f>SUMIF($C:$C,$F24,W:W)</f>
        <v>0</v>
      </c>
      <c r="X24" s="265">
        <f>SUMIF($C:$C,$F24,X:X)</f>
        <v>0</v>
      </c>
      <c r="Y24" s="265">
        <f>SUMIF($C:$C,$F24,Y:Y)</f>
        <v>0</v>
      </c>
      <c r="Z24" s="265">
        <f>SUMIF($C:$C,$F24,Z:Z)</f>
        <v>0</v>
      </c>
      <c r="AA24" s="265">
        <f>SUMIF($C:$C,$F24,AA:AA)</f>
        <v>0</v>
      </c>
      <c r="AB24" s="265">
        <f>SUMIF($C:$C,$F24,AB:AB)</f>
        <v>0</v>
      </c>
      <c r="AC24" s="265">
        <f>SUMIF($C:$C,$F24,AC:AC)</f>
        <v>0</v>
      </c>
      <c r="AD24" s="265">
        <f>SUMIF($C:$C,$F24,AD:AD)</f>
        <v>0</v>
      </c>
      <c r="AE24" s="265">
        <f>SUMIF($C:$C,$F24,AE:AE)</f>
        <v>0</v>
      </c>
      <c r="AF24" s="265">
        <f>SUMIF($C:$C,$F24,AF:AF)</f>
        <v>0</v>
      </c>
      <c r="AG24" s="265">
        <f>SUMIF($C:$C,$F24,AG:AG)</f>
        <v>0</v>
      </c>
      <c r="AH24" s="265">
        <f>SUMIF($C:$C,$F24,AH:AH)</f>
        <v>0</v>
      </c>
      <c r="AI24" s="265">
        <f>SUMIF($C:$C,$F24,AI:AI)</f>
        <v>0</v>
      </c>
      <c r="AJ24" s="265">
        <f>SUMIF($C:$C,$F24,AJ:AJ)</f>
        <v>0</v>
      </c>
      <c r="AK24" s="265">
        <f>SUMIF($C:$C,$F24,AK:AK)</f>
        <v>0</v>
      </c>
      <c r="AL24" s="265">
        <f>SUMIF($C:$C,$F24,AL:AL)</f>
        <v>0</v>
      </c>
      <c r="AM24" s="265">
        <f>SUMIF($C:$C,$F24,AM:AM)</f>
        <v>0</v>
      </c>
      <c r="AN24" s="265">
        <f>SUMIF($C:$C,$F24,AN:AN)</f>
        <v>0</v>
      </c>
      <c r="AO24" s="265">
        <f>SUMIF($C:$C,$F24,AO:AO)</f>
        <v>0</v>
      </c>
      <c r="AP24" s="265">
        <f>SUMIF($C:$C,$F24,AP:AP)</f>
        <v>0</v>
      </c>
      <c r="AQ24" s="265">
        <f>SUMIF($C:$C,$F24,AQ:AQ)</f>
        <v>0</v>
      </c>
      <c r="AR24" s="265">
        <f>SUMIF($C:$C,$F24,AR:AR)</f>
        <v>0</v>
      </c>
      <c r="AS24" s="265">
        <f>SUMIF($C:$C,$F24,AS:AS)</f>
        <v>0</v>
      </c>
      <c r="AT24" s="265">
        <f>SUMIF($C:$C,$F24,AT:AT)</f>
        <v>0</v>
      </c>
      <c r="AU24" s="265">
        <f>SUMIF($C:$C,$F24,AU:AU)</f>
        <v>0</v>
      </c>
      <c r="AV24" s="265">
        <f>SUMIF($C:$C,$F24,AV:AV)</f>
        <v>0</v>
      </c>
      <c r="AW24" s="265">
        <f>SUMIF($C:$C,$F24,AW:AW)</f>
        <v>0</v>
      </c>
      <c r="AX24" s="265">
        <f>SUMIF($C:$C,$F24,AX:AX)</f>
        <v>0</v>
      </c>
      <c r="AY24" s="265">
        <f>SUMIF($C:$C,$F24,AY:AY)</f>
        <v>0</v>
      </c>
      <c r="AZ24" s="265">
        <f>SUMIF($C:$C,$F24,AZ:AZ)</f>
        <v>0</v>
      </c>
      <c r="BA24" s="265">
        <f>SUMIF($C:$C,$F24,BA:BA)</f>
        <v>0</v>
      </c>
      <c r="BB24" s="265">
        <f>SUMIF($C:$C,$F24,BB:BB)</f>
        <v>0</v>
      </c>
      <c r="BC24" s="265">
        <f>SUMIF($C:$C,$F24,BC:BC)</f>
        <v>0</v>
      </c>
      <c r="BD24" s="265">
        <f>SUMIF($C:$C,$F24,BD:BD)</f>
        <v>0</v>
      </c>
      <c r="BE24" s="265">
        <f>SUMIF($C:$C,$F24,BE:BE)</f>
        <v>0</v>
      </c>
      <c r="BF24" s="265">
        <f>SUMIF($C:$C,$F24,BF:BF)</f>
        <v>0</v>
      </c>
      <c r="BG24" s="265">
        <f>SUMIF($C:$C,$F24,BG:BG)</f>
        <v>0</v>
      </c>
      <c r="BH24" s="265">
        <f>SUMIF($C:$C,$F24,BH:BH)</f>
        <v>0</v>
      </c>
      <c r="BI24" s="265">
        <f>SUMIF($C:$C,$F24,BI:BI)</f>
        <v>0</v>
      </c>
      <c r="BJ24" s="265">
        <f>SUMIF($C:$C,$F24,BJ:BJ)</f>
        <v>0</v>
      </c>
      <c r="BK24" s="265">
        <f>SUMIF($C:$C,$F24,BK:BK)</f>
        <v>0</v>
      </c>
      <c r="BL24" s="265">
        <f>SUMIF($C:$C,$F24,BL:BL)</f>
        <v>0</v>
      </c>
      <c r="BM24" s="265">
        <f>SUMIF($C:$C,$F24,BM:BM)</f>
        <v>0</v>
      </c>
      <c r="BN24" s="265">
        <f>SUMIF($C:$C,$F24,BN:BN)</f>
        <v>0</v>
      </c>
      <c r="BO24" s="265">
        <f>SUMIF($C:$C,$F24,BO:BO)</f>
        <v>0</v>
      </c>
      <c r="BP24" s="265">
        <f>SUMIF($C:$C,$F24,BP:BP)</f>
        <v>0</v>
      </c>
      <c r="BQ24" s="265">
        <f>SUMIF($C:$C,$F24,BQ:BQ)</f>
        <v>0</v>
      </c>
      <c r="BR24" s="265">
        <f>SUMIF($C:$C,$F24,BR:BR)</f>
        <v>0</v>
      </c>
      <c r="BS24" s="265">
        <f>SUMIF($C:$C,$F24,BS:BS)</f>
        <v>0</v>
      </c>
      <c r="BT24" s="265">
        <f>SUMIF($C:$C,$F24,BT:BT)</f>
        <v>0</v>
      </c>
      <c r="BU24" s="265">
        <f>SUMIF($C:$C,$F24,BU:BU)</f>
        <v>0</v>
      </c>
      <c r="BV24" s="265">
        <f>SUMIF($C:$C,$F24,BV:BV)</f>
        <v>0</v>
      </c>
      <c r="BW24" s="265">
        <f>SUMIF($C:$C,$F24,BW:BW)</f>
        <v>0</v>
      </c>
      <c r="BX24" s="265">
        <f>SUMIF($C:$C,$F24,BX:BX)</f>
        <v>0</v>
      </c>
      <c r="BY24" s="265">
        <f>SUMIF($C:$C,$F24,BY:BY)</f>
        <v>0</v>
      </c>
      <c r="BZ24" s="265">
        <f>SUMIF($C:$C,$F24,BZ:BZ)</f>
        <v>0</v>
      </c>
      <c r="CA24" s="265">
        <f>SUMIF($C:$C,$F24,CA:CA)</f>
        <v>0</v>
      </c>
      <c r="CB24" s="265">
        <f>SUMIF($C:$C,$F24,CB:CB)</f>
        <v>0</v>
      </c>
      <c r="CC24" s="265">
        <f>SUMIF($C:$C,$F24,CC:CC)</f>
        <v>0</v>
      </c>
      <c r="CD24" s="265">
        <f>SUMIF($C:$C,$F24,CD:CD)</f>
        <v>0</v>
      </c>
      <c r="CE24" s="265">
        <f>SUMIF($C:$C,$F24,CE:CE)</f>
        <v>0</v>
      </c>
      <c r="CF24" s="265">
        <f>SUMIF($C:$C,$F24,CF:CF)</f>
        <v>0</v>
      </c>
      <c r="CG24" s="265">
        <f>SUMIF($C:$C,$F24,CG:CG)</f>
        <v>0</v>
      </c>
      <c r="CH24" s="265">
        <f>SUMIF($C:$C,$F24,CH:CH)</f>
        <v>0</v>
      </c>
      <c r="CI24" s="265">
        <f>SUMIF($C:$C,$F24,CI:CI)</f>
        <v>0</v>
      </c>
      <c r="CJ24" s="265">
        <f>SUMIF($C:$C,$F24,CJ:CJ)</f>
        <v>0</v>
      </c>
      <c r="CK24" s="265">
        <f>SUMIF($C:$C,$F24,CK:CK)</f>
        <v>0</v>
      </c>
      <c r="CL24" s="265">
        <f>SUMIF($C:$C,$F24,CL:CL)</f>
        <v>0</v>
      </c>
      <c r="CN24" s="265">
        <f>SUMIF($C:$C,$F24,CN:CN)</f>
        <v>0</v>
      </c>
      <c r="CO24" s="265">
        <f>SUMIF($C:$C,$F24,CO:CO)</f>
        <v>0</v>
      </c>
      <c r="CP24" s="265">
        <f>SUMIF($C:$C,$F24,CP:CP)</f>
        <v>0</v>
      </c>
      <c r="CQ24" s="265">
        <f>SUMIF($C:$C,$F24,CQ:CQ)</f>
        <v>0</v>
      </c>
      <c r="CR24" s="265">
        <f>SUMIF($C:$C,$F24,CR:CR)</f>
        <v>0</v>
      </c>
      <c r="CS24" s="265">
        <f>SUMIF($C:$C,$F24,CS:CS)</f>
        <v>0</v>
      </c>
      <c r="CT24" s="265">
        <f>SUMIF($C:$C,$F24,CT:CT)</f>
        <v>0</v>
      </c>
      <c r="CU24" s="265">
        <f>SUMIF($C:$C,$F24,CU:CU)</f>
        <v>0</v>
      </c>
      <c r="CV24" s="265">
        <f>SUMIF($C:$C,$F24,CV:CV)</f>
        <v>0</v>
      </c>
      <c r="CW24" s="265">
        <f>SUMIF($C:$C,$F24,CW:CW)</f>
        <v>0</v>
      </c>
      <c r="CX24" s="265">
        <f>SUMIF($C:$C,$F24,CX:CX)</f>
        <v>0</v>
      </c>
      <c r="CY24" s="265">
        <f>SUMIF($C:$C,$F24,CY:CY)</f>
        <v>0</v>
      </c>
      <c r="CZ24" s="265">
        <f>SUMIF($C:$C,$F24,CZ:CZ)</f>
        <v>0</v>
      </c>
      <c r="DA24" s="265">
        <f>SUMIF($C:$C,$F24,DA:DA)</f>
        <v>0</v>
      </c>
      <c r="DB24" s="265">
        <f>SUMIF($C:$C,$F24,DB:DB)</f>
        <v>0</v>
      </c>
      <c r="DC24" s="265">
        <f>SUMIF($C:$C,$F24,DC:DC)</f>
        <v>0</v>
      </c>
      <c r="DD24" s="265">
        <f>SUMIF($C:$C,$F24,DD:DD)</f>
        <v>0</v>
      </c>
      <c r="DE24" s="265">
        <f>SUMIF($C:$C,$F24,DE:DE)</f>
        <v>0</v>
      </c>
      <c r="DF24" s="265">
        <f>SUMIF($C:$C,$F24,DF:DF)</f>
        <v>0</v>
      </c>
      <c r="DG24" s="265">
        <f>SUMIF($C:$C,$F24,DG:DG)</f>
        <v>0</v>
      </c>
      <c r="DH24" s="265">
        <f>SUMIF($C:$C,$F24,DH:DH)</f>
        <v>0</v>
      </c>
      <c r="DI24" s="265">
        <f>SUMIF($C:$C,$F24,DI:DI)</f>
        <v>0</v>
      </c>
      <c r="DJ24" s="265">
        <f>SUMIF($C:$C,$F24,DJ:DJ)</f>
        <v>0</v>
      </c>
      <c r="DK24" s="265">
        <f>SUMIF($C:$C,$F24,DK:DK)</f>
        <v>0</v>
      </c>
      <c r="DL24" s="265">
        <f>SUMIF($C:$C,$F24,DL:DL)</f>
        <v>0</v>
      </c>
    </row>
    <row r="25" spans="1:116" x14ac:dyDescent="0.4">
      <c r="A25" s="65"/>
      <c r="B25" s="27" t="s">
        <v>599</v>
      </c>
      <c r="C25" s="27"/>
      <c r="D25" s="27"/>
      <c r="E25" s="27"/>
      <c r="F25" s="27"/>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x14ac:dyDescent="0.4">
      <c r="A26" s="65"/>
      <c r="B26" s="27"/>
      <c r="C26" s="27"/>
      <c r="D26" s="27"/>
      <c r="E26" s="27"/>
      <c r="F26" s="27"/>
      <c r="G26" s="27" t="s">
        <v>68</v>
      </c>
      <c r="H26" s="27"/>
      <c r="I26" s="27"/>
      <c r="J26" s="28"/>
      <c r="K26" s="28">
        <f>SUMIF($4:$4,K$3,26:26)</f>
        <v>0</v>
      </c>
      <c r="L26" s="28">
        <f>SUMIF($4:$4,L$3,26:26)</f>
        <v>0</v>
      </c>
      <c r="M26" s="28">
        <f>SUMIF($4:$4,M$3,26:26)</f>
        <v>0</v>
      </c>
      <c r="N26" s="28">
        <f>SUMIF($4:$4,N$3,26:26)</f>
        <v>0</v>
      </c>
      <c r="O26" s="28">
        <f>SUMIF($4:$4,O$3,26:26)</f>
        <v>0</v>
      </c>
      <c r="P26" s="28">
        <f>SUMIF($4:$4,P$3,26:26)</f>
        <v>0</v>
      </c>
      <c r="Q26" s="28"/>
      <c r="R26"/>
      <c r="S26" s="28">
        <f>IFERROR(S17,0)+IFERROR(S21,0)+IFERROR(S24,0)</f>
        <v>0</v>
      </c>
      <c r="T26" s="28">
        <f>IFERROR(T17,0)+IFERROR(T21,0)+IFERROR(T24,0)</f>
        <v>0</v>
      </c>
      <c r="U26" s="28">
        <f>IFERROR(U17,0)+IFERROR(U21,0)+IFERROR(U24,0)</f>
        <v>0</v>
      </c>
      <c r="V26" s="28">
        <f>IFERROR(V17,0)+IFERROR(V21,0)+IFERROR(V24,0)</f>
        <v>0</v>
      </c>
      <c r="W26" s="28">
        <f>IFERROR(W17,0)+IFERROR(W21,0)+IFERROR(W24,0)</f>
        <v>0</v>
      </c>
      <c r="X26" s="28">
        <f>IFERROR(X17,0)+IFERROR(X21,0)+IFERROR(X24,0)</f>
        <v>0</v>
      </c>
      <c r="Y26" s="28">
        <f>IFERROR(Y17,0)+IFERROR(Y21,0)+IFERROR(Y24,0)</f>
        <v>0</v>
      </c>
      <c r="Z26" s="28">
        <f>IFERROR(Z17,0)+IFERROR(Z21,0)+IFERROR(Z24,0)</f>
        <v>0</v>
      </c>
      <c r="AA26" s="28">
        <f>IFERROR(AA17,0)+IFERROR(AA21,0)+IFERROR(AA24,0)</f>
        <v>0</v>
      </c>
      <c r="AB26" s="28">
        <f>IFERROR(AB17,0)+IFERROR(AB21,0)+IFERROR(AB24,0)</f>
        <v>0</v>
      </c>
      <c r="AC26" s="28">
        <f>IFERROR(AC17,0)+IFERROR(AC21,0)+IFERROR(AC24,0)</f>
        <v>0</v>
      </c>
      <c r="AD26" s="28">
        <f>IFERROR(AD17,0)+IFERROR(AD21,0)+IFERROR(AD24,0)</f>
        <v>0</v>
      </c>
      <c r="AE26" s="28">
        <f>IFERROR(AE17,0)+IFERROR(AE21,0)+IFERROR(AE24,0)</f>
        <v>0</v>
      </c>
      <c r="AF26" s="28">
        <f>IFERROR(AF17,0)+IFERROR(AF21,0)+IFERROR(AF24,0)</f>
        <v>0</v>
      </c>
      <c r="AG26" s="28">
        <f>IFERROR(AG17,0)+IFERROR(AG21,0)+IFERROR(AG24,0)</f>
        <v>0</v>
      </c>
      <c r="AH26" s="28">
        <f>IFERROR(AH17,0)+IFERROR(AH21,0)+IFERROR(AH24,0)</f>
        <v>0</v>
      </c>
      <c r="AI26" s="28">
        <f>IFERROR(AI17,0)+IFERROR(AI21,0)+IFERROR(AI24,0)</f>
        <v>0</v>
      </c>
      <c r="AJ26" s="28">
        <f>IFERROR(AJ17,0)+IFERROR(AJ21,0)+IFERROR(AJ24,0)</f>
        <v>0</v>
      </c>
      <c r="AK26" s="28">
        <f>IFERROR(AK17,0)+IFERROR(AK21,0)+IFERROR(AK24,0)</f>
        <v>0</v>
      </c>
      <c r="AL26" s="28">
        <f>IFERROR(AL17,0)+IFERROR(AL21,0)+IFERROR(AL24,0)</f>
        <v>0</v>
      </c>
      <c r="AM26" s="28">
        <f>IFERROR(AM17,0)+IFERROR(AM21,0)+IFERROR(AM24,0)</f>
        <v>0</v>
      </c>
      <c r="AN26" s="28">
        <f>IFERROR(AN17,0)+IFERROR(AN21,0)+IFERROR(AN24,0)</f>
        <v>0</v>
      </c>
      <c r="AO26" s="28">
        <f>IFERROR(AO17,0)+IFERROR(AO21,0)+IFERROR(AO24,0)</f>
        <v>0</v>
      </c>
      <c r="AP26" s="28">
        <f>IFERROR(AP17,0)+IFERROR(AP21,0)+IFERROR(AP24,0)</f>
        <v>0</v>
      </c>
      <c r="AQ26" s="28">
        <f>IFERROR(AQ17,0)+IFERROR(AQ21,0)+IFERROR(AQ24,0)</f>
        <v>0</v>
      </c>
      <c r="AR26" s="28">
        <f>IFERROR(AR17,0)+IFERROR(AR21,0)+IFERROR(AR24,0)</f>
        <v>0</v>
      </c>
      <c r="AS26" s="28">
        <f>IFERROR(AS17,0)+IFERROR(AS21,0)+IFERROR(AS24,0)</f>
        <v>0</v>
      </c>
      <c r="AT26" s="28">
        <f>IFERROR(AT17,0)+IFERROR(AT21,0)+IFERROR(AT24,0)</f>
        <v>0</v>
      </c>
      <c r="AU26" s="28">
        <f>IFERROR(AU17,0)+IFERROR(AU21,0)+IFERROR(AU24,0)</f>
        <v>0</v>
      </c>
      <c r="AV26" s="28">
        <f>IFERROR(AV17,0)+IFERROR(AV21,0)+IFERROR(AV24,0)</f>
        <v>0</v>
      </c>
      <c r="AW26" s="28">
        <f>IFERROR(AW17,0)+IFERROR(AW21,0)+IFERROR(AW24,0)</f>
        <v>0</v>
      </c>
      <c r="AX26" s="28">
        <f>IFERROR(AX17,0)+IFERROR(AX21,0)+IFERROR(AX24,0)</f>
        <v>0</v>
      </c>
      <c r="AY26" s="28">
        <f>IFERROR(AY17,0)+IFERROR(AY21,0)+IFERROR(AY24,0)</f>
        <v>0</v>
      </c>
      <c r="AZ26" s="28">
        <f>IFERROR(AZ17,0)+IFERROR(AZ21,0)+IFERROR(AZ24,0)</f>
        <v>0</v>
      </c>
      <c r="BA26" s="28">
        <f>IFERROR(BA17,0)+IFERROR(BA21,0)+IFERROR(BA24,0)</f>
        <v>0</v>
      </c>
      <c r="BB26" s="28">
        <f>IFERROR(BB17,0)+IFERROR(BB21,0)+IFERROR(BB24,0)</f>
        <v>0</v>
      </c>
      <c r="BC26" s="28">
        <f>IFERROR(BC17,0)+IFERROR(BC21,0)+IFERROR(BC24,0)</f>
        <v>0</v>
      </c>
      <c r="BD26" s="28">
        <f>IFERROR(BD17,0)+IFERROR(BD21,0)+IFERROR(BD24,0)</f>
        <v>0</v>
      </c>
      <c r="BE26" s="28">
        <f>IFERROR(BE17,0)+IFERROR(BE21,0)+IFERROR(BE24,0)</f>
        <v>0</v>
      </c>
      <c r="BF26" s="28">
        <f>IFERROR(BF17,0)+IFERROR(BF21,0)+IFERROR(BF24,0)</f>
        <v>0</v>
      </c>
      <c r="BG26" s="28">
        <f>IFERROR(BG17,0)+IFERROR(BG21,0)+IFERROR(BG24,0)</f>
        <v>0</v>
      </c>
      <c r="BH26" s="28">
        <f>IFERROR(BH17,0)+IFERROR(BH21,0)+IFERROR(BH24,0)</f>
        <v>0</v>
      </c>
      <c r="BI26" s="28">
        <f>IFERROR(BI17,0)+IFERROR(BI21,0)+IFERROR(BI24,0)</f>
        <v>0</v>
      </c>
      <c r="BJ26" s="28">
        <f>IFERROR(BJ17,0)+IFERROR(BJ21,0)+IFERROR(BJ24,0)</f>
        <v>0</v>
      </c>
      <c r="BK26" s="28">
        <f>IFERROR(BK17,0)+IFERROR(BK21,0)+IFERROR(BK24,0)</f>
        <v>0</v>
      </c>
      <c r="BL26" s="28">
        <f>IFERROR(BL17,0)+IFERROR(BL21,0)+IFERROR(BL24,0)</f>
        <v>0</v>
      </c>
      <c r="BM26" s="28">
        <f>IFERROR(BM17,0)+IFERROR(BM21,0)+IFERROR(BM24,0)</f>
        <v>0</v>
      </c>
      <c r="BN26" s="28">
        <f>IFERROR(BN17,0)+IFERROR(BN21,0)+IFERROR(BN24,0)</f>
        <v>0</v>
      </c>
      <c r="BO26" s="28">
        <f>IFERROR(BO17,0)+IFERROR(BO21,0)+IFERROR(BO24,0)</f>
        <v>0</v>
      </c>
      <c r="BP26" s="28">
        <f>IFERROR(BP17,0)+IFERROR(BP21,0)+IFERROR(BP24,0)</f>
        <v>0</v>
      </c>
      <c r="BQ26" s="28">
        <f>IFERROR(BQ17,0)+IFERROR(BQ21,0)+IFERROR(BQ24,0)</f>
        <v>0</v>
      </c>
      <c r="BR26" s="28">
        <f>IFERROR(BR17,0)+IFERROR(BR21,0)+IFERROR(BR24,0)</f>
        <v>0</v>
      </c>
      <c r="BS26" s="28">
        <f>IFERROR(BS17,0)+IFERROR(BS21,0)+IFERROR(BS24,0)</f>
        <v>0</v>
      </c>
      <c r="BT26" s="28">
        <f>IFERROR(BT17,0)+IFERROR(BT21,0)+IFERROR(BT24,0)</f>
        <v>0</v>
      </c>
      <c r="BU26" s="28">
        <f>IFERROR(BU17,0)+IFERROR(BU21,0)+IFERROR(BU24,0)</f>
        <v>0</v>
      </c>
      <c r="BV26" s="28">
        <f>IFERROR(BV17,0)+IFERROR(BV21,0)+IFERROR(BV24,0)</f>
        <v>0</v>
      </c>
      <c r="BW26" s="28">
        <f>IFERROR(BW17,0)+IFERROR(BW21,0)+IFERROR(BW24,0)</f>
        <v>0</v>
      </c>
      <c r="BX26" s="28">
        <f>IFERROR(BX17,0)+IFERROR(BX21,0)+IFERROR(BX24,0)</f>
        <v>0</v>
      </c>
      <c r="BY26" s="28">
        <f>IFERROR(BY17,0)+IFERROR(BY21,0)+IFERROR(BY24,0)</f>
        <v>0</v>
      </c>
      <c r="BZ26" s="28">
        <f>IFERROR(BZ17,0)+IFERROR(BZ21,0)+IFERROR(BZ24,0)</f>
        <v>0</v>
      </c>
      <c r="CA26" s="28">
        <f>IFERROR(CA17,0)+IFERROR(CA21,0)+IFERROR(CA24,0)</f>
        <v>0</v>
      </c>
      <c r="CB26" s="28">
        <f>IFERROR(CB17,0)+IFERROR(CB21,0)+IFERROR(CB24,0)</f>
        <v>0</v>
      </c>
      <c r="CC26" s="28">
        <f>IFERROR(CC17,0)+IFERROR(CC21,0)+IFERROR(CC24,0)</f>
        <v>0</v>
      </c>
      <c r="CD26" s="28">
        <f>IFERROR(CD17,0)+IFERROR(CD21,0)+IFERROR(CD24,0)</f>
        <v>0</v>
      </c>
      <c r="CE26" s="28">
        <f>IFERROR(CE17,0)+IFERROR(CE21,0)+IFERROR(CE24,0)</f>
        <v>0</v>
      </c>
      <c r="CF26" s="28">
        <f>IFERROR(CF17,0)+IFERROR(CF21,0)+IFERROR(CF24,0)</f>
        <v>0</v>
      </c>
      <c r="CG26" s="28">
        <f>IFERROR(CG17,0)+IFERROR(CG21,0)+IFERROR(CG24,0)</f>
        <v>0</v>
      </c>
      <c r="CH26" s="28">
        <f>IFERROR(CH17,0)+IFERROR(CH21,0)+IFERROR(CH24,0)</f>
        <v>0</v>
      </c>
      <c r="CI26" s="28">
        <f>IFERROR(CI17,0)+IFERROR(CI21,0)+IFERROR(CI24,0)</f>
        <v>0</v>
      </c>
      <c r="CJ26" s="28">
        <f>IFERROR(CJ17,0)+IFERROR(CJ21,0)+IFERROR(CJ24,0)</f>
        <v>0</v>
      </c>
      <c r="CK26" s="28">
        <f>IFERROR(CK17,0)+IFERROR(CK21,0)+IFERROR(CK24,0)</f>
        <v>0</v>
      </c>
      <c r="CL26" s="28">
        <f>IFERROR(CL17,0)+IFERROR(CL21,0)+IFERROR(CL24,0)</f>
        <v>0</v>
      </c>
      <c r="CN26" s="28">
        <f>IFERROR(CN17,0)+IFERROR(CN21,0)+IFERROR(CN24,0)</f>
        <v>0</v>
      </c>
      <c r="CO26" s="28">
        <f>IFERROR(CO17,0)+IFERROR(CO21,0)+IFERROR(CO24,0)</f>
        <v>0</v>
      </c>
      <c r="CP26" s="28">
        <f>IFERROR(CP17,0)+IFERROR(CP21,0)+IFERROR(CP24,0)</f>
        <v>0</v>
      </c>
      <c r="CQ26" s="28">
        <f>IFERROR(CQ17,0)+IFERROR(CQ21,0)+IFERROR(CQ24,0)</f>
        <v>0</v>
      </c>
      <c r="CR26" s="28">
        <f>IFERROR(CR17,0)+IFERROR(CR21,0)+IFERROR(CR24,0)</f>
        <v>0</v>
      </c>
      <c r="CS26" s="28">
        <f>IFERROR(CS17,0)+IFERROR(CS21,0)+IFERROR(CS24,0)</f>
        <v>0</v>
      </c>
      <c r="CT26" s="28">
        <f>IFERROR(CT17,0)+IFERROR(CT21,0)+IFERROR(CT24,0)</f>
        <v>0</v>
      </c>
      <c r="CU26" s="28">
        <f>IFERROR(CU17,0)+IFERROR(CU21,0)+IFERROR(CU24,0)</f>
        <v>0</v>
      </c>
      <c r="CV26" s="28">
        <f>IFERROR(CV17,0)+IFERROR(CV21,0)+IFERROR(CV24,0)</f>
        <v>0</v>
      </c>
      <c r="CW26" s="28">
        <f>IFERROR(CW17,0)+IFERROR(CW21,0)+IFERROR(CW24,0)</f>
        <v>0</v>
      </c>
      <c r="CX26" s="28">
        <f>IFERROR(CX17,0)+IFERROR(CX21,0)+IFERROR(CX24,0)</f>
        <v>0</v>
      </c>
      <c r="CY26" s="28">
        <f>IFERROR(CY17,0)+IFERROR(CY21,0)+IFERROR(CY24,0)</f>
        <v>0</v>
      </c>
      <c r="CZ26" s="28">
        <f>IFERROR(CZ17,0)+IFERROR(CZ21,0)+IFERROR(CZ24,0)</f>
        <v>0</v>
      </c>
      <c r="DA26" s="28">
        <f>IFERROR(DA17,0)+IFERROR(DA21,0)+IFERROR(DA24,0)</f>
        <v>0</v>
      </c>
      <c r="DB26" s="28">
        <f>IFERROR(DB17,0)+IFERROR(DB21,0)+IFERROR(DB24,0)</f>
        <v>0</v>
      </c>
      <c r="DC26" s="28">
        <f>IFERROR(DC17,0)+IFERROR(DC21,0)+IFERROR(DC24,0)</f>
        <v>0</v>
      </c>
      <c r="DD26" s="28">
        <f>IFERROR(DD17,0)+IFERROR(DD21,0)+IFERROR(DD24,0)</f>
        <v>0</v>
      </c>
      <c r="DE26" s="28">
        <f>IFERROR(DE17,0)+IFERROR(DE21,0)+IFERROR(DE24,0)</f>
        <v>0</v>
      </c>
      <c r="DF26" s="28">
        <f>IFERROR(DF17,0)+IFERROR(DF21,0)+IFERROR(DF24,0)</f>
        <v>0</v>
      </c>
      <c r="DG26" s="28">
        <f>IFERROR(DG17,0)+IFERROR(DG21,0)+IFERROR(DG24,0)</f>
        <v>0</v>
      </c>
      <c r="DH26" s="28">
        <f>IFERROR(DH17,0)+IFERROR(DH21,0)+IFERROR(DH24,0)</f>
        <v>0</v>
      </c>
      <c r="DI26" s="28">
        <f>IFERROR(DI17,0)+IFERROR(DI21,0)+IFERROR(DI24,0)</f>
        <v>0</v>
      </c>
      <c r="DJ26" s="28">
        <f>IFERROR(DJ17,0)+IFERROR(DJ21,0)+IFERROR(DJ24,0)</f>
        <v>0</v>
      </c>
      <c r="DK26" s="28">
        <f>IFERROR(DK17,0)+IFERROR(DK21,0)+IFERROR(DK24,0)</f>
        <v>0</v>
      </c>
      <c r="DL26" s="28">
        <f>IFERROR(DL17,0)+IFERROR(DL21,0)+IFERROR(DL24,0)</f>
        <v>0</v>
      </c>
    </row>
    <row r="27" spans="1:116" x14ac:dyDescent="0.4">
      <c r="A27" s="65"/>
      <c r="B27" s="27"/>
      <c r="C27" s="27"/>
      <c r="D27" s="27"/>
      <c r="E27" s="27"/>
      <c r="F27" s="27"/>
      <c r="G27" s="129" t="s">
        <v>225</v>
      </c>
      <c r="H27" s="27"/>
      <c r="I27" s="27"/>
      <c r="J27" s="28"/>
      <c r="K27" s="21">
        <f>IFERROR(K26/K17,0)</f>
        <v>0</v>
      </c>
      <c r="L27" s="21">
        <f>IFERROR(L26/L17,0)</f>
        <v>0</v>
      </c>
      <c r="M27" s="21">
        <f>IFERROR(M26/M17,0)</f>
        <v>0</v>
      </c>
      <c r="N27" s="21">
        <f>IFERROR(N26/N17,0)</f>
        <v>0</v>
      </c>
      <c r="O27" s="21">
        <f>IFERROR(O26/O17,0)</f>
        <v>0</v>
      </c>
      <c r="P27" s="21">
        <f>IFERROR(P26/P17,0)</f>
        <v>0</v>
      </c>
      <c r="Q27" s="269"/>
      <c r="R27"/>
      <c r="S27" s="21">
        <f>IFERROR(S26/S17,0)</f>
        <v>0</v>
      </c>
      <c r="T27" s="21">
        <f>IFERROR(T26/T17,0)</f>
        <v>0</v>
      </c>
      <c r="U27" s="21">
        <f>IFERROR(U26/U17,0)</f>
        <v>0</v>
      </c>
      <c r="V27" s="21">
        <f>IFERROR(V26/V17,0)</f>
        <v>0</v>
      </c>
      <c r="W27" s="21">
        <f>IFERROR(W26/W17,0)</f>
        <v>0</v>
      </c>
      <c r="X27" s="21">
        <f>IFERROR(X26/X17,0)</f>
        <v>0</v>
      </c>
      <c r="Y27" s="21">
        <f>IFERROR(Y26/Y17,0)</f>
        <v>0</v>
      </c>
      <c r="Z27" s="21">
        <f>IFERROR(Z26/Z17,0)</f>
        <v>0</v>
      </c>
      <c r="AA27" s="21">
        <f>IFERROR(AA26/AA17,0)</f>
        <v>0</v>
      </c>
      <c r="AB27" s="21">
        <f>IFERROR(AB26/AB17,0)</f>
        <v>0</v>
      </c>
      <c r="AC27" s="21">
        <f>IFERROR(AC26/AC17,0)</f>
        <v>0</v>
      </c>
      <c r="AD27" s="21">
        <f>IFERROR(AD26/AD17,0)</f>
        <v>0</v>
      </c>
      <c r="AE27" s="21">
        <f>IFERROR(AE26/AE17,0)</f>
        <v>0</v>
      </c>
      <c r="AF27" s="21">
        <f>IFERROR(AF26/AF17,0)</f>
        <v>0</v>
      </c>
      <c r="AG27" s="21">
        <f>IFERROR(AG26/AG17,0)</f>
        <v>0</v>
      </c>
      <c r="AH27" s="21">
        <f>IFERROR(AH26/AH17,0)</f>
        <v>0</v>
      </c>
      <c r="AI27" s="21">
        <f>IFERROR(AI26/AI17,0)</f>
        <v>0</v>
      </c>
      <c r="AJ27" s="21">
        <f>IFERROR(AJ26/AJ17,0)</f>
        <v>0</v>
      </c>
      <c r="AK27" s="21">
        <f>IFERROR(AK26/AK17,0)</f>
        <v>0</v>
      </c>
      <c r="AL27" s="21">
        <f>IFERROR(AL26/AL17,0)</f>
        <v>0</v>
      </c>
      <c r="AM27" s="21">
        <f>IFERROR(AM26/AM17,0)</f>
        <v>0</v>
      </c>
      <c r="AN27" s="21">
        <f>IFERROR(AN26/AN17,0)</f>
        <v>0</v>
      </c>
      <c r="AO27" s="21">
        <f>IFERROR(AO26/AO17,0)</f>
        <v>0</v>
      </c>
      <c r="AP27" s="21">
        <f>IFERROR(AP26/AP17,0)</f>
        <v>0</v>
      </c>
      <c r="AQ27" s="21">
        <f>IFERROR(AQ26/AQ17,0)</f>
        <v>0</v>
      </c>
      <c r="AR27" s="21">
        <f>IFERROR(AR26/AR17,0)</f>
        <v>0</v>
      </c>
      <c r="AS27" s="21">
        <f>IFERROR(AS26/AS17,0)</f>
        <v>0</v>
      </c>
      <c r="AT27" s="21">
        <f>IFERROR(AT26/AT17,0)</f>
        <v>0</v>
      </c>
      <c r="AU27" s="21">
        <f>IFERROR(AU26/AU17,0)</f>
        <v>0</v>
      </c>
      <c r="AV27" s="21">
        <f>IFERROR(AV26/AV17,0)</f>
        <v>0</v>
      </c>
      <c r="AW27" s="21">
        <f>IFERROR(AW26/AW17,0)</f>
        <v>0</v>
      </c>
      <c r="AX27" s="21">
        <f>IFERROR(AX26/AX17,0)</f>
        <v>0</v>
      </c>
      <c r="AY27" s="21">
        <f>IFERROR(AY26/AY17,0)</f>
        <v>0</v>
      </c>
      <c r="AZ27" s="21">
        <f>IFERROR(AZ26/AZ17,0)</f>
        <v>0</v>
      </c>
      <c r="BA27" s="21">
        <f>IFERROR(BA26/BA17,0)</f>
        <v>0</v>
      </c>
      <c r="BB27" s="21">
        <f>IFERROR(BB26/BB17,0)</f>
        <v>0</v>
      </c>
      <c r="BC27" s="21">
        <f>IFERROR(BC26/BC17,0)</f>
        <v>0</v>
      </c>
      <c r="BD27" s="21">
        <f>IFERROR(BD26/BD17,0)</f>
        <v>0</v>
      </c>
      <c r="BE27" s="21">
        <f>IFERROR(BE26/BE17,0)</f>
        <v>0</v>
      </c>
      <c r="BF27" s="21">
        <f>IFERROR(BF26/BF17,0)</f>
        <v>0</v>
      </c>
      <c r="BG27" s="21">
        <f>IFERROR(BG26/BG17,0)</f>
        <v>0</v>
      </c>
      <c r="BH27" s="21">
        <f>IFERROR(BH26/BH17,0)</f>
        <v>0</v>
      </c>
      <c r="BI27" s="21">
        <f>IFERROR(BI26/BI17,0)</f>
        <v>0</v>
      </c>
      <c r="BJ27" s="21">
        <f>IFERROR(BJ26/BJ17,0)</f>
        <v>0</v>
      </c>
      <c r="BK27" s="21">
        <f>IFERROR(BK26/BK17,0)</f>
        <v>0</v>
      </c>
      <c r="BL27" s="21">
        <f>IFERROR(BL26/BL17,0)</f>
        <v>0</v>
      </c>
      <c r="BM27" s="21">
        <f>IFERROR(BM26/BM17,0)</f>
        <v>0</v>
      </c>
      <c r="BN27" s="21">
        <f>IFERROR(BN26/BN17,0)</f>
        <v>0</v>
      </c>
      <c r="BO27" s="21">
        <f>IFERROR(BO26/BO17,0)</f>
        <v>0</v>
      </c>
      <c r="BP27" s="21">
        <f>IFERROR(BP26/BP17,0)</f>
        <v>0</v>
      </c>
      <c r="BQ27" s="21">
        <f>IFERROR(BQ26/BQ17,0)</f>
        <v>0</v>
      </c>
      <c r="BR27" s="21">
        <f>IFERROR(BR26/BR17,0)</f>
        <v>0</v>
      </c>
      <c r="BS27" s="21">
        <f>IFERROR(BS26/BS17,0)</f>
        <v>0</v>
      </c>
      <c r="BT27" s="21">
        <f>IFERROR(BT26/BT17,0)</f>
        <v>0</v>
      </c>
      <c r="BU27" s="21">
        <f>IFERROR(BU26/BU17,0)</f>
        <v>0</v>
      </c>
      <c r="BV27" s="21">
        <f>IFERROR(BV26/BV17,0)</f>
        <v>0</v>
      </c>
      <c r="BW27" s="21">
        <f>IFERROR(BW26/BW17,0)</f>
        <v>0</v>
      </c>
      <c r="BX27" s="21">
        <f>IFERROR(BX26/BX17,0)</f>
        <v>0</v>
      </c>
      <c r="BY27" s="21">
        <f>IFERROR(BY26/BY17,0)</f>
        <v>0</v>
      </c>
      <c r="BZ27" s="21">
        <f>IFERROR(BZ26/BZ17,0)</f>
        <v>0</v>
      </c>
      <c r="CA27" s="21">
        <f>IFERROR(CA26/CA17,0)</f>
        <v>0</v>
      </c>
      <c r="CB27" s="21">
        <f>IFERROR(CB26/CB17,0)</f>
        <v>0</v>
      </c>
      <c r="CC27" s="21">
        <f>IFERROR(CC26/CC17,0)</f>
        <v>0</v>
      </c>
      <c r="CD27" s="21">
        <f>IFERROR(CD26/CD17,0)</f>
        <v>0</v>
      </c>
      <c r="CE27" s="21">
        <f>IFERROR(CE26/CE17,0)</f>
        <v>0</v>
      </c>
      <c r="CF27" s="21">
        <f>IFERROR(CF26/CF17,0)</f>
        <v>0</v>
      </c>
      <c r="CG27" s="21">
        <f>IFERROR(CG26/CG17,0)</f>
        <v>0</v>
      </c>
      <c r="CH27" s="21">
        <f>IFERROR(CH26/CH17,0)</f>
        <v>0</v>
      </c>
      <c r="CI27" s="21">
        <f>IFERROR(CI26/CI17,0)</f>
        <v>0</v>
      </c>
      <c r="CJ27" s="21">
        <f>IFERROR(CJ26/CJ17,0)</f>
        <v>0</v>
      </c>
      <c r="CK27" s="21">
        <f>IFERROR(CK26/CK17,0)</f>
        <v>0</v>
      </c>
      <c r="CL27" s="21">
        <f>IFERROR(CL26/CL17,0)</f>
        <v>0</v>
      </c>
      <c r="CN27" s="21">
        <f>IFERROR(CN26/CN17,0)</f>
        <v>0</v>
      </c>
      <c r="CO27" s="21">
        <f>IFERROR(CO26/CO17,0)</f>
        <v>0</v>
      </c>
      <c r="CP27" s="21">
        <f>IFERROR(CP26/CP17,0)</f>
        <v>0</v>
      </c>
      <c r="CQ27" s="21">
        <f>IFERROR(CQ26/CQ17,0)</f>
        <v>0</v>
      </c>
      <c r="CR27" s="21">
        <f>IFERROR(CR26/CR17,0)</f>
        <v>0</v>
      </c>
      <c r="CS27" s="21">
        <f>IFERROR(CS26/CS17,0)</f>
        <v>0</v>
      </c>
      <c r="CT27" s="21">
        <f>IFERROR(CT26/CT17,0)</f>
        <v>0</v>
      </c>
      <c r="CU27" s="21">
        <f>IFERROR(CU26/CU17,0)</f>
        <v>0</v>
      </c>
      <c r="CV27" s="21">
        <f>IFERROR(CV26/CV17,0)</f>
        <v>0</v>
      </c>
      <c r="CW27" s="21">
        <f>IFERROR(CW26/CW17,0)</f>
        <v>0</v>
      </c>
      <c r="CX27" s="21">
        <f>IFERROR(CX26/CX17,0)</f>
        <v>0</v>
      </c>
      <c r="CY27" s="21">
        <f>IFERROR(CY26/CY17,0)</f>
        <v>0</v>
      </c>
      <c r="CZ27" s="21">
        <f>IFERROR(CZ26/CZ17,0)</f>
        <v>0</v>
      </c>
      <c r="DA27" s="21">
        <f>IFERROR(DA26/DA17,0)</f>
        <v>0</v>
      </c>
      <c r="DB27" s="21">
        <f>IFERROR(DB26/DB17,0)</f>
        <v>0</v>
      </c>
      <c r="DC27" s="21">
        <f>IFERROR(DC26/DC17,0)</f>
        <v>0</v>
      </c>
      <c r="DD27" s="21">
        <f>IFERROR(DD26/DD17,0)</f>
        <v>0</v>
      </c>
      <c r="DE27" s="21">
        <f>IFERROR(DE26/DE17,0)</f>
        <v>0</v>
      </c>
      <c r="DF27" s="21">
        <f>IFERROR(DF26/DF17,0)</f>
        <v>0</v>
      </c>
      <c r="DG27" s="21">
        <f>IFERROR(DG26/DG17,0)</f>
        <v>0</v>
      </c>
      <c r="DH27" s="21">
        <f>IFERROR(DH26/DH17,0)</f>
        <v>0</v>
      </c>
      <c r="DI27" s="21">
        <f>IFERROR(DI26/DI17,0)</f>
        <v>0</v>
      </c>
      <c r="DJ27" s="21">
        <f>IFERROR(DJ26/DJ17,0)</f>
        <v>0</v>
      </c>
      <c r="DK27" s="21">
        <f>IFERROR(DK26/DK17,0)</f>
        <v>0</v>
      </c>
      <c r="DL27" s="21">
        <f>IFERROR(DL26/DL17,0)</f>
        <v>0</v>
      </c>
    </row>
    <row r="28" spans="1:116" x14ac:dyDescent="0.4">
      <c r="A28" s="65"/>
      <c r="B28" s="27"/>
      <c r="C28" s="27"/>
      <c r="D28" s="27"/>
      <c r="E28" s="27"/>
      <c r="F28" s="27"/>
      <c r="R28"/>
    </row>
    <row r="29" spans="1:116" x14ac:dyDescent="0.4">
      <c r="B29" t="s">
        <v>227</v>
      </c>
      <c r="C29" t="s">
        <v>227</v>
      </c>
      <c r="G29" s="129" t="s">
        <v>602</v>
      </c>
      <c r="H29" s="12"/>
      <c r="I29" s="12"/>
      <c r="J29" s="61"/>
      <c r="K29" s="61"/>
      <c r="L29" s="61"/>
      <c r="M29" s="61"/>
      <c r="N29" s="61"/>
      <c r="O29" s="61"/>
      <c r="P29" s="61"/>
      <c r="Q29" s="61"/>
      <c r="R29"/>
    </row>
    <row r="30" spans="1:116" x14ac:dyDescent="0.4">
      <c r="C30" t="s">
        <v>227</v>
      </c>
      <c r="G30" s="374" t="s">
        <v>603</v>
      </c>
      <c r="H30" s="12"/>
      <c r="I30" s="12"/>
      <c r="J30" s="61"/>
      <c r="K30" s="53">
        <f>SUMIF($4:$4,K$3,30:30)</f>
        <v>-402350.40000000008</v>
      </c>
      <c r="L30" s="53">
        <f>SUMIF($4:$4,L$3,30:30)</f>
        <v>-422467.92000000016</v>
      </c>
      <c r="M30" s="53">
        <f>SUMIF($4:$4,M$3,30:30)</f>
        <v>-443591.31599999988</v>
      </c>
      <c r="N30" s="53">
        <f>SUMIF($4:$4,N$3,30:30)</f>
        <v>-465770.88179999986</v>
      </c>
      <c r="O30" s="53">
        <f>SUMIF($4:$4,O$3,30:30)</f>
        <v>-489059.42589000013</v>
      </c>
      <c r="P30" s="53">
        <f>SUMIF($4:$4,P$3,30:30)</f>
        <v>-513512.39718450001</v>
      </c>
      <c r="Q30" s="264" t="str">
        <f>IF('Corporate Overhead'!Q21="","",'Corporate Overhead'!Q21)</f>
        <v/>
      </c>
      <c r="R30"/>
      <c r="S30" s="264">
        <f>IF('Corporate Overhead'!S21="","",'Corporate Overhead'!S21)</f>
        <v>-33529.199999999997</v>
      </c>
      <c r="T30" s="264">
        <f>IF('Corporate Overhead'!T21="","",'Corporate Overhead'!T21)</f>
        <v>-33529.199999999997</v>
      </c>
      <c r="U30" s="264">
        <f>IF('Corporate Overhead'!U21="","",'Corporate Overhead'!U21)</f>
        <v>-33529.199999999997</v>
      </c>
      <c r="V30" s="264">
        <f>IF('Corporate Overhead'!V21="","",'Corporate Overhead'!V21)</f>
        <v>-33529.199999999997</v>
      </c>
      <c r="W30" s="264">
        <f>IF('Corporate Overhead'!W21="","",'Corporate Overhead'!W21)</f>
        <v>-33529.199999999997</v>
      </c>
      <c r="X30" s="264">
        <f>IF('Corporate Overhead'!X21="","",'Corporate Overhead'!X21)</f>
        <v>-33529.199999999997</v>
      </c>
      <c r="Y30" s="264">
        <f>IF('Corporate Overhead'!Y21="","",'Corporate Overhead'!Y21)</f>
        <v>-33529.199999999997</v>
      </c>
      <c r="Z30" s="264">
        <f>IF('Corporate Overhead'!Z21="","",'Corporate Overhead'!Z21)</f>
        <v>-33529.199999999997</v>
      </c>
      <c r="AA30" s="264">
        <f>IF('Corporate Overhead'!AA21="","",'Corporate Overhead'!AA21)</f>
        <v>-33529.199999999997</v>
      </c>
      <c r="AB30" s="264">
        <f>IF('Corporate Overhead'!AB21="","",'Corporate Overhead'!AB21)</f>
        <v>-33529.199999999997</v>
      </c>
      <c r="AC30" s="264">
        <f>IF('Corporate Overhead'!AC21="","",'Corporate Overhead'!AC21)</f>
        <v>-33529.199999999997</v>
      </c>
      <c r="AD30" s="264">
        <f>IF('Corporate Overhead'!AD21="","",'Corporate Overhead'!AD21)</f>
        <v>-33529.199999999997</v>
      </c>
      <c r="AE30" s="264">
        <f>IF('Corporate Overhead'!AE21="","",'Corporate Overhead'!AE21)</f>
        <v>-35205.660000000003</v>
      </c>
      <c r="AF30" s="264">
        <f>IF('Corporate Overhead'!AF21="","",'Corporate Overhead'!AF21)</f>
        <v>-35205.660000000003</v>
      </c>
      <c r="AG30" s="264">
        <f>IF('Corporate Overhead'!AG21="","",'Corporate Overhead'!AG21)</f>
        <v>-35205.660000000003</v>
      </c>
      <c r="AH30" s="264">
        <f>IF('Corporate Overhead'!AH21="","",'Corporate Overhead'!AH21)</f>
        <v>-35205.660000000003</v>
      </c>
      <c r="AI30" s="264">
        <f>IF('Corporate Overhead'!AI21="","",'Corporate Overhead'!AI21)</f>
        <v>-35205.660000000003</v>
      </c>
      <c r="AJ30" s="264">
        <f>IF('Corporate Overhead'!AJ21="","",'Corporate Overhead'!AJ21)</f>
        <v>-35205.660000000003</v>
      </c>
      <c r="AK30" s="264">
        <f>IF('Corporate Overhead'!AK21="","",'Corporate Overhead'!AK21)</f>
        <v>-35205.660000000003</v>
      </c>
      <c r="AL30" s="264">
        <f>IF('Corporate Overhead'!AL21="","",'Corporate Overhead'!AL21)</f>
        <v>-35205.660000000003</v>
      </c>
      <c r="AM30" s="264">
        <f>IF('Corporate Overhead'!AM21="","",'Corporate Overhead'!AM21)</f>
        <v>-35205.660000000003</v>
      </c>
      <c r="AN30" s="264">
        <f>IF('Corporate Overhead'!AN21="","",'Corporate Overhead'!AN21)</f>
        <v>-35205.660000000003</v>
      </c>
      <c r="AO30" s="264">
        <f>IF('Corporate Overhead'!AO21="","",'Corporate Overhead'!AO21)</f>
        <v>-35205.660000000003</v>
      </c>
      <c r="AP30" s="264">
        <f>IF('Corporate Overhead'!AP21="","",'Corporate Overhead'!AP21)</f>
        <v>-35205.660000000003</v>
      </c>
      <c r="AQ30" s="264">
        <f>IF('Corporate Overhead'!AQ21="","",'Corporate Overhead'!AQ21)</f>
        <v>-36965.942999999999</v>
      </c>
      <c r="AR30" s="264">
        <f>IF('Corporate Overhead'!AR21="","",'Corporate Overhead'!AR21)</f>
        <v>-36965.942999999999</v>
      </c>
      <c r="AS30" s="264">
        <f>IF('Corporate Overhead'!AS21="","",'Corporate Overhead'!AS21)</f>
        <v>-36965.942999999999</v>
      </c>
      <c r="AT30" s="264">
        <f>IF('Corporate Overhead'!AT21="","",'Corporate Overhead'!AT21)</f>
        <v>-36965.942999999999</v>
      </c>
      <c r="AU30" s="264">
        <f>IF('Corporate Overhead'!AU21="","",'Corporate Overhead'!AU21)</f>
        <v>-36965.942999999999</v>
      </c>
      <c r="AV30" s="264">
        <f>IF('Corporate Overhead'!AV21="","",'Corporate Overhead'!AV21)</f>
        <v>-36965.942999999999</v>
      </c>
      <c r="AW30" s="264">
        <f>IF('Corporate Overhead'!AW21="","",'Corporate Overhead'!AW21)</f>
        <v>-36965.942999999999</v>
      </c>
      <c r="AX30" s="264">
        <f>IF('Corporate Overhead'!AX21="","",'Corporate Overhead'!AX21)</f>
        <v>-36965.942999999999</v>
      </c>
      <c r="AY30" s="264">
        <f>IF('Corporate Overhead'!AY21="","",'Corporate Overhead'!AY21)</f>
        <v>-36965.942999999999</v>
      </c>
      <c r="AZ30" s="264">
        <f>IF('Corporate Overhead'!AZ21="","",'Corporate Overhead'!AZ21)</f>
        <v>-36965.942999999999</v>
      </c>
      <c r="BA30" s="264">
        <f>IF('Corporate Overhead'!BA21="","",'Corporate Overhead'!BA21)</f>
        <v>-36965.942999999999</v>
      </c>
      <c r="BB30" s="264">
        <f>IF('Corporate Overhead'!BB21="","",'Corporate Overhead'!BB21)</f>
        <v>-36965.942999999999</v>
      </c>
      <c r="BC30" s="264">
        <f>IF('Corporate Overhead'!BC21="","",'Corporate Overhead'!BC21)</f>
        <v>-38814.240149999998</v>
      </c>
      <c r="BD30" s="264">
        <f>IF('Corporate Overhead'!BD21="","",'Corporate Overhead'!BD21)</f>
        <v>-38814.240149999998</v>
      </c>
      <c r="BE30" s="264">
        <f>IF('Corporate Overhead'!BE21="","",'Corporate Overhead'!BE21)</f>
        <v>-38814.240149999998</v>
      </c>
      <c r="BF30" s="264">
        <f>IF('Corporate Overhead'!BF21="","",'Corporate Overhead'!BF21)</f>
        <v>-38814.240149999998</v>
      </c>
      <c r="BG30" s="264">
        <f>IF('Corporate Overhead'!BG21="","",'Corporate Overhead'!BG21)</f>
        <v>-38814.240149999998</v>
      </c>
      <c r="BH30" s="264">
        <f>IF('Corporate Overhead'!BH21="","",'Corporate Overhead'!BH21)</f>
        <v>-38814.240149999998</v>
      </c>
      <c r="BI30" s="264">
        <f>IF('Corporate Overhead'!BI21="","",'Corporate Overhead'!BI21)</f>
        <v>-38814.240149999998</v>
      </c>
      <c r="BJ30" s="264">
        <f>IF('Corporate Overhead'!BJ21="","",'Corporate Overhead'!BJ21)</f>
        <v>-38814.240149999998</v>
      </c>
      <c r="BK30" s="264">
        <f>IF('Corporate Overhead'!BK21="","",'Corporate Overhead'!BK21)</f>
        <v>-38814.240149999998</v>
      </c>
      <c r="BL30" s="264">
        <f>IF('Corporate Overhead'!BL21="","",'Corporate Overhead'!BL21)</f>
        <v>-38814.240149999998</v>
      </c>
      <c r="BM30" s="264">
        <f>IF('Corporate Overhead'!BM21="","",'Corporate Overhead'!BM21)</f>
        <v>-38814.240149999998</v>
      </c>
      <c r="BN30" s="264">
        <f>IF('Corporate Overhead'!BN21="","",'Corporate Overhead'!BN21)</f>
        <v>-38814.240149999998</v>
      </c>
      <c r="BO30" s="264">
        <f>IF('Corporate Overhead'!BO21="","",'Corporate Overhead'!BO21)</f>
        <v>-40754.952157500004</v>
      </c>
      <c r="BP30" s="264">
        <f>IF('Corporate Overhead'!BP21="","",'Corporate Overhead'!BP21)</f>
        <v>-40754.952157500004</v>
      </c>
      <c r="BQ30" s="264">
        <f>IF('Corporate Overhead'!BQ21="","",'Corporate Overhead'!BQ21)</f>
        <v>-40754.952157500004</v>
      </c>
      <c r="BR30" s="264">
        <f>IF('Corporate Overhead'!BR21="","",'Corporate Overhead'!BR21)</f>
        <v>-40754.952157500004</v>
      </c>
      <c r="BS30" s="264">
        <f>IF('Corporate Overhead'!BS21="","",'Corporate Overhead'!BS21)</f>
        <v>-40754.952157500004</v>
      </c>
      <c r="BT30" s="264">
        <f>IF('Corporate Overhead'!BT21="","",'Corporate Overhead'!BT21)</f>
        <v>-40754.952157500004</v>
      </c>
      <c r="BU30" s="264">
        <f>IF('Corporate Overhead'!BU21="","",'Corporate Overhead'!BU21)</f>
        <v>-40754.952157500004</v>
      </c>
      <c r="BV30" s="264">
        <f>IF('Corporate Overhead'!BV21="","",'Corporate Overhead'!BV21)</f>
        <v>-40754.952157500004</v>
      </c>
      <c r="BW30" s="264">
        <f>IF('Corporate Overhead'!BW21="","",'Corporate Overhead'!BW21)</f>
        <v>-40754.952157500004</v>
      </c>
      <c r="BX30" s="264">
        <f>IF('Corporate Overhead'!BX21="","",'Corporate Overhead'!BX21)</f>
        <v>-40754.952157500004</v>
      </c>
      <c r="BY30" s="264">
        <f>IF('Corporate Overhead'!BY21="","",'Corporate Overhead'!BY21)</f>
        <v>-40754.952157500004</v>
      </c>
      <c r="BZ30" s="264">
        <f>IF('Corporate Overhead'!BZ21="","",'Corporate Overhead'!BZ21)</f>
        <v>-40754.952157500004</v>
      </c>
      <c r="CA30" s="264">
        <f>IF('Corporate Overhead'!CA21="","",'Corporate Overhead'!CA21)</f>
        <v>-42792.699765375</v>
      </c>
      <c r="CB30" s="264">
        <f>IF('Corporate Overhead'!CB21="","",'Corporate Overhead'!CB21)</f>
        <v>-42792.699765375</v>
      </c>
      <c r="CC30" s="264">
        <f>IF('Corporate Overhead'!CC21="","",'Corporate Overhead'!CC21)</f>
        <v>-42792.699765375</v>
      </c>
      <c r="CD30" s="264">
        <f>IF('Corporate Overhead'!CD21="","",'Corporate Overhead'!CD21)</f>
        <v>-42792.699765375</v>
      </c>
      <c r="CE30" s="264">
        <f>IF('Corporate Overhead'!CE21="","",'Corporate Overhead'!CE21)</f>
        <v>-42792.699765375</v>
      </c>
      <c r="CF30" s="264">
        <f>IF('Corporate Overhead'!CF21="","",'Corporate Overhead'!CF21)</f>
        <v>-42792.699765375</v>
      </c>
      <c r="CG30" s="264">
        <f>IF('Corporate Overhead'!CG21="","",'Corporate Overhead'!CG21)</f>
        <v>-42792.699765375</v>
      </c>
      <c r="CH30" s="264">
        <f>IF('Corporate Overhead'!CH21="","",'Corporate Overhead'!CH21)</f>
        <v>-42792.699765375</v>
      </c>
      <c r="CI30" s="264">
        <f>IF('Corporate Overhead'!CI21="","",'Corporate Overhead'!CI21)</f>
        <v>-42792.699765375</v>
      </c>
      <c r="CJ30" s="264">
        <f>IF('Corporate Overhead'!CJ21="","",'Corporate Overhead'!CJ21)</f>
        <v>-42792.699765375</v>
      </c>
      <c r="CK30" s="264">
        <f>IF('Corporate Overhead'!CK21="","",'Corporate Overhead'!CK21)</f>
        <v>-42792.699765375</v>
      </c>
      <c r="CL30" s="264">
        <f>IF('Corporate Overhead'!CL21="","",'Corporate Overhead'!CL21)</f>
        <v>-42792.699765375</v>
      </c>
      <c r="CN30" s="264" t="str">
        <f>IF('Corporate Overhead'!CN21="","",'Corporate Overhead'!CN21)</f>
        <v/>
      </c>
      <c r="CO30" s="264">
        <f>IF('Corporate Overhead'!CO21="","",'Corporate Overhead'!CO21)</f>
        <v>-100587.6</v>
      </c>
      <c r="CP30" s="264">
        <f>IF('Corporate Overhead'!CP21="","",'Corporate Overhead'!CP21)</f>
        <v>-100587.6</v>
      </c>
      <c r="CQ30" s="264">
        <f>IF('Corporate Overhead'!CQ21="","",'Corporate Overhead'!CQ21)</f>
        <v>-100587.6</v>
      </c>
      <c r="CR30" s="264">
        <f>IF('Corporate Overhead'!CR21="","",'Corporate Overhead'!CR21)</f>
        <v>-100587.6</v>
      </c>
      <c r="CS30" s="264">
        <f>IF('Corporate Overhead'!CS21="","",'Corporate Overhead'!CS21)</f>
        <v>-105616.98</v>
      </c>
      <c r="CT30" s="264">
        <f>IF('Corporate Overhead'!CT21="","",'Corporate Overhead'!CT21)</f>
        <v>-105616.98</v>
      </c>
      <c r="CU30" s="264">
        <f>IF('Corporate Overhead'!CU21="","",'Corporate Overhead'!CU21)</f>
        <v>-105616.98</v>
      </c>
      <c r="CV30" s="264">
        <f>IF('Corporate Overhead'!CV21="","",'Corporate Overhead'!CV21)</f>
        <v>-105616.98</v>
      </c>
      <c r="CW30" s="264">
        <f>IF('Corporate Overhead'!CW21="","",'Corporate Overhead'!CW21)</f>
        <v>-110897.829</v>
      </c>
      <c r="CX30" s="264">
        <f>IF('Corporate Overhead'!CX21="","",'Corporate Overhead'!CX21)</f>
        <v>-110897.829</v>
      </c>
      <c r="CY30" s="264">
        <f>IF('Corporate Overhead'!CY21="","",'Corporate Overhead'!CY21)</f>
        <v>-110897.829</v>
      </c>
      <c r="CZ30" s="264">
        <f>IF('Corporate Overhead'!CZ21="","",'Corporate Overhead'!CZ21)</f>
        <v>-110897.829</v>
      </c>
      <c r="DA30" s="264">
        <f>IF('Corporate Overhead'!DA21="","",'Corporate Overhead'!DA21)</f>
        <v>-116442.72044999999</v>
      </c>
      <c r="DB30" s="264">
        <f>IF('Corporate Overhead'!DB21="","",'Corporate Overhead'!DB21)</f>
        <v>-116442.72044999999</v>
      </c>
      <c r="DC30" s="264">
        <f>IF('Corporate Overhead'!DC21="","",'Corporate Overhead'!DC21)</f>
        <v>-116442.72044999999</v>
      </c>
      <c r="DD30" s="264">
        <f>IF('Corporate Overhead'!DD21="","",'Corporate Overhead'!DD21)</f>
        <v>-116442.72044999999</v>
      </c>
      <c r="DE30" s="264">
        <f>IF('Corporate Overhead'!DE21="","",'Corporate Overhead'!DE21)</f>
        <v>-122264.85647249999</v>
      </c>
      <c r="DF30" s="264">
        <f>IF('Corporate Overhead'!DF21="","",'Corporate Overhead'!DF21)</f>
        <v>-122264.85647249999</v>
      </c>
      <c r="DG30" s="264">
        <f>IF('Corporate Overhead'!DG21="","",'Corporate Overhead'!DG21)</f>
        <v>-122264.85647249999</v>
      </c>
      <c r="DH30" s="264">
        <f>IF('Corporate Overhead'!DH21="","",'Corporate Overhead'!DH21)</f>
        <v>-122264.85647249999</v>
      </c>
      <c r="DI30" s="264">
        <f>IF('Corporate Overhead'!DI21="","",'Corporate Overhead'!DI21)</f>
        <v>-128378.099296125</v>
      </c>
      <c r="DJ30" s="264">
        <f>IF('Corporate Overhead'!DJ21="","",'Corporate Overhead'!DJ21)</f>
        <v>-128378.099296125</v>
      </c>
      <c r="DK30" s="264">
        <f>IF('Corporate Overhead'!DK21="","",'Corporate Overhead'!DK21)</f>
        <v>-128378.099296125</v>
      </c>
      <c r="DL30" s="264">
        <f>IF('Corporate Overhead'!DL21="","",'Corporate Overhead'!DL21)</f>
        <v>-128378.099296125</v>
      </c>
    </row>
    <row r="31" spans="1:116" x14ac:dyDescent="0.4">
      <c r="C31" t="s">
        <v>227</v>
      </c>
      <c r="G31" s="374" t="str">
        <f>'Corporate Overhead'!G22</f>
        <v>G&amp;A</v>
      </c>
      <c r="H31" s="12"/>
      <c r="I31" s="12"/>
      <c r="J31" s="61"/>
      <c r="K31" s="53">
        <f>SUMIF($4:$4,K$3,31:31)</f>
        <v>-4000.0000000000005</v>
      </c>
      <c r="L31" s="53">
        <f>SUMIF($4:$4,L$3,31:31)</f>
        <v>-4000.0000000000005</v>
      </c>
      <c r="M31" s="53">
        <f>SUMIF($4:$4,M$3,31:31)</f>
        <v>-4000.0000000000005</v>
      </c>
      <c r="N31" s="53">
        <f>SUMIF($4:$4,N$3,31:31)</f>
        <v>-4000.0000000000005</v>
      </c>
      <c r="O31" s="53">
        <f>SUMIF($4:$4,O$3,31:31)</f>
        <v>-4000.0000000000005</v>
      </c>
      <c r="P31" s="53">
        <f>SUMIF($4:$4,P$3,31:31)</f>
        <v>-4000.0000000000005</v>
      </c>
      <c r="Q31" s="53" t="str">
        <f>IF('Corporate Overhead'!Q22="","",'Corporate Overhead'!Q22)</f>
        <v/>
      </c>
      <c r="R31"/>
      <c r="S31" s="264">
        <f>IF('Corporate Overhead'!S22="","",'Corporate Overhead'!S22)</f>
        <v>-333.33333333333331</v>
      </c>
      <c r="T31" s="264">
        <f>IF('Corporate Overhead'!T22="","",'Corporate Overhead'!T22)</f>
        <v>-333.33333333333331</v>
      </c>
      <c r="U31" s="264">
        <f>IF('Corporate Overhead'!U22="","",'Corporate Overhead'!U22)</f>
        <v>-333.33333333333331</v>
      </c>
      <c r="V31" s="264">
        <f>IF('Corporate Overhead'!V22="","",'Corporate Overhead'!V22)</f>
        <v>-333.33333333333331</v>
      </c>
      <c r="W31" s="264">
        <f>IF('Corporate Overhead'!W22="","",'Corporate Overhead'!W22)</f>
        <v>-333.33333333333331</v>
      </c>
      <c r="X31" s="264">
        <f>IF('Corporate Overhead'!X22="","",'Corporate Overhead'!X22)</f>
        <v>-333.33333333333331</v>
      </c>
      <c r="Y31" s="264">
        <f>IF('Corporate Overhead'!Y22="","",'Corporate Overhead'!Y22)</f>
        <v>-333.33333333333331</v>
      </c>
      <c r="Z31" s="264">
        <f>IF('Corporate Overhead'!Z22="","",'Corporate Overhead'!Z22)</f>
        <v>-333.33333333333331</v>
      </c>
      <c r="AA31" s="264">
        <f>IF('Corporate Overhead'!AA22="","",'Corporate Overhead'!AA22)</f>
        <v>-333.33333333333331</v>
      </c>
      <c r="AB31" s="264">
        <f>IF('Corporate Overhead'!AB22="","",'Corporate Overhead'!AB22)</f>
        <v>-333.33333333333331</v>
      </c>
      <c r="AC31" s="264">
        <f>IF('Corporate Overhead'!AC22="","",'Corporate Overhead'!AC22)</f>
        <v>-333.33333333333331</v>
      </c>
      <c r="AD31" s="264">
        <f>IF('Corporate Overhead'!AD22="","",'Corporate Overhead'!AD22)</f>
        <v>-333.33333333333331</v>
      </c>
      <c r="AE31" s="264">
        <f>IF('Corporate Overhead'!AE22="","",'Corporate Overhead'!AE22)</f>
        <v>-333.33333333333331</v>
      </c>
      <c r="AF31" s="264">
        <f>IF('Corporate Overhead'!AF22="","",'Corporate Overhead'!AF22)</f>
        <v>-333.33333333333331</v>
      </c>
      <c r="AG31" s="264">
        <f>IF('Corporate Overhead'!AG22="","",'Corporate Overhead'!AG22)</f>
        <v>-333.33333333333331</v>
      </c>
      <c r="AH31" s="264">
        <f>IF('Corporate Overhead'!AH22="","",'Corporate Overhead'!AH22)</f>
        <v>-333.33333333333331</v>
      </c>
      <c r="AI31" s="264">
        <f>IF('Corporate Overhead'!AI22="","",'Corporate Overhead'!AI22)</f>
        <v>-333.33333333333331</v>
      </c>
      <c r="AJ31" s="264">
        <f>IF('Corporate Overhead'!AJ22="","",'Corporate Overhead'!AJ22)</f>
        <v>-333.33333333333331</v>
      </c>
      <c r="AK31" s="264">
        <f>IF('Corporate Overhead'!AK22="","",'Corporate Overhead'!AK22)</f>
        <v>-333.33333333333331</v>
      </c>
      <c r="AL31" s="264">
        <f>IF('Corporate Overhead'!AL22="","",'Corporate Overhead'!AL22)</f>
        <v>-333.33333333333331</v>
      </c>
      <c r="AM31" s="264">
        <f>IF('Corporate Overhead'!AM22="","",'Corporate Overhead'!AM22)</f>
        <v>-333.33333333333331</v>
      </c>
      <c r="AN31" s="264">
        <f>IF('Corporate Overhead'!AN22="","",'Corporate Overhead'!AN22)</f>
        <v>-333.33333333333331</v>
      </c>
      <c r="AO31" s="264">
        <f>IF('Corporate Overhead'!AO22="","",'Corporate Overhead'!AO22)</f>
        <v>-333.33333333333331</v>
      </c>
      <c r="AP31" s="264">
        <f>IF('Corporate Overhead'!AP22="","",'Corporate Overhead'!AP22)</f>
        <v>-333.33333333333331</v>
      </c>
      <c r="AQ31" s="264">
        <f>IF('Corporate Overhead'!AQ22="","",'Corporate Overhead'!AQ22)</f>
        <v>-333.33333333333331</v>
      </c>
      <c r="AR31" s="264">
        <f>IF('Corporate Overhead'!AR22="","",'Corporate Overhead'!AR22)</f>
        <v>-333.33333333333331</v>
      </c>
      <c r="AS31" s="264">
        <f>IF('Corporate Overhead'!AS22="","",'Corporate Overhead'!AS22)</f>
        <v>-333.33333333333331</v>
      </c>
      <c r="AT31" s="264">
        <f>IF('Corporate Overhead'!AT22="","",'Corporate Overhead'!AT22)</f>
        <v>-333.33333333333331</v>
      </c>
      <c r="AU31" s="264">
        <f>IF('Corporate Overhead'!AU22="","",'Corporate Overhead'!AU22)</f>
        <v>-333.33333333333331</v>
      </c>
      <c r="AV31" s="264">
        <f>IF('Corporate Overhead'!AV22="","",'Corporate Overhead'!AV22)</f>
        <v>-333.33333333333331</v>
      </c>
      <c r="AW31" s="264">
        <f>IF('Corporate Overhead'!AW22="","",'Corporate Overhead'!AW22)</f>
        <v>-333.33333333333331</v>
      </c>
      <c r="AX31" s="264">
        <f>IF('Corporate Overhead'!AX22="","",'Corporate Overhead'!AX22)</f>
        <v>-333.33333333333331</v>
      </c>
      <c r="AY31" s="264">
        <f>IF('Corporate Overhead'!AY22="","",'Corporate Overhead'!AY22)</f>
        <v>-333.33333333333331</v>
      </c>
      <c r="AZ31" s="264">
        <f>IF('Corporate Overhead'!AZ22="","",'Corporate Overhead'!AZ22)</f>
        <v>-333.33333333333331</v>
      </c>
      <c r="BA31" s="264">
        <f>IF('Corporate Overhead'!BA22="","",'Corporate Overhead'!BA22)</f>
        <v>-333.33333333333331</v>
      </c>
      <c r="BB31" s="264">
        <f>IF('Corporate Overhead'!BB22="","",'Corporate Overhead'!BB22)</f>
        <v>-333.33333333333331</v>
      </c>
      <c r="BC31" s="264">
        <f>IF('Corporate Overhead'!BC22="","",'Corporate Overhead'!BC22)</f>
        <v>-333.33333333333331</v>
      </c>
      <c r="BD31" s="264">
        <f>IF('Corporate Overhead'!BD22="","",'Corporate Overhead'!BD22)</f>
        <v>-333.33333333333331</v>
      </c>
      <c r="BE31" s="264">
        <f>IF('Corporate Overhead'!BE22="","",'Corporate Overhead'!BE22)</f>
        <v>-333.33333333333331</v>
      </c>
      <c r="BF31" s="264">
        <f>IF('Corporate Overhead'!BF22="","",'Corporate Overhead'!BF22)</f>
        <v>-333.33333333333331</v>
      </c>
      <c r="BG31" s="264">
        <f>IF('Corporate Overhead'!BG22="","",'Corporate Overhead'!BG22)</f>
        <v>-333.33333333333331</v>
      </c>
      <c r="BH31" s="264">
        <f>IF('Corporate Overhead'!BH22="","",'Corporate Overhead'!BH22)</f>
        <v>-333.33333333333331</v>
      </c>
      <c r="BI31" s="264">
        <f>IF('Corporate Overhead'!BI22="","",'Corporate Overhead'!BI22)</f>
        <v>-333.33333333333331</v>
      </c>
      <c r="BJ31" s="264">
        <f>IF('Corporate Overhead'!BJ22="","",'Corporate Overhead'!BJ22)</f>
        <v>-333.33333333333331</v>
      </c>
      <c r="BK31" s="264">
        <f>IF('Corporate Overhead'!BK22="","",'Corporate Overhead'!BK22)</f>
        <v>-333.33333333333331</v>
      </c>
      <c r="BL31" s="264">
        <f>IF('Corporate Overhead'!BL22="","",'Corporate Overhead'!BL22)</f>
        <v>-333.33333333333331</v>
      </c>
      <c r="BM31" s="264">
        <f>IF('Corporate Overhead'!BM22="","",'Corporate Overhead'!BM22)</f>
        <v>-333.33333333333331</v>
      </c>
      <c r="BN31" s="264">
        <f>IF('Corporate Overhead'!BN22="","",'Corporate Overhead'!BN22)</f>
        <v>-333.33333333333331</v>
      </c>
      <c r="BO31" s="264">
        <f>IF('Corporate Overhead'!BO22="","",'Corporate Overhead'!BO22)</f>
        <v>-333.33333333333331</v>
      </c>
      <c r="BP31" s="264">
        <f>IF('Corporate Overhead'!BP22="","",'Corporate Overhead'!BP22)</f>
        <v>-333.33333333333331</v>
      </c>
      <c r="BQ31" s="264">
        <f>IF('Corporate Overhead'!BQ22="","",'Corporate Overhead'!BQ22)</f>
        <v>-333.33333333333331</v>
      </c>
      <c r="BR31" s="264">
        <f>IF('Corporate Overhead'!BR22="","",'Corporate Overhead'!BR22)</f>
        <v>-333.33333333333331</v>
      </c>
      <c r="BS31" s="264">
        <f>IF('Corporate Overhead'!BS22="","",'Corporate Overhead'!BS22)</f>
        <v>-333.33333333333331</v>
      </c>
      <c r="BT31" s="264">
        <f>IF('Corporate Overhead'!BT22="","",'Corporate Overhead'!BT22)</f>
        <v>-333.33333333333331</v>
      </c>
      <c r="BU31" s="264">
        <f>IF('Corporate Overhead'!BU22="","",'Corporate Overhead'!BU22)</f>
        <v>-333.33333333333331</v>
      </c>
      <c r="BV31" s="264">
        <f>IF('Corporate Overhead'!BV22="","",'Corporate Overhead'!BV22)</f>
        <v>-333.33333333333331</v>
      </c>
      <c r="BW31" s="264">
        <f>IF('Corporate Overhead'!BW22="","",'Corporate Overhead'!BW22)</f>
        <v>-333.33333333333331</v>
      </c>
      <c r="BX31" s="264">
        <f>IF('Corporate Overhead'!BX22="","",'Corporate Overhead'!BX22)</f>
        <v>-333.33333333333331</v>
      </c>
      <c r="BY31" s="264">
        <f>IF('Corporate Overhead'!BY22="","",'Corporate Overhead'!BY22)</f>
        <v>-333.33333333333331</v>
      </c>
      <c r="BZ31" s="264">
        <f>IF('Corporate Overhead'!BZ22="","",'Corporate Overhead'!BZ22)</f>
        <v>-333.33333333333331</v>
      </c>
      <c r="CA31" s="264">
        <f>IF('Corporate Overhead'!CA22="","",'Corporate Overhead'!CA22)</f>
        <v>-333.33333333333331</v>
      </c>
      <c r="CB31" s="264">
        <f>IF('Corporate Overhead'!CB22="","",'Corporate Overhead'!CB22)</f>
        <v>-333.33333333333331</v>
      </c>
      <c r="CC31" s="264">
        <f>IF('Corporate Overhead'!CC22="","",'Corporate Overhead'!CC22)</f>
        <v>-333.33333333333331</v>
      </c>
      <c r="CD31" s="264">
        <f>IF('Corporate Overhead'!CD22="","",'Corporate Overhead'!CD22)</f>
        <v>-333.33333333333331</v>
      </c>
      <c r="CE31" s="264">
        <f>IF('Corporate Overhead'!CE22="","",'Corporate Overhead'!CE22)</f>
        <v>-333.33333333333331</v>
      </c>
      <c r="CF31" s="264">
        <f>IF('Corporate Overhead'!CF22="","",'Corporate Overhead'!CF22)</f>
        <v>-333.33333333333331</v>
      </c>
      <c r="CG31" s="264">
        <f>IF('Corporate Overhead'!CG22="","",'Corporate Overhead'!CG22)</f>
        <v>-333.33333333333331</v>
      </c>
      <c r="CH31" s="264">
        <f>IF('Corporate Overhead'!CH22="","",'Corporate Overhead'!CH22)</f>
        <v>-333.33333333333331</v>
      </c>
      <c r="CI31" s="264">
        <f>IF('Corporate Overhead'!CI22="","",'Corporate Overhead'!CI22)</f>
        <v>-333.33333333333331</v>
      </c>
      <c r="CJ31" s="264">
        <f>IF('Corporate Overhead'!CJ22="","",'Corporate Overhead'!CJ22)</f>
        <v>-333.33333333333331</v>
      </c>
      <c r="CK31" s="264">
        <f>IF('Corporate Overhead'!CK22="","",'Corporate Overhead'!CK22)</f>
        <v>-333.33333333333331</v>
      </c>
      <c r="CL31" s="264">
        <f>IF('Corporate Overhead'!CL22="","",'Corporate Overhead'!CL22)</f>
        <v>-333.33333333333331</v>
      </c>
      <c r="CN31" s="264" t="str">
        <f>IF('Corporate Overhead'!CN22="","",'Corporate Overhead'!CN22)</f>
        <v/>
      </c>
      <c r="CO31" s="264" t="e">
        <f>IF('Corporate Overhead'!CO22="","",'Corporate Overhead'!CO22)</f>
        <v>#N/A</v>
      </c>
      <c r="CP31" s="264" t="e">
        <f>IF('Corporate Overhead'!CP22="","",'Corporate Overhead'!CP22)</f>
        <v>#N/A</v>
      </c>
      <c r="CQ31" s="264" t="e">
        <f>IF('Corporate Overhead'!CQ22="","",'Corporate Overhead'!CQ22)</f>
        <v>#N/A</v>
      </c>
      <c r="CR31" s="264" t="e">
        <f>IF('Corporate Overhead'!CR22="","",'Corporate Overhead'!CR22)</f>
        <v>#N/A</v>
      </c>
      <c r="CS31" s="264" t="e">
        <f>IF('Corporate Overhead'!CS22="","",'Corporate Overhead'!CS22)</f>
        <v>#N/A</v>
      </c>
      <c r="CT31" s="264" t="e">
        <f>IF('Corporate Overhead'!CT22="","",'Corporate Overhead'!CT22)</f>
        <v>#N/A</v>
      </c>
      <c r="CU31" s="264" t="e">
        <f>IF('Corporate Overhead'!CU22="","",'Corporate Overhead'!CU22)</f>
        <v>#N/A</v>
      </c>
      <c r="CV31" s="264" t="e">
        <f>IF('Corporate Overhead'!CV22="","",'Corporate Overhead'!CV22)</f>
        <v>#N/A</v>
      </c>
      <c r="CW31" s="264" t="e">
        <f>IF('Corporate Overhead'!CW22="","",'Corporate Overhead'!CW22)</f>
        <v>#N/A</v>
      </c>
      <c r="CX31" s="264" t="e">
        <f>IF('Corporate Overhead'!CX22="","",'Corporate Overhead'!CX22)</f>
        <v>#N/A</v>
      </c>
      <c r="CY31" s="264" t="e">
        <f>IF('Corporate Overhead'!CY22="","",'Corporate Overhead'!CY22)</f>
        <v>#N/A</v>
      </c>
      <c r="CZ31" s="264" t="e">
        <f>IF('Corporate Overhead'!CZ22="","",'Corporate Overhead'!CZ22)</f>
        <v>#N/A</v>
      </c>
      <c r="DA31" s="264" t="e">
        <f>IF('Corporate Overhead'!DA22="","",'Corporate Overhead'!DA22)</f>
        <v>#N/A</v>
      </c>
      <c r="DB31" s="264" t="e">
        <f>IF('Corporate Overhead'!DB22="","",'Corporate Overhead'!DB22)</f>
        <v>#N/A</v>
      </c>
      <c r="DC31" s="264" t="e">
        <f>IF('Corporate Overhead'!DC22="","",'Corporate Overhead'!DC22)</f>
        <v>#N/A</v>
      </c>
      <c r="DD31" s="264" t="e">
        <f>IF('Corporate Overhead'!DD22="","",'Corporate Overhead'!DD22)</f>
        <v>#N/A</v>
      </c>
      <c r="DE31" s="264" t="e">
        <f>IF('Corporate Overhead'!DE22="","",'Corporate Overhead'!DE22)</f>
        <v>#N/A</v>
      </c>
      <c r="DF31" s="264" t="e">
        <f>IF('Corporate Overhead'!DF22="","",'Corporate Overhead'!DF22)</f>
        <v>#N/A</v>
      </c>
      <c r="DG31" s="264" t="e">
        <f>IF('Corporate Overhead'!DG22="","",'Corporate Overhead'!DG22)</f>
        <v>#N/A</v>
      </c>
      <c r="DH31" s="264" t="e">
        <f>IF('Corporate Overhead'!DH22="","",'Corporate Overhead'!DH22)</f>
        <v>#N/A</v>
      </c>
      <c r="DI31" s="264" t="e">
        <f>IF('Corporate Overhead'!DI22="","",'Corporate Overhead'!DI22)</f>
        <v>#N/A</v>
      </c>
      <c r="DJ31" s="264" t="e">
        <f>IF('Corporate Overhead'!DJ22="","",'Corporate Overhead'!DJ22)</f>
        <v>#N/A</v>
      </c>
      <c r="DK31" s="264" t="e">
        <f>IF('Corporate Overhead'!DK22="","",'Corporate Overhead'!DK22)</f>
        <v>#N/A</v>
      </c>
      <c r="DL31" s="264" t="e">
        <f>IF('Corporate Overhead'!DL22="","",'Corporate Overhead'!DL22)</f>
        <v>#N/A</v>
      </c>
    </row>
    <row r="32" spans="1:116" x14ac:dyDescent="0.4">
      <c r="C32" t="s">
        <v>227</v>
      </c>
      <c r="G32" s="374" t="str">
        <f>'Corporate Overhead'!G23</f>
        <v>S&amp;M</v>
      </c>
      <c r="H32" s="12"/>
      <c r="I32" s="12"/>
      <c r="J32" s="61"/>
      <c r="K32" s="53">
        <f>SUMIF($4:$4,K$3,32:32)</f>
        <v>0</v>
      </c>
      <c r="L32" s="53">
        <f>SUMIF($4:$4,L$3,32:32)</f>
        <v>0</v>
      </c>
      <c r="M32" s="53">
        <f>SUMIF($4:$4,M$3,32:32)</f>
        <v>0</v>
      </c>
      <c r="N32" s="53">
        <f>SUMIF($4:$4,N$3,32:32)</f>
        <v>0</v>
      </c>
      <c r="O32" s="53">
        <f>SUMIF($4:$4,O$3,32:32)</f>
        <v>0</v>
      </c>
      <c r="P32" s="53">
        <f>SUMIF($4:$4,P$3,32:32)</f>
        <v>0</v>
      </c>
      <c r="Q32" s="53" t="str">
        <f>IF('Corporate Overhead'!Q23="","",'Corporate Overhead'!Q23)</f>
        <v/>
      </c>
      <c r="R32"/>
      <c r="S32" s="264">
        <f>IF('Corporate Overhead'!S23="","",'Corporate Overhead'!S23)</f>
        <v>0</v>
      </c>
      <c r="T32" s="264">
        <f>IF('Corporate Overhead'!T23="","",'Corporate Overhead'!T23)</f>
        <v>0</v>
      </c>
      <c r="U32" s="264">
        <f>IF('Corporate Overhead'!U23="","",'Corporate Overhead'!U23)</f>
        <v>0</v>
      </c>
      <c r="V32" s="264">
        <f>IF('Corporate Overhead'!V23="","",'Corporate Overhead'!V23)</f>
        <v>0</v>
      </c>
      <c r="W32" s="264">
        <f>IF('Corporate Overhead'!W23="","",'Corporate Overhead'!W23)</f>
        <v>0</v>
      </c>
      <c r="X32" s="264">
        <f>IF('Corporate Overhead'!X23="","",'Corporate Overhead'!X23)</f>
        <v>0</v>
      </c>
      <c r="Y32" s="264">
        <f>IF('Corporate Overhead'!Y23="","",'Corporate Overhead'!Y23)</f>
        <v>0</v>
      </c>
      <c r="Z32" s="264">
        <f>IF('Corporate Overhead'!Z23="","",'Corporate Overhead'!Z23)</f>
        <v>0</v>
      </c>
      <c r="AA32" s="264">
        <f>IF('Corporate Overhead'!AA23="","",'Corporate Overhead'!AA23)</f>
        <v>0</v>
      </c>
      <c r="AB32" s="264">
        <f>IF('Corporate Overhead'!AB23="","",'Corporate Overhead'!AB23)</f>
        <v>0</v>
      </c>
      <c r="AC32" s="264">
        <f>IF('Corporate Overhead'!AC23="","",'Corporate Overhead'!AC23)</f>
        <v>0</v>
      </c>
      <c r="AD32" s="264">
        <f>IF('Corporate Overhead'!AD23="","",'Corporate Overhead'!AD23)</f>
        <v>0</v>
      </c>
      <c r="AE32" s="264">
        <f>IF('Corporate Overhead'!AE23="","",'Corporate Overhead'!AE23)</f>
        <v>0</v>
      </c>
      <c r="AF32" s="264">
        <f>IF('Corporate Overhead'!AF23="","",'Corporate Overhead'!AF23)</f>
        <v>0</v>
      </c>
      <c r="AG32" s="264">
        <f>IF('Corporate Overhead'!AG23="","",'Corporate Overhead'!AG23)</f>
        <v>0</v>
      </c>
      <c r="AH32" s="264">
        <f>IF('Corporate Overhead'!AH23="","",'Corporate Overhead'!AH23)</f>
        <v>0</v>
      </c>
      <c r="AI32" s="264">
        <f>IF('Corporate Overhead'!AI23="","",'Corporate Overhead'!AI23)</f>
        <v>0</v>
      </c>
      <c r="AJ32" s="264">
        <f>IF('Corporate Overhead'!AJ23="","",'Corporate Overhead'!AJ23)</f>
        <v>0</v>
      </c>
      <c r="AK32" s="264">
        <f>IF('Corporate Overhead'!AK23="","",'Corporate Overhead'!AK23)</f>
        <v>0</v>
      </c>
      <c r="AL32" s="264">
        <f>IF('Corporate Overhead'!AL23="","",'Corporate Overhead'!AL23)</f>
        <v>0</v>
      </c>
      <c r="AM32" s="264">
        <f>IF('Corporate Overhead'!AM23="","",'Corporate Overhead'!AM23)</f>
        <v>0</v>
      </c>
      <c r="AN32" s="264">
        <f>IF('Corporate Overhead'!AN23="","",'Corporate Overhead'!AN23)</f>
        <v>0</v>
      </c>
      <c r="AO32" s="264">
        <f>IF('Corporate Overhead'!AO23="","",'Corporate Overhead'!AO23)</f>
        <v>0</v>
      </c>
      <c r="AP32" s="264">
        <f>IF('Corporate Overhead'!AP23="","",'Corporate Overhead'!AP23)</f>
        <v>0</v>
      </c>
      <c r="AQ32" s="264">
        <f>IF('Corporate Overhead'!AQ23="","",'Corporate Overhead'!AQ23)</f>
        <v>0</v>
      </c>
      <c r="AR32" s="264">
        <f>IF('Corporate Overhead'!AR23="","",'Corporate Overhead'!AR23)</f>
        <v>0</v>
      </c>
      <c r="AS32" s="264">
        <f>IF('Corporate Overhead'!AS23="","",'Corporate Overhead'!AS23)</f>
        <v>0</v>
      </c>
      <c r="AT32" s="264">
        <f>IF('Corporate Overhead'!AT23="","",'Corporate Overhead'!AT23)</f>
        <v>0</v>
      </c>
      <c r="AU32" s="264">
        <f>IF('Corporate Overhead'!AU23="","",'Corporate Overhead'!AU23)</f>
        <v>0</v>
      </c>
      <c r="AV32" s="264">
        <f>IF('Corporate Overhead'!AV23="","",'Corporate Overhead'!AV23)</f>
        <v>0</v>
      </c>
      <c r="AW32" s="264">
        <f>IF('Corporate Overhead'!AW23="","",'Corporate Overhead'!AW23)</f>
        <v>0</v>
      </c>
      <c r="AX32" s="264">
        <f>IF('Corporate Overhead'!AX23="","",'Corporate Overhead'!AX23)</f>
        <v>0</v>
      </c>
      <c r="AY32" s="264">
        <f>IF('Corporate Overhead'!AY23="","",'Corporate Overhead'!AY23)</f>
        <v>0</v>
      </c>
      <c r="AZ32" s="264">
        <f>IF('Corporate Overhead'!AZ23="","",'Corporate Overhead'!AZ23)</f>
        <v>0</v>
      </c>
      <c r="BA32" s="264">
        <f>IF('Corporate Overhead'!BA23="","",'Corporate Overhead'!BA23)</f>
        <v>0</v>
      </c>
      <c r="BB32" s="264">
        <f>IF('Corporate Overhead'!BB23="","",'Corporate Overhead'!BB23)</f>
        <v>0</v>
      </c>
      <c r="BC32" s="264">
        <f>IF('Corporate Overhead'!BC23="","",'Corporate Overhead'!BC23)</f>
        <v>0</v>
      </c>
      <c r="BD32" s="264">
        <f>IF('Corporate Overhead'!BD23="","",'Corporate Overhead'!BD23)</f>
        <v>0</v>
      </c>
      <c r="BE32" s="264">
        <f>IF('Corporate Overhead'!BE23="","",'Corporate Overhead'!BE23)</f>
        <v>0</v>
      </c>
      <c r="BF32" s="264">
        <f>IF('Corporate Overhead'!BF23="","",'Corporate Overhead'!BF23)</f>
        <v>0</v>
      </c>
      <c r="BG32" s="264">
        <f>IF('Corporate Overhead'!BG23="","",'Corporate Overhead'!BG23)</f>
        <v>0</v>
      </c>
      <c r="BH32" s="264">
        <f>IF('Corporate Overhead'!BH23="","",'Corporate Overhead'!BH23)</f>
        <v>0</v>
      </c>
      <c r="BI32" s="264">
        <f>IF('Corporate Overhead'!BI23="","",'Corporate Overhead'!BI23)</f>
        <v>0</v>
      </c>
      <c r="BJ32" s="264">
        <f>IF('Corporate Overhead'!BJ23="","",'Corporate Overhead'!BJ23)</f>
        <v>0</v>
      </c>
      <c r="BK32" s="264">
        <f>IF('Corporate Overhead'!BK23="","",'Corporate Overhead'!BK23)</f>
        <v>0</v>
      </c>
      <c r="BL32" s="264">
        <f>IF('Corporate Overhead'!BL23="","",'Corporate Overhead'!BL23)</f>
        <v>0</v>
      </c>
      <c r="BM32" s="264">
        <f>IF('Corporate Overhead'!BM23="","",'Corporate Overhead'!BM23)</f>
        <v>0</v>
      </c>
      <c r="BN32" s="264">
        <f>IF('Corporate Overhead'!BN23="","",'Corporate Overhead'!BN23)</f>
        <v>0</v>
      </c>
      <c r="BO32" s="264">
        <f>IF('Corporate Overhead'!BO23="","",'Corporate Overhead'!BO23)</f>
        <v>0</v>
      </c>
      <c r="BP32" s="264">
        <f>IF('Corporate Overhead'!BP23="","",'Corporate Overhead'!BP23)</f>
        <v>0</v>
      </c>
      <c r="BQ32" s="264">
        <f>IF('Corporate Overhead'!BQ23="","",'Corporate Overhead'!BQ23)</f>
        <v>0</v>
      </c>
      <c r="BR32" s="264">
        <f>IF('Corporate Overhead'!BR23="","",'Corporate Overhead'!BR23)</f>
        <v>0</v>
      </c>
      <c r="BS32" s="264">
        <f>IF('Corporate Overhead'!BS23="","",'Corporate Overhead'!BS23)</f>
        <v>0</v>
      </c>
      <c r="BT32" s="264">
        <f>IF('Corporate Overhead'!BT23="","",'Corporate Overhead'!BT23)</f>
        <v>0</v>
      </c>
      <c r="BU32" s="264">
        <f>IF('Corporate Overhead'!BU23="","",'Corporate Overhead'!BU23)</f>
        <v>0</v>
      </c>
      <c r="BV32" s="264">
        <f>IF('Corporate Overhead'!BV23="","",'Corporate Overhead'!BV23)</f>
        <v>0</v>
      </c>
      <c r="BW32" s="264">
        <f>IF('Corporate Overhead'!BW23="","",'Corporate Overhead'!BW23)</f>
        <v>0</v>
      </c>
      <c r="BX32" s="264">
        <f>IF('Corporate Overhead'!BX23="","",'Corporate Overhead'!BX23)</f>
        <v>0</v>
      </c>
      <c r="BY32" s="264">
        <f>IF('Corporate Overhead'!BY23="","",'Corporate Overhead'!BY23)</f>
        <v>0</v>
      </c>
      <c r="BZ32" s="264">
        <f>IF('Corporate Overhead'!BZ23="","",'Corporate Overhead'!BZ23)</f>
        <v>0</v>
      </c>
      <c r="CA32" s="264">
        <f>IF('Corporate Overhead'!CA23="","",'Corporate Overhead'!CA23)</f>
        <v>0</v>
      </c>
      <c r="CB32" s="264">
        <f>IF('Corporate Overhead'!CB23="","",'Corporate Overhead'!CB23)</f>
        <v>0</v>
      </c>
      <c r="CC32" s="264">
        <f>IF('Corporate Overhead'!CC23="","",'Corporate Overhead'!CC23)</f>
        <v>0</v>
      </c>
      <c r="CD32" s="264">
        <f>IF('Corporate Overhead'!CD23="","",'Corporate Overhead'!CD23)</f>
        <v>0</v>
      </c>
      <c r="CE32" s="264">
        <f>IF('Corporate Overhead'!CE23="","",'Corporate Overhead'!CE23)</f>
        <v>0</v>
      </c>
      <c r="CF32" s="264">
        <f>IF('Corporate Overhead'!CF23="","",'Corporate Overhead'!CF23)</f>
        <v>0</v>
      </c>
      <c r="CG32" s="264">
        <f>IF('Corporate Overhead'!CG23="","",'Corporate Overhead'!CG23)</f>
        <v>0</v>
      </c>
      <c r="CH32" s="264">
        <f>IF('Corporate Overhead'!CH23="","",'Corporate Overhead'!CH23)</f>
        <v>0</v>
      </c>
      <c r="CI32" s="264">
        <f>IF('Corporate Overhead'!CI23="","",'Corporate Overhead'!CI23)</f>
        <v>0</v>
      </c>
      <c r="CJ32" s="264">
        <f>IF('Corporate Overhead'!CJ23="","",'Corporate Overhead'!CJ23)</f>
        <v>0</v>
      </c>
      <c r="CK32" s="264">
        <f>IF('Corporate Overhead'!CK23="","",'Corporate Overhead'!CK23)</f>
        <v>0</v>
      </c>
      <c r="CL32" s="264">
        <f>IF('Corporate Overhead'!CL23="","",'Corporate Overhead'!CL23)</f>
        <v>0</v>
      </c>
      <c r="CN32" s="264" t="str">
        <f>IF('Corporate Overhead'!CN23="","",'Corporate Overhead'!CN23)</f>
        <v/>
      </c>
      <c r="CO32" s="264" t="e">
        <f>IF('Corporate Overhead'!CO23="","",'Corporate Overhead'!CO23)</f>
        <v>#N/A</v>
      </c>
      <c r="CP32" s="264" t="e">
        <f>IF('Corporate Overhead'!CP23="","",'Corporate Overhead'!CP23)</f>
        <v>#N/A</v>
      </c>
      <c r="CQ32" s="264" t="e">
        <f>IF('Corporate Overhead'!CQ23="","",'Corporate Overhead'!CQ23)</f>
        <v>#N/A</v>
      </c>
      <c r="CR32" s="264" t="e">
        <f>IF('Corporate Overhead'!CR23="","",'Corporate Overhead'!CR23)</f>
        <v>#N/A</v>
      </c>
      <c r="CS32" s="264" t="e">
        <f>IF('Corporate Overhead'!CS23="","",'Corporate Overhead'!CS23)</f>
        <v>#N/A</v>
      </c>
      <c r="CT32" s="264" t="e">
        <f>IF('Corporate Overhead'!CT23="","",'Corporate Overhead'!CT23)</f>
        <v>#N/A</v>
      </c>
      <c r="CU32" s="264" t="e">
        <f>IF('Corporate Overhead'!CU23="","",'Corporate Overhead'!CU23)</f>
        <v>#N/A</v>
      </c>
      <c r="CV32" s="264" t="e">
        <f>IF('Corporate Overhead'!CV23="","",'Corporate Overhead'!CV23)</f>
        <v>#N/A</v>
      </c>
      <c r="CW32" s="264" t="e">
        <f>IF('Corporate Overhead'!CW23="","",'Corporate Overhead'!CW23)</f>
        <v>#N/A</v>
      </c>
      <c r="CX32" s="264" t="e">
        <f>IF('Corporate Overhead'!CX23="","",'Corporate Overhead'!CX23)</f>
        <v>#N/A</v>
      </c>
      <c r="CY32" s="264" t="e">
        <f>IF('Corporate Overhead'!CY23="","",'Corporate Overhead'!CY23)</f>
        <v>#N/A</v>
      </c>
      <c r="CZ32" s="264" t="e">
        <f>IF('Corporate Overhead'!CZ23="","",'Corporate Overhead'!CZ23)</f>
        <v>#N/A</v>
      </c>
      <c r="DA32" s="264" t="e">
        <f>IF('Corporate Overhead'!DA23="","",'Corporate Overhead'!DA23)</f>
        <v>#N/A</v>
      </c>
      <c r="DB32" s="264" t="e">
        <f>IF('Corporate Overhead'!DB23="","",'Corporate Overhead'!DB23)</f>
        <v>#N/A</v>
      </c>
      <c r="DC32" s="264" t="e">
        <f>IF('Corporate Overhead'!DC23="","",'Corporate Overhead'!DC23)</f>
        <v>#N/A</v>
      </c>
      <c r="DD32" s="264" t="e">
        <f>IF('Corporate Overhead'!DD23="","",'Corporate Overhead'!DD23)</f>
        <v>#N/A</v>
      </c>
      <c r="DE32" s="264" t="e">
        <f>IF('Corporate Overhead'!DE23="","",'Corporate Overhead'!DE23)</f>
        <v>#N/A</v>
      </c>
      <c r="DF32" s="264" t="e">
        <f>IF('Corporate Overhead'!DF23="","",'Corporate Overhead'!DF23)</f>
        <v>#N/A</v>
      </c>
      <c r="DG32" s="264" t="e">
        <f>IF('Corporate Overhead'!DG23="","",'Corporate Overhead'!DG23)</f>
        <v>#N/A</v>
      </c>
      <c r="DH32" s="264" t="e">
        <f>IF('Corporate Overhead'!DH23="","",'Corporate Overhead'!DH23)</f>
        <v>#N/A</v>
      </c>
      <c r="DI32" s="264" t="e">
        <f>IF('Corporate Overhead'!DI23="","",'Corporate Overhead'!DI23)</f>
        <v>#N/A</v>
      </c>
      <c r="DJ32" s="264" t="e">
        <f>IF('Corporate Overhead'!DJ23="","",'Corporate Overhead'!DJ23)</f>
        <v>#N/A</v>
      </c>
      <c r="DK32" s="264" t="e">
        <f>IF('Corporate Overhead'!DK23="","",'Corporate Overhead'!DK23)</f>
        <v>#N/A</v>
      </c>
      <c r="DL32" s="264" t="e">
        <f>IF('Corporate Overhead'!DL23="","",'Corporate Overhead'!DL23)</f>
        <v>#N/A</v>
      </c>
    </row>
    <row r="33" spans="2:116" x14ac:dyDescent="0.4">
      <c r="C33" t="s">
        <v>227</v>
      </c>
      <c r="G33" s="374" t="str">
        <f>'Corporate Overhead'!G24</f>
        <v>R&amp;D</v>
      </c>
      <c r="H33" s="12"/>
      <c r="I33" s="12"/>
      <c r="J33" s="61"/>
      <c r="K33" s="53">
        <f>SUMIF($4:$4,K$3,33:33)</f>
        <v>0</v>
      </c>
      <c r="L33" s="53">
        <f>SUMIF($4:$4,L$3,33:33)</f>
        <v>0</v>
      </c>
      <c r="M33" s="53">
        <f>SUMIF($4:$4,M$3,33:33)</f>
        <v>0</v>
      </c>
      <c r="N33" s="53">
        <f>SUMIF($4:$4,N$3,33:33)</f>
        <v>0</v>
      </c>
      <c r="O33" s="53">
        <f>SUMIF($4:$4,O$3,33:33)</f>
        <v>0</v>
      </c>
      <c r="P33" s="53">
        <f>SUMIF($4:$4,P$3,33:33)</f>
        <v>0</v>
      </c>
      <c r="Q33" s="53" t="str">
        <f>IF('Corporate Overhead'!Q24="","",'Corporate Overhead'!Q24)</f>
        <v/>
      </c>
      <c r="R33"/>
      <c r="S33" s="264">
        <f>IF('Corporate Overhead'!S24="","",'Corporate Overhead'!S24)</f>
        <v>0</v>
      </c>
      <c r="T33" s="264">
        <f>IF('Corporate Overhead'!T24="","",'Corporate Overhead'!T24)</f>
        <v>0</v>
      </c>
      <c r="U33" s="264">
        <f>IF('Corporate Overhead'!U24="","",'Corporate Overhead'!U24)</f>
        <v>0</v>
      </c>
      <c r="V33" s="264">
        <f>IF('Corporate Overhead'!V24="","",'Corporate Overhead'!V24)</f>
        <v>0</v>
      </c>
      <c r="W33" s="264">
        <f>IF('Corporate Overhead'!W24="","",'Corporate Overhead'!W24)</f>
        <v>0</v>
      </c>
      <c r="X33" s="264">
        <f>IF('Corporate Overhead'!X24="","",'Corporate Overhead'!X24)</f>
        <v>0</v>
      </c>
      <c r="Y33" s="264">
        <f>IF('Corporate Overhead'!Y24="","",'Corporate Overhead'!Y24)</f>
        <v>0</v>
      </c>
      <c r="Z33" s="264">
        <f>IF('Corporate Overhead'!Z24="","",'Corporate Overhead'!Z24)</f>
        <v>0</v>
      </c>
      <c r="AA33" s="264">
        <f>IF('Corporate Overhead'!AA24="","",'Corporate Overhead'!AA24)</f>
        <v>0</v>
      </c>
      <c r="AB33" s="264">
        <f>IF('Corporate Overhead'!AB24="","",'Corporate Overhead'!AB24)</f>
        <v>0</v>
      </c>
      <c r="AC33" s="264">
        <f>IF('Corporate Overhead'!AC24="","",'Corporate Overhead'!AC24)</f>
        <v>0</v>
      </c>
      <c r="AD33" s="264">
        <f>IF('Corporate Overhead'!AD24="","",'Corporate Overhead'!AD24)</f>
        <v>0</v>
      </c>
      <c r="AE33" s="264">
        <f>IF('Corporate Overhead'!AE24="","",'Corporate Overhead'!AE24)</f>
        <v>0</v>
      </c>
      <c r="AF33" s="264">
        <f>IF('Corporate Overhead'!AF24="","",'Corporate Overhead'!AF24)</f>
        <v>0</v>
      </c>
      <c r="AG33" s="264">
        <f>IF('Corporate Overhead'!AG24="","",'Corporate Overhead'!AG24)</f>
        <v>0</v>
      </c>
      <c r="AH33" s="264">
        <f>IF('Corporate Overhead'!AH24="","",'Corporate Overhead'!AH24)</f>
        <v>0</v>
      </c>
      <c r="AI33" s="264">
        <f>IF('Corporate Overhead'!AI24="","",'Corporate Overhead'!AI24)</f>
        <v>0</v>
      </c>
      <c r="AJ33" s="264">
        <f>IF('Corporate Overhead'!AJ24="","",'Corporate Overhead'!AJ24)</f>
        <v>0</v>
      </c>
      <c r="AK33" s="264">
        <f>IF('Corporate Overhead'!AK24="","",'Corporate Overhead'!AK24)</f>
        <v>0</v>
      </c>
      <c r="AL33" s="264">
        <f>IF('Corporate Overhead'!AL24="","",'Corporate Overhead'!AL24)</f>
        <v>0</v>
      </c>
      <c r="AM33" s="264">
        <f>IF('Corporate Overhead'!AM24="","",'Corporate Overhead'!AM24)</f>
        <v>0</v>
      </c>
      <c r="AN33" s="264">
        <f>IF('Corporate Overhead'!AN24="","",'Corporate Overhead'!AN24)</f>
        <v>0</v>
      </c>
      <c r="AO33" s="264">
        <f>IF('Corporate Overhead'!AO24="","",'Corporate Overhead'!AO24)</f>
        <v>0</v>
      </c>
      <c r="AP33" s="264">
        <f>IF('Corporate Overhead'!AP24="","",'Corporate Overhead'!AP24)</f>
        <v>0</v>
      </c>
      <c r="AQ33" s="264">
        <f>IF('Corporate Overhead'!AQ24="","",'Corporate Overhead'!AQ24)</f>
        <v>0</v>
      </c>
      <c r="AR33" s="264">
        <f>IF('Corporate Overhead'!AR24="","",'Corporate Overhead'!AR24)</f>
        <v>0</v>
      </c>
      <c r="AS33" s="264">
        <f>IF('Corporate Overhead'!AS24="","",'Corporate Overhead'!AS24)</f>
        <v>0</v>
      </c>
      <c r="AT33" s="264">
        <f>IF('Corporate Overhead'!AT24="","",'Corporate Overhead'!AT24)</f>
        <v>0</v>
      </c>
      <c r="AU33" s="264">
        <f>IF('Corporate Overhead'!AU24="","",'Corporate Overhead'!AU24)</f>
        <v>0</v>
      </c>
      <c r="AV33" s="264">
        <f>IF('Corporate Overhead'!AV24="","",'Corporate Overhead'!AV24)</f>
        <v>0</v>
      </c>
      <c r="AW33" s="264">
        <f>IF('Corporate Overhead'!AW24="","",'Corporate Overhead'!AW24)</f>
        <v>0</v>
      </c>
      <c r="AX33" s="264">
        <f>IF('Corporate Overhead'!AX24="","",'Corporate Overhead'!AX24)</f>
        <v>0</v>
      </c>
      <c r="AY33" s="264">
        <f>IF('Corporate Overhead'!AY24="","",'Corporate Overhead'!AY24)</f>
        <v>0</v>
      </c>
      <c r="AZ33" s="264">
        <f>IF('Corporate Overhead'!AZ24="","",'Corporate Overhead'!AZ24)</f>
        <v>0</v>
      </c>
      <c r="BA33" s="264">
        <f>IF('Corporate Overhead'!BA24="","",'Corporate Overhead'!BA24)</f>
        <v>0</v>
      </c>
      <c r="BB33" s="264">
        <f>IF('Corporate Overhead'!BB24="","",'Corporate Overhead'!BB24)</f>
        <v>0</v>
      </c>
      <c r="BC33" s="264">
        <f>IF('Corporate Overhead'!BC24="","",'Corporate Overhead'!BC24)</f>
        <v>0</v>
      </c>
      <c r="BD33" s="264">
        <f>IF('Corporate Overhead'!BD24="","",'Corporate Overhead'!BD24)</f>
        <v>0</v>
      </c>
      <c r="BE33" s="264">
        <f>IF('Corporate Overhead'!BE24="","",'Corporate Overhead'!BE24)</f>
        <v>0</v>
      </c>
      <c r="BF33" s="264">
        <f>IF('Corporate Overhead'!BF24="","",'Corporate Overhead'!BF24)</f>
        <v>0</v>
      </c>
      <c r="BG33" s="264">
        <f>IF('Corporate Overhead'!BG24="","",'Corporate Overhead'!BG24)</f>
        <v>0</v>
      </c>
      <c r="BH33" s="264">
        <f>IF('Corporate Overhead'!BH24="","",'Corporate Overhead'!BH24)</f>
        <v>0</v>
      </c>
      <c r="BI33" s="264">
        <f>IF('Corporate Overhead'!BI24="","",'Corporate Overhead'!BI24)</f>
        <v>0</v>
      </c>
      <c r="BJ33" s="264">
        <f>IF('Corporate Overhead'!BJ24="","",'Corporate Overhead'!BJ24)</f>
        <v>0</v>
      </c>
      <c r="BK33" s="264">
        <f>IF('Corporate Overhead'!BK24="","",'Corporate Overhead'!BK24)</f>
        <v>0</v>
      </c>
      <c r="BL33" s="264">
        <f>IF('Corporate Overhead'!BL24="","",'Corporate Overhead'!BL24)</f>
        <v>0</v>
      </c>
      <c r="BM33" s="264">
        <f>IF('Corporate Overhead'!BM24="","",'Corporate Overhead'!BM24)</f>
        <v>0</v>
      </c>
      <c r="BN33" s="264">
        <f>IF('Corporate Overhead'!BN24="","",'Corporate Overhead'!BN24)</f>
        <v>0</v>
      </c>
      <c r="BO33" s="264">
        <f>IF('Corporate Overhead'!BO24="","",'Corporate Overhead'!BO24)</f>
        <v>0</v>
      </c>
      <c r="BP33" s="264">
        <f>IF('Corporate Overhead'!BP24="","",'Corporate Overhead'!BP24)</f>
        <v>0</v>
      </c>
      <c r="BQ33" s="264">
        <f>IF('Corporate Overhead'!BQ24="","",'Corporate Overhead'!BQ24)</f>
        <v>0</v>
      </c>
      <c r="BR33" s="264">
        <f>IF('Corporate Overhead'!BR24="","",'Corporate Overhead'!BR24)</f>
        <v>0</v>
      </c>
      <c r="BS33" s="264">
        <f>IF('Corporate Overhead'!BS24="","",'Corporate Overhead'!BS24)</f>
        <v>0</v>
      </c>
      <c r="BT33" s="264">
        <f>IF('Corporate Overhead'!BT24="","",'Corporate Overhead'!BT24)</f>
        <v>0</v>
      </c>
      <c r="BU33" s="264">
        <f>IF('Corporate Overhead'!BU24="","",'Corporate Overhead'!BU24)</f>
        <v>0</v>
      </c>
      <c r="BV33" s="264">
        <f>IF('Corporate Overhead'!BV24="","",'Corporate Overhead'!BV24)</f>
        <v>0</v>
      </c>
      <c r="BW33" s="264">
        <f>IF('Corporate Overhead'!BW24="","",'Corporate Overhead'!BW24)</f>
        <v>0</v>
      </c>
      <c r="BX33" s="264">
        <f>IF('Corporate Overhead'!BX24="","",'Corporate Overhead'!BX24)</f>
        <v>0</v>
      </c>
      <c r="BY33" s="264">
        <f>IF('Corporate Overhead'!BY24="","",'Corporate Overhead'!BY24)</f>
        <v>0</v>
      </c>
      <c r="BZ33" s="264">
        <f>IF('Corporate Overhead'!BZ24="","",'Corporate Overhead'!BZ24)</f>
        <v>0</v>
      </c>
      <c r="CA33" s="264">
        <f>IF('Corporate Overhead'!CA24="","",'Corporate Overhead'!CA24)</f>
        <v>0</v>
      </c>
      <c r="CB33" s="264">
        <f>IF('Corporate Overhead'!CB24="","",'Corporate Overhead'!CB24)</f>
        <v>0</v>
      </c>
      <c r="CC33" s="264">
        <f>IF('Corporate Overhead'!CC24="","",'Corporate Overhead'!CC24)</f>
        <v>0</v>
      </c>
      <c r="CD33" s="264">
        <f>IF('Corporate Overhead'!CD24="","",'Corporate Overhead'!CD24)</f>
        <v>0</v>
      </c>
      <c r="CE33" s="264">
        <f>IF('Corporate Overhead'!CE24="","",'Corporate Overhead'!CE24)</f>
        <v>0</v>
      </c>
      <c r="CF33" s="264">
        <f>IF('Corporate Overhead'!CF24="","",'Corporate Overhead'!CF24)</f>
        <v>0</v>
      </c>
      <c r="CG33" s="264">
        <f>IF('Corporate Overhead'!CG24="","",'Corporate Overhead'!CG24)</f>
        <v>0</v>
      </c>
      <c r="CH33" s="264">
        <f>IF('Corporate Overhead'!CH24="","",'Corporate Overhead'!CH24)</f>
        <v>0</v>
      </c>
      <c r="CI33" s="264">
        <f>IF('Corporate Overhead'!CI24="","",'Corporate Overhead'!CI24)</f>
        <v>0</v>
      </c>
      <c r="CJ33" s="264">
        <f>IF('Corporate Overhead'!CJ24="","",'Corporate Overhead'!CJ24)</f>
        <v>0</v>
      </c>
      <c r="CK33" s="264">
        <f>IF('Corporate Overhead'!CK24="","",'Corporate Overhead'!CK24)</f>
        <v>0</v>
      </c>
      <c r="CL33" s="264">
        <f>IF('Corporate Overhead'!CL24="","",'Corporate Overhead'!CL24)</f>
        <v>0</v>
      </c>
      <c r="CN33" s="264" t="str">
        <f>IF('Corporate Overhead'!CN24="","",'Corporate Overhead'!CN24)</f>
        <v/>
      </c>
      <c r="CO33" s="264">
        <f>IF('Corporate Overhead'!CO24="","",'Corporate Overhead'!CO24)</f>
        <v>0</v>
      </c>
      <c r="CP33" s="264">
        <f>IF('Corporate Overhead'!CP24="","",'Corporate Overhead'!CP24)</f>
        <v>0</v>
      </c>
      <c r="CQ33" s="264">
        <f>IF('Corporate Overhead'!CQ24="","",'Corporate Overhead'!CQ24)</f>
        <v>0</v>
      </c>
      <c r="CR33" s="264">
        <f>IF('Corporate Overhead'!CR24="","",'Corporate Overhead'!CR24)</f>
        <v>0</v>
      </c>
      <c r="CS33" s="264">
        <f>IF('Corporate Overhead'!CS24="","",'Corporate Overhead'!CS24)</f>
        <v>0</v>
      </c>
      <c r="CT33" s="264">
        <f>IF('Corporate Overhead'!CT24="","",'Corporate Overhead'!CT24)</f>
        <v>0</v>
      </c>
      <c r="CU33" s="264">
        <f>IF('Corporate Overhead'!CU24="","",'Corporate Overhead'!CU24)</f>
        <v>0</v>
      </c>
      <c r="CV33" s="264">
        <f>IF('Corporate Overhead'!CV24="","",'Corporate Overhead'!CV24)</f>
        <v>0</v>
      </c>
      <c r="CW33" s="264">
        <f>IF('Corporate Overhead'!CW24="","",'Corporate Overhead'!CW24)</f>
        <v>0</v>
      </c>
      <c r="CX33" s="264">
        <f>IF('Corporate Overhead'!CX24="","",'Corporate Overhead'!CX24)</f>
        <v>0</v>
      </c>
      <c r="CY33" s="264">
        <f>IF('Corporate Overhead'!CY24="","",'Corporate Overhead'!CY24)</f>
        <v>0</v>
      </c>
      <c r="CZ33" s="264">
        <f>IF('Corporate Overhead'!CZ24="","",'Corporate Overhead'!CZ24)</f>
        <v>0</v>
      </c>
      <c r="DA33" s="264">
        <f>IF('Corporate Overhead'!DA24="","",'Corporate Overhead'!DA24)</f>
        <v>0</v>
      </c>
      <c r="DB33" s="264">
        <f>IF('Corporate Overhead'!DB24="","",'Corporate Overhead'!DB24)</f>
        <v>0</v>
      </c>
      <c r="DC33" s="264">
        <f>IF('Corporate Overhead'!DC24="","",'Corporate Overhead'!DC24)</f>
        <v>0</v>
      </c>
      <c r="DD33" s="264">
        <f>IF('Corporate Overhead'!DD24="","",'Corporate Overhead'!DD24)</f>
        <v>0</v>
      </c>
      <c r="DE33" s="264">
        <f>IF('Corporate Overhead'!DE24="","",'Corporate Overhead'!DE24)</f>
        <v>0</v>
      </c>
      <c r="DF33" s="264">
        <f>IF('Corporate Overhead'!DF24="","",'Corporate Overhead'!DF24)</f>
        <v>0</v>
      </c>
      <c r="DG33" s="264">
        <f>IF('Corporate Overhead'!DG24="","",'Corporate Overhead'!DG24)</f>
        <v>0</v>
      </c>
      <c r="DH33" s="264">
        <f>IF('Corporate Overhead'!DH24="","",'Corporate Overhead'!DH24)</f>
        <v>0</v>
      </c>
      <c r="DI33" s="264">
        <f>IF('Corporate Overhead'!DI24="","",'Corporate Overhead'!DI24)</f>
        <v>0</v>
      </c>
      <c r="DJ33" s="264">
        <f>IF('Corporate Overhead'!DJ24="","",'Corporate Overhead'!DJ24)</f>
        <v>0</v>
      </c>
      <c r="DK33" s="264">
        <f>IF('Corporate Overhead'!DK24="","",'Corporate Overhead'!DK24)</f>
        <v>0</v>
      </c>
      <c r="DL33" s="264">
        <f>IF('Corporate Overhead'!DL24="","",'Corporate Overhead'!DL24)</f>
        <v>0</v>
      </c>
    </row>
    <row r="34" spans="2:116" x14ac:dyDescent="0.4">
      <c r="C34" t="s">
        <v>227</v>
      </c>
      <c r="G34" s="374" t="str">
        <f>'Corporate Overhead'!G25</f>
        <v>(Placeholder)</v>
      </c>
      <c r="H34" s="12"/>
      <c r="I34" s="12"/>
      <c r="J34" s="61"/>
      <c r="K34" s="53">
        <f>SUMIF($4:$4,K$3,34:34)</f>
        <v>-1000.0000000000001</v>
      </c>
      <c r="L34" s="53">
        <f>SUMIF($4:$4,L$3,34:34)</f>
        <v>-1000.0000000000001</v>
      </c>
      <c r="M34" s="53">
        <f>SUMIF($4:$4,M$3,34:34)</f>
        <v>-1000.0000000000001</v>
      </c>
      <c r="N34" s="53">
        <f>SUMIF($4:$4,N$3,34:34)</f>
        <v>-1000.0000000000001</v>
      </c>
      <c r="O34" s="53">
        <f>SUMIF($4:$4,O$3,34:34)</f>
        <v>-1000.0000000000001</v>
      </c>
      <c r="P34" s="53">
        <f>SUMIF($4:$4,P$3,34:34)</f>
        <v>-1000.0000000000001</v>
      </c>
      <c r="Q34" s="53" t="str">
        <f>IF('Corporate Overhead'!Q25="","",'Corporate Overhead'!Q25)</f>
        <v/>
      </c>
      <c r="R34"/>
      <c r="S34" s="264">
        <f>IF('Corporate Overhead'!S25="","",'Corporate Overhead'!S25)</f>
        <v>-83.333333333333329</v>
      </c>
      <c r="T34" s="264">
        <f>IF('Corporate Overhead'!T25="","",'Corporate Overhead'!T25)</f>
        <v>-83.333333333333329</v>
      </c>
      <c r="U34" s="264">
        <f>IF('Corporate Overhead'!U25="","",'Corporate Overhead'!U25)</f>
        <v>-83.333333333333329</v>
      </c>
      <c r="V34" s="264">
        <f>IF('Corporate Overhead'!V25="","",'Corporate Overhead'!V25)</f>
        <v>-83.333333333333329</v>
      </c>
      <c r="W34" s="264">
        <f>IF('Corporate Overhead'!W25="","",'Corporate Overhead'!W25)</f>
        <v>-83.333333333333329</v>
      </c>
      <c r="X34" s="264">
        <f>IF('Corporate Overhead'!X25="","",'Corporate Overhead'!X25)</f>
        <v>-83.333333333333329</v>
      </c>
      <c r="Y34" s="264">
        <f>IF('Corporate Overhead'!Y25="","",'Corporate Overhead'!Y25)</f>
        <v>-83.333333333333329</v>
      </c>
      <c r="Z34" s="264">
        <f>IF('Corporate Overhead'!Z25="","",'Corporate Overhead'!Z25)</f>
        <v>-83.333333333333329</v>
      </c>
      <c r="AA34" s="264">
        <f>IF('Corporate Overhead'!AA25="","",'Corporate Overhead'!AA25)</f>
        <v>-83.333333333333329</v>
      </c>
      <c r="AB34" s="264">
        <f>IF('Corporate Overhead'!AB25="","",'Corporate Overhead'!AB25)</f>
        <v>-83.333333333333329</v>
      </c>
      <c r="AC34" s="264">
        <f>IF('Corporate Overhead'!AC25="","",'Corporate Overhead'!AC25)</f>
        <v>-83.333333333333329</v>
      </c>
      <c r="AD34" s="264">
        <f>IF('Corporate Overhead'!AD25="","",'Corporate Overhead'!AD25)</f>
        <v>-83.333333333333329</v>
      </c>
      <c r="AE34" s="264">
        <f>IF('Corporate Overhead'!AE25="","",'Corporate Overhead'!AE25)</f>
        <v>-83.333333333333329</v>
      </c>
      <c r="AF34" s="264">
        <f>IF('Corporate Overhead'!AF25="","",'Corporate Overhead'!AF25)</f>
        <v>-83.333333333333329</v>
      </c>
      <c r="AG34" s="264">
        <f>IF('Corporate Overhead'!AG25="","",'Corporate Overhead'!AG25)</f>
        <v>-83.333333333333329</v>
      </c>
      <c r="AH34" s="264">
        <f>IF('Corporate Overhead'!AH25="","",'Corporate Overhead'!AH25)</f>
        <v>-83.333333333333329</v>
      </c>
      <c r="AI34" s="264">
        <f>IF('Corporate Overhead'!AI25="","",'Corporate Overhead'!AI25)</f>
        <v>-83.333333333333329</v>
      </c>
      <c r="AJ34" s="264">
        <f>IF('Corporate Overhead'!AJ25="","",'Corporate Overhead'!AJ25)</f>
        <v>-83.333333333333329</v>
      </c>
      <c r="AK34" s="264">
        <f>IF('Corporate Overhead'!AK25="","",'Corporate Overhead'!AK25)</f>
        <v>-83.333333333333329</v>
      </c>
      <c r="AL34" s="264">
        <f>IF('Corporate Overhead'!AL25="","",'Corporate Overhead'!AL25)</f>
        <v>-83.333333333333329</v>
      </c>
      <c r="AM34" s="264">
        <f>IF('Corporate Overhead'!AM25="","",'Corporate Overhead'!AM25)</f>
        <v>-83.333333333333329</v>
      </c>
      <c r="AN34" s="264">
        <f>IF('Corporate Overhead'!AN25="","",'Corporate Overhead'!AN25)</f>
        <v>-83.333333333333329</v>
      </c>
      <c r="AO34" s="264">
        <f>IF('Corporate Overhead'!AO25="","",'Corporate Overhead'!AO25)</f>
        <v>-83.333333333333329</v>
      </c>
      <c r="AP34" s="264">
        <f>IF('Corporate Overhead'!AP25="","",'Corporate Overhead'!AP25)</f>
        <v>-83.333333333333329</v>
      </c>
      <c r="AQ34" s="264">
        <f>IF('Corporate Overhead'!AQ25="","",'Corporate Overhead'!AQ25)</f>
        <v>-83.333333333333329</v>
      </c>
      <c r="AR34" s="264">
        <f>IF('Corporate Overhead'!AR25="","",'Corporate Overhead'!AR25)</f>
        <v>-83.333333333333329</v>
      </c>
      <c r="AS34" s="264">
        <f>IF('Corporate Overhead'!AS25="","",'Corporate Overhead'!AS25)</f>
        <v>-83.333333333333329</v>
      </c>
      <c r="AT34" s="264">
        <f>IF('Corporate Overhead'!AT25="","",'Corporate Overhead'!AT25)</f>
        <v>-83.333333333333329</v>
      </c>
      <c r="AU34" s="264">
        <f>IF('Corporate Overhead'!AU25="","",'Corporate Overhead'!AU25)</f>
        <v>-83.333333333333329</v>
      </c>
      <c r="AV34" s="264">
        <f>IF('Corporate Overhead'!AV25="","",'Corporate Overhead'!AV25)</f>
        <v>-83.333333333333329</v>
      </c>
      <c r="AW34" s="264">
        <f>IF('Corporate Overhead'!AW25="","",'Corporate Overhead'!AW25)</f>
        <v>-83.333333333333329</v>
      </c>
      <c r="AX34" s="264">
        <f>IF('Corporate Overhead'!AX25="","",'Corporate Overhead'!AX25)</f>
        <v>-83.333333333333329</v>
      </c>
      <c r="AY34" s="264">
        <f>IF('Corporate Overhead'!AY25="","",'Corporate Overhead'!AY25)</f>
        <v>-83.333333333333329</v>
      </c>
      <c r="AZ34" s="264">
        <f>IF('Corporate Overhead'!AZ25="","",'Corporate Overhead'!AZ25)</f>
        <v>-83.333333333333329</v>
      </c>
      <c r="BA34" s="264">
        <f>IF('Corporate Overhead'!BA25="","",'Corporate Overhead'!BA25)</f>
        <v>-83.333333333333329</v>
      </c>
      <c r="BB34" s="264">
        <f>IF('Corporate Overhead'!BB25="","",'Corporate Overhead'!BB25)</f>
        <v>-83.333333333333329</v>
      </c>
      <c r="BC34" s="264">
        <f>IF('Corporate Overhead'!BC25="","",'Corporate Overhead'!BC25)</f>
        <v>-83.333333333333329</v>
      </c>
      <c r="BD34" s="264">
        <f>IF('Corporate Overhead'!BD25="","",'Corporate Overhead'!BD25)</f>
        <v>-83.333333333333329</v>
      </c>
      <c r="BE34" s="264">
        <f>IF('Corporate Overhead'!BE25="","",'Corporate Overhead'!BE25)</f>
        <v>-83.333333333333329</v>
      </c>
      <c r="BF34" s="264">
        <f>IF('Corporate Overhead'!BF25="","",'Corporate Overhead'!BF25)</f>
        <v>-83.333333333333329</v>
      </c>
      <c r="BG34" s="264">
        <f>IF('Corporate Overhead'!BG25="","",'Corporate Overhead'!BG25)</f>
        <v>-83.333333333333329</v>
      </c>
      <c r="BH34" s="264">
        <f>IF('Corporate Overhead'!BH25="","",'Corporate Overhead'!BH25)</f>
        <v>-83.333333333333329</v>
      </c>
      <c r="BI34" s="264">
        <f>IF('Corporate Overhead'!BI25="","",'Corporate Overhead'!BI25)</f>
        <v>-83.333333333333329</v>
      </c>
      <c r="BJ34" s="264">
        <f>IF('Corporate Overhead'!BJ25="","",'Corporate Overhead'!BJ25)</f>
        <v>-83.333333333333329</v>
      </c>
      <c r="BK34" s="264">
        <f>IF('Corporate Overhead'!BK25="","",'Corporate Overhead'!BK25)</f>
        <v>-83.333333333333329</v>
      </c>
      <c r="BL34" s="264">
        <f>IF('Corporate Overhead'!BL25="","",'Corporate Overhead'!BL25)</f>
        <v>-83.333333333333329</v>
      </c>
      <c r="BM34" s="264">
        <f>IF('Corporate Overhead'!BM25="","",'Corporate Overhead'!BM25)</f>
        <v>-83.333333333333329</v>
      </c>
      <c r="BN34" s="264">
        <f>IF('Corporate Overhead'!BN25="","",'Corporate Overhead'!BN25)</f>
        <v>-83.333333333333329</v>
      </c>
      <c r="BO34" s="264">
        <f>IF('Corporate Overhead'!BO25="","",'Corporate Overhead'!BO25)</f>
        <v>-83.333333333333329</v>
      </c>
      <c r="BP34" s="264">
        <f>IF('Corporate Overhead'!BP25="","",'Corporate Overhead'!BP25)</f>
        <v>-83.333333333333329</v>
      </c>
      <c r="BQ34" s="264">
        <f>IF('Corporate Overhead'!BQ25="","",'Corporate Overhead'!BQ25)</f>
        <v>-83.333333333333329</v>
      </c>
      <c r="BR34" s="264">
        <f>IF('Corporate Overhead'!BR25="","",'Corporate Overhead'!BR25)</f>
        <v>-83.333333333333329</v>
      </c>
      <c r="BS34" s="264">
        <f>IF('Corporate Overhead'!BS25="","",'Corporate Overhead'!BS25)</f>
        <v>-83.333333333333329</v>
      </c>
      <c r="BT34" s="264">
        <f>IF('Corporate Overhead'!BT25="","",'Corporate Overhead'!BT25)</f>
        <v>-83.333333333333329</v>
      </c>
      <c r="BU34" s="264">
        <f>IF('Corporate Overhead'!BU25="","",'Corporate Overhead'!BU25)</f>
        <v>-83.333333333333329</v>
      </c>
      <c r="BV34" s="264">
        <f>IF('Corporate Overhead'!BV25="","",'Corporate Overhead'!BV25)</f>
        <v>-83.333333333333329</v>
      </c>
      <c r="BW34" s="264">
        <f>IF('Corporate Overhead'!BW25="","",'Corporate Overhead'!BW25)</f>
        <v>-83.333333333333329</v>
      </c>
      <c r="BX34" s="264">
        <f>IF('Corporate Overhead'!BX25="","",'Corporate Overhead'!BX25)</f>
        <v>-83.333333333333329</v>
      </c>
      <c r="BY34" s="264">
        <f>IF('Corporate Overhead'!BY25="","",'Corporate Overhead'!BY25)</f>
        <v>-83.333333333333329</v>
      </c>
      <c r="BZ34" s="264">
        <f>IF('Corporate Overhead'!BZ25="","",'Corporate Overhead'!BZ25)</f>
        <v>-83.333333333333329</v>
      </c>
      <c r="CA34" s="264">
        <f>IF('Corporate Overhead'!CA25="","",'Corporate Overhead'!CA25)</f>
        <v>-83.333333333333329</v>
      </c>
      <c r="CB34" s="264">
        <f>IF('Corporate Overhead'!CB25="","",'Corporate Overhead'!CB25)</f>
        <v>-83.333333333333329</v>
      </c>
      <c r="CC34" s="264">
        <f>IF('Corporate Overhead'!CC25="","",'Corporate Overhead'!CC25)</f>
        <v>-83.333333333333329</v>
      </c>
      <c r="CD34" s="264">
        <f>IF('Corporate Overhead'!CD25="","",'Corporate Overhead'!CD25)</f>
        <v>-83.333333333333329</v>
      </c>
      <c r="CE34" s="264">
        <f>IF('Corporate Overhead'!CE25="","",'Corporate Overhead'!CE25)</f>
        <v>-83.333333333333329</v>
      </c>
      <c r="CF34" s="264">
        <f>IF('Corporate Overhead'!CF25="","",'Corporate Overhead'!CF25)</f>
        <v>-83.333333333333329</v>
      </c>
      <c r="CG34" s="264">
        <f>IF('Corporate Overhead'!CG25="","",'Corporate Overhead'!CG25)</f>
        <v>-83.333333333333329</v>
      </c>
      <c r="CH34" s="264">
        <f>IF('Corporate Overhead'!CH25="","",'Corporate Overhead'!CH25)</f>
        <v>-83.333333333333329</v>
      </c>
      <c r="CI34" s="264">
        <f>IF('Corporate Overhead'!CI25="","",'Corporate Overhead'!CI25)</f>
        <v>-83.333333333333329</v>
      </c>
      <c r="CJ34" s="264">
        <f>IF('Corporate Overhead'!CJ25="","",'Corporate Overhead'!CJ25)</f>
        <v>-83.333333333333329</v>
      </c>
      <c r="CK34" s="264">
        <f>IF('Corporate Overhead'!CK25="","",'Corporate Overhead'!CK25)</f>
        <v>-83.333333333333329</v>
      </c>
      <c r="CL34" s="264">
        <f>IF('Corporate Overhead'!CL25="","",'Corporate Overhead'!CL25)</f>
        <v>-83.333333333333329</v>
      </c>
      <c r="CN34" s="264" t="str">
        <f>IF('Corporate Overhead'!CN25="","",'Corporate Overhead'!CN25)</f>
        <v/>
      </c>
      <c r="CO34" s="264" t="e">
        <f>IF('Corporate Overhead'!CO25="","",'Corporate Overhead'!CO25)</f>
        <v>#N/A</v>
      </c>
      <c r="CP34" s="264" t="e">
        <f>IF('Corporate Overhead'!CP25="","",'Corporate Overhead'!CP25)</f>
        <v>#N/A</v>
      </c>
      <c r="CQ34" s="264" t="e">
        <f>IF('Corporate Overhead'!CQ25="","",'Corporate Overhead'!CQ25)</f>
        <v>#N/A</v>
      </c>
      <c r="CR34" s="264" t="e">
        <f>IF('Corporate Overhead'!CR25="","",'Corporate Overhead'!CR25)</f>
        <v>#N/A</v>
      </c>
      <c r="CS34" s="264" t="e">
        <f>IF('Corporate Overhead'!CS25="","",'Corporate Overhead'!CS25)</f>
        <v>#N/A</v>
      </c>
      <c r="CT34" s="264" t="e">
        <f>IF('Corporate Overhead'!CT25="","",'Corporate Overhead'!CT25)</f>
        <v>#N/A</v>
      </c>
      <c r="CU34" s="264" t="e">
        <f>IF('Corporate Overhead'!CU25="","",'Corporate Overhead'!CU25)</f>
        <v>#N/A</v>
      </c>
      <c r="CV34" s="264" t="e">
        <f>IF('Corporate Overhead'!CV25="","",'Corporate Overhead'!CV25)</f>
        <v>#N/A</v>
      </c>
      <c r="CW34" s="264" t="e">
        <f>IF('Corporate Overhead'!CW25="","",'Corporate Overhead'!CW25)</f>
        <v>#N/A</v>
      </c>
      <c r="CX34" s="264" t="e">
        <f>IF('Corporate Overhead'!CX25="","",'Corporate Overhead'!CX25)</f>
        <v>#N/A</v>
      </c>
      <c r="CY34" s="264" t="e">
        <f>IF('Corporate Overhead'!CY25="","",'Corporate Overhead'!CY25)</f>
        <v>#N/A</v>
      </c>
      <c r="CZ34" s="264" t="e">
        <f>IF('Corporate Overhead'!CZ25="","",'Corporate Overhead'!CZ25)</f>
        <v>#N/A</v>
      </c>
      <c r="DA34" s="264" t="e">
        <f>IF('Corporate Overhead'!DA25="","",'Corporate Overhead'!DA25)</f>
        <v>#N/A</v>
      </c>
      <c r="DB34" s="264" t="e">
        <f>IF('Corporate Overhead'!DB25="","",'Corporate Overhead'!DB25)</f>
        <v>#N/A</v>
      </c>
      <c r="DC34" s="264" t="e">
        <f>IF('Corporate Overhead'!DC25="","",'Corporate Overhead'!DC25)</f>
        <v>#N/A</v>
      </c>
      <c r="DD34" s="264" t="e">
        <f>IF('Corporate Overhead'!DD25="","",'Corporate Overhead'!DD25)</f>
        <v>#N/A</v>
      </c>
      <c r="DE34" s="264" t="e">
        <f>IF('Corporate Overhead'!DE25="","",'Corporate Overhead'!DE25)</f>
        <v>#N/A</v>
      </c>
      <c r="DF34" s="264" t="e">
        <f>IF('Corporate Overhead'!DF25="","",'Corporate Overhead'!DF25)</f>
        <v>#N/A</v>
      </c>
      <c r="DG34" s="264" t="e">
        <f>IF('Corporate Overhead'!DG25="","",'Corporate Overhead'!DG25)</f>
        <v>#N/A</v>
      </c>
      <c r="DH34" s="264" t="e">
        <f>IF('Corporate Overhead'!DH25="","",'Corporate Overhead'!DH25)</f>
        <v>#N/A</v>
      </c>
      <c r="DI34" s="264" t="e">
        <f>IF('Corporate Overhead'!DI25="","",'Corporate Overhead'!DI25)</f>
        <v>#N/A</v>
      </c>
      <c r="DJ34" s="264" t="e">
        <f>IF('Corporate Overhead'!DJ25="","",'Corporate Overhead'!DJ25)</f>
        <v>#N/A</v>
      </c>
      <c r="DK34" s="264" t="e">
        <f>IF('Corporate Overhead'!DK25="","",'Corporate Overhead'!DK25)</f>
        <v>#N/A</v>
      </c>
      <c r="DL34" s="264" t="e">
        <f>IF('Corporate Overhead'!DL25="","",'Corporate Overhead'!DL25)</f>
        <v>#N/A</v>
      </c>
    </row>
    <row r="35" spans="2:116" x14ac:dyDescent="0.4">
      <c r="B35" t="s">
        <v>227</v>
      </c>
      <c r="E35" t="s">
        <v>227</v>
      </c>
      <c r="F35" t="s">
        <v>227</v>
      </c>
      <c r="G35" s="27" t="s">
        <v>604</v>
      </c>
      <c r="H35" s="27"/>
      <c r="I35" s="27"/>
      <c r="J35" s="28"/>
      <c r="K35" s="63">
        <f>SUMIF($4:$4,K$3,35:35)</f>
        <v>-407350.40000000014</v>
      </c>
      <c r="L35" s="63">
        <f>SUMIF($4:$4,L$3,35:35)</f>
        <v>-427467.92</v>
      </c>
      <c r="M35" s="63">
        <f>SUMIF($4:$4,M$3,35:35)</f>
        <v>-448591.31599999993</v>
      </c>
      <c r="N35" s="63">
        <f>SUMIF($4:$4,N$3,35:35)</f>
        <v>-470770.88179999992</v>
      </c>
      <c r="O35" s="63">
        <f>SUMIF($4:$4,O$3,35:35)</f>
        <v>-494059.42589000001</v>
      </c>
      <c r="P35" s="63">
        <f>SUMIF($4:$4,P$3,35:35)</f>
        <v>-518512.39718450018</v>
      </c>
      <c r="Q35" s="28"/>
      <c r="R35"/>
      <c r="S35" s="265">
        <f>SUMIF($C:$C,$F35,S:S)</f>
        <v>-33945.866666666669</v>
      </c>
      <c r="T35" s="265">
        <f>SUMIF($C:$C,$F35,T:T)</f>
        <v>-33945.866666666669</v>
      </c>
      <c r="U35" s="265">
        <f>SUMIF($C:$C,$F35,U:U)</f>
        <v>-33945.866666666669</v>
      </c>
      <c r="V35" s="265">
        <f>SUMIF($C:$C,$F35,V:V)</f>
        <v>-33945.866666666669</v>
      </c>
      <c r="W35" s="265">
        <f>SUMIF($C:$C,$F35,W:W)</f>
        <v>-33945.866666666669</v>
      </c>
      <c r="X35" s="265">
        <f>SUMIF($C:$C,$F35,X:X)</f>
        <v>-33945.866666666669</v>
      </c>
      <c r="Y35" s="265">
        <f>SUMIF($C:$C,$F35,Y:Y)</f>
        <v>-33945.866666666669</v>
      </c>
      <c r="Z35" s="265">
        <f>SUMIF($C:$C,$F35,Z:Z)</f>
        <v>-33945.866666666669</v>
      </c>
      <c r="AA35" s="265">
        <f>SUMIF($C:$C,$F35,AA:AA)</f>
        <v>-33945.866666666669</v>
      </c>
      <c r="AB35" s="265">
        <f>SUMIF($C:$C,$F35,AB:AB)</f>
        <v>-33945.866666666669</v>
      </c>
      <c r="AC35" s="265">
        <f>SUMIF($C:$C,$F35,AC:AC)</f>
        <v>-33945.866666666669</v>
      </c>
      <c r="AD35" s="265">
        <f>SUMIF($C:$C,$F35,AD:AD)</f>
        <v>-33945.866666666669</v>
      </c>
      <c r="AE35" s="265">
        <f>SUMIF($C:$C,$F35,AE:AE)</f>
        <v>-35622.326666666675</v>
      </c>
      <c r="AF35" s="265">
        <f>SUMIF($C:$C,$F35,AF:AF)</f>
        <v>-35622.326666666675</v>
      </c>
      <c r="AG35" s="265">
        <f>SUMIF($C:$C,$F35,AG:AG)</f>
        <v>-35622.326666666675</v>
      </c>
      <c r="AH35" s="265">
        <f>SUMIF($C:$C,$F35,AH:AH)</f>
        <v>-35622.326666666675</v>
      </c>
      <c r="AI35" s="265">
        <f>SUMIF($C:$C,$F35,AI:AI)</f>
        <v>-35622.326666666675</v>
      </c>
      <c r="AJ35" s="265">
        <f>SUMIF($C:$C,$F35,AJ:AJ)</f>
        <v>-35622.326666666675</v>
      </c>
      <c r="AK35" s="265">
        <f>SUMIF($C:$C,$F35,AK:AK)</f>
        <v>-35622.326666666675</v>
      </c>
      <c r="AL35" s="265">
        <f>SUMIF($C:$C,$F35,AL:AL)</f>
        <v>-35622.326666666675</v>
      </c>
      <c r="AM35" s="265">
        <f>SUMIF($C:$C,$F35,AM:AM)</f>
        <v>-35622.326666666675</v>
      </c>
      <c r="AN35" s="265">
        <f>SUMIF($C:$C,$F35,AN:AN)</f>
        <v>-35622.326666666675</v>
      </c>
      <c r="AO35" s="265">
        <f>SUMIF($C:$C,$F35,AO:AO)</f>
        <v>-35622.326666666675</v>
      </c>
      <c r="AP35" s="265">
        <f>SUMIF($C:$C,$F35,AP:AP)</f>
        <v>-35622.326666666675</v>
      </c>
      <c r="AQ35" s="265">
        <f>SUMIF($C:$C,$F35,AQ:AQ)</f>
        <v>-37382.609666666671</v>
      </c>
      <c r="AR35" s="265">
        <f>SUMIF($C:$C,$F35,AR:AR)</f>
        <v>-37382.609666666671</v>
      </c>
      <c r="AS35" s="265">
        <f>SUMIF($C:$C,$F35,AS:AS)</f>
        <v>-37382.609666666671</v>
      </c>
      <c r="AT35" s="265">
        <f>SUMIF($C:$C,$F35,AT:AT)</f>
        <v>-37382.609666666671</v>
      </c>
      <c r="AU35" s="265">
        <f>SUMIF($C:$C,$F35,AU:AU)</f>
        <v>-37382.609666666671</v>
      </c>
      <c r="AV35" s="265">
        <f>SUMIF($C:$C,$F35,AV:AV)</f>
        <v>-37382.609666666671</v>
      </c>
      <c r="AW35" s="265">
        <f>SUMIF($C:$C,$F35,AW:AW)</f>
        <v>-37382.609666666671</v>
      </c>
      <c r="AX35" s="265">
        <f>SUMIF($C:$C,$F35,AX:AX)</f>
        <v>-37382.609666666671</v>
      </c>
      <c r="AY35" s="265">
        <f>SUMIF($C:$C,$F35,AY:AY)</f>
        <v>-37382.609666666671</v>
      </c>
      <c r="AZ35" s="265">
        <f>SUMIF($C:$C,$F35,AZ:AZ)</f>
        <v>-37382.609666666671</v>
      </c>
      <c r="BA35" s="265">
        <f>SUMIF($C:$C,$F35,BA:BA)</f>
        <v>-37382.609666666671</v>
      </c>
      <c r="BB35" s="265">
        <f>SUMIF($C:$C,$F35,BB:BB)</f>
        <v>-37382.609666666671</v>
      </c>
      <c r="BC35" s="265">
        <f>SUMIF($C:$C,$F35,BC:BC)</f>
        <v>-39230.906816666669</v>
      </c>
      <c r="BD35" s="265">
        <f>SUMIF($C:$C,$F35,BD:BD)</f>
        <v>-39230.906816666669</v>
      </c>
      <c r="BE35" s="265">
        <f>SUMIF($C:$C,$F35,BE:BE)</f>
        <v>-39230.906816666669</v>
      </c>
      <c r="BF35" s="265">
        <f>SUMIF($C:$C,$F35,BF:BF)</f>
        <v>-39230.906816666669</v>
      </c>
      <c r="BG35" s="265">
        <f>SUMIF($C:$C,$F35,BG:BG)</f>
        <v>-39230.906816666669</v>
      </c>
      <c r="BH35" s="265">
        <f>SUMIF($C:$C,$F35,BH:BH)</f>
        <v>-39230.906816666669</v>
      </c>
      <c r="BI35" s="265">
        <f>SUMIF($C:$C,$F35,BI:BI)</f>
        <v>-39230.906816666669</v>
      </c>
      <c r="BJ35" s="265">
        <f>SUMIF($C:$C,$F35,BJ:BJ)</f>
        <v>-39230.906816666669</v>
      </c>
      <c r="BK35" s="265">
        <f>SUMIF($C:$C,$F35,BK:BK)</f>
        <v>-39230.906816666669</v>
      </c>
      <c r="BL35" s="265">
        <f>SUMIF($C:$C,$F35,BL:BL)</f>
        <v>-39230.906816666669</v>
      </c>
      <c r="BM35" s="265">
        <f>SUMIF($C:$C,$F35,BM:BM)</f>
        <v>-39230.906816666669</v>
      </c>
      <c r="BN35" s="265">
        <f>SUMIF($C:$C,$F35,BN:BN)</f>
        <v>-39230.906816666669</v>
      </c>
      <c r="BO35" s="265">
        <f>SUMIF($C:$C,$F35,BO:BO)</f>
        <v>-41171.618824166675</v>
      </c>
      <c r="BP35" s="265">
        <f>SUMIF($C:$C,$F35,BP:BP)</f>
        <v>-41171.618824166675</v>
      </c>
      <c r="BQ35" s="265">
        <f>SUMIF($C:$C,$F35,BQ:BQ)</f>
        <v>-41171.618824166675</v>
      </c>
      <c r="BR35" s="265">
        <f>SUMIF($C:$C,$F35,BR:BR)</f>
        <v>-41171.618824166675</v>
      </c>
      <c r="BS35" s="265">
        <f>SUMIF($C:$C,$F35,BS:BS)</f>
        <v>-41171.618824166675</v>
      </c>
      <c r="BT35" s="265">
        <f>SUMIF($C:$C,$F35,BT:BT)</f>
        <v>-41171.618824166675</v>
      </c>
      <c r="BU35" s="265">
        <f>SUMIF($C:$C,$F35,BU:BU)</f>
        <v>-41171.618824166675</v>
      </c>
      <c r="BV35" s="265">
        <f>SUMIF($C:$C,$F35,BV:BV)</f>
        <v>-41171.618824166675</v>
      </c>
      <c r="BW35" s="265">
        <f>SUMIF($C:$C,$F35,BW:BW)</f>
        <v>-41171.618824166675</v>
      </c>
      <c r="BX35" s="265">
        <f>SUMIF($C:$C,$F35,BX:BX)</f>
        <v>-41171.618824166675</v>
      </c>
      <c r="BY35" s="265">
        <f>SUMIF($C:$C,$F35,BY:BY)</f>
        <v>-41171.618824166675</v>
      </c>
      <c r="BZ35" s="265">
        <f>SUMIF($C:$C,$F35,BZ:BZ)</f>
        <v>-41171.618824166675</v>
      </c>
      <c r="CA35" s="265">
        <f>SUMIF($C:$C,$F35,CA:CA)</f>
        <v>-43209.366432041672</v>
      </c>
      <c r="CB35" s="265">
        <f>SUMIF($C:$C,$F35,CB:CB)</f>
        <v>-43209.366432041672</v>
      </c>
      <c r="CC35" s="265">
        <f>SUMIF($C:$C,$F35,CC:CC)</f>
        <v>-43209.366432041672</v>
      </c>
      <c r="CD35" s="265">
        <f>SUMIF($C:$C,$F35,CD:CD)</f>
        <v>-43209.366432041672</v>
      </c>
      <c r="CE35" s="265">
        <f>SUMIF($C:$C,$F35,CE:CE)</f>
        <v>-43209.366432041672</v>
      </c>
      <c r="CF35" s="265">
        <f>SUMIF($C:$C,$F35,CF:CF)</f>
        <v>-43209.366432041672</v>
      </c>
      <c r="CG35" s="265">
        <f>SUMIF($C:$C,$F35,CG:CG)</f>
        <v>-43209.366432041672</v>
      </c>
      <c r="CH35" s="265">
        <f>SUMIF($C:$C,$F35,CH:CH)</f>
        <v>-43209.366432041672</v>
      </c>
      <c r="CI35" s="265">
        <f>SUMIF($C:$C,$F35,CI:CI)</f>
        <v>-43209.366432041672</v>
      </c>
      <c r="CJ35" s="265">
        <f>SUMIF($C:$C,$F35,CJ:CJ)</f>
        <v>-43209.366432041672</v>
      </c>
      <c r="CK35" s="265">
        <f>SUMIF($C:$C,$F35,CK:CK)</f>
        <v>-43209.366432041672</v>
      </c>
      <c r="CL35" s="265">
        <f>SUMIF($C:$C,$F35,CL:CL)</f>
        <v>-43209.366432041672</v>
      </c>
      <c r="CN35" s="265">
        <f>SUMIF($C:$C,$F35,CN:CN)</f>
        <v>0</v>
      </c>
      <c r="CO35" s="265" t="e">
        <f>SUMIF($C:$C,$F35,CO:CO)</f>
        <v>#N/A</v>
      </c>
      <c r="CP35" s="265" t="e">
        <f>SUMIF($C:$C,$F35,CP:CP)</f>
        <v>#N/A</v>
      </c>
      <c r="CQ35" s="265" t="e">
        <f>SUMIF($C:$C,$F35,CQ:CQ)</f>
        <v>#N/A</v>
      </c>
      <c r="CR35" s="265" t="e">
        <f>SUMIF($C:$C,$F35,CR:CR)</f>
        <v>#N/A</v>
      </c>
      <c r="CS35" s="265" t="e">
        <f>SUMIF($C:$C,$F35,CS:CS)</f>
        <v>#N/A</v>
      </c>
      <c r="CT35" s="265" t="e">
        <f>SUMIF($C:$C,$F35,CT:CT)</f>
        <v>#N/A</v>
      </c>
      <c r="CU35" s="265" t="e">
        <f>SUMIF($C:$C,$F35,CU:CU)</f>
        <v>#N/A</v>
      </c>
      <c r="CV35" s="265" t="e">
        <f>SUMIF($C:$C,$F35,CV:CV)</f>
        <v>#N/A</v>
      </c>
      <c r="CW35" s="265" t="e">
        <f>SUMIF($C:$C,$F35,CW:CW)</f>
        <v>#N/A</v>
      </c>
      <c r="CX35" s="265" t="e">
        <f>SUMIF($C:$C,$F35,CX:CX)</f>
        <v>#N/A</v>
      </c>
      <c r="CY35" s="265" t="e">
        <f>SUMIF($C:$C,$F35,CY:CY)</f>
        <v>#N/A</v>
      </c>
      <c r="CZ35" s="265" t="e">
        <f>SUMIF($C:$C,$F35,CZ:CZ)</f>
        <v>#N/A</v>
      </c>
      <c r="DA35" s="265" t="e">
        <f>SUMIF($C:$C,$F35,DA:DA)</f>
        <v>#N/A</v>
      </c>
      <c r="DB35" s="265" t="e">
        <f>SUMIF($C:$C,$F35,DB:DB)</f>
        <v>#N/A</v>
      </c>
      <c r="DC35" s="265" t="e">
        <f>SUMIF($C:$C,$F35,DC:DC)</f>
        <v>#N/A</v>
      </c>
      <c r="DD35" s="265" t="e">
        <f>SUMIF($C:$C,$F35,DD:DD)</f>
        <v>#N/A</v>
      </c>
      <c r="DE35" s="265" t="e">
        <f>SUMIF($C:$C,$F35,DE:DE)</f>
        <v>#N/A</v>
      </c>
      <c r="DF35" s="265" t="e">
        <f>SUMIF($C:$C,$F35,DF:DF)</f>
        <v>#N/A</v>
      </c>
      <c r="DG35" s="265" t="e">
        <f>SUMIF($C:$C,$F35,DG:DG)</f>
        <v>#N/A</v>
      </c>
      <c r="DH35" s="265" t="e">
        <f>SUMIF($C:$C,$F35,DH:DH)</f>
        <v>#N/A</v>
      </c>
      <c r="DI35" s="265" t="e">
        <f>SUMIF($C:$C,$F35,DI:DI)</f>
        <v>#N/A</v>
      </c>
      <c r="DJ35" s="265" t="e">
        <f>SUMIF($C:$C,$F35,DJ:DJ)</f>
        <v>#N/A</v>
      </c>
      <c r="DK35" s="265" t="e">
        <f>SUMIF($C:$C,$F35,DK:DK)</f>
        <v>#N/A</v>
      </c>
      <c r="DL35" s="265" t="e">
        <f>SUMIF($C:$C,$F35,DL:DL)</f>
        <v>#N/A</v>
      </c>
    </row>
    <row r="36" spans="2:116" x14ac:dyDescent="0.4">
      <c r="B36" t="s">
        <v>227</v>
      </c>
      <c r="R36"/>
    </row>
    <row r="37" spans="2:116" x14ac:dyDescent="0.4">
      <c r="G37" s="27" t="s">
        <v>605</v>
      </c>
      <c r="H37" s="27"/>
      <c r="I37" s="27"/>
      <c r="J37" s="28"/>
      <c r="K37" s="28">
        <f>SUMIF($4:$4,K$3,37:37)</f>
        <v>-407350.40000000014</v>
      </c>
      <c r="L37" s="28">
        <f>SUMIF($4:$4,L$3,37:37)</f>
        <v>-427467.92</v>
      </c>
      <c r="M37" s="28">
        <f>SUMIF($4:$4,M$3,37:37)</f>
        <v>-448591.31599999993</v>
      </c>
      <c r="N37" s="28">
        <f>SUMIF($4:$4,N$3,37:37)</f>
        <v>-470770.88179999992</v>
      </c>
      <c r="O37" s="28">
        <f>SUMIF($4:$4,O$3,37:37)</f>
        <v>-494059.42589000001</v>
      </c>
      <c r="P37" s="28">
        <f>SUMIF($4:$4,P$3,37:37)</f>
        <v>-518512.39718450018</v>
      </c>
      <c r="Q37" s="28"/>
      <c r="R37"/>
      <c r="S37" s="28">
        <f t="shared" ref="S37:AX37" si="17">IFERROR(S26,0)+IFERROR(S35,0)</f>
        <v>-33945.866666666669</v>
      </c>
      <c r="T37" s="28">
        <f t="shared" si="17"/>
        <v>-33945.866666666669</v>
      </c>
      <c r="U37" s="28">
        <f t="shared" si="17"/>
        <v>-33945.866666666669</v>
      </c>
      <c r="V37" s="28">
        <f t="shared" si="17"/>
        <v>-33945.866666666669</v>
      </c>
      <c r="W37" s="28">
        <f t="shared" si="17"/>
        <v>-33945.866666666669</v>
      </c>
      <c r="X37" s="28">
        <f t="shared" si="17"/>
        <v>-33945.866666666669</v>
      </c>
      <c r="Y37" s="28">
        <f t="shared" si="17"/>
        <v>-33945.866666666669</v>
      </c>
      <c r="Z37" s="28">
        <f t="shared" si="17"/>
        <v>-33945.866666666669</v>
      </c>
      <c r="AA37" s="28">
        <f t="shared" si="17"/>
        <v>-33945.866666666669</v>
      </c>
      <c r="AB37" s="28">
        <f t="shared" si="17"/>
        <v>-33945.866666666669</v>
      </c>
      <c r="AC37" s="28">
        <f t="shared" si="17"/>
        <v>-33945.866666666669</v>
      </c>
      <c r="AD37" s="28">
        <f t="shared" si="17"/>
        <v>-33945.866666666669</v>
      </c>
      <c r="AE37" s="28">
        <f t="shared" si="17"/>
        <v>-35622.326666666675</v>
      </c>
      <c r="AF37" s="28">
        <f t="shared" si="17"/>
        <v>-35622.326666666675</v>
      </c>
      <c r="AG37" s="28">
        <f t="shared" si="17"/>
        <v>-35622.326666666675</v>
      </c>
      <c r="AH37" s="28">
        <f t="shared" si="17"/>
        <v>-35622.326666666675</v>
      </c>
      <c r="AI37" s="28">
        <f t="shared" si="17"/>
        <v>-35622.326666666675</v>
      </c>
      <c r="AJ37" s="28">
        <f t="shared" si="17"/>
        <v>-35622.326666666675</v>
      </c>
      <c r="AK37" s="28">
        <f t="shared" si="17"/>
        <v>-35622.326666666675</v>
      </c>
      <c r="AL37" s="28">
        <f t="shared" si="17"/>
        <v>-35622.326666666675</v>
      </c>
      <c r="AM37" s="28">
        <f t="shared" si="17"/>
        <v>-35622.326666666675</v>
      </c>
      <c r="AN37" s="28">
        <f t="shared" si="17"/>
        <v>-35622.326666666675</v>
      </c>
      <c r="AO37" s="28">
        <f t="shared" si="17"/>
        <v>-35622.326666666675</v>
      </c>
      <c r="AP37" s="28">
        <f t="shared" si="17"/>
        <v>-35622.326666666675</v>
      </c>
      <c r="AQ37" s="28">
        <f t="shared" si="17"/>
        <v>-37382.609666666671</v>
      </c>
      <c r="AR37" s="28">
        <f t="shared" si="17"/>
        <v>-37382.609666666671</v>
      </c>
      <c r="AS37" s="28">
        <f t="shared" si="17"/>
        <v>-37382.609666666671</v>
      </c>
      <c r="AT37" s="28">
        <f t="shared" si="17"/>
        <v>-37382.609666666671</v>
      </c>
      <c r="AU37" s="28">
        <f t="shared" si="17"/>
        <v>-37382.609666666671</v>
      </c>
      <c r="AV37" s="28">
        <f t="shared" si="17"/>
        <v>-37382.609666666671</v>
      </c>
      <c r="AW37" s="28">
        <f t="shared" si="17"/>
        <v>-37382.609666666671</v>
      </c>
      <c r="AX37" s="28">
        <f t="shared" si="17"/>
        <v>-37382.609666666671</v>
      </c>
      <c r="AY37" s="28">
        <f t="shared" ref="AY37:CD37" si="18">IFERROR(AY26,0)+IFERROR(AY35,0)</f>
        <v>-37382.609666666671</v>
      </c>
      <c r="AZ37" s="28">
        <f t="shared" si="18"/>
        <v>-37382.609666666671</v>
      </c>
      <c r="BA37" s="28">
        <f t="shared" si="18"/>
        <v>-37382.609666666671</v>
      </c>
      <c r="BB37" s="28">
        <f t="shared" si="18"/>
        <v>-37382.609666666671</v>
      </c>
      <c r="BC37" s="28">
        <f t="shared" si="18"/>
        <v>-39230.906816666669</v>
      </c>
      <c r="BD37" s="28">
        <f t="shared" si="18"/>
        <v>-39230.906816666669</v>
      </c>
      <c r="BE37" s="28">
        <f t="shared" si="18"/>
        <v>-39230.906816666669</v>
      </c>
      <c r="BF37" s="28">
        <f t="shared" si="18"/>
        <v>-39230.906816666669</v>
      </c>
      <c r="BG37" s="28">
        <f t="shared" si="18"/>
        <v>-39230.906816666669</v>
      </c>
      <c r="BH37" s="28">
        <f t="shared" si="18"/>
        <v>-39230.906816666669</v>
      </c>
      <c r="BI37" s="28">
        <f t="shared" si="18"/>
        <v>-39230.906816666669</v>
      </c>
      <c r="BJ37" s="28">
        <f t="shared" si="18"/>
        <v>-39230.906816666669</v>
      </c>
      <c r="BK37" s="28">
        <f t="shared" si="18"/>
        <v>-39230.906816666669</v>
      </c>
      <c r="BL37" s="28">
        <f t="shared" si="18"/>
        <v>-39230.906816666669</v>
      </c>
      <c r="BM37" s="28">
        <f t="shared" si="18"/>
        <v>-39230.906816666669</v>
      </c>
      <c r="BN37" s="28">
        <f t="shared" si="18"/>
        <v>-39230.906816666669</v>
      </c>
      <c r="BO37" s="28">
        <f t="shared" si="18"/>
        <v>-41171.618824166675</v>
      </c>
      <c r="BP37" s="28">
        <f t="shared" si="18"/>
        <v>-41171.618824166675</v>
      </c>
      <c r="BQ37" s="28">
        <f t="shared" si="18"/>
        <v>-41171.618824166675</v>
      </c>
      <c r="BR37" s="28">
        <f t="shared" si="18"/>
        <v>-41171.618824166675</v>
      </c>
      <c r="BS37" s="28">
        <f t="shared" si="18"/>
        <v>-41171.618824166675</v>
      </c>
      <c r="BT37" s="28">
        <f t="shared" si="18"/>
        <v>-41171.618824166675</v>
      </c>
      <c r="BU37" s="28">
        <f t="shared" si="18"/>
        <v>-41171.618824166675</v>
      </c>
      <c r="BV37" s="28">
        <f t="shared" si="18"/>
        <v>-41171.618824166675</v>
      </c>
      <c r="BW37" s="28">
        <f t="shared" si="18"/>
        <v>-41171.618824166675</v>
      </c>
      <c r="BX37" s="28">
        <f t="shared" si="18"/>
        <v>-41171.618824166675</v>
      </c>
      <c r="BY37" s="28">
        <f t="shared" si="18"/>
        <v>-41171.618824166675</v>
      </c>
      <c r="BZ37" s="28">
        <f t="shared" si="18"/>
        <v>-41171.618824166675</v>
      </c>
      <c r="CA37" s="28">
        <f t="shared" si="18"/>
        <v>-43209.366432041672</v>
      </c>
      <c r="CB37" s="28">
        <f t="shared" si="18"/>
        <v>-43209.366432041672</v>
      </c>
      <c r="CC37" s="28">
        <f t="shared" si="18"/>
        <v>-43209.366432041672</v>
      </c>
      <c r="CD37" s="28">
        <f t="shared" si="18"/>
        <v>-43209.366432041672</v>
      </c>
      <c r="CE37" s="28">
        <f t="shared" ref="CE37:CL37" si="19">IFERROR(CE26,0)+IFERROR(CE35,0)</f>
        <v>-43209.366432041672</v>
      </c>
      <c r="CF37" s="28">
        <f t="shared" si="19"/>
        <v>-43209.366432041672</v>
      </c>
      <c r="CG37" s="28">
        <f t="shared" si="19"/>
        <v>-43209.366432041672</v>
      </c>
      <c r="CH37" s="28">
        <f t="shared" si="19"/>
        <v>-43209.366432041672</v>
      </c>
      <c r="CI37" s="28">
        <f t="shared" si="19"/>
        <v>-43209.366432041672</v>
      </c>
      <c r="CJ37" s="28">
        <f t="shared" si="19"/>
        <v>-43209.366432041672</v>
      </c>
      <c r="CK37" s="28">
        <f t="shared" si="19"/>
        <v>-43209.366432041672</v>
      </c>
      <c r="CL37" s="28">
        <f t="shared" si="19"/>
        <v>-43209.366432041672</v>
      </c>
      <c r="CN37" s="28">
        <f t="shared" ref="CN37:DL37" si="20">IFERROR(CN26,0)+IFERROR(CN35,0)</f>
        <v>0</v>
      </c>
      <c r="CO37" s="28">
        <f t="shared" si="20"/>
        <v>0</v>
      </c>
      <c r="CP37" s="28">
        <f t="shared" si="20"/>
        <v>0</v>
      </c>
      <c r="CQ37" s="28">
        <f t="shared" si="20"/>
        <v>0</v>
      </c>
      <c r="CR37" s="28">
        <f t="shared" si="20"/>
        <v>0</v>
      </c>
      <c r="CS37" s="28">
        <f t="shared" si="20"/>
        <v>0</v>
      </c>
      <c r="CT37" s="28">
        <f t="shared" si="20"/>
        <v>0</v>
      </c>
      <c r="CU37" s="28">
        <f t="shared" si="20"/>
        <v>0</v>
      </c>
      <c r="CV37" s="28">
        <f t="shared" si="20"/>
        <v>0</v>
      </c>
      <c r="CW37" s="28">
        <f t="shared" si="20"/>
        <v>0</v>
      </c>
      <c r="CX37" s="28">
        <f t="shared" si="20"/>
        <v>0</v>
      </c>
      <c r="CY37" s="28">
        <f t="shared" si="20"/>
        <v>0</v>
      </c>
      <c r="CZ37" s="28">
        <f t="shared" si="20"/>
        <v>0</v>
      </c>
      <c r="DA37" s="28">
        <f t="shared" si="20"/>
        <v>0</v>
      </c>
      <c r="DB37" s="28">
        <f t="shared" si="20"/>
        <v>0</v>
      </c>
      <c r="DC37" s="28">
        <f t="shared" si="20"/>
        <v>0</v>
      </c>
      <c r="DD37" s="28">
        <f t="shared" si="20"/>
        <v>0</v>
      </c>
      <c r="DE37" s="28">
        <f t="shared" si="20"/>
        <v>0</v>
      </c>
      <c r="DF37" s="28">
        <f t="shared" si="20"/>
        <v>0</v>
      </c>
      <c r="DG37" s="28">
        <f t="shared" si="20"/>
        <v>0</v>
      </c>
      <c r="DH37" s="28">
        <f t="shared" si="20"/>
        <v>0</v>
      </c>
      <c r="DI37" s="28">
        <f t="shared" si="20"/>
        <v>0</v>
      </c>
      <c r="DJ37" s="28">
        <f t="shared" si="20"/>
        <v>0</v>
      </c>
      <c r="DK37" s="28">
        <f t="shared" si="20"/>
        <v>0</v>
      </c>
      <c r="DL37" s="28">
        <f t="shared" si="20"/>
        <v>0</v>
      </c>
    </row>
    <row r="38" spans="2:116" x14ac:dyDescent="0.4">
      <c r="G38" s="129" t="s">
        <v>606</v>
      </c>
      <c r="H38" s="27"/>
      <c r="I38" s="27"/>
      <c r="J38" s="28"/>
      <c r="K38" s="21">
        <f>IFERROR(K37/K17,0)</f>
        <v>0</v>
      </c>
      <c r="L38" s="21">
        <f>IFERROR(L37/L17,0)</f>
        <v>0</v>
      </c>
      <c r="M38" s="21">
        <f>IFERROR(M37/M17,0)</f>
        <v>0</v>
      </c>
      <c r="N38" s="21">
        <f>IFERROR(N37/N17,0)</f>
        <v>0</v>
      </c>
      <c r="O38" s="21">
        <f>IFERROR(O37/O17,0)</f>
        <v>0</v>
      </c>
      <c r="P38" s="21">
        <f>IFERROR(P37/P17,0)</f>
        <v>0</v>
      </c>
      <c r="Q38" s="269"/>
      <c r="R38"/>
      <c r="S38" s="21">
        <f>IFERROR(S37/S17,0)</f>
        <v>0</v>
      </c>
      <c r="T38" s="21">
        <f>IFERROR(T37/T17,0)</f>
        <v>0</v>
      </c>
      <c r="U38" s="21">
        <f>IFERROR(U37/U17,0)</f>
        <v>0</v>
      </c>
      <c r="V38" s="21">
        <f>IFERROR(V37/V17,0)</f>
        <v>0</v>
      </c>
      <c r="W38" s="21">
        <f>IFERROR(W37/W17,0)</f>
        <v>0</v>
      </c>
      <c r="X38" s="21">
        <f>IFERROR(X37/X17,0)</f>
        <v>0</v>
      </c>
      <c r="Y38" s="21">
        <f>IFERROR(Y37/Y17,0)</f>
        <v>0</v>
      </c>
      <c r="Z38" s="21">
        <f>IFERROR(Z37/Z17,0)</f>
        <v>0</v>
      </c>
      <c r="AA38" s="21">
        <f>IFERROR(AA37/AA17,0)</f>
        <v>0</v>
      </c>
      <c r="AB38" s="21">
        <f>IFERROR(AB37/AB17,0)</f>
        <v>0</v>
      </c>
      <c r="AC38" s="21">
        <f>IFERROR(AC37/AC17,0)</f>
        <v>0</v>
      </c>
      <c r="AD38" s="21">
        <f>IFERROR(AD37/AD17,0)</f>
        <v>0</v>
      </c>
      <c r="AE38" s="21">
        <f>IFERROR(AE37/AE17,0)</f>
        <v>0</v>
      </c>
      <c r="AF38" s="21">
        <f>IFERROR(AF37/AF17,0)</f>
        <v>0</v>
      </c>
      <c r="AG38" s="21">
        <f>IFERROR(AG37/AG17,0)</f>
        <v>0</v>
      </c>
      <c r="AH38" s="21">
        <f>IFERROR(AH37/AH17,0)</f>
        <v>0</v>
      </c>
      <c r="AI38" s="21">
        <f>IFERROR(AI37/AI17,0)</f>
        <v>0</v>
      </c>
      <c r="AJ38" s="21">
        <f>IFERROR(AJ37/AJ17,0)</f>
        <v>0</v>
      </c>
      <c r="AK38" s="21">
        <f>IFERROR(AK37/AK17,0)</f>
        <v>0</v>
      </c>
      <c r="AL38" s="21">
        <f>IFERROR(AL37/AL17,0)</f>
        <v>0</v>
      </c>
      <c r="AM38" s="21">
        <f>IFERROR(AM37/AM17,0)</f>
        <v>0</v>
      </c>
      <c r="AN38" s="21">
        <f>IFERROR(AN37/AN17,0)</f>
        <v>0</v>
      </c>
      <c r="AO38" s="21">
        <f>IFERROR(AO37/AO17,0)</f>
        <v>0</v>
      </c>
      <c r="AP38" s="21">
        <f>IFERROR(AP37/AP17,0)</f>
        <v>0</v>
      </c>
      <c r="AQ38" s="21">
        <f>IFERROR(AQ37/AQ17,0)</f>
        <v>0</v>
      </c>
      <c r="AR38" s="21">
        <f>IFERROR(AR37/AR17,0)</f>
        <v>0</v>
      </c>
      <c r="AS38" s="21">
        <f>IFERROR(AS37/AS17,0)</f>
        <v>0</v>
      </c>
      <c r="AT38" s="21">
        <f>IFERROR(AT37/AT17,0)</f>
        <v>0</v>
      </c>
      <c r="AU38" s="21">
        <f>IFERROR(AU37/AU17,0)</f>
        <v>0</v>
      </c>
      <c r="AV38" s="21">
        <f>IFERROR(AV37/AV17,0)</f>
        <v>0</v>
      </c>
      <c r="AW38" s="21">
        <f>IFERROR(AW37/AW17,0)</f>
        <v>0</v>
      </c>
      <c r="AX38" s="21">
        <f>IFERROR(AX37/AX17,0)</f>
        <v>0</v>
      </c>
      <c r="AY38" s="21">
        <f>IFERROR(AY37/AY17,0)</f>
        <v>0</v>
      </c>
      <c r="AZ38" s="21">
        <f>IFERROR(AZ37/AZ17,0)</f>
        <v>0</v>
      </c>
      <c r="BA38" s="21">
        <f>IFERROR(BA37/BA17,0)</f>
        <v>0</v>
      </c>
      <c r="BB38" s="21">
        <f>IFERROR(BB37/BB17,0)</f>
        <v>0</v>
      </c>
      <c r="BC38" s="21">
        <f>IFERROR(BC37/BC17,0)</f>
        <v>0</v>
      </c>
      <c r="BD38" s="21">
        <f>IFERROR(BD37/BD17,0)</f>
        <v>0</v>
      </c>
      <c r="BE38" s="21">
        <f>IFERROR(BE37/BE17,0)</f>
        <v>0</v>
      </c>
      <c r="BF38" s="21">
        <f>IFERROR(BF37/BF17,0)</f>
        <v>0</v>
      </c>
      <c r="BG38" s="21">
        <f>IFERROR(BG37/BG17,0)</f>
        <v>0</v>
      </c>
      <c r="BH38" s="21">
        <f>IFERROR(BH37/BH17,0)</f>
        <v>0</v>
      </c>
      <c r="BI38" s="21">
        <f>IFERROR(BI37/BI17,0)</f>
        <v>0</v>
      </c>
      <c r="BJ38" s="21">
        <f>IFERROR(BJ37/BJ17,0)</f>
        <v>0</v>
      </c>
      <c r="BK38" s="21">
        <f>IFERROR(BK37/BK17,0)</f>
        <v>0</v>
      </c>
      <c r="BL38" s="21">
        <f>IFERROR(BL37/BL17,0)</f>
        <v>0</v>
      </c>
      <c r="BM38" s="21">
        <f>IFERROR(BM37/BM17,0)</f>
        <v>0</v>
      </c>
      <c r="BN38" s="21">
        <f>IFERROR(BN37/BN17,0)</f>
        <v>0</v>
      </c>
      <c r="BO38" s="21">
        <f>IFERROR(BO37/BO17,0)</f>
        <v>0</v>
      </c>
      <c r="BP38" s="21">
        <f>IFERROR(BP37/BP17,0)</f>
        <v>0</v>
      </c>
      <c r="BQ38" s="21">
        <f>IFERROR(BQ37/BQ17,0)</f>
        <v>0</v>
      </c>
      <c r="BR38" s="21">
        <f>IFERROR(BR37/BR17,0)</f>
        <v>0</v>
      </c>
      <c r="BS38" s="21">
        <f>IFERROR(BS37/BS17,0)</f>
        <v>0</v>
      </c>
      <c r="BT38" s="21">
        <f>IFERROR(BT37/BT17,0)</f>
        <v>0</v>
      </c>
      <c r="BU38" s="21">
        <f>IFERROR(BU37/BU17,0)</f>
        <v>0</v>
      </c>
      <c r="BV38" s="21">
        <f>IFERROR(BV37/BV17,0)</f>
        <v>0</v>
      </c>
      <c r="BW38" s="21">
        <f>IFERROR(BW37/BW17,0)</f>
        <v>0</v>
      </c>
      <c r="BX38" s="21">
        <f>IFERROR(BX37/BX17,0)</f>
        <v>0</v>
      </c>
      <c r="BY38" s="21">
        <f>IFERROR(BY37/BY17,0)</f>
        <v>0</v>
      </c>
      <c r="BZ38" s="21">
        <f>IFERROR(BZ37/BZ17,0)</f>
        <v>0</v>
      </c>
      <c r="CA38" s="21">
        <f>IFERROR(CA37/CA17,0)</f>
        <v>0</v>
      </c>
      <c r="CB38" s="21">
        <f>IFERROR(CB37/CB17,0)</f>
        <v>0</v>
      </c>
      <c r="CC38" s="21">
        <f>IFERROR(CC37/CC17,0)</f>
        <v>0</v>
      </c>
      <c r="CD38" s="21">
        <f>IFERROR(CD37/CD17,0)</f>
        <v>0</v>
      </c>
      <c r="CE38" s="21">
        <f>IFERROR(CE37/CE17,0)</f>
        <v>0</v>
      </c>
      <c r="CF38" s="21">
        <f>IFERROR(CF37/CF17,0)</f>
        <v>0</v>
      </c>
      <c r="CG38" s="21">
        <f>IFERROR(CG37/CG17,0)</f>
        <v>0</v>
      </c>
      <c r="CH38" s="21">
        <f>IFERROR(CH37/CH17,0)</f>
        <v>0</v>
      </c>
      <c r="CI38" s="21">
        <f>IFERROR(CI37/CI17,0)</f>
        <v>0</v>
      </c>
      <c r="CJ38" s="21">
        <f>IFERROR(CJ37/CJ17,0)</f>
        <v>0</v>
      </c>
      <c r="CK38" s="21">
        <f>IFERROR(CK37/CK17,0)</f>
        <v>0</v>
      </c>
      <c r="CL38" s="21">
        <f>IFERROR(CL37/CL17,0)</f>
        <v>0</v>
      </c>
      <c r="CN38" s="270">
        <f>IFERROR(CN37/CN17,0)</f>
        <v>0</v>
      </c>
      <c r="CO38" s="270">
        <f>IFERROR(CO37/CO17,0)</f>
        <v>0</v>
      </c>
      <c r="CP38" s="270">
        <f>IFERROR(CP37/CP17,0)</f>
        <v>0</v>
      </c>
      <c r="CQ38" s="270">
        <f>IFERROR(CQ37/CQ17,0)</f>
        <v>0</v>
      </c>
      <c r="CR38" s="270">
        <f>IFERROR(CR37/CR17,0)</f>
        <v>0</v>
      </c>
      <c r="CS38" s="270">
        <f>IFERROR(CS37/CS17,0)</f>
        <v>0</v>
      </c>
      <c r="CT38" s="270">
        <f>IFERROR(CT37/CT17,0)</f>
        <v>0</v>
      </c>
      <c r="CU38" s="270">
        <f>IFERROR(CU37/CU17,0)</f>
        <v>0</v>
      </c>
      <c r="CV38" s="270">
        <f>IFERROR(CV37/CV17,0)</f>
        <v>0</v>
      </c>
      <c r="CW38" s="270">
        <f>IFERROR(CW37/CW17,0)</f>
        <v>0</v>
      </c>
      <c r="CX38" s="270">
        <f>IFERROR(CX37/CX17,0)</f>
        <v>0</v>
      </c>
      <c r="CY38" s="270">
        <f>IFERROR(CY37/CY17,0)</f>
        <v>0</v>
      </c>
      <c r="CZ38" s="270">
        <f>IFERROR(CZ37/CZ17,0)</f>
        <v>0</v>
      </c>
      <c r="DA38" s="270">
        <f>IFERROR(DA37/DA17,0)</f>
        <v>0</v>
      </c>
      <c r="DB38" s="270">
        <f>IFERROR(DB37/DB17,0)</f>
        <v>0</v>
      </c>
      <c r="DC38" s="270">
        <f>IFERROR(DC37/DC17,0)</f>
        <v>0</v>
      </c>
      <c r="DD38" s="270">
        <f>IFERROR(DD37/DD17,0)</f>
        <v>0</v>
      </c>
      <c r="DE38" s="270">
        <f>IFERROR(DE37/DE17,0)</f>
        <v>0</v>
      </c>
      <c r="DF38" s="270">
        <f>IFERROR(DF37/DF17,0)</f>
        <v>0</v>
      </c>
      <c r="DG38" s="270">
        <f>IFERROR(DG37/DG17,0)</f>
        <v>0</v>
      </c>
      <c r="DH38" s="270">
        <f>IFERROR(DH37/DH17,0)</f>
        <v>0</v>
      </c>
      <c r="DI38" s="270">
        <f>IFERROR(DI37/DI17,0)</f>
        <v>0</v>
      </c>
      <c r="DJ38" s="270">
        <f>IFERROR(DJ37/DJ17,0)</f>
        <v>0</v>
      </c>
      <c r="DK38" s="270">
        <f>IFERROR(DK37/DK17,0)</f>
        <v>0</v>
      </c>
      <c r="DL38" s="270">
        <f>IFERROR(DL37/DL17,0)</f>
        <v>0</v>
      </c>
    </row>
    <row r="39" spans="2:116" x14ac:dyDescent="0.4">
      <c r="G39" s="12"/>
      <c r="H39" s="27"/>
      <c r="I39" s="27"/>
      <c r="J39" s="28"/>
      <c r="K39" s="61"/>
      <c r="L39" s="61"/>
      <c r="M39" s="61"/>
      <c r="N39" s="61"/>
      <c r="O39" s="61"/>
      <c r="P39" s="61"/>
      <c r="Q39" s="28"/>
      <c r="R39"/>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N39" s="271"/>
      <c r="CO39" s="271"/>
      <c r="CP39" s="271"/>
      <c r="CQ39" s="271"/>
      <c r="CR39" s="271"/>
      <c r="CS39" s="271"/>
      <c r="CT39" s="271"/>
      <c r="CU39" s="271"/>
      <c r="CV39" s="271"/>
      <c r="CW39" s="271"/>
      <c r="CX39" s="271"/>
      <c r="CY39" s="271"/>
      <c r="CZ39" s="271"/>
      <c r="DA39" s="271"/>
      <c r="DB39" s="271"/>
      <c r="DC39" s="271"/>
      <c r="DD39" s="271"/>
      <c r="DE39" s="271"/>
      <c r="DF39" s="271"/>
      <c r="DG39" s="271"/>
      <c r="DH39" s="271"/>
      <c r="DI39" s="271"/>
      <c r="DJ39" s="271"/>
      <c r="DK39" s="271"/>
      <c r="DL39" s="271"/>
    </row>
    <row r="40" spans="2:116" x14ac:dyDescent="0.4">
      <c r="B40" t="s">
        <v>228</v>
      </c>
      <c r="G40" s="12" t="s">
        <v>607</v>
      </c>
      <c r="H40" s="27"/>
      <c r="I40" s="27"/>
      <c r="J40" s="28"/>
      <c r="K40" s="61"/>
      <c r="L40" s="61"/>
      <c r="M40" s="61"/>
      <c r="N40" s="61"/>
      <c r="O40" s="61"/>
      <c r="P40" s="61"/>
      <c r="Q40" s="28"/>
      <c r="R40"/>
      <c r="S40" s="271"/>
      <c r="T40" s="271"/>
      <c r="U40" s="271"/>
      <c r="V40" s="271"/>
      <c r="W40" s="271"/>
      <c r="X40" s="271"/>
      <c r="Y40" s="271"/>
      <c r="Z40" s="271"/>
      <c r="AA40" s="271"/>
      <c r="AB40" s="271"/>
      <c r="AC40" s="271"/>
      <c r="AD40" s="271"/>
      <c r="AE40" s="271"/>
      <c r="AF40" s="271"/>
      <c r="AG40" s="271"/>
      <c r="AH40" s="271"/>
      <c r="AI40" s="271"/>
      <c r="AJ40" s="271"/>
      <c r="AK40" s="271"/>
      <c r="AL40" s="271"/>
      <c r="AM40" s="271"/>
      <c r="AN40" s="271"/>
      <c r="AO40" s="271"/>
      <c r="AP40" s="271"/>
      <c r="AQ40" s="271"/>
      <c r="AR40" s="271"/>
      <c r="AS40" s="271"/>
      <c r="AT40" s="271"/>
      <c r="AU40" s="271"/>
      <c r="AV40" s="271"/>
      <c r="AW40" s="271"/>
      <c r="AX40" s="271"/>
      <c r="AY40" s="271"/>
      <c r="AZ40" s="271"/>
      <c r="BA40" s="271"/>
      <c r="BB40" s="271"/>
      <c r="BC40" s="271"/>
      <c r="BD40" s="271"/>
      <c r="BE40" s="271"/>
      <c r="BF40" s="271"/>
      <c r="BG40" s="271"/>
      <c r="BH40" s="271"/>
      <c r="BI40" s="271"/>
      <c r="BJ40" s="271"/>
      <c r="BK40" s="271"/>
      <c r="BL40" s="271"/>
      <c r="BM40" s="271"/>
      <c r="BN40" s="271"/>
      <c r="BO40" s="271"/>
      <c r="BP40" s="271"/>
      <c r="BQ40" s="271"/>
      <c r="BR40" s="271"/>
      <c r="BS40" s="271"/>
      <c r="BT40" s="271"/>
      <c r="BU40" s="271"/>
      <c r="BV40" s="271"/>
      <c r="BW40" s="271"/>
      <c r="BX40" s="271"/>
      <c r="BY40" s="271"/>
      <c r="BZ40" s="271"/>
      <c r="CA40" s="271"/>
      <c r="CB40" s="271"/>
      <c r="CC40" s="271"/>
      <c r="CD40" s="271"/>
      <c r="CE40" s="271"/>
      <c r="CF40" s="271"/>
      <c r="CG40" s="271"/>
      <c r="CH40" s="271"/>
      <c r="CI40" s="271"/>
      <c r="CJ40" s="271"/>
      <c r="CK40" s="271"/>
      <c r="CL40" s="271"/>
      <c r="CN40" s="271"/>
      <c r="CO40" s="271"/>
      <c r="CP40" s="271"/>
      <c r="CQ40" s="271"/>
      <c r="CR40" s="271"/>
      <c r="CS40" s="271"/>
      <c r="CT40" s="271"/>
      <c r="CU40" s="271"/>
      <c r="CV40" s="271"/>
      <c r="CW40" s="271"/>
      <c r="CX40" s="271"/>
      <c r="CY40" s="271"/>
      <c r="CZ40" s="271"/>
      <c r="DA40" s="271"/>
      <c r="DB40" s="271"/>
      <c r="DC40" s="271"/>
      <c r="DD40" s="271"/>
      <c r="DE40" s="271"/>
      <c r="DF40" s="271"/>
      <c r="DG40" s="271"/>
      <c r="DH40" s="271"/>
      <c r="DI40" s="271"/>
      <c r="DJ40" s="271"/>
      <c r="DK40" s="271"/>
      <c r="DL40" s="271"/>
    </row>
    <row r="41" spans="2:116" x14ac:dyDescent="0.4">
      <c r="B41" t="s">
        <v>228</v>
      </c>
      <c r="E41" t="s">
        <v>228</v>
      </c>
      <c r="F41" t="s">
        <v>228</v>
      </c>
      <c r="G41" s="27" t="s">
        <v>608</v>
      </c>
      <c r="H41" s="27"/>
      <c r="I41" s="27"/>
      <c r="J41" s="28"/>
      <c r="K41" s="63">
        <f>SUMIF($4:$4,K$3,41:41)</f>
        <v>0</v>
      </c>
      <c r="L41" s="63">
        <f>SUMIF($4:$4,L$3,41:41)</f>
        <v>0</v>
      </c>
      <c r="M41" s="63">
        <f>SUMIF($4:$4,M$3,41:41)</f>
        <v>0</v>
      </c>
      <c r="N41" s="63">
        <f>SUMIF($4:$4,N$3,41:41)</f>
        <v>0</v>
      </c>
      <c r="O41" s="63">
        <f>SUMIF($4:$4,O$3,41:41)</f>
        <v>0</v>
      </c>
      <c r="P41" s="63">
        <f>SUMIF($4:$4,P$3,41:41)</f>
        <v>0</v>
      </c>
      <c r="Q41" s="28"/>
      <c r="R41"/>
      <c r="S41" s="265">
        <f>SUMIF($C:$C,$F41,S:S)</f>
        <v>0</v>
      </c>
      <c r="T41" s="265">
        <f>SUMIF($C:$C,$F41,T:T)</f>
        <v>0</v>
      </c>
      <c r="U41" s="265">
        <f>SUMIF($C:$C,$F41,U:U)</f>
        <v>0</v>
      </c>
      <c r="V41" s="265">
        <f>SUMIF($C:$C,$F41,V:V)</f>
        <v>0</v>
      </c>
      <c r="W41" s="265">
        <f>SUMIF($C:$C,$F41,W:W)</f>
        <v>0</v>
      </c>
      <c r="X41" s="265">
        <f>SUMIF($C:$C,$F41,X:X)</f>
        <v>0</v>
      </c>
      <c r="Y41" s="265">
        <f>SUMIF($C:$C,$F41,Y:Y)</f>
        <v>0</v>
      </c>
      <c r="Z41" s="265">
        <f>SUMIF($C:$C,$F41,Z:Z)</f>
        <v>0</v>
      </c>
      <c r="AA41" s="265">
        <f>SUMIF($C:$C,$F41,AA:AA)</f>
        <v>0</v>
      </c>
      <c r="AB41" s="265">
        <f>SUMIF($C:$C,$F41,AB:AB)</f>
        <v>0</v>
      </c>
      <c r="AC41" s="265">
        <f>SUMIF($C:$C,$F41,AC:AC)</f>
        <v>0</v>
      </c>
      <c r="AD41" s="265">
        <f>SUMIF($C:$C,$F41,AD:AD)</f>
        <v>0</v>
      </c>
      <c r="AE41" s="265">
        <f>SUMIF($C:$C,$F41,AE:AE)</f>
        <v>0</v>
      </c>
      <c r="AF41" s="265">
        <f>SUMIF($C:$C,$F41,AF:AF)</f>
        <v>0</v>
      </c>
      <c r="AG41" s="265">
        <f>SUMIF($C:$C,$F41,AG:AG)</f>
        <v>0</v>
      </c>
      <c r="AH41" s="265">
        <f>SUMIF($C:$C,$F41,AH:AH)</f>
        <v>0</v>
      </c>
      <c r="AI41" s="265">
        <f>SUMIF($C:$C,$F41,AI:AI)</f>
        <v>0</v>
      </c>
      <c r="AJ41" s="265">
        <f>SUMIF($C:$C,$F41,AJ:AJ)</f>
        <v>0</v>
      </c>
      <c r="AK41" s="265">
        <f>SUMIF($C:$C,$F41,AK:AK)</f>
        <v>0</v>
      </c>
      <c r="AL41" s="265">
        <f>SUMIF($C:$C,$F41,AL:AL)</f>
        <v>0</v>
      </c>
      <c r="AM41" s="265">
        <f>SUMIF($C:$C,$F41,AM:AM)</f>
        <v>0</v>
      </c>
      <c r="AN41" s="265">
        <f>SUMIF($C:$C,$F41,AN:AN)</f>
        <v>0</v>
      </c>
      <c r="AO41" s="265">
        <f>SUMIF($C:$C,$F41,AO:AO)</f>
        <v>0</v>
      </c>
      <c r="AP41" s="265">
        <f>SUMIF($C:$C,$F41,AP:AP)</f>
        <v>0</v>
      </c>
      <c r="AQ41" s="265">
        <f>SUMIF($C:$C,$F41,AQ:AQ)</f>
        <v>0</v>
      </c>
      <c r="AR41" s="265">
        <f>SUMIF($C:$C,$F41,AR:AR)</f>
        <v>0</v>
      </c>
      <c r="AS41" s="265">
        <f>SUMIF($C:$C,$F41,AS:AS)</f>
        <v>0</v>
      </c>
      <c r="AT41" s="265">
        <f>SUMIF($C:$C,$F41,AT:AT)</f>
        <v>0</v>
      </c>
      <c r="AU41" s="265">
        <f>SUMIF($C:$C,$F41,AU:AU)</f>
        <v>0</v>
      </c>
      <c r="AV41" s="265">
        <f>SUMIF($C:$C,$F41,AV:AV)</f>
        <v>0</v>
      </c>
      <c r="AW41" s="265">
        <f>SUMIF($C:$C,$F41,AW:AW)</f>
        <v>0</v>
      </c>
      <c r="AX41" s="265">
        <f>SUMIF($C:$C,$F41,AX:AX)</f>
        <v>0</v>
      </c>
      <c r="AY41" s="265">
        <f>SUMIF($C:$C,$F41,AY:AY)</f>
        <v>0</v>
      </c>
      <c r="AZ41" s="265">
        <f>SUMIF($C:$C,$F41,AZ:AZ)</f>
        <v>0</v>
      </c>
      <c r="BA41" s="265">
        <f>SUMIF($C:$C,$F41,BA:BA)</f>
        <v>0</v>
      </c>
      <c r="BB41" s="265">
        <f>SUMIF($C:$C,$F41,BB:BB)</f>
        <v>0</v>
      </c>
      <c r="BC41" s="265">
        <f>SUMIF($C:$C,$F41,BC:BC)</f>
        <v>0</v>
      </c>
      <c r="BD41" s="265">
        <f>SUMIF($C:$C,$F41,BD:BD)</f>
        <v>0</v>
      </c>
      <c r="BE41" s="265">
        <f>SUMIF($C:$C,$F41,BE:BE)</f>
        <v>0</v>
      </c>
      <c r="BF41" s="265">
        <f>SUMIF($C:$C,$F41,BF:BF)</f>
        <v>0</v>
      </c>
      <c r="BG41" s="265">
        <f>SUMIF($C:$C,$F41,BG:BG)</f>
        <v>0</v>
      </c>
      <c r="BH41" s="265">
        <f>SUMIF($C:$C,$F41,BH:BH)</f>
        <v>0</v>
      </c>
      <c r="BI41" s="265">
        <f>SUMIF($C:$C,$F41,BI:BI)</f>
        <v>0</v>
      </c>
      <c r="BJ41" s="265">
        <f>SUMIF($C:$C,$F41,BJ:BJ)</f>
        <v>0</v>
      </c>
      <c r="BK41" s="265">
        <f>SUMIF($C:$C,$F41,BK:BK)</f>
        <v>0</v>
      </c>
      <c r="BL41" s="265">
        <f>SUMIF($C:$C,$F41,BL:BL)</f>
        <v>0</v>
      </c>
      <c r="BM41" s="265">
        <f>SUMIF($C:$C,$F41,BM:BM)</f>
        <v>0</v>
      </c>
      <c r="BN41" s="265">
        <f>SUMIF($C:$C,$F41,BN:BN)</f>
        <v>0</v>
      </c>
      <c r="BO41" s="265">
        <f>SUMIF($C:$C,$F41,BO:BO)</f>
        <v>0</v>
      </c>
      <c r="BP41" s="265">
        <f>SUMIF($C:$C,$F41,BP:BP)</f>
        <v>0</v>
      </c>
      <c r="BQ41" s="265">
        <f>SUMIF($C:$C,$F41,BQ:BQ)</f>
        <v>0</v>
      </c>
      <c r="BR41" s="265">
        <f>SUMIF($C:$C,$F41,BR:BR)</f>
        <v>0</v>
      </c>
      <c r="BS41" s="265">
        <f>SUMIF($C:$C,$F41,BS:BS)</f>
        <v>0</v>
      </c>
      <c r="BT41" s="265">
        <f>SUMIF($C:$C,$F41,BT:BT)</f>
        <v>0</v>
      </c>
      <c r="BU41" s="265">
        <f>SUMIF($C:$C,$F41,BU:BU)</f>
        <v>0</v>
      </c>
      <c r="BV41" s="265">
        <f>SUMIF($C:$C,$F41,BV:BV)</f>
        <v>0</v>
      </c>
      <c r="BW41" s="265">
        <f>SUMIF($C:$C,$F41,BW:BW)</f>
        <v>0</v>
      </c>
      <c r="BX41" s="265">
        <f>SUMIF($C:$C,$F41,BX:BX)</f>
        <v>0</v>
      </c>
      <c r="BY41" s="265">
        <f>SUMIF($C:$C,$F41,BY:BY)</f>
        <v>0</v>
      </c>
      <c r="BZ41" s="265">
        <f>SUMIF($C:$C,$F41,BZ:BZ)</f>
        <v>0</v>
      </c>
      <c r="CA41" s="265">
        <f>SUMIF($C:$C,$F41,CA:CA)</f>
        <v>0</v>
      </c>
      <c r="CB41" s="265">
        <f>SUMIF($C:$C,$F41,CB:CB)</f>
        <v>0</v>
      </c>
      <c r="CC41" s="265">
        <f>SUMIF($C:$C,$F41,CC:CC)</f>
        <v>0</v>
      </c>
      <c r="CD41" s="265">
        <f>SUMIF($C:$C,$F41,CD:CD)</f>
        <v>0</v>
      </c>
      <c r="CE41" s="265">
        <f>SUMIF($C:$C,$F41,CE:CE)</f>
        <v>0</v>
      </c>
      <c r="CF41" s="265">
        <f>SUMIF($C:$C,$F41,CF:CF)</f>
        <v>0</v>
      </c>
      <c r="CG41" s="265">
        <f>SUMIF($C:$C,$F41,CG:CG)</f>
        <v>0</v>
      </c>
      <c r="CH41" s="265">
        <f>SUMIF($C:$C,$F41,CH:CH)</f>
        <v>0</v>
      </c>
      <c r="CI41" s="265">
        <f>SUMIF($C:$C,$F41,CI:CI)</f>
        <v>0</v>
      </c>
      <c r="CJ41" s="265">
        <f>SUMIF($C:$C,$F41,CJ:CJ)</f>
        <v>0</v>
      </c>
      <c r="CK41" s="265">
        <f>SUMIF($C:$C,$F41,CK:CK)</f>
        <v>0</v>
      </c>
      <c r="CL41" s="265">
        <f>SUMIF($C:$C,$F41,CL:CL)</f>
        <v>0</v>
      </c>
      <c r="CN41" s="265">
        <f>SUMIF($C:$C,$F41,CN:CN)</f>
        <v>0</v>
      </c>
      <c r="CO41" s="265">
        <f>SUMIF($C:$C,$F41,CO:CO)</f>
        <v>0</v>
      </c>
      <c r="CP41" s="265">
        <f>SUMIF($C:$C,$F41,CP:CP)</f>
        <v>0</v>
      </c>
      <c r="CQ41" s="265">
        <f>SUMIF($C:$C,$F41,CQ:CQ)</f>
        <v>0</v>
      </c>
      <c r="CR41" s="265">
        <f>SUMIF($C:$C,$F41,CR:CR)</f>
        <v>0</v>
      </c>
      <c r="CS41" s="265">
        <f>SUMIF($C:$C,$F41,CS:CS)</f>
        <v>0</v>
      </c>
      <c r="CT41" s="265">
        <f>SUMIF($C:$C,$F41,CT:CT)</f>
        <v>0</v>
      </c>
      <c r="CU41" s="265">
        <f>SUMIF($C:$C,$F41,CU:CU)</f>
        <v>0</v>
      </c>
      <c r="CV41" s="265">
        <f>SUMIF($C:$C,$F41,CV:CV)</f>
        <v>0</v>
      </c>
      <c r="CW41" s="265">
        <f>SUMIF($C:$C,$F41,CW:CW)</f>
        <v>0</v>
      </c>
      <c r="CX41" s="265">
        <f>SUMIF($C:$C,$F41,CX:CX)</f>
        <v>0</v>
      </c>
      <c r="CY41" s="265">
        <f>SUMIF($C:$C,$F41,CY:CY)</f>
        <v>0</v>
      </c>
      <c r="CZ41" s="265">
        <f>SUMIF($C:$C,$F41,CZ:CZ)</f>
        <v>0</v>
      </c>
      <c r="DA41" s="265">
        <f>SUMIF($C:$C,$F41,DA:DA)</f>
        <v>0</v>
      </c>
      <c r="DB41" s="265">
        <f>SUMIF($C:$C,$F41,DB:DB)</f>
        <v>0</v>
      </c>
      <c r="DC41" s="265">
        <f>SUMIF($C:$C,$F41,DC:DC)</f>
        <v>0</v>
      </c>
      <c r="DD41" s="265">
        <f>SUMIF($C:$C,$F41,DD:DD)</f>
        <v>0</v>
      </c>
      <c r="DE41" s="265">
        <f>SUMIF($C:$C,$F41,DE:DE)</f>
        <v>0</v>
      </c>
      <c r="DF41" s="265">
        <f>SUMIF($C:$C,$F41,DF:DF)</f>
        <v>0</v>
      </c>
      <c r="DG41" s="265">
        <f>SUMIF($C:$C,$F41,DG:DG)</f>
        <v>0</v>
      </c>
      <c r="DH41" s="265">
        <f>SUMIF($C:$C,$F41,DH:DH)</f>
        <v>0</v>
      </c>
      <c r="DI41" s="265">
        <f>SUMIF($C:$C,$F41,DI:DI)</f>
        <v>0</v>
      </c>
      <c r="DJ41" s="265">
        <f>SUMIF($C:$C,$F41,DJ:DJ)</f>
        <v>0</v>
      </c>
      <c r="DK41" s="265">
        <f>SUMIF($C:$C,$F41,DK:DK)</f>
        <v>0</v>
      </c>
      <c r="DL41" s="265">
        <f>SUMIF($C:$C,$F41,DL:DL)</f>
        <v>0</v>
      </c>
    </row>
    <row r="42" spans="2:116" x14ac:dyDescent="0.4">
      <c r="B42" t="s">
        <v>228</v>
      </c>
      <c r="G42" s="27"/>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x14ac:dyDescent="0.4">
      <c r="B43" t="s">
        <v>233</v>
      </c>
      <c r="G43" s="12" t="s">
        <v>609</v>
      </c>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x14ac:dyDescent="0.4">
      <c r="B44" t="s">
        <v>233</v>
      </c>
      <c r="E44" t="s">
        <v>233</v>
      </c>
      <c r="F44" t="s">
        <v>233</v>
      </c>
      <c r="G44" s="27" t="s">
        <v>610</v>
      </c>
      <c r="H44" s="27"/>
      <c r="I44" s="27"/>
      <c r="J44" s="28"/>
      <c r="K44" s="63">
        <f>SUMIF($4:$4,K$3,44:44)</f>
        <v>0</v>
      </c>
      <c r="L44" s="63">
        <f>SUMIF($4:$4,L$3,44:44)</f>
        <v>0</v>
      </c>
      <c r="M44" s="63">
        <f>SUMIF($4:$4,M$3,44:44)</f>
        <v>0</v>
      </c>
      <c r="N44" s="63">
        <f>SUMIF($4:$4,N$3,44:44)</f>
        <v>0</v>
      </c>
      <c r="O44" s="63">
        <f>SUMIF($4:$4,O$3,44:44)</f>
        <v>0</v>
      </c>
      <c r="P44" s="63">
        <f>SUMIF($4:$4,P$3,44:44)</f>
        <v>0</v>
      </c>
      <c r="Q44" s="28"/>
      <c r="R44"/>
      <c r="S44" s="265">
        <f>SUMIF($C:$C,$F44,S:S)</f>
        <v>0</v>
      </c>
      <c r="T44" s="265">
        <f>SUMIF($C:$C,$F44,T:T)</f>
        <v>0</v>
      </c>
      <c r="U44" s="265">
        <f>SUMIF($C:$C,$F44,U:U)</f>
        <v>0</v>
      </c>
      <c r="V44" s="265">
        <f>SUMIF($C:$C,$F44,V:V)</f>
        <v>0</v>
      </c>
      <c r="W44" s="265">
        <f>SUMIF($C:$C,$F44,W:W)</f>
        <v>0</v>
      </c>
      <c r="X44" s="265">
        <f>SUMIF($C:$C,$F44,X:X)</f>
        <v>0</v>
      </c>
      <c r="Y44" s="265">
        <f>SUMIF($C:$C,$F44,Y:Y)</f>
        <v>0</v>
      </c>
      <c r="Z44" s="265">
        <f>SUMIF($C:$C,$F44,Z:Z)</f>
        <v>0</v>
      </c>
      <c r="AA44" s="265">
        <f>SUMIF($C:$C,$F44,AA:AA)</f>
        <v>0</v>
      </c>
      <c r="AB44" s="265">
        <f>SUMIF($C:$C,$F44,AB:AB)</f>
        <v>0</v>
      </c>
      <c r="AC44" s="265">
        <f>SUMIF($C:$C,$F44,AC:AC)</f>
        <v>0</v>
      </c>
      <c r="AD44" s="265">
        <f>SUMIF($C:$C,$F44,AD:AD)</f>
        <v>0</v>
      </c>
      <c r="AE44" s="265">
        <f>SUMIF($C:$C,$F44,AE:AE)</f>
        <v>0</v>
      </c>
      <c r="AF44" s="265">
        <f>SUMIF($C:$C,$F44,AF:AF)</f>
        <v>0</v>
      </c>
      <c r="AG44" s="265">
        <f>SUMIF($C:$C,$F44,AG:AG)</f>
        <v>0</v>
      </c>
      <c r="AH44" s="265">
        <f>SUMIF($C:$C,$F44,AH:AH)</f>
        <v>0</v>
      </c>
      <c r="AI44" s="265">
        <f>SUMIF($C:$C,$F44,AI:AI)</f>
        <v>0</v>
      </c>
      <c r="AJ44" s="265">
        <f>SUMIF($C:$C,$F44,AJ:AJ)</f>
        <v>0</v>
      </c>
      <c r="AK44" s="265">
        <f>SUMIF($C:$C,$F44,AK:AK)</f>
        <v>0</v>
      </c>
      <c r="AL44" s="265">
        <f>SUMIF($C:$C,$F44,AL:AL)</f>
        <v>0</v>
      </c>
      <c r="AM44" s="265">
        <f>SUMIF($C:$C,$F44,AM:AM)</f>
        <v>0</v>
      </c>
      <c r="AN44" s="265">
        <f>SUMIF($C:$C,$F44,AN:AN)</f>
        <v>0</v>
      </c>
      <c r="AO44" s="265">
        <f>SUMIF($C:$C,$F44,AO:AO)</f>
        <v>0</v>
      </c>
      <c r="AP44" s="265">
        <f>SUMIF($C:$C,$F44,AP:AP)</f>
        <v>0</v>
      </c>
      <c r="AQ44" s="265">
        <f>SUMIF($C:$C,$F44,AQ:AQ)</f>
        <v>0</v>
      </c>
      <c r="AR44" s="265">
        <f>SUMIF($C:$C,$F44,AR:AR)</f>
        <v>0</v>
      </c>
      <c r="AS44" s="265">
        <f>SUMIF($C:$C,$F44,AS:AS)</f>
        <v>0</v>
      </c>
      <c r="AT44" s="265">
        <f>SUMIF($C:$C,$F44,AT:AT)</f>
        <v>0</v>
      </c>
      <c r="AU44" s="265">
        <f>SUMIF($C:$C,$F44,AU:AU)</f>
        <v>0</v>
      </c>
      <c r="AV44" s="265">
        <f>SUMIF($C:$C,$F44,AV:AV)</f>
        <v>0</v>
      </c>
      <c r="AW44" s="265">
        <f>SUMIF($C:$C,$F44,AW:AW)</f>
        <v>0</v>
      </c>
      <c r="AX44" s="265">
        <f>SUMIF($C:$C,$F44,AX:AX)</f>
        <v>0</v>
      </c>
      <c r="AY44" s="265">
        <f>SUMIF($C:$C,$F44,AY:AY)</f>
        <v>0</v>
      </c>
      <c r="AZ44" s="265">
        <f>SUMIF($C:$C,$F44,AZ:AZ)</f>
        <v>0</v>
      </c>
      <c r="BA44" s="265">
        <f>SUMIF($C:$C,$F44,BA:BA)</f>
        <v>0</v>
      </c>
      <c r="BB44" s="265">
        <f>SUMIF($C:$C,$F44,BB:BB)</f>
        <v>0</v>
      </c>
      <c r="BC44" s="265">
        <f>SUMIF($C:$C,$F44,BC:BC)</f>
        <v>0</v>
      </c>
      <c r="BD44" s="265">
        <f>SUMIF($C:$C,$F44,BD:BD)</f>
        <v>0</v>
      </c>
      <c r="BE44" s="265">
        <f>SUMIF($C:$C,$F44,BE:BE)</f>
        <v>0</v>
      </c>
      <c r="BF44" s="265">
        <f>SUMIF($C:$C,$F44,BF:BF)</f>
        <v>0</v>
      </c>
      <c r="BG44" s="265">
        <f>SUMIF($C:$C,$F44,BG:BG)</f>
        <v>0</v>
      </c>
      <c r="BH44" s="265">
        <f>SUMIF($C:$C,$F44,BH:BH)</f>
        <v>0</v>
      </c>
      <c r="BI44" s="265">
        <f>SUMIF($C:$C,$F44,BI:BI)</f>
        <v>0</v>
      </c>
      <c r="BJ44" s="265">
        <f>SUMIF($C:$C,$F44,BJ:BJ)</f>
        <v>0</v>
      </c>
      <c r="BK44" s="265">
        <f>SUMIF($C:$C,$F44,BK:BK)</f>
        <v>0</v>
      </c>
      <c r="BL44" s="265">
        <f>SUMIF($C:$C,$F44,BL:BL)</f>
        <v>0</v>
      </c>
      <c r="BM44" s="265">
        <f>SUMIF($C:$C,$F44,BM:BM)</f>
        <v>0</v>
      </c>
      <c r="BN44" s="265">
        <f>SUMIF($C:$C,$F44,BN:BN)</f>
        <v>0</v>
      </c>
      <c r="BO44" s="265">
        <f>SUMIF($C:$C,$F44,BO:BO)</f>
        <v>0</v>
      </c>
      <c r="BP44" s="265">
        <f>SUMIF($C:$C,$F44,BP:BP)</f>
        <v>0</v>
      </c>
      <c r="BQ44" s="265">
        <f>SUMIF($C:$C,$F44,BQ:BQ)</f>
        <v>0</v>
      </c>
      <c r="BR44" s="265">
        <f>SUMIF($C:$C,$F44,BR:BR)</f>
        <v>0</v>
      </c>
      <c r="BS44" s="265">
        <f>SUMIF($C:$C,$F44,BS:BS)</f>
        <v>0</v>
      </c>
      <c r="BT44" s="265">
        <f>SUMIF($C:$C,$F44,BT:BT)</f>
        <v>0</v>
      </c>
      <c r="BU44" s="265">
        <f>SUMIF($C:$C,$F44,BU:BU)</f>
        <v>0</v>
      </c>
      <c r="BV44" s="265">
        <f>SUMIF($C:$C,$F44,BV:BV)</f>
        <v>0</v>
      </c>
      <c r="BW44" s="265">
        <f>SUMIF($C:$C,$F44,BW:BW)</f>
        <v>0</v>
      </c>
      <c r="BX44" s="265">
        <f>SUMIF($C:$C,$F44,BX:BX)</f>
        <v>0</v>
      </c>
      <c r="BY44" s="265">
        <f>SUMIF($C:$C,$F44,BY:BY)</f>
        <v>0</v>
      </c>
      <c r="BZ44" s="265">
        <f>SUMIF($C:$C,$F44,BZ:BZ)</f>
        <v>0</v>
      </c>
      <c r="CA44" s="265">
        <f>SUMIF($C:$C,$F44,CA:CA)</f>
        <v>0</v>
      </c>
      <c r="CB44" s="265">
        <f>SUMIF($C:$C,$F44,CB:CB)</f>
        <v>0</v>
      </c>
      <c r="CC44" s="265">
        <f>SUMIF($C:$C,$F44,CC:CC)</f>
        <v>0</v>
      </c>
      <c r="CD44" s="265">
        <f>SUMIF($C:$C,$F44,CD:CD)</f>
        <v>0</v>
      </c>
      <c r="CE44" s="265">
        <f>SUMIF($C:$C,$F44,CE:CE)</f>
        <v>0</v>
      </c>
      <c r="CF44" s="265">
        <f>SUMIF($C:$C,$F44,CF:CF)</f>
        <v>0</v>
      </c>
      <c r="CG44" s="265">
        <f>SUMIF($C:$C,$F44,CG:CG)</f>
        <v>0</v>
      </c>
      <c r="CH44" s="265">
        <f>SUMIF($C:$C,$F44,CH:CH)</f>
        <v>0</v>
      </c>
      <c r="CI44" s="265">
        <f>SUMIF($C:$C,$F44,CI:CI)</f>
        <v>0</v>
      </c>
      <c r="CJ44" s="265">
        <f>SUMIF($C:$C,$F44,CJ:CJ)</f>
        <v>0</v>
      </c>
      <c r="CK44" s="265">
        <f>SUMIF($C:$C,$F44,CK:CK)</f>
        <v>0</v>
      </c>
      <c r="CL44" s="265">
        <f>SUMIF($C:$C,$F44,CL:CL)</f>
        <v>0</v>
      </c>
      <c r="CN44" s="265">
        <f>SUMIF($C:$C,$F44,CN:CN)</f>
        <v>0</v>
      </c>
      <c r="CO44" s="265">
        <f>SUMIF($C:$C,$F44,CO:CO)</f>
        <v>0</v>
      </c>
      <c r="CP44" s="265">
        <f>SUMIF($C:$C,$F44,CP:CP)</f>
        <v>0</v>
      </c>
      <c r="CQ44" s="265">
        <f>SUMIF($C:$C,$F44,CQ:CQ)</f>
        <v>0</v>
      </c>
      <c r="CR44" s="265">
        <f>SUMIF($C:$C,$F44,CR:CR)</f>
        <v>0</v>
      </c>
      <c r="CS44" s="265">
        <f>SUMIF($C:$C,$F44,CS:CS)</f>
        <v>0</v>
      </c>
      <c r="CT44" s="265">
        <f>SUMIF($C:$C,$F44,CT:CT)</f>
        <v>0</v>
      </c>
      <c r="CU44" s="265">
        <f>SUMIF($C:$C,$F44,CU:CU)</f>
        <v>0</v>
      </c>
      <c r="CV44" s="265">
        <f>SUMIF($C:$C,$F44,CV:CV)</f>
        <v>0</v>
      </c>
      <c r="CW44" s="265">
        <f>SUMIF($C:$C,$F44,CW:CW)</f>
        <v>0</v>
      </c>
      <c r="CX44" s="265">
        <f>SUMIF($C:$C,$F44,CX:CX)</f>
        <v>0</v>
      </c>
      <c r="CY44" s="265">
        <f>SUMIF($C:$C,$F44,CY:CY)</f>
        <v>0</v>
      </c>
      <c r="CZ44" s="265">
        <f>SUMIF($C:$C,$F44,CZ:CZ)</f>
        <v>0</v>
      </c>
      <c r="DA44" s="265">
        <f>SUMIF($C:$C,$F44,DA:DA)</f>
        <v>0</v>
      </c>
      <c r="DB44" s="265">
        <f>SUMIF($C:$C,$F44,DB:DB)</f>
        <v>0</v>
      </c>
      <c r="DC44" s="265">
        <f>SUMIF($C:$C,$F44,DC:DC)</f>
        <v>0</v>
      </c>
      <c r="DD44" s="265">
        <f>SUMIF($C:$C,$F44,DD:DD)</f>
        <v>0</v>
      </c>
      <c r="DE44" s="265">
        <f>SUMIF($C:$C,$F44,DE:DE)</f>
        <v>0</v>
      </c>
      <c r="DF44" s="265">
        <f>SUMIF($C:$C,$F44,DF:DF)</f>
        <v>0</v>
      </c>
      <c r="DG44" s="265">
        <f>SUMIF($C:$C,$F44,DG:DG)</f>
        <v>0</v>
      </c>
      <c r="DH44" s="265">
        <f>SUMIF($C:$C,$F44,DH:DH)</f>
        <v>0</v>
      </c>
      <c r="DI44" s="265">
        <f>SUMIF($C:$C,$F44,DI:DI)</f>
        <v>0</v>
      </c>
      <c r="DJ44" s="265">
        <f>SUMIF($C:$C,$F44,DJ:DJ)</f>
        <v>0</v>
      </c>
      <c r="DK44" s="265">
        <f>SUMIF($C:$C,$F44,DK:DK)</f>
        <v>0</v>
      </c>
      <c r="DL44" s="265">
        <f>SUMIF($C:$C,$F44,DL:DL)</f>
        <v>0</v>
      </c>
    </row>
    <row r="45" spans="2:116" x14ac:dyDescent="0.4">
      <c r="B45" t="s">
        <v>233</v>
      </c>
      <c r="R45"/>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2"/>
      <c r="AU45" s="272"/>
      <c r="AV45" s="272"/>
      <c r="AW45" s="272"/>
      <c r="AX45" s="272"/>
      <c r="AY45" s="272"/>
      <c r="AZ45" s="272"/>
      <c r="BA45" s="272"/>
      <c r="BB45" s="272"/>
      <c r="BC45" s="272"/>
      <c r="BD45" s="272"/>
      <c r="BE45" s="272"/>
      <c r="BF45" s="272"/>
      <c r="BG45" s="272"/>
      <c r="BH45" s="272"/>
      <c r="BI45" s="272"/>
      <c r="BJ45" s="272"/>
      <c r="BK45" s="272"/>
      <c r="BL45" s="272"/>
      <c r="BM45" s="272"/>
      <c r="BN45" s="272"/>
      <c r="BO45" s="272"/>
      <c r="BP45" s="272"/>
      <c r="BQ45" s="272"/>
      <c r="BR45" s="272"/>
      <c r="BS45" s="272"/>
      <c r="BT45" s="272"/>
      <c r="BU45" s="272"/>
      <c r="BV45" s="272"/>
      <c r="BW45" s="272"/>
      <c r="BX45" s="272"/>
      <c r="BY45" s="272"/>
      <c r="BZ45" s="272"/>
      <c r="CA45" s="272"/>
      <c r="CB45" s="272"/>
      <c r="CC45" s="272"/>
      <c r="CD45" s="272"/>
      <c r="CE45" s="272"/>
      <c r="CF45" s="272"/>
      <c r="CG45" s="272"/>
      <c r="CH45" s="272"/>
      <c r="CI45" s="272"/>
      <c r="CJ45" s="272"/>
      <c r="CK45" s="272"/>
      <c r="CL45" s="272"/>
      <c r="CN45" s="272"/>
      <c r="CO45" s="272"/>
      <c r="CP45" s="272"/>
      <c r="CQ45" s="272"/>
      <c r="CR45" s="272"/>
      <c r="CS45" s="272"/>
      <c r="CT45" s="272"/>
      <c r="CU45" s="272"/>
      <c r="CV45" s="272"/>
      <c r="CW45" s="272"/>
      <c r="CX45" s="272"/>
      <c r="CY45" s="272"/>
      <c r="CZ45" s="272"/>
      <c r="DA45" s="272"/>
      <c r="DB45" s="272"/>
      <c r="DC45" s="272"/>
      <c r="DD45" s="272"/>
      <c r="DE45" s="272"/>
      <c r="DF45" s="272"/>
      <c r="DG45" s="272"/>
      <c r="DH45" s="272"/>
      <c r="DI45" s="272"/>
      <c r="DJ45" s="272"/>
      <c r="DK45" s="272"/>
      <c r="DL45" s="272"/>
    </row>
    <row r="46" spans="2:116" x14ac:dyDescent="0.4">
      <c r="B46" t="s">
        <v>317</v>
      </c>
      <c r="G46" s="12" t="s">
        <v>611</v>
      </c>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x14ac:dyDescent="0.4">
      <c r="B47" t="s">
        <v>317</v>
      </c>
      <c r="E47" t="s">
        <v>317</v>
      </c>
      <c r="F47" t="s">
        <v>317</v>
      </c>
      <c r="G47" s="27" t="s">
        <v>612</v>
      </c>
      <c r="H47" s="27"/>
      <c r="I47" s="27"/>
      <c r="J47" s="28"/>
      <c r="K47" s="63">
        <f>SUMIF($4:$4,K$3,47:47)</f>
        <v>0</v>
      </c>
      <c r="L47" s="63">
        <f>SUMIF($4:$4,L$3,47:47)</f>
        <v>0</v>
      </c>
      <c r="M47" s="63">
        <f>SUMIF($4:$4,M$3,47:47)</f>
        <v>0</v>
      </c>
      <c r="N47" s="63">
        <f>SUMIF($4:$4,N$3,47:47)</f>
        <v>0</v>
      </c>
      <c r="O47" s="63">
        <f>SUMIF($4:$4,O$3,47:47)</f>
        <v>0</v>
      </c>
      <c r="P47" s="63">
        <f>SUMIF($4:$4,P$3,47:47)</f>
        <v>0</v>
      </c>
      <c r="Q47" s="28"/>
      <c r="R47"/>
      <c r="S47" s="265">
        <f>SUMIF($C:$C,$F47,S:S)</f>
        <v>0</v>
      </c>
      <c r="T47" s="265">
        <f>SUMIF($C:$C,$F47,T:T)</f>
        <v>0</v>
      </c>
      <c r="U47" s="265">
        <f>SUMIF($C:$C,$F47,U:U)</f>
        <v>0</v>
      </c>
      <c r="V47" s="265">
        <f>SUMIF($C:$C,$F47,V:V)</f>
        <v>0</v>
      </c>
      <c r="W47" s="265">
        <f>SUMIF($C:$C,$F47,W:W)</f>
        <v>0</v>
      </c>
      <c r="X47" s="265">
        <f>SUMIF($C:$C,$F47,X:X)</f>
        <v>0</v>
      </c>
      <c r="Y47" s="265">
        <f>SUMIF($C:$C,$F47,Y:Y)</f>
        <v>0</v>
      </c>
      <c r="Z47" s="265">
        <f>SUMIF($C:$C,$F47,Z:Z)</f>
        <v>0</v>
      </c>
      <c r="AA47" s="265">
        <f>SUMIF($C:$C,$F47,AA:AA)</f>
        <v>0</v>
      </c>
      <c r="AB47" s="265">
        <f>SUMIF($C:$C,$F47,AB:AB)</f>
        <v>0</v>
      </c>
      <c r="AC47" s="265">
        <f>SUMIF($C:$C,$F47,AC:AC)</f>
        <v>0</v>
      </c>
      <c r="AD47" s="265">
        <f>SUMIF($C:$C,$F47,AD:AD)</f>
        <v>0</v>
      </c>
      <c r="AE47" s="265">
        <f>SUMIF($C:$C,$F47,AE:AE)</f>
        <v>0</v>
      </c>
      <c r="AF47" s="265">
        <f>SUMIF($C:$C,$F47,AF:AF)</f>
        <v>0</v>
      </c>
      <c r="AG47" s="265">
        <f>SUMIF($C:$C,$F47,AG:AG)</f>
        <v>0</v>
      </c>
      <c r="AH47" s="265">
        <f>SUMIF($C:$C,$F47,AH:AH)</f>
        <v>0</v>
      </c>
      <c r="AI47" s="265">
        <f>SUMIF($C:$C,$F47,AI:AI)</f>
        <v>0</v>
      </c>
      <c r="AJ47" s="265">
        <f>SUMIF($C:$C,$F47,AJ:AJ)</f>
        <v>0</v>
      </c>
      <c r="AK47" s="265">
        <f>SUMIF($C:$C,$F47,AK:AK)</f>
        <v>0</v>
      </c>
      <c r="AL47" s="265">
        <f>SUMIF($C:$C,$F47,AL:AL)</f>
        <v>0</v>
      </c>
      <c r="AM47" s="265">
        <f>SUMIF($C:$C,$F47,AM:AM)</f>
        <v>0</v>
      </c>
      <c r="AN47" s="265">
        <f>SUMIF($C:$C,$F47,AN:AN)</f>
        <v>0</v>
      </c>
      <c r="AO47" s="265">
        <f>SUMIF($C:$C,$F47,AO:AO)</f>
        <v>0</v>
      </c>
      <c r="AP47" s="265">
        <f>SUMIF($C:$C,$F47,AP:AP)</f>
        <v>0</v>
      </c>
      <c r="AQ47" s="265">
        <f>SUMIF($C:$C,$F47,AQ:AQ)</f>
        <v>0</v>
      </c>
      <c r="AR47" s="265">
        <f>SUMIF($C:$C,$F47,AR:AR)</f>
        <v>0</v>
      </c>
      <c r="AS47" s="265">
        <f>SUMIF($C:$C,$F47,AS:AS)</f>
        <v>0</v>
      </c>
      <c r="AT47" s="265">
        <f>SUMIF($C:$C,$F47,AT:AT)</f>
        <v>0</v>
      </c>
      <c r="AU47" s="265">
        <f>SUMIF($C:$C,$F47,AU:AU)</f>
        <v>0</v>
      </c>
      <c r="AV47" s="265">
        <f>SUMIF($C:$C,$F47,AV:AV)</f>
        <v>0</v>
      </c>
      <c r="AW47" s="265">
        <f>SUMIF($C:$C,$F47,AW:AW)</f>
        <v>0</v>
      </c>
      <c r="AX47" s="265">
        <f>SUMIF($C:$C,$F47,AX:AX)</f>
        <v>0</v>
      </c>
      <c r="AY47" s="265">
        <f>SUMIF($C:$C,$F47,AY:AY)</f>
        <v>0</v>
      </c>
      <c r="AZ47" s="265">
        <f>SUMIF($C:$C,$F47,AZ:AZ)</f>
        <v>0</v>
      </c>
      <c r="BA47" s="265">
        <f>SUMIF($C:$C,$F47,BA:BA)</f>
        <v>0</v>
      </c>
      <c r="BB47" s="265">
        <f>SUMIF($C:$C,$F47,BB:BB)</f>
        <v>0</v>
      </c>
      <c r="BC47" s="265">
        <f>SUMIF($C:$C,$F47,BC:BC)</f>
        <v>0</v>
      </c>
      <c r="BD47" s="265">
        <f>SUMIF($C:$C,$F47,BD:BD)</f>
        <v>0</v>
      </c>
      <c r="BE47" s="265">
        <f>SUMIF($C:$C,$F47,BE:BE)</f>
        <v>0</v>
      </c>
      <c r="BF47" s="265">
        <f>SUMIF($C:$C,$F47,BF:BF)</f>
        <v>0</v>
      </c>
      <c r="BG47" s="265">
        <f>SUMIF($C:$C,$F47,BG:BG)</f>
        <v>0</v>
      </c>
      <c r="BH47" s="265">
        <f>SUMIF($C:$C,$F47,BH:BH)</f>
        <v>0</v>
      </c>
      <c r="BI47" s="265">
        <f>SUMIF($C:$C,$F47,BI:BI)</f>
        <v>0</v>
      </c>
      <c r="BJ47" s="265">
        <f>SUMIF($C:$C,$F47,BJ:BJ)</f>
        <v>0</v>
      </c>
      <c r="BK47" s="265">
        <f>SUMIF($C:$C,$F47,BK:BK)</f>
        <v>0</v>
      </c>
      <c r="BL47" s="265">
        <f>SUMIF($C:$C,$F47,BL:BL)</f>
        <v>0</v>
      </c>
      <c r="BM47" s="265">
        <f>SUMIF($C:$C,$F47,BM:BM)</f>
        <v>0</v>
      </c>
      <c r="BN47" s="265">
        <f>SUMIF($C:$C,$F47,BN:BN)</f>
        <v>0</v>
      </c>
      <c r="BO47" s="265">
        <f>SUMIF($C:$C,$F47,BO:BO)</f>
        <v>0</v>
      </c>
      <c r="BP47" s="265">
        <f>SUMIF($C:$C,$F47,BP:BP)</f>
        <v>0</v>
      </c>
      <c r="BQ47" s="265">
        <f>SUMIF($C:$C,$F47,BQ:BQ)</f>
        <v>0</v>
      </c>
      <c r="BR47" s="265">
        <f>SUMIF($C:$C,$F47,BR:BR)</f>
        <v>0</v>
      </c>
      <c r="BS47" s="265">
        <f>SUMIF($C:$C,$F47,BS:BS)</f>
        <v>0</v>
      </c>
      <c r="BT47" s="265">
        <f>SUMIF($C:$C,$F47,BT:BT)</f>
        <v>0</v>
      </c>
      <c r="BU47" s="265">
        <f>SUMIF($C:$C,$F47,BU:BU)</f>
        <v>0</v>
      </c>
      <c r="BV47" s="265">
        <f>SUMIF($C:$C,$F47,BV:BV)</f>
        <v>0</v>
      </c>
      <c r="BW47" s="265">
        <f>SUMIF($C:$C,$F47,BW:BW)</f>
        <v>0</v>
      </c>
      <c r="BX47" s="265">
        <f>SUMIF($C:$C,$F47,BX:BX)</f>
        <v>0</v>
      </c>
      <c r="BY47" s="265">
        <f>SUMIF($C:$C,$F47,BY:BY)</f>
        <v>0</v>
      </c>
      <c r="BZ47" s="265">
        <f>SUMIF($C:$C,$F47,BZ:BZ)</f>
        <v>0</v>
      </c>
      <c r="CA47" s="265">
        <f>SUMIF($C:$C,$F47,CA:CA)</f>
        <v>0</v>
      </c>
      <c r="CB47" s="265">
        <f>SUMIF($C:$C,$F47,CB:CB)</f>
        <v>0</v>
      </c>
      <c r="CC47" s="265">
        <f>SUMIF($C:$C,$F47,CC:CC)</f>
        <v>0</v>
      </c>
      <c r="CD47" s="265">
        <f>SUMIF($C:$C,$F47,CD:CD)</f>
        <v>0</v>
      </c>
      <c r="CE47" s="265">
        <f>SUMIF($C:$C,$F47,CE:CE)</f>
        <v>0</v>
      </c>
      <c r="CF47" s="265">
        <f>SUMIF($C:$C,$F47,CF:CF)</f>
        <v>0</v>
      </c>
      <c r="CG47" s="265">
        <f>SUMIF($C:$C,$F47,CG:CG)</f>
        <v>0</v>
      </c>
      <c r="CH47" s="265">
        <f>SUMIF($C:$C,$F47,CH:CH)</f>
        <v>0</v>
      </c>
      <c r="CI47" s="265">
        <f>SUMIF($C:$C,$F47,CI:CI)</f>
        <v>0</v>
      </c>
      <c r="CJ47" s="265">
        <f>SUMIF($C:$C,$F47,CJ:CJ)</f>
        <v>0</v>
      </c>
      <c r="CK47" s="265">
        <f>SUMIF($C:$C,$F47,CK:CK)</f>
        <v>0</v>
      </c>
      <c r="CL47" s="265">
        <f>SUMIF($C:$C,$F47,CL:CL)</f>
        <v>0</v>
      </c>
      <c r="CN47" s="265">
        <f>SUMIF($C:$C,$F47,CN:CN)</f>
        <v>0</v>
      </c>
      <c r="CO47" s="265">
        <f>SUMIF($C:$C,$F47,CO:CO)</f>
        <v>0</v>
      </c>
      <c r="CP47" s="265">
        <f>SUMIF($C:$C,$F47,CP:CP)</f>
        <v>0</v>
      </c>
      <c r="CQ47" s="265">
        <f>SUMIF($C:$C,$F47,CQ:CQ)</f>
        <v>0</v>
      </c>
      <c r="CR47" s="265">
        <f>SUMIF($C:$C,$F47,CR:CR)</f>
        <v>0</v>
      </c>
      <c r="CS47" s="265">
        <f>SUMIF($C:$C,$F47,CS:CS)</f>
        <v>0</v>
      </c>
      <c r="CT47" s="265">
        <f>SUMIF($C:$C,$F47,CT:CT)</f>
        <v>0</v>
      </c>
      <c r="CU47" s="265">
        <f>SUMIF($C:$C,$F47,CU:CU)</f>
        <v>0</v>
      </c>
      <c r="CV47" s="265">
        <f>SUMIF($C:$C,$F47,CV:CV)</f>
        <v>0</v>
      </c>
      <c r="CW47" s="265">
        <f>SUMIF($C:$C,$F47,CW:CW)</f>
        <v>0</v>
      </c>
      <c r="CX47" s="265">
        <f>SUMIF($C:$C,$F47,CX:CX)</f>
        <v>0</v>
      </c>
      <c r="CY47" s="265">
        <f>SUMIF($C:$C,$F47,CY:CY)</f>
        <v>0</v>
      </c>
      <c r="CZ47" s="265">
        <f>SUMIF($C:$C,$F47,CZ:CZ)</f>
        <v>0</v>
      </c>
      <c r="DA47" s="265">
        <f>SUMIF($C:$C,$F47,DA:DA)</f>
        <v>0</v>
      </c>
      <c r="DB47" s="265">
        <f>SUMIF($C:$C,$F47,DB:DB)</f>
        <v>0</v>
      </c>
      <c r="DC47" s="265">
        <f>SUMIF($C:$C,$F47,DC:DC)</f>
        <v>0</v>
      </c>
      <c r="DD47" s="265">
        <f>SUMIF($C:$C,$F47,DD:DD)</f>
        <v>0</v>
      </c>
      <c r="DE47" s="265">
        <f>SUMIF($C:$C,$F47,DE:DE)</f>
        <v>0</v>
      </c>
      <c r="DF47" s="265">
        <f>SUMIF($C:$C,$F47,DF:DF)</f>
        <v>0</v>
      </c>
      <c r="DG47" s="265">
        <f>SUMIF($C:$C,$F47,DG:DG)</f>
        <v>0</v>
      </c>
      <c r="DH47" s="265">
        <f>SUMIF($C:$C,$F47,DH:DH)</f>
        <v>0</v>
      </c>
      <c r="DI47" s="265">
        <f>SUMIF($C:$C,$F47,DI:DI)</f>
        <v>0</v>
      </c>
      <c r="DJ47" s="265">
        <f>SUMIF($C:$C,$F47,DJ:DJ)</f>
        <v>0</v>
      </c>
      <c r="DK47" s="265">
        <f>SUMIF($C:$C,$F47,DK:DK)</f>
        <v>0</v>
      </c>
      <c r="DL47" s="265">
        <f>SUMIF($C:$C,$F47,DL:DL)</f>
        <v>0</v>
      </c>
    </row>
    <row r="48" spans="2:116" x14ac:dyDescent="0.4">
      <c r="B48" t="s">
        <v>317</v>
      </c>
      <c r="R48"/>
      <c r="S48" s="272"/>
      <c r="T48" s="272"/>
      <c r="U48" s="272"/>
      <c r="V48" s="272"/>
      <c r="W48" s="272"/>
      <c r="X48" s="272"/>
      <c r="Y48" s="272"/>
      <c r="Z48" s="272"/>
      <c r="AA48" s="272"/>
      <c r="AB48" s="272"/>
      <c r="AC48" s="272"/>
      <c r="AD48" s="272"/>
      <c r="AE48" s="272"/>
      <c r="AF48" s="272"/>
      <c r="AG48" s="272"/>
      <c r="AH48" s="272"/>
      <c r="AI48" s="272"/>
      <c r="AJ48" s="272"/>
      <c r="AK48" s="272"/>
      <c r="AL48" s="272"/>
      <c r="AM48" s="272"/>
      <c r="AN48" s="272"/>
      <c r="AO48" s="272"/>
      <c r="AP48" s="272"/>
      <c r="AQ48" s="272"/>
      <c r="AR48" s="272"/>
      <c r="AS48" s="272"/>
      <c r="AT48" s="272"/>
      <c r="AU48" s="272"/>
      <c r="AV48" s="272"/>
      <c r="AW48" s="272"/>
      <c r="AX48" s="272"/>
      <c r="AY48" s="272"/>
      <c r="AZ48" s="272"/>
      <c r="BA48" s="272"/>
      <c r="BB48" s="272"/>
      <c r="BC48" s="272"/>
      <c r="BD48" s="272"/>
      <c r="BE48" s="272"/>
      <c r="BF48" s="272"/>
      <c r="BG48" s="272"/>
      <c r="BH48" s="272"/>
      <c r="BI48" s="272"/>
      <c r="BJ48" s="272"/>
      <c r="BK48" s="272"/>
      <c r="BL48" s="272"/>
      <c r="BM48" s="272"/>
      <c r="BN48" s="272"/>
      <c r="BO48" s="272"/>
      <c r="BP48" s="272"/>
      <c r="BQ48" s="272"/>
      <c r="BR48" s="272"/>
      <c r="BS48" s="272"/>
      <c r="BT48" s="272"/>
      <c r="BU48" s="272"/>
      <c r="BV48" s="272"/>
      <c r="BW48" s="272"/>
      <c r="BX48" s="272"/>
      <c r="BY48" s="272"/>
      <c r="BZ48" s="272"/>
      <c r="CA48" s="272"/>
      <c r="CB48" s="272"/>
      <c r="CC48" s="272"/>
      <c r="CD48" s="272"/>
      <c r="CE48" s="272"/>
      <c r="CF48" s="272"/>
      <c r="CG48" s="272"/>
      <c r="CH48" s="272"/>
      <c r="CI48" s="272"/>
      <c r="CJ48" s="272"/>
      <c r="CK48" s="272"/>
      <c r="CL48" s="272"/>
      <c r="CN48" s="272"/>
      <c r="CO48" s="272"/>
      <c r="CP48" s="272"/>
      <c r="CQ48" s="272"/>
      <c r="CR48" s="272"/>
      <c r="CS48" s="272"/>
      <c r="CT48" s="272"/>
      <c r="CU48" s="272"/>
      <c r="CV48" s="272"/>
      <c r="CW48" s="272"/>
      <c r="CX48" s="272"/>
      <c r="CY48" s="272"/>
      <c r="CZ48" s="272"/>
      <c r="DA48" s="272"/>
      <c r="DB48" s="272"/>
      <c r="DC48" s="272"/>
      <c r="DD48" s="272"/>
      <c r="DE48" s="272"/>
      <c r="DF48" s="272"/>
      <c r="DG48" s="272"/>
      <c r="DH48" s="272"/>
      <c r="DI48" s="272"/>
      <c r="DJ48" s="272"/>
      <c r="DK48" s="272"/>
      <c r="DL48" s="272"/>
    </row>
    <row r="49" spans="1:116" x14ac:dyDescent="0.4">
      <c r="G49" s="27" t="s">
        <v>613</v>
      </c>
      <c r="H49" s="27"/>
      <c r="I49" s="27"/>
      <c r="J49" s="28"/>
      <c r="K49" s="28">
        <f>SUMIF($4:$4,K$3,49:49)</f>
        <v>-407350.40000000014</v>
      </c>
      <c r="L49" s="28">
        <f>SUMIF($4:$4,L$3,49:49)</f>
        <v>-427467.92</v>
      </c>
      <c r="M49" s="28">
        <f>SUMIF($4:$4,M$3,49:49)</f>
        <v>-448591.31599999993</v>
      </c>
      <c r="N49" s="28">
        <f>SUMIF($4:$4,N$3,49:49)</f>
        <v>-470770.88179999992</v>
      </c>
      <c r="O49" s="28">
        <f>SUMIF($4:$4,O$3,49:49)</f>
        <v>-494059.42589000001</v>
      </c>
      <c r="P49" s="28">
        <f>SUMIF($4:$4,P$3,49:49)</f>
        <v>-518512.39718450018</v>
      </c>
      <c r="Q49" s="28"/>
      <c r="R49"/>
      <c r="S49" s="28">
        <f t="shared" ref="S49:AX49" si="21">+S37+S41+S44+S47</f>
        <v>-33945.866666666669</v>
      </c>
      <c r="T49" s="28">
        <f t="shared" si="21"/>
        <v>-33945.866666666669</v>
      </c>
      <c r="U49" s="28">
        <f t="shared" si="21"/>
        <v>-33945.866666666669</v>
      </c>
      <c r="V49" s="28">
        <f t="shared" si="21"/>
        <v>-33945.866666666669</v>
      </c>
      <c r="W49" s="28">
        <f t="shared" si="21"/>
        <v>-33945.866666666669</v>
      </c>
      <c r="X49" s="28">
        <f t="shared" si="21"/>
        <v>-33945.866666666669</v>
      </c>
      <c r="Y49" s="28">
        <f t="shared" si="21"/>
        <v>-33945.866666666669</v>
      </c>
      <c r="Z49" s="28">
        <f t="shared" si="21"/>
        <v>-33945.866666666669</v>
      </c>
      <c r="AA49" s="28">
        <f t="shared" si="21"/>
        <v>-33945.866666666669</v>
      </c>
      <c r="AB49" s="28">
        <f t="shared" si="21"/>
        <v>-33945.866666666669</v>
      </c>
      <c r="AC49" s="28">
        <f t="shared" si="21"/>
        <v>-33945.866666666669</v>
      </c>
      <c r="AD49" s="28">
        <f t="shared" si="21"/>
        <v>-33945.866666666669</v>
      </c>
      <c r="AE49" s="28">
        <f t="shared" si="21"/>
        <v>-35622.326666666675</v>
      </c>
      <c r="AF49" s="28">
        <f t="shared" si="21"/>
        <v>-35622.326666666675</v>
      </c>
      <c r="AG49" s="28">
        <f t="shared" si="21"/>
        <v>-35622.326666666675</v>
      </c>
      <c r="AH49" s="28">
        <f t="shared" si="21"/>
        <v>-35622.326666666675</v>
      </c>
      <c r="AI49" s="28">
        <f t="shared" si="21"/>
        <v>-35622.326666666675</v>
      </c>
      <c r="AJ49" s="28">
        <f t="shared" si="21"/>
        <v>-35622.326666666675</v>
      </c>
      <c r="AK49" s="28">
        <f t="shared" si="21"/>
        <v>-35622.326666666675</v>
      </c>
      <c r="AL49" s="28">
        <f t="shared" si="21"/>
        <v>-35622.326666666675</v>
      </c>
      <c r="AM49" s="28">
        <f t="shared" si="21"/>
        <v>-35622.326666666675</v>
      </c>
      <c r="AN49" s="28">
        <f t="shared" si="21"/>
        <v>-35622.326666666675</v>
      </c>
      <c r="AO49" s="28">
        <f t="shared" si="21"/>
        <v>-35622.326666666675</v>
      </c>
      <c r="AP49" s="28">
        <f t="shared" si="21"/>
        <v>-35622.326666666675</v>
      </c>
      <c r="AQ49" s="28">
        <f t="shared" si="21"/>
        <v>-37382.609666666671</v>
      </c>
      <c r="AR49" s="28">
        <f t="shared" si="21"/>
        <v>-37382.609666666671</v>
      </c>
      <c r="AS49" s="28">
        <f t="shared" si="21"/>
        <v>-37382.609666666671</v>
      </c>
      <c r="AT49" s="28">
        <f t="shared" si="21"/>
        <v>-37382.609666666671</v>
      </c>
      <c r="AU49" s="28">
        <f t="shared" si="21"/>
        <v>-37382.609666666671</v>
      </c>
      <c r="AV49" s="28">
        <f t="shared" si="21"/>
        <v>-37382.609666666671</v>
      </c>
      <c r="AW49" s="28">
        <f t="shared" si="21"/>
        <v>-37382.609666666671</v>
      </c>
      <c r="AX49" s="28">
        <f t="shared" si="21"/>
        <v>-37382.609666666671</v>
      </c>
      <c r="AY49" s="28">
        <f t="shared" ref="AY49:CD49" si="22">+AY37+AY41+AY44+AY47</f>
        <v>-37382.609666666671</v>
      </c>
      <c r="AZ49" s="28">
        <f t="shared" si="22"/>
        <v>-37382.609666666671</v>
      </c>
      <c r="BA49" s="28">
        <f t="shared" si="22"/>
        <v>-37382.609666666671</v>
      </c>
      <c r="BB49" s="28">
        <f t="shared" si="22"/>
        <v>-37382.609666666671</v>
      </c>
      <c r="BC49" s="28">
        <f t="shared" si="22"/>
        <v>-39230.906816666669</v>
      </c>
      <c r="BD49" s="28">
        <f t="shared" si="22"/>
        <v>-39230.906816666669</v>
      </c>
      <c r="BE49" s="28">
        <f t="shared" si="22"/>
        <v>-39230.906816666669</v>
      </c>
      <c r="BF49" s="28">
        <f t="shared" si="22"/>
        <v>-39230.906816666669</v>
      </c>
      <c r="BG49" s="28">
        <f t="shared" si="22"/>
        <v>-39230.906816666669</v>
      </c>
      <c r="BH49" s="28">
        <f t="shared" si="22"/>
        <v>-39230.906816666669</v>
      </c>
      <c r="BI49" s="28">
        <f t="shared" si="22"/>
        <v>-39230.906816666669</v>
      </c>
      <c r="BJ49" s="28">
        <f t="shared" si="22"/>
        <v>-39230.906816666669</v>
      </c>
      <c r="BK49" s="28">
        <f t="shared" si="22"/>
        <v>-39230.906816666669</v>
      </c>
      <c r="BL49" s="28">
        <f t="shared" si="22"/>
        <v>-39230.906816666669</v>
      </c>
      <c r="BM49" s="28">
        <f t="shared" si="22"/>
        <v>-39230.906816666669</v>
      </c>
      <c r="BN49" s="28">
        <f t="shared" si="22"/>
        <v>-39230.906816666669</v>
      </c>
      <c r="BO49" s="28">
        <f t="shared" si="22"/>
        <v>-41171.618824166675</v>
      </c>
      <c r="BP49" s="28">
        <f t="shared" si="22"/>
        <v>-41171.618824166675</v>
      </c>
      <c r="BQ49" s="28">
        <f t="shared" si="22"/>
        <v>-41171.618824166675</v>
      </c>
      <c r="BR49" s="28">
        <f t="shared" si="22"/>
        <v>-41171.618824166675</v>
      </c>
      <c r="BS49" s="28">
        <f t="shared" si="22"/>
        <v>-41171.618824166675</v>
      </c>
      <c r="BT49" s="28">
        <f t="shared" si="22"/>
        <v>-41171.618824166675</v>
      </c>
      <c r="BU49" s="28">
        <f t="shared" si="22"/>
        <v>-41171.618824166675</v>
      </c>
      <c r="BV49" s="28">
        <f t="shared" si="22"/>
        <v>-41171.618824166675</v>
      </c>
      <c r="BW49" s="28">
        <f t="shared" si="22"/>
        <v>-41171.618824166675</v>
      </c>
      <c r="BX49" s="28">
        <f t="shared" si="22"/>
        <v>-41171.618824166675</v>
      </c>
      <c r="BY49" s="28">
        <f t="shared" si="22"/>
        <v>-41171.618824166675</v>
      </c>
      <c r="BZ49" s="28">
        <f t="shared" si="22"/>
        <v>-41171.618824166675</v>
      </c>
      <c r="CA49" s="28">
        <f t="shared" si="22"/>
        <v>-43209.366432041672</v>
      </c>
      <c r="CB49" s="28">
        <f t="shared" si="22"/>
        <v>-43209.366432041672</v>
      </c>
      <c r="CC49" s="28">
        <f t="shared" si="22"/>
        <v>-43209.366432041672</v>
      </c>
      <c r="CD49" s="28">
        <f t="shared" si="22"/>
        <v>-43209.366432041672</v>
      </c>
      <c r="CE49" s="28">
        <f t="shared" ref="CE49:CL49" si="23">+CE37+CE41+CE44+CE47</f>
        <v>-43209.366432041672</v>
      </c>
      <c r="CF49" s="28">
        <f t="shared" si="23"/>
        <v>-43209.366432041672</v>
      </c>
      <c r="CG49" s="28">
        <f t="shared" si="23"/>
        <v>-43209.366432041672</v>
      </c>
      <c r="CH49" s="28">
        <f t="shared" si="23"/>
        <v>-43209.366432041672</v>
      </c>
      <c r="CI49" s="28">
        <f t="shared" si="23"/>
        <v>-43209.366432041672</v>
      </c>
      <c r="CJ49" s="28">
        <f t="shared" si="23"/>
        <v>-43209.366432041672</v>
      </c>
      <c r="CK49" s="28">
        <f t="shared" si="23"/>
        <v>-43209.366432041672</v>
      </c>
      <c r="CL49" s="28">
        <f t="shared" si="23"/>
        <v>-43209.366432041672</v>
      </c>
      <c r="CN49" s="28">
        <f t="shared" ref="CN49:DL49" si="24">+CN37+CN41+CN44+CN47</f>
        <v>0</v>
      </c>
      <c r="CO49" s="28">
        <f t="shared" si="24"/>
        <v>0</v>
      </c>
      <c r="CP49" s="28">
        <f t="shared" si="24"/>
        <v>0</v>
      </c>
      <c r="CQ49" s="28">
        <f t="shared" si="24"/>
        <v>0</v>
      </c>
      <c r="CR49" s="28">
        <f t="shared" si="24"/>
        <v>0</v>
      </c>
      <c r="CS49" s="28">
        <f t="shared" si="24"/>
        <v>0</v>
      </c>
      <c r="CT49" s="28">
        <f t="shared" si="24"/>
        <v>0</v>
      </c>
      <c r="CU49" s="28">
        <f t="shared" si="24"/>
        <v>0</v>
      </c>
      <c r="CV49" s="28">
        <f t="shared" si="24"/>
        <v>0</v>
      </c>
      <c r="CW49" s="28">
        <f t="shared" si="24"/>
        <v>0</v>
      </c>
      <c r="CX49" s="28">
        <f t="shared" si="24"/>
        <v>0</v>
      </c>
      <c r="CY49" s="28">
        <f t="shared" si="24"/>
        <v>0</v>
      </c>
      <c r="CZ49" s="28">
        <f t="shared" si="24"/>
        <v>0</v>
      </c>
      <c r="DA49" s="28">
        <f t="shared" si="24"/>
        <v>0</v>
      </c>
      <c r="DB49" s="28">
        <f t="shared" si="24"/>
        <v>0</v>
      </c>
      <c r="DC49" s="28">
        <f t="shared" si="24"/>
        <v>0</v>
      </c>
      <c r="DD49" s="28">
        <f t="shared" si="24"/>
        <v>0</v>
      </c>
      <c r="DE49" s="28">
        <f t="shared" si="24"/>
        <v>0</v>
      </c>
      <c r="DF49" s="28">
        <f t="shared" si="24"/>
        <v>0</v>
      </c>
      <c r="DG49" s="28">
        <f t="shared" si="24"/>
        <v>0</v>
      </c>
      <c r="DH49" s="28">
        <f t="shared" si="24"/>
        <v>0</v>
      </c>
      <c r="DI49" s="28">
        <f t="shared" si="24"/>
        <v>0</v>
      </c>
      <c r="DJ49" s="28">
        <f t="shared" si="24"/>
        <v>0</v>
      </c>
      <c r="DK49" s="28">
        <f t="shared" si="24"/>
        <v>0</v>
      </c>
      <c r="DL49" s="28">
        <f t="shared" si="24"/>
        <v>0</v>
      </c>
    </row>
    <row r="50" spans="1:116" x14ac:dyDescent="0.4">
      <c r="G50" s="374" t="s">
        <v>614</v>
      </c>
      <c r="K50" s="238">
        <f>SUMIF($4:$4,K$3,50:50)</f>
        <v>101837.60000000003</v>
      </c>
      <c r="L50" s="238">
        <f>SUMIF($4:$4,L$3,50:50)</f>
        <v>106866.98</v>
      </c>
      <c r="M50" s="238">
        <f>SUMIF($4:$4,M$3,50:50)</f>
        <v>112147.82899999998</v>
      </c>
      <c r="N50" s="238">
        <f>SUMIF($4:$4,N$3,50:50)</f>
        <v>117692.72044999998</v>
      </c>
      <c r="O50" s="238">
        <f>SUMIF($4:$4,O$3,50:50)</f>
        <v>123514.8564725</v>
      </c>
      <c r="P50" s="238">
        <f>SUMIF($4:$4,P$3,50:50)</f>
        <v>129628.09929612504</v>
      </c>
      <c r="R50"/>
      <c r="S50" s="238">
        <f t="shared" ref="S50:CC50" si="25">-S49*$N$4</f>
        <v>8486.4666666666672</v>
      </c>
      <c r="T50" s="238">
        <f t="shared" si="25"/>
        <v>8486.4666666666672</v>
      </c>
      <c r="U50" s="238">
        <f t="shared" si="25"/>
        <v>8486.4666666666672</v>
      </c>
      <c r="V50" s="238">
        <f t="shared" si="25"/>
        <v>8486.4666666666672</v>
      </c>
      <c r="W50" s="238">
        <f t="shared" si="25"/>
        <v>8486.4666666666672</v>
      </c>
      <c r="X50" s="238">
        <f t="shared" si="25"/>
        <v>8486.4666666666672</v>
      </c>
      <c r="Y50" s="238">
        <f t="shared" si="25"/>
        <v>8486.4666666666672</v>
      </c>
      <c r="Z50" s="238">
        <f t="shared" si="25"/>
        <v>8486.4666666666672</v>
      </c>
      <c r="AA50" s="238">
        <f t="shared" si="25"/>
        <v>8486.4666666666672</v>
      </c>
      <c r="AB50" s="238">
        <f t="shared" si="25"/>
        <v>8486.4666666666672</v>
      </c>
      <c r="AC50" s="238">
        <f t="shared" si="25"/>
        <v>8486.4666666666672</v>
      </c>
      <c r="AD50" s="238">
        <f t="shared" si="25"/>
        <v>8486.4666666666672</v>
      </c>
      <c r="AE50" s="238">
        <f t="shared" si="25"/>
        <v>8905.5816666666688</v>
      </c>
      <c r="AF50" s="238">
        <f t="shared" si="25"/>
        <v>8905.5816666666688</v>
      </c>
      <c r="AG50" s="238">
        <f t="shared" si="25"/>
        <v>8905.5816666666688</v>
      </c>
      <c r="AH50" s="238">
        <f t="shared" si="25"/>
        <v>8905.5816666666688</v>
      </c>
      <c r="AI50" s="238">
        <f t="shared" si="25"/>
        <v>8905.5816666666688</v>
      </c>
      <c r="AJ50" s="238">
        <f t="shared" si="25"/>
        <v>8905.5816666666688</v>
      </c>
      <c r="AK50" s="238">
        <f t="shared" si="25"/>
        <v>8905.5816666666688</v>
      </c>
      <c r="AL50" s="238">
        <f t="shared" si="25"/>
        <v>8905.5816666666688</v>
      </c>
      <c r="AM50" s="238">
        <f t="shared" si="25"/>
        <v>8905.5816666666688</v>
      </c>
      <c r="AN50" s="238">
        <f t="shared" si="25"/>
        <v>8905.5816666666688</v>
      </c>
      <c r="AO50" s="238">
        <f t="shared" si="25"/>
        <v>8905.5816666666688</v>
      </c>
      <c r="AP50" s="238">
        <f t="shared" si="25"/>
        <v>8905.5816666666688</v>
      </c>
      <c r="AQ50" s="238">
        <f t="shared" si="25"/>
        <v>9345.6524166666677</v>
      </c>
      <c r="AR50" s="238">
        <f t="shared" si="25"/>
        <v>9345.6524166666677</v>
      </c>
      <c r="AS50" s="238">
        <f t="shared" si="25"/>
        <v>9345.6524166666677</v>
      </c>
      <c r="AT50" s="238">
        <f t="shared" si="25"/>
        <v>9345.6524166666677</v>
      </c>
      <c r="AU50" s="238">
        <f t="shared" si="25"/>
        <v>9345.6524166666677</v>
      </c>
      <c r="AV50" s="238">
        <f t="shared" si="25"/>
        <v>9345.6524166666677</v>
      </c>
      <c r="AW50" s="238">
        <f t="shared" si="25"/>
        <v>9345.6524166666677</v>
      </c>
      <c r="AX50" s="238">
        <f t="shared" si="25"/>
        <v>9345.6524166666677</v>
      </c>
      <c r="AY50" s="238">
        <f t="shared" si="25"/>
        <v>9345.6524166666677</v>
      </c>
      <c r="AZ50" s="238">
        <f t="shared" si="25"/>
        <v>9345.6524166666677</v>
      </c>
      <c r="BA50" s="238">
        <f t="shared" si="25"/>
        <v>9345.6524166666677</v>
      </c>
      <c r="BB50" s="238">
        <f t="shared" si="25"/>
        <v>9345.6524166666677</v>
      </c>
      <c r="BC50" s="238">
        <f t="shared" si="25"/>
        <v>9807.7267041666673</v>
      </c>
      <c r="BD50" s="238">
        <f t="shared" si="25"/>
        <v>9807.7267041666673</v>
      </c>
      <c r="BE50" s="238">
        <f t="shared" si="25"/>
        <v>9807.7267041666673</v>
      </c>
      <c r="BF50" s="238">
        <f t="shared" si="25"/>
        <v>9807.7267041666673</v>
      </c>
      <c r="BG50" s="238">
        <f t="shared" si="25"/>
        <v>9807.7267041666673</v>
      </c>
      <c r="BH50" s="238">
        <f t="shared" si="25"/>
        <v>9807.7267041666673</v>
      </c>
      <c r="BI50" s="238">
        <f t="shared" si="25"/>
        <v>9807.7267041666673</v>
      </c>
      <c r="BJ50" s="238">
        <f t="shared" si="25"/>
        <v>9807.7267041666673</v>
      </c>
      <c r="BK50" s="238">
        <f t="shared" si="25"/>
        <v>9807.7267041666673</v>
      </c>
      <c r="BL50" s="238">
        <f t="shared" si="25"/>
        <v>9807.7267041666673</v>
      </c>
      <c r="BM50" s="238">
        <f t="shared" si="25"/>
        <v>9807.7267041666673</v>
      </c>
      <c r="BN50" s="238">
        <f t="shared" si="25"/>
        <v>9807.7267041666673</v>
      </c>
      <c r="BO50" s="238">
        <f t="shared" si="25"/>
        <v>10292.904706041669</v>
      </c>
      <c r="BP50" s="238">
        <f t="shared" si="25"/>
        <v>10292.904706041669</v>
      </c>
      <c r="BQ50" s="238">
        <f t="shared" si="25"/>
        <v>10292.904706041669</v>
      </c>
      <c r="BR50" s="238">
        <f t="shared" si="25"/>
        <v>10292.904706041669</v>
      </c>
      <c r="BS50" s="238">
        <f t="shared" si="25"/>
        <v>10292.904706041669</v>
      </c>
      <c r="BT50" s="238">
        <f t="shared" si="25"/>
        <v>10292.904706041669</v>
      </c>
      <c r="BU50" s="238">
        <f t="shared" si="25"/>
        <v>10292.904706041669</v>
      </c>
      <c r="BV50" s="238">
        <f t="shared" si="25"/>
        <v>10292.904706041669</v>
      </c>
      <c r="BW50" s="238">
        <f t="shared" si="25"/>
        <v>10292.904706041669</v>
      </c>
      <c r="BX50" s="238">
        <f t="shared" si="25"/>
        <v>10292.904706041669</v>
      </c>
      <c r="BY50" s="238">
        <f t="shared" si="25"/>
        <v>10292.904706041669</v>
      </c>
      <c r="BZ50" s="238">
        <f t="shared" si="25"/>
        <v>10292.904706041669</v>
      </c>
      <c r="CA50" s="238">
        <f t="shared" si="25"/>
        <v>10802.341608010418</v>
      </c>
      <c r="CB50" s="238">
        <f t="shared" si="25"/>
        <v>10802.341608010418</v>
      </c>
      <c r="CC50" s="238">
        <f t="shared" si="25"/>
        <v>10802.341608010418</v>
      </c>
      <c r="CD50" s="238">
        <f t="shared" ref="CD50:CL50" si="26">-CD49*$N$4</f>
        <v>10802.341608010418</v>
      </c>
      <c r="CE50" s="238">
        <f t="shared" si="26"/>
        <v>10802.341608010418</v>
      </c>
      <c r="CF50" s="238">
        <f t="shared" si="26"/>
        <v>10802.341608010418</v>
      </c>
      <c r="CG50" s="238">
        <f t="shared" si="26"/>
        <v>10802.341608010418</v>
      </c>
      <c r="CH50" s="238">
        <f t="shared" si="26"/>
        <v>10802.341608010418</v>
      </c>
      <c r="CI50" s="238">
        <f t="shared" si="26"/>
        <v>10802.341608010418</v>
      </c>
      <c r="CJ50" s="238">
        <f t="shared" si="26"/>
        <v>10802.341608010418</v>
      </c>
      <c r="CK50" s="238">
        <f t="shared" si="26"/>
        <v>10802.341608010418</v>
      </c>
      <c r="CL50" s="238">
        <f t="shared" si="26"/>
        <v>10802.341608010418</v>
      </c>
      <c r="CN50" s="238">
        <f t="shared" ref="CN50:DL50" si="27">-CN49*$N$4</f>
        <v>0</v>
      </c>
      <c r="CO50" s="238">
        <f t="shared" si="27"/>
        <v>0</v>
      </c>
      <c r="CP50" s="238">
        <f t="shared" si="27"/>
        <v>0</v>
      </c>
      <c r="CQ50" s="238">
        <f t="shared" si="27"/>
        <v>0</v>
      </c>
      <c r="CR50" s="238">
        <f t="shared" si="27"/>
        <v>0</v>
      </c>
      <c r="CS50" s="238">
        <f t="shared" si="27"/>
        <v>0</v>
      </c>
      <c r="CT50" s="238">
        <f t="shared" si="27"/>
        <v>0</v>
      </c>
      <c r="CU50" s="238">
        <f t="shared" si="27"/>
        <v>0</v>
      </c>
      <c r="CV50" s="238">
        <f t="shared" si="27"/>
        <v>0</v>
      </c>
      <c r="CW50" s="238">
        <f t="shared" si="27"/>
        <v>0</v>
      </c>
      <c r="CX50" s="238">
        <f t="shared" si="27"/>
        <v>0</v>
      </c>
      <c r="CY50" s="238">
        <f t="shared" si="27"/>
        <v>0</v>
      </c>
      <c r="CZ50" s="238">
        <f t="shared" si="27"/>
        <v>0</v>
      </c>
      <c r="DA50" s="238">
        <f t="shared" si="27"/>
        <v>0</v>
      </c>
      <c r="DB50" s="238">
        <f t="shared" si="27"/>
        <v>0</v>
      </c>
      <c r="DC50" s="238">
        <f t="shared" si="27"/>
        <v>0</v>
      </c>
      <c r="DD50" s="238">
        <f t="shared" si="27"/>
        <v>0</v>
      </c>
      <c r="DE50" s="238">
        <f t="shared" si="27"/>
        <v>0</v>
      </c>
      <c r="DF50" s="238">
        <f t="shared" si="27"/>
        <v>0</v>
      </c>
      <c r="DG50" s="238">
        <f t="shared" si="27"/>
        <v>0</v>
      </c>
      <c r="DH50" s="238">
        <f t="shared" si="27"/>
        <v>0</v>
      </c>
      <c r="DI50" s="238">
        <f t="shared" si="27"/>
        <v>0</v>
      </c>
      <c r="DJ50" s="238">
        <f t="shared" si="27"/>
        <v>0</v>
      </c>
      <c r="DK50" s="238">
        <f t="shared" si="27"/>
        <v>0</v>
      </c>
      <c r="DL50" s="238">
        <f t="shared" si="27"/>
        <v>0</v>
      </c>
    </row>
    <row r="51" spans="1:116" x14ac:dyDescent="0.4">
      <c r="G51" s="27" t="s">
        <v>615</v>
      </c>
      <c r="H51" s="27"/>
      <c r="I51" s="27"/>
      <c r="J51" s="28"/>
      <c r="K51" s="28">
        <f>SUMIF($4:$4,K$3,51:51)</f>
        <v>-305512.8</v>
      </c>
      <c r="L51" s="28">
        <f>SUMIF($4:$4,L$3,51:51)</f>
        <v>-320600.94</v>
      </c>
      <c r="M51" s="28">
        <f>SUMIF($4:$4,M$3,51:51)</f>
        <v>-336443.48699999996</v>
      </c>
      <c r="N51" s="28">
        <f>SUMIF($4:$4,N$3,51:51)</f>
        <v>-353078.16134999995</v>
      </c>
      <c r="O51" s="28">
        <f>SUMIF($4:$4,O$3,51:51)</f>
        <v>-370544.56941750017</v>
      </c>
      <c r="P51" s="28">
        <f>SUMIF($4:$4,P$3,51:51)</f>
        <v>-388884.29788837512</v>
      </c>
      <c r="Q51" s="28"/>
      <c r="R51"/>
      <c r="S51" s="28">
        <f t="shared" ref="S51:CC51" si="28">SUM(S49:S50)</f>
        <v>-25459.4</v>
      </c>
      <c r="T51" s="28">
        <f t="shared" si="28"/>
        <v>-25459.4</v>
      </c>
      <c r="U51" s="28">
        <f t="shared" si="28"/>
        <v>-25459.4</v>
      </c>
      <c r="V51" s="28">
        <f t="shared" si="28"/>
        <v>-25459.4</v>
      </c>
      <c r="W51" s="28">
        <f t="shared" si="28"/>
        <v>-25459.4</v>
      </c>
      <c r="X51" s="28">
        <f t="shared" si="28"/>
        <v>-25459.4</v>
      </c>
      <c r="Y51" s="28">
        <f t="shared" si="28"/>
        <v>-25459.4</v>
      </c>
      <c r="Z51" s="28">
        <f t="shared" si="28"/>
        <v>-25459.4</v>
      </c>
      <c r="AA51" s="28">
        <f t="shared" si="28"/>
        <v>-25459.4</v>
      </c>
      <c r="AB51" s="28">
        <f t="shared" si="28"/>
        <v>-25459.4</v>
      </c>
      <c r="AC51" s="28">
        <f t="shared" si="28"/>
        <v>-25459.4</v>
      </c>
      <c r="AD51" s="28">
        <f t="shared" si="28"/>
        <v>-25459.4</v>
      </c>
      <c r="AE51" s="28">
        <f t="shared" si="28"/>
        <v>-26716.745000000006</v>
      </c>
      <c r="AF51" s="28">
        <f t="shared" si="28"/>
        <v>-26716.745000000006</v>
      </c>
      <c r="AG51" s="28">
        <f t="shared" si="28"/>
        <v>-26716.745000000006</v>
      </c>
      <c r="AH51" s="28">
        <f t="shared" si="28"/>
        <v>-26716.745000000006</v>
      </c>
      <c r="AI51" s="28">
        <f t="shared" si="28"/>
        <v>-26716.745000000006</v>
      </c>
      <c r="AJ51" s="28">
        <f t="shared" si="28"/>
        <v>-26716.745000000006</v>
      </c>
      <c r="AK51" s="28">
        <f t="shared" si="28"/>
        <v>-26716.745000000006</v>
      </c>
      <c r="AL51" s="28">
        <f t="shared" si="28"/>
        <v>-26716.745000000006</v>
      </c>
      <c r="AM51" s="28">
        <f t="shared" si="28"/>
        <v>-26716.745000000006</v>
      </c>
      <c r="AN51" s="28">
        <f t="shared" si="28"/>
        <v>-26716.745000000006</v>
      </c>
      <c r="AO51" s="28">
        <f t="shared" si="28"/>
        <v>-26716.745000000006</v>
      </c>
      <c r="AP51" s="28">
        <f t="shared" si="28"/>
        <v>-26716.745000000006</v>
      </c>
      <c r="AQ51" s="28">
        <f t="shared" si="28"/>
        <v>-28036.957250000003</v>
      </c>
      <c r="AR51" s="28">
        <f t="shared" si="28"/>
        <v>-28036.957250000003</v>
      </c>
      <c r="AS51" s="28">
        <f t="shared" si="28"/>
        <v>-28036.957250000003</v>
      </c>
      <c r="AT51" s="28">
        <f t="shared" si="28"/>
        <v>-28036.957250000003</v>
      </c>
      <c r="AU51" s="28">
        <f t="shared" si="28"/>
        <v>-28036.957250000003</v>
      </c>
      <c r="AV51" s="28">
        <f t="shared" si="28"/>
        <v>-28036.957250000003</v>
      </c>
      <c r="AW51" s="28">
        <f t="shared" si="28"/>
        <v>-28036.957250000003</v>
      </c>
      <c r="AX51" s="28">
        <f t="shared" si="28"/>
        <v>-28036.957250000003</v>
      </c>
      <c r="AY51" s="28">
        <f t="shared" si="28"/>
        <v>-28036.957250000003</v>
      </c>
      <c r="AZ51" s="28">
        <f t="shared" si="28"/>
        <v>-28036.957250000003</v>
      </c>
      <c r="BA51" s="28">
        <f t="shared" si="28"/>
        <v>-28036.957250000003</v>
      </c>
      <c r="BB51" s="28">
        <f t="shared" si="28"/>
        <v>-28036.957250000003</v>
      </c>
      <c r="BC51" s="28">
        <f t="shared" si="28"/>
        <v>-29423.180112500002</v>
      </c>
      <c r="BD51" s="28">
        <f t="shared" si="28"/>
        <v>-29423.180112500002</v>
      </c>
      <c r="BE51" s="28">
        <f t="shared" si="28"/>
        <v>-29423.180112500002</v>
      </c>
      <c r="BF51" s="28">
        <f t="shared" si="28"/>
        <v>-29423.180112500002</v>
      </c>
      <c r="BG51" s="28">
        <f t="shared" si="28"/>
        <v>-29423.180112500002</v>
      </c>
      <c r="BH51" s="28">
        <f t="shared" si="28"/>
        <v>-29423.180112500002</v>
      </c>
      <c r="BI51" s="28">
        <f t="shared" si="28"/>
        <v>-29423.180112500002</v>
      </c>
      <c r="BJ51" s="28">
        <f t="shared" si="28"/>
        <v>-29423.180112500002</v>
      </c>
      <c r="BK51" s="28">
        <f t="shared" si="28"/>
        <v>-29423.180112500002</v>
      </c>
      <c r="BL51" s="28">
        <f t="shared" si="28"/>
        <v>-29423.180112500002</v>
      </c>
      <c r="BM51" s="28">
        <f t="shared" si="28"/>
        <v>-29423.180112500002</v>
      </c>
      <c r="BN51" s="28">
        <f t="shared" si="28"/>
        <v>-29423.180112500002</v>
      </c>
      <c r="BO51" s="28">
        <f t="shared" si="28"/>
        <v>-30878.714118125004</v>
      </c>
      <c r="BP51" s="28">
        <f t="shared" si="28"/>
        <v>-30878.714118125004</v>
      </c>
      <c r="BQ51" s="28">
        <f t="shared" si="28"/>
        <v>-30878.714118125004</v>
      </c>
      <c r="BR51" s="28">
        <f t="shared" si="28"/>
        <v>-30878.714118125004</v>
      </c>
      <c r="BS51" s="28">
        <f t="shared" si="28"/>
        <v>-30878.714118125004</v>
      </c>
      <c r="BT51" s="28">
        <f t="shared" si="28"/>
        <v>-30878.714118125004</v>
      </c>
      <c r="BU51" s="28">
        <f t="shared" si="28"/>
        <v>-30878.714118125004</v>
      </c>
      <c r="BV51" s="28">
        <f t="shared" si="28"/>
        <v>-30878.714118125004</v>
      </c>
      <c r="BW51" s="28">
        <f t="shared" si="28"/>
        <v>-30878.714118125004</v>
      </c>
      <c r="BX51" s="28">
        <f t="shared" si="28"/>
        <v>-30878.714118125004</v>
      </c>
      <c r="BY51" s="28">
        <f t="shared" si="28"/>
        <v>-30878.714118125004</v>
      </c>
      <c r="BZ51" s="28">
        <f t="shared" si="28"/>
        <v>-30878.714118125004</v>
      </c>
      <c r="CA51" s="28">
        <f t="shared" si="28"/>
        <v>-32407.024824031254</v>
      </c>
      <c r="CB51" s="28">
        <f t="shared" si="28"/>
        <v>-32407.024824031254</v>
      </c>
      <c r="CC51" s="28">
        <f t="shared" si="28"/>
        <v>-32407.024824031254</v>
      </c>
      <c r="CD51" s="28">
        <f t="shared" ref="CD51:CL51" si="29">SUM(CD49:CD50)</f>
        <v>-32407.024824031254</v>
      </c>
      <c r="CE51" s="28">
        <f t="shared" si="29"/>
        <v>-32407.024824031254</v>
      </c>
      <c r="CF51" s="28">
        <f t="shared" si="29"/>
        <v>-32407.024824031254</v>
      </c>
      <c r="CG51" s="28">
        <f t="shared" si="29"/>
        <v>-32407.024824031254</v>
      </c>
      <c r="CH51" s="28">
        <f t="shared" si="29"/>
        <v>-32407.024824031254</v>
      </c>
      <c r="CI51" s="28">
        <f t="shared" si="29"/>
        <v>-32407.024824031254</v>
      </c>
      <c r="CJ51" s="28">
        <f t="shared" si="29"/>
        <v>-32407.024824031254</v>
      </c>
      <c r="CK51" s="28">
        <f t="shared" si="29"/>
        <v>-32407.024824031254</v>
      </c>
      <c r="CL51" s="28">
        <f t="shared" si="29"/>
        <v>-32407.024824031254</v>
      </c>
      <c r="CN51" s="28">
        <f t="shared" ref="CN51:DL51" si="30">SUM(CN49:CN50)</f>
        <v>0</v>
      </c>
      <c r="CO51" s="28">
        <f t="shared" si="30"/>
        <v>0</v>
      </c>
      <c r="CP51" s="28">
        <f t="shared" si="30"/>
        <v>0</v>
      </c>
      <c r="CQ51" s="28">
        <f t="shared" si="30"/>
        <v>0</v>
      </c>
      <c r="CR51" s="28">
        <f t="shared" si="30"/>
        <v>0</v>
      </c>
      <c r="CS51" s="28">
        <f t="shared" si="30"/>
        <v>0</v>
      </c>
      <c r="CT51" s="28">
        <f t="shared" si="30"/>
        <v>0</v>
      </c>
      <c r="CU51" s="28">
        <f t="shared" si="30"/>
        <v>0</v>
      </c>
      <c r="CV51" s="28">
        <f t="shared" si="30"/>
        <v>0</v>
      </c>
      <c r="CW51" s="28">
        <f t="shared" si="30"/>
        <v>0</v>
      </c>
      <c r="CX51" s="28">
        <f t="shared" si="30"/>
        <v>0</v>
      </c>
      <c r="CY51" s="28">
        <f t="shared" si="30"/>
        <v>0</v>
      </c>
      <c r="CZ51" s="28">
        <f t="shared" si="30"/>
        <v>0</v>
      </c>
      <c r="DA51" s="28">
        <f t="shared" si="30"/>
        <v>0</v>
      </c>
      <c r="DB51" s="28">
        <f t="shared" si="30"/>
        <v>0</v>
      </c>
      <c r="DC51" s="28">
        <f t="shared" si="30"/>
        <v>0</v>
      </c>
      <c r="DD51" s="28">
        <f t="shared" si="30"/>
        <v>0</v>
      </c>
      <c r="DE51" s="28">
        <f t="shared" si="30"/>
        <v>0</v>
      </c>
      <c r="DF51" s="28">
        <f t="shared" si="30"/>
        <v>0</v>
      </c>
      <c r="DG51" s="28">
        <f t="shared" si="30"/>
        <v>0</v>
      </c>
      <c r="DH51" s="28">
        <f t="shared" si="30"/>
        <v>0</v>
      </c>
      <c r="DI51" s="28">
        <f t="shared" si="30"/>
        <v>0</v>
      </c>
      <c r="DJ51" s="28">
        <f t="shared" si="30"/>
        <v>0</v>
      </c>
      <c r="DK51" s="28">
        <f t="shared" si="30"/>
        <v>0</v>
      </c>
      <c r="DL51" s="28">
        <f t="shared" si="30"/>
        <v>0</v>
      </c>
    </row>
    <row r="52" spans="1:116" x14ac:dyDescent="0.4">
      <c r="G52" s="129" t="s">
        <v>69</v>
      </c>
      <c r="H52" s="27"/>
      <c r="I52" s="27"/>
      <c r="J52" s="28"/>
      <c r="K52" s="21">
        <f>IFERROR(K51/K17,0)</f>
        <v>0</v>
      </c>
      <c r="L52" s="21">
        <f>IFERROR(L51/L17,0)</f>
        <v>0</v>
      </c>
      <c r="M52" s="21">
        <f>IFERROR(M51/M17,0)</f>
        <v>0</v>
      </c>
      <c r="N52" s="21">
        <f>IFERROR(N51/N17,0)</f>
        <v>0</v>
      </c>
      <c r="O52" s="21">
        <f>IFERROR(O51/O17,0)</f>
        <v>0</v>
      </c>
      <c r="P52" s="21">
        <f>IFERROR(P51/P17,0)</f>
        <v>0</v>
      </c>
      <c r="Q52" s="269"/>
      <c r="R52"/>
      <c r="S52" s="21">
        <f>IFERROR(S51/S17,0)</f>
        <v>0</v>
      </c>
      <c r="T52" s="21">
        <f>IFERROR(T51/T17,0)</f>
        <v>0</v>
      </c>
      <c r="U52" s="21">
        <f>IFERROR(U51/U17,0)</f>
        <v>0</v>
      </c>
      <c r="V52" s="21">
        <f>IFERROR(V51/V17,0)</f>
        <v>0</v>
      </c>
      <c r="W52" s="21">
        <f>IFERROR(W51/W17,0)</f>
        <v>0</v>
      </c>
      <c r="X52" s="21">
        <f>IFERROR(X51/X17,0)</f>
        <v>0</v>
      </c>
      <c r="Y52" s="21">
        <f>IFERROR(Y51/Y17,0)</f>
        <v>0</v>
      </c>
      <c r="Z52" s="21">
        <f>IFERROR(Z51/Z17,0)</f>
        <v>0</v>
      </c>
      <c r="AA52" s="21">
        <f>IFERROR(AA51/AA17,0)</f>
        <v>0</v>
      </c>
      <c r="AB52" s="21">
        <f>IFERROR(AB51/AB17,0)</f>
        <v>0</v>
      </c>
      <c r="AC52" s="21">
        <f>IFERROR(AC51/AC17,0)</f>
        <v>0</v>
      </c>
      <c r="AD52" s="21">
        <f>IFERROR(AD51/AD17,0)</f>
        <v>0</v>
      </c>
      <c r="AE52" s="21">
        <f>IFERROR(AE51/AE17,0)</f>
        <v>0</v>
      </c>
      <c r="AF52" s="21">
        <f>IFERROR(AF51/AF17,0)</f>
        <v>0</v>
      </c>
      <c r="AG52" s="21">
        <f>IFERROR(AG51/AG17,0)</f>
        <v>0</v>
      </c>
      <c r="AH52" s="21">
        <f>IFERROR(AH51/AH17,0)</f>
        <v>0</v>
      </c>
      <c r="AI52" s="21">
        <f>IFERROR(AI51/AI17,0)</f>
        <v>0</v>
      </c>
      <c r="AJ52" s="21">
        <f>IFERROR(AJ51/AJ17,0)</f>
        <v>0</v>
      </c>
      <c r="AK52" s="21">
        <f>IFERROR(AK51/AK17,0)</f>
        <v>0</v>
      </c>
      <c r="AL52" s="21">
        <f>IFERROR(AL51/AL17,0)</f>
        <v>0</v>
      </c>
      <c r="AM52" s="21">
        <f>IFERROR(AM51/AM17,0)</f>
        <v>0</v>
      </c>
      <c r="AN52" s="21">
        <f>IFERROR(AN51/AN17,0)</f>
        <v>0</v>
      </c>
      <c r="AO52" s="21">
        <f>IFERROR(AO51/AO17,0)</f>
        <v>0</v>
      </c>
      <c r="AP52" s="21">
        <f>IFERROR(AP51/AP17,0)</f>
        <v>0</v>
      </c>
      <c r="AQ52" s="21">
        <f>IFERROR(AQ51/AQ17,0)</f>
        <v>0</v>
      </c>
      <c r="AR52" s="21">
        <f>IFERROR(AR51/AR17,0)</f>
        <v>0</v>
      </c>
      <c r="AS52" s="21">
        <f>IFERROR(AS51/AS17,0)</f>
        <v>0</v>
      </c>
      <c r="AT52" s="21">
        <f>IFERROR(AT51/AT17,0)</f>
        <v>0</v>
      </c>
      <c r="AU52" s="21">
        <f>IFERROR(AU51/AU17,0)</f>
        <v>0</v>
      </c>
      <c r="AV52" s="21">
        <f>IFERROR(AV51/AV17,0)</f>
        <v>0</v>
      </c>
      <c r="AW52" s="21">
        <f>IFERROR(AW51/AW17,0)</f>
        <v>0</v>
      </c>
      <c r="AX52" s="21">
        <f>IFERROR(AX51/AX17,0)</f>
        <v>0</v>
      </c>
      <c r="AY52" s="21">
        <f>IFERROR(AY51/AY17,0)</f>
        <v>0</v>
      </c>
      <c r="AZ52" s="21">
        <f>IFERROR(AZ51/AZ17,0)</f>
        <v>0</v>
      </c>
      <c r="BA52" s="21">
        <f>IFERROR(BA51/BA17,0)</f>
        <v>0</v>
      </c>
      <c r="BB52" s="21">
        <f>IFERROR(BB51/BB17,0)</f>
        <v>0</v>
      </c>
      <c r="BC52" s="21">
        <f>IFERROR(BC51/BC17,0)</f>
        <v>0</v>
      </c>
      <c r="BD52" s="21">
        <f>IFERROR(BD51/BD17,0)</f>
        <v>0</v>
      </c>
      <c r="BE52" s="21">
        <f>IFERROR(BE51/BE17,0)</f>
        <v>0</v>
      </c>
      <c r="BF52" s="21">
        <f>IFERROR(BF51/BF17,0)</f>
        <v>0</v>
      </c>
      <c r="BG52" s="21">
        <f>IFERROR(BG51/BG17,0)</f>
        <v>0</v>
      </c>
      <c r="BH52" s="21">
        <f>IFERROR(BH51/BH17,0)</f>
        <v>0</v>
      </c>
      <c r="BI52" s="21">
        <f>IFERROR(BI51/BI17,0)</f>
        <v>0</v>
      </c>
      <c r="BJ52" s="21">
        <f>IFERROR(BJ51/BJ17,0)</f>
        <v>0</v>
      </c>
      <c r="BK52" s="21">
        <f>IFERROR(BK51/BK17,0)</f>
        <v>0</v>
      </c>
      <c r="BL52" s="21">
        <f>IFERROR(BL51/BL17,0)</f>
        <v>0</v>
      </c>
      <c r="BM52" s="21">
        <f>IFERROR(BM51/BM17,0)</f>
        <v>0</v>
      </c>
      <c r="BN52" s="21">
        <f>IFERROR(BN51/BN17,0)</f>
        <v>0</v>
      </c>
      <c r="BO52" s="21">
        <f>IFERROR(BO51/BO17,0)</f>
        <v>0</v>
      </c>
      <c r="BP52" s="21">
        <f>IFERROR(BP51/BP17,0)</f>
        <v>0</v>
      </c>
      <c r="BQ52" s="21">
        <f>IFERROR(BQ51/BQ17,0)</f>
        <v>0</v>
      </c>
      <c r="BR52" s="21">
        <f>IFERROR(BR51/BR17,0)</f>
        <v>0</v>
      </c>
      <c r="BS52" s="21">
        <f>IFERROR(BS51/BS17,0)</f>
        <v>0</v>
      </c>
      <c r="BT52" s="21">
        <f>IFERROR(BT51/BT17,0)</f>
        <v>0</v>
      </c>
      <c r="BU52" s="21">
        <f>IFERROR(BU51/BU17,0)</f>
        <v>0</v>
      </c>
      <c r="BV52" s="21">
        <f>IFERROR(BV51/BV17,0)</f>
        <v>0</v>
      </c>
      <c r="BW52" s="21">
        <f>IFERROR(BW51/BW17,0)</f>
        <v>0</v>
      </c>
      <c r="BX52" s="21">
        <f>IFERROR(BX51/BX17,0)</f>
        <v>0</v>
      </c>
      <c r="BY52" s="21">
        <f>IFERROR(BY51/BY17,0)</f>
        <v>0</v>
      </c>
      <c r="BZ52" s="21">
        <f>IFERROR(BZ51/BZ17,0)</f>
        <v>0</v>
      </c>
      <c r="CA52" s="21">
        <f>IFERROR(CA51/CA17,0)</f>
        <v>0</v>
      </c>
      <c r="CB52" s="21">
        <f>IFERROR(CB51/CB17,0)</f>
        <v>0</v>
      </c>
      <c r="CC52" s="21">
        <f>IFERROR(CC51/CC17,0)</f>
        <v>0</v>
      </c>
      <c r="CD52" s="21">
        <f>IFERROR(CD51/CD17,0)</f>
        <v>0</v>
      </c>
      <c r="CE52" s="21">
        <f>IFERROR(CE51/CE17,0)</f>
        <v>0</v>
      </c>
      <c r="CF52" s="21">
        <f>IFERROR(CF51/CF17,0)</f>
        <v>0</v>
      </c>
      <c r="CG52" s="21">
        <f>IFERROR(CG51/CG17,0)</f>
        <v>0</v>
      </c>
      <c r="CH52" s="21">
        <f>IFERROR(CH51/CH17,0)</f>
        <v>0</v>
      </c>
      <c r="CI52" s="21">
        <f>IFERROR(CI51/CI17,0)</f>
        <v>0</v>
      </c>
      <c r="CJ52" s="21">
        <f>IFERROR(CJ51/CJ17,0)</f>
        <v>0</v>
      </c>
      <c r="CK52" s="21">
        <f>IFERROR(CK51/CK17,0)</f>
        <v>0</v>
      </c>
      <c r="CL52" s="21">
        <f>IFERROR(CL51/CL17,0)</f>
        <v>0</v>
      </c>
      <c r="CN52" s="21">
        <f>IFERROR(CN51/CN17,0)</f>
        <v>0</v>
      </c>
      <c r="CO52" s="21">
        <f>IFERROR(CO51/CO17,0)</f>
        <v>0</v>
      </c>
      <c r="CP52" s="21">
        <f>IFERROR(CP51/CP17,0)</f>
        <v>0</v>
      </c>
      <c r="CQ52" s="21">
        <f>IFERROR(CQ51/CQ17,0)</f>
        <v>0</v>
      </c>
      <c r="CR52" s="21">
        <f>IFERROR(CR51/CR17,0)</f>
        <v>0</v>
      </c>
      <c r="CS52" s="21">
        <f>IFERROR(CS51/CS17,0)</f>
        <v>0</v>
      </c>
      <c r="CT52" s="21">
        <f>IFERROR(CT51/CT17,0)</f>
        <v>0</v>
      </c>
      <c r="CU52" s="21">
        <f>IFERROR(CU51/CU17,0)</f>
        <v>0</v>
      </c>
      <c r="CV52" s="21">
        <f>IFERROR(CV51/CV17,0)</f>
        <v>0</v>
      </c>
      <c r="CW52" s="21">
        <f>IFERROR(CW51/CW17,0)</f>
        <v>0</v>
      </c>
      <c r="CX52" s="21">
        <f>IFERROR(CX51/CX17,0)</f>
        <v>0</v>
      </c>
      <c r="CY52" s="21">
        <f>IFERROR(CY51/CY17,0)</f>
        <v>0</v>
      </c>
      <c r="CZ52" s="21">
        <f>IFERROR(CZ51/CZ17,0)</f>
        <v>0</v>
      </c>
      <c r="DA52" s="21">
        <f>IFERROR(DA51/DA17,0)</f>
        <v>0</v>
      </c>
      <c r="DB52" s="21">
        <f>IFERROR(DB51/DB17,0)</f>
        <v>0</v>
      </c>
      <c r="DC52" s="21">
        <f>IFERROR(DC51/DC17,0)</f>
        <v>0</v>
      </c>
      <c r="DD52" s="21">
        <f>IFERROR(DD51/DD17,0)</f>
        <v>0</v>
      </c>
      <c r="DE52" s="21">
        <f>IFERROR(DE51/DE17,0)</f>
        <v>0</v>
      </c>
      <c r="DF52" s="21">
        <f>IFERROR(DF51/DF17,0)</f>
        <v>0</v>
      </c>
      <c r="DG52" s="21">
        <f>IFERROR(DG51/DG17,0)</f>
        <v>0</v>
      </c>
      <c r="DH52" s="21">
        <f>IFERROR(DH51/DH17,0)</f>
        <v>0</v>
      </c>
      <c r="DI52" s="21">
        <f>IFERROR(DI51/DI17,0)</f>
        <v>0</v>
      </c>
      <c r="DJ52" s="21">
        <f>IFERROR(DJ51/DJ17,0)</f>
        <v>0</v>
      </c>
      <c r="DK52" s="21">
        <f>IFERROR(DK51/DK17,0)</f>
        <v>0</v>
      </c>
      <c r="DL52" s="21">
        <f>IFERROR(DL51/DL17,0)</f>
        <v>0</v>
      </c>
    </row>
    <row r="54" spans="1:116" x14ac:dyDescent="0.4">
      <c r="A54" s="64" t="s">
        <v>218</v>
      </c>
      <c r="F54" t="s">
        <v>781</v>
      </c>
      <c r="G54" s="311" t="s">
        <v>205</v>
      </c>
      <c r="H54" s="310"/>
      <c r="I54" s="310"/>
      <c r="J54" s="316"/>
      <c r="K54" s="316"/>
      <c r="L54" s="316"/>
      <c r="M54" s="316"/>
      <c r="N54" s="316"/>
      <c r="O54" s="316"/>
      <c r="P54" s="330"/>
      <c r="Q54" s="263"/>
      <c r="R54" s="322"/>
      <c r="S54" s="317"/>
      <c r="T54" s="317"/>
      <c r="U54" s="317"/>
      <c r="V54" s="317"/>
      <c r="W54" s="317"/>
      <c r="X54" s="317"/>
      <c r="Y54" s="317"/>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c r="BM54" s="317"/>
      <c r="BN54" s="317"/>
      <c r="BO54" s="317"/>
      <c r="BP54" s="317"/>
      <c r="BQ54" s="317"/>
      <c r="BR54" s="317"/>
      <c r="BS54" s="317"/>
      <c r="BT54" s="317"/>
      <c r="BU54" s="317"/>
      <c r="BV54" s="317"/>
      <c r="BW54" s="317"/>
      <c r="BX54" s="317"/>
      <c r="BY54" s="317"/>
      <c r="BZ54" s="317"/>
      <c r="CA54" s="317"/>
      <c r="CB54" s="317"/>
      <c r="CC54" s="317"/>
      <c r="CD54" s="317"/>
      <c r="CE54" s="317"/>
      <c r="CF54" s="317"/>
      <c r="CG54" s="317"/>
      <c r="CH54" s="317"/>
      <c r="CI54" s="317"/>
      <c r="CJ54" s="317"/>
      <c r="CK54" s="317"/>
      <c r="CL54" s="331"/>
      <c r="CN54" s="322"/>
      <c r="CO54" s="317"/>
      <c r="CP54" s="317"/>
      <c r="CQ54" s="317"/>
      <c r="CR54" s="317"/>
      <c r="CS54" s="317"/>
      <c r="CT54" s="317"/>
      <c r="CU54" s="317"/>
      <c r="CV54" s="317"/>
      <c r="CW54" s="317"/>
      <c r="CX54" s="317"/>
      <c r="CY54" s="317"/>
      <c r="CZ54" s="317"/>
      <c r="DA54" s="317"/>
      <c r="DB54" s="317"/>
      <c r="DC54" s="317"/>
      <c r="DD54" s="317"/>
      <c r="DE54" s="317"/>
      <c r="DF54" s="317"/>
      <c r="DG54" s="317"/>
      <c r="DH54" s="317"/>
      <c r="DI54" s="317"/>
      <c r="DJ54" s="317"/>
      <c r="DK54" s="317"/>
      <c r="DL54" s="331"/>
    </row>
    <row r="55" spans="1:116" x14ac:dyDescent="0.4">
      <c r="G55" s="12" t="s">
        <v>616</v>
      </c>
      <c r="H55" s="12"/>
      <c r="I55" s="12"/>
      <c r="J55" s="61"/>
      <c r="K55" s="61"/>
      <c r="L55" s="61"/>
      <c r="M55" s="61"/>
      <c r="N55" s="61"/>
      <c r="O55" s="61"/>
      <c r="P55" s="61"/>
      <c r="Q55" s="61"/>
      <c r="R55" s="18"/>
    </row>
    <row r="56" spans="1:116" x14ac:dyDescent="0.4">
      <c r="C56" s="8" t="s">
        <v>224</v>
      </c>
      <c r="D56" t="s">
        <v>224</v>
      </c>
      <c r="G56" s="374" t="s">
        <v>617</v>
      </c>
      <c r="H56" s="273"/>
      <c r="I56" s="273"/>
      <c r="J56" s="273"/>
      <c r="K56" s="53">
        <f ca="1">SUMIF($5:$5,K$3,56:56)</f>
        <v>169694487.19999993</v>
      </c>
      <c r="L56" s="53">
        <f ca="1">SUMIF($5:$5,L$3,56:56)</f>
        <v>169373886.25999987</v>
      </c>
      <c r="M56" s="53">
        <f ca="1">SUMIF($5:$5,M$3,56:56)</f>
        <v>169037442.77299988</v>
      </c>
      <c r="N56" s="53">
        <f ca="1">SUMIF($5:$5,N$3,56:56)</f>
        <v>168684364.61164975</v>
      </c>
      <c r="O56" s="53">
        <f ca="1">SUMIF($5:$5,O$3,56:56)</f>
        <v>168313820.04223228</v>
      </c>
      <c r="P56" s="53">
        <f ca="1">SUMIF($5:$5,P$3,56:56)</f>
        <v>167924935.744344</v>
      </c>
      <c r="Q56" s="273"/>
      <c r="R56" s="345">
        <v>0</v>
      </c>
      <c r="S56" s="53">
        <f t="shared" ref="S56:AX56" ca="1" si="31">R56+S95</f>
        <v>169974540.59999999</v>
      </c>
      <c r="T56" s="53">
        <f t="shared" ca="1" si="31"/>
        <v>169949081.19999999</v>
      </c>
      <c r="U56" s="53">
        <f t="shared" ca="1" si="31"/>
        <v>169923621.79999998</v>
      </c>
      <c r="V56" s="53">
        <f t="shared" ca="1" si="31"/>
        <v>169898162.39999998</v>
      </c>
      <c r="W56" s="53">
        <f t="shared" ca="1" si="31"/>
        <v>169872702.99999997</v>
      </c>
      <c r="X56" s="53">
        <f t="shared" ca="1" si="31"/>
        <v>169847243.59999996</v>
      </c>
      <c r="Y56" s="53">
        <f t="shared" ca="1" si="31"/>
        <v>169821784.19999996</v>
      </c>
      <c r="Z56" s="53">
        <f t="shared" ca="1" si="31"/>
        <v>169796324.79999995</v>
      </c>
      <c r="AA56" s="53">
        <f t="shared" ca="1" si="31"/>
        <v>169770865.39999995</v>
      </c>
      <c r="AB56" s="53">
        <f t="shared" ca="1" si="31"/>
        <v>169745405.99999994</v>
      </c>
      <c r="AC56" s="53">
        <f t="shared" ca="1" si="31"/>
        <v>169719946.59999993</v>
      </c>
      <c r="AD56" s="53">
        <f t="shared" ca="1" si="31"/>
        <v>169694487.19999993</v>
      </c>
      <c r="AE56" s="53">
        <f t="shared" ca="1" si="31"/>
        <v>169667770.45499992</v>
      </c>
      <c r="AF56" s="53">
        <f t="shared" ca="1" si="31"/>
        <v>169641053.70999992</v>
      </c>
      <c r="AG56" s="53">
        <f t="shared" ca="1" si="31"/>
        <v>169614336.96499991</v>
      </c>
      <c r="AH56" s="53">
        <f t="shared" ca="1" si="31"/>
        <v>169587620.21999991</v>
      </c>
      <c r="AI56" s="53">
        <f t="shared" ca="1" si="31"/>
        <v>169560903.4749999</v>
      </c>
      <c r="AJ56" s="53">
        <f t="shared" ca="1" si="31"/>
        <v>169534186.7299999</v>
      </c>
      <c r="AK56" s="53">
        <f t="shared" ca="1" si="31"/>
        <v>169507469.9849999</v>
      </c>
      <c r="AL56" s="53">
        <f t="shared" ca="1" si="31"/>
        <v>169480753.23999989</v>
      </c>
      <c r="AM56" s="53">
        <f t="shared" ca="1" si="31"/>
        <v>169454036.49499989</v>
      </c>
      <c r="AN56" s="53">
        <f t="shared" ca="1" si="31"/>
        <v>169427319.74999988</v>
      </c>
      <c r="AO56" s="53">
        <f t="shared" ca="1" si="31"/>
        <v>169400603.00499988</v>
      </c>
      <c r="AP56" s="53">
        <f t="shared" ca="1" si="31"/>
        <v>169373886.25999987</v>
      </c>
      <c r="AQ56" s="53">
        <f t="shared" ca="1" si="31"/>
        <v>169345849.30274987</v>
      </c>
      <c r="AR56" s="53">
        <f t="shared" ca="1" si="31"/>
        <v>169317812.34549987</v>
      </c>
      <c r="AS56" s="53">
        <f t="shared" ca="1" si="31"/>
        <v>169289775.38824987</v>
      </c>
      <c r="AT56" s="53">
        <f t="shared" ca="1" si="31"/>
        <v>169261738.43099988</v>
      </c>
      <c r="AU56" s="53">
        <f t="shared" ca="1" si="31"/>
        <v>169233701.47374988</v>
      </c>
      <c r="AV56" s="53">
        <f t="shared" ca="1" si="31"/>
        <v>169205664.51649988</v>
      </c>
      <c r="AW56" s="53">
        <f t="shared" ca="1" si="31"/>
        <v>169177627.55924988</v>
      </c>
      <c r="AX56" s="53">
        <f t="shared" ca="1" si="31"/>
        <v>169149590.60199988</v>
      </c>
      <c r="AY56" s="53">
        <f t="shared" ref="AY56:CD56" ca="1" si="32">AX56+AY95</f>
        <v>169121553.64474988</v>
      </c>
      <c r="AZ56" s="53">
        <f t="shared" ca="1" si="32"/>
        <v>169093516.68749988</v>
      </c>
      <c r="BA56" s="53">
        <f t="shared" ca="1" si="32"/>
        <v>169065479.73024988</v>
      </c>
      <c r="BB56" s="53">
        <f t="shared" ca="1" si="32"/>
        <v>169037442.77299988</v>
      </c>
      <c r="BC56" s="53">
        <f t="shared" ca="1" si="32"/>
        <v>169008019.59288737</v>
      </c>
      <c r="BD56" s="53">
        <f t="shared" ca="1" si="32"/>
        <v>168978596.41277486</v>
      </c>
      <c r="BE56" s="53">
        <f t="shared" ca="1" si="32"/>
        <v>168949173.23266235</v>
      </c>
      <c r="BF56" s="53">
        <f t="shared" ca="1" si="32"/>
        <v>168919750.05254984</v>
      </c>
      <c r="BG56" s="53">
        <f t="shared" ca="1" si="32"/>
        <v>168890326.87243733</v>
      </c>
      <c r="BH56" s="53">
        <f t="shared" ca="1" si="32"/>
        <v>168860903.69232482</v>
      </c>
      <c r="BI56" s="53">
        <f t="shared" ca="1" si="32"/>
        <v>168831480.51221231</v>
      </c>
      <c r="BJ56" s="53">
        <f t="shared" ca="1" si="32"/>
        <v>168802057.3320998</v>
      </c>
      <c r="BK56" s="53">
        <f t="shared" ca="1" si="32"/>
        <v>168772634.15198728</v>
      </c>
      <c r="BL56" s="53">
        <f t="shared" ca="1" si="32"/>
        <v>168743210.97187477</v>
      </c>
      <c r="BM56" s="53">
        <f t="shared" ca="1" si="32"/>
        <v>168713787.79176226</v>
      </c>
      <c r="BN56" s="53">
        <f t="shared" ca="1" si="32"/>
        <v>168684364.61164975</v>
      </c>
      <c r="BO56" s="53">
        <f t="shared" ca="1" si="32"/>
        <v>168653485.89753163</v>
      </c>
      <c r="BP56" s="53">
        <f t="shared" ca="1" si="32"/>
        <v>168622607.18341351</v>
      </c>
      <c r="BQ56" s="53">
        <f t="shared" ca="1" si="32"/>
        <v>168591728.46929538</v>
      </c>
      <c r="BR56" s="53">
        <f t="shared" ca="1" si="32"/>
        <v>168560849.75517726</v>
      </c>
      <c r="BS56" s="53">
        <f t="shared" ca="1" si="32"/>
        <v>168529971.04105914</v>
      </c>
      <c r="BT56" s="53">
        <f t="shared" ca="1" si="32"/>
        <v>168499092.32694101</v>
      </c>
      <c r="BU56" s="53">
        <f t="shared" ca="1" si="32"/>
        <v>168468213.61282289</v>
      </c>
      <c r="BV56" s="53">
        <f t="shared" ca="1" si="32"/>
        <v>168437334.89870477</v>
      </c>
      <c r="BW56" s="53">
        <f t="shared" ca="1" si="32"/>
        <v>168406456.18458664</v>
      </c>
      <c r="BX56" s="53">
        <f t="shared" ca="1" si="32"/>
        <v>168375577.47046852</v>
      </c>
      <c r="BY56" s="53">
        <f t="shared" ca="1" si="32"/>
        <v>168344698.7563504</v>
      </c>
      <c r="BZ56" s="53">
        <f t="shared" ca="1" si="32"/>
        <v>168313820.04223228</v>
      </c>
      <c r="CA56" s="53">
        <f t="shared" ca="1" si="32"/>
        <v>168281413.01740825</v>
      </c>
      <c r="CB56" s="53">
        <f t="shared" ca="1" si="32"/>
        <v>168249005.99258423</v>
      </c>
      <c r="CC56" s="53">
        <f t="shared" ca="1" si="32"/>
        <v>168216598.96776021</v>
      </c>
      <c r="CD56" s="53">
        <f t="shared" ca="1" si="32"/>
        <v>168184191.94293618</v>
      </c>
      <c r="CE56" s="53">
        <f t="shared" ref="CE56:CL56" ca="1" si="33">CD56+CE95</f>
        <v>168151784.91811216</v>
      </c>
      <c r="CF56" s="53">
        <f t="shared" ca="1" si="33"/>
        <v>168119377.89328814</v>
      </c>
      <c r="CG56" s="53">
        <f t="shared" ca="1" si="33"/>
        <v>168086970.86846411</v>
      </c>
      <c r="CH56" s="53">
        <f t="shared" ca="1" si="33"/>
        <v>168054563.84364009</v>
      </c>
      <c r="CI56" s="53">
        <f t="shared" ca="1" si="33"/>
        <v>168022156.81881607</v>
      </c>
      <c r="CJ56" s="53">
        <f t="shared" ca="1" si="33"/>
        <v>167989749.79399204</v>
      </c>
      <c r="CK56" s="53">
        <f t="shared" ca="1" si="33"/>
        <v>167957342.76916802</v>
      </c>
      <c r="CL56" s="53">
        <f t="shared" ca="1" si="33"/>
        <v>167924935.744344</v>
      </c>
      <c r="CN56" s="53">
        <f t="shared" ref="CN56:DL56" ca="1" si="34">CM56+CN95</f>
        <v>0</v>
      </c>
      <c r="CO56" s="53">
        <f t="shared" ca="1" si="34"/>
        <v>0</v>
      </c>
      <c r="CP56" s="53">
        <f t="shared" ca="1" si="34"/>
        <v>0</v>
      </c>
      <c r="CQ56" s="53">
        <f t="shared" ca="1" si="34"/>
        <v>0</v>
      </c>
      <c r="CR56" s="53">
        <f t="shared" ca="1" si="34"/>
        <v>0</v>
      </c>
      <c r="CS56" s="53">
        <f t="shared" ca="1" si="34"/>
        <v>0</v>
      </c>
      <c r="CT56" s="53">
        <f t="shared" ca="1" si="34"/>
        <v>0</v>
      </c>
      <c r="CU56" s="53">
        <f t="shared" ca="1" si="34"/>
        <v>0</v>
      </c>
      <c r="CV56" s="53">
        <f t="shared" ca="1" si="34"/>
        <v>0</v>
      </c>
      <c r="CW56" s="53">
        <f t="shared" ca="1" si="34"/>
        <v>0</v>
      </c>
      <c r="CX56" s="53">
        <f t="shared" ca="1" si="34"/>
        <v>0</v>
      </c>
      <c r="CY56" s="53">
        <f t="shared" ca="1" si="34"/>
        <v>0</v>
      </c>
      <c r="CZ56" s="53">
        <f t="shared" ca="1" si="34"/>
        <v>0</v>
      </c>
      <c r="DA56" s="53">
        <f t="shared" ca="1" si="34"/>
        <v>0</v>
      </c>
      <c r="DB56" s="53">
        <f t="shared" ca="1" si="34"/>
        <v>0</v>
      </c>
      <c r="DC56" s="53">
        <f t="shared" ca="1" si="34"/>
        <v>0</v>
      </c>
      <c r="DD56" s="53">
        <f t="shared" ca="1" si="34"/>
        <v>0</v>
      </c>
      <c r="DE56" s="53">
        <f t="shared" ca="1" si="34"/>
        <v>0</v>
      </c>
      <c r="DF56" s="53">
        <f t="shared" ca="1" si="34"/>
        <v>0</v>
      </c>
      <c r="DG56" s="53">
        <f t="shared" ca="1" si="34"/>
        <v>0</v>
      </c>
      <c r="DH56" s="53">
        <f t="shared" ca="1" si="34"/>
        <v>0</v>
      </c>
      <c r="DI56" s="53">
        <f t="shared" ca="1" si="34"/>
        <v>0</v>
      </c>
      <c r="DJ56" s="53">
        <f t="shared" ca="1" si="34"/>
        <v>0</v>
      </c>
      <c r="DK56" s="53">
        <f t="shared" ca="1" si="34"/>
        <v>0</v>
      </c>
      <c r="DL56" s="53">
        <f t="shared" ca="1" si="34"/>
        <v>0</v>
      </c>
    </row>
    <row r="57" spans="1:116" x14ac:dyDescent="0.4">
      <c r="A57" s="65"/>
      <c r="B57" s="27"/>
      <c r="C57" s="27"/>
      <c r="D57" s="27"/>
      <c r="E57" s="27" t="s">
        <v>224</v>
      </c>
      <c r="F57" s="27" t="s">
        <v>224</v>
      </c>
      <c r="G57" s="27" t="s">
        <v>618</v>
      </c>
      <c r="H57" s="28"/>
      <c r="I57" s="28"/>
      <c r="J57" s="28"/>
      <c r="K57" s="63">
        <f ca="1">SUMIF($5:$5,K$3,57:57)</f>
        <v>169694487.19999993</v>
      </c>
      <c r="L57" s="63">
        <f ca="1">SUMIF($5:$5,L$3,57:57)</f>
        <v>169373886.25999987</v>
      </c>
      <c r="M57" s="63">
        <f ca="1">SUMIF($5:$5,M$3,57:57)</f>
        <v>169037442.77299988</v>
      </c>
      <c r="N57" s="63">
        <f ca="1">SUMIF($5:$5,N$3,57:57)</f>
        <v>168684364.61164975</v>
      </c>
      <c r="O57" s="63">
        <f ca="1">SUMIF($5:$5,O$3,57:57)</f>
        <v>168313820.04223228</v>
      </c>
      <c r="P57" s="63">
        <f ca="1">SUMIF($5:$5,P$3,57:57)</f>
        <v>167924935.744344</v>
      </c>
      <c r="Q57" s="28"/>
      <c r="R57" s="118">
        <f>SUMIF($C:$C,$F57,R:R)</f>
        <v>0</v>
      </c>
      <c r="S57" s="265">
        <f ca="1">SUMIF($C:$C,$F57,S:S)</f>
        <v>169974540.59999999</v>
      </c>
      <c r="T57" s="265">
        <f ca="1">SUMIF($C:$C,$F57,T:T)</f>
        <v>169949081.19999999</v>
      </c>
      <c r="U57" s="265">
        <f ca="1">SUMIF($C:$C,$F57,U:U)</f>
        <v>169923621.79999998</v>
      </c>
      <c r="V57" s="265">
        <f ca="1">SUMIF($C:$C,$F57,V:V)</f>
        <v>169898162.39999998</v>
      </c>
      <c r="W57" s="265">
        <f ca="1">SUMIF($C:$C,$F57,W:W)</f>
        <v>169872702.99999997</v>
      </c>
      <c r="X57" s="265">
        <f ca="1">SUMIF($C:$C,$F57,X:X)</f>
        <v>169847243.59999996</v>
      </c>
      <c r="Y57" s="265">
        <f ca="1">SUMIF($C:$C,$F57,Y:Y)</f>
        <v>169821784.19999996</v>
      </c>
      <c r="Z57" s="265">
        <f ca="1">SUMIF($C:$C,$F57,Z:Z)</f>
        <v>169796324.79999995</v>
      </c>
      <c r="AA57" s="265">
        <f ca="1">SUMIF($C:$C,$F57,AA:AA)</f>
        <v>169770865.39999995</v>
      </c>
      <c r="AB57" s="265">
        <f ca="1">SUMIF($C:$C,$F57,AB:AB)</f>
        <v>169745405.99999994</v>
      </c>
      <c r="AC57" s="265">
        <f ca="1">SUMIF($C:$C,$F57,AC:AC)</f>
        <v>169719946.59999993</v>
      </c>
      <c r="AD57" s="265">
        <f ca="1">SUMIF($C:$C,$F57,AD:AD)</f>
        <v>169694487.19999993</v>
      </c>
      <c r="AE57" s="265">
        <f ca="1">SUMIF($C:$C,$F57,AE:AE)</f>
        <v>169667770.45499992</v>
      </c>
      <c r="AF57" s="265">
        <f ca="1">SUMIF($C:$C,$F57,AF:AF)</f>
        <v>169641053.70999992</v>
      </c>
      <c r="AG57" s="265">
        <f ca="1">SUMIF($C:$C,$F57,AG:AG)</f>
        <v>169614336.96499991</v>
      </c>
      <c r="AH57" s="265">
        <f ca="1">SUMIF($C:$C,$F57,AH:AH)</f>
        <v>169587620.21999991</v>
      </c>
      <c r="AI57" s="265">
        <f ca="1">SUMIF($C:$C,$F57,AI:AI)</f>
        <v>169560903.4749999</v>
      </c>
      <c r="AJ57" s="265">
        <f ca="1">SUMIF($C:$C,$F57,AJ:AJ)</f>
        <v>169534186.7299999</v>
      </c>
      <c r="AK57" s="265">
        <f ca="1">SUMIF($C:$C,$F57,AK:AK)</f>
        <v>169507469.9849999</v>
      </c>
      <c r="AL57" s="265">
        <f ca="1">SUMIF($C:$C,$F57,AL:AL)</f>
        <v>169480753.23999989</v>
      </c>
      <c r="AM57" s="265">
        <f ca="1">SUMIF($C:$C,$F57,AM:AM)</f>
        <v>169454036.49499989</v>
      </c>
      <c r="AN57" s="265">
        <f ca="1">SUMIF($C:$C,$F57,AN:AN)</f>
        <v>169427319.74999988</v>
      </c>
      <c r="AO57" s="265">
        <f ca="1">SUMIF($C:$C,$F57,AO:AO)</f>
        <v>169400603.00499988</v>
      </c>
      <c r="AP57" s="265">
        <f ca="1">SUMIF($C:$C,$F57,AP:AP)</f>
        <v>169373886.25999987</v>
      </c>
      <c r="AQ57" s="265">
        <f ca="1">SUMIF($C:$C,$F57,AQ:AQ)</f>
        <v>169345849.30274987</v>
      </c>
      <c r="AR57" s="265">
        <f ca="1">SUMIF($C:$C,$F57,AR:AR)</f>
        <v>169317812.34549987</v>
      </c>
      <c r="AS57" s="265">
        <f ca="1">SUMIF($C:$C,$F57,AS:AS)</f>
        <v>169289775.38824987</v>
      </c>
      <c r="AT57" s="265">
        <f ca="1">SUMIF($C:$C,$F57,AT:AT)</f>
        <v>169261738.43099988</v>
      </c>
      <c r="AU57" s="265">
        <f ca="1">SUMIF($C:$C,$F57,AU:AU)</f>
        <v>169233701.47374988</v>
      </c>
      <c r="AV57" s="265">
        <f ca="1">SUMIF($C:$C,$F57,AV:AV)</f>
        <v>169205664.51649988</v>
      </c>
      <c r="AW57" s="265">
        <f ca="1">SUMIF($C:$C,$F57,AW:AW)</f>
        <v>169177627.55924988</v>
      </c>
      <c r="AX57" s="265">
        <f ca="1">SUMIF($C:$C,$F57,AX:AX)</f>
        <v>169149590.60199988</v>
      </c>
      <c r="AY57" s="265">
        <f ca="1">SUMIF($C:$C,$F57,AY:AY)</f>
        <v>169121553.64474988</v>
      </c>
      <c r="AZ57" s="265">
        <f ca="1">SUMIF($C:$C,$F57,AZ:AZ)</f>
        <v>169093516.68749988</v>
      </c>
      <c r="BA57" s="265">
        <f ca="1">SUMIF($C:$C,$F57,BA:BA)</f>
        <v>169065479.73024988</v>
      </c>
      <c r="BB57" s="265">
        <f ca="1">SUMIF($C:$C,$F57,BB:BB)</f>
        <v>169037442.77299988</v>
      </c>
      <c r="BC57" s="265">
        <f ca="1">SUMIF($C:$C,$F57,BC:BC)</f>
        <v>169008019.59288737</v>
      </c>
      <c r="BD57" s="265">
        <f ca="1">SUMIF($C:$C,$F57,BD:BD)</f>
        <v>168978596.41277486</v>
      </c>
      <c r="BE57" s="265">
        <f ca="1">SUMIF($C:$C,$F57,BE:BE)</f>
        <v>168949173.23266235</v>
      </c>
      <c r="BF57" s="265">
        <f ca="1">SUMIF($C:$C,$F57,BF:BF)</f>
        <v>168919750.05254984</v>
      </c>
      <c r="BG57" s="265">
        <f ca="1">SUMIF($C:$C,$F57,BG:BG)</f>
        <v>168890326.87243733</v>
      </c>
      <c r="BH57" s="265">
        <f ca="1">SUMIF($C:$C,$F57,BH:BH)</f>
        <v>168860903.69232482</v>
      </c>
      <c r="BI57" s="265">
        <f ca="1">SUMIF($C:$C,$F57,BI:BI)</f>
        <v>168831480.51221231</v>
      </c>
      <c r="BJ57" s="265">
        <f ca="1">SUMIF($C:$C,$F57,BJ:BJ)</f>
        <v>168802057.3320998</v>
      </c>
      <c r="BK57" s="265">
        <f ca="1">SUMIF($C:$C,$F57,BK:BK)</f>
        <v>168772634.15198728</v>
      </c>
      <c r="BL57" s="265">
        <f ca="1">SUMIF($C:$C,$F57,BL:BL)</f>
        <v>168743210.97187477</v>
      </c>
      <c r="BM57" s="265">
        <f ca="1">SUMIF($C:$C,$F57,BM:BM)</f>
        <v>168713787.79176226</v>
      </c>
      <c r="BN57" s="265">
        <f ca="1">SUMIF($C:$C,$F57,BN:BN)</f>
        <v>168684364.61164975</v>
      </c>
      <c r="BO57" s="265">
        <f ca="1">SUMIF($C:$C,$F57,BO:BO)</f>
        <v>168653485.89753163</v>
      </c>
      <c r="BP57" s="265">
        <f ca="1">SUMIF($C:$C,$F57,BP:BP)</f>
        <v>168622607.18341351</v>
      </c>
      <c r="BQ57" s="265">
        <f ca="1">SUMIF($C:$C,$F57,BQ:BQ)</f>
        <v>168591728.46929538</v>
      </c>
      <c r="BR57" s="265">
        <f ca="1">SUMIF($C:$C,$F57,BR:BR)</f>
        <v>168560849.75517726</v>
      </c>
      <c r="BS57" s="265">
        <f ca="1">SUMIF($C:$C,$F57,BS:BS)</f>
        <v>168529971.04105914</v>
      </c>
      <c r="BT57" s="265">
        <f ca="1">SUMIF($C:$C,$F57,BT:BT)</f>
        <v>168499092.32694101</v>
      </c>
      <c r="BU57" s="265">
        <f ca="1">SUMIF($C:$C,$F57,BU:BU)</f>
        <v>168468213.61282289</v>
      </c>
      <c r="BV57" s="265">
        <f ca="1">SUMIF($C:$C,$F57,BV:BV)</f>
        <v>168437334.89870477</v>
      </c>
      <c r="BW57" s="265">
        <f ca="1">SUMIF($C:$C,$F57,BW:BW)</f>
        <v>168406456.18458664</v>
      </c>
      <c r="BX57" s="265">
        <f ca="1">SUMIF($C:$C,$F57,BX:BX)</f>
        <v>168375577.47046852</v>
      </c>
      <c r="BY57" s="265">
        <f ca="1">SUMIF($C:$C,$F57,BY:BY)</f>
        <v>168344698.7563504</v>
      </c>
      <c r="BZ57" s="265">
        <f ca="1">SUMIF($C:$C,$F57,BZ:BZ)</f>
        <v>168313820.04223228</v>
      </c>
      <c r="CA57" s="265">
        <f ca="1">SUMIF($C:$C,$F57,CA:CA)</f>
        <v>168281413.01740825</v>
      </c>
      <c r="CB57" s="265">
        <f ca="1">SUMIF($C:$C,$F57,CB:CB)</f>
        <v>168249005.99258423</v>
      </c>
      <c r="CC57" s="265">
        <f ca="1">SUMIF($C:$C,$F57,CC:CC)</f>
        <v>168216598.96776021</v>
      </c>
      <c r="CD57" s="265">
        <f ca="1">SUMIF($C:$C,$F57,CD:CD)</f>
        <v>168184191.94293618</v>
      </c>
      <c r="CE57" s="265">
        <f ca="1">SUMIF($C:$C,$F57,CE:CE)</f>
        <v>168151784.91811216</v>
      </c>
      <c r="CF57" s="265">
        <f ca="1">SUMIF($C:$C,$F57,CF:CF)</f>
        <v>168119377.89328814</v>
      </c>
      <c r="CG57" s="265">
        <f ca="1">SUMIF($C:$C,$F57,CG:CG)</f>
        <v>168086970.86846411</v>
      </c>
      <c r="CH57" s="265">
        <f ca="1">SUMIF($C:$C,$F57,CH:CH)</f>
        <v>168054563.84364009</v>
      </c>
      <c r="CI57" s="265">
        <f ca="1">SUMIF($C:$C,$F57,CI:CI)</f>
        <v>168022156.81881607</v>
      </c>
      <c r="CJ57" s="265">
        <f ca="1">SUMIF($C:$C,$F57,CJ:CJ)</f>
        <v>167989749.79399204</v>
      </c>
      <c r="CK57" s="265">
        <f ca="1">SUMIF($C:$C,$F57,CK:CK)</f>
        <v>167957342.76916802</v>
      </c>
      <c r="CL57" s="265">
        <f ca="1">SUMIF($C:$C,$F57,CL:CL)</f>
        <v>167924935.744344</v>
      </c>
      <c r="CN57" s="265">
        <f ca="1">SUMIF($C:$C,$F57,CN:CN)</f>
        <v>0</v>
      </c>
      <c r="CO57" s="265">
        <f ca="1">SUMIF($C:$C,$F57,CO:CO)</f>
        <v>0</v>
      </c>
      <c r="CP57" s="265">
        <f ca="1">SUMIF($C:$C,$F57,CP:CP)</f>
        <v>0</v>
      </c>
      <c r="CQ57" s="265">
        <f ca="1">SUMIF($C:$C,$F57,CQ:CQ)</f>
        <v>0</v>
      </c>
      <c r="CR57" s="265">
        <f ca="1">SUMIF($C:$C,$F57,CR:CR)</f>
        <v>0</v>
      </c>
      <c r="CS57" s="265">
        <f ca="1">SUMIF($C:$C,$F57,CS:CS)</f>
        <v>0</v>
      </c>
      <c r="CT57" s="265">
        <f ca="1">SUMIF($C:$C,$F57,CT:CT)</f>
        <v>0</v>
      </c>
      <c r="CU57" s="265">
        <f ca="1">SUMIF($C:$C,$F57,CU:CU)</f>
        <v>0</v>
      </c>
      <c r="CV57" s="265">
        <f ca="1">SUMIF($C:$C,$F57,CV:CV)</f>
        <v>0</v>
      </c>
      <c r="CW57" s="265">
        <f ca="1">SUMIF($C:$C,$F57,CW:CW)</f>
        <v>0</v>
      </c>
      <c r="CX57" s="265">
        <f ca="1">SUMIF($C:$C,$F57,CX:CX)</f>
        <v>0</v>
      </c>
      <c r="CY57" s="265">
        <f ca="1">SUMIF($C:$C,$F57,CY:CY)</f>
        <v>0</v>
      </c>
      <c r="CZ57" s="265">
        <f ca="1">SUMIF($C:$C,$F57,CZ:CZ)</f>
        <v>0</v>
      </c>
      <c r="DA57" s="265">
        <f ca="1">SUMIF($C:$C,$F57,DA:DA)</f>
        <v>0</v>
      </c>
      <c r="DB57" s="265">
        <f ca="1">SUMIF($C:$C,$F57,DB:DB)</f>
        <v>0</v>
      </c>
      <c r="DC57" s="265">
        <f ca="1">SUMIF($C:$C,$F57,DC:DC)</f>
        <v>0</v>
      </c>
      <c r="DD57" s="265">
        <f ca="1">SUMIF($C:$C,$F57,DD:DD)</f>
        <v>0</v>
      </c>
      <c r="DE57" s="265">
        <f ca="1">SUMIF($C:$C,$F57,DE:DE)</f>
        <v>0</v>
      </c>
      <c r="DF57" s="265">
        <f ca="1">SUMIF($C:$C,$F57,DF:DF)</f>
        <v>0</v>
      </c>
      <c r="DG57" s="265">
        <f ca="1">SUMIF($C:$C,$F57,DG:DG)</f>
        <v>0</v>
      </c>
      <c r="DH57" s="265">
        <f ca="1">SUMIF($C:$C,$F57,DH:DH)</f>
        <v>0</v>
      </c>
      <c r="DI57" s="265">
        <f ca="1">SUMIF($C:$C,$F57,DI:DI)</f>
        <v>0</v>
      </c>
      <c r="DJ57" s="265">
        <f ca="1">SUMIF($C:$C,$F57,DJ:DJ)</f>
        <v>0</v>
      </c>
      <c r="DK57" s="265">
        <f ca="1">SUMIF($C:$C,$F57,DK:DK)</f>
        <v>0</v>
      </c>
      <c r="DL57" s="265">
        <f ca="1">SUMIF($C:$C,$F57,DL:DL)</f>
        <v>0</v>
      </c>
    </row>
    <row r="59" spans="1:116" x14ac:dyDescent="0.4">
      <c r="B59" s="27" t="s">
        <v>240</v>
      </c>
      <c r="G59" s="12" t="s">
        <v>619</v>
      </c>
    </row>
    <row r="60" spans="1:116" x14ac:dyDescent="0.4">
      <c r="A60" s="65"/>
      <c r="B60" s="27" t="s">
        <v>240</v>
      </c>
      <c r="C60" s="27"/>
      <c r="D60" s="27"/>
      <c r="E60" s="27"/>
      <c r="F60" s="27" t="s">
        <v>240</v>
      </c>
      <c r="G60" s="27" t="s">
        <v>620</v>
      </c>
      <c r="H60" s="27"/>
      <c r="I60" s="27"/>
      <c r="J60" s="28"/>
      <c r="K60" s="63">
        <f>SUMIF($5:$5,K$3,60:60)</f>
        <v>0</v>
      </c>
      <c r="L60" s="63">
        <f>SUMIF($5:$5,L$3,60:60)</f>
        <v>0</v>
      </c>
      <c r="M60" s="63">
        <f>SUMIF($5:$5,M$3,60:60)</f>
        <v>0</v>
      </c>
      <c r="N60" s="63">
        <f>SUMIF($5:$5,N$3,60:60)</f>
        <v>0</v>
      </c>
      <c r="O60" s="63">
        <f>SUMIF($5:$5,O$3,60:60)</f>
        <v>0</v>
      </c>
      <c r="P60" s="63">
        <f>SUMIF($5:$5,P$3,60:60)</f>
        <v>0</v>
      </c>
      <c r="Q60" s="28"/>
      <c r="R60" s="252">
        <f>SUMIF($C:$C,$F60,R:R)</f>
        <v>0</v>
      </c>
      <c r="S60" s="265">
        <f>SUMIF($C:$C,$F60,S:S)</f>
        <v>0</v>
      </c>
      <c r="T60" s="265">
        <f>SUMIF($C:$C,$F60,T:T)</f>
        <v>0</v>
      </c>
      <c r="U60" s="265">
        <f>SUMIF($C:$C,$F60,U:U)</f>
        <v>0</v>
      </c>
      <c r="V60" s="265">
        <f>SUMIF($C:$C,$F60,V:V)</f>
        <v>0</v>
      </c>
      <c r="W60" s="265">
        <f>SUMIF($C:$C,$F60,W:W)</f>
        <v>0</v>
      </c>
      <c r="X60" s="265">
        <f>SUMIF($C:$C,$F60,X:X)</f>
        <v>0</v>
      </c>
      <c r="Y60" s="265">
        <f>SUMIF($C:$C,$F60,Y:Y)</f>
        <v>0</v>
      </c>
      <c r="Z60" s="265">
        <f>SUMIF($C:$C,$F60,Z:Z)</f>
        <v>0</v>
      </c>
      <c r="AA60" s="265">
        <f>SUMIF($C:$C,$F60,AA:AA)</f>
        <v>0</v>
      </c>
      <c r="AB60" s="265">
        <f>SUMIF($C:$C,$F60,AB:AB)</f>
        <v>0</v>
      </c>
      <c r="AC60" s="265">
        <f>SUMIF($C:$C,$F60,AC:AC)</f>
        <v>0</v>
      </c>
      <c r="AD60" s="265">
        <f>SUMIF($C:$C,$F60,AD:AD)</f>
        <v>0</v>
      </c>
      <c r="AE60" s="265">
        <f>SUMIF($C:$C,$F60,AE:AE)</f>
        <v>0</v>
      </c>
      <c r="AF60" s="265">
        <f>SUMIF($C:$C,$F60,AF:AF)</f>
        <v>0</v>
      </c>
      <c r="AG60" s="265">
        <f>SUMIF($C:$C,$F60,AG:AG)</f>
        <v>0</v>
      </c>
      <c r="AH60" s="265">
        <f>SUMIF($C:$C,$F60,AH:AH)</f>
        <v>0</v>
      </c>
      <c r="AI60" s="265">
        <f>SUMIF($C:$C,$F60,AI:AI)</f>
        <v>0</v>
      </c>
      <c r="AJ60" s="265">
        <f>SUMIF($C:$C,$F60,AJ:AJ)</f>
        <v>0</v>
      </c>
      <c r="AK60" s="265">
        <f>SUMIF($C:$C,$F60,AK:AK)</f>
        <v>0</v>
      </c>
      <c r="AL60" s="265">
        <f>SUMIF($C:$C,$F60,AL:AL)</f>
        <v>0</v>
      </c>
      <c r="AM60" s="265">
        <f>SUMIF($C:$C,$F60,AM:AM)</f>
        <v>0</v>
      </c>
      <c r="AN60" s="265">
        <f>SUMIF($C:$C,$F60,AN:AN)</f>
        <v>0</v>
      </c>
      <c r="AO60" s="265">
        <f>SUMIF($C:$C,$F60,AO:AO)</f>
        <v>0</v>
      </c>
      <c r="AP60" s="265">
        <f>SUMIF($C:$C,$F60,AP:AP)</f>
        <v>0</v>
      </c>
      <c r="AQ60" s="265">
        <f>SUMIF($C:$C,$F60,AQ:AQ)</f>
        <v>0</v>
      </c>
      <c r="AR60" s="265">
        <f>SUMIF($C:$C,$F60,AR:AR)</f>
        <v>0</v>
      </c>
      <c r="AS60" s="265">
        <f>SUMIF($C:$C,$F60,AS:AS)</f>
        <v>0</v>
      </c>
      <c r="AT60" s="265">
        <f>SUMIF($C:$C,$F60,AT:AT)</f>
        <v>0</v>
      </c>
      <c r="AU60" s="265">
        <f>SUMIF($C:$C,$F60,AU:AU)</f>
        <v>0</v>
      </c>
      <c r="AV60" s="265">
        <f>SUMIF($C:$C,$F60,AV:AV)</f>
        <v>0</v>
      </c>
      <c r="AW60" s="265">
        <f>SUMIF($C:$C,$F60,AW:AW)</f>
        <v>0</v>
      </c>
      <c r="AX60" s="265">
        <f>SUMIF($C:$C,$F60,AX:AX)</f>
        <v>0</v>
      </c>
      <c r="AY60" s="265">
        <f>SUMIF($C:$C,$F60,AY:AY)</f>
        <v>0</v>
      </c>
      <c r="AZ60" s="265">
        <f>SUMIF($C:$C,$F60,AZ:AZ)</f>
        <v>0</v>
      </c>
      <c r="BA60" s="265">
        <f>SUMIF($C:$C,$F60,BA:BA)</f>
        <v>0</v>
      </c>
      <c r="BB60" s="265">
        <f>SUMIF($C:$C,$F60,BB:BB)</f>
        <v>0</v>
      </c>
      <c r="BC60" s="265">
        <f>SUMIF($C:$C,$F60,BC:BC)</f>
        <v>0</v>
      </c>
      <c r="BD60" s="265">
        <f>SUMIF($C:$C,$F60,BD:BD)</f>
        <v>0</v>
      </c>
      <c r="BE60" s="265">
        <f>SUMIF($C:$C,$F60,BE:BE)</f>
        <v>0</v>
      </c>
      <c r="BF60" s="265">
        <f>SUMIF($C:$C,$F60,BF:BF)</f>
        <v>0</v>
      </c>
      <c r="BG60" s="265">
        <f>SUMIF($C:$C,$F60,BG:BG)</f>
        <v>0</v>
      </c>
      <c r="BH60" s="265">
        <f>SUMIF($C:$C,$F60,BH:BH)</f>
        <v>0</v>
      </c>
      <c r="BI60" s="265">
        <f>SUMIF($C:$C,$F60,BI:BI)</f>
        <v>0</v>
      </c>
      <c r="BJ60" s="265">
        <f>SUMIF($C:$C,$F60,BJ:BJ)</f>
        <v>0</v>
      </c>
      <c r="BK60" s="265">
        <f>SUMIF($C:$C,$F60,BK:BK)</f>
        <v>0</v>
      </c>
      <c r="BL60" s="265">
        <f>SUMIF($C:$C,$F60,BL:BL)</f>
        <v>0</v>
      </c>
      <c r="BM60" s="265">
        <f>SUMIF($C:$C,$F60,BM:BM)</f>
        <v>0</v>
      </c>
      <c r="BN60" s="265">
        <f>SUMIF($C:$C,$F60,BN:BN)</f>
        <v>0</v>
      </c>
      <c r="BO60" s="265">
        <f>SUMIF($C:$C,$F60,BO:BO)</f>
        <v>0</v>
      </c>
      <c r="BP60" s="265">
        <f>SUMIF($C:$C,$F60,BP:BP)</f>
        <v>0</v>
      </c>
      <c r="BQ60" s="265">
        <f>SUMIF($C:$C,$F60,BQ:BQ)</f>
        <v>0</v>
      </c>
      <c r="BR60" s="265">
        <f>SUMIF($C:$C,$F60,BR:BR)</f>
        <v>0</v>
      </c>
      <c r="BS60" s="265">
        <f>SUMIF($C:$C,$F60,BS:BS)</f>
        <v>0</v>
      </c>
      <c r="BT60" s="265">
        <f>SUMIF($C:$C,$F60,BT:BT)</f>
        <v>0</v>
      </c>
      <c r="BU60" s="265">
        <f>SUMIF($C:$C,$F60,BU:BU)</f>
        <v>0</v>
      </c>
      <c r="BV60" s="265">
        <f>SUMIF($C:$C,$F60,BV:BV)</f>
        <v>0</v>
      </c>
      <c r="BW60" s="265">
        <f>SUMIF($C:$C,$F60,BW:BW)</f>
        <v>0</v>
      </c>
      <c r="BX60" s="265">
        <f>SUMIF($C:$C,$F60,BX:BX)</f>
        <v>0</v>
      </c>
      <c r="BY60" s="265">
        <f>SUMIF($C:$C,$F60,BY:BY)</f>
        <v>0</v>
      </c>
      <c r="BZ60" s="265">
        <f>SUMIF($C:$C,$F60,BZ:BZ)</f>
        <v>0</v>
      </c>
      <c r="CA60" s="265">
        <f>SUMIF($C:$C,$F60,CA:CA)</f>
        <v>0</v>
      </c>
      <c r="CB60" s="265">
        <f>SUMIF($C:$C,$F60,CB:CB)</f>
        <v>0</v>
      </c>
      <c r="CC60" s="265">
        <f>SUMIF($C:$C,$F60,CC:CC)</f>
        <v>0</v>
      </c>
      <c r="CD60" s="265">
        <f>SUMIF($C:$C,$F60,CD:CD)</f>
        <v>0</v>
      </c>
      <c r="CE60" s="265">
        <f>SUMIF($C:$C,$F60,CE:CE)</f>
        <v>0</v>
      </c>
      <c r="CF60" s="265">
        <f>SUMIF($C:$C,$F60,CF:CF)</f>
        <v>0</v>
      </c>
      <c r="CG60" s="265">
        <f>SUMIF($C:$C,$F60,CG:CG)</f>
        <v>0</v>
      </c>
      <c r="CH60" s="265">
        <f>SUMIF($C:$C,$F60,CH:CH)</f>
        <v>0</v>
      </c>
      <c r="CI60" s="265">
        <f>SUMIF($C:$C,$F60,CI:CI)</f>
        <v>0</v>
      </c>
      <c r="CJ60" s="265">
        <f>SUMIF($C:$C,$F60,CJ:CJ)</f>
        <v>0</v>
      </c>
      <c r="CK60" s="265">
        <f>SUMIF($C:$C,$F60,CK:CK)</f>
        <v>0</v>
      </c>
      <c r="CL60" s="265">
        <f>SUMIF($C:$C,$F60,CL:CL)</f>
        <v>0</v>
      </c>
      <c r="CN60" s="265">
        <f>SUMIF($C:$C,$F60,CN:CN)</f>
        <v>0</v>
      </c>
      <c r="CO60" s="265">
        <f>SUMIF($C:$C,$F60,CO:CO)</f>
        <v>0</v>
      </c>
      <c r="CP60" s="265">
        <f>SUMIF($C:$C,$F60,CP:CP)</f>
        <v>0</v>
      </c>
      <c r="CQ60" s="265">
        <f>SUMIF($C:$C,$F60,CQ:CQ)</f>
        <v>0</v>
      </c>
      <c r="CR60" s="265">
        <f>SUMIF($C:$C,$F60,CR:CR)</f>
        <v>0</v>
      </c>
      <c r="CS60" s="265">
        <f>SUMIF($C:$C,$F60,CS:CS)</f>
        <v>0</v>
      </c>
      <c r="CT60" s="265">
        <f>SUMIF($C:$C,$F60,CT:CT)</f>
        <v>0</v>
      </c>
      <c r="CU60" s="265">
        <f>SUMIF($C:$C,$F60,CU:CU)</f>
        <v>0</v>
      </c>
      <c r="CV60" s="265">
        <f>SUMIF($C:$C,$F60,CV:CV)</f>
        <v>0</v>
      </c>
      <c r="CW60" s="265">
        <f>SUMIF($C:$C,$F60,CW:CW)</f>
        <v>0</v>
      </c>
      <c r="CX60" s="265">
        <f>SUMIF($C:$C,$F60,CX:CX)</f>
        <v>0</v>
      </c>
      <c r="CY60" s="265">
        <f>SUMIF($C:$C,$F60,CY:CY)</f>
        <v>0</v>
      </c>
      <c r="CZ60" s="265">
        <f>SUMIF($C:$C,$F60,CZ:CZ)</f>
        <v>0</v>
      </c>
      <c r="DA60" s="265">
        <f>SUMIF($C:$C,$F60,DA:DA)</f>
        <v>0</v>
      </c>
      <c r="DB60" s="265">
        <f>SUMIF($C:$C,$F60,DB:DB)</f>
        <v>0</v>
      </c>
      <c r="DC60" s="265">
        <f>SUMIF($C:$C,$F60,DC:DC)</f>
        <v>0</v>
      </c>
      <c r="DD60" s="265">
        <f>SUMIF($C:$C,$F60,DD:DD)</f>
        <v>0</v>
      </c>
      <c r="DE60" s="265">
        <f>SUMIF($C:$C,$F60,DE:DE)</f>
        <v>0</v>
      </c>
      <c r="DF60" s="265">
        <f>SUMIF($C:$C,$F60,DF:DF)</f>
        <v>0</v>
      </c>
      <c r="DG60" s="265">
        <f>SUMIF($C:$C,$F60,DG:DG)</f>
        <v>0</v>
      </c>
      <c r="DH60" s="265">
        <f>SUMIF($C:$C,$F60,DH:DH)</f>
        <v>0</v>
      </c>
      <c r="DI60" s="265">
        <f>SUMIF($C:$C,$F60,DI:DI)</f>
        <v>0</v>
      </c>
      <c r="DJ60" s="265">
        <f>SUMIF($C:$C,$F60,DJ:DJ)</f>
        <v>0</v>
      </c>
      <c r="DK60" s="265">
        <f>SUMIF($C:$C,$F60,DK:DK)</f>
        <v>0</v>
      </c>
      <c r="DL60" s="265">
        <f>SUMIF($C:$C,$F60,DL:DL)</f>
        <v>0</v>
      </c>
    </row>
    <row r="61" spans="1:116" x14ac:dyDescent="0.4">
      <c r="A61" s="65"/>
      <c r="B61" s="27" t="s">
        <v>240</v>
      </c>
    </row>
    <row r="62" spans="1:116" x14ac:dyDescent="0.4">
      <c r="A62" s="65"/>
      <c r="B62" s="27"/>
      <c r="C62" s="27"/>
      <c r="D62" s="27"/>
      <c r="E62" s="27"/>
      <c r="F62" s="27"/>
      <c r="G62" s="27" t="s">
        <v>621</v>
      </c>
      <c r="H62" s="27"/>
      <c r="I62" s="27"/>
      <c r="J62" s="28"/>
      <c r="K62" s="28">
        <f ca="1">SUMIF($5:$5,K$3,62:62)</f>
        <v>169694487.19999993</v>
      </c>
      <c r="L62" s="28">
        <f ca="1">SUMIF($5:$5,L$3,62:62)</f>
        <v>169373886.25999987</v>
      </c>
      <c r="M62" s="28">
        <f ca="1">SUMIF($5:$5,M$3,62:62)</f>
        <v>169037442.77299988</v>
      </c>
      <c r="N62" s="28">
        <f ca="1">SUMIF($5:$5,N$3,62:62)</f>
        <v>168684364.61164975</v>
      </c>
      <c r="O62" s="28">
        <f ca="1">SUMIF($5:$5,O$3,62:62)</f>
        <v>168313820.04223228</v>
      </c>
      <c r="P62" s="28">
        <f ca="1">SUMIF($5:$5,P$3,62:62)</f>
        <v>167924935.744344</v>
      </c>
      <c r="Q62" s="28"/>
      <c r="R62" s="33">
        <f t="shared" ref="R62:AW62" si="35">R57+R60</f>
        <v>0</v>
      </c>
      <c r="S62" s="28">
        <f t="shared" ca="1" si="35"/>
        <v>169974540.59999999</v>
      </c>
      <c r="T62" s="28">
        <f t="shared" ca="1" si="35"/>
        <v>169949081.19999999</v>
      </c>
      <c r="U62" s="28">
        <f t="shared" ca="1" si="35"/>
        <v>169923621.79999998</v>
      </c>
      <c r="V62" s="28">
        <f t="shared" ca="1" si="35"/>
        <v>169898162.39999998</v>
      </c>
      <c r="W62" s="28">
        <f t="shared" ca="1" si="35"/>
        <v>169872702.99999997</v>
      </c>
      <c r="X62" s="28">
        <f t="shared" ca="1" si="35"/>
        <v>169847243.59999996</v>
      </c>
      <c r="Y62" s="28">
        <f t="shared" ca="1" si="35"/>
        <v>169821784.19999996</v>
      </c>
      <c r="Z62" s="28">
        <f t="shared" ca="1" si="35"/>
        <v>169796324.79999995</v>
      </c>
      <c r="AA62" s="28">
        <f t="shared" ca="1" si="35"/>
        <v>169770865.39999995</v>
      </c>
      <c r="AB62" s="28">
        <f t="shared" ca="1" si="35"/>
        <v>169745405.99999994</v>
      </c>
      <c r="AC62" s="28">
        <f t="shared" ca="1" si="35"/>
        <v>169719946.59999993</v>
      </c>
      <c r="AD62" s="28">
        <f t="shared" ca="1" si="35"/>
        <v>169694487.19999993</v>
      </c>
      <c r="AE62" s="28">
        <f t="shared" ca="1" si="35"/>
        <v>169667770.45499992</v>
      </c>
      <c r="AF62" s="28">
        <f t="shared" ca="1" si="35"/>
        <v>169641053.70999992</v>
      </c>
      <c r="AG62" s="28">
        <f t="shared" ca="1" si="35"/>
        <v>169614336.96499991</v>
      </c>
      <c r="AH62" s="28">
        <f t="shared" ca="1" si="35"/>
        <v>169587620.21999991</v>
      </c>
      <c r="AI62" s="28">
        <f t="shared" ca="1" si="35"/>
        <v>169560903.4749999</v>
      </c>
      <c r="AJ62" s="28">
        <f t="shared" ca="1" si="35"/>
        <v>169534186.7299999</v>
      </c>
      <c r="AK62" s="28">
        <f t="shared" ca="1" si="35"/>
        <v>169507469.9849999</v>
      </c>
      <c r="AL62" s="28">
        <f t="shared" ca="1" si="35"/>
        <v>169480753.23999989</v>
      </c>
      <c r="AM62" s="28">
        <f t="shared" ca="1" si="35"/>
        <v>169454036.49499989</v>
      </c>
      <c r="AN62" s="28">
        <f t="shared" ca="1" si="35"/>
        <v>169427319.74999988</v>
      </c>
      <c r="AO62" s="28">
        <f t="shared" ca="1" si="35"/>
        <v>169400603.00499988</v>
      </c>
      <c r="AP62" s="28">
        <f t="shared" ca="1" si="35"/>
        <v>169373886.25999987</v>
      </c>
      <c r="AQ62" s="28">
        <f t="shared" ca="1" si="35"/>
        <v>169345849.30274987</v>
      </c>
      <c r="AR62" s="28">
        <f t="shared" ca="1" si="35"/>
        <v>169317812.34549987</v>
      </c>
      <c r="AS62" s="28">
        <f t="shared" ca="1" si="35"/>
        <v>169289775.38824987</v>
      </c>
      <c r="AT62" s="28">
        <f t="shared" ca="1" si="35"/>
        <v>169261738.43099988</v>
      </c>
      <c r="AU62" s="28">
        <f t="shared" ca="1" si="35"/>
        <v>169233701.47374988</v>
      </c>
      <c r="AV62" s="28">
        <f t="shared" ca="1" si="35"/>
        <v>169205664.51649988</v>
      </c>
      <c r="AW62" s="28">
        <f t="shared" ca="1" si="35"/>
        <v>169177627.55924988</v>
      </c>
      <c r="AX62" s="28">
        <f t="shared" ref="AX62:CC62" ca="1" si="36">AX57+AX60</f>
        <v>169149590.60199988</v>
      </c>
      <c r="AY62" s="28">
        <f t="shared" ca="1" si="36"/>
        <v>169121553.64474988</v>
      </c>
      <c r="AZ62" s="28">
        <f t="shared" ca="1" si="36"/>
        <v>169093516.68749988</v>
      </c>
      <c r="BA62" s="28">
        <f t="shared" ca="1" si="36"/>
        <v>169065479.73024988</v>
      </c>
      <c r="BB62" s="28">
        <f t="shared" ca="1" si="36"/>
        <v>169037442.77299988</v>
      </c>
      <c r="BC62" s="28">
        <f t="shared" ca="1" si="36"/>
        <v>169008019.59288737</v>
      </c>
      <c r="BD62" s="28">
        <f t="shared" ca="1" si="36"/>
        <v>168978596.41277486</v>
      </c>
      <c r="BE62" s="28">
        <f t="shared" ca="1" si="36"/>
        <v>168949173.23266235</v>
      </c>
      <c r="BF62" s="28">
        <f t="shared" ca="1" si="36"/>
        <v>168919750.05254984</v>
      </c>
      <c r="BG62" s="28">
        <f t="shared" ca="1" si="36"/>
        <v>168890326.87243733</v>
      </c>
      <c r="BH62" s="28">
        <f t="shared" ca="1" si="36"/>
        <v>168860903.69232482</v>
      </c>
      <c r="BI62" s="28">
        <f t="shared" ca="1" si="36"/>
        <v>168831480.51221231</v>
      </c>
      <c r="BJ62" s="28">
        <f t="shared" ca="1" si="36"/>
        <v>168802057.3320998</v>
      </c>
      <c r="BK62" s="28">
        <f t="shared" ca="1" si="36"/>
        <v>168772634.15198728</v>
      </c>
      <c r="BL62" s="28">
        <f t="shared" ca="1" si="36"/>
        <v>168743210.97187477</v>
      </c>
      <c r="BM62" s="28">
        <f t="shared" ca="1" si="36"/>
        <v>168713787.79176226</v>
      </c>
      <c r="BN62" s="28">
        <f t="shared" ca="1" si="36"/>
        <v>168684364.61164975</v>
      </c>
      <c r="BO62" s="28">
        <f t="shared" ca="1" si="36"/>
        <v>168653485.89753163</v>
      </c>
      <c r="BP62" s="28">
        <f t="shared" ca="1" si="36"/>
        <v>168622607.18341351</v>
      </c>
      <c r="BQ62" s="28">
        <f t="shared" ca="1" si="36"/>
        <v>168591728.46929538</v>
      </c>
      <c r="BR62" s="28">
        <f t="shared" ca="1" si="36"/>
        <v>168560849.75517726</v>
      </c>
      <c r="BS62" s="28">
        <f t="shared" ca="1" si="36"/>
        <v>168529971.04105914</v>
      </c>
      <c r="BT62" s="28">
        <f t="shared" ca="1" si="36"/>
        <v>168499092.32694101</v>
      </c>
      <c r="BU62" s="28">
        <f t="shared" ca="1" si="36"/>
        <v>168468213.61282289</v>
      </c>
      <c r="BV62" s="28">
        <f t="shared" ca="1" si="36"/>
        <v>168437334.89870477</v>
      </c>
      <c r="BW62" s="28">
        <f t="shared" ca="1" si="36"/>
        <v>168406456.18458664</v>
      </c>
      <c r="BX62" s="28">
        <f t="shared" ca="1" si="36"/>
        <v>168375577.47046852</v>
      </c>
      <c r="BY62" s="28">
        <f t="shared" ca="1" si="36"/>
        <v>168344698.7563504</v>
      </c>
      <c r="BZ62" s="28">
        <f t="shared" ca="1" si="36"/>
        <v>168313820.04223228</v>
      </c>
      <c r="CA62" s="28">
        <f t="shared" ca="1" si="36"/>
        <v>168281413.01740825</v>
      </c>
      <c r="CB62" s="28">
        <f t="shared" ca="1" si="36"/>
        <v>168249005.99258423</v>
      </c>
      <c r="CC62" s="28">
        <f t="shared" ca="1" si="36"/>
        <v>168216598.96776021</v>
      </c>
      <c r="CD62" s="28">
        <f t="shared" ref="CD62:CL62" ca="1" si="37">CD57+CD60</f>
        <v>168184191.94293618</v>
      </c>
      <c r="CE62" s="28">
        <f t="shared" ca="1" si="37"/>
        <v>168151784.91811216</v>
      </c>
      <c r="CF62" s="28">
        <f t="shared" ca="1" si="37"/>
        <v>168119377.89328814</v>
      </c>
      <c r="CG62" s="28">
        <f t="shared" ca="1" si="37"/>
        <v>168086970.86846411</v>
      </c>
      <c r="CH62" s="28">
        <f t="shared" ca="1" si="37"/>
        <v>168054563.84364009</v>
      </c>
      <c r="CI62" s="28">
        <f t="shared" ca="1" si="37"/>
        <v>168022156.81881607</v>
      </c>
      <c r="CJ62" s="28">
        <f t="shared" ca="1" si="37"/>
        <v>167989749.79399204</v>
      </c>
      <c r="CK62" s="28">
        <f t="shared" ca="1" si="37"/>
        <v>167957342.76916802</v>
      </c>
      <c r="CL62" s="28">
        <f t="shared" ca="1" si="37"/>
        <v>167924935.744344</v>
      </c>
      <c r="CN62" s="28">
        <f t="shared" ref="CN62:DL62" ca="1" si="38">CN57+CN60</f>
        <v>0</v>
      </c>
      <c r="CO62" s="28">
        <f t="shared" ca="1" si="38"/>
        <v>0</v>
      </c>
      <c r="CP62" s="28">
        <f t="shared" ca="1" si="38"/>
        <v>0</v>
      </c>
      <c r="CQ62" s="28">
        <f t="shared" ca="1" si="38"/>
        <v>0</v>
      </c>
      <c r="CR62" s="28">
        <f t="shared" ca="1" si="38"/>
        <v>0</v>
      </c>
      <c r="CS62" s="28">
        <f t="shared" ca="1" si="38"/>
        <v>0</v>
      </c>
      <c r="CT62" s="28">
        <f t="shared" ca="1" si="38"/>
        <v>0</v>
      </c>
      <c r="CU62" s="28">
        <f t="shared" ca="1" si="38"/>
        <v>0</v>
      </c>
      <c r="CV62" s="28">
        <f t="shared" ca="1" si="38"/>
        <v>0</v>
      </c>
      <c r="CW62" s="28">
        <f t="shared" ca="1" si="38"/>
        <v>0</v>
      </c>
      <c r="CX62" s="28">
        <f t="shared" ca="1" si="38"/>
        <v>0</v>
      </c>
      <c r="CY62" s="28">
        <f t="shared" ca="1" si="38"/>
        <v>0</v>
      </c>
      <c r="CZ62" s="28">
        <f t="shared" ca="1" si="38"/>
        <v>0</v>
      </c>
      <c r="DA62" s="28">
        <f t="shared" ca="1" si="38"/>
        <v>0</v>
      </c>
      <c r="DB62" s="28">
        <f t="shared" ca="1" si="38"/>
        <v>0</v>
      </c>
      <c r="DC62" s="28">
        <f t="shared" ca="1" si="38"/>
        <v>0</v>
      </c>
      <c r="DD62" s="28">
        <f t="shared" ca="1" si="38"/>
        <v>0</v>
      </c>
      <c r="DE62" s="28">
        <f t="shared" ca="1" si="38"/>
        <v>0</v>
      </c>
      <c r="DF62" s="28">
        <f t="shared" ca="1" si="38"/>
        <v>0</v>
      </c>
      <c r="DG62" s="28">
        <f t="shared" ca="1" si="38"/>
        <v>0</v>
      </c>
      <c r="DH62" s="28">
        <f t="shared" ca="1" si="38"/>
        <v>0</v>
      </c>
      <c r="DI62" s="28">
        <f t="shared" ca="1" si="38"/>
        <v>0</v>
      </c>
      <c r="DJ62" s="28">
        <f t="shared" ca="1" si="38"/>
        <v>0</v>
      </c>
      <c r="DK62" s="28">
        <f t="shared" ca="1" si="38"/>
        <v>0</v>
      </c>
      <c r="DL62" s="28">
        <f t="shared" ca="1" si="38"/>
        <v>0</v>
      </c>
    </row>
    <row r="64" spans="1:116" x14ac:dyDescent="0.4">
      <c r="B64" s="27" t="s">
        <v>232</v>
      </c>
      <c r="G64" s="12" t="s">
        <v>622</v>
      </c>
    </row>
    <row r="65" spans="1:116" x14ac:dyDescent="0.4">
      <c r="A65" s="65"/>
      <c r="B65" s="27" t="s">
        <v>232</v>
      </c>
      <c r="C65" s="27"/>
      <c r="D65" s="27"/>
      <c r="E65" s="27"/>
      <c r="F65" s="27" t="s">
        <v>232</v>
      </c>
      <c r="G65" s="27" t="s">
        <v>623</v>
      </c>
      <c r="H65" s="28"/>
      <c r="I65" s="28"/>
      <c r="J65" s="28"/>
      <c r="K65" s="63">
        <f>SUMIF($5:$5,K$3,65:65)</f>
        <v>0</v>
      </c>
      <c r="L65" s="63">
        <f>SUMIF($5:$5,L$3,65:65)</f>
        <v>0</v>
      </c>
      <c r="M65" s="63">
        <f>SUMIF($5:$5,M$3,65:65)</f>
        <v>0</v>
      </c>
      <c r="N65" s="63">
        <f>SUMIF($5:$5,N$3,65:65)</f>
        <v>0</v>
      </c>
      <c r="O65" s="63">
        <f>SUMIF($5:$5,O$3,65:65)</f>
        <v>0</v>
      </c>
      <c r="P65" s="63">
        <f>SUMIF($5:$5,P$3,65:65)</f>
        <v>0</v>
      </c>
      <c r="Q65" s="28"/>
      <c r="R65" s="252">
        <f>SUMIF($C:$C,$F65,R:R)</f>
        <v>0</v>
      </c>
      <c r="S65" s="265">
        <f>SUMIF($C:$C,$F65,S:S)</f>
        <v>0</v>
      </c>
      <c r="T65" s="265">
        <f>SUMIF($C:$C,$F65,T:T)</f>
        <v>0</v>
      </c>
      <c r="U65" s="265">
        <f>SUMIF($C:$C,$F65,U:U)</f>
        <v>0</v>
      </c>
      <c r="V65" s="265">
        <f>SUMIF($C:$C,$F65,V:V)</f>
        <v>0</v>
      </c>
      <c r="W65" s="265">
        <f>SUMIF($C:$C,$F65,W:W)</f>
        <v>0</v>
      </c>
      <c r="X65" s="265">
        <f>SUMIF($C:$C,$F65,X:X)</f>
        <v>0</v>
      </c>
      <c r="Y65" s="265">
        <f>SUMIF($C:$C,$F65,Y:Y)</f>
        <v>0</v>
      </c>
      <c r="Z65" s="265">
        <f>SUMIF($C:$C,$F65,Z:Z)</f>
        <v>0</v>
      </c>
      <c r="AA65" s="265">
        <f>SUMIF($C:$C,$F65,AA:AA)</f>
        <v>0</v>
      </c>
      <c r="AB65" s="265">
        <f>SUMIF($C:$C,$F65,AB:AB)</f>
        <v>0</v>
      </c>
      <c r="AC65" s="265">
        <f>SUMIF($C:$C,$F65,AC:AC)</f>
        <v>0</v>
      </c>
      <c r="AD65" s="265">
        <f>SUMIF($C:$C,$F65,AD:AD)</f>
        <v>0</v>
      </c>
      <c r="AE65" s="265">
        <f>SUMIF($C:$C,$F65,AE:AE)</f>
        <v>0</v>
      </c>
      <c r="AF65" s="265">
        <f>SUMIF($C:$C,$F65,AF:AF)</f>
        <v>0</v>
      </c>
      <c r="AG65" s="265">
        <f>SUMIF($C:$C,$F65,AG:AG)</f>
        <v>0</v>
      </c>
      <c r="AH65" s="265">
        <f>SUMIF($C:$C,$F65,AH:AH)</f>
        <v>0</v>
      </c>
      <c r="AI65" s="265">
        <f>SUMIF($C:$C,$F65,AI:AI)</f>
        <v>0</v>
      </c>
      <c r="AJ65" s="265">
        <f>SUMIF($C:$C,$F65,AJ:AJ)</f>
        <v>0</v>
      </c>
      <c r="AK65" s="265">
        <f>SUMIF($C:$C,$F65,AK:AK)</f>
        <v>0</v>
      </c>
      <c r="AL65" s="265">
        <f>SUMIF($C:$C,$F65,AL:AL)</f>
        <v>0</v>
      </c>
      <c r="AM65" s="265">
        <f>SUMIF($C:$C,$F65,AM:AM)</f>
        <v>0</v>
      </c>
      <c r="AN65" s="265">
        <f>SUMIF($C:$C,$F65,AN:AN)</f>
        <v>0</v>
      </c>
      <c r="AO65" s="265">
        <f>SUMIF($C:$C,$F65,AO:AO)</f>
        <v>0</v>
      </c>
      <c r="AP65" s="265">
        <f>SUMIF($C:$C,$F65,AP:AP)</f>
        <v>0</v>
      </c>
      <c r="AQ65" s="265">
        <f>SUMIF($C:$C,$F65,AQ:AQ)</f>
        <v>0</v>
      </c>
      <c r="AR65" s="265">
        <f>SUMIF($C:$C,$F65,AR:AR)</f>
        <v>0</v>
      </c>
      <c r="AS65" s="265">
        <f>SUMIF($C:$C,$F65,AS:AS)</f>
        <v>0</v>
      </c>
      <c r="AT65" s="265">
        <f>SUMIF($C:$C,$F65,AT:AT)</f>
        <v>0</v>
      </c>
      <c r="AU65" s="265">
        <f>SUMIF($C:$C,$F65,AU:AU)</f>
        <v>0</v>
      </c>
      <c r="AV65" s="265">
        <f>SUMIF($C:$C,$F65,AV:AV)</f>
        <v>0</v>
      </c>
      <c r="AW65" s="265">
        <f>SUMIF($C:$C,$F65,AW:AW)</f>
        <v>0</v>
      </c>
      <c r="AX65" s="265">
        <f>SUMIF($C:$C,$F65,AX:AX)</f>
        <v>0</v>
      </c>
      <c r="AY65" s="265">
        <f>SUMIF($C:$C,$F65,AY:AY)</f>
        <v>0</v>
      </c>
      <c r="AZ65" s="265">
        <f>SUMIF($C:$C,$F65,AZ:AZ)</f>
        <v>0</v>
      </c>
      <c r="BA65" s="265">
        <f>SUMIF($C:$C,$F65,BA:BA)</f>
        <v>0</v>
      </c>
      <c r="BB65" s="265">
        <f>SUMIF($C:$C,$F65,BB:BB)</f>
        <v>0</v>
      </c>
      <c r="BC65" s="265">
        <f>SUMIF($C:$C,$F65,BC:BC)</f>
        <v>0</v>
      </c>
      <c r="BD65" s="265">
        <f>SUMIF($C:$C,$F65,BD:BD)</f>
        <v>0</v>
      </c>
      <c r="BE65" s="265">
        <f>SUMIF($C:$C,$F65,BE:BE)</f>
        <v>0</v>
      </c>
      <c r="BF65" s="265">
        <f>SUMIF($C:$C,$F65,BF:BF)</f>
        <v>0</v>
      </c>
      <c r="BG65" s="265">
        <f>SUMIF($C:$C,$F65,BG:BG)</f>
        <v>0</v>
      </c>
      <c r="BH65" s="265">
        <f>SUMIF($C:$C,$F65,BH:BH)</f>
        <v>0</v>
      </c>
      <c r="BI65" s="265">
        <f>SUMIF($C:$C,$F65,BI:BI)</f>
        <v>0</v>
      </c>
      <c r="BJ65" s="265">
        <f>SUMIF($C:$C,$F65,BJ:BJ)</f>
        <v>0</v>
      </c>
      <c r="BK65" s="265">
        <f>SUMIF($C:$C,$F65,BK:BK)</f>
        <v>0</v>
      </c>
      <c r="BL65" s="265">
        <f>SUMIF($C:$C,$F65,BL:BL)</f>
        <v>0</v>
      </c>
      <c r="BM65" s="265">
        <f>SUMIF($C:$C,$F65,BM:BM)</f>
        <v>0</v>
      </c>
      <c r="BN65" s="265">
        <f>SUMIF($C:$C,$F65,BN:BN)</f>
        <v>0</v>
      </c>
      <c r="BO65" s="265">
        <f>SUMIF($C:$C,$F65,BO:BO)</f>
        <v>0</v>
      </c>
      <c r="BP65" s="265">
        <f>SUMIF($C:$C,$F65,BP:BP)</f>
        <v>0</v>
      </c>
      <c r="BQ65" s="265">
        <f>SUMIF($C:$C,$F65,BQ:BQ)</f>
        <v>0</v>
      </c>
      <c r="BR65" s="265">
        <f>SUMIF($C:$C,$F65,BR:BR)</f>
        <v>0</v>
      </c>
      <c r="BS65" s="265">
        <f>SUMIF($C:$C,$F65,BS:BS)</f>
        <v>0</v>
      </c>
      <c r="BT65" s="265">
        <f>SUMIF($C:$C,$F65,BT:BT)</f>
        <v>0</v>
      </c>
      <c r="BU65" s="265">
        <f>SUMIF($C:$C,$F65,BU:BU)</f>
        <v>0</v>
      </c>
      <c r="BV65" s="265">
        <f>SUMIF($C:$C,$F65,BV:BV)</f>
        <v>0</v>
      </c>
      <c r="BW65" s="265">
        <f>SUMIF($C:$C,$F65,BW:BW)</f>
        <v>0</v>
      </c>
      <c r="BX65" s="265">
        <f>SUMIF($C:$C,$F65,BX:BX)</f>
        <v>0</v>
      </c>
      <c r="BY65" s="265">
        <f>SUMIF($C:$C,$F65,BY:BY)</f>
        <v>0</v>
      </c>
      <c r="BZ65" s="265">
        <f>SUMIF($C:$C,$F65,BZ:BZ)</f>
        <v>0</v>
      </c>
      <c r="CA65" s="265">
        <f>SUMIF($C:$C,$F65,CA:CA)</f>
        <v>0</v>
      </c>
      <c r="CB65" s="265">
        <f>SUMIF($C:$C,$F65,CB:CB)</f>
        <v>0</v>
      </c>
      <c r="CC65" s="265">
        <f>SUMIF($C:$C,$F65,CC:CC)</f>
        <v>0</v>
      </c>
      <c r="CD65" s="265">
        <f>SUMIF($C:$C,$F65,CD:CD)</f>
        <v>0</v>
      </c>
      <c r="CE65" s="265">
        <f>SUMIF($C:$C,$F65,CE:CE)</f>
        <v>0</v>
      </c>
      <c r="CF65" s="265">
        <f>SUMIF($C:$C,$F65,CF:CF)</f>
        <v>0</v>
      </c>
      <c r="CG65" s="265">
        <f>SUMIF($C:$C,$F65,CG:CG)</f>
        <v>0</v>
      </c>
      <c r="CH65" s="265">
        <f>SUMIF($C:$C,$F65,CH:CH)</f>
        <v>0</v>
      </c>
      <c r="CI65" s="265">
        <f>SUMIF($C:$C,$F65,CI:CI)</f>
        <v>0</v>
      </c>
      <c r="CJ65" s="265">
        <f>SUMIF($C:$C,$F65,CJ:CJ)</f>
        <v>0</v>
      </c>
      <c r="CK65" s="265">
        <f>SUMIF($C:$C,$F65,CK:CK)</f>
        <v>0</v>
      </c>
      <c r="CL65" s="265">
        <f>SUMIF($C:$C,$F65,CL:CL)</f>
        <v>0</v>
      </c>
      <c r="CN65" s="265">
        <f>SUMIF($C:$C,$F65,CN:CN)</f>
        <v>0</v>
      </c>
      <c r="CO65" s="265">
        <f>SUMIF($C:$C,$F65,CO:CO)</f>
        <v>0</v>
      </c>
      <c r="CP65" s="265">
        <f>SUMIF($C:$C,$F65,CP:CP)</f>
        <v>0</v>
      </c>
      <c r="CQ65" s="265">
        <f>SUMIF($C:$C,$F65,CQ:CQ)</f>
        <v>0</v>
      </c>
      <c r="CR65" s="265">
        <f>SUMIF($C:$C,$F65,CR:CR)</f>
        <v>0</v>
      </c>
      <c r="CS65" s="265">
        <f>SUMIF($C:$C,$F65,CS:CS)</f>
        <v>0</v>
      </c>
      <c r="CT65" s="265">
        <f>SUMIF($C:$C,$F65,CT:CT)</f>
        <v>0</v>
      </c>
      <c r="CU65" s="265">
        <f>SUMIF($C:$C,$F65,CU:CU)</f>
        <v>0</v>
      </c>
      <c r="CV65" s="265">
        <f>SUMIF($C:$C,$F65,CV:CV)</f>
        <v>0</v>
      </c>
      <c r="CW65" s="265">
        <f>SUMIF($C:$C,$F65,CW:CW)</f>
        <v>0</v>
      </c>
      <c r="CX65" s="265">
        <f>SUMIF($C:$C,$F65,CX:CX)</f>
        <v>0</v>
      </c>
      <c r="CY65" s="265">
        <f>SUMIF($C:$C,$F65,CY:CY)</f>
        <v>0</v>
      </c>
      <c r="CZ65" s="265">
        <f>SUMIF($C:$C,$F65,CZ:CZ)</f>
        <v>0</v>
      </c>
      <c r="DA65" s="265">
        <f>SUMIF($C:$C,$F65,DA:DA)</f>
        <v>0</v>
      </c>
      <c r="DB65" s="265">
        <f>SUMIF($C:$C,$F65,DB:DB)</f>
        <v>0</v>
      </c>
      <c r="DC65" s="265">
        <f>SUMIF($C:$C,$F65,DC:DC)</f>
        <v>0</v>
      </c>
      <c r="DD65" s="265">
        <f>SUMIF($C:$C,$F65,DD:DD)</f>
        <v>0</v>
      </c>
      <c r="DE65" s="265">
        <f>SUMIF($C:$C,$F65,DE:DE)</f>
        <v>0</v>
      </c>
      <c r="DF65" s="265">
        <f>SUMIF($C:$C,$F65,DF:DF)</f>
        <v>0</v>
      </c>
      <c r="DG65" s="265">
        <f>SUMIF($C:$C,$F65,DG:DG)</f>
        <v>0</v>
      </c>
      <c r="DH65" s="265">
        <f>SUMIF($C:$C,$F65,DH:DH)</f>
        <v>0</v>
      </c>
      <c r="DI65" s="265">
        <f>SUMIF($C:$C,$F65,DI:DI)</f>
        <v>0</v>
      </c>
      <c r="DJ65" s="265">
        <f>SUMIF($C:$C,$F65,DJ:DJ)</f>
        <v>0</v>
      </c>
      <c r="DK65" s="265">
        <f>SUMIF($C:$C,$F65,DK:DK)</f>
        <v>0</v>
      </c>
      <c r="DL65" s="265">
        <f>SUMIF($C:$C,$F65,DL:DL)</f>
        <v>0</v>
      </c>
    </row>
    <row r="66" spans="1:116" x14ac:dyDescent="0.4">
      <c r="A66" s="65"/>
      <c r="B66" s="27" t="s">
        <v>232</v>
      </c>
    </row>
    <row r="67" spans="1:116" x14ac:dyDescent="0.4">
      <c r="B67" s="27" t="s">
        <v>237</v>
      </c>
      <c r="G67" s="12" t="s">
        <v>624</v>
      </c>
    </row>
    <row r="68" spans="1:116" x14ac:dyDescent="0.4">
      <c r="A68" s="65"/>
      <c r="B68" s="27" t="s">
        <v>237</v>
      </c>
      <c r="C68" s="27"/>
      <c r="D68" s="27"/>
      <c r="E68" s="27"/>
      <c r="F68" s="27" t="s">
        <v>237</v>
      </c>
      <c r="G68" s="27" t="s">
        <v>625</v>
      </c>
      <c r="H68" s="27"/>
      <c r="I68" s="27"/>
      <c r="J68" s="28"/>
      <c r="K68" s="63">
        <f>SUMIF($5:$5,K$3,68:68)</f>
        <v>0</v>
      </c>
      <c r="L68" s="63">
        <f>SUMIF($5:$5,L$3,68:68)</f>
        <v>0</v>
      </c>
      <c r="M68" s="63">
        <f>SUMIF($5:$5,M$3,68:68)</f>
        <v>0</v>
      </c>
      <c r="N68" s="63">
        <f>SUMIF($5:$5,N$3,68:68)</f>
        <v>0</v>
      </c>
      <c r="O68" s="63">
        <f>SUMIF($5:$5,O$3,68:68)</f>
        <v>0</v>
      </c>
      <c r="P68" s="63">
        <f>SUMIF($5:$5,P$3,68:68)</f>
        <v>0</v>
      </c>
      <c r="Q68" s="28"/>
      <c r="R68" s="252">
        <f>SUMIF($C:$C,$F68,R:R)</f>
        <v>0</v>
      </c>
      <c r="S68" s="265">
        <f>SUMIF($C:$C,$F68,S:S)</f>
        <v>0</v>
      </c>
      <c r="T68" s="265">
        <f>SUMIF($C:$C,$F68,T:T)</f>
        <v>0</v>
      </c>
      <c r="U68" s="265">
        <f>SUMIF($C:$C,$F68,U:U)</f>
        <v>0</v>
      </c>
      <c r="V68" s="265">
        <f>SUMIF($C:$C,$F68,V:V)</f>
        <v>0</v>
      </c>
      <c r="W68" s="265">
        <f>SUMIF($C:$C,$F68,W:W)</f>
        <v>0</v>
      </c>
      <c r="X68" s="265">
        <f>SUMIF($C:$C,$F68,X:X)</f>
        <v>0</v>
      </c>
      <c r="Y68" s="265">
        <f>SUMIF($C:$C,$F68,Y:Y)</f>
        <v>0</v>
      </c>
      <c r="Z68" s="265">
        <f>SUMIF($C:$C,$F68,Z:Z)</f>
        <v>0</v>
      </c>
      <c r="AA68" s="265">
        <f>SUMIF($C:$C,$F68,AA:AA)</f>
        <v>0</v>
      </c>
      <c r="AB68" s="265">
        <f>SUMIF($C:$C,$F68,AB:AB)</f>
        <v>0</v>
      </c>
      <c r="AC68" s="265">
        <f>SUMIF($C:$C,$F68,AC:AC)</f>
        <v>0</v>
      </c>
      <c r="AD68" s="265">
        <f>SUMIF($C:$C,$F68,AD:AD)</f>
        <v>0</v>
      </c>
      <c r="AE68" s="265">
        <f>SUMIF($C:$C,$F68,AE:AE)</f>
        <v>0</v>
      </c>
      <c r="AF68" s="265">
        <f>SUMIF($C:$C,$F68,AF:AF)</f>
        <v>0</v>
      </c>
      <c r="AG68" s="265">
        <f>SUMIF($C:$C,$F68,AG:AG)</f>
        <v>0</v>
      </c>
      <c r="AH68" s="265">
        <f>SUMIF($C:$C,$F68,AH:AH)</f>
        <v>0</v>
      </c>
      <c r="AI68" s="265">
        <f>SUMIF($C:$C,$F68,AI:AI)</f>
        <v>0</v>
      </c>
      <c r="AJ68" s="265">
        <f>SUMIF($C:$C,$F68,AJ:AJ)</f>
        <v>0</v>
      </c>
      <c r="AK68" s="265">
        <f>SUMIF($C:$C,$F68,AK:AK)</f>
        <v>0</v>
      </c>
      <c r="AL68" s="265">
        <f>SUMIF($C:$C,$F68,AL:AL)</f>
        <v>0</v>
      </c>
      <c r="AM68" s="265">
        <f>SUMIF($C:$C,$F68,AM:AM)</f>
        <v>0</v>
      </c>
      <c r="AN68" s="265">
        <f>SUMIF($C:$C,$F68,AN:AN)</f>
        <v>0</v>
      </c>
      <c r="AO68" s="265">
        <f>SUMIF($C:$C,$F68,AO:AO)</f>
        <v>0</v>
      </c>
      <c r="AP68" s="265">
        <f>SUMIF($C:$C,$F68,AP:AP)</f>
        <v>0</v>
      </c>
      <c r="AQ68" s="265">
        <f>SUMIF($C:$C,$F68,AQ:AQ)</f>
        <v>0</v>
      </c>
      <c r="AR68" s="265">
        <f>SUMIF($C:$C,$F68,AR:AR)</f>
        <v>0</v>
      </c>
      <c r="AS68" s="265">
        <f>SUMIF($C:$C,$F68,AS:AS)</f>
        <v>0</v>
      </c>
      <c r="AT68" s="265">
        <f>SUMIF($C:$C,$F68,AT:AT)</f>
        <v>0</v>
      </c>
      <c r="AU68" s="265">
        <f>SUMIF($C:$C,$F68,AU:AU)</f>
        <v>0</v>
      </c>
      <c r="AV68" s="265">
        <f>SUMIF($C:$C,$F68,AV:AV)</f>
        <v>0</v>
      </c>
      <c r="AW68" s="265">
        <f>SUMIF($C:$C,$F68,AW:AW)</f>
        <v>0</v>
      </c>
      <c r="AX68" s="265">
        <f>SUMIF($C:$C,$F68,AX:AX)</f>
        <v>0</v>
      </c>
      <c r="AY68" s="265">
        <f>SUMIF($C:$C,$F68,AY:AY)</f>
        <v>0</v>
      </c>
      <c r="AZ68" s="265">
        <f>SUMIF($C:$C,$F68,AZ:AZ)</f>
        <v>0</v>
      </c>
      <c r="BA68" s="265">
        <f>SUMIF($C:$C,$F68,BA:BA)</f>
        <v>0</v>
      </c>
      <c r="BB68" s="265">
        <f>SUMIF($C:$C,$F68,BB:BB)</f>
        <v>0</v>
      </c>
      <c r="BC68" s="265">
        <f>SUMIF($C:$C,$F68,BC:BC)</f>
        <v>0</v>
      </c>
      <c r="BD68" s="265">
        <f>SUMIF($C:$C,$F68,BD:BD)</f>
        <v>0</v>
      </c>
      <c r="BE68" s="265">
        <f>SUMIF($C:$C,$F68,BE:BE)</f>
        <v>0</v>
      </c>
      <c r="BF68" s="265">
        <f>SUMIF($C:$C,$F68,BF:BF)</f>
        <v>0</v>
      </c>
      <c r="BG68" s="265">
        <f>SUMIF($C:$C,$F68,BG:BG)</f>
        <v>0</v>
      </c>
      <c r="BH68" s="265">
        <f>SUMIF($C:$C,$F68,BH:BH)</f>
        <v>0</v>
      </c>
      <c r="BI68" s="265">
        <f>SUMIF($C:$C,$F68,BI:BI)</f>
        <v>0</v>
      </c>
      <c r="BJ68" s="265">
        <f>SUMIF($C:$C,$F68,BJ:BJ)</f>
        <v>0</v>
      </c>
      <c r="BK68" s="265">
        <f>SUMIF($C:$C,$F68,BK:BK)</f>
        <v>0</v>
      </c>
      <c r="BL68" s="265">
        <f>SUMIF($C:$C,$F68,BL:BL)</f>
        <v>0</v>
      </c>
      <c r="BM68" s="265">
        <f>SUMIF($C:$C,$F68,BM:BM)</f>
        <v>0</v>
      </c>
      <c r="BN68" s="265">
        <f>SUMIF($C:$C,$F68,BN:BN)</f>
        <v>0</v>
      </c>
      <c r="BO68" s="265">
        <f>SUMIF($C:$C,$F68,BO:BO)</f>
        <v>0</v>
      </c>
      <c r="BP68" s="265">
        <f>SUMIF($C:$C,$F68,BP:BP)</f>
        <v>0</v>
      </c>
      <c r="BQ68" s="265">
        <f>SUMIF($C:$C,$F68,BQ:BQ)</f>
        <v>0</v>
      </c>
      <c r="BR68" s="265">
        <f>SUMIF($C:$C,$F68,BR:BR)</f>
        <v>0</v>
      </c>
      <c r="BS68" s="265">
        <f>SUMIF($C:$C,$F68,BS:BS)</f>
        <v>0</v>
      </c>
      <c r="BT68" s="265">
        <f>SUMIF($C:$C,$F68,BT:BT)</f>
        <v>0</v>
      </c>
      <c r="BU68" s="265">
        <f>SUMIF($C:$C,$F68,BU:BU)</f>
        <v>0</v>
      </c>
      <c r="BV68" s="265">
        <f>SUMIF($C:$C,$F68,BV:BV)</f>
        <v>0</v>
      </c>
      <c r="BW68" s="265">
        <f>SUMIF($C:$C,$F68,BW:BW)</f>
        <v>0</v>
      </c>
      <c r="BX68" s="265">
        <f>SUMIF($C:$C,$F68,BX:BX)</f>
        <v>0</v>
      </c>
      <c r="BY68" s="265">
        <f>SUMIF($C:$C,$F68,BY:BY)</f>
        <v>0</v>
      </c>
      <c r="BZ68" s="265">
        <f>SUMIF($C:$C,$F68,BZ:BZ)</f>
        <v>0</v>
      </c>
      <c r="CA68" s="265">
        <f>SUMIF($C:$C,$F68,CA:CA)</f>
        <v>0</v>
      </c>
      <c r="CB68" s="265">
        <f>SUMIF($C:$C,$F68,CB:CB)</f>
        <v>0</v>
      </c>
      <c r="CC68" s="265">
        <f>SUMIF($C:$C,$F68,CC:CC)</f>
        <v>0</v>
      </c>
      <c r="CD68" s="265">
        <f>SUMIF($C:$C,$F68,CD:CD)</f>
        <v>0</v>
      </c>
      <c r="CE68" s="265">
        <f>SUMIF($C:$C,$F68,CE:CE)</f>
        <v>0</v>
      </c>
      <c r="CF68" s="265">
        <f>SUMIF($C:$C,$F68,CF:CF)</f>
        <v>0</v>
      </c>
      <c r="CG68" s="265">
        <f>SUMIF($C:$C,$F68,CG:CG)</f>
        <v>0</v>
      </c>
      <c r="CH68" s="265">
        <f>SUMIF($C:$C,$F68,CH:CH)</f>
        <v>0</v>
      </c>
      <c r="CI68" s="265">
        <f>SUMIF($C:$C,$F68,CI:CI)</f>
        <v>0</v>
      </c>
      <c r="CJ68" s="265">
        <f>SUMIF($C:$C,$F68,CJ:CJ)</f>
        <v>0</v>
      </c>
      <c r="CK68" s="265">
        <f>SUMIF($C:$C,$F68,CK:CK)</f>
        <v>0</v>
      </c>
      <c r="CL68" s="265">
        <f>SUMIF($C:$C,$F68,CL:CL)</f>
        <v>0</v>
      </c>
      <c r="CN68" s="265">
        <f>SUMIF($C:$C,$F68,CN:CN)</f>
        <v>0</v>
      </c>
      <c r="CO68" s="265">
        <f>SUMIF($C:$C,$F68,CO:CO)</f>
        <v>0</v>
      </c>
      <c r="CP68" s="265">
        <f>SUMIF($C:$C,$F68,CP:CP)</f>
        <v>0</v>
      </c>
      <c r="CQ68" s="265">
        <f>SUMIF($C:$C,$F68,CQ:CQ)</f>
        <v>0</v>
      </c>
      <c r="CR68" s="265">
        <f>SUMIF($C:$C,$F68,CR:CR)</f>
        <v>0</v>
      </c>
      <c r="CS68" s="265">
        <f>SUMIF($C:$C,$F68,CS:CS)</f>
        <v>0</v>
      </c>
      <c r="CT68" s="265">
        <f>SUMIF($C:$C,$F68,CT:CT)</f>
        <v>0</v>
      </c>
      <c r="CU68" s="265">
        <f>SUMIF($C:$C,$F68,CU:CU)</f>
        <v>0</v>
      </c>
      <c r="CV68" s="265">
        <f>SUMIF($C:$C,$F68,CV:CV)</f>
        <v>0</v>
      </c>
      <c r="CW68" s="265">
        <f>SUMIF($C:$C,$F68,CW:CW)</f>
        <v>0</v>
      </c>
      <c r="CX68" s="265">
        <f>SUMIF($C:$C,$F68,CX:CX)</f>
        <v>0</v>
      </c>
      <c r="CY68" s="265">
        <f>SUMIF($C:$C,$F68,CY:CY)</f>
        <v>0</v>
      </c>
      <c r="CZ68" s="265">
        <f>SUMIF($C:$C,$F68,CZ:CZ)</f>
        <v>0</v>
      </c>
      <c r="DA68" s="265">
        <f>SUMIF($C:$C,$F68,DA:DA)</f>
        <v>0</v>
      </c>
      <c r="DB68" s="265">
        <f>SUMIF($C:$C,$F68,DB:DB)</f>
        <v>0</v>
      </c>
      <c r="DC68" s="265">
        <f>SUMIF($C:$C,$F68,DC:DC)</f>
        <v>0</v>
      </c>
      <c r="DD68" s="265">
        <f>SUMIF($C:$C,$F68,DD:DD)</f>
        <v>0</v>
      </c>
      <c r="DE68" s="265">
        <f>SUMIF($C:$C,$F68,DE:DE)</f>
        <v>0</v>
      </c>
      <c r="DF68" s="265">
        <f>SUMIF($C:$C,$F68,DF:DF)</f>
        <v>0</v>
      </c>
      <c r="DG68" s="265">
        <f>SUMIF($C:$C,$F68,DG:DG)</f>
        <v>0</v>
      </c>
      <c r="DH68" s="265">
        <f>SUMIF($C:$C,$F68,DH:DH)</f>
        <v>0</v>
      </c>
      <c r="DI68" s="265">
        <f>SUMIF($C:$C,$F68,DI:DI)</f>
        <v>0</v>
      </c>
      <c r="DJ68" s="265">
        <f>SUMIF($C:$C,$F68,DJ:DJ)</f>
        <v>0</v>
      </c>
      <c r="DK68" s="265">
        <f>SUMIF($C:$C,$F68,DK:DK)</f>
        <v>0</v>
      </c>
      <c r="DL68" s="265">
        <f>SUMIF($C:$C,$F68,DL:DL)</f>
        <v>0</v>
      </c>
    </row>
    <row r="69" spans="1:116" x14ac:dyDescent="0.4">
      <c r="A69" s="65"/>
      <c r="B69" s="27" t="s">
        <v>237</v>
      </c>
    </row>
    <row r="70" spans="1:116" x14ac:dyDescent="0.4">
      <c r="A70" s="65"/>
      <c r="B70" s="27"/>
      <c r="C70" s="27"/>
      <c r="D70" s="27"/>
      <c r="E70" s="27"/>
      <c r="F70" s="27"/>
      <c r="G70" s="27" t="s">
        <v>626</v>
      </c>
      <c r="H70" s="27"/>
      <c r="I70" s="27"/>
      <c r="J70" s="28"/>
      <c r="K70" s="28">
        <f>SUMIF($5:$5,K$3,70:70)</f>
        <v>0</v>
      </c>
      <c r="L70" s="28">
        <f>SUMIF($5:$5,L$3,70:70)</f>
        <v>0</v>
      </c>
      <c r="M70" s="28">
        <f>SUMIF($5:$5,M$3,70:70)</f>
        <v>0</v>
      </c>
      <c r="N70" s="28">
        <f>SUMIF($5:$5,N$3,70:70)</f>
        <v>0</v>
      </c>
      <c r="O70" s="28">
        <f>SUMIF($5:$5,O$3,70:70)</f>
        <v>0</v>
      </c>
      <c r="P70" s="28">
        <f>SUMIF($5:$5,P$3,70:70)</f>
        <v>0</v>
      </c>
      <c r="Q70" s="28"/>
      <c r="R70" s="33">
        <f t="shared" ref="R70:AW70" si="39">R65+R68</f>
        <v>0</v>
      </c>
      <c r="S70" s="28">
        <f t="shared" si="39"/>
        <v>0</v>
      </c>
      <c r="T70" s="28">
        <f t="shared" si="39"/>
        <v>0</v>
      </c>
      <c r="U70" s="28">
        <f t="shared" si="39"/>
        <v>0</v>
      </c>
      <c r="V70" s="28">
        <f t="shared" si="39"/>
        <v>0</v>
      </c>
      <c r="W70" s="28">
        <f t="shared" si="39"/>
        <v>0</v>
      </c>
      <c r="X70" s="28">
        <f t="shared" si="39"/>
        <v>0</v>
      </c>
      <c r="Y70" s="28">
        <f t="shared" si="39"/>
        <v>0</v>
      </c>
      <c r="Z70" s="28">
        <f t="shared" si="39"/>
        <v>0</v>
      </c>
      <c r="AA70" s="28">
        <f t="shared" si="39"/>
        <v>0</v>
      </c>
      <c r="AB70" s="28">
        <f t="shared" si="39"/>
        <v>0</v>
      </c>
      <c r="AC70" s="28">
        <f t="shared" si="39"/>
        <v>0</v>
      </c>
      <c r="AD70" s="28">
        <f t="shared" si="39"/>
        <v>0</v>
      </c>
      <c r="AE70" s="28">
        <f t="shared" si="39"/>
        <v>0</v>
      </c>
      <c r="AF70" s="28">
        <f t="shared" si="39"/>
        <v>0</v>
      </c>
      <c r="AG70" s="28">
        <f t="shared" si="39"/>
        <v>0</v>
      </c>
      <c r="AH70" s="28">
        <f t="shared" si="39"/>
        <v>0</v>
      </c>
      <c r="AI70" s="28">
        <f t="shared" si="39"/>
        <v>0</v>
      </c>
      <c r="AJ70" s="28">
        <f t="shared" si="39"/>
        <v>0</v>
      </c>
      <c r="AK70" s="28">
        <f t="shared" si="39"/>
        <v>0</v>
      </c>
      <c r="AL70" s="28">
        <f t="shared" si="39"/>
        <v>0</v>
      </c>
      <c r="AM70" s="28">
        <f t="shared" si="39"/>
        <v>0</v>
      </c>
      <c r="AN70" s="28">
        <f t="shared" si="39"/>
        <v>0</v>
      </c>
      <c r="AO70" s="28">
        <f t="shared" si="39"/>
        <v>0</v>
      </c>
      <c r="AP70" s="28">
        <f t="shared" si="39"/>
        <v>0</v>
      </c>
      <c r="AQ70" s="28">
        <f t="shared" si="39"/>
        <v>0</v>
      </c>
      <c r="AR70" s="28">
        <f t="shared" si="39"/>
        <v>0</v>
      </c>
      <c r="AS70" s="28">
        <f t="shared" si="39"/>
        <v>0</v>
      </c>
      <c r="AT70" s="28">
        <f t="shared" si="39"/>
        <v>0</v>
      </c>
      <c r="AU70" s="28">
        <f t="shared" si="39"/>
        <v>0</v>
      </c>
      <c r="AV70" s="28">
        <f t="shared" si="39"/>
        <v>0</v>
      </c>
      <c r="AW70" s="28">
        <f t="shared" si="39"/>
        <v>0</v>
      </c>
      <c r="AX70" s="28">
        <f t="shared" ref="AX70:CC70" si="40">AX65+AX68</f>
        <v>0</v>
      </c>
      <c r="AY70" s="28">
        <f t="shared" si="40"/>
        <v>0</v>
      </c>
      <c r="AZ70" s="28">
        <f t="shared" si="40"/>
        <v>0</v>
      </c>
      <c r="BA70" s="28">
        <f t="shared" si="40"/>
        <v>0</v>
      </c>
      <c r="BB70" s="28">
        <f t="shared" si="40"/>
        <v>0</v>
      </c>
      <c r="BC70" s="28">
        <f t="shared" si="40"/>
        <v>0</v>
      </c>
      <c r="BD70" s="28">
        <f t="shared" si="40"/>
        <v>0</v>
      </c>
      <c r="BE70" s="28">
        <f t="shared" si="40"/>
        <v>0</v>
      </c>
      <c r="BF70" s="28">
        <f t="shared" si="40"/>
        <v>0</v>
      </c>
      <c r="BG70" s="28">
        <f t="shared" si="40"/>
        <v>0</v>
      </c>
      <c r="BH70" s="28">
        <f t="shared" si="40"/>
        <v>0</v>
      </c>
      <c r="BI70" s="28">
        <f t="shared" si="40"/>
        <v>0</v>
      </c>
      <c r="BJ70" s="28">
        <f t="shared" si="40"/>
        <v>0</v>
      </c>
      <c r="BK70" s="28">
        <f t="shared" si="40"/>
        <v>0</v>
      </c>
      <c r="BL70" s="28">
        <f t="shared" si="40"/>
        <v>0</v>
      </c>
      <c r="BM70" s="28">
        <f t="shared" si="40"/>
        <v>0</v>
      </c>
      <c r="BN70" s="28">
        <f t="shared" si="40"/>
        <v>0</v>
      </c>
      <c r="BO70" s="28">
        <f t="shared" si="40"/>
        <v>0</v>
      </c>
      <c r="BP70" s="28">
        <f t="shared" si="40"/>
        <v>0</v>
      </c>
      <c r="BQ70" s="28">
        <f t="shared" si="40"/>
        <v>0</v>
      </c>
      <c r="BR70" s="28">
        <f t="shared" si="40"/>
        <v>0</v>
      </c>
      <c r="BS70" s="28">
        <f t="shared" si="40"/>
        <v>0</v>
      </c>
      <c r="BT70" s="28">
        <f t="shared" si="40"/>
        <v>0</v>
      </c>
      <c r="BU70" s="28">
        <f t="shared" si="40"/>
        <v>0</v>
      </c>
      <c r="BV70" s="28">
        <f t="shared" si="40"/>
        <v>0</v>
      </c>
      <c r="BW70" s="28">
        <f t="shared" si="40"/>
        <v>0</v>
      </c>
      <c r="BX70" s="28">
        <f t="shared" si="40"/>
        <v>0</v>
      </c>
      <c r="BY70" s="28">
        <f t="shared" si="40"/>
        <v>0</v>
      </c>
      <c r="BZ70" s="28">
        <f t="shared" si="40"/>
        <v>0</v>
      </c>
      <c r="CA70" s="28">
        <f t="shared" si="40"/>
        <v>0</v>
      </c>
      <c r="CB70" s="28">
        <f t="shared" si="40"/>
        <v>0</v>
      </c>
      <c r="CC70" s="28">
        <f t="shared" si="40"/>
        <v>0</v>
      </c>
      <c r="CD70" s="28">
        <f t="shared" ref="CD70:CL70" si="41">CD65+CD68</f>
        <v>0</v>
      </c>
      <c r="CE70" s="28">
        <f t="shared" si="41"/>
        <v>0</v>
      </c>
      <c r="CF70" s="28">
        <f t="shared" si="41"/>
        <v>0</v>
      </c>
      <c r="CG70" s="28">
        <f t="shared" si="41"/>
        <v>0</v>
      </c>
      <c r="CH70" s="28">
        <f t="shared" si="41"/>
        <v>0</v>
      </c>
      <c r="CI70" s="28">
        <f t="shared" si="41"/>
        <v>0</v>
      </c>
      <c r="CJ70" s="28">
        <f t="shared" si="41"/>
        <v>0</v>
      </c>
      <c r="CK70" s="28">
        <f t="shared" si="41"/>
        <v>0</v>
      </c>
      <c r="CL70" s="28">
        <f t="shared" si="41"/>
        <v>0</v>
      </c>
      <c r="CN70" s="28">
        <f t="shared" ref="CN70:DL70" si="42">CN65+CN68</f>
        <v>0</v>
      </c>
      <c r="CO70" s="28">
        <f t="shared" si="42"/>
        <v>0</v>
      </c>
      <c r="CP70" s="28">
        <f t="shared" si="42"/>
        <v>0</v>
      </c>
      <c r="CQ70" s="28">
        <f t="shared" si="42"/>
        <v>0</v>
      </c>
      <c r="CR70" s="28">
        <f t="shared" si="42"/>
        <v>0</v>
      </c>
      <c r="CS70" s="28">
        <f t="shared" si="42"/>
        <v>0</v>
      </c>
      <c r="CT70" s="28">
        <f t="shared" si="42"/>
        <v>0</v>
      </c>
      <c r="CU70" s="28">
        <f t="shared" si="42"/>
        <v>0</v>
      </c>
      <c r="CV70" s="28">
        <f t="shared" si="42"/>
        <v>0</v>
      </c>
      <c r="CW70" s="28">
        <f t="shared" si="42"/>
        <v>0</v>
      </c>
      <c r="CX70" s="28">
        <f t="shared" si="42"/>
        <v>0</v>
      </c>
      <c r="CY70" s="28">
        <f t="shared" si="42"/>
        <v>0</v>
      </c>
      <c r="CZ70" s="28">
        <f t="shared" si="42"/>
        <v>0</v>
      </c>
      <c r="DA70" s="28">
        <f t="shared" si="42"/>
        <v>0</v>
      </c>
      <c r="DB70" s="28">
        <f t="shared" si="42"/>
        <v>0</v>
      </c>
      <c r="DC70" s="28">
        <f t="shared" si="42"/>
        <v>0</v>
      </c>
      <c r="DD70" s="28">
        <f t="shared" si="42"/>
        <v>0</v>
      </c>
      <c r="DE70" s="28">
        <f t="shared" si="42"/>
        <v>0</v>
      </c>
      <c r="DF70" s="28">
        <f t="shared" si="42"/>
        <v>0</v>
      </c>
      <c r="DG70" s="28">
        <f t="shared" si="42"/>
        <v>0</v>
      </c>
      <c r="DH70" s="28">
        <f t="shared" si="42"/>
        <v>0</v>
      </c>
      <c r="DI70" s="28">
        <f t="shared" si="42"/>
        <v>0</v>
      </c>
      <c r="DJ70" s="28">
        <f t="shared" si="42"/>
        <v>0</v>
      </c>
      <c r="DK70" s="28">
        <f t="shared" si="42"/>
        <v>0</v>
      </c>
      <c r="DL70" s="28">
        <f t="shared" si="42"/>
        <v>0</v>
      </c>
    </row>
    <row r="72" spans="1:116" x14ac:dyDescent="0.4">
      <c r="B72" t="s">
        <v>231</v>
      </c>
      <c r="G72" s="12" t="s">
        <v>627</v>
      </c>
    </row>
    <row r="73" spans="1:116" x14ac:dyDescent="0.4">
      <c r="C73" t="s">
        <v>231</v>
      </c>
      <c r="F73" s="27" t="s">
        <v>231</v>
      </c>
      <c r="G73" s="374" t="s">
        <v>581</v>
      </c>
      <c r="K73" s="264">
        <f>Equity!K26</f>
        <v>170000000</v>
      </c>
      <c r="L73" s="264">
        <f>Equity!L26</f>
        <v>170000000</v>
      </c>
      <c r="M73" s="264">
        <f>Equity!M26</f>
        <v>170000000</v>
      </c>
      <c r="N73" s="264">
        <f>Equity!N26</f>
        <v>170000000</v>
      </c>
      <c r="O73" s="264">
        <f>Equity!O26</f>
        <v>170000000</v>
      </c>
      <c r="P73" s="264">
        <f>Equity!P26</f>
        <v>170000000</v>
      </c>
      <c r="Q73" s="264"/>
      <c r="R73" s="345">
        <v>0</v>
      </c>
      <c r="S73" s="264">
        <f>Equity!S26</f>
        <v>170000000</v>
      </c>
      <c r="T73" s="264">
        <f>Equity!T26</f>
        <v>170000000</v>
      </c>
      <c r="U73" s="264">
        <f>Equity!U26</f>
        <v>170000000</v>
      </c>
      <c r="V73" s="264">
        <f>Equity!V26</f>
        <v>170000000</v>
      </c>
      <c r="W73" s="264">
        <f>Equity!W26</f>
        <v>170000000</v>
      </c>
      <c r="X73" s="264">
        <f>Equity!X26</f>
        <v>170000000</v>
      </c>
      <c r="Y73" s="264">
        <f>Equity!Y26</f>
        <v>170000000</v>
      </c>
      <c r="Z73" s="264">
        <f>Equity!Z26</f>
        <v>170000000</v>
      </c>
      <c r="AA73" s="264">
        <f>Equity!AA26</f>
        <v>170000000</v>
      </c>
      <c r="AB73" s="264">
        <f>Equity!AB26</f>
        <v>170000000</v>
      </c>
      <c r="AC73" s="264">
        <f>Equity!AC26</f>
        <v>170000000</v>
      </c>
      <c r="AD73" s="264">
        <f>Equity!AD26</f>
        <v>170000000</v>
      </c>
      <c r="AE73" s="264">
        <f>Equity!AE26</f>
        <v>170000000</v>
      </c>
      <c r="AF73" s="264">
        <f>Equity!AF26</f>
        <v>170000000</v>
      </c>
      <c r="AG73" s="264">
        <f>Equity!AG26</f>
        <v>170000000</v>
      </c>
      <c r="AH73" s="264">
        <f>Equity!AH26</f>
        <v>170000000</v>
      </c>
      <c r="AI73" s="264">
        <f>Equity!AI26</f>
        <v>170000000</v>
      </c>
      <c r="AJ73" s="264">
        <f>Equity!AJ26</f>
        <v>170000000</v>
      </c>
      <c r="AK73" s="264">
        <f>Equity!AK26</f>
        <v>170000000</v>
      </c>
      <c r="AL73" s="264">
        <f>Equity!AL26</f>
        <v>170000000</v>
      </c>
      <c r="AM73" s="264">
        <f>Equity!AM26</f>
        <v>170000000</v>
      </c>
      <c r="AN73" s="264">
        <f>Equity!AN26</f>
        <v>170000000</v>
      </c>
      <c r="AO73" s="264">
        <f>Equity!AO26</f>
        <v>170000000</v>
      </c>
      <c r="AP73" s="264">
        <f>Equity!AP26</f>
        <v>170000000</v>
      </c>
      <c r="AQ73" s="264">
        <f>Equity!AQ26</f>
        <v>170000000</v>
      </c>
      <c r="AR73" s="264">
        <f>Equity!AR26</f>
        <v>170000000</v>
      </c>
      <c r="AS73" s="264">
        <f>Equity!AS26</f>
        <v>170000000</v>
      </c>
      <c r="AT73" s="264">
        <f>Equity!AT26</f>
        <v>170000000</v>
      </c>
      <c r="AU73" s="264">
        <f>Equity!AU26</f>
        <v>170000000</v>
      </c>
      <c r="AV73" s="264">
        <f>Equity!AV26</f>
        <v>170000000</v>
      </c>
      <c r="AW73" s="264">
        <f>Equity!AW26</f>
        <v>170000000</v>
      </c>
      <c r="AX73" s="264">
        <f>Equity!AX26</f>
        <v>170000000</v>
      </c>
      <c r="AY73" s="264">
        <f>Equity!AY26</f>
        <v>170000000</v>
      </c>
      <c r="AZ73" s="264">
        <f>Equity!AZ26</f>
        <v>170000000</v>
      </c>
      <c r="BA73" s="264">
        <f>Equity!BA26</f>
        <v>170000000</v>
      </c>
      <c r="BB73" s="264">
        <f>Equity!BB26</f>
        <v>170000000</v>
      </c>
      <c r="BC73" s="264">
        <f>Equity!BC26</f>
        <v>170000000</v>
      </c>
      <c r="BD73" s="264">
        <f>Equity!BD26</f>
        <v>170000000</v>
      </c>
      <c r="BE73" s="264">
        <f>Equity!BE26</f>
        <v>170000000</v>
      </c>
      <c r="BF73" s="264">
        <f>Equity!BF26</f>
        <v>170000000</v>
      </c>
      <c r="BG73" s="264">
        <f>Equity!BG26</f>
        <v>170000000</v>
      </c>
      <c r="BH73" s="264">
        <f>Equity!BH26</f>
        <v>170000000</v>
      </c>
      <c r="BI73" s="264">
        <f>Equity!BI26</f>
        <v>170000000</v>
      </c>
      <c r="BJ73" s="264">
        <f>Equity!BJ26</f>
        <v>170000000</v>
      </c>
      <c r="BK73" s="264">
        <f>Equity!BK26</f>
        <v>170000000</v>
      </c>
      <c r="BL73" s="264">
        <f>Equity!BL26</f>
        <v>170000000</v>
      </c>
      <c r="BM73" s="264">
        <f>Equity!BM26</f>
        <v>170000000</v>
      </c>
      <c r="BN73" s="264">
        <f>Equity!BN26</f>
        <v>170000000</v>
      </c>
      <c r="BO73" s="264">
        <f>Equity!BO26</f>
        <v>170000000</v>
      </c>
      <c r="BP73" s="264">
        <f>Equity!BP26</f>
        <v>170000000</v>
      </c>
      <c r="BQ73" s="264">
        <f>Equity!BQ26</f>
        <v>170000000</v>
      </c>
      <c r="BR73" s="264">
        <f>Equity!BR26</f>
        <v>170000000</v>
      </c>
      <c r="BS73" s="264">
        <f>Equity!BS26</f>
        <v>170000000</v>
      </c>
      <c r="BT73" s="264">
        <f>Equity!BT26</f>
        <v>170000000</v>
      </c>
      <c r="BU73" s="264">
        <f>Equity!BU26</f>
        <v>170000000</v>
      </c>
      <c r="BV73" s="264">
        <f>Equity!BV26</f>
        <v>170000000</v>
      </c>
      <c r="BW73" s="264">
        <f>Equity!BW26</f>
        <v>170000000</v>
      </c>
      <c r="BX73" s="264">
        <f>Equity!BX26</f>
        <v>170000000</v>
      </c>
      <c r="BY73" s="264">
        <f>Equity!BY26</f>
        <v>170000000</v>
      </c>
      <c r="BZ73" s="264">
        <f>Equity!BZ26</f>
        <v>170000000</v>
      </c>
      <c r="CA73" s="264">
        <f>Equity!CA26</f>
        <v>170000000</v>
      </c>
      <c r="CB73" s="264">
        <f>Equity!CB26</f>
        <v>170000000</v>
      </c>
      <c r="CC73" s="264">
        <f>Equity!CC26</f>
        <v>170000000</v>
      </c>
      <c r="CD73" s="264">
        <f>Equity!CD26</f>
        <v>170000000</v>
      </c>
      <c r="CE73" s="264">
        <f>Equity!CE26</f>
        <v>170000000</v>
      </c>
      <c r="CF73" s="264">
        <f>Equity!CF26</f>
        <v>170000000</v>
      </c>
      <c r="CG73" s="264">
        <f>Equity!CG26</f>
        <v>170000000</v>
      </c>
      <c r="CH73" s="264">
        <f>Equity!CH26</f>
        <v>170000000</v>
      </c>
      <c r="CI73" s="264">
        <f>Equity!CI26</f>
        <v>170000000</v>
      </c>
      <c r="CJ73" s="264">
        <f>Equity!CJ26</f>
        <v>170000000</v>
      </c>
      <c r="CK73" s="264">
        <f>Equity!CK26</f>
        <v>170000000</v>
      </c>
      <c r="CL73" s="264">
        <f>Equity!CL26</f>
        <v>170000000</v>
      </c>
    </row>
    <row r="74" spans="1:116" x14ac:dyDescent="0.4">
      <c r="C74" t="s">
        <v>231</v>
      </c>
      <c r="D74" t="s">
        <v>231</v>
      </c>
      <c r="E74" t="s">
        <v>785</v>
      </c>
      <c r="F74" s="27" t="s">
        <v>231</v>
      </c>
      <c r="G74" s="374" t="s">
        <v>628</v>
      </c>
      <c r="H74" s="274"/>
      <c r="I74" s="274"/>
      <c r="J74" s="274"/>
      <c r="K74" s="238">
        <f ca="1">SUMIF($5:$5,K$3,74:74)</f>
        <v>-305512.8</v>
      </c>
      <c r="L74" s="238">
        <f ca="1">K74+L51</f>
        <v>-626113.74</v>
      </c>
      <c r="M74" s="238">
        <f ca="1">L74+M51</f>
        <v>-962557.22699999996</v>
      </c>
      <c r="N74" s="238">
        <f ca="1">M74+N51</f>
        <v>-1315635.3883499999</v>
      </c>
      <c r="O74" s="238">
        <f ca="1">N74+O51</f>
        <v>-1686179.9577675001</v>
      </c>
      <c r="P74" s="238">
        <f ca="1">O74+P51</f>
        <v>-2075064.2556558752</v>
      </c>
      <c r="Q74" s="273"/>
      <c r="R74" s="138">
        <f ca="1">R75-SUM(R73:OFFSET(R74,-1,0))</f>
        <v>0</v>
      </c>
      <c r="S74" s="238">
        <f t="shared" ref="S74:AX74" ca="1" si="43">R74+S51</f>
        <v>-25459.4</v>
      </c>
      <c r="T74" s="238">
        <f t="shared" ca="1" si="43"/>
        <v>-50918.8</v>
      </c>
      <c r="U74" s="238">
        <f t="shared" ca="1" si="43"/>
        <v>-76378.200000000012</v>
      </c>
      <c r="V74" s="238">
        <f t="shared" ca="1" si="43"/>
        <v>-101837.6</v>
      </c>
      <c r="W74" s="238">
        <f t="shared" ca="1" si="43"/>
        <v>-127297</v>
      </c>
      <c r="X74" s="238">
        <f t="shared" ca="1" si="43"/>
        <v>-152756.4</v>
      </c>
      <c r="Y74" s="238">
        <f t="shared" ca="1" si="43"/>
        <v>-178215.8</v>
      </c>
      <c r="Z74" s="238">
        <f t="shared" ca="1" si="43"/>
        <v>-203675.19999999998</v>
      </c>
      <c r="AA74" s="238">
        <f t="shared" ca="1" si="43"/>
        <v>-229134.59999999998</v>
      </c>
      <c r="AB74" s="238">
        <f t="shared" ca="1" si="43"/>
        <v>-254593.99999999997</v>
      </c>
      <c r="AC74" s="238">
        <f t="shared" ca="1" si="43"/>
        <v>-280053.39999999997</v>
      </c>
      <c r="AD74" s="238">
        <f t="shared" ca="1" si="43"/>
        <v>-305512.8</v>
      </c>
      <c r="AE74" s="238">
        <f t="shared" ca="1" si="43"/>
        <v>-332229.54499999998</v>
      </c>
      <c r="AF74" s="238">
        <f t="shared" ca="1" si="43"/>
        <v>-358946.29</v>
      </c>
      <c r="AG74" s="238">
        <f t="shared" ca="1" si="43"/>
        <v>-385663.03499999997</v>
      </c>
      <c r="AH74" s="238">
        <f t="shared" ca="1" si="43"/>
        <v>-412379.77999999997</v>
      </c>
      <c r="AI74" s="238">
        <f t="shared" ca="1" si="43"/>
        <v>-439096.52499999997</v>
      </c>
      <c r="AJ74" s="238">
        <f t="shared" ca="1" si="43"/>
        <v>-465813.26999999996</v>
      </c>
      <c r="AK74" s="238">
        <f t="shared" ca="1" si="43"/>
        <v>-492530.01499999996</v>
      </c>
      <c r="AL74" s="238">
        <f t="shared" ca="1" si="43"/>
        <v>-519246.75999999995</v>
      </c>
      <c r="AM74" s="238">
        <f t="shared" ca="1" si="43"/>
        <v>-545963.505</v>
      </c>
      <c r="AN74" s="238">
        <f t="shared" ca="1" si="43"/>
        <v>-572680.25</v>
      </c>
      <c r="AO74" s="238">
        <f t="shared" ca="1" si="43"/>
        <v>-599396.995</v>
      </c>
      <c r="AP74" s="238">
        <f t="shared" ca="1" si="43"/>
        <v>-626113.74</v>
      </c>
      <c r="AQ74" s="238">
        <f t="shared" ca="1" si="43"/>
        <v>-654150.69724999997</v>
      </c>
      <c r="AR74" s="238">
        <f t="shared" ca="1" si="43"/>
        <v>-682187.65449999995</v>
      </c>
      <c r="AS74" s="238">
        <f t="shared" ca="1" si="43"/>
        <v>-710224.61174999992</v>
      </c>
      <c r="AT74" s="238">
        <f t="shared" ca="1" si="43"/>
        <v>-738261.5689999999</v>
      </c>
      <c r="AU74" s="238">
        <f t="shared" ca="1" si="43"/>
        <v>-766298.52624999988</v>
      </c>
      <c r="AV74" s="238">
        <f t="shared" ca="1" si="43"/>
        <v>-794335.48349999986</v>
      </c>
      <c r="AW74" s="238">
        <f t="shared" ca="1" si="43"/>
        <v>-822372.44074999983</v>
      </c>
      <c r="AX74" s="238">
        <f t="shared" ca="1" si="43"/>
        <v>-850409.39799999981</v>
      </c>
      <c r="AY74" s="238">
        <f t="shared" ref="AY74:CD74" ca="1" si="44">AX74+AY51</f>
        <v>-878446.35524999979</v>
      </c>
      <c r="AZ74" s="238">
        <f t="shared" ca="1" si="44"/>
        <v>-906483.31249999977</v>
      </c>
      <c r="BA74" s="238">
        <f t="shared" ca="1" si="44"/>
        <v>-934520.26974999974</v>
      </c>
      <c r="BB74" s="238">
        <f t="shared" ca="1" si="44"/>
        <v>-962557.22699999972</v>
      </c>
      <c r="BC74" s="238">
        <f t="shared" ca="1" si="44"/>
        <v>-991980.4071124997</v>
      </c>
      <c r="BD74" s="238">
        <f t="shared" ca="1" si="44"/>
        <v>-1021403.5872249997</v>
      </c>
      <c r="BE74" s="238">
        <f t="shared" ca="1" si="44"/>
        <v>-1050826.7673374997</v>
      </c>
      <c r="BF74" s="238">
        <f t="shared" ca="1" si="44"/>
        <v>-1080249.9474499996</v>
      </c>
      <c r="BG74" s="238">
        <f t="shared" ca="1" si="44"/>
        <v>-1109673.1275624996</v>
      </c>
      <c r="BH74" s="238">
        <f t="shared" ca="1" si="44"/>
        <v>-1139096.3076749996</v>
      </c>
      <c r="BI74" s="238">
        <f t="shared" ca="1" si="44"/>
        <v>-1168519.4877874996</v>
      </c>
      <c r="BJ74" s="238">
        <f t="shared" ca="1" si="44"/>
        <v>-1197942.6678999995</v>
      </c>
      <c r="BK74" s="238">
        <f t="shared" ca="1" si="44"/>
        <v>-1227365.8480124995</v>
      </c>
      <c r="BL74" s="238">
        <f t="shared" ca="1" si="44"/>
        <v>-1256789.0281249995</v>
      </c>
      <c r="BM74" s="238">
        <f t="shared" ca="1" si="44"/>
        <v>-1286212.2082374995</v>
      </c>
      <c r="BN74" s="238">
        <f t="shared" ca="1" si="44"/>
        <v>-1315635.3883499994</v>
      </c>
      <c r="BO74" s="238">
        <f t="shared" ca="1" si="44"/>
        <v>-1346514.1024681244</v>
      </c>
      <c r="BP74" s="238">
        <f t="shared" ca="1" si="44"/>
        <v>-1377392.8165862493</v>
      </c>
      <c r="BQ74" s="238">
        <f t="shared" ca="1" si="44"/>
        <v>-1408271.5307043742</v>
      </c>
      <c r="BR74" s="238">
        <f t="shared" ca="1" si="44"/>
        <v>-1439150.2448224991</v>
      </c>
      <c r="BS74" s="238">
        <f t="shared" ca="1" si="44"/>
        <v>-1470028.958940624</v>
      </c>
      <c r="BT74" s="238">
        <f t="shared" ca="1" si="44"/>
        <v>-1500907.6730587489</v>
      </c>
      <c r="BU74" s="238">
        <f t="shared" ca="1" si="44"/>
        <v>-1531786.3871768739</v>
      </c>
      <c r="BV74" s="238">
        <f t="shared" ca="1" si="44"/>
        <v>-1562665.1012949988</v>
      </c>
      <c r="BW74" s="238">
        <f t="shared" ca="1" si="44"/>
        <v>-1593543.8154131237</v>
      </c>
      <c r="BX74" s="238">
        <f t="shared" ca="1" si="44"/>
        <v>-1624422.5295312486</v>
      </c>
      <c r="BY74" s="238">
        <f t="shared" ca="1" si="44"/>
        <v>-1655301.2436493735</v>
      </c>
      <c r="BZ74" s="238">
        <f t="shared" ca="1" si="44"/>
        <v>-1686179.9577674984</v>
      </c>
      <c r="CA74" s="238">
        <f t="shared" ca="1" si="44"/>
        <v>-1718586.9825915296</v>
      </c>
      <c r="CB74" s="238">
        <f t="shared" ca="1" si="44"/>
        <v>-1750994.0074155608</v>
      </c>
      <c r="CC74" s="238">
        <f t="shared" ca="1" si="44"/>
        <v>-1783401.0322395919</v>
      </c>
      <c r="CD74" s="238">
        <f t="shared" ca="1" si="44"/>
        <v>-1815808.0570636231</v>
      </c>
      <c r="CE74" s="238">
        <f t="shared" ref="CE74:CL74" ca="1" si="45">CD74+CE51</f>
        <v>-1848215.0818876543</v>
      </c>
      <c r="CF74" s="238">
        <f t="shared" ca="1" si="45"/>
        <v>-1880622.1067116854</v>
      </c>
      <c r="CG74" s="238">
        <f t="shared" ca="1" si="45"/>
        <v>-1913029.1315357166</v>
      </c>
      <c r="CH74" s="238">
        <f t="shared" ca="1" si="45"/>
        <v>-1945436.1563597478</v>
      </c>
      <c r="CI74" s="238">
        <f t="shared" ca="1" si="45"/>
        <v>-1977843.1811837789</v>
      </c>
      <c r="CJ74" s="238">
        <f t="shared" ca="1" si="45"/>
        <v>-2010250.2060078101</v>
      </c>
      <c r="CK74" s="238">
        <f t="shared" ca="1" si="45"/>
        <v>-2042657.2308318412</v>
      </c>
      <c r="CL74" s="238">
        <f t="shared" ca="1" si="45"/>
        <v>-2075064.2556558724</v>
      </c>
      <c r="CN74" s="238">
        <f t="shared" ref="CN74:DL74" si="46">CM74+CN51</f>
        <v>0</v>
      </c>
      <c r="CO74" s="238">
        <f t="shared" si="46"/>
        <v>0</v>
      </c>
      <c r="CP74" s="238">
        <f t="shared" si="46"/>
        <v>0</v>
      </c>
      <c r="CQ74" s="238">
        <f t="shared" si="46"/>
        <v>0</v>
      </c>
      <c r="CR74" s="238">
        <f t="shared" si="46"/>
        <v>0</v>
      </c>
      <c r="CS74" s="238">
        <f t="shared" si="46"/>
        <v>0</v>
      </c>
      <c r="CT74" s="238">
        <f t="shared" si="46"/>
        <v>0</v>
      </c>
      <c r="CU74" s="238">
        <f t="shared" si="46"/>
        <v>0</v>
      </c>
      <c r="CV74" s="238">
        <f t="shared" si="46"/>
        <v>0</v>
      </c>
      <c r="CW74" s="238">
        <f t="shared" si="46"/>
        <v>0</v>
      </c>
      <c r="CX74" s="238">
        <f t="shared" si="46"/>
        <v>0</v>
      </c>
      <c r="CY74" s="238">
        <f t="shared" si="46"/>
        <v>0</v>
      </c>
      <c r="CZ74" s="238">
        <f t="shared" si="46"/>
        <v>0</v>
      </c>
      <c r="DA74" s="238">
        <f t="shared" si="46"/>
        <v>0</v>
      </c>
      <c r="DB74" s="238">
        <f t="shared" si="46"/>
        <v>0</v>
      </c>
      <c r="DC74" s="238">
        <f t="shared" si="46"/>
        <v>0</v>
      </c>
      <c r="DD74" s="238">
        <f t="shared" si="46"/>
        <v>0</v>
      </c>
      <c r="DE74" s="238">
        <f t="shared" si="46"/>
        <v>0</v>
      </c>
      <c r="DF74" s="238">
        <f t="shared" si="46"/>
        <v>0</v>
      </c>
      <c r="DG74" s="238">
        <f t="shared" si="46"/>
        <v>0</v>
      </c>
      <c r="DH74" s="238">
        <f t="shared" si="46"/>
        <v>0</v>
      </c>
      <c r="DI74" s="238">
        <f t="shared" si="46"/>
        <v>0</v>
      </c>
      <c r="DJ74" s="238">
        <f t="shared" si="46"/>
        <v>0</v>
      </c>
      <c r="DK74" s="238">
        <f t="shared" si="46"/>
        <v>0</v>
      </c>
      <c r="DL74" s="238">
        <f t="shared" si="46"/>
        <v>0</v>
      </c>
    </row>
    <row r="75" spans="1:116" x14ac:dyDescent="0.4">
      <c r="B75" t="s">
        <v>231</v>
      </c>
      <c r="C75" s="27"/>
      <c r="D75" s="27"/>
      <c r="E75" s="27"/>
      <c r="F75" s="28"/>
      <c r="G75" s="27" t="s">
        <v>629</v>
      </c>
      <c r="H75" s="28"/>
      <c r="I75" s="28"/>
      <c r="J75" s="28"/>
      <c r="K75" s="28">
        <f ca="1">SUMIF($5:$5,K$3,75:75)</f>
        <v>169694487.19999999</v>
      </c>
      <c r="L75" s="28">
        <f ca="1">SUMIF($5:$5,L$3,75:75)</f>
        <v>169373886.25999999</v>
      </c>
      <c r="M75" s="28">
        <f ca="1">SUMIF($5:$5,M$3,75:75)</f>
        <v>169037442.773</v>
      </c>
      <c r="N75" s="28">
        <f ca="1">SUMIF($5:$5,N$3,75:75)</f>
        <v>168684364.61164999</v>
      </c>
      <c r="O75" s="28">
        <f ca="1">SUMIF($5:$5,O$3,75:75)</f>
        <v>168313820.04223251</v>
      </c>
      <c r="P75" s="28">
        <f ca="1">SUMIF($5:$5,P$3,75:75)</f>
        <v>167924935.74434412</v>
      </c>
      <c r="Q75" s="28"/>
      <c r="R75" s="33">
        <f>R62-R70</f>
        <v>0</v>
      </c>
      <c r="S75" s="268">
        <f ca="1">SUMIF($C:$C,$F74,S:S)</f>
        <v>169974540.59999999</v>
      </c>
      <c r="T75" s="268">
        <f ca="1">SUMIF($C:$C,$F74,T:T)</f>
        <v>169949081.19999999</v>
      </c>
      <c r="U75" s="268">
        <f ca="1">SUMIF($C:$C,$F74,U:U)</f>
        <v>169923621.80000001</v>
      </c>
      <c r="V75" s="268">
        <f ca="1">SUMIF($C:$C,$F74,V:V)</f>
        <v>169898162.40000001</v>
      </c>
      <c r="W75" s="268">
        <f ca="1">SUMIF($C:$C,$F74,W:W)</f>
        <v>169872703</v>
      </c>
      <c r="X75" s="268">
        <f ca="1">SUMIF($C:$C,$F74,X:X)</f>
        <v>169847243.59999999</v>
      </c>
      <c r="Y75" s="268">
        <f ca="1">SUMIF($C:$C,$F74,Y:Y)</f>
        <v>169821784.19999999</v>
      </c>
      <c r="Z75" s="268">
        <f ca="1">SUMIF($C:$C,$F74,Z:Z)</f>
        <v>169796324.80000001</v>
      </c>
      <c r="AA75" s="268">
        <f ca="1">SUMIF($C:$C,$F74,AA:AA)</f>
        <v>169770865.40000001</v>
      </c>
      <c r="AB75" s="268">
        <f ca="1">SUMIF($C:$C,$F74,AB:AB)</f>
        <v>169745406</v>
      </c>
      <c r="AC75" s="268">
        <f ca="1">SUMIF($C:$C,$F74,AC:AC)</f>
        <v>169719946.59999999</v>
      </c>
      <c r="AD75" s="268">
        <f ca="1">SUMIF($C:$C,$F74,AD:AD)</f>
        <v>169694487.19999999</v>
      </c>
      <c r="AE75" s="268">
        <f ca="1">SUMIF($C:$C,$F74,AE:AE)</f>
        <v>169667770.45500001</v>
      </c>
      <c r="AF75" s="268">
        <f ca="1">SUMIF($C:$C,$F74,AF:AF)</f>
        <v>169641053.71000001</v>
      </c>
      <c r="AG75" s="268">
        <f ca="1">SUMIF($C:$C,$F74,AG:AG)</f>
        <v>169614336.965</v>
      </c>
      <c r="AH75" s="268">
        <f ca="1">SUMIF($C:$C,$F74,AH:AH)</f>
        <v>169587620.22</v>
      </c>
      <c r="AI75" s="268">
        <f ca="1">SUMIF($C:$C,$F74,AI:AI)</f>
        <v>169560903.47499999</v>
      </c>
      <c r="AJ75" s="268">
        <f ca="1">SUMIF($C:$C,$F74,AJ:AJ)</f>
        <v>169534186.72999999</v>
      </c>
      <c r="AK75" s="268">
        <f ca="1">SUMIF($C:$C,$F74,AK:AK)</f>
        <v>169507469.98500001</v>
      </c>
      <c r="AL75" s="268">
        <f ca="1">SUMIF($C:$C,$F74,AL:AL)</f>
        <v>169480753.24000001</v>
      </c>
      <c r="AM75" s="268">
        <f ca="1">SUMIF($C:$C,$F74,AM:AM)</f>
        <v>169454036.495</v>
      </c>
      <c r="AN75" s="268">
        <f ca="1">SUMIF($C:$C,$F74,AN:AN)</f>
        <v>169427319.75</v>
      </c>
      <c r="AO75" s="268">
        <f ca="1">SUMIF($C:$C,$F74,AO:AO)</f>
        <v>169400603.005</v>
      </c>
      <c r="AP75" s="268">
        <f ca="1">SUMIF($C:$C,$F74,AP:AP)</f>
        <v>169373886.25999999</v>
      </c>
      <c r="AQ75" s="268">
        <f ca="1">SUMIF($C:$C,$F74,AQ:AQ)</f>
        <v>169345849.30274999</v>
      </c>
      <c r="AR75" s="268">
        <f ca="1">SUMIF($C:$C,$F74,AR:AR)</f>
        <v>169317812.34549999</v>
      </c>
      <c r="AS75" s="268">
        <f ca="1">SUMIF($C:$C,$F74,AS:AS)</f>
        <v>169289775.38824999</v>
      </c>
      <c r="AT75" s="268">
        <f ca="1">SUMIF($C:$C,$F74,AT:AT)</f>
        <v>169261738.43099999</v>
      </c>
      <c r="AU75" s="268">
        <f ca="1">SUMIF($C:$C,$F74,AU:AU)</f>
        <v>169233701.47375</v>
      </c>
      <c r="AV75" s="268">
        <f ca="1">SUMIF($C:$C,$F74,AV:AV)</f>
        <v>169205664.5165</v>
      </c>
      <c r="AW75" s="268">
        <f ca="1">SUMIF($C:$C,$F74,AW:AW)</f>
        <v>169177627.55925</v>
      </c>
      <c r="AX75" s="268">
        <f ca="1">SUMIF($C:$C,$F74,AX:AX)</f>
        <v>169149590.602</v>
      </c>
      <c r="AY75" s="268">
        <f ca="1">SUMIF($C:$C,$F74,AY:AY)</f>
        <v>169121553.64475</v>
      </c>
      <c r="AZ75" s="268">
        <f ca="1">SUMIF($C:$C,$F74,AZ:AZ)</f>
        <v>169093516.6875</v>
      </c>
      <c r="BA75" s="268">
        <f ca="1">SUMIF($C:$C,$F74,BA:BA)</f>
        <v>169065479.73025</v>
      </c>
      <c r="BB75" s="268">
        <f ca="1">SUMIF($C:$C,$F74,BB:BB)</f>
        <v>169037442.773</v>
      </c>
      <c r="BC75" s="268">
        <f ca="1">SUMIF($C:$C,$F74,BC:BC)</f>
        <v>169008019.59288749</v>
      </c>
      <c r="BD75" s="268">
        <f ca="1">SUMIF($C:$C,$F74,BD:BD)</f>
        <v>168978596.41277501</v>
      </c>
      <c r="BE75" s="268">
        <f ca="1">SUMIF($C:$C,$F74,BE:BE)</f>
        <v>168949173.2326625</v>
      </c>
      <c r="BF75" s="268">
        <f ca="1">SUMIF($C:$C,$F74,BF:BF)</f>
        <v>168919750.05254999</v>
      </c>
      <c r="BG75" s="268">
        <f ca="1">SUMIF($C:$C,$F74,BG:BG)</f>
        <v>168890326.87243751</v>
      </c>
      <c r="BH75" s="268">
        <f ca="1">SUMIF($C:$C,$F74,BH:BH)</f>
        <v>168860903.692325</v>
      </c>
      <c r="BI75" s="268">
        <f ca="1">SUMIF($C:$C,$F74,BI:BI)</f>
        <v>168831480.51221251</v>
      </c>
      <c r="BJ75" s="268">
        <f ca="1">SUMIF($C:$C,$F74,BJ:BJ)</f>
        <v>168802057.3321</v>
      </c>
      <c r="BK75" s="268">
        <f ca="1">SUMIF($C:$C,$F74,BK:BK)</f>
        <v>168772634.15198749</v>
      </c>
      <c r="BL75" s="268">
        <f ca="1">SUMIF($C:$C,$F74,BL:BL)</f>
        <v>168743210.97187501</v>
      </c>
      <c r="BM75" s="268">
        <f ca="1">SUMIF($C:$C,$F74,BM:BM)</f>
        <v>168713787.7917625</v>
      </c>
      <c r="BN75" s="268">
        <f ca="1">SUMIF($C:$C,$F74,BN:BN)</f>
        <v>168684364.61164999</v>
      </c>
      <c r="BO75" s="268">
        <f ca="1">SUMIF($C:$C,$F74,BO:BO)</f>
        <v>168653485.89753187</v>
      </c>
      <c r="BP75" s="268">
        <f ca="1">SUMIF($C:$C,$F74,BP:BP)</f>
        <v>168622607.18341374</v>
      </c>
      <c r="BQ75" s="268">
        <f ca="1">SUMIF($C:$C,$F74,BQ:BQ)</f>
        <v>168591728.46929562</v>
      </c>
      <c r="BR75" s="268">
        <f ca="1">SUMIF($C:$C,$F74,BR:BR)</f>
        <v>168560849.7551775</v>
      </c>
      <c r="BS75" s="268">
        <f ca="1">SUMIF($C:$C,$F74,BS:BS)</f>
        <v>168529971.04105937</v>
      </c>
      <c r="BT75" s="268">
        <f ca="1">SUMIF($C:$C,$F74,BT:BT)</f>
        <v>168499092.32694125</v>
      </c>
      <c r="BU75" s="268">
        <f ca="1">SUMIF($C:$C,$F74,BU:BU)</f>
        <v>168468213.61282313</v>
      </c>
      <c r="BV75" s="268">
        <f ca="1">SUMIF($C:$C,$F74,BV:BV)</f>
        <v>168437334.89870501</v>
      </c>
      <c r="BW75" s="268">
        <f ca="1">SUMIF($C:$C,$F74,BW:BW)</f>
        <v>168406456.18458688</v>
      </c>
      <c r="BX75" s="268">
        <f ca="1">SUMIF($C:$C,$F74,BX:BX)</f>
        <v>168375577.47046876</v>
      </c>
      <c r="BY75" s="268">
        <f ca="1">SUMIF($C:$C,$F74,BY:BY)</f>
        <v>168344698.75635064</v>
      </c>
      <c r="BZ75" s="268">
        <f ca="1">SUMIF($C:$C,$F74,BZ:BZ)</f>
        <v>168313820.04223251</v>
      </c>
      <c r="CA75" s="268">
        <f ca="1">SUMIF($C:$C,$F74,CA:CA)</f>
        <v>168281413.01740846</v>
      </c>
      <c r="CB75" s="268">
        <f ca="1">SUMIF($C:$C,$F74,CB:CB)</f>
        <v>168249005.99258444</v>
      </c>
      <c r="CC75" s="268">
        <f ca="1">SUMIF($C:$C,$F74,CC:CC)</f>
        <v>168216598.96776041</v>
      </c>
      <c r="CD75" s="268">
        <f ca="1">SUMIF($C:$C,$F74,CD:CD)</f>
        <v>168184191.94293639</v>
      </c>
      <c r="CE75" s="268">
        <f ca="1">SUMIF($C:$C,$F74,CE:CE)</f>
        <v>168151784.91811234</v>
      </c>
      <c r="CF75" s="268">
        <f ca="1">SUMIF($C:$C,$F74,CF:CF)</f>
        <v>168119377.89328831</v>
      </c>
      <c r="CG75" s="268">
        <f ca="1">SUMIF($C:$C,$F74,CG:CG)</f>
        <v>168086970.86846429</v>
      </c>
      <c r="CH75" s="268">
        <f ca="1">SUMIF($C:$C,$F74,CH:CH)</f>
        <v>168054563.84364024</v>
      </c>
      <c r="CI75" s="268">
        <f ca="1">SUMIF($C:$C,$F74,CI:CI)</f>
        <v>168022156.81881621</v>
      </c>
      <c r="CJ75" s="268">
        <f ca="1">SUMIF($C:$C,$F74,CJ:CJ)</f>
        <v>167989749.79399219</v>
      </c>
      <c r="CK75" s="268">
        <f ca="1">SUMIF($C:$C,$F74,CK:CK)</f>
        <v>167957342.76916817</v>
      </c>
      <c r="CL75" s="268">
        <f ca="1">SUMIF($C:$C,$F74,CL:CL)</f>
        <v>167924935.74434412</v>
      </c>
      <c r="CN75" s="268">
        <f>SUMIF($C:$C,$F74,CN:CN)</f>
        <v>0</v>
      </c>
      <c r="CO75" s="268">
        <f>SUMIF($C:$C,$F74,CO:CO)</f>
        <v>0</v>
      </c>
      <c r="CP75" s="268">
        <f>SUMIF($C:$C,$F74,CP:CP)</f>
        <v>0</v>
      </c>
      <c r="CQ75" s="268">
        <f>SUMIF($C:$C,$F74,CQ:CQ)</f>
        <v>0</v>
      </c>
      <c r="CR75" s="268">
        <f>SUMIF($C:$C,$F74,CR:CR)</f>
        <v>0</v>
      </c>
      <c r="CS75" s="268">
        <f>SUMIF($C:$C,$F74,CS:CS)</f>
        <v>0</v>
      </c>
      <c r="CT75" s="268">
        <f>SUMIF($C:$C,$F74,CT:CT)</f>
        <v>0</v>
      </c>
      <c r="CU75" s="268">
        <f>SUMIF($C:$C,$F74,CU:CU)</f>
        <v>0</v>
      </c>
      <c r="CV75" s="268">
        <f>SUMIF($C:$C,$F74,CV:CV)</f>
        <v>0</v>
      </c>
      <c r="CW75" s="268">
        <f>SUMIF($C:$C,$F74,CW:CW)</f>
        <v>0</v>
      </c>
      <c r="CX75" s="268">
        <f>SUMIF($C:$C,$F74,CX:CX)</f>
        <v>0</v>
      </c>
      <c r="CY75" s="268">
        <f>SUMIF($C:$C,$F74,CY:CY)</f>
        <v>0</v>
      </c>
      <c r="CZ75" s="268">
        <f>SUMIF($C:$C,$F74,CZ:CZ)</f>
        <v>0</v>
      </c>
      <c r="DA75" s="268">
        <f>SUMIF($C:$C,$F74,DA:DA)</f>
        <v>0</v>
      </c>
      <c r="DB75" s="268">
        <f>SUMIF($C:$C,$F74,DB:DB)</f>
        <v>0</v>
      </c>
      <c r="DC75" s="268">
        <f>SUMIF($C:$C,$F74,DC:DC)</f>
        <v>0</v>
      </c>
      <c r="DD75" s="268">
        <f>SUMIF($C:$C,$F74,DD:DD)</f>
        <v>0</v>
      </c>
      <c r="DE75" s="268">
        <f>SUMIF($C:$C,$F74,DE:DE)</f>
        <v>0</v>
      </c>
      <c r="DF75" s="268">
        <f>SUMIF($C:$C,$F74,DF:DF)</f>
        <v>0</v>
      </c>
      <c r="DG75" s="268">
        <f>SUMIF($C:$C,$F74,DG:DG)</f>
        <v>0</v>
      </c>
      <c r="DH75" s="268">
        <f>SUMIF($C:$C,$F74,DH:DH)</f>
        <v>0</v>
      </c>
      <c r="DI75" s="268">
        <f>SUMIF($C:$C,$F74,DI:DI)</f>
        <v>0</v>
      </c>
      <c r="DJ75" s="268">
        <f>SUMIF($C:$C,$F74,DJ:DJ)</f>
        <v>0</v>
      </c>
      <c r="DK75" s="268">
        <f>SUMIF($C:$C,$F74,DK:DK)</f>
        <v>0</v>
      </c>
      <c r="DL75" s="268">
        <f>SUMIF($C:$C,$F74,DL:DL)</f>
        <v>0</v>
      </c>
    </row>
    <row r="77" spans="1:116" x14ac:dyDescent="0.4">
      <c r="B77" s="64"/>
      <c r="C77" s="64"/>
      <c r="D77" s="64"/>
      <c r="E77" s="64"/>
      <c r="F77" t="s">
        <v>782</v>
      </c>
      <c r="G77" s="34" t="s">
        <v>62</v>
      </c>
      <c r="H77" s="34"/>
      <c r="I77" s="34"/>
      <c r="J77" s="34"/>
      <c r="K77" s="34">
        <f t="shared" ref="K77:P77" ca="1" si="47">K62-K70-K75</f>
        <v>0</v>
      </c>
      <c r="L77" s="34">
        <f t="shared" ca="1" si="47"/>
        <v>0</v>
      </c>
      <c r="M77" s="34">
        <f t="shared" ca="1" si="47"/>
        <v>0</v>
      </c>
      <c r="N77" s="34">
        <f t="shared" ca="1" si="47"/>
        <v>-2.384185791015625E-7</v>
      </c>
      <c r="O77" s="34">
        <f t="shared" ca="1" si="47"/>
        <v>-2.384185791015625E-7</v>
      </c>
      <c r="P77" s="34">
        <f t="shared" ca="1" si="47"/>
        <v>0</v>
      </c>
      <c r="Q77" s="34"/>
      <c r="R77" s="15">
        <f t="shared" ref="R77:AW77" si="48">R62-R70-R75</f>
        <v>0</v>
      </c>
      <c r="S77" s="34">
        <f t="shared" ca="1" si="48"/>
        <v>0</v>
      </c>
      <c r="T77" s="34">
        <f t="shared" ca="1" si="48"/>
        <v>0</v>
      </c>
      <c r="U77" s="34">
        <f t="shared" ca="1" si="48"/>
        <v>0</v>
      </c>
      <c r="V77" s="34">
        <f t="shared" ca="1" si="48"/>
        <v>0</v>
      </c>
      <c r="W77" s="34">
        <f t="shared" ca="1" si="48"/>
        <v>0</v>
      </c>
      <c r="X77" s="34">
        <f t="shared" ca="1" si="48"/>
        <v>0</v>
      </c>
      <c r="Y77" s="34">
        <f t="shared" ca="1" si="48"/>
        <v>0</v>
      </c>
      <c r="Z77" s="34">
        <f t="shared" ca="1" si="48"/>
        <v>0</v>
      </c>
      <c r="AA77" s="34">
        <f t="shared" ca="1" si="48"/>
        <v>0</v>
      </c>
      <c r="AB77" s="34">
        <f t="shared" ca="1" si="48"/>
        <v>0</v>
      </c>
      <c r="AC77" s="34">
        <f t="shared" ca="1" si="48"/>
        <v>0</v>
      </c>
      <c r="AD77" s="34">
        <f t="shared" ca="1" si="48"/>
        <v>0</v>
      </c>
      <c r="AE77" s="34">
        <f t="shared" ca="1" si="48"/>
        <v>0</v>
      </c>
      <c r="AF77" s="34">
        <f t="shared" ca="1" si="48"/>
        <v>0</v>
      </c>
      <c r="AG77" s="34">
        <f t="shared" ca="1" si="48"/>
        <v>0</v>
      </c>
      <c r="AH77" s="34">
        <f t="shared" ca="1" si="48"/>
        <v>0</v>
      </c>
      <c r="AI77" s="34">
        <f t="shared" ca="1" si="48"/>
        <v>0</v>
      </c>
      <c r="AJ77" s="34">
        <f t="shared" ca="1" si="48"/>
        <v>0</v>
      </c>
      <c r="AK77" s="34">
        <f t="shared" ca="1" si="48"/>
        <v>0</v>
      </c>
      <c r="AL77" s="34">
        <f t="shared" ca="1" si="48"/>
        <v>0</v>
      </c>
      <c r="AM77" s="34">
        <f t="shared" ca="1" si="48"/>
        <v>0</v>
      </c>
      <c r="AN77" s="34">
        <f t="shared" ca="1" si="48"/>
        <v>0</v>
      </c>
      <c r="AO77" s="34">
        <f t="shared" ca="1" si="48"/>
        <v>0</v>
      </c>
      <c r="AP77" s="34">
        <f t="shared" ca="1" si="48"/>
        <v>0</v>
      </c>
      <c r="AQ77" s="34">
        <f t="shared" ca="1" si="48"/>
        <v>0</v>
      </c>
      <c r="AR77" s="34">
        <f t="shared" ca="1" si="48"/>
        <v>0</v>
      </c>
      <c r="AS77" s="34">
        <f t="shared" ca="1" si="48"/>
        <v>0</v>
      </c>
      <c r="AT77" s="34">
        <f t="shared" ca="1" si="48"/>
        <v>0</v>
      </c>
      <c r="AU77" s="34">
        <f t="shared" ca="1" si="48"/>
        <v>0</v>
      </c>
      <c r="AV77" s="34">
        <f t="shared" ca="1" si="48"/>
        <v>0</v>
      </c>
      <c r="AW77" s="34">
        <f t="shared" ca="1" si="48"/>
        <v>0</v>
      </c>
      <c r="AX77" s="34">
        <f t="shared" ref="AX77:CC77" ca="1" si="49">AX62-AX70-AX75</f>
        <v>0</v>
      </c>
      <c r="AY77" s="34">
        <f t="shared" ca="1" si="49"/>
        <v>0</v>
      </c>
      <c r="AZ77" s="34">
        <f t="shared" ca="1" si="49"/>
        <v>0</v>
      </c>
      <c r="BA77" s="34">
        <f t="shared" ca="1" si="49"/>
        <v>0</v>
      </c>
      <c r="BB77" s="34">
        <f t="shared" ca="1" si="49"/>
        <v>0</v>
      </c>
      <c r="BC77" s="34">
        <f t="shared" ca="1" si="49"/>
        <v>0</v>
      </c>
      <c r="BD77" s="34">
        <f t="shared" ca="1" si="49"/>
        <v>0</v>
      </c>
      <c r="BE77" s="34">
        <f t="shared" ca="1" si="49"/>
        <v>0</v>
      </c>
      <c r="BF77" s="34">
        <f t="shared" ca="1" si="49"/>
        <v>0</v>
      </c>
      <c r="BG77" s="34">
        <f t="shared" ca="1" si="49"/>
        <v>0</v>
      </c>
      <c r="BH77" s="34">
        <f t="shared" ca="1" si="49"/>
        <v>0</v>
      </c>
      <c r="BI77" s="34">
        <f t="shared" ca="1" si="49"/>
        <v>0</v>
      </c>
      <c r="BJ77" s="34">
        <f t="shared" ca="1" si="49"/>
        <v>0</v>
      </c>
      <c r="BK77" s="34">
        <f t="shared" ca="1" si="49"/>
        <v>0</v>
      </c>
      <c r="BL77" s="34">
        <f t="shared" ca="1" si="49"/>
        <v>-2.384185791015625E-7</v>
      </c>
      <c r="BM77" s="34">
        <f t="shared" ca="1" si="49"/>
        <v>-2.384185791015625E-7</v>
      </c>
      <c r="BN77" s="34">
        <f t="shared" ca="1" si="49"/>
        <v>-2.384185791015625E-7</v>
      </c>
      <c r="BO77" s="34">
        <f t="shared" ca="1" si="49"/>
        <v>-2.384185791015625E-7</v>
      </c>
      <c r="BP77" s="34">
        <f t="shared" ca="1" si="49"/>
        <v>-2.384185791015625E-7</v>
      </c>
      <c r="BQ77" s="34">
        <f t="shared" ca="1" si="49"/>
        <v>-2.384185791015625E-7</v>
      </c>
      <c r="BR77" s="34">
        <f t="shared" ca="1" si="49"/>
        <v>-2.384185791015625E-7</v>
      </c>
      <c r="BS77" s="34">
        <f t="shared" ca="1" si="49"/>
        <v>-2.384185791015625E-7</v>
      </c>
      <c r="BT77" s="34">
        <f t="shared" ca="1" si="49"/>
        <v>-2.384185791015625E-7</v>
      </c>
      <c r="BU77" s="34">
        <f t="shared" ca="1" si="49"/>
        <v>-2.384185791015625E-7</v>
      </c>
      <c r="BV77" s="34">
        <f t="shared" ca="1" si="49"/>
        <v>-2.384185791015625E-7</v>
      </c>
      <c r="BW77" s="34">
        <f t="shared" ca="1" si="49"/>
        <v>-2.384185791015625E-7</v>
      </c>
      <c r="BX77" s="34">
        <f t="shared" ca="1" si="49"/>
        <v>-2.384185791015625E-7</v>
      </c>
      <c r="BY77" s="34">
        <f t="shared" ca="1" si="49"/>
        <v>-2.384185791015625E-7</v>
      </c>
      <c r="BZ77" s="34">
        <f t="shared" ca="1" si="49"/>
        <v>-2.384185791015625E-7</v>
      </c>
      <c r="CA77" s="34">
        <f t="shared" ca="1" si="49"/>
        <v>0</v>
      </c>
      <c r="CB77" s="34">
        <f t="shared" ca="1" si="49"/>
        <v>0</v>
      </c>
      <c r="CC77" s="34">
        <f t="shared" ca="1" si="49"/>
        <v>0</v>
      </c>
      <c r="CD77" s="34">
        <f t="shared" ref="CD77:CL77" ca="1" si="50">CD62-CD70-CD75</f>
        <v>0</v>
      </c>
      <c r="CE77" s="34">
        <f t="shared" ca="1" si="50"/>
        <v>0</v>
      </c>
      <c r="CF77" s="34">
        <f t="shared" ca="1" si="50"/>
        <v>0</v>
      </c>
      <c r="CG77" s="34">
        <f t="shared" ca="1" si="50"/>
        <v>0</v>
      </c>
      <c r="CH77" s="34">
        <f t="shared" ca="1" si="50"/>
        <v>0</v>
      </c>
      <c r="CI77" s="34">
        <f t="shared" ca="1" si="50"/>
        <v>0</v>
      </c>
      <c r="CJ77" s="34">
        <f t="shared" ca="1" si="50"/>
        <v>0</v>
      </c>
      <c r="CK77" s="34">
        <f t="shared" ca="1" si="50"/>
        <v>0</v>
      </c>
      <c r="CL77" s="34">
        <f t="shared" ca="1" si="50"/>
        <v>0</v>
      </c>
      <c r="CN77" s="34">
        <f t="shared" ref="CN77:DL77" ca="1" si="51">CN62-CN70-CN75</f>
        <v>0</v>
      </c>
      <c r="CO77" s="34">
        <f t="shared" ca="1" si="51"/>
        <v>0</v>
      </c>
      <c r="CP77" s="34">
        <f t="shared" ca="1" si="51"/>
        <v>0</v>
      </c>
      <c r="CQ77" s="34">
        <f t="shared" ca="1" si="51"/>
        <v>0</v>
      </c>
      <c r="CR77" s="34">
        <f t="shared" ca="1" si="51"/>
        <v>0</v>
      </c>
      <c r="CS77" s="34">
        <f t="shared" ca="1" si="51"/>
        <v>0</v>
      </c>
      <c r="CT77" s="34">
        <f t="shared" ca="1" si="51"/>
        <v>0</v>
      </c>
      <c r="CU77" s="34">
        <f t="shared" ca="1" si="51"/>
        <v>0</v>
      </c>
      <c r="CV77" s="34">
        <f t="shared" ca="1" si="51"/>
        <v>0</v>
      </c>
      <c r="CW77" s="34">
        <f t="shared" ca="1" si="51"/>
        <v>0</v>
      </c>
      <c r="CX77" s="34">
        <f t="shared" ca="1" si="51"/>
        <v>0</v>
      </c>
      <c r="CY77" s="34">
        <f t="shared" ca="1" si="51"/>
        <v>0</v>
      </c>
      <c r="CZ77" s="34">
        <f t="shared" ca="1" si="51"/>
        <v>0</v>
      </c>
      <c r="DA77" s="34">
        <f t="shared" ca="1" si="51"/>
        <v>0</v>
      </c>
      <c r="DB77" s="34">
        <f t="shared" ca="1" si="51"/>
        <v>0</v>
      </c>
      <c r="DC77" s="34">
        <f t="shared" ca="1" si="51"/>
        <v>0</v>
      </c>
      <c r="DD77" s="34">
        <f t="shared" ca="1" si="51"/>
        <v>0</v>
      </c>
      <c r="DE77" s="34">
        <f t="shared" ca="1" si="51"/>
        <v>0</v>
      </c>
      <c r="DF77" s="34">
        <f t="shared" ca="1" si="51"/>
        <v>0</v>
      </c>
      <c r="DG77" s="34">
        <f t="shared" ca="1" si="51"/>
        <v>0</v>
      </c>
      <c r="DH77" s="34">
        <f t="shared" ca="1" si="51"/>
        <v>0</v>
      </c>
      <c r="DI77" s="34">
        <f t="shared" ca="1" si="51"/>
        <v>0</v>
      </c>
      <c r="DJ77" s="34">
        <f t="shared" ca="1" si="51"/>
        <v>0</v>
      </c>
      <c r="DK77" s="34">
        <f t="shared" ca="1" si="51"/>
        <v>0</v>
      </c>
      <c r="DL77" s="34">
        <f t="shared" ca="1" si="51"/>
        <v>0</v>
      </c>
    </row>
    <row r="79" spans="1:116" x14ac:dyDescent="0.4">
      <c r="A79" s="64" t="s">
        <v>218</v>
      </c>
      <c r="G79" s="311" t="s">
        <v>630</v>
      </c>
      <c r="H79" s="310"/>
      <c r="I79" s="310"/>
      <c r="J79" s="316"/>
      <c r="K79" s="316"/>
      <c r="L79" s="316"/>
      <c r="M79" s="316"/>
      <c r="N79" s="316"/>
      <c r="O79" s="316"/>
      <c r="P79" s="330"/>
      <c r="Q79" s="263"/>
      <c r="R79" s="322"/>
      <c r="S79" s="317"/>
      <c r="T79" s="317"/>
      <c r="U79" s="317"/>
      <c r="V79" s="317"/>
      <c r="W79" s="317"/>
      <c r="X79" s="317"/>
      <c r="Y79" s="317"/>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7"/>
      <c r="AY79" s="317"/>
      <c r="AZ79" s="317"/>
      <c r="BA79" s="317"/>
      <c r="BB79" s="317"/>
      <c r="BC79" s="317"/>
      <c r="BD79" s="317"/>
      <c r="BE79" s="317"/>
      <c r="BF79" s="317"/>
      <c r="BG79" s="317"/>
      <c r="BH79" s="317"/>
      <c r="BI79" s="317"/>
      <c r="BJ79" s="317"/>
      <c r="BK79" s="317"/>
      <c r="BL79" s="317"/>
      <c r="BM79" s="317"/>
      <c r="BN79" s="317"/>
      <c r="BO79" s="317"/>
      <c r="BP79" s="317"/>
      <c r="BQ79" s="317"/>
      <c r="BR79" s="317"/>
      <c r="BS79" s="317"/>
      <c r="BT79" s="317"/>
      <c r="BU79" s="317"/>
      <c r="BV79" s="317"/>
      <c r="BW79" s="317"/>
      <c r="BX79" s="317"/>
      <c r="BY79" s="317"/>
      <c r="BZ79" s="317"/>
      <c r="CA79" s="317"/>
      <c r="CB79" s="317"/>
      <c r="CC79" s="317"/>
      <c r="CD79" s="317"/>
      <c r="CE79" s="317"/>
      <c r="CF79" s="317"/>
      <c r="CG79" s="317"/>
      <c r="CH79" s="317"/>
      <c r="CI79" s="317"/>
      <c r="CJ79" s="317"/>
      <c r="CK79" s="317"/>
      <c r="CL79" s="331"/>
      <c r="CN79" s="322"/>
      <c r="CO79" s="317"/>
      <c r="CP79" s="317"/>
      <c r="CQ79" s="317"/>
      <c r="CR79" s="317"/>
      <c r="CS79" s="317"/>
      <c r="CT79" s="317"/>
      <c r="CU79" s="317"/>
      <c r="CV79" s="317"/>
      <c r="CW79" s="317"/>
      <c r="CX79" s="317"/>
      <c r="CY79" s="317"/>
      <c r="CZ79" s="317"/>
      <c r="DA79" s="317"/>
      <c r="DB79" s="317"/>
      <c r="DC79" s="317"/>
      <c r="DD79" s="317"/>
      <c r="DE79" s="317"/>
      <c r="DF79" s="317"/>
      <c r="DG79" s="317"/>
      <c r="DH79" s="317"/>
      <c r="DI79" s="317"/>
      <c r="DJ79" s="317"/>
      <c r="DK79" s="317"/>
      <c r="DL79" s="331"/>
    </row>
    <row r="80" spans="1:116" x14ac:dyDescent="0.4">
      <c r="G80" s="12" t="s">
        <v>631</v>
      </c>
    </row>
    <row r="81" spans="2:116" x14ac:dyDescent="0.4">
      <c r="G81" s="374" t="s">
        <v>615</v>
      </c>
      <c r="K81" s="53">
        <f>SUMIF($4:$4,K$3,81:81)</f>
        <v>-305512.8</v>
      </c>
      <c r="L81" s="53">
        <f>SUMIF($4:$4,L$3,81:81)</f>
        <v>-320600.94</v>
      </c>
      <c r="M81" s="53">
        <f>SUMIF($4:$4,M$3,81:81)</f>
        <v>-336443.48699999996</v>
      </c>
      <c r="N81" s="53">
        <f>SUMIF($4:$4,N$3,81:81)</f>
        <v>-353078.16134999995</v>
      </c>
      <c r="O81" s="53">
        <f>SUMIF($4:$4,O$3,81:81)</f>
        <v>-370544.56941750017</v>
      </c>
      <c r="P81" s="53">
        <f>SUMIF($4:$4,P$3,81:81)</f>
        <v>-388884.29788837512</v>
      </c>
      <c r="R81"/>
      <c r="S81" s="53">
        <f t="shared" ref="S81:AX81" si="52">S51</f>
        <v>-25459.4</v>
      </c>
      <c r="T81" s="53">
        <f t="shared" si="52"/>
        <v>-25459.4</v>
      </c>
      <c r="U81" s="53">
        <f t="shared" si="52"/>
        <v>-25459.4</v>
      </c>
      <c r="V81" s="53">
        <f t="shared" si="52"/>
        <v>-25459.4</v>
      </c>
      <c r="W81" s="53">
        <f t="shared" si="52"/>
        <v>-25459.4</v>
      </c>
      <c r="X81" s="53">
        <f t="shared" si="52"/>
        <v>-25459.4</v>
      </c>
      <c r="Y81" s="53">
        <f t="shared" si="52"/>
        <v>-25459.4</v>
      </c>
      <c r="Z81" s="53">
        <f t="shared" si="52"/>
        <v>-25459.4</v>
      </c>
      <c r="AA81" s="53">
        <f t="shared" si="52"/>
        <v>-25459.4</v>
      </c>
      <c r="AB81" s="53">
        <f t="shared" si="52"/>
        <v>-25459.4</v>
      </c>
      <c r="AC81" s="53">
        <f t="shared" si="52"/>
        <v>-25459.4</v>
      </c>
      <c r="AD81" s="53">
        <f t="shared" si="52"/>
        <v>-25459.4</v>
      </c>
      <c r="AE81" s="53">
        <f t="shared" si="52"/>
        <v>-26716.745000000006</v>
      </c>
      <c r="AF81" s="53">
        <f t="shared" si="52"/>
        <v>-26716.745000000006</v>
      </c>
      <c r="AG81" s="53">
        <f t="shared" si="52"/>
        <v>-26716.745000000006</v>
      </c>
      <c r="AH81" s="53">
        <f t="shared" si="52"/>
        <v>-26716.745000000006</v>
      </c>
      <c r="AI81" s="53">
        <f t="shared" si="52"/>
        <v>-26716.745000000006</v>
      </c>
      <c r="AJ81" s="53">
        <f t="shared" si="52"/>
        <v>-26716.745000000006</v>
      </c>
      <c r="AK81" s="53">
        <f t="shared" si="52"/>
        <v>-26716.745000000006</v>
      </c>
      <c r="AL81" s="53">
        <f t="shared" si="52"/>
        <v>-26716.745000000006</v>
      </c>
      <c r="AM81" s="53">
        <f t="shared" si="52"/>
        <v>-26716.745000000006</v>
      </c>
      <c r="AN81" s="53">
        <f t="shared" si="52"/>
        <v>-26716.745000000006</v>
      </c>
      <c r="AO81" s="53">
        <f t="shared" si="52"/>
        <v>-26716.745000000006</v>
      </c>
      <c r="AP81" s="53">
        <f t="shared" si="52"/>
        <v>-26716.745000000006</v>
      </c>
      <c r="AQ81" s="53">
        <f t="shared" si="52"/>
        <v>-28036.957250000003</v>
      </c>
      <c r="AR81" s="53">
        <f t="shared" si="52"/>
        <v>-28036.957250000003</v>
      </c>
      <c r="AS81" s="53">
        <f t="shared" si="52"/>
        <v>-28036.957250000003</v>
      </c>
      <c r="AT81" s="53">
        <f t="shared" si="52"/>
        <v>-28036.957250000003</v>
      </c>
      <c r="AU81" s="53">
        <f t="shared" si="52"/>
        <v>-28036.957250000003</v>
      </c>
      <c r="AV81" s="53">
        <f t="shared" si="52"/>
        <v>-28036.957250000003</v>
      </c>
      <c r="AW81" s="53">
        <f t="shared" si="52"/>
        <v>-28036.957250000003</v>
      </c>
      <c r="AX81" s="53">
        <f t="shared" si="52"/>
        <v>-28036.957250000003</v>
      </c>
      <c r="AY81" s="53">
        <f t="shared" ref="AY81:CD81" si="53">AY51</f>
        <v>-28036.957250000003</v>
      </c>
      <c r="AZ81" s="53">
        <f t="shared" si="53"/>
        <v>-28036.957250000003</v>
      </c>
      <c r="BA81" s="53">
        <f t="shared" si="53"/>
        <v>-28036.957250000003</v>
      </c>
      <c r="BB81" s="53">
        <f t="shared" si="53"/>
        <v>-28036.957250000003</v>
      </c>
      <c r="BC81" s="53">
        <f t="shared" si="53"/>
        <v>-29423.180112500002</v>
      </c>
      <c r="BD81" s="53">
        <f t="shared" si="53"/>
        <v>-29423.180112500002</v>
      </c>
      <c r="BE81" s="53">
        <f t="shared" si="53"/>
        <v>-29423.180112500002</v>
      </c>
      <c r="BF81" s="53">
        <f t="shared" si="53"/>
        <v>-29423.180112500002</v>
      </c>
      <c r="BG81" s="53">
        <f t="shared" si="53"/>
        <v>-29423.180112500002</v>
      </c>
      <c r="BH81" s="53">
        <f t="shared" si="53"/>
        <v>-29423.180112500002</v>
      </c>
      <c r="BI81" s="53">
        <f t="shared" si="53"/>
        <v>-29423.180112500002</v>
      </c>
      <c r="BJ81" s="53">
        <f t="shared" si="53"/>
        <v>-29423.180112500002</v>
      </c>
      <c r="BK81" s="53">
        <f t="shared" si="53"/>
        <v>-29423.180112500002</v>
      </c>
      <c r="BL81" s="53">
        <f t="shared" si="53"/>
        <v>-29423.180112500002</v>
      </c>
      <c r="BM81" s="53">
        <f t="shared" si="53"/>
        <v>-29423.180112500002</v>
      </c>
      <c r="BN81" s="53">
        <f t="shared" si="53"/>
        <v>-29423.180112500002</v>
      </c>
      <c r="BO81" s="53">
        <f t="shared" si="53"/>
        <v>-30878.714118125004</v>
      </c>
      <c r="BP81" s="53">
        <f t="shared" si="53"/>
        <v>-30878.714118125004</v>
      </c>
      <c r="BQ81" s="53">
        <f t="shared" si="53"/>
        <v>-30878.714118125004</v>
      </c>
      <c r="BR81" s="53">
        <f t="shared" si="53"/>
        <v>-30878.714118125004</v>
      </c>
      <c r="BS81" s="53">
        <f t="shared" si="53"/>
        <v>-30878.714118125004</v>
      </c>
      <c r="BT81" s="53">
        <f t="shared" si="53"/>
        <v>-30878.714118125004</v>
      </c>
      <c r="BU81" s="53">
        <f t="shared" si="53"/>
        <v>-30878.714118125004</v>
      </c>
      <c r="BV81" s="53">
        <f t="shared" si="53"/>
        <v>-30878.714118125004</v>
      </c>
      <c r="BW81" s="53">
        <f t="shared" si="53"/>
        <v>-30878.714118125004</v>
      </c>
      <c r="BX81" s="53">
        <f t="shared" si="53"/>
        <v>-30878.714118125004</v>
      </c>
      <c r="BY81" s="53">
        <f t="shared" si="53"/>
        <v>-30878.714118125004</v>
      </c>
      <c r="BZ81" s="53">
        <f t="shared" si="53"/>
        <v>-30878.714118125004</v>
      </c>
      <c r="CA81" s="53">
        <f t="shared" si="53"/>
        <v>-32407.024824031254</v>
      </c>
      <c r="CB81" s="53">
        <f t="shared" si="53"/>
        <v>-32407.024824031254</v>
      </c>
      <c r="CC81" s="53">
        <f t="shared" si="53"/>
        <v>-32407.024824031254</v>
      </c>
      <c r="CD81" s="53">
        <f t="shared" si="53"/>
        <v>-32407.024824031254</v>
      </c>
      <c r="CE81" s="53">
        <f t="shared" ref="CE81:CL81" si="54">CE51</f>
        <v>-32407.024824031254</v>
      </c>
      <c r="CF81" s="53">
        <f t="shared" si="54"/>
        <v>-32407.024824031254</v>
      </c>
      <c r="CG81" s="53">
        <f t="shared" si="54"/>
        <v>-32407.024824031254</v>
      </c>
      <c r="CH81" s="53">
        <f t="shared" si="54"/>
        <v>-32407.024824031254</v>
      </c>
      <c r="CI81" s="53">
        <f t="shared" si="54"/>
        <v>-32407.024824031254</v>
      </c>
      <c r="CJ81" s="53">
        <f t="shared" si="54"/>
        <v>-32407.024824031254</v>
      </c>
      <c r="CK81" s="53">
        <f t="shared" si="54"/>
        <v>-32407.024824031254</v>
      </c>
      <c r="CL81" s="53">
        <f t="shared" si="54"/>
        <v>-32407.024824031254</v>
      </c>
      <c r="CN81" s="53">
        <f t="shared" ref="CN81:DL81" si="55">CN51</f>
        <v>0</v>
      </c>
      <c r="CO81" s="53">
        <f t="shared" si="55"/>
        <v>0</v>
      </c>
      <c r="CP81" s="53">
        <f t="shared" si="55"/>
        <v>0</v>
      </c>
      <c r="CQ81" s="53">
        <f t="shared" si="55"/>
        <v>0</v>
      </c>
      <c r="CR81" s="53">
        <f t="shared" si="55"/>
        <v>0</v>
      </c>
      <c r="CS81" s="53">
        <f t="shared" si="55"/>
        <v>0</v>
      </c>
      <c r="CT81" s="53">
        <f t="shared" si="55"/>
        <v>0</v>
      </c>
      <c r="CU81" s="53">
        <f t="shared" si="55"/>
        <v>0</v>
      </c>
      <c r="CV81" s="53">
        <f t="shared" si="55"/>
        <v>0</v>
      </c>
      <c r="CW81" s="53">
        <f t="shared" si="55"/>
        <v>0</v>
      </c>
      <c r="CX81" s="53">
        <f t="shared" si="55"/>
        <v>0</v>
      </c>
      <c r="CY81" s="53">
        <f t="shared" si="55"/>
        <v>0</v>
      </c>
      <c r="CZ81" s="53">
        <f t="shared" si="55"/>
        <v>0</v>
      </c>
      <c r="DA81" s="53">
        <f t="shared" si="55"/>
        <v>0</v>
      </c>
      <c r="DB81" s="53">
        <f t="shared" si="55"/>
        <v>0</v>
      </c>
      <c r="DC81" s="53">
        <f t="shared" si="55"/>
        <v>0</v>
      </c>
      <c r="DD81" s="53">
        <f t="shared" si="55"/>
        <v>0</v>
      </c>
      <c r="DE81" s="53">
        <f t="shared" si="55"/>
        <v>0</v>
      </c>
      <c r="DF81" s="53">
        <f t="shared" si="55"/>
        <v>0</v>
      </c>
      <c r="DG81" s="53">
        <f t="shared" si="55"/>
        <v>0</v>
      </c>
      <c r="DH81" s="53">
        <f t="shared" si="55"/>
        <v>0</v>
      </c>
      <c r="DI81" s="53">
        <f t="shared" si="55"/>
        <v>0</v>
      </c>
      <c r="DJ81" s="53">
        <f t="shared" si="55"/>
        <v>0</v>
      </c>
      <c r="DK81" s="53">
        <f t="shared" si="55"/>
        <v>0</v>
      </c>
      <c r="DL81" s="53">
        <f t="shared" si="55"/>
        <v>0</v>
      </c>
    </row>
    <row r="82" spans="2:116" x14ac:dyDescent="0.4">
      <c r="B82" s="27" t="s">
        <v>234</v>
      </c>
      <c r="R82"/>
    </row>
    <row r="83" spans="2:116" x14ac:dyDescent="0.4">
      <c r="B83" s="27" t="s">
        <v>234</v>
      </c>
      <c r="G83" s="12" t="s">
        <v>632</v>
      </c>
      <c r="R83"/>
    </row>
    <row r="84" spans="2:116" x14ac:dyDescent="0.4">
      <c r="B84" s="27" t="s">
        <v>234</v>
      </c>
      <c r="C84" s="53"/>
      <c r="D84" s="53"/>
      <c r="E84" s="53"/>
      <c r="F84" s="27" t="s">
        <v>234</v>
      </c>
      <c r="G84" s="27" t="s">
        <v>633</v>
      </c>
      <c r="H84" s="53"/>
      <c r="I84" s="53"/>
      <c r="K84" s="63">
        <f>SUMIF($4:$4,K$3,84:84)</f>
        <v>0</v>
      </c>
      <c r="L84" s="63">
        <f>SUMIF($4:$4,L$3,84:84)</f>
        <v>0</v>
      </c>
      <c r="M84" s="63">
        <f>SUMIF($4:$4,M$3,84:84)</f>
        <v>0</v>
      </c>
      <c r="N84" s="63">
        <f>SUMIF($4:$4,N$3,84:84)</f>
        <v>0</v>
      </c>
      <c r="O84" s="63">
        <f>SUMIF($4:$4,O$3,84:84)</f>
        <v>0</v>
      </c>
      <c r="P84" s="63">
        <f>SUMIF($4:$4,P$3,84:84)</f>
        <v>0</v>
      </c>
      <c r="Q84" s="28"/>
      <c r="R84"/>
      <c r="S84" s="265">
        <f>SUMIF($C:$C,$F84,S:S)</f>
        <v>0</v>
      </c>
      <c r="T84" s="265">
        <f>SUMIF($C:$C,$F84,T:T)</f>
        <v>0</v>
      </c>
      <c r="U84" s="265">
        <f>SUMIF($C:$C,$F84,U:U)</f>
        <v>0</v>
      </c>
      <c r="V84" s="265">
        <f>SUMIF($C:$C,$F84,V:V)</f>
        <v>0</v>
      </c>
      <c r="W84" s="265">
        <f>SUMIF($C:$C,$F84,W:W)</f>
        <v>0</v>
      </c>
      <c r="X84" s="265">
        <f>SUMIF($C:$C,$F84,X:X)</f>
        <v>0</v>
      </c>
      <c r="Y84" s="265">
        <f>SUMIF($C:$C,$F84,Y:Y)</f>
        <v>0</v>
      </c>
      <c r="Z84" s="265">
        <f>SUMIF($C:$C,$F84,Z:Z)</f>
        <v>0</v>
      </c>
      <c r="AA84" s="265">
        <f>SUMIF($C:$C,$F84,AA:AA)</f>
        <v>0</v>
      </c>
      <c r="AB84" s="265">
        <f>SUMIF($C:$C,$F84,AB:AB)</f>
        <v>0</v>
      </c>
      <c r="AC84" s="265">
        <f>SUMIF($C:$C,$F84,AC:AC)</f>
        <v>0</v>
      </c>
      <c r="AD84" s="265">
        <f>SUMIF($C:$C,$F84,AD:AD)</f>
        <v>0</v>
      </c>
      <c r="AE84" s="265">
        <f>SUMIF($C:$C,$F84,AE:AE)</f>
        <v>0</v>
      </c>
      <c r="AF84" s="265">
        <f>SUMIF($C:$C,$F84,AF:AF)</f>
        <v>0</v>
      </c>
      <c r="AG84" s="265">
        <f>SUMIF($C:$C,$F84,AG:AG)</f>
        <v>0</v>
      </c>
      <c r="AH84" s="265">
        <f>SUMIF($C:$C,$F84,AH:AH)</f>
        <v>0</v>
      </c>
      <c r="AI84" s="265">
        <f>SUMIF($C:$C,$F84,AI:AI)</f>
        <v>0</v>
      </c>
      <c r="AJ84" s="265">
        <f>SUMIF($C:$C,$F84,AJ:AJ)</f>
        <v>0</v>
      </c>
      <c r="AK84" s="265">
        <f>SUMIF($C:$C,$F84,AK:AK)</f>
        <v>0</v>
      </c>
      <c r="AL84" s="265">
        <f>SUMIF($C:$C,$F84,AL:AL)</f>
        <v>0</v>
      </c>
      <c r="AM84" s="265">
        <f>SUMIF($C:$C,$F84,AM:AM)</f>
        <v>0</v>
      </c>
      <c r="AN84" s="265">
        <f>SUMIF($C:$C,$F84,AN:AN)</f>
        <v>0</v>
      </c>
      <c r="AO84" s="265">
        <f>SUMIF($C:$C,$F84,AO:AO)</f>
        <v>0</v>
      </c>
      <c r="AP84" s="265">
        <f>SUMIF($C:$C,$F84,AP:AP)</f>
        <v>0</v>
      </c>
      <c r="AQ84" s="265">
        <f>SUMIF($C:$C,$F84,AQ:AQ)</f>
        <v>0</v>
      </c>
      <c r="AR84" s="265">
        <f>SUMIF($C:$C,$F84,AR:AR)</f>
        <v>0</v>
      </c>
      <c r="AS84" s="265">
        <f>SUMIF($C:$C,$F84,AS:AS)</f>
        <v>0</v>
      </c>
      <c r="AT84" s="265">
        <f>SUMIF($C:$C,$F84,AT:AT)</f>
        <v>0</v>
      </c>
      <c r="AU84" s="265">
        <f>SUMIF($C:$C,$F84,AU:AU)</f>
        <v>0</v>
      </c>
      <c r="AV84" s="265">
        <f>SUMIF($C:$C,$F84,AV:AV)</f>
        <v>0</v>
      </c>
      <c r="AW84" s="265">
        <f>SUMIF($C:$C,$F84,AW:AW)</f>
        <v>0</v>
      </c>
      <c r="AX84" s="265">
        <f>SUMIF($C:$C,$F84,AX:AX)</f>
        <v>0</v>
      </c>
      <c r="AY84" s="265">
        <f>SUMIF($C:$C,$F84,AY:AY)</f>
        <v>0</v>
      </c>
      <c r="AZ84" s="265">
        <f>SUMIF($C:$C,$F84,AZ:AZ)</f>
        <v>0</v>
      </c>
      <c r="BA84" s="265">
        <f>SUMIF($C:$C,$F84,BA:BA)</f>
        <v>0</v>
      </c>
      <c r="BB84" s="265">
        <f>SUMIF($C:$C,$F84,BB:BB)</f>
        <v>0</v>
      </c>
      <c r="BC84" s="265">
        <f>SUMIF($C:$C,$F84,BC:BC)</f>
        <v>0</v>
      </c>
      <c r="BD84" s="265">
        <f>SUMIF($C:$C,$F84,BD:BD)</f>
        <v>0</v>
      </c>
      <c r="BE84" s="265">
        <f>SUMIF($C:$C,$F84,BE:BE)</f>
        <v>0</v>
      </c>
      <c r="BF84" s="265">
        <f>SUMIF($C:$C,$F84,BF:BF)</f>
        <v>0</v>
      </c>
      <c r="BG84" s="265">
        <f>SUMIF($C:$C,$F84,BG:BG)</f>
        <v>0</v>
      </c>
      <c r="BH84" s="265">
        <f>SUMIF($C:$C,$F84,BH:BH)</f>
        <v>0</v>
      </c>
      <c r="BI84" s="265">
        <f>SUMIF($C:$C,$F84,BI:BI)</f>
        <v>0</v>
      </c>
      <c r="BJ84" s="265">
        <f>SUMIF($C:$C,$F84,BJ:BJ)</f>
        <v>0</v>
      </c>
      <c r="BK84" s="265">
        <f>SUMIF($C:$C,$F84,BK:BK)</f>
        <v>0</v>
      </c>
      <c r="BL84" s="265">
        <f>SUMIF($C:$C,$F84,BL:BL)</f>
        <v>0</v>
      </c>
      <c r="BM84" s="265">
        <f>SUMIF($C:$C,$F84,BM:BM)</f>
        <v>0</v>
      </c>
      <c r="BN84" s="265">
        <f>SUMIF($C:$C,$F84,BN:BN)</f>
        <v>0</v>
      </c>
      <c r="BO84" s="265">
        <f>SUMIF($C:$C,$F84,BO:BO)</f>
        <v>0</v>
      </c>
      <c r="BP84" s="265">
        <f>SUMIF($C:$C,$F84,BP:BP)</f>
        <v>0</v>
      </c>
      <c r="BQ84" s="265">
        <f>SUMIF($C:$C,$F84,BQ:BQ)</f>
        <v>0</v>
      </c>
      <c r="BR84" s="265">
        <f>SUMIF($C:$C,$F84,BR:BR)</f>
        <v>0</v>
      </c>
      <c r="BS84" s="265">
        <f>SUMIF($C:$C,$F84,BS:BS)</f>
        <v>0</v>
      </c>
      <c r="BT84" s="265">
        <f>SUMIF($C:$C,$F84,BT:BT)</f>
        <v>0</v>
      </c>
      <c r="BU84" s="265">
        <f>SUMIF($C:$C,$F84,BU:BU)</f>
        <v>0</v>
      </c>
      <c r="BV84" s="265">
        <f>SUMIF($C:$C,$F84,BV:BV)</f>
        <v>0</v>
      </c>
      <c r="BW84" s="265">
        <f>SUMIF($C:$C,$F84,BW:BW)</f>
        <v>0</v>
      </c>
      <c r="BX84" s="265">
        <f>SUMIF($C:$C,$F84,BX:BX)</f>
        <v>0</v>
      </c>
      <c r="BY84" s="265">
        <f>SUMIF($C:$C,$F84,BY:BY)</f>
        <v>0</v>
      </c>
      <c r="BZ84" s="265">
        <f>SUMIF($C:$C,$F84,BZ:BZ)</f>
        <v>0</v>
      </c>
      <c r="CA84" s="265">
        <f>SUMIF($C:$C,$F84,CA:CA)</f>
        <v>0</v>
      </c>
      <c r="CB84" s="265">
        <f>SUMIF($C:$C,$F84,CB:CB)</f>
        <v>0</v>
      </c>
      <c r="CC84" s="265">
        <f>SUMIF($C:$C,$F84,CC:CC)</f>
        <v>0</v>
      </c>
      <c r="CD84" s="265">
        <f>SUMIF($C:$C,$F84,CD:CD)</f>
        <v>0</v>
      </c>
      <c r="CE84" s="265">
        <f>SUMIF($C:$C,$F84,CE:CE)</f>
        <v>0</v>
      </c>
      <c r="CF84" s="265">
        <f>SUMIF($C:$C,$F84,CF:CF)</f>
        <v>0</v>
      </c>
      <c r="CG84" s="265">
        <f>SUMIF($C:$C,$F84,CG:CG)</f>
        <v>0</v>
      </c>
      <c r="CH84" s="265">
        <f>SUMIF($C:$C,$F84,CH:CH)</f>
        <v>0</v>
      </c>
      <c r="CI84" s="265">
        <f>SUMIF($C:$C,$F84,CI:CI)</f>
        <v>0</v>
      </c>
      <c r="CJ84" s="265">
        <f>SUMIF($C:$C,$F84,CJ:CJ)</f>
        <v>0</v>
      </c>
      <c r="CK84" s="265">
        <f>SUMIF($C:$C,$F84,CK:CK)</f>
        <v>0</v>
      </c>
      <c r="CL84" s="265">
        <f>SUMIF($C:$C,$F84,CL:CL)</f>
        <v>0</v>
      </c>
      <c r="CN84" s="265">
        <f>SUMIF($C:$C,$F84,CN:CN)</f>
        <v>0</v>
      </c>
      <c r="CO84" s="265">
        <f>SUMIF($C:$C,$F84,CO:CO)</f>
        <v>0</v>
      </c>
      <c r="CP84" s="265">
        <f>SUMIF($C:$C,$F84,CP:CP)</f>
        <v>0</v>
      </c>
      <c r="CQ84" s="265">
        <f>SUMIF($C:$C,$F84,CQ:CQ)</f>
        <v>0</v>
      </c>
      <c r="CR84" s="265">
        <f>SUMIF($C:$C,$F84,CR:CR)</f>
        <v>0</v>
      </c>
      <c r="CS84" s="265">
        <f>SUMIF($C:$C,$F84,CS:CS)</f>
        <v>0</v>
      </c>
      <c r="CT84" s="265">
        <f>SUMIF($C:$C,$F84,CT:CT)</f>
        <v>0</v>
      </c>
      <c r="CU84" s="265">
        <f>SUMIF($C:$C,$F84,CU:CU)</f>
        <v>0</v>
      </c>
      <c r="CV84" s="265">
        <f>SUMIF($C:$C,$F84,CV:CV)</f>
        <v>0</v>
      </c>
      <c r="CW84" s="265">
        <f>SUMIF($C:$C,$F84,CW:CW)</f>
        <v>0</v>
      </c>
      <c r="CX84" s="265">
        <f>SUMIF($C:$C,$F84,CX:CX)</f>
        <v>0</v>
      </c>
      <c r="CY84" s="265">
        <f>SUMIF($C:$C,$F84,CY:CY)</f>
        <v>0</v>
      </c>
      <c r="CZ84" s="265">
        <f>SUMIF($C:$C,$F84,CZ:CZ)</f>
        <v>0</v>
      </c>
      <c r="DA84" s="265">
        <f>SUMIF($C:$C,$F84,DA:DA)</f>
        <v>0</v>
      </c>
      <c r="DB84" s="265">
        <f>SUMIF($C:$C,$F84,DB:DB)</f>
        <v>0</v>
      </c>
      <c r="DC84" s="265">
        <f>SUMIF($C:$C,$F84,DC:DC)</f>
        <v>0</v>
      </c>
      <c r="DD84" s="265">
        <f>SUMIF($C:$C,$F84,DD:DD)</f>
        <v>0</v>
      </c>
      <c r="DE84" s="265">
        <f>SUMIF($C:$C,$F84,DE:DE)</f>
        <v>0</v>
      </c>
      <c r="DF84" s="265">
        <f>SUMIF($C:$C,$F84,DF:DF)</f>
        <v>0</v>
      </c>
      <c r="DG84" s="265">
        <f>SUMIF($C:$C,$F84,DG:DG)</f>
        <v>0</v>
      </c>
      <c r="DH84" s="265">
        <f>SUMIF($C:$C,$F84,DH:DH)</f>
        <v>0</v>
      </c>
      <c r="DI84" s="265">
        <f>SUMIF($C:$C,$F84,DI:DI)</f>
        <v>0</v>
      </c>
      <c r="DJ84" s="265">
        <f>SUMIF($C:$C,$F84,DJ:DJ)</f>
        <v>0</v>
      </c>
      <c r="DK84" s="265">
        <f>SUMIF($C:$C,$F84,DK:DK)</f>
        <v>0</v>
      </c>
      <c r="DL84" s="265">
        <f>SUMIF($C:$C,$F84,DL:DL)</f>
        <v>0</v>
      </c>
    </row>
    <row r="85" spans="2:116" x14ac:dyDescent="0.4">
      <c r="B85" t="s">
        <v>577</v>
      </c>
      <c r="F85" t="s">
        <v>577</v>
      </c>
      <c r="G85" s="374" t="s">
        <v>634</v>
      </c>
      <c r="H85" s="53"/>
      <c r="I85" s="53"/>
      <c r="K85" s="53">
        <f t="shared" ref="K85:P85" si="56">-K44</f>
        <v>0</v>
      </c>
      <c r="L85" s="53">
        <f t="shared" si="56"/>
        <v>0</v>
      </c>
      <c r="M85" s="53">
        <f t="shared" si="56"/>
        <v>0</v>
      </c>
      <c r="N85" s="53">
        <f t="shared" si="56"/>
        <v>0</v>
      </c>
      <c r="O85" s="53">
        <f t="shared" si="56"/>
        <v>0</v>
      </c>
      <c r="P85" s="53">
        <f t="shared" si="56"/>
        <v>0</v>
      </c>
      <c r="R85"/>
      <c r="S85" s="53">
        <f t="shared" ref="S85:AX85" si="57">-S44</f>
        <v>0</v>
      </c>
      <c r="T85" s="53">
        <f t="shared" si="57"/>
        <v>0</v>
      </c>
      <c r="U85" s="53">
        <f t="shared" si="57"/>
        <v>0</v>
      </c>
      <c r="V85" s="53">
        <f t="shared" si="57"/>
        <v>0</v>
      </c>
      <c r="W85" s="53">
        <f t="shared" si="57"/>
        <v>0</v>
      </c>
      <c r="X85" s="53">
        <f t="shared" si="57"/>
        <v>0</v>
      </c>
      <c r="Y85" s="53">
        <f t="shared" si="57"/>
        <v>0</v>
      </c>
      <c r="Z85" s="53">
        <f t="shared" si="57"/>
        <v>0</v>
      </c>
      <c r="AA85" s="53">
        <f t="shared" si="57"/>
        <v>0</v>
      </c>
      <c r="AB85" s="53">
        <f t="shared" si="57"/>
        <v>0</v>
      </c>
      <c r="AC85" s="53">
        <f t="shared" si="57"/>
        <v>0</v>
      </c>
      <c r="AD85" s="53">
        <f t="shared" si="57"/>
        <v>0</v>
      </c>
      <c r="AE85" s="53">
        <f t="shared" si="57"/>
        <v>0</v>
      </c>
      <c r="AF85" s="53">
        <f t="shared" si="57"/>
        <v>0</v>
      </c>
      <c r="AG85" s="53">
        <f t="shared" si="57"/>
        <v>0</v>
      </c>
      <c r="AH85" s="53">
        <f t="shared" si="57"/>
        <v>0</v>
      </c>
      <c r="AI85" s="53">
        <f t="shared" si="57"/>
        <v>0</v>
      </c>
      <c r="AJ85" s="53">
        <f t="shared" si="57"/>
        <v>0</v>
      </c>
      <c r="AK85" s="53">
        <f t="shared" si="57"/>
        <v>0</v>
      </c>
      <c r="AL85" s="53">
        <f t="shared" si="57"/>
        <v>0</v>
      </c>
      <c r="AM85" s="53">
        <f t="shared" si="57"/>
        <v>0</v>
      </c>
      <c r="AN85" s="53">
        <f t="shared" si="57"/>
        <v>0</v>
      </c>
      <c r="AO85" s="53">
        <f t="shared" si="57"/>
        <v>0</v>
      </c>
      <c r="AP85" s="53">
        <f t="shared" si="57"/>
        <v>0</v>
      </c>
      <c r="AQ85" s="53">
        <f t="shared" si="57"/>
        <v>0</v>
      </c>
      <c r="AR85" s="53">
        <f t="shared" si="57"/>
        <v>0</v>
      </c>
      <c r="AS85" s="53">
        <f t="shared" si="57"/>
        <v>0</v>
      </c>
      <c r="AT85" s="53">
        <f t="shared" si="57"/>
        <v>0</v>
      </c>
      <c r="AU85" s="53">
        <f t="shared" si="57"/>
        <v>0</v>
      </c>
      <c r="AV85" s="53">
        <f t="shared" si="57"/>
        <v>0</v>
      </c>
      <c r="AW85" s="53">
        <f t="shared" si="57"/>
        <v>0</v>
      </c>
      <c r="AX85" s="53">
        <f t="shared" si="57"/>
        <v>0</v>
      </c>
      <c r="AY85" s="53">
        <f t="shared" ref="AY85:CD85" si="58">-AY44</f>
        <v>0</v>
      </c>
      <c r="AZ85" s="53">
        <f t="shared" si="58"/>
        <v>0</v>
      </c>
      <c r="BA85" s="53">
        <f t="shared" si="58"/>
        <v>0</v>
      </c>
      <c r="BB85" s="53">
        <f t="shared" si="58"/>
        <v>0</v>
      </c>
      <c r="BC85" s="53">
        <f t="shared" si="58"/>
        <v>0</v>
      </c>
      <c r="BD85" s="53">
        <f t="shared" si="58"/>
        <v>0</v>
      </c>
      <c r="BE85" s="53">
        <f t="shared" si="58"/>
        <v>0</v>
      </c>
      <c r="BF85" s="53">
        <f t="shared" si="58"/>
        <v>0</v>
      </c>
      <c r="BG85" s="53">
        <f t="shared" si="58"/>
        <v>0</v>
      </c>
      <c r="BH85" s="53">
        <f t="shared" si="58"/>
        <v>0</v>
      </c>
      <c r="BI85" s="53">
        <f t="shared" si="58"/>
        <v>0</v>
      </c>
      <c r="BJ85" s="53">
        <f t="shared" si="58"/>
        <v>0</v>
      </c>
      <c r="BK85" s="53">
        <f t="shared" si="58"/>
        <v>0</v>
      </c>
      <c r="BL85" s="53">
        <f t="shared" si="58"/>
        <v>0</v>
      </c>
      <c r="BM85" s="53">
        <f t="shared" si="58"/>
        <v>0</v>
      </c>
      <c r="BN85" s="53">
        <f t="shared" si="58"/>
        <v>0</v>
      </c>
      <c r="BO85" s="53">
        <f t="shared" si="58"/>
        <v>0</v>
      </c>
      <c r="BP85" s="53">
        <f t="shared" si="58"/>
        <v>0</v>
      </c>
      <c r="BQ85" s="53">
        <f t="shared" si="58"/>
        <v>0</v>
      </c>
      <c r="BR85" s="53">
        <f t="shared" si="58"/>
        <v>0</v>
      </c>
      <c r="BS85" s="53">
        <f t="shared" si="58"/>
        <v>0</v>
      </c>
      <c r="BT85" s="53">
        <f t="shared" si="58"/>
        <v>0</v>
      </c>
      <c r="BU85" s="53">
        <f t="shared" si="58"/>
        <v>0</v>
      </c>
      <c r="BV85" s="53">
        <f t="shared" si="58"/>
        <v>0</v>
      </c>
      <c r="BW85" s="53">
        <f t="shared" si="58"/>
        <v>0</v>
      </c>
      <c r="BX85" s="53">
        <f t="shared" si="58"/>
        <v>0</v>
      </c>
      <c r="BY85" s="53">
        <f t="shared" si="58"/>
        <v>0</v>
      </c>
      <c r="BZ85" s="53">
        <f t="shared" si="58"/>
        <v>0</v>
      </c>
      <c r="CA85" s="53">
        <f t="shared" si="58"/>
        <v>0</v>
      </c>
      <c r="CB85" s="53">
        <f t="shared" si="58"/>
        <v>0</v>
      </c>
      <c r="CC85" s="53">
        <f t="shared" si="58"/>
        <v>0</v>
      </c>
      <c r="CD85" s="53">
        <f t="shared" si="58"/>
        <v>0</v>
      </c>
      <c r="CE85" s="53">
        <f t="shared" ref="CE85:CL85" si="59">-CE44</f>
        <v>0</v>
      </c>
      <c r="CF85" s="53">
        <f t="shared" si="59"/>
        <v>0</v>
      </c>
      <c r="CG85" s="53">
        <f t="shared" si="59"/>
        <v>0</v>
      </c>
      <c r="CH85" s="53">
        <f t="shared" si="59"/>
        <v>0</v>
      </c>
      <c r="CI85" s="53">
        <f t="shared" si="59"/>
        <v>0</v>
      </c>
      <c r="CJ85" s="53">
        <f t="shared" si="59"/>
        <v>0</v>
      </c>
      <c r="CK85" s="53">
        <f t="shared" si="59"/>
        <v>0</v>
      </c>
      <c r="CL85" s="53">
        <f t="shared" si="59"/>
        <v>0</v>
      </c>
      <c r="CN85" s="53">
        <f t="shared" ref="CN85:DL85" si="60">-CN44</f>
        <v>0</v>
      </c>
      <c r="CO85" s="53">
        <f t="shared" si="60"/>
        <v>0</v>
      </c>
      <c r="CP85" s="53">
        <f t="shared" si="60"/>
        <v>0</v>
      </c>
      <c r="CQ85" s="53">
        <f t="shared" si="60"/>
        <v>0</v>
      </c>
      <c r="CR85" s="53">
        <f t="shared" si="60"/>
        <v>0</v>
      </c>
      <c r="CS85" s="53">
        <f t="shared" si="60"/>
        <v>0</v>
      </c>
      <c r="CT85" s="53">
        <f t="shared" si="60"/>
        <v>0</v>
      </c>
      <c r="CU85" s="53">
        <f t="shared" si="60"/>
        <v>0</v>
      </c>
      <c r="CV85" s="53">
        <f t="shared" si="60"/>
        <v>0</v>
      </c>
      <c r="CW85" s="53">
        <f t="shared" si="60"/>
        <v>0</v>
      </c>
      <c r="CX85" s="53">
        <f t="shared" si="60"/>
        <v>0</v>
      </c>
      <c r="CY85" s="53">
        <f t="shared" si="60"/>
        <v>0</v>
      </c>
      <c r="CZ85" s="53">
        <f t="shared" si="60"/>
        <v>0</v>
      </c>
      <c r="DA85" s="53">
        <f t="shared" si="60"/>
        <v>0</v>
      </c>
      <c r="DB85" s="53">
        <f t="shared" si="60"/>
        <v>0</v>
      </c>
      <c r="DC85" s="53">
        <f t="shared" si="60"/>
        <v>0</v>
      </c>
      <c r="DD85" s="53">
        <f t="shared" si="60"/>
        <v>0</v>
      </c>
      <c r="DE85" s="53">
        <f t="shared" si="60"/>
        <v>0</v>
      </c>
      <c r="DF85" s="53">
        <f t="shared" si="60"/>
        <v>0</v>
      </c>
      <c r="DG85" s="53">
        <f t="shared" si="60"/>
        <v>0</v>
      </c>
      <c r="DH85" s="53">
        <f t="shared" si="60"/>
        <v>0</v>
      </c>
      <c r="DI85" s="53">
        <f t="shared" si="60"/>
        <v>0</v>
      </c>
      <c r="DJ85" s="53">
        <f t="shared" si="60"/>
        <v>0</v>
      </c>
      <c r="DK85" s="53">
        <f t="shared" si="60"/>
        <v>0</v>
      </c>
      <c r="DL85" s="53">
        <f t="shared" si="60"/>
        <v>0</v>
      </c>
    </row>
    <row r="86" spans="2:116" x14ac:dyDescent="0.4">
      <c r="B86" t="s">
        <v>577</v>
      </c>
      <c r="F86" t="s">
        <v>577</v>
      </c>
      <c r="G86" s="27" t="s">
        <v>635</v>
      </c>
      <c r="K86" s="63">
        <f ca="1">SUMIF($4:$4,K$3,86:86)</f>
        <v>-305512.8</v>
      </c>
      <c r="L86" s="63">
        <f ca="1">SUMIF($4:$4,L$3,86:86)</f>
        <v>-320600.94</v>
      </c>
      <c r="M86" s="63">
        <f ca="1">SUMIF($4:$4,M$3,86:86)</f>
        <v>-336443.48699999996</v>
      </c>
      <c r="N86" s="63">
        <f ca="1">SUMIF($4:$4,N$3,86:86)</f>
        <v>-353078.16134999995</v>
      </c>
      <c r="O86" s="63">
        <f ca="1">SUMIF($4:$4,O$3,86:86)</f>
        <v>-370544.56941750017</v>
      </c>
      <c r="P86" s="63">
        <f ca="1">SUMIF($4:$4,P$3,86:86)</f>
        <v>-388884.29788837512</v>
      </c>
      <c r="R86"/>
      <c r="S86" s="63">
        <f ca="1">SUM(S81:OFFSET(S86,-1,0))-S84</f>
        <v>-25459.4</v>
      </c>
      <c r="T86" s="63">
        <f ca="1">SUM(T81:OFFSET(T86,-1,0))-T84</f>
        <v>-25459.4</v>
      </c>
      <c r="U86" s="63">
        <f ca="1">SUM(U81:OFFSET(U86,-1,0))-U84</f>
        <v>-25459.4</v>
      </c>
      <c r="V86" s="63">
        <f ca="1">SUM(V81:OFFSET(V86,-1,0))-V84</f>
        <v>-25459.4</v>
      </c>
      <c r="W86" s="63">
        <f ca="1">SUM(W81:OFFSET(W86,-1,0))-W84</f>
        <v>-25459.4</v>
      </c>
      <c r="X86" s="63">
        <f ca="1">SUM(X81:OFFSET(X86,-1,0))-X84</f>
        <v>-25459.4</v>
      </c>
      <c r="Y86" s="63">
        <f ca="1">SUM(Y81:OFFSET(Y86,-1,0))-Y84</f>
        <v>-25459.4</v>
      </c>
      <c r="Z86" s="63">
        <f ca="1">SUM(Z81:OFFSET(Z86,-1,0))-Z84</f>
        <v>-25459.4</v>
      </c>
      <c r="AA86" s="63">
        <f ca="1">SUM(AA81:OFFSET(AA86,-1,0))-AA84</f>
        <v>-25459.4</v>
      </c>
      <c r="AB86" s="63">
        <f ca="1">SUM(AB81:OFFSET(AB86,-1,0))-AB84</f>
        <v>-25459.4</v>
      </c>
      <c r="AC86" s="63">
        <f ca="1">SUM(AC81:OFFSET(AC86,-1,0))-AC84</f>
        <v>-25459.4</v>
      </c>
      <c r="AD86" s="63">
        <f ca="1">SUM(AD81:OFFSET(AD86,-1,0))-AD84</f>
        <v>-25459.4</v>
      </c>
      <c r="AE86" s="63">
        <f ca="1">SUM(AE81:OFFSET(AE86,-1,0))-AE84</f>
        <v>-26716.745000000006</v>
      </c>
      <c r="AF86" s="63">
        <f ca="1">SUM(AF81:OFFSET(AF86,-1,0))-AF84</f>
        <v>-26716.745000000006</v>
      </c>
      <c r="AG86" s="63">
        <f ca="1">SUM(AG81:OFFSET(AG86,-1,0))-AG84</f>
        <v>-26716.745000000006</v>
      </c>
      <c r="AH86" s="63">
        <f ca="1">SUM(AH81:OFFSET(AH86,-1,0))-AH84</f>
        <v>-26716.745000000006</v>
      </c>
      <c r="AI86" s="63">
        <f ca="1">SUM(AI81:OFFSET(AI86,-1,0))-AI84</f>
        <v>-26716.745000000006</v>
      </c>
      <c r="AJ86" s="63">
        <f ca="1">SUM(AJ81:OFFSET(AJ86,-1,0))-AJ84</f>
        <v>-26716.745000000006</v>
      </c>
      <c r="AK86" s="63">
        <f ca="1">SUM(AK81:OFFSET(AK86,-1,0))-AK84</f>
        <v>-26716.745000000006</v>
      </c>
      <c r="AL86" s="63">
        <f ca="1">SUM(AL81:OFFSET(AL86,-1,0))-AL84</f>
        <v>-26716.745000000006</v>
      </c>
      <c r="AM86" s="63">
        <f ca="1">SUM(AM81:OFFSET(AM86,-1,0))-AM84</f>
        <v>-26716.745000000006</v>
      </c>
      <c r="AN86" s="63">
        <f ca="1">SUM(AN81:OFFSET(AN86,-1,0))-AN84</f>
        <v>-26716.745000000006</v>
      </c>
      <c r="AO86" s="63">
        <f ca="1">SUM(AO81:OFFSET(AO86,-1,0))-AO84</f>
        <v>-26716.745000000006</v>
      </c>
      <c r="AP86" s="63">
        <f ca="1">SUM(AP81:OFFSET(AP86,-1,0))-AP84</f>
        <v>-26716.745000000006</v>
      </c>
      <c r="AQ86" s="63">
        <f ca="1">SUM(AQ81:OFFSET(AQ86,-1,0))-AQ84</f>
        <v>-28036.957250000003</v>
      </c>
      <c r="AR86" s="63">
        <f ca="1">SUM(AR81:OFFSET(AR86,-1,0))-AR84</f>
        <v>-28036.957250000003</v>
      </c>
      <c r="AS86" s="63">
        <f ca="1">SUM(AS81:OFFSET(AS86,-1,0))-AS84</f>
        <v>-28036.957250000003</v>
      </c>
      <c r="AT86" s="63">
        <f ca="1">SUM(AT81:OFFSET(AT86,-1,0))-AT84</f>
        <v>-28036.957250000003</v>
      </c>
      <c r="AU86" s="63">
        <f ca="1">SUM(AU81:OFFSET(AU86,-1,0))-AU84</f>
        <v>-28036.957250000003</v>
      </c>
      <c r="AV86" s="63">
        <f ca="1">SUM(AV81:OFFSET(AV86,-1,0))-AV84</f>
        <v>-28036.957250000003</v>
      </c>
      <c r="AW86" s="63">
        <f ca="1">SUM(AW81:OFFSET(AW86,-1,0))-AW84</f>
        <v>-28036.957250000003</v>
      </c>
      <c r="AX86" s="63">
        <f ca="1">SUM(AX81:OFFSET(AX86,-1,0))-AX84</f>
        <v>-28036.957250000003</v>
      </c>
      <c r="AY86" s="63">
        <f ca="1">SUM(AY81:OFFSET(AY86,-1,0))-AY84</f>
        <v>-28036.957250000003</v>
      </c>
      <c r="AZ86" s="63">
        <f ca="1">SUM(AZ81:OFFSET(AZ86,-1,0))-AZ84</f>
        <v>-28036.957250000003</v>
      </c>
      <c r="BA86" s="63">
        <f ca="1">SUM(BA81:OFFSET(BA86,-1,0))-BA84</f>
        <v>-28036.957250000003</v>
      </c>
      <c r="BB86" s="63">
        <f ca="1">SUM(BB81:OFFSET(BB86,-1,0))-BB84</f>
        <v>-28036.957250000003</v>
      </c>
      <c r="BC86" s="63">
        <f ca="1">SUM(BC81:OFFSET(BC86,-1,0))-BC84</f>
        <v>-29423.180112500002</v>
      </c>
      <c r="BD86" s="63">
        <f ca="1">SUM(BD81:OFFSET(BD86,-1,0))-BD84</f>
        <v>-29423.180112500002</v>
      </c>
      <c r="BE86" s="63">
        <f ca="1">SUM(BE81:OFFSET(BE86,-1,0))-BE84</f>
        <v>-29423.180112500002</v>
      </c>
      <c r="BF86" s="63">
        <f ca="1">SUM(BF81:OFFSET(BF86,-1,0))-BF84</f>
        <v>-29423.180112500002</v>
      </c>
      <c r="BG86" s="63">
        <f ca="1">SUM(BG81:OFFSET(BG86,-1,0))-BG84</f>
        <v>-29423.180112500002</v>
      </c>
      <c r="BH86" s="63">
        <f ca="1">SUM(BH81:OFFSET(BH86,-1,0))-BH84</f>
        <v>-29423.180112500002</v>
      </c>
      <c r="BI86" s="63">
        <f ca="1">SUM(BI81:OFFSET(BI86,-1,0))-BI84</f>
        <v>-29423.180112500002</v>
      </c>
      <c r="BJ86" s="63">
        <f ca="1">SUM(BJ81:OFFSET(BJ86,-1,0))-BJ84</f>
        <v>-29423.180112500002</v>
      </c>
      <c r="BK86" s="63">
        <f ca="1">SUM(BK81:OFFSET(BK86,-1,0))-BK84</f>
        <v>-29423.180112500002</v>
      </c>
      <c r="BL86" s="63">
        <f ca="1">SUM(BL81:OFFSET(BL86,-1,0))-BL84</f>
        <v>-29423.180112500002</v>
      </c>
      <c r="BM86" s="63">
        <f ca="1">SUM(BM81:OFFSET(BM86,-1,0))-BM84</f>
        <v>-29423.180112500002</v>
      </c>
      <c r="BN86" s="63">
        <f ca="1">SUM(BN81:OFFSET(BN86,-1,0))-BN84</f>
        <v>-29423.180112500002</v>
      </c>
      <c r="BO86" s="63">
        <f ca="1">SUM(BO81:OFFSET(BO86,-1,0))-BO84</f>
        <v>-30878.714118125004</v>
      </c>
      <c r="BP86" s="63">
        <f ca="1">SUM(BP81:OFFSET(BP86,-1,0))-BP84</f>
        <v>-30878.714118125004</v>
      </c>
      <c r="BQ86" s="63">
        <f ca="1">SUM(BQ81:OFFSET(BQ86,-1,0))-BQ84</f>
        <v>-30878.714118125004</v>
      </c>
      <c r="BR86" s="63">
        <f ca="1">SUM(BR81:OFFSET(BR86,-1,0))-BR84</f>
        <v>-30878.714118125004</v>
      </c>
      <c r="BS86" s="63">
        <f ca="1">SUM(BS81:OFFSET(BS86,-1,0))-BS84</f>
        <v>-30878.714118125004</v>
      </c>
      <c r="BT86" s="63">
        <f ca="1">SUM(BT81:OFFSET(BT86,-1,0))-BT84</f>
        <v>-30878.714118125004</v>
      </c>
      <c r="BU86" s="63">
        <f ca="1">SUM(BU81:OFFSET(BU86,-1,0))-BU84</f>
        <v>-30878.714118125004</v>
      </c>
      <c r="BV86" s="63">
        <f ca="1">SUM(BV81:OFFSET(BV86,-1,0))-BV84</f>
        <v>-30878.714118125004</v>
      </c>
      <c r="BW86" s="63">
        <f ca="1">SUM(BW81:OFFSET(BW86,-1,0))-BW84</f>
        <v>-30878.714118125004</v>
      </c>
      <c r="BX86" s="63">
        <f ca="1">SUM(BX81:OFFSET(BX86,-1,0))-BX84</f>
        <v>-30878.714118125004</v>
      </c>
      <c r="BY86" s="63">
        <f ca="1">SUM(BY81:OFFSET(BY86,-1,0))-BY84</f>
        <v>-30878.714118125004</v>
      </c>
      <c r="BZ86" s="63">
        <f ca="1">SUM(BZ81:OFFSET(BZ86,-1,0))-BZ84</f>
        <v>-30878.714118125004</v>
      </c>
      <c r="CA86" s="63">
        <f ca="1">SUM(CA81:OFFSET(CA86,-1,0))-CA84</f>
        <v>-32407.024824031254</v>
      </c>
      <c r="CB86" s="63">
        <f ca="1">SUM(CB81:OFFSET(CB86,-1,0))-CB84</f>
        <v>-32407.024824031254</v>
      </c>
      <c r="CC86" s="63">
        <f ca="1">SUM(CC81:OFFSET(CC86,-1,0))-CC84</f>
        <v>-32407.024824031254</v>
      </c>
      <c r="CD86" s="63">
        <f ca="1">SUM(CD81:OFFSET(CD86,-1,0))-CD84</f>
        <v>-32407.024824031254</v>
      </c>
      <c r="CE86" s="63">
        <f ca="1">SUM(CE81:OFFSET(CE86,-1,0))-CE84</f>
        <v>-32407.024824031254</v>
      </c>
      <c r="CF86" s="63">
        <f ca="1">SUM(CF81:OFFSET(CF86,-1,0))-CF84</f>
        <v>-32407.024824031254</v>
      </c>
      <c r="CG86" s="63">
        <f ca="1">SUM(CG81:OFFSET(CG86,-1,0))-CG84</f>
        <v>-32407.024824031254</v>
      </c>
      <c r="CH86" s="63">
        <f ca="1">SUM(CH81:OFFSET(CH86,-1,0))-CH84</f>
        <v>-32407.024824031254</v>
      </c>
      <c r="CI86" s="63">
        <f ca="1">SUM(CI81:OFFSET(CI86,-1,0))-CI84</f>
        <v>-32407.024824031254</v>
      </c>
      <c r="CJ86" s="63">
        <f ca="1">SUM(CJ81:OFFSET(CJ86,-1,0))-CJ84</f>
        <v>-32407.024824031254</v>
      </c>
      <c r="CK86" s="63">
        <f ca="1">SUM(CK81:OFFSET(CK86,-1,0))-CK84</f>
        <v>-32407.024824031254</v>
      </c>
      <c r="CL86" s="63">
        <f ca="1">SUM(CL81:OFFSET(CL86,-1,0))-CL84</f>
        <v>-32407.024824031254</v>
      </c>
      <c r="CN86" s="63">
        <f ca="1">SUM(CN81:OFFSET(CN86,-1,0))-CN84</f>
        <v>0</v>
      </c>
      <c r="CO86" s="63">
        <f ca="1">SUM(CO81:OFFSET(CO86,-1,0))-CO84</f>
        <v>0</v>
      </c>
      <c r="CP86" s="63">
        <f ca="1">SUM(CP81:OFFSET(CP86,-1,0))-CP84</f>
        <v>0</v>
      </c>
      <c r="CQ86" s="63">
        <f ca="1">SUM(CQ81:OFFSET(CQ86,-1,0))-CQ84</f>
        <v>0</v>
      </c>
      <c r="CR86" s="63">
        <f ca="1">SUM(CR81:OFFSET(CR86,-1,0))-CR84</f>
        <v>0</v>
      </c>
      <c r="CS86" s="63">
        <f ca="1">SUM(CS81:OFFSET(CS86,-1,0))-CS84</f>
        <v>0</v>
      </c>
      <c r="CT86" s="63">
        <f ca="1">SUM(CT81:OFFSET(CT86,-1,0))-CT84</f>
        <v>0</v>
      </c>
      <c r="CU86" s="63">
        <f ca="1">SUM(CU81:OFFSET(CU86,-1,0))-CU84</f>
        <v>0</v>
      </c>
      <c r="CV86" s="63">
        <f ca="1">SUM(CV81:OFFSET(CV86,-1,0))-CV84</f>
        <v>0</v>
      </c>
      <c r="CW86" s="63">
        <f ca="1">SUM(CW81:OFFSET(CW86,-1,0))-CW84</f>
        <v>0</v>
      </c>
      <c r="CX86" s="63">
        <f ca="1">SUM(CX81:OFFSET(CX86,-1,0))-CX84</f>
        <v>0</v>
      </c>
      <c r="CY86" s="63">
        <f ca="1">SUM(CY81:OFFSET(CY86,-1,0))-CY84</f>
        <v>0</v>
      </c>
      <c r="CZ86" s="63">
        <f ca="1">SUM(CZ81:OFFSET(CZ86,-1,0))-CZ84</f>
        <v>0</v>
      </c>
      <c r="DA86" s="63">
        <f ca="1">SUM(DA81:OFFSET(DA86,-1,0))-DA84</f>
        <v>0</v>
      </c>
      <c r="DB86" s="63">
        <f ca="1">SUM(DB81:OFFSET(DB86,-1,0))-DB84</f>
        <v>0</v>
      </c>
      <c r="DC86" s="63">
        <f ca="1">SUM(DC81:OFFSET(DC86,-1,0))-DC84</f>
        <v>0</v>
      </c>
      <c r="DD86" s="63">
        <f ca="1">SUM(DD81:OFFSET(DD86,-1,0))-DD84</f>
        <v>0</v>
      </c>
      <c r="DE86" s="63">
        <f ca="1">SUM(DE81:OFFSET(DE86,-1,0))-DE84</f>
        <v>0</v>
      </c>
      <c r="DF86" s="63">
        <f ca="1">SUM(DF81:OFFSET(DF86,-1,0))-DF84</f>
        <v>0</v>
      </c>
      <c r="DG86" s="63">
        <f ca="1">SUM(DG81:OFFSET(DG86,-1,0))-DG84</f>
        <v>0</v>
      </c>
      <c r="DH86" s="63">
        <f ca="1">SUM(DH81:OFFSET(DH86,-1,0))-DH84</f>
        <v>0</v>
      </c>
      <c r="DI86" s="63">
        <f ca="1">SUM(DI81:OFFSET(DI86,-1,0))-DI84</f>
        <v>0</v>
      </c>
      <c r="DJ86" s="63">
        <f ca="1">SUM(DJ81:OFFSET(DJ86,-1,0))-DJ84</f>
        <v>0</v>
      </c>
      <c r="DK86" s="63">
        <f ca="1">SUM(DK81:OFFSET(DK86,-1,0))-DK84</f>
        <v>0</v>
      </c>
      <c r="DL86" s="63">
        <f ca="1">SUM(DL81:OFFSET(DL86,-1,0))-DL84</f>
        <v>0</v>
      </c>
    </row>
    <row r="87" spans="2:116" x14ac:dyDescent="0.4">
      <c r="R87"/>
    </row>
    <row r="88" spans="2:116" x14ac:dyDescent="0.4">
      <c r="B88" t="s">
        <v>235</v>
      </c>
      <c r="G88" s="12" t="s">
        <v>636</v>
      </c>
      <c r="R88"/>
    </row>
    <row r="89" spans="2:116" x14ac:dyDescent="0.4">
      <c r="B89" t="s">
        <v>235</v>
      </c>
      <c r="F89" t="s">
        <v>235</v>
      </c>
      <c r="G89" s="27" t="s">
        <v>637</v>
      </c>
      <c r="K89" s="63">
        <f>SUMIF($4:$4,K$3,89:89)</f>
        <v>0</v>
      </c>
      <c r="L89" s="63">
        <f>SUMIF($4:$4,L$3,89:89)</f>
        <v>0</v>
      </c>
      <c r="M89" s="63">
        <f>SUMIF($4:$4,M$3,89:89)</f>
        <v>0</v>
      </c>
      <c r="N89" s="63">
        <f>SUMIF($4:$4,N$3,89:89)</f>
        <v>0</v>
      </c>
      <c r="O89" s="63">
        <f>SUMIF($4:$4,O$3,89:89)</f>
        <v>0</v>
      </c>
      <c r="P89" s="63">
        <f>SUMIF($4:$4,P$3,89:89)</f>
        <v>0</v>
      </c>
      <c r="Q89" s="28"/>
      <c r="R89"/>
      <c r="S89" s="265">
        <f>SUMIF($C:$C,$F89,S:S)</f>
        <v>0</v>
      </c>
      <c r="T89" s="265">
        <f>SUMIF($C:$C,$F89,T:T)</f>
        <v>0</v>
      </c>
      <c r="U89" s="265">
        <f>SUMIF($C:$C,$F89,U:U)</f>
        <v>0</v>
      </c>
      <c r="V89" s="265">
        <f>SUMIF($C:$C,$F89,V:V)</f>
        <v>0</v>
      </c>
      <c r="W89" s="265">
        <f>SUMIF($C:$C,$F89,W:W)</f>
        <v>0</v>
      </c>
      <c r="X89" s="265">
        <f>SUMIF($C:$C,$F89,X:X)</f>
        <v>0</v>
      </c>
      <c r="Y89" s="265">
        <f>SUMIF($C:$C,$F89,Y:Y)</f>
        <v>0</v>
      </c>
      <c r="Z89" s="265">
        <f>SUMIF($C:$C,$F89,Z:Z)</f>
        <v>0</v>
      </c>
      <c r="AA89" s="265">
        <f>SUMIF($C:$C,$F89,AA:AA)</f>
        <v>0</v>
      </c>
      <c r="AB89" s="265">
        <f>SUMIF($C:$C,$F89,AB:AB)</f>
        <v>0</v>
      </c>
      <c r="AC89" s="265">
        <f>SUMIF($C:$C,$F89,AC:AC)</f>
        <v>0</v>
      </c>
      <c r="AD89" s="265">
        <f>SUMIF($C:$C,$F89,AD:AD)</f>
        <v>0</v>
      </c>
      <c r="AE89" s="265">
        <f>SUMIF($C:$C,$F89,AE:AE)</f>
        <v>0</v>
      </c>
      <c r="AF89" s="265">
        <f>SUMIF($C:$C,$F89,AF:AF)</f>
        <v>0</v>
      </c>
      <c r="AG89" s="265">
        <f>SUMIF($C:$C,$F89,AG:AG)</f>
        <v>0</v>
      </c>
      <c r="AH89" s="265">
        <f>SUMIF($C:$C,$F89,AH:AH)</f>
        <v>0</v>
      </c>
      <c r="AI89" s="265">
        <f>SUMIF($C:$C,$F89,AI:AI)</f>
        <v>0</v>
      </c>
      <c r="AJ89" s="265">
        <f>SUMIF($C:$C,$F89,AJ:AJ)</f>
        <v>0</v>
      </c>
      <c r="AK89" s="265">
        <f>SUMIF($C:$C,$F89,AK:AK)</f>
        <v>0</v>
      </c>
      <c r="AL89" s="265">
        <f>SUMIF($C:$C,$F89,AL:AL)</f>
        <v>0</v>
      </c>
      <c r="AM89" s="265">
        <f>SUMIF($C:$C,$F89,AM:AM)</f>
        <v>0</v>
      </c>
      <c r="AN89" s="265">
        <f>SUMIF($C:$C,$F89,AN:AN)</f>
        <v>0</v>
      </c>
      <c r="AO89" s="265">
        <f>SUMIF($C:$C,$F89,AO:AO)</f>
        <v>0</v>
      </c>
      <c r="AP89" s="265">
        <f>SUMIF($C:$C,$F89,AP:AP)</f>
        <v>0</v>
      </c>
      <c r="AQ89" s="265">
        <f>SUMIF($C:$C,$F89,AQ:AQ)</f>
        <v>0</v>
      </c>
      <c r="AR89" s="265">
        <f>SUMIF($C:$C,$F89,AR:AR)</f>
        <v>0</v>
      </c>
      <c r="AS89" s="265">
        <f>SUMIF($C:$C,$F89,AS:AS)</f>
        <v>0</v>
      </c>
      <c r="AT89" s="265">
        <f>SUMIF($C:$C,$F89,AT:AT)</f>
        <v>0</v>
      </c>
      <c r="AU89" s="265">
        <f>SUMIF($C:$C,$F89,AU:AU)</f>
        <v>0</v>
      </c>
      <c r="AV89" s="265">
        <f>SUMIF($C:$C,$F89,AV:AV)</f>
        <v>0</v>
      </c>
      <c r="AW89" s="265">
        <f>SUMIF($C:$C,$F89,AW:AW)</f>
        <v>0</v>
      </c>
      <c r="AX89" s="265">
        <f>SUMIF($C:$C,$F89,AX:AX)</f>
        <v>0</v>
      </c>
      <c r="AY89" s="265">
        <f>SUMIF($C:$C,$F89,AY:AY)</f>
        <v>0</v>
      </c>
      <c r="AZ89" s="265">
        <f>SUMIF($C:$C,$F89,AZ:AZ)</f>
        <v>0</v>
      </c>
      <c r="BA89" s="265">
        <f>SUMIF($C:$C,$F89,BA:BA)</f>
        <v>0</v>
      </c>
      <c r="BB89" s="265">
        <f>SUMIF($C:$C,$F89,BB:BB)</f>
        <v>0</v>
      </c>
      <c r="BC89" s="265">
        <f>SUMIF($C:$C,$F89,BC:BC)</f>
        <v>0</v>
      </c>
      <c r="BD89" s="265">
        <f>SUMIF($C:$C,$F89,BD:BD)</f>
        <v>0</v>
      </c>
      <c r="BE89" s="265">
        <f>SUMIF($C:$C,$F89,BE:BE)</f>
        <v>0</v>
      </c>
      <c r="BF89" s="265">
        <f>SUMIF($C:$C,$F89,BF:BF)</f>
        <v>0</v>
      </c>
      <c r="BG89" s="265">
        <f>SUMIF($C:$C,$F89,BG:BG)</f>
        <v>0</v>
      </c>
      <c r="BH89" s="265">
        <f>SUMIF($C:$C,$F89,BH:BH)</f>
        <v>0</v>
      </c>
      <c r="BI89" s="265">
        <f>SUMIF($C:$C,$F89,BI:BI)</f>
        <v>0</v>
      </c>
      <c r="BJ89" s="265">
        <f>SUMIF($C:$C,$F89,BJ:BJ)</f>
        <v>0</v>
      </c>
      <c r="BK89" s="265">
        <f>SUMIF($C:$C,$F89,BK:BK)</f>
        <v>0</v>
      </c>
      <c r="BL89" s="265">
        <f>SUMIF($C:$C,$F89,BL:BL)</f>
        <v>0</v>
      </c>
      <c r="BM89" s="265">
        <f>SUMIF($C:$C,$F89,BM:BM)</f>
        <v>0</v>
      </c>
      <c r="BN89" s="265">
        <f>SUMIF($C:$C,$F89,BN:BN)</f>
        <v>0</v>
      </c>
      <c r="BO89" s="265">
        <f>SUMIF($C:$C,$F89,BO:BO)</f>
        <v>0</v>
      </c>
      <c r="BP89" s="265">
        <f>SUMIF($C:$C,$F89,BP:BP)</f>
        <v>0</v>
      </c>
      <c r="BQ89" s="265">
        <f>SUMIF($C:$C,$F89,BQ:BQ)</f>
        <v>0</v>
      </c>
      <c r="BR89" s="265">
        <f>SUMIF($C:$C,$F89,BR:BR)</f>
        <v>0</v>
      </c>
      <c r="BS89" s="265">
        <f>SUMIF($C:$C,$F89,BS:BS)</f>
        <v>0</v>
      </c>
      <c r="BT89" s="265">
        <f>SUMIF($C:$C,$F89,BT:BT)</f>
        <v>0</v>
      </c>
      <c r="BU89" s="265">
        <f>SUMIF($C:$C,$F89,BU:BU)</f>
        <v>0</v>
      </c>
      <c r="BV89" s="265">
        <f>SUMIF($C:$C,$F89,BV:BV)</f>
        <v>0</v>
      </c>
      <c r="BW89" s="265">
        <f>SUMIF($C:$C,$F89,BW:BW)</f>
        <v>0</v>
      </c>
      <c r="BX89" s="265">
        <f>SUMIF($C:$C,$F89,BX:BX)</f>
        <v>0</v>
      </c>
      <c r="BY89" s="265">
        <f>SUMIF($C:$C,$F89,BY:BY)</f>
        <v>0</v>
      </c>
      <c r="BZ89" s="265">
        <f>SUMIF($C:$C,$F89,BZ:BZ)</f>
        <v>0</v>
      </c>
      <c r="CA89" s="265">
        <f>SUMIF($C:$C,$F89,CA:CA)</f>
        <v>0</v>
      </c>
      <c r="CB89" s="265">
        <f>SUMIF($C:$C,$F89,CB:CB)</f>
        <v>0</v>
      </c>
      <c r="CC89" s="265">
        <f>SUMIF($C:$C,$F89,CC:CC)</f>
        <v>0</v>
      </c>
      <c r="CD89" s="265">
        <f>SUMIF($C:$C,$F89,CD:CD)</f>
        <v>0</v>
      </c>
      <c r="CE89" s="265">
        <f>SUMIF($C:$C,$F89,CE:CE)</f>
        <v>0</v>
      </c>
      <c r="CF89" s="265">
        <f>SUMIF($C:$C,$F89,CF:CF)</f>
        <v>0</v>
      </c>
      <c r="CG89" s="265">
        <f>SUMIF($C:$C,$F89,CG:CG)</f>
        <v>0</v>
      </c>
      <c r="CH89" s="265">
        <f>SUMIF($C:$C,$F89,CH:CH)</f>
        <v>0</v>
      </c>
      <c r="CI89" s="265">
        <f>SUMIF($C:$C,$F89,CI:CI)</f>
        <v>0</v>
      </c>
      <c r="CJ89" s="265">
        <f>SUMIF($C:$C,$F89,CJ:CJ)</f>
        <v>0</v>
      </c>
      <c r="CK89" s="265">
        <f>SUMIF($C:$C,$F89,CK:CK)</f>
        <v>0</v>
      </c>
      <c r="CL89" s="265">
        <f>SUMIF($C:$C,$F89,CL:CL)</f>
        <v>0</v>
      </c>
      <c r="CN89" s="265">
        <f>SUMIF($C:$C,$F89,CN:CN)</f>
        <v>0</v>
      </c>
      <c r="CO89" s="265">
        <f>SUMIF($C:$C,$F89,CO:CO)</f>
        <v>0</v>
      </c>
      <c r="CP89" s="265">
        <f>SUMIF($C:$C,$F89,CP:CP)</f>
        <v>0</v>
      </c>
      <c r="CQ89" s="265">
        <f>SUMIF($C:$C,$F89,CQ:CQ)</f>
        <v>0</v>
      </c>
      <c r="CR89" s="265">
        <f>SUMIF($C:$C,$F89,CR:CR)</f>
        <v>0</v>
      </c>
      <c r="CS89" s="265">
        <f>SUMIF($C:$C,$F89,CS:CS)</f>
        <v>0</v>
      </c>
      <c r="CT89" s="265">
        <f>SUMIF($C:$C,$F89,CT:CT)</f>
        <v>0</v>
      </c>
      <c r="CU89" s="265">
        <f>SUMIF($C:$C,$F89,CU:CU)</f>
        <v>0</v>
      </c>
      <c r="CV89" s="265">
        <f>SUMIF($C:$C,$F89,CV:CV)</f>
        <v>0</v>
      </c>
      <c r="CW89" s="265">
        <f>SUMIF($C:$C,$F89,CW:CW)</f>
        <v>0</v>
      </c>
      <c r="CX89" s="265">
        <f>SUMIF($C:$C,$F89,CX:CX)</f>
        <v>0</v>
      </c>
      <c r="CY89" s="265">
        <f>SUMIF($C:$C,$F89,CY:CY)</f>
        <v>0</v>
      </c>
      <c r="CZ89" s="265">
        <f>SUMIF($C:$C,$F89,CZ:CZ)</f>
        <v>0</v>
      </c>
      <c r="DA89" s="265">
        <f>SUMIF($C:$C,$F89,DA:DA)</f>
        <v>0</v>
      </c>
      <c r="DB89" s="265">
        <f>SUMIF($C:$C,$F89,DB:DB)</f>
        <v>0</v>
      </c>
      <c r="DC89" s="265">
        <f>SUMIF($C:$C,$F89,DC:DC)</f>
        <v>0</v>
      </c>
      <c r="DD89" s="265">
        <f>SUMIF($C:$C,$F89,DD:DD)</f>
        <v>0</v>
      </c>
      <c r="DE89" s="265">
        <f>SUMIF($C:$C,$F89,DE:DE)</f>
        <v>0</v>
      </c>
      <c r="DF89" s="265">
        <f>SUMIF($C:$C,$F89,DF:DF)</f>
        <v>0</v>
      </c>
      <c r="DG89" s="265">
        <f>SUMIF($C:$C,$F89,DG:DG)</f>
        <v>0</v>
      </c>
      <c r="DH89" s="265">
        <f>SUMIF($C:$C,$F89,DH:DH)</f>
        <v>0</v>
      </c>
      <c r="DI89" s="265">
        <f>SUMIF($C:$C,$F89,DI:DI)</f>
        <v>0</v>
      </c>
      <c r="DJ89" s="265">
        <f>SUMIF($C:$C,$F89,DJ:DJ)</f>
        <v>0</v>
      </c>
      <c r="DK89" s="265">
        <f>SUMIF($C:$C,$F89,DK:DK)</f>
        <v>0</v>
      </c>
      <c r="DL89" s="265">
        <f>SUMIF($C:$C,$F89,DL:DL)</f>
        <v>0</v>
      </c>
    </row>
    <row r="90" spans="2:116" x14ac:dyDescent="0.4">
      <c r="B90" t="s">
        <v>235</v>
      </c>
      <c r="R90"/>
    </row>
    <row r="91" spans="2:116" x14ac:dyDescent="0.4">
      <c r="B91" t="s">
        <v>236</v>
      </c>
      <c r="G91" s="12" t="s">
        <v>638</v>
      </c>
      <c r="R91"/>
    </row>
    <row r="92" spans="2:116" x14ac:dyDescent="0.4">
      <c r="C92" s="169" t="s">
        <v>236</v>
      </c>
      <c r="G92" s="374" t="s">
        <v>302</v>
      </c>
      <c r="K92" s="264">
        <f>Equity!K24</f>
        <v>170000000</v>
      </c>
      <c r="L92" s="264">
        <f>Equity!L24</f>
        <v>0</v>
      </c>
      <c r="M92" s="264">
        <f>Equity!M24</f>
        <v>0</v>
      </c>
      <c r="N92" s="264">
        <f>Equity!N24</f>
        <v>0</v>
      </c>
      <c r="O92" s="264">
        <f>Equity!O24</f>
        <v>0</v>
      </c>
      <c r="P92" s="264">
        <f>Equity!P24</f>
        <v>0</v>
      </c>
      <c r="Q92" s="264"/>
      <c r="R92"/>
      <c r="S92" s="264">
        <f>Equity!S24</f>
        <v>170000000</v>
      </c>
      <c r="T92" s="264">
        <f>Equity!T24</f>
        <v>0</v>
      </c>
      <c r="U92" s="264">
        <f>Equity!U24</f>
        <v>0</v>
      </c>
      <c r="V92" s="264">
        <f>Equity!V24</f>
        <v>0</v>
      </c>
      <c r="W92" s="264">
        <f>Equity!W24</f>
        <v>0</v>
      </c>
      <c r="X92" s="264">
        <f>Equity!X24</f>
        <v>0</v>
      </c>
      <c r="Y92" s="264">
        <f>Equity!Y24</f>
        <v>0</v>
      </c>
      <c r="Z92" s="264">
        <f>Equity!Z24</f>
        <v>0</v>
      </c>
      <c r="AA92" s="264">
        <f>Equity!AA24</f>
        <v>0</v>
      </c>
      <c r="AB92" s="264">
        <f>Equity!AB24</f>
        <v>0</v>
      </c>
      <c r="AC92" s="264">
        <f>Equity!AC24</f>
        <v>0</v>
      </c>
      <c r="AD92" s="264">
        <f>Equity!AD24</f>
        <v>0</v>
      </c>
      <c r="AE92" s="264">
        <f>Equity!AE24</f>
        <v>0</v>
      </c>
      <c r="AF92" s="264">
        <f>Equity!AF24</f>
        <v>0</v>
      </c>
      <c r="AG92" s="264">
        <f>Equity!AG24</f>
        <v>0</v>
      </c>
      <c r="AH92" s="264">
        <f>Equity!AH24</f>
        <v>0</v>
      </c>
      <c r="AI92" s="264">
        <f>Equity!AI24</f>
        <v>0</v>
      </c>
      <c r="AJ92" s="264">
        <f>Equity!AJ24</f>
        <v>0</v>
      </c>
      <c r="AK92" s="264">
        <f>Equity!AK24</f>
        <v>0</v>
      </c>
      <c r="AL92" s="264">
        <f>Equity!AL24</f>
        <v>0</v>
      </c>
      <c r="AM92" s="264">
        <f>Equity!AM24</f>
        <v>0</v>
      </c>
      <c r="AN92" s="264">
        <f>Equity!AN24</f>
        <v>0</v>
      </c>
      <c r="AO92" s="264">
        <f>Equity!AO24</f>
        <v>0</v>
      </c>
      <c r="AP92" s="264">
        <f>Equity!AP24</f>
        <v>0</v>
      </c>
      <c r="AQ92" s="264">
        <f>Equity!AQ24</f>
        <v>0</v>
      </c>
      <c r="AR92" s="264">
        <f>Equity!AR24</f>
        <v>0</v>
      </c>
      <c r="AS92" s="264">
        <f>Equity!AS24</f>
        <v>0</v>
      </c>
      <c r="AT92" s="264">
        <f>Equity!AT24</f>
        <v>0</v>
      </c>
      <c r="AU92" s="264">
        <f>Equity!AU24</f>
        <v>0</v>
      </c>
      <c r="AV92" s="264">
        <f>Equity!AV24</f>
        <v>0</v>
      </c>
      <c r="AW92" s="264">
        <f>Equity!AW24</f>
        <v>0</v>
      </c>
      <c r="AX92" s="264">
        <f>Equity!AX24</f>
        <v>0</v>
      </c>
      <c r="AY92" s="264">
        <f>Equity!AY24</f>
        <v>0</v>
      </c>
      <c r="AZ92" s="264">
        <f>Equity!AZ24</f>
        <v>0</v>
      </c>
      <c r="BA92" s="264">
        <f>Equity!BA24</f>
        <v>0</v>
      </c>
      <c r="BB92" s="264">
        <f>Equity!BB24</f>
        <v>0</v>
      </c>
      <c r="BC92" s="264">
        <f>Equity!BC24</f>
        <v>0</v>
      </c>
      <c r="BD92" s="264">
        <f>Equity!BD24</f>
        <v>0</v>
      </c>
      <c r="BE92" s="264">
        <f>Equity!BE24</f>
        <v>0</v>
      </c>
      <c r="BF92" s="264">
        <f>Equity!BF24</f>
        <v>0</v>
      </c>
      <c r="BG92" s="264">
        <f>Equity!BG24</f>
        <v>0</v>
      </c>
      <c r="BH92" s="264">
        <f>Equity!BH24</f>
        <v>0</v>
      </c>
      <c r="BI92" s="264">
        <f>Equity!BI24</f>
        <v>0</v>
      </c>
      <c r="BJ92" s="264">
        <f>Equity!BJ24</f>
        <v>0</v>
      </c>
      <c r="BK92" s="264">
        <f>Equity!BK24</f>
        <v>0</v>
      </c>
      <c r="BL92" s="264">
        <f>Equity!BL24</f>
        <v>0</v>
      </c>
      <c r="BM92" s="264">
        <f>Equity!BM24</f>
        <v>0</v>
      </c>
      <c r="BN92" s="264">
        <f>Equity!BN24</f>
        <v>0</v>
      </c>
      <c r="BO92" s="264">
        <f>Equity!BO24</f>
        <v>0</v>
      </c>
      <c r="BP92" s="264">
        <f>Equity!BP24</f>
        <v>0</v>
      </c>
      <c r="BQ92" s="264">
        <f>Equity!BQ24</f>
        <v>0</v>
      </c>
      <c r="BR92" s="264">
        <f>Equity!BR24</f>
        <v>0</v>
      </c>
      <c r="BS92" s="264">
        <f>Equity!BS24</f>
        <v>0</v>
      </c>
      <c r="BT92" s="264">
        <f>Equity!BT24</f>
        <v>0</v>
      </c>
      <c r="BU92" s="264">
        <f>Equity!BU24</f>
        <v>0</v>
      </c>
      <c r="BV92" s="264">
        <f>Equity!BV24</f>
        <v>0</v>
      </c>
      <c r="BW92" s="264">
        <f>Equity!BW24</f>
        <v>0</v>
      </c>
      <c r="BX92" s="264">
        <f>Equity!BX24</f>
        <v>0</v>
      </c>
      <c r="BY92" s="264">
        <f>Equity!BY24</f>
        <v>0</v>
      </c>
      <c r="BZ92" s="264">
        <f>Equity!BZ24</f>
        <v>0</v>
      </c>
      <c r="CA92" s="264">
        <f>Equity!CA24</f>
        <v>0</v>
      </c>
      <c r="CB92" s="264">
        <f>Equity!CB24</f>
        <v>0</v>
      </c>
      <c r="CC92" s="264">
        <f>Equity!CC24</f>
        <v>0</v>
      </c>
      <c r="CD92" s="264">
        <f>Equity!CD24</f>
        <v>0</v>
      </c>
      <c r="CE92" s="264">
        <f>Equity!CE24</f>
        <v>0</v>
      </c>
      <c r="CF92" s="264">
        <f>Equity!CF24</f>
        <v>0</v>
      </c>
      <c r="CG92" s="264">
        <f>Equity!CG24</f>
        <v>0</v>
      </c>
      <c r="CH92" s="264">
        <f>Equity!CH24</f>
        <v>0</v>
      </c>
      <c r="CI92" s="264">
        <f>Equity!CI24</f>
        <v>0</v>
      </c>
      <c r="CJ92" s="264">
        <f>Equity!CJ24</f>
        <v>0</v>
      </c>
      <c r="CK92" s="264">
        <f>Equity!CK24</f>
        <v>0</v>
      </c>
      <c r="CL92" s="264">
        <f>Equity!CL24</f>
        <v>0</v>
      </c>
    </row>
    <row r="93" spans="2:116" x14ac:dyDescent="0.4">
      <c r="B93" t="s">
        <v>236</v>
      </c>
      <c r="F93" t="s">
        <v>236</v>
      </c>
      <c r="G93" s="27" t="s">
        <v>639</v>
      </c>
      <c r="K93" s="63">
        <f>SUMIF($4:$4,K$3,93:93)</f>
        <v>170000000</v>
      </c>
      <c r="L93" s="63">
        <f>SUMIF($4:$4,L$3,93:93)</f>
        <v>0</v>
      </c>
      <c r="M93" s="63">
        <f>SUMIF($4:$4,M$3,93:93)</f>
        <v>0</v>
      </c>
      <c r="N93" s="63">
        <f>SUMIF($4:$4,N$3,93:93)</f>
        <v>0</v>
      </c>
      <c r="O93" s="63">
        <f>SUMIF($4:$4,O$3,93:93)</f>
        <v>0</v>
      </c>
      <c r="P93" s="63">
        <f>SUMIF($4:$4,P$3,93:93)</f>
        <v>0</v>
      </c>
      <c r="Q93" s="28"/>
      <c r="R93"/>
      <c r="S93" s="265">
        <f>SUMIF($C:$C,$F93,S:S)</f>
        <v>170000000</v>
      </c>
      <c r="T93" s="265">
        <f>SUMIF($C:$C,$F93,T:T)</f>
        <v>0</v>
      </c>
      <c r="U93" s="265">
        <f>SUMIF($C:$C,$F93,U:U)</f>
        <v>0</v>
      </c>
      <c r="V93" s="265">
        <f>SUMIF($C:$C,$F93,V:V)</f>
        <v>0</v>
      </c>
      <c r="W93" s="265">
        <f>SUMIF($C:$C,$F93,W:W)</f>
        <v>0</v>
      </c>
      <c r="X93" s="265">
        <f>SUMIF($C:$C,$F93,X:X)</f>
        <v>0</v>
      </c>
      <c r="Y93" s="265">
        <f>SUMIF($C:$C,$F93,Y:Y)</f>
        <v>0</v>
      </c>
      <c r="Z93" s="265">
        <f>SUMIF($C:$C,$F93,Z:Z)</f>
        <v>0</v>
      </c>
      <c r="AA93" s="265">
        <f>SUMIF($C:$C,$F93,AA:AA)</f>
        <v>0</v>
      </c>
      <c r="AB93" s="265">
        <f>SUMIF($C:$C,$F93,AB:AB)</f>
        <v>0</v>
      </c>
      <c r="AC93" s="265">
        <f>SUMIF($C:$C,$F93,AC:AC)</f>
        <v>0</v>
      </c>
      <c r="AD93" s="265">
        <f>SUMIF($C:$C,$F93,AD:AD)</f>
        <v>0</v>
      </c>
      <c r="AE93" s="265">
        <f>SUMIF($C:$C,$F93,AE:AE)</f>
        <v>0</v>
      </c>
      <c r="AF93" s="265">
        <f>SUMIF($C:$C,$F93,AF:AF)</f>
        <v>0</v>
      </c>
      <c r="AG93" s="265">
        <f>SUMIF($C:$C,$F93,AG:AG)</f>
        <v>0</v>
      </c>
      <c r="AH93" s="265">
        <f>SUMIF($C:$C,$F93,AH:AH)</f>
        <v>0</v>
      </c>
      <c r="AI93" s="265">
        <f>SUMIF($C:$C,$F93,AI:AI)</f>
        <v>0</v>
      </c>
      <c r="AJ93" s="265">
        <f>SUMIF($C:$C,$F93,AJ:AJ)</f>
        <v>0</v>
      </c>
      <c r="AK93" s="265">
        <f>SUMIF($C:$C,$F93,AK:AK)</f>
        <v>0</v>
      </c>
      <c r="AL93" s="265">
        <f>SUMIF($C:$C,$F93,AL:AL)</f>
        <v>0</v>
      </c>
      <c r="AM93" s="265">
        <f>SUMIF($C:$C,$F93,AM:AM)</f>
        <v>0</v>
      </c>
      <c r="AN93" s="265">
        <f>SUMIF($C:$C,$F93,AN:AN)</f>
        <v>0</v>
      </c>
      <c r="AO93" s="265">
        <f>SUMIF($C:$C,$F93,AO:AO)</f>
        <v>0</v>
      </c>
      <c r="AP93" s="265">
        <f>SUMIF($C:$C,$F93,AP:AP)</f>
        <v>0</v>
      </c>
      <c r="AQ93" s="265">
        <f>SUMIF($C:$C,$F93,AQ:AQ)</f>
        <v>0</v>
      </c>
      <c r="AR93" s="265">
        <f>SUMIF($C:$C,$F93,AR:AR)</f>
        <v>0</v>
      </c>
      <c r="AS93" s="265">
        <f>SUMIF($C:$C,$F93,AS:AS)</f>
        <v>0</v>
      </c>
      <c r="AT93" s="265">
        <f>SUMIF($C:$C,$F93,AT:AT)</f>
        <v>0</v>
      </c>
      <c r="AU93" s="265">
        <f>SUMIF($C:$C,$F93,AU:AU)</f>
        <v>0</v>
      </c>
      <c r="AV93" s="265">
        <f>SUMIF($C:$C,$F93,AV:AV)</f>
        <v>0</v>
      </c>
      <c r="AW93" s="265">
        <f>SUMIF($C:$C,$F93,AW:AW)</f>
        <v>0</v>
      </c>
      <c r="AX93" s="265">
        <f>SUMIF($C:$C,$F93,AX:AX)</f>
        <v>0</v>
      </c>
      <c r="AY93" s="265">
        <f>SUMIF($C:$C,$F93,AY:AY)</f>
        <v>0</v>
      </c>
      <c r="AZ93" s="265">
        <f>SUMIF($C:$C,$F93,AZ:AZ)</f>
        <v>0</v>
      </c>
      <c r="BA93" s="265">
        <f>SUMIF($C:$C,$F93,BA:BA)</f>
        <v>0</v>
      </c>
      <c r="BB93" s="265">
        <f>SUMIF($C:$C,$F93,BB:BB)</f>
        <v>0</v>
      </c>
      <c r="BC93" s="265">
        <f>SUMIF($C:$C,$F93,BC:BC)</f>
        <v>0</v>
      </c>
      <c r="BD93" s="265">
        <f>SUMIF($C:$C,$F93,BD:BD)</f>
        <v>0</v>
      </c>
      <c r="BE93" s="265">
        <f>SUMIF($C:$C,$F93,BE:BE)</f>
        <v>0</v>
      </c>
      <c r="BF93" s="265">
        <f>SUMIF($C:$C,$F93,BF:BF)</f>
        <v>0</v>
      </c>
      <c r="BG93" s="265">
        <f>SUMIF($C:$C,$F93,BG:BG)</f>
        <v>0</v>
      </c>
      <c r="BH93" s="265">
        <f>SUMIF($C:$C,$F93,BH:BH)</f>
        <v>0</v>
      </c>
      <c r="BI93" s="265">
        <f>SUMIF($C:$C,$F93,BI:BI)</f>
        <v>0</v>
      </c>
      <c r="BJ93" s="265">
        <f>SUMIF($C:$C,$F93,BJ:BJ)</f>
        <v>0</v>
      </c>
      <c r="BK93" s="265">
        <f>SUMIF($C:$C,$F93,BK:BK)</f>
        <v>0</v>
      </c>
      <c r="BL93" s="265">
        <f>SUMIF($C:$C,$F93,BL:BL)</f>
        <v>0</v>
      </c>
      <c r="BM93" s="265">
        <f>SUMIF($C:$C,$F93,BM:BM)</f>
        <v>0</v>
      </c>
      <c r="BN93" s="265">
        <f>SUMIF($C:$C,$F93,BN:BN)</f>
        <v>0</v>
      </c>
      <c r="BO93" s="265">
        <f>SUMIF($C:$C,$F93,BO:BO)</f>
        <v>0</v>
      </c>
      <c r="BP93" s="265">
        <f>SUMIF($C:$C,$F93,BP:BP)</f>
        <v>0</v>
      </c>
      <c r="BQ93" s="265">
        <f>SUMIF($C:$C,$F93,BQ:BQ)</f>
        <v>0</v>
      </c>
      <c r="BR93" s="265">
        <f>SUMIF($C:$C,$F93,BR:BR)</f>
        <v>0</v>
      </c>
      <c r="BS93" s="265">
        <f>SUMIF($C:$C,$F93,BS:BS)</f>
        <v>0</v>
      </c>
      <c r="BT93" s="265">
        <f>SUMIF($C:$C,$F93,BT:BT)</f>
        <v>0</v>
      </c>
      <c r="BU93" s="265">
        <f>SUMIF($C:$C,$F93,BU:BU)</f>
        <v>0</v>
      </c>
      <c r="BV93" s="265">
        <f>SUMIF($C:$C,$F93,BV:BV)</f>
        <v>0</v>
      </c>
      <c r="BW93" s="265">
        <f>SUMIF($C:$C,$F93,BW:BW)</f>
        <v>0</v>
      </c>
      <c r="BX93" s="265">
        <f>SUMIF($C:$C,$F93,BX:BX)</f>
        <v>0</v>
      </c>
      <c r="BY93" s="265">
        <f>SUMIF($C:$C,$F93,BY:BY)</f>
        <v>0</v>
      </c>
      <c r="BZ93" s="265">
        <f>SUMIF($C:$C,$F93,BZ:BZ)</f>
        <v>0</v>
      </c>
      <c r="CA93" s="265">
        <f>SUMIF($C:$C,$F93,CA:CA)</f>
        <v>0</v>
      </c>
      <c r="CB93" s="265">
        <f>SUMIF($C:$C,$F93,CB:CB)</f>
        <v>0</v>
      </c>
      <c r="CC93" s="265">
        <f>SUMIF($C:$C,$F93,CC:CC)</f>
        <v>0</v>
      </c>
      <c r="CD93" s="265">
        <f>SUMIF($C:$C,$F93,CD:CD)</f>
        <v>0</v>
      </c>
      <c r="CE93" s="265">
        <f>SUMIF($C:$C,$F93,CE:CE)</f>
        <v>0</v>
      </c>
      <c r="CF93" s="265">
        <f>SUMIF($C:$C,$F93,CF:CF)</f>
        <v>0</v>
      </c>
      <c r="CG93" s="265">
        <f>SUMIF($C:$C,$F93,CG:CG)</f>
        <v>0</v>
      </c>
      <c r="CH93" s="265">
        <f>SUMIF($C:$C,$F93,CH:CH)</f>
        <v>0</v>
      </c>
      <c r="CI93" s="265">
        <f>SUMIF($C:$C,$F93,CI:CI)</f>
        <v>0</v>
      </c>
      <c r="CJ93" s="265">
        <f>SUMIF($C:$C,$F93,CJ:CJ)</f>
        <v>0</v>
      </c>
      <c r="CK93" s="265">
        <f>SUMIF($C:$C,$F93,CK:CK)</f>
        <v>0</v>
      </c>
      <c r="CL93" s="265">
        <f>SUMIF($C:$C,$F93,CL:CL)</f>
        <v>0</v>
      </c>
      <c r="CN93" s="265">
        <f>SUMIF($C:$C,$F93,CN:CN)</f>
        <v>0</v>
      </c>
      <c r="CO93" s="265">
        <f>SUMIF($C:$C,$F93,CO:CO)</f>
        <v>0</v>
      </c>
      <c r="CP93" s="265">
        <f>SUMIF($C:$C,$F93,CP:CP)</f>
        <v>0</v>
      </c>
      <c r="CQ93" s="265">
        <f>SUMIF($C:$C,$F93,CQ:CQ)</f>
        <v>0</v>
      </c>
      <c r="CR93" s="265">
        <f>SUMIF($C:$C,$F93,CR:CR)</f>
        <v>0</v>
      </c>
      <c r="CS93" s="265">
        <f>SUMIF($C:$C,$F93,CS:CS)</f>
        <v>0</v>
      </c>
      <c r="CT93" s="265">
        <f>SUMIF($C:$C,$F93,CT:CT)</f>
        <v>0</v>
      </c>
      <c r="CU93" s="265">
        <f>SUMIF($C:$C,$F93,CU:CU)</f>
        <v>0</v>
      </c>
      <c r="CV93" s="265">
        <f>SUMIF($C:$C,$F93,CV:CV)</f>
        <v>0</v>
      </c>
      <c r="CW93" s="265">
        <f>SUMIF($C:$C,$F93,CW:CW)</f>
        <v>0</v>
      </c>
      <c r="CX93" s="265">
        <f>SUMIF($C:$C,$F93,CX:CX)</f>
        <v>0</v>
      </c>
      <c r="CY93" s="265">
        <f>SUMIF($C:$C,$F93,CY:CY)</f>
        <v>0</v>
      </c>
      <c r="CZ93" s="265">
        <f>SUMIF($C:$C,$F93,CZ:CZ)</f>
        <v>0</v>
      </c>
      <c r="DA93" s="265">
        <f>SUMIF($C:$C,$F93,DA:DA)</f>
        <v>0</v>
      </c>
      <c r="DB93" s="265">
        <f>SUMIF($C:$C,$F93,DB:DB)</f>
        <v>0</v>
      </c>
      <c r="DC93" s="265">
        <f>SUMIF($C:$C,$F93,DC:DC)</f>
        <v>0</v>
      </c>
      <c r="DD93" s="265">
        <f>SUMIF($C:$C,$F93,DD:DD)</f>
        <v>0</v>
      </c>
      <c r="DE93" s="265">
        <f>SUMIF($C:$C,$F93,DE:DE)</f>
        <v>0</v>
      </c>
      <c r="DF93" s="265">
        <f>SUMIF($C:$C,$F93,DF:DF)</f>
        <v>0</v>
      </c>
      <c r="DG93" s="265">
        <f>SUMIF($C:$C,$F93,DG:DG)</f>
        <v>0</v>
      </c>
      <c r="DH93" s="265">
        <f>SUMIF($C:$C,$F93,DH:DH)</f>
        <v>0</v>
      </c>
      <c r="DI93" s="265">
        <f>SUMIF($C:$C,$F93,DI:DI)</f>
        <v>0</v>
      </c>
      <c r="DJ93" s="265">
        <f>SUMIF($C:$C,$F93,DJ:DJ)</f>
        <v>0</v>
      </c>
      <c r="DK93" s="265">
        <f>SUMIF($C:$C,$F93,DK:DK)</f>
        <v>0</v>
      </c>
      <c r="DL93" s="265">
        <f>SUMIF($C:$C,$F93,DL:DL)</f>
        <v>0</v>
      </c>
    </row>
    <row r="94" spans="2:116" x14ac:dyDescent="0.4">
      <c r="B94" t="s">
        <v>236</v>
      </c>
      <c r="K94" s="28"/>
      <c r="L94" s="28"/>
      <c r="M94" s="28"/>
      <c r="N94" s="28"/>
      <c r="O94" s="28"/>
      <c r="P94" s="28"/>
      <c r="R94"/>
    </row>
    <row r="95" spans="2:116" x14ac:dyDescent="0.4">
      <c r="G95" s="27" t="s">
        <v>640</v>
      </c>
      <c r="K95" s="28">
        <f ca="1">SUMIF($4:$4,K$3,95:95)</f>
        <v>169694487.19999993</v>
      </c>
      <c r="L95" s="28">
        <f ca="1">SUMIF($4:$4,L$3,95:95)</f>
        <v>-320600.94</v>
      </c>
      <c r="M95" s="28">
        <f ca="1">SUMIF($4:$4,M$3,95:95)</f>
        <v>-336443.48699999996</v>
      </c>
      <c r="N95" s="28">
        <f ca="1">SUMIF($4:$4,N$3,95:95)</f>
        <v>-353078.16134999995</v>
      </c>
      <c r="O95" s="28">
        <f ca="1">SUMIF($4:$4,O$3,95:95)</f>
        <v>-370544.56941750017</v>
      </c>
      <c r="P95" s="28">
        <f ca="1">SUMIF($4:$4,P$3,95:95)</f>
        <v>-388884.29788837512</v>
      </c>
      <c r="S95" s="28">
        <f t="shared" ref="S95:AX95" ca="1" si="61">S86+S93+S89</f>
        <v>169974540.59999999</v>
      </c>
      <c r="T95" s="28">
        <f t="shared" ca="1" si="61"/>
        <v>-25459.4</v>
      </c>
      <c r="U95" s="28">
        <f t="shared" ca="1" si="61"/>
        <v>-25459.4</v>
      </c>
      <c r="V95" s="28">
        <f t="shared" ca="1" si="61"/>
        <v>-25459.4</v>
      </c>
      <c r="W95" s="28">
        <f t="shared" ca="1" si="61"/>
        <v>-25459.4</v>
      </c>
      <c r="X95" s="28">
        <f t="shared" ca="1" si="61"/>
        <v>-25459.4</v>
      </c>
      <c r="Y95" s="28">
        <f t="shared" ca="1" si="61"/>
        <v>-25459.4</v>
      </c>
      <c r="Z95" s="28">
        <f t="shared" ca="1" si="61"/>
        <v>-25459.4</v>
      </c>
      <c r="AA95" s="28">
        <f t="shared" ca="1" si="61"/>
        <v>-25459.4</v>
      </c>
      <c r="AB95" s="28">
        <f t="shared" ca="1" si="61"/>
        <v>-25459.4</v>
      </c>
      <c r="AC95" s="28">
        <f t="shared" ca="1" si="61"/>
        <v>-25459.4</v>
      </c>
      <c r="AD95" s="28">
        <f t="shared" ca="1" si="61"/>
        <v>-25459.4</v>
      </c>
      <c r="AE95" s="28">
        <f t="shared" ca="1" si="61"/>
        <v>-26716.745000000006</v>
      </c>
      <c r="AF95" s="28">
        <f t="shared" ca="1" si="61"/>
        <v>-26716.745000000006</v>
      </c>
      <c r="AG95" s="28">
        <f t="shared" ca="1" si="61"/>
        <v>-26716.745000000006</v>
      </c>
      <c r="AH95" s="28">
        <f t="shared" ca="1" si="61"/>
        <v>-26716.745000000006</v>
      </c>
      <c r="AI95" s="28">
        <f t="shared" ca="1" si="61"/>
        <v>-26716.745000000006</v>
      </c>
      <c r="AJ95" s="28">
        <f t="shared" ca="1" si="61"/>
        <v>-26716.745000000006</v>
      </c>
      <c r="AK95" s="28">
        <f t="shared" ca="1" si="61"/>
        <v>-26716.745000000006</v>
      </c>
      <c r="AL95" s="28">
        <f t="shared" ca="1" si="61"/>
        <v>-26716.745000000006</v>
      </c>
      <c r="AM95" s="28">
        <f t="shared" ca="1" si="61"/>
        <v>-26716.745000000006</v>
      </c>
      <c r="AN95" s="28">
        <f t="shared" ca="1" si="61"/>
        <v>-26716.745000000006</v>
      </c>
      <c r="AO95" s="28">
        <f t="shared" ca="1" si="61"/>
        <v>-26716.745000000006</v>
      </c>
      <c r="AP95" s="28">
        <f t="shared" ca="1" si="61"/>
        <v>-26716.745000000006</v>
      </c>
      <c r="AQ95" s="28">
        <f t="shared" ca="1" si="61"/>
        <v>-28036.957250000003</v>
      </c>
      <c r="AR95" s="28">
        <f t="shared" ca="1" si="61"/>
        <v>-28036.957250000003</v>
      </c>
      <c r="AS95" s="28">
        <f t="shared" ca="1" si="61"/>
        <v>-28036.957250000003</v>
      </c>
      <c r="AT95" s="28">
        <f t="shared" ca="1" si="61"/>
        <v>-28036.957250000003</v>
      </c>
      <c r="AU95" s="28">
        <f t="shared" ca="1" si="61"/>
        <v>-28036.957250000003</v>
      </c>
      <c r="AV95" s="28">
        <f t="shared" ca="1" si="61"/>
        <v>-28036.957250000003</v>
      </c>
      <c r="AW95" s="28">
        <f t="shared" ca="1" si="61"/>
        <v>-28036.957250000003</v>
      </c>
      <c r="AX95" s="28">
        <f t="shared" ca="1" si="61"/>
        <v>-28036.957250000003</v>
      </c>
      <c r="AY95" s="28">
        <f t="shared" ref="AY95:CD95" ca="1" si="62">AY86+AY93+AY89</f>
        <v>-28036.957250000003</v>
      </c>
      <c r="AZ95" s="28">
        <f t="shared" ca="1" si="62"/>
        <v>-28036.957250000003</v>
      </c>
      <c r="BA95" s="28">
        <f t="shared" ca="1" si="62"/>
        <v>-28036.957250000003</v>
      </c>
      <c r="BB95" s="28">
        <f t="shared" ca="1" si="62"/>
        <v>-28036.957250000003</v>
      </c>
      <c r="BC95" s="28">
        <f t="shared" ca="1" si="62"/>
        <v>-29423.180112500002</v>
      </c>
      <c r="BD95" s="28">
        <f t="shared" ca="1" si="62"/>
        <v>-29423.180112500002</v>
      </c>
      <c r="BE95" s="28">
        <f t="shared" ca="1" si="62"/>
        <v>-29423.180112500002</v>
      </c>
      <c r="BF95" s="28">
        <f t="shared" ca="1" si="62"/>
        <v>-29423.180112500002</v>
      </c>
      <c r="BG95" s="28">
        <f t="shared" ca="1" si="62"/>
        <v>-29423.180112500002</v>
      </c>
      <c r="BH95" s="28">
        <f t="shared" ca="1" si="62"/>
        <v>-29423.180112500002</v>
      </c>
      <c r="BI95" s="28">
        <f t="shared" ca="1" si="62"/>
        <v>-29423.180112500002</v>
      </c>
      <c r="BJ95" s="28">
        <f t="shared" ca="1" si="62"/>
        <v>-29423.180112500002</v>
      </c>
      <c r="BK95" s="28">
        <f t="shared" ca="1" si="62"/>
        <v>-29423.180112500002</v>
      </c>
      <c r="BL95" s="28">
        <f t="shared" ca="1" si="62"/>
        <v>-29423.180112500002</v>
      </c>
      <c r="BM95" s="28">
        <f t="shared" ca="1" si="62"/>
        <v>-29423.180112500002</v>
      </c>
      <c r="BN95" s="28">
        <f t="shared" ca="1" si="62"/>
        <v>-29423.180112500002</v>
      </c>
      <c r="BO95" s="28">
        <f t="shared" ca="1" si="62"/>
        <v>-30878.714118125004</v>
      </c>
      <c r="BP95" s="28">
        <f t="shared" ca="1" si="62"/>
        <v>-30878.714118125004</v>
      </c>
      <c r="BQ95" s="28">
        <f t="shared" ca="1" si="62"/>
        <v>-30878.714118125004</v>
      </c>
      <c r="BR95" s="28">
        <f t="shared" ca="1" si="62"/>
        <v>-30878.714118125004</v>
      </c>
      <c r="BS95" s="28">
        <f t="shared" ca="1" si="62"/>
        <v>-30878.714118125004</v>
      </c>
      <c r="BT95" s="28">
        <f t="shared" ca="1" si="62"/>
        <v>-30878.714118125004</v>
      </c>
      <c r="BU95" s="28">
        <f t="shared" ca="1" si="62"/>
        <v>-30878.714118125004</v>
      </c>
      <c r="BV95" s="28">
        <f t="shared" ca="1" si="62"/>
        <v>-30878.714118125004</v>
      </c>
      <c r="BW95" s="28">
        <f t="shared" ca="1" si="62"/>
        <v>-30878.714118125004</v>
      </c>
      <c r="BX95" s="28">
        <f t="shared" ca="1" si="62"/>
        <v>-30878.714118125004</v>
      </c>
      <c r="BY95" s="28">
        <f t="shared" ca="1" si="62"/>
        <v>-30878.714118125004</v>
      </c>
      <c r="BZ95" s="28">
        <f t="shared" ca="1" si="62"/>
        <v>-30878.714118125004</v>
      </c>
      <c r="CA95" s="28">
        <f t="shared" ca="1" si="62"/>
        <v>-32407.024824031254</v>
      </c>
      <c r="CB95" s="28">
        <f t="shared" ca="1" si="62"/>
        <v>-32407.024824031254</v>
      </c>
      <c r="CC95" s="28">
        <f t="shared" ca="1" si="62"/>
        <v>-32407.024824031254</v>
      </c>
      <c r="CD95" s="28">
        <f t="shared" ca="1" si="62"/>
        <v>-32407.024824031254</v>
      </c>
      <c r="CE95" s="28">
        <f t="shared" ref="CE95:CL95" ca="1" si="63">CE86+CE93+CE89</f>
        <v>-32407.024824031254</v>
      </c>
      <c r="CF95" s="28">
        <f t="shared" ca="1" si="63"/>
        <v>-32407.024824031254</v>
      </c>
      <c r="CG95" s="28">
        <f t="shared" ca="1" si="63"/>
        <v>-32407.024824031254</v>
      </c>
      <c r="CH95" s="28">
        <f t="shared" ca="1" si="63"/>
        <v>-32407.024824031254</v>
      </c>
      <c r="CI95" s="28">
        <f t="shared" ca="1" si="63"/>
        <v>-32407.024824031254</v>
      </c>
      <c r="CJ95" s="28">
        <f t="shared" ca="1" si="63"/>
        <v>-32407.024824031254</v>
      </c>
      <c r="CK95" s="28">
        <f t="shared" ca="1" si="63"/>
        <v>-32407.024824031254</v>
      </c>
      <c r="CL95" s="28">
        <f t="shared" ca="1" si="63"/>
        <v>-32407.024824031254</v>
      </c>
      <c r="CN95" s="28">
        <f t="shared" ref="CN95:DL95" ca="1" si="64">CN86+CN93+CN89</f>
        <v>0</v>
      </c>
      <c r="CO95" s="28">
        <f t="shared" ca="1" si="64"/>
        <v>0</v>
      </c>
      <c r="CP95" s="28">
        <f t="shared" ca="1" si="64"/>
        <v>0</v>
      </c>
      <c r="CQ95" s="28">
        <f t="shared" ca="1" si="64"/>
        <v>0</v>
      </c>
      <c r="CR95" s="28">
        <f t="shared" ca="1" si="64"/>
        <v>0</v>
      </c>
      <c r="CS95" s="28">
        <f t="shared" ca="1" si="64"/>
        <v>0</v>
      </c>
      <c r="CT95" s="28">
        <f t="shared" ca="1" si="64"/>
        <v>0</v>
      </c>
      <c r="CU95" s="28">
        <f t="shared" ca="1" si="64"/>
        <v>0</v>
      </c>
      <c r="CV95" s="28">
        <f t="shared" ca="1" si="64"/>
        <v>0</v>
      </c>
      <c r="CW95" s="28">
        <f t="shared" ca="1" si="64"/>
        <v>0</v>
      </c>
      <c r="CX95" s="28">
        <f t="shared" ca="1" si="64"/>
        <v>0</v>
      </c>
      <c r="CY95" s="28">
        <f t="shared" ca="1" si="64"/>
        <v>0</v>
      </c>
      <c r="CZ95" s="28">
        <f t="shared" ca="1" si="64"/>
        <v>0</v>
      </c>
      <c r="DA95" s="28">
        <f t="shared" ca="1" si="64"/>
        <v>0</v>
      </c>
      <c r="DB95" s="28">
        <f t="shared" ca="1" si="64"/>
        <v>0</v>
      </c>
      <c r="DC95" s="28">
        <f t="shared" ca="1" si="64"/>
        <v>0</v>
      </c>
      <c r="DD95" s="28">
        <f t="shared" ca="1" si="64"/>
        <v>0</v>
      </c>
      <c r="DE95" s="28">
        <f t="shared" ca="1" si="64"/>
        <v>0</v>
      </c>
      <c r="DF95" s="28">
        <f t="shared" ca="1" si="64"/>
        <v>0</v>
      </c>
      <c r="DG95" s="28">
        <f t="shared" ca="1" si="64"/>
        <v>0</v>
      </c>
      <c r="DH95" s="28">
        <f t="shared" ca="1" si="64"/>
        <v>0</v>
      </c>
      <c r="DI95" s="28">
        <f t="shared" ca="1" si="64"/>
        <v>0</v>
      </c>
      <c r="DJ95" s="28">
        <f t="shared" ca="1" si="64"/>
        <v>0</v>
      </c>
      <c r="DK95" s="28">
        <f t="shared" ca="1" si="64"/>
        <v>0</v>
      </c>
      <c r="DL95" s="28">
        <f t="shared" ca="1" si="64"/>
        <v>0</v>
      </c>
    </row>
  </sheetData>
  <conditionalFormatting sqref="H56:CL56 CN56:DL56">
    <cfRule type="cellIs" dxfId="47" priority="8534" operator="lessThan">
      <formula>0</formula>
    </cfRule>
  </conditionalFormatting>
  <conditionalFormatting sqref="CN10:DL13 H4:J10 O4:CL10 K4:N4 K6:N8 H11:CL11 H13:CL13 H12:J12 O12:CL12 H53:CL80 H15:CL16 H95:CL1048576 H81:Q94 S81:CL94 CN15:DL1048576 H17:Q52 S17:CL52">
    <cfRule type="expression" dxfId="46" priority="8533">
      <formula>ISNUMBER(SEARCH("Calcs.", _xlfn.FORMULATEXT(H4)))</formula>
    </cfRule>
  </conditionalFormatting>
  <conditionalFormatting sqref="CN10:DL13 H4:J10 O4:CL10 K4:N4 K6:N8 H11:CL11 H13:CL13 H12:J12 O12:CL12 H53:CL80 H15:CL16 H95:CL95 H81:Q94 S81:CL94 CN15:DL95 H17:Q52 S17:CL52">
    <cfRule type="expression" dxfId="45" priority="8535">
      <formula>ISNUMBER(SEARCH("Assumption", _xlfn.FORMULATEXT(H4)))</formula>
    </cfRule>
  </conditionalFormatting>
  <conditionalFormatting sqref="A3:CL3">
    <cfRule type="cellIs" dxfId="44" priority="8532" stopIfTrue="1" operator="notEqual">
      <formula>0.6545646468</formula>
    </cfRule>
  </conditionalFormatting>
  <conditionalFormatting sqref="CN2:DL2">
    <cfRule type="cellIs" dxfId="43" priority="8531" stopIfTrue="1" operator="notEqual">
      <formula>0.6545646468</formula>
    </cfRule>
  </conditionalFormatting>
  <conditionalFormatting sqref="H2:P2">
    <cfRule type="cellIs" dxfId="42" priority="8530" stopIfTrue="1" operator="notEqual">
      <formula>0.6545646468</formula>
    </cfRule>
  </conditionalFormatting>
  <conditionalFormatting sqref="CN1:DL1">
    <cfRule type="cellIs" dxfId="41" priority="8529" stopIfTrue="1" operator="notEqual">
      <formula>0.6545646468</formula>
    </cfRule>
  </conditionalFormatting>
  <conditionalFormatting sqref="J1">
    <cfRule type="cellIs" dxfId="40" priority="8528" stopIfTrue="1" operator="notEqual">
      <formula>0.6545646468</formula>
    </cfRule>
  </conditionalFormatting>
  <conditionalFormatting sqref="K1:P1">
    <cfRule type="cellIs" dxfId="39" priority="8527" stopIfTrue="1" operator="notEqual">
      <formula>0.6545646468</formula>
    </cfRule>
  </conditionalFormatting>
  <conditionalFormatting sqref="R1:CL1">
    <cfRule type="cellIs" dxfId="38" priority="8526" stopIfTrue="1" operator="notEqual">
      <formula>0.6545646468</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CF'!G17</f>
        <v>Total revenue</v>
      </c>
      <c r="H12" s="13"/>
      <c r="I12" s="13"/>
      <c r="J12" s="13"/>
      <c r="K12" s="24">
        <f>'IS BS CF'!K17</f>
        <v>0</v>
      </c>
      <c r="L12" s="24">
        <f>'IS BS CF'!L17</f>
        <v>0</v>
      </c>
      <c r="M12" s="24">
        <f>'IS BS CF'!M17</f>
        <v>0</v>
      </c>
      <c r="N12" s="24">
        <f>'IS BS CF'!N17</f>
        <v>0</v>
      </c>
      <c r="O12" s="24">
        <f>'IS BS CF'!O17</f>
        <v>0</v>
      </c>
      <c r="P12" s="24">
        <f>'IS BS CF'!P17</f>
        <v>0</v>
      </c>
      <c r="S12" s="24">
        <f>'IS BS CF'!S17</f>
        <v>0</v>
      </c>
      <c r="T12" s="24">
        <f>'IS BS CF'!T17</f>
        <v>0</v>
      </c>
      <c r="U12" s="24">
        <f>'IS BS CF'!U17</f>
        <v>0</v>
      </c>
      <c r="V12" s="24">
        <f>'IS BS CF'!V17</f>
        <v>0</v>
      </c>
      <c r="W12" s="24">
        <f>'IS BS CF'!W17</f>
        <v>0</v>
      </c>
      <c r="X12" s="24">
        <f>'IS BS CF'!X17</f>
        <v>0</v>
      </c>
      <c r="Y12" s="24">
        <f>'IS BS CF'!Y17</f>
        <v>0</v>
      </c>
      <c r="Z12" s="24">
        <f>'IS BS CF'!Z17</f>
        <v>0</v>
      </c>
      <c r="AA12" s="24">
        <f>'IS BS CF'!AA17</f>
        <v>0</v>
      </c>
      <c r="AB12" s="24">
        <f>'IS BS CF'!AB17</f>
        <v>0</v>
      </c>
      <c r="AC12" s="24">
        <f>'IS BS CF'!AC17</f>
        <v>0</v>
      </c>
      <c r="AD12" s="24">
        <f>'IS BS CF'!AD17</f>
        <v>0</v>
      </c>
      <c r="AE12" s="24">
        <f>'IS BS CF'!AE17</f>
        <v>0</v>
      </c>
      <c r="AF12" s="24">
        <f>'IS BS CF'!AF17</f>
        <v>0</v>
      </c>
      <c r="AG12" s="24">
        <f>'IS BS CF'!AG17</f>
        <v>0</v>
      </c>
      <c r="AH12" s="24">
        <f>'IS BS CF'!AH17</f>
        <v>0</v>
      </c>
      <c r="AI12" s="24">
        <f>'IS BS CF'!AI17</f>
        <v>0</v>
      </c>
      <c r="AJ12" s="24">
        <f>'IS BS CF'!AJ17</f>
        <v>0</v>
      </c>
      <c r="AK12" s="24">
        <f>'IS BS CF'!AK17</f>
        <v>0</v>
      </c>
      <c r="AL12" s="24">
        <f>'IS BS CF'!AL17</f>
        <v>0</v>
      </c>
      <c r="AM12" s="24">
        <f>'IS BS CF'!AM17</f>
        <v>0</v>
      </c>
      <c r="AN12" s="24">
        <f>'IS BS CF'!AN17</f>
        <v>0</v>
      </c>
      <c r="AO12" s="24">
        <f>'IS BS CF'!AO17</f>
        <v>0</v>
      </c>
      <c r="AP12" s="24">
        <f>'IS BS CF'!AP17</f>
        <v>0</v>
      </c>
      <c r="AQ12" s="24">
        <f>'IS BS CF'!AQ17</f>
        <v>0</v>
      </c>
      <c r="AR12" s="24">
        <f>'IS BS CF'!AR17</f>
        <v>0</v>
      </c>
      <c r="AS12" s="24">
        <f>'IS BS CF'!AS17</f>
        <v>0</v>
      </c>
      <c r="AT12" s="24">
        <f>'IS BS CF'!AT17</f>
        <v>0</v>
      </c>
      <c r="AU12" s="24">
        <f>'IS BS CF'!AU17</f>
        <v>0</v>
      </c>
      <c r="AV12" s="24">
        <f>'IS BS CF'!AV17</f>
        <v>0</v>
      </c>
      <c r="AW12" s="24">
        <f>'IS BS CF'!AW17</f>
        <v>0</v>
      </c>
      <c r="AX12" s="24">
        <f>'IS BS CF'!AX17</f>
        <v>0</v>
      </c>
      <c r="AY12" s="24">
        <f>'IS BS CF'!AY17</f>
        <v>0</v>
      </c>
      <c r="AZ12" s="24">
        <f>'IS BS CF'!AZ17</f>
        <v>0</v>
      </c>
      <c r="BA12" s="24">
        <f>'IS BS CF'!BA17</f>
        <v>0</v>
      </c>
      <c r="BB12" s="24">
        <f>'IS BS CF'!BB17</f>
        <v>0</v>
      </c>
      <c r="BC12" s="24">
        <f>'IS BS CF'!BC17</f>
        <v>0</v>
      </c>
      <c r="BD12" s="24">
        <f>'IS BS CF'!BD17</f>
        <v>0</v>
      </c>
      <c r="BE12" s="24">
        <f>'IS BS CF'!BE17</f>
        <v>0</v>
      </c>
      <c r="BF12" s="24">
        <f>'IS BS CF'!BF17</f>
        <v>0</v>
      </c>
      <c r="BG12" s="24">
        <f>'IS BS CF'!BG17</f>
        <v>0</v>
      </c>
      <c r="BH12" s="24">
        <f>'IS BS CF'!BH17</f>
        <v>0</v>
      </c>
      <c r="BI12" s="24">
        <f>'IS BS CF'!BI17</f>
        <v>0</v>
      </c>
      <c r="BJ12" s="24">
        <f>'IS BS CF'!BJ17</f>
        <v>0</v>
      </c>
      <c r="BK12" s="24">
        <f>'IS BS CF'!BK17</f>
        <v>0</v>
      </c>
      <c r="BL12" s="24">
        <f>'IS BS CF'!BL17</f>
        <v>0</v>
      </c>
      <c r="BM12" s="24">
        <f>'IS BS CF'!BM17</f>
        <v>0</v>
      </c>
      <c r="BN12" s="24">
        <f>'IS BS CF'!BN17</f>
        <v>0</v>
      </c>
      <c r="BO12" s="24">
        <f>'IS BS CF'!BO17</f>
        <v>0</v>
      </c>
      <c r="BP12" s="24">
        <f>'IS BS CF'!BP17</f>
        <v>0</v>
      </c>
      <c r="BQ12" s="24">
        <f>'IS BS CF'!BQ17</f>
        <v>0</v>
      </c>
      <c r="BR12" s="24">
        <f>'IS BS CF'!BR17</f>
        <v>0</v>
      </c>
      <c r="BS12" s="24">
        <f>'IS BS CF'!BS17</f>
        <v>0</v>
      </c>
      <c r="BT12" s="24">
        <f>'IS BS CF'!BT17</f>
        <v>0</v>
      </c>
      <c r="BU12" s="24">
        <f>'IS BS CF'!BU17</f>
        <v>0</v>
      </c>
      <c r="BV12" s="24">
        <f>'IS BS CF'!BV17</f>
        <v>0</v>
      </c>
      <c r="BW12" s="24">
        <f>'IS BS CF'!BW17</f>
        <v>0</v>
      </c>
      <c r="BX12" s="24">
        <f>'IS BS CF'!BX17</f>
        <v>0</v>
      </c>
      <c r="BY12" s="24">
        <f>'IS BS CF'!BY17</f>
        <v>0</v>
      </c>
      <c r="BZ12" s="24">
        <f>'IS BS CF'!BZ17</f>
        <v>0</v>
      </c>
      <c r="CA12" s="24">
        <f>'IS BS CF'!CA17</f>
        <v>0</v>
      </c>
      <c r="CB12" s="24">
        <f>'IS BS CF'!CB17</f>
        <v>0</v>
      </c>
      <c r="CC12" s="24">
        <f>'IS BS CF'!CC17</f>
        <v>0</v>
      </c>
      <c r="CD12" s="24">
        <f>'IS BS CF'!CD17</f>
        <v>0</v>
      </c>
      <c r="CE12" s="24">
        <f>'IS BS CF'!CE17</f>
        <v>0</v>
      </c>
      <c r="CF12" s="24">
        <f>'IS BS CF'!CF17</f>
        <v>0</v>
      </c>
      <c r="CG12" s="24">
        <f>'IS BS CF'!CG17</f>
        <v>0</v>
      </c>
      <c r="CH12" s="24">
        <f>'IS BS CF'!CH17</f>
        <v>0</v>
      </c>
      <c r="CI12" s="24">
        <f>'IS BS CF'!CI17</f>
        <v>0</v>
      </c>
      <c r="CJ12" s="24">
        <f>'IS BS CF'!CJ17</f>
        <v>0</v>
      </c>
      <c r="CK12" s="24">
        <f>'IS BS CF'!CK17</f>
        <v>0</v>
      </c>
      <c r="CL12" s="24">
        <f>'IS BS CF'!CL17</f>
        <v>0</v>
      </c>
      <c r="CM12" s="24"/>
      <c r="CN12" s="24">
        <f>'IS BS CF'!CN17</f>
        <v>0</v>
      </c>
      <c r="CO12" s="24">
        <f>'IS BS CF'!CO17</f>
        <v>0</v>
      </c>
      <c r="CP12" s="24">
        <f>'IS BS CF'!CP17</f>
        <v>0</v>
      </c>
      <c r="CQ12" s="24">
        <f>'IS BS CF'!CQ17</f>
        <v>0</v>
      </c>
      <c r="CR12" s="24">
        <f>'IS BS CF'!CR17</f>
        <v>0</v>
      </c>
      <c r="CS12" s="24">
        <f>'IS BS CF'!CS17</f>
        <v>0</v>
      </c>
      <c r="CT12" s="24">
        <f>'IS BS CF'!CT17</f>
        <v>0</v>
      </c>
      <c r="CU12" s="24">
        <f>'IS BS CF'!CU17</f>
        <v>0</v>
      </c>
      <c r="CV12" s="24">
        <f>'IS BS CF'!CV17</f>
        <v>0</v>
      </c>
      <c r="CW12" s="24">
        <f>'IS BS CF'!CW17</f>
        <v>0</v>
      </c>
      <c r="CX12" s="24">
        <f>'IS BS CF'!CX17</f>
        <v>0</v>
      </c>
      <c r="CY12" s="24">
        <f>'IS BS CF'!CY17</f>
        <v>0</v>
      </c>
      <c r="CZ12" s="24">
        <f>'IS BS CF'!CZ17</f>
        <v>0</v>
      </c>
      <c r="DA12" s="24">
        <f>'IS BS CF'!DA17</f>
        <v>0</v>
      </c>
      <c r="DB12" s="24">
        <f>'IS BS CF'!DB17</f>
        <v>0</v>
      </c>
      <c r="DC12" s="24">
        <f>'IS BS CF'!DC17</f>
        <v>0</v>
      </c>
      <c r="DD12" s="24">
        <f>'IS BS CF'!DD17</f>
        <v>0</v>
      </c>
      <c r="DE12" s="24">
        <f>'IS BS CF'!DE17</f>
        <v>0</v>
      </c>
      <c r="DF12" s="24">
        <f>'IS BS CF'!DF17</f>
        <v>0</v>
      </c>
      <c r="DG12" s="24">
        <f>'IS BS CF'!DG17</f>
        <v>0</v>
      </c>
      <c r="DH12" s="24">
        <f>'IS BS CF'!DH17</f>
        <v>0</v>
      </c>
      <c r="DI12" s="24">
        <f>'IS BS CF'!DI17</f>
        <v>0</v>
      </c>
      <c r="DJ12" s="24">
        <f>'IS BS CF'!DJ17</f>
        <v>0</v>
      </c>
      <c r="DK12" s="24">
        <f>'IS BS CF'!DK17</f>
        <v>0</v>
      </c>
      <c r="DL12" s="24">
        <f>'IS BS CF'!DL17</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0</v>
      </c>
      <c r="M23" s="24">
        <f t="shared" si="13"/>
        <v>0</v>
      </c>
      <c r="N23" s="24">
        <f t="shared" si="13"/>
        <v>0</v>
      </c>
      <c r="O23" s="24">
        <f t="shared" si="13"/>
        <v>0</v>
      </c>
      <c r="P23" s="24">
        <f t="shared" si="13"/>
        <v>0</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0</v>
      </c>
      <c r="AF23" s="264">
        <f t="shared" si="19"/>
        <v>0</v>
      </c>
      <c r="AG23" s="264">
        <f t="shared" si="19"/>
        <v>0</v>
      </c>
      <c r="AH23" s="264">
        <f t="shared" si="19"/>
        <v>0</v>
      </c>
      <c r="AI23" s="264">
        <f t="shared" si="19"/>
        <v>0</v>
      </c>
      <c r="AJ23" s="264">
        <f t="shared" si="19"/>
        <v>0</v>
      </c>
      <c r="AK23" s="264">
        <f t="shared" si="19"/>
        <v>0</v>
      </c>
      <c r="AL23" s="264">
        <f t="shared" si="19"/>
        <v>0</v>
      </c>
      <c r="AM23" s="264">
        <f t="shared" si="20"/>
        <v>0</v>
      </c>
      <c r="AN23" s="264">
        <f t="shared" si="20"/>
        <v>0</v>
      </c>
      <c r="AO23" s="264">
        <f t="shared" si="20"/>
        <v>0</v>
      </c>
      <c r="AP23" s="264">
        <f t="shared" si="20"/>
        <v>0</v>
      </c>
      <c r="AQ23" s="264">
        <f t="shared" si="20"/>
        <v>0</v>
      </c>
      <c r="AR23" s="264">
        <f t="shared" si="20"/>
        <v>0</v>
      </c>
      <c r="AS23" s="264">
        <f t="shared" si="20"/>
        <v>0</v>
      </c>
      <c r="AT23" s="264">
        <f t="shared" si="20"/>
        <v>0</v>
      </c>
      <c r="AU23" s="264">
        <f t="shared" si="20"/>
        <v>0</v>
      </c>
      <c r="AV23" s="264">
        <f t="shared" si="20"/>
        <v>0</v>
      </c>
      <c r="AW23" s="264">
        <f t="shared" si="21"/>
        <v>0</v>
      </c>
      <c r="AX23" s="264">
        <f t="shared" si="21"/>
        <v>0</v>
      </c>
      <c r="AY23" s="264">
        <f t="shared" si="21"/>
        <v>0</v>
      </c>
      <c r="AZ23" s="264">
        <f t="shared" si="21"/>
        <v>0</v>
      </c>
      <c r="BA23" s="264">
        <f t="shared" si="21"/>
        <v>0</v>
      </c>
      <c r="BB23" s="264">
        <f t="shared" si="21"/>
        <v>0</v>
      </c>
      <c r="BC23" s="264">
        <f t="shared" si="21"/>
        <v>0</v>
      </c>
      <c r="BD23" s="264">
        <f t="shared" si="21"/>
        <v>0</v>
      </c>
      <c r="BE23" s="264">
        <f t="shared" si="21"/>
        <v>0</v>
      </c>
      <c r="BF23" s="264">
        <f t="shared" si="21"/>
        <v>0</v>
      </c>
      <c r="BG23" s="264">
        <f t="shared" si="22"/>
        <v>0</v>
      </c>
      <c r="BH23" s="264">
        <f t="shared" si="22"/>
        <v>0</v>
      </c>
      <c r="BI23" s="264">
        <f t="shared" si="22"/>
        <v>0</v>
      </c>
      <c r="BJ23" s="264">
        <f t="shared" si="22"/>
        <v>0</v>
      </c>
      <c r="BK23" s="264">
        <f t="shared" si="22"/>
        <v>0</v>
      </c>
      <c r="BL23" s="264">
        <f t="shared" si="22"/>
        <v>0</v>
      </c>
      <c r="BM23" s="264">
        <f t="shared" si="22"/>
        <v>0</v>
      </c>
      <c r="BN23" s="264">
        <f t="shared" si="22"/>
        <v>0</v>
      </c>
      <c r="BO23" s="264">
        <f t="shared" si="22"/>
        <v>0</v>
      </c>
      <c r="BP23" s="264">
        <f t="shared" si="22"/>
        <v>0</v>
      </c>
      <c r="BQ23" s="264">
        <f t="shared" si="23"/>
        <v>0</v>
      </c>
      <c r="BR23" s="264">
        <f t="shared" si="23"/>
        <v>0</v>
      </c>
      <c r="BS23" s="264">
        <f t="shared" si="23"/>
        <v>0</v>
      </c>
      <c r="BT23" s="264">
        <f t="shared" si="23"/>
        <v>0</v>
      </c>
      <c r="BU23" s="264">
        <f t="shared" si="23"/>
        <v>0</v>
      </c>
      <c r="BV23" s="264">
        <f t="shared" si="23"/>
        <v>0</v>
      </c>
      <c r="BW23" s="264">
        <f t="shared" si="23"/>
        <v>0</v>
      </c>
      <c r="BX23" s="264">
        <f t="shared" si="23"/>
        <v>0</v>
      </c>
      <c r="BY23" s="264">
        <f t="shared" si="23"/>
        <v>0</v>
      </c>
      <c r="BZ23" s="264">
        <f t="shared" si="23"/>
        <v>0</v>
      </c>
      <c r="CA23" s="264">
        <f t="shared" si="24"/>
        <v>0</v>
      </c>
      <c r="CB23" s="264">
        <f t="shared" si="24"/>
        <v>0</v>
      </c>
      <c r="CC23" s="264">
        <f t="shared" si="24"/>
        <v>0</v>
      </c>
      <c r="CD23" s="264">
        <f t="shared" si="24"/>
        <v>0</v>
      </c>
      <c r="CE23" s="264">
        <f t="shared" si="24"/>
        <v>0</v>
      </c>
      <c r="CF23" s="264">
        <f t="shared" si="24"/>
        <v>0</v>
      </c>
      <c r="CG23" s="264">
        <f t="shared" si="24"/>
        <v>0</v>
      </c>
      <c r="CH23" s="264">
        <f t="shared" si="24"/>
        <v>0</v>
      </c>
      <c r="CI23" s="264">
        <f t="shared" si="24"/>
        <v>0</v>
      </c>
      <c r="CJ23" s="264">
        <f t="shared" si="24"/>
        <v>0</v>
      </c>
      <c r="CK23" s="264">
        <f t="shared" si="24"/>
        <v>0</v>
      </c>
      <c r="CL23" s="264">
        <f t="shared" si="24"/>
        <v>0</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customWidth="1" outlineLevel="1"/>
    <col min="7" max="7" width="28.84375" style="8" bestFit="1" customWidth="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CF'!K56</f>
        <v>169694487.19999993</v>
      </c>
      <c r="L17" s="289">
        <f ca="1">'IS BS CF'!L56</f>
        <v>169373886.25999987</v>
      </c>
      <c r="M17" s="289">
        <f ca="1">'IS BS CF'!M56</f>
        <v>169037442.77299988</v>
      </c>
      <c r="N17" s="289">
        <f ca="1">'IS BS CF'!N56</f>
        <v>168684364.61164975</v>
      </c>
      <c r="O17" s="289">
        <f ca="1">'IS BS CF'!O56</f>
        <v>168313820.04223228</v>
      </c>
      <c r="P17" s="289">
        <f ca="1">'IS BS CF'!P56</f>
        <v>167924935.744344</v>
      </c>
      <c r="Q17" s="289"/>
      <c r="R17" s="289">
        <f>'IS BS CF'!R56</f>
        <v>0</v>
      </c>
      <c r="S17" s="289">
        <f ca="1">'IS BS CF'!S56</f>
        <v>169974540.59999999</v>
      </c>
      <c r="T17" s="289">
        <f ca="1">'IS BS CF'!T56</f>
        <v>169949081.19999999</v>
      </c>
      <c r="U17" s="289">
        <f ca="1">'IS BS CF'!U56</f>
        <v>169923621.79999998</v>
      </c>
      <c r="V17" s="289">
        <f ca="1">'IS BS CF'!V56</f>
        <v>169898162.39999998</v>
      </c>
      <c r="W17" s="289">
        <f ca="1">'IS BS CF'!W56</f>
        <v>169872702.99999997</v>
      </c>
      <c r="X17" s="289">
        <f ca="1">'IS BS CF'!X56</f>
        <v>169847243.59999996</v>
      </c>
      <c r="Y17" s="289">
        <f ca="1">'IS BS CF'!Y56</f>
        <v>169821784.19999996</v>
      </c>
      <c r="Z17" s="289">
        <f ca="1">'IS BS CF'!Z56</f>
        <v>169796324.79999995</v>
      </c>
      <c r="AA17" s="289">
        <f ca="1">'IS BS CF'!AA56</f>
        <v>169770865.39999995</v>
      </c>
      <c r="AB17" s="289">
        <f ca="1">'IS BS CF'!AB56</f>
        <v>169745405.99999994</v>
      </c>
      <c r="AC17" s="289">
        <f ca="1">'IS BS CF'!AC56</f>
        <v>169719946.59999993</v>
      </c>
      <c r="AD17" s="289">
        <f ca="1">'IS BS CF'!AD56</f>
        <v>169694487.19999993</v>
      </c>
      <c r="AE17" s="289">
        <f ca="1">'IS BS CF'!AE56</f>
        <v>169667770.45499992</v>
      </c>
      <c r="AF17" s="289">
        <f ca="1">'IS BS CF'!AF56</f>
        <v>169641053.70999992</v>
      </c>
      <c r="AG17" s="289">
        <f ca="1">'IS BS CF'!AG56</f>
        <v>169614336.96499991</v>
      </c>
      <c r="AH17" s="289">
        <f ca="1">'IS BS CF'!AH56</f>
        <v>169587620.21999991</v>
      </c>
      <c r="AI17" s="289">
        <f ca="1">'IS BS CF'!AI56</f>
        <v>169560903.4749999</v>
      </c>
      <c r="AJ17" s="289">
        <f ca="1">'IS BS CF'!AJ56</f>
        <v>169534186.7299999</v>
      </c>
      <c r="AK17" s="289">
        <f ca="1">'IS BS CF'!AK56</f>
        <v>169507469.9849999</v>
      </c>
      <c r="AL17" s="289">
        <f ca="1">'IS BS CF'!AL56</f>
        <v>169480753.23999989</v>
      </c>
      <c r="AM17" s="289">
        <f ca="1">'IS BS CF'!AM56</f>
        <v>169454036.49499989</v>
      </c>
      <c r="AN17" s="289">
        <f ca="1">'IS BS CF'!AN56</f>
        <v>169427319.74999988</v>
      </c>
      <c r="AO17" s="289">
        <f ca="1">'IS BS CF'!AO56</f>
        <v>169400603.00499988</v>
      </c>
      <c r="AP17" s="289">
        <f ca="1">'IS BS CF'!AP56</f>
        <v>169373886.25999987</v>
      </c>
      <c r="AQ17" s="289">
        <f ca="1">'IS BS CF'!AQ56</f>
        <v>169345849.30274987</v>
      </c>
      <c r="AR17" s="289">
        <f ca="1">'IS BS CF'!AR56</f>
        <v>169317812.34549987</v>
      </c>
      <c r="AS17" s="289">
        <f ca="1">'IS BS CF'!AS56</f>
        <v>169289775.38824987</v>
      </c>
      <c r="AT17" s="289">
        <f ca="1">'IS BS CF'!AT56</f>
        <v>169261738.43099988</v>
      </c>
      <c r="AU17" s="289">
        <f ca="1">'IS BS CF'!AU56</f>
        <v>169233701.47374988</v>
      </c>
      <c r="AV17" s="289">
        <f ca="1">'IS BS CF'!AV56</f>
        <v>169205664.51649988</v>
      </c>
      <c r="AW17" s="289">
        <f ca="1">'IS BS CF'!AW56</f>
        <v>169177627.55924988</v>
      </c>
      <c r="AX17" s="289">
        <f ca="1">'IS BS CF'!AX56</f>
        <v>169149590.60199988</v>
      </c>
      <c r="AY17" s="289">
        <f ca="1">'IS BS CF'!AY56</f>
        <v>169121553.64474988</v>
      </c>
      <c r="AZ17" s="289">
        <f ca="1">'IS BS CF'!AZ56</f>
        <v>169093516.68749988</v>
      </c>
      <c r="BA17" s="289">
        <f ca="1">'IS BS CF'!BA56</f>
        <v>169065479.73024988</v>
      </c>
      <c r="BB17" s="289">
        <f ca="1">'IS BS CF'!BB56</f>
        <v>169037442.77299988</v>
      </c>
      <c r="BC17" s="289">
        <f ca="1">'IS BS CF'!BC56</f>
        <v>169008019.59288737</v>
      </c>
      <c r="BD17" s="289">
        <f ca="1">'IS BS CF'!BD56</f>
        <v>168978596.41277486</v>
      </c>
      <c r="BE17" s="289">
        <f ca="1">'IS BS CF'!BE56</f>
        <v>168949173.23266235</v>
      </c>
      <c r="BF17" s="289">
        <f ca="1">'IS BS CF'!BF56</f>
        <v>168919750.05254984</v>
      </c>
      <c r="BG17" s="289">
        <f ca="1">'IS BS CF'!BG56</f>
        <v>168890326.87243733</v>
      </c>
      <c r="BH17" s="289">
        <f ca="1">'IS BS CF'!BH56</f>
        <v>168860903.69232482</v>
      </c>
      <c r="BI17" s="289">
        <f ca="1">'IS BS CF'!BI56</f>
        <v>168831480.51221231</v>
      </c>
      <c r="BJ17" s="289">
        <f ca="1">'IS BS CF'!BJ56</f>
        <v>168802057.3320998</v>
      </c>
      <c r="BK17" s="289">
        <f ca="1">'IS BS CF'!BK56</f>
        <v>168772634.15198728</v>
      </c>
      <c r="BL17" s="289">
        <f ca="1">'IS BS CF'!BL56</f>
        <v>168743210.97187477</v>
      </c>
      <c r="BM17" s="289">
        <f ca="1">'IS BS CF'!BM56</f>
        <v>168713787.79176226</v>
      </c>
      <c r="BN17" s="289">
        <f ca="1">'IS BS CF'!BN56</f>
        <v>168684364.61164975</v>
      </c>
      <c r="BO17" s="289">
        <f ca="1">'IS BS CF'!BO56</f>
        <v>168653485.89753163</v>
      </c>
      <c r="BP17" s="289">
        <f ca="1">'IS BS CF'!BP56</f>
        <v>168622607.18341351</v>
      </c>
      <c r="BQ17" s="289">
        <f ca="1">'IS BS CF'!BQ56</f>
        <v>168591728.46929538</v>
      </c>
      <c r="BR17" s="289">
        <f ca="1">'IS BS CF'!BR56</f>
        <v>168560849.75517726</v>
      </c>
      <c r="BS17" s="289">
        <f ca="1">'IS BS CF'!BS56</f>
        <v>168529971.04105914</v>
      </c>
      <c r="BT17" s="289">
        <f ca="1">'IS BS CF'!BT56</f>
        <v>168499092.32694101</v>
      </c>
      <c r="BU17" s="289">
        <f ca="1">'IS BS CF'!BU56</f>
        <v>168468213.61282289</v>
      </c>
      <c r="BV17" s="289">
        <f ca="1">'IS BS CF'!BV56</f>
        <v>168437334.89870477</v>
      </c>
      <c r="BW17" s="289">
        <f ca="1">'IS BS CF'!BW56</f>
        <v>168406456.18458664</v>
      </c>
      <c r="BX17" s="289">
        <f ca="1">'IS BS CF'!BX56</f>
        <v>168375577.47046852</v>
      </c>
      <c r="BY17" s="289">
        <f ca="1">'IS BS CF'!BY56</f>
        <v>168344698.7563504</v>
      </c>
      <c r="BZ17" s="289">
        <f ca="1">'IS BS CF'!BZ56</f>
        <v>168313820.04223228</v>
      </c>
      <c r="CA17" s="289">
        <f ca="1">'IS BS CF'!CA56</f>
        <v>168281413.01740825</v>
      </c>
      <c r="CB17" s="289">
        <f ca="1">'IS BS CF'!CB56</f>
        <v>168249005.99258423</v>
      </c>
      <c r="CC17" s="289">
        <f ca="1">'IS BS CF'!CC56</f>
        <v>168216598.96776021</v>
      </c>
      <c r="CD17" s="289">
        <f ca="1">'IS BS CF'!CD56</f>
        <v>168184191.94293618</v>
      </c>
      <c r="CE17" s="289">
        <f ca="1">'IS BS CF'!CE56</f>
        <v>168151784.91811216</v>
      </c>
      <c r="CF17" s="289">
        <f ca="1">'IS BS CF'!CF56</f>
        <v>168119377.89328814</v>
      </c>
      <c r="CG17" s="289">
        <f ca="1">'IS BS CF'!CG56</f>
        <v>168086970.86846411</v>
      </c>
      <c r="CH17" s="289">
        <f ca="1">'IS BS CF'!CH56</f>
        <v>168054563.84364009</v>
      </c>
      <c r="CI17" s="289">
        <f ca="1">'IS BS CF'!CI56</f>
        <v>168022156.81881607</v>
      </c>
      <c r="CJ17" s="289">
        <f ca="1">'IS BS CF'!CJ56</f>
        <v>167989749.79399204</v>
      </c>
      <c r="CK17" s="289">
        <f ca="1">'IS BS CF'!CK56</f>
        <v>167957342.76916802</v>
      </c>
      <c r="CL17" s="289">
        <f ca="1">'IS BS CF'!CL56</f>
        <v>167924935.744344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CF'!R73</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Calcs.</vt:lpstr>
      <vt:lpstr>ChatGPT testing</vt:lpstr>
      <vt:lpstr>Macro</vt:lpstr>
      <vt:lpstr>Data</vt:lpstr>
      <vt:lpstr>Validation</vt:lpstr>
      <vt:lpstr>Data validation</vt:lpstr>
      <vt:lpstr>Code list</vt:lpstr>
      <vt:lpstr>Codes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2024-05-01T15:17:46Z</dcterms:modified>
</cp:coreProperties>
</file>